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worksheets/sheet15.xml" ContentType="application/vnd.openxmlformats-officedocument.spreadsheetml.worksheet+xml"/>
  <Override PartName="/xl/styles.xml" ContentType="application/vnd.openxmlformats-officedocument.spreadsheetml.styles+xml"/>
  <Override PartName="/xl/worksheets/sheet5.xml" ContentType="application/vnd.openxmlformats-officedocument.spreadsheetml.worksheet+xml"/>
  <Override PartName="/xl/sharedStrings.xml" ContentType="application/vnd.openxmlformats-officedocument.spreadsheetml.sharedStrings+xml"/>
  <Override PartName="/docProps/custom.xml" ContentType="application/vnd.openxmlformats-officedocument.custom-propertie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dang\Desktop\"/>
    </mc:Choice>
  </mc:AlternateContent>
  <bookViews>
    <workbookView xWindow="0" yWindow="0" windowWidth="16200" windowHeight="11700" tabRatio="674"/>
  </bookViews>
  <sheets>
    <sheet name="Instructions for Respondents" sheetId="32" r:id="rId1"/>
    <sheet name="1. Proposal Content Checklist" sheetId="1" r:id="rId2"/>
    <sheet name="2a. Commercial Details" sheetId="17" r:id="rId3"/>
    <sheet name="2b. Offer Details" sheetId="64" r:id="rId4"/>
    <sheet name="3. Facility" sheetId="62" r:id="rId5"/>
    <sheet name="3a. Variable Energy" sheetId="58" r:id="rId6"/>
    <sheet name="3b. Flexible Capacity" sheetId="59" r:id="rId7"/>
    <sheet name="3c. Energy Storage" sheetId="61" r:id="rId8"/>
    <sheet name="3d. DR_DER_System" sheetId="60" r:id="rId9"/>
    <sheet name="4. Energy Output (8760)" sheetId="12" r:id="rId10"/>
    <sheet name="5. Interconnect &amp; Transmission" sheetId="67" r:id="rId11"/>
    <sheet name="6. Development - Details" sheetId="43" r:id="rId12"/>
    <sheet name="7. Ownership - Capital Costs" sheetId="13" r:id="rId13"/>
    <sheet name="8. Ownership - Operating Costs" sheetId="14" r:id="rId14"/>
    <sheet name="9. Bid Certification &amp; Contacts" sheetId="36" r:id="rId15"/>
  </sheets>
  <externalReferences>
    <externalReference r:id="rId16"/>
  </externalReference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Details'!$A$3:$BX$127</definedName>
    <definedName name="_xlnm._FilterDatabase" localSheetId="4" hidden="1">'3. Facility'!$A$3:$DO$156</definedName>
    <definedName name="_xlnm._FilterDatabase" localSheetId="5" hidden="1">'3a. Variable Energy'!$A$3:$BM$332</definedName>
    <definedName name="_xlnm._FilterDatabase" localSheetId="6" hidden="1">'3b. Flexible Capacity'!$A$3:$BS$299</definedName>
    <definedName name="_xlnm._FilterDatabase" localSheetId="7" hidden="1">'3c. Energy Storage'!$A$3:$BL$226</definedName>
    <definedName name="_xlnm._FilterDatabase" localSheetId="8" hidden="1">'3d. DR_DER_System'!$A$3:$BQ$565</definedName>
    <definedName name="_xlnm._FilterDatabase" localSheetId="10" hidden="1">'5. Interconnect &amp; Transmission'!$A$3:$I$859</definedName>
    <definedName name="_xlnm._FilterDatabase" localSheetId="12" hidden="1">'7. Ownership - Capital Costs'!$A$9:$DO$1059</definedName>
    <definedName name="_xlnm._FilterDatabase" localSheetId="14" hidden="1">'9. Bid Certification &amp; Contacts'!#REF!</definedName>
    <definedName name="Address1" localSheetId="2">'2a. Commercial Details'!#REF!</definedName>
    <definedName name="Address1" localSheetId="3">'2b. Offer Details'!#REF!</definedName>
    <definedName name="Address1" localSheetId="4">'1. Proposal Content Checklist'!#REF!</definedName>
    <definedName name="Address1" localSheetId="14">'9. Bid Certification &amp; Contacts'!#REF!</definedName>
    <definedName name="Address2" localSheetId="2">'2a. Commercial Details'!#REF!</definedName>
    <definedName name="Address2" localSheetId="3">'2b. Offer Details'!#REF!</definedName>
    <definedName name="Address2" localSheetId="4">'1. Proposal Content Checklist'!#REF!</definedName>
    <definedName name="Address2" localSheetId="14">'9. Bid Certification &amp; Contacts'!#REF!</definedName>
    <definedName name="City1" localSheetId="2">'2a. Commercial Details'!#REF!</definedName>
    <definedName name="City1" localSheetId="3">'2b. Offer Details'!#REF!</definedName>
    <definedName name="City1" localSheetId="4">'1. Proposal Content Checklist'!#REF!</definedName>
    <definedName name="City1" localSheetId="10">'[1]1. Proposal Content Checklist'!#REF!</definedName>
    <definedName name="City1" localSheetId="14">'9. Bid Certification &amp; Contacts'!#REF!</definedName>
    <definedName name="City1">'1. Proposal Content Checklist'!#REF!</definedName>
    <definedName name="CIty2" localSheetId="2">'2a. Commercial Details'!#REF!</definedName>
    <definedName name="CIty2" localSheetId="3">'2b. Offer Details'!#REF!</definedName>
    <definedName name="CIty2" localSheetId="4">'1. Proposal Content Checklist'!#REF!</definedName>
    <definedName name="CIty2" localSheetId="10">'[1]1. Proposal Content Checklist'!#REF!</definedName>
    <definedName name="CIty2" localSheetId="11">'1. Proposal Content Checklist'!#REF!</definedName>
    <definedName name="CIty2" localSheetId="14">'9. Bid Certification &amp; Contacts'!#REF!</definedName>
    <definedName name="CIty2">'1. Proposal Content Checklist'!#REF!</definedName>
    <definedName name="CommArrangeField" localSheetId="10">#REF!</definedName>
    <definedName name="CommArrangeField">#REF!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0">'[1]1. Proposal Content Checklist'!#REF!</definedName>
    <definedName name="CompanyName1" localSheetId="11">'1. Proposal Content Checklist'!#REF!</definedName>
    <definedName name="CompanyName1" localSheetId="14">'9. Bid Certification &amp; Contacts'!#REF!</definedName>
    <definedName name="CompanyName1">'1. Proposal Content Checklist'!#REF!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0">'[1]1. Proposal Content Checklist'!#REF!</definedName>
    <definedName name="CompanyName2" localSheetId="11">'1. Proposal Content Checklist'!#REF!</definedName>
    <definedName name="CompanyName2" localSheetId="14">'9. Bid Certification &amp; Contacts'!#REF!</definedName>
    <definedName name="CompanyName2">'1. Proposal Content Checklist'!#REF!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0">'[1]1. Proposal Content Checklist'!#REF!</definedName>
    <definedName name="ContactName1" localSheetId="11">'1. Proposal Content Checklist'!#REF!</definedName>
    <definedName name="ContactName1" localSheetId="14">'9. Bid Certification &amp; Contacts'!#REF!</definedName>
    <definedName name="ContactName1">'1. Proposal Content Checklist'!#REF!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0">'[1]1. Proposal Content Checklist'!#REF!</definedName>
    <definedName name="ContactName2" localSheetId="11">'1. Proposal Content Checklist'!#REF!</definedName>
    <definedName name="ContactName2" localSheetId="14">'9. Bid Certification &amp; Contacts'!#REF!</definedName>
    <definedName name="ContactName2">'1. Proposal Content Checklist'!#REF!</definedName>
    <definedName name="DeliveryInfo" localSheetId="2">#REF!</definedName>
    <definedName name="DeliveryInfo" localSheetId="3">#REF!</definedName>
    <definedName name="DeliveryInfo" localSheetId="4">#REF!</definedName>
    <definedName name="DeliveryInfo" localSheetId="10">#REF!</definedName>
    <definedName name="DeliveryInfo" localSheetId="11">#REF!</definedName>
    <definedName name="DeliveryInfo" localSheetId="14">#REF!</definedName>
    <definedName name="DeliveryInfo">#REF!</definedName>
    <definedName name="Email1" localSheetId="2">'2a. Commercial Details'!#REF!</definedName>
    <definedName name="Email1" localSheetId="3">'2b. Offer Details'!#REF!</definedName>
    <definedName name="Email1" localSheetId="4">'1. Proposal Content Checklist'!#REF!</definedName>
    <definedName name="Email1" localSheetId="10">'[1]1. Proposal Content Checklist'!#REF!</definedName>
    <definedName name="Email1" localSheetId="11">'1. Proposal Content Checklist'!#REF!</definedName>
    <definedName name="Email1" localSheetId="14">'9. Bid Certification &amp; Contacts'!#REF!</definedName>
    <definedName name="Email1">'1. Proposal Content Checklist'!#REF!</definedName>
    <definedName name="Email2" localSheetId="2">'2a. Commercial Details'!#REF!</definedName>
    <definedName name="Email2" localSheetId="3">'2b. Offer Details'!#REF!</definedName>
    <definedName name="Email2" localSheetId="4">'1. Proposal Content Checklist'!#REF!</definedName>
    <definedName name="Email2" localSheetId="10">'[1]1. Proposal Content Checklist'!#REF!</definedName>
    <definedName name="Email2" localSheetId="11">'1. Proposal Content Checklist'!#REF!</definedName>
    <definedName name="Email2" localSheetId="14">'9. Bid Certification &amp; Contacts'!#REF!</definedName>
    <definedName name="Email2">'1. Proposal Content Checklist'!#REF!</definedName>
    <definedName name="fuck" localSheetId="3">'1. Proposal Content Checklist'!#REF!</definedName>
    <definedName name="fuck" localSheetId="4">'1. Proposal Content Checklist'!#REF!</definedName>
    <definedName name="fuck" localSheetId="10">'[1]1. Proposal Content Checklist'!#REF!</definedName>
    <definedName name="fuck" localSheetId="11">'1. Proposal Content Checklist'!#REF!</definedName>
    <definedName name="fuck">'1. Proposal Content Checklist'!#REF!</definedName>
    <definedName name="FuelReqMeas" localSheetId="10">#REF!</definedName>
    <definedName name="FuelReqMeas">#REF!</definedName>
    <definedName name="FuelReqMeasu" localSheetId="2">#REF!</definedName>
    <definedName name="FuelReqMeasu" localSheetId="3">#REF!</definedName>
    <definedName name="FuelReqMeasu" localSheetId="4">#REF!</definedName>
    <definedName name="FuelReqMeasu" localSheetId="10">#REF!</definedName>
    <definedName name="FuelReqMeasu" localSheetId="11">#REF!</definedName>
    <definedName name="FuelReqMeasu" localSheetId="14">#REF!</definedName>
    <definedName name="FuelReqMeasu">#REF!</definedName>
    <definedName name="FuelReqMeasures" localSheetId="2">#REF!</definedName>
    <definedName name="FuelReqMeasures" localSheetId="3">#REF!</definedName>
    <definedName name="FuelReqMeasures" localSheetId="4">#REF!</definedName>
    <definedName name="FuelReqMeasures" localSheetId="10">#REF!</definedName>
    <definedName name="FuelReqMeasures" localSheetId="11">#REF!</definedName>
    <definedName name="FuelReqMeasures" localSheetId="14">#REF!</definedName>
    <definedName name="FuelReqMeasures">#REF!</definedName>
    <definedName name="FuelTranspo" localSheetId="2">#REF!</definedName>
    <definedName name="FuelTranspo" localSheetId="3">#REF!</definedName>
    <definedName name="FuelTranspo" localSheetId="4">#REF!</definedName>
    <definedName name="FuelTranspo" localSheetId="10">#REF!</definedName>
    <definedName name="FuelTranspo" localSheetId="11">#REF!</definedName>
    <definedName name="FuelTranspo" localSheetId="14">#REF!</definedName>
    <definedName name="FuelTranspo">#REF!</definedName>
    <definedName name="FuelType" localSheetId="2">#REF!</definedName>
    <definedName name="FuelType" localSheetId="3">#REF!</definedName>
    <definedName name="FuelType" localSheetId="4">#REF!</definedName>
    <definedName name="FuelType" localSheetId="10">#REF!</definedName>
    <definedName name="FuelType" localSheetId="11">#REF!</definedName>
    <definedName name="FuelType" localSheetId="14">#REF!</definedName>
    <definedName name="FuelType">#REF!</definedName>
    <definedName name="idunno" localSheetId="3">'1. Proposal Content Checklist'!#REF!</definedName>
    <definedName name="idunno" localSheetId="4">'1. Proposal Content Checklist'!#REF!</definedName>
    <definedName name="idunno" localSheetId="10">'[1]1. Proposal Content Checklist'!#REF!</definedName>
    <definedName name="idunno" localSheetId="11">'1.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0">'[1]1. Proposal Content Checklist'!#REF!</definedName>
    <definedName name="k" localSheetId="11">'1. Proposal Content Checklist'!#REF!</definedName>
    <definedName name="k">'1. Proposal Content Checklist'!#REF!</definedName>
    <definedName name="leavemealone" localSheetId="3">#REF!</definedName>
    <definedName name="leavemealone" localSheetId="4">#REF!</definedName>
    <definedName name="leavemealone" localSheetId="10">#REF!</definedName>
    <definedName name="leavemealone" localSheetId="11">#REF!</definedName>
    <definedName name="leavemealone">#REF!</definedName>
    <definedName name="Phone" localSheetId="2">#REF!</definedName>
    <definedName name="Phone" localSheetId="3">#REF!</definedName>
    <definedName name="Phone" localSheetId="4">#REF!</definedName>
    <definedName name="Phone" localSheetId="10">#REF!</definedName>
    <definedName name="Phone" localSheetId="11">#REF!</definedName>
    <definedName name="Phone" localSheetId="14">#REF!</definedName>
    <definedName name="Phone">#REF!</definedName>
    <definedName name="Phone1" localSheetId="2">'2a. Commercial Details'!#REF!</definedName>
    <definedName name="Phone1" localSheetId="3">'2b. Offer Details'!#REF!</definedName>
    <definedName name="Phone1" localSheetId="4">'1. Proposal Content Checklist'!#REF!</definedName>
    <definedName name="Phone1" localSheetId="10">'[1]1. Proposal Content Checklist'!#REF!</definedName>
    <definedName name="Phone1" localSheetId="11">'1. Proposal Content Checklist'!#REF!</definedName>
    <definedName name="Phone1" localSheetId="14">'9. Bid Certification &amp; Contacts'!#REF!</definedName>
    <definedName name="Phone1">'1. Proposal Content Checklist'!#REF!</definedName>
    <definedName name="Phone2" localSheetId="2">'2a. Commercial Details'!#REF!</definedName>
    <definedName name="Phone2" localSheetId="3">'2b. Offer Details'!#REF!</definedName>
    <definedName name="Phone2" localSheetId="4">'1. Proposal Content Checklist'!#REF!</definedName>
    <definedName name="Phone2" localSheetId="10">'[1]1. Proposal Content Checklist'!#REF!</definedName>
    <definedName name="Phone2" localSheetId="11">'1. Proposal Content Checklist'!#REF!</definedName>
    <definedName name="Phone2" localSheetId="14">'9. Bid Certification &amp; Contacts'!#REF!</definedName>
    <definedName name="Phone2">'1. Proposal Content Checklist'!#REF!</definedName>
    <definedName name="_xlnm.Print_Area" localSheetId="1">'1. Proposal Content Checklist'!$A$1:$F$137</definedName>
    <definedName name="_xlnm.Print_Area" localSheetId="2">'2a. Commercial Details'!$A$1:$M$81</definedName>
    <definedName name="_xlnm.Print_Area" localSheetId="3">'2b. Offer Details'!$A$1:$M$127</definedName>
    <definedName name="_xlnm.Print_Area" localSheetId="4">'3. Facility'!$A$1:$J$156</definedName>
    <definedName name="_xlnm.Print_Area" localSheetId="9">'4. Energy Output (8760)'!$A$1:$F$72</definedName>
    <definedName name="_xlnm.Print_Area" localSheetId="10">'5. Interconnect &amp; Transmission'!$A$1:$G$859</definedName>
    <definedName name="_xlnm.Print_Area" localSheetId="11">'6. Development - Details'!$A$1:$J$27</definedName>
    <definedName name="_xlnm.Print_Area" localSheetId="13">'8. Ownership - Operating Costs'!$A$1:$AN$1499</definedName>
    <definedName name="_xlnm.Print_Area" localSheetId="14">'9. Bid Certification &amp; Contacts'!$A$1:$D$69</definedName>
    <definedName name="_xlnm.Print_Area" localSheetId="0">'Instructions for Respondents'!$B$2:$G$32</definedName>
    <definedName name="ProductType" localSheetId="2">#REF!</definedName>
    <definedName name="ProductType" localSheetId="3">#REF!</definedName>
    <definedName name="ProductType" localSheetId="4">#REF!</definedName>
    <definedName name="ProductType" localSheetId="10">#REF!</definedName>
    <definedName name="ProductType" localSheetId="11">#REF!</definedName>
    <definedName name="ProductType" localSheetId="14">#REF!</definedName>
    <definedName name="ProductType">#REF!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0">'[1]1. Proposal Content Checklist'!#REF!</definedName>
    <definedName name="ProjectName" localSheetId="11">'1. Proposal Content Checklist'!#REF!</definedName>
    <definedName name="ProjectName" localSheetId="14">'9. Bid Certification &amp; Contacts'!#REF!</definedName>
    <definedName name="ProjectName">'1. Proposal Content Checklist'!#REF!</definedName>
    <definedName name="ProjectStatus" localSheetId="10">#REF!</definedName>
    <definedName name="ProjectStatus">#REF!</definedName>
    <definedName name="ProjectType" localSheetId="2">#REF!</definedName>
    <definedName name="ProjectType" localSheetId="3">#REF!</definedName>
    <definedName name="ProjectType" localSheetId="4">#REF!</definedName>
    <definedName name="ProjectType" localSheetId="10">#REF!</definedName>
    <definedName name="ProjectType" localSheetId="11">#REF!</definedName>
    <definedName name="ProjectType" localSheetId="14">#REF!</definedName>
    <definedName name="ProjectType">#REF!</definedName>
    <definedName name="ProjStat" localSheetId="2">#REF!</definedName>
    <definedName name="ProjStat" localSheetId="3">#REF!</definedName>
    <definedName name="ProjStat" localSheetId="4">#REF!</definedName>
    <definedName name="ProjStat" localSheetId="10">#REF!</definedName>
    <definedName name="ProjStat" localSheetId="11">#REF!</definedName>
    <definedName name="ProjStat" localSheetId="14">#REF!</definedName>
    <definedName name="ProjStat">#REF!</definedName>
    <definedName name="ResourceType" localSheetId="10">#REF!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 localSheetId="10">#REF!</definedName>
    <definedName name="StateFields">#REF!</definedName>
    <definedName name="StateFieldsContact" localSheetId="10">#REF!</definedName>
    <definedName name="StateFieldsContact">#REF!</definedName>
    <definedName name="StateFieldsProject" localSheetId="10">#REF!</definedName>
    <definedName name="StateFieldsProject">#REF!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0">'[1]1. Proposal Content Checklist'!#REF!</definedName>
    <definedName name="StateProv1" localSheetId="11">'1. Proposal Content Checklist'!#REF!</definedName>
    <definedName name="StateProv1" localSheetId="14">'9. Bid Certification &amp; Contacts'!#REF!</definedName>
    <definedName name="StateProv1">'1. Proposal Content Checklist'!#REF!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0">'[1]1. Proposal Content Checklist'!#REF!</definedName>
    <definedName name="StateProv2" localSheetId="11">'1. Proposal Content Checklist'!#REF!</definedName>
    <definedName name="StateProv2" localSheetId="14">'9. Bid Certification &amp; Contacts'!#REF!</definedName>
    <definedName name="StateProv2">'1. Proposal Content Checklist'!#REF!</definedName>
    <definedName name="stop" localSheetId="3">'1. Proposal Content Checklist'!#REF!</definedName>
    <definedName name="stop" localSheetId="4">'1. Proposal Content Checklist'!#REF!</definedName>
    <definedName name="stop" localSheetId="10">'[1]1. Proposal Content Checklist'!#REF!</definedName>
    <definedName name="stop" localSheetId="11">'1. Proposal Content Checklist'!#REF!</definedName>
    <definedName name="stop">'1. Proposal Content Checklist'!#REF!</definedName>
    <definedName name="stopit" localSheetId="3">#REF!</definedName>
    <definedName name="stopit" localSheetId="4">#REF!</definedName>
    <definedName name="stopit" localSheetId="10">#REF!</definedName>
    <definedName name="stopit" localSheetId="11">#REF!</definedName>
    <definedName name="stopit">#REF!</definedName>
    <definedName name="TechType" localSheetId="2">#REF!</definedName>
    <definedName name="TechType" localSheetId="3">#REF!</definedName>
    <definedName name="TechType" localSheetId="4">#REF!</definedName>
    <definedName name="TechType" localSheetId="10">#REF!</definedName>
    <definedName name="TechType" localSheetId="11">#REF!</definedName>
    <definedName name="TechType" localSheetId="14">#REF!</definedName>
    <definedName name="TechType">#REF!</definedName>
    <definedName name="TransJump" localSheetId="3">#REF!</definedName>
    <definedName name="TransJump" localSheetId="4">#REF!</definedName>
    <definedName name="TransJump" localSheetId="10">#REF!</definedName>
    <definedName name="TransJump" localSheetId="11">#REF!</definedName>
    <definedName name="TransJump" localSheetId="14">#REF!</definedName>
    <definedName name="TransJump">#REF!</definedName>
    <definedName name="wtop" localSheetId="3">'1. Proposal Content Checklist'!#REF!</definedName>
    <definedName name="wtop" localSheetId="4">'1. Proposal Content Checklist'!#REF!</definedName>
    <definedName name="wtop" localSheetId="10">'[1]1. Proposal Content Checklist'!#REF!</definedName>
    <definedName name="wtop" localSheetId="11">'1. Proposal Content Checklist'!#REF!</definedName>
    <definedName name="wtop">'1. Proposal Content Checklist'!#REF!</definedName>
    <definedName name="wuit" localSheetId="3">#REF!</definedName>
    <definedName name="wuit" localSheetId="4">#REF!</definedName>
    <definedName name="wuit" localSheetId="10">#REF!</definedName>
    <definedName name="wuit" localSheetId="11">#REF!</definedName>
    <definedName name="wuit">#REF!</definedName>
    <definedName name="Zip1" localSheetId="2">'2a. Commercial Details'!#REF!</definedName>
    <definedName name="Zip1" localSheetId="3">'2b. Offer Details'!#REF!</definedName>
    <definedName name="Zip1" localSheetId="4">'1. Proposal Content Checklist'!#REF!</definedName>
    <definedName name="Zip1" localSheetId="10">'[1]1. Proposal Content Checklist'!#REF!</definedName>
    <definedName name="Zip1" localSheetId="11">'1. Proposal Content Checklist'!#REF!</definedName>
    <definedName name="Zip1" localSheetId="14">'9. Bid Certification &amp; Contacts'!#REF!</definedName>
    <definedName name="Zip1">'1. Proposal Content Checklist'!#REF!</definedName>
    <definedName name="Zip2" localSheetId="2">'2a. Commercial Details'!#REF!</definedName>
    <definedName name="Zip2" localSheetId="3">'2b. Offer Details'!#REF!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1" i="64" l="1"/>
  <c r="W54" i="1" l="1"/>
  <c r="U474" i="60" l="1"/>
  <c r="AD473" i="60"/>
  <c r="U473" i="60"/>
  <c r="AC7" i="17" l="1"/>
  <c r="C14" i="12" l="1"/>
  <c r="U125" i="64" l="1"/>
  <c r="U123" i="64"/>
  <c r="U120" i="64"/>
  <c r="U113" i="64" l="1"/>
  <c r="W125" i="64" l="1"/>
  <c r="V125" i="64"/>
  <c r="W123" i="64"/>
  <c r="V123" i="64"/>
  <c r="W120" i="64"/>
  <c r="V120" i="64"/>
  <c r="W113" i="64"/>
  <c r="V113" i="64"/>
  <c r="W111" i="64"/>
  <c r="V111" i="64"/>
  <c r="U111" i="64"/>
  <c r="AA125" i="64" l="1"/>
  <c r="AA123" i="64"/>
  <c r="AA120" i="64"/>
  <c r="AA113" i="64"/>
  <c r="AA111" i="64"/>
  <c r="Z150" i="58" l="1"/>
  <c r="AD124" i="64" l="1"/>
  <c r="AD122" i="64"/>
  <c r="AD119" i="64"/>
  <c r="W113" i="1" l="1"/>
  <c r="P132" i="1" l="1"/>
  <c r="O132" i="1"/>
  <c r="N132" i="1"/>
  <c r="T132" i="1" s="1"/>
  <c r="L145" i="17" l="1"/>
  <c r="W56" i="1" l="1"/>
  <c r="AD109" i="64" l="1"/>
  <c r="AD107" i="64"/>
  <c r="F8" i="14" l="1"/>
  <c r="F263" i="14"/>
  <c r="G26" i="64" l="1"/>
  <c r="AD23" i="64" l="1"/>
  <c r="W94" i="1" l="1"/>
  <c r="AD565" i="60" l="1"/>
  <c r="AD564" i="60"/>
  <c r="AD563" i="60"/>
  <c r="AF276" i="59"/>
  <c r="AF275" i="59"/>
  <c r="AF274" i="59"/>
  <c r="Z318" i="58"/>
  <c r="Z317" i="58"/>
  <c r="Z316" i="58"/>
  <c r="Z248" i="58"/>
  <c r="Z247" i="58"/>
  <c r="Z246" i="58"/>
  <c r="Z190" i="58"/>
  <c r="Z189" i="58"/>
  <c r="Z188" i="58"/>
  <c r="Z109" i="58"/>
  <c r="Z108" i="58"/>
  <c r="Z107" i="58"/>
  <c r="W50" i="1" l="1"/>
  <c r="AD22" i="64" l="1"/>
  <c r="AD21" i="64"/>
  <c r="AD20" i="64"/>
  <c r="O46" i="62"/>
  <c r="P46" i="62"/>
  <c r="Q46" i="62"/>
  <c r="AF46" i="59"/>
  <c r="AF45" i="59"/>
  <c r="AF44" i="59"/>
  <c r="W23" i="1"/>
  <c r="AD104" i="64" l="1"/>
  <c r="AC113" i="17" l="1"/>
  <c r="AC110" i="17"/>
  <c r="Y204" i="61" l="1"/>
  <c r="Y203" i="61"/>
  <c r="Y202" i="61"/>
  <c r="BE1495" i="14" l="1"/>
  <c r="BE1494" i="14"/>
  <c r="BE1493" i="14"/>
  <c r="BE1492" i="14"/>
  <c r="BE1491" i="14"/>
  <c r="BE1490" i="14"/>
  <c r="BE1489" i="14"/>
  <c r="BE1488" i="14"/>
  <c r="BE1487" i="14"/>
  <c r="BE1486" i="14"/>
  <c r="BE1485" i="14"/>
  <c r="BE1484" i="14"/>
  <c r="BE1483" i="14"/>
  <c r="BE1482" i="14"/>
  <c r="BE1481" i="14"/>
  <c r="BE1480" i="14"/>
  <c r="BE1479" i="14"/>
  <c r="BE1478" i="14"/>
  <c r="BE1477" i="14"/>
  <c r="BE1476" i="14"/>
  <c r="BE1475" i="14"/>
  <c r="BE1474" i="14"/>
  <c r="BE1473" i="14"/>
  <c r="BE1472" i="14"/>
  <c r="BE1471" i="14"/>
  <c r="BE1470" i="14"/>
  <c r="BE1469" i="14"/>
  <c r="BE1468" i="14"/>
  <c r="BE1467" i="14"/>
  <c r="BE1466" i="14"/>
  <c r="BE1465" i="14"/>
  <c r="BE1464" i="14"/>
  <c r="BE1463" i="14"/>
  <c r="BE1462" i="14"/>
  <c r="BE1461" i="14"/>
  <c r="BE1459" i="14"/>
  <c r="BE1458" i="14"/>
  <c r="BE1457" i="14"/>
  <c r="BE1456" i="14"/>
  <c r="BE1455" i="14"/>
  <c r="BE1454" i="14"/>
  <c r="BE1453" i="14"/>
  <c r="BE1452" i="14"/>
  <c r="BE1451" i="14"/>
  <c r="BE1450" i="14"/>
  <c r="BE1449" i="14"/>
  <c r="BE1448" i="14"/>
  <c r="BE1447" i="14"/>
  <c r="BE1446" i="14"/>
  <c r="BE1445" i="14"/>
  <c r="BE1444" i="14"/>
  <c r="BE1443" i="14"/>
  <c r="BE1442" i="14"/>
  <c r="BE1441" i="14"/>
  <c r="BE1440" i="14"/>
  <c r="BE1439" i="14"/>
  <c r="BE1438" i="14"/>
  <c r="BE1437" i="14"/>
  <c r="BE1436" i="14"/>
  <c r="BE1435" i="14"/>
  <c r="BE1434" i="14"/>
  <c r="BE1433" i="14"/>
  <c r="BE1432" i="14"/>
  <c r="BE1431" i="14"/>
  <c r="BE1430" i="14"/>
  <c r="BE1429" i="14"/>
  <c r="BE1428" i="14"/>
  <c r="BE1427" i="14"/>
  <c r="BE1426" i="14"/>
  <c r="BE1425" i="14"/>
  <c r="BE1423" i="14"/>
  <c r="BE1422" i="14"/>
  <c r="BE1421" i="14"/>
  <c r="BE1420" i="14"/>
  <c r="BE1419" i="14"/>
  <c r="BE1418" i="14"/>
  <c r="BE1417" i="14"/>
  <c r="BE1416" i="14"/>
  <c r="BE1415" i="14"/>
  <c r="BE1414" i="14"/>
  <c r="BE1413" i="14"/>
  <c r="BE1412" i="14"/>
  <c r="BE1411" i="14"/>
  <c r="BE1410" i="14"/>
  <c r="BE1409" i="14"/>
  <c r="BE1408" i="14"/>
  <c r="BE1407" i="14"/>
  <c r="BE1406" i="14"/>
  <c r="BE1405" i="14"/>
  <c r="BE1404" i="14"/>
  <c r="BE1403" i="14"/>
  <c r="BE1402" i="14"/>
  <c r="BE1401" i="14"/>
  <c r="BE1400" i="14"/>
  <c r="BE1399" i="14"/>
  <c r="BE1398" i="14"/>
  <c r="BE1397" i="14"/>
  <c r="BE1396" i="14"/>
  <c r="BE1395" i="14"/>
  <c r="BE1394" i="14"/>
  <c r="BE1393" i="14"/>
  <c r="BE1392" i="14"/>
  <c r="BE1391" i="14"/>
  <c r="BE1390" i="14"/>
  <c r="BE1389" i="14"/>
  <c r="BE1387" i="14"/>
  <c r="BE1386" i="14"/>
  <c r="BE1385" i="14"/>
  <c r="BE1384" i="14"/>
  <c r="BE1383" i="14"/>
  <c r="BE1382" i="14"/>
  <c r="BE1381" i="14"/>
  <c r="BE1380" i="14"/>
  <c r="BE1379" i="14"/>
  <c r="BE1378" i="14"/>
  <c r="BE1377" i="14"/>
  <c r="BE1376" i="14"/>
  <c r="BE1375" i="14"/>
  <c r="BE1374" i="14"/>
  <c r="BE1373" i="14"/>
  <c r="BE1372" i="14"/>
  <c r="BE1371" i="14"/>
  <c r="BE1370" i="14"/>
  <c r="BE1369" i="14"/>
  <c r="BE1368" i="14"/>
  <c r="BE1367" i="14"/>
  <c r="BE1366" i="14"/>
  <c r="BE1365" i="14"/>
  <c r="BE1364" i="14"/>
  <c r="BE1363" i="14"/>
  <c r="BE1362" i="14"/>
  <c r="BE1361" i="14"/>
  <c r="BE1360" i="14"/>
  <c r="BE1359" i="14"/>
  <c r="BE1358" i="14"/>
  <c r="BE1357" i="14"/>
  <c r="BE1356" i="14"/>
  <c r="BE1355" i="14"/>
  <c r="BE1354" i="14"/>
  <c r="BE1353" i="14"/>
  <c r="BE1351" i="14"/>
  <c r="BE1350" i="14"/>
  <c r="BE1349" i="14"/>
  <c r="BE1348" i="14"/>
  <c r="BE1347" i="14"/>
  <c r="BE1346" i="14"/>
  <c r="BE1345" i="14"/>
  <c r="BE1344" i="14"/>
  <c r="BE1343" i="14"/>
  <c r="BE1342" i="14"/>
  <c r="BE1341" i="14"/>
  <c r="BE1340" i="14"/>
  <c r="BE1339" i="14"/>
  <c r="BE1338" i="14"/>
  <c r="BE1337" i="14"/>
  <c r="BE1336" i="14"/>
  <c r="BE1335" i="14"/>
  <c r="BE1334" i="14"/>
  <c r="BE1333" i="14"/>
  <c r="BE1332" i="14"/>
  <c r="BE1331" i="14"/>
  <c r="BE1330" i="14"/>
  <c r="BE1329" i="14"/>
  <c r="BE1328" i="14"/>
  <c r="BE1327" i="14"/>
  <c r="BE1326" i="14"/>
  <c r="BE1325" i="14"/>
  <c r="BE1324" i="14"/>
  <c r="BE1323" i="14"/>
  <c r="BE1322" i="14"/>
  <c r="BE1321" i="14"/>
  <c r="BE1320" i="14"/>
  <c r="BE1319" i="14"/>
  <c r="BE1318" i="14"/>
  <c r="BE1317" i="14"/>
  <c r="BE1315" i="14"/>
  <c r="BE1314" i="14"/>
  <c r="BE1313" i="14"/>
  <c r="BE1312" i="14"/>
  <c r="BE1311" i="14"/>
  <c r="BE1310" i="14"/>
  <c r="BE1309" i="14"/>
  <c r="BE1308" i="14"/>
  <c r="BE1307" i="14"/>
  <c r="BE1306" i="14"/>
  <c r="BE1305" i="14"/>
  <c r="BE1304" i="14"/>
  <c r="BE1303" i="14"/>
  <c r="BE1302" i="14"/>
  <c r="BE1301" i="14"/>
  <c r="BE1300" i="14"/>
  <c r="BE1299" i="14"/>
  <c r="BE1298" i="14"/>
  <c r="BE1297" i="14"/>
  <c r="BE1296" i="14"/>
  <c r="BE1295" i="14"/>
  <c r="BE1294" i="14"/>
  <c r="BE1293" i="14"/>
  <c r="BE1292" i="14"/>
  <c r="BE1291" i="14"/>
  <c r="BE1290" i="14"/>
  <c r="BE1289" i="14"/>
  <c r="BE1288" i="14"/>
  <c r="BE1287" i="14"/>
  <c r="BE1286" i="14"/>
  <c r="BE1285" i="14"/>
  <c r="BE1284" i="14"/>
  <c r="BE1283" i="14"/>
  <c r="BE1282" i="14"/>
  <c r="BE1281" i="14"/>
  <c r="BE1279" i="14"/>
  <c r="BE1278" i="14"/>
  <c r="BE1277" i="14"/>
  <c r="BE1276" i="14"/>
  <c r="BE1275" i="14"/>
  <c r="BE1274" i="14"/>
  <c r="BE1273" i="14"/>
  <c r="BE1272" i="14"/>
  <c r="BE1271" i="14"/>
  <c r="BE1270" i="14"/>
  <c r="BE1269" i="14"/>
  <c r="BE1268" i="14"/>
  <c r="BE1267" i="14"/>
  <c r="BE1266" i="14"/>
  <c r="BE1265" i="14"/>
  <c r="BE1264" i="14"/>
  <c r="BE1263" i="14"/>
  <c r="BE1262" i="14"/>
  <c r="BE1261" i="14"/>
  <c r="BE1260" i="14"/>
  <c r="BE1259" i="14"/>
  <c r="BE1258" i="14"/>
  <c r="BE1257" i="14"/>
  <c r="BE1256" i="14"/>
  <c r="BE1255" i="14"/>
  <c r="BE1254" i="14"/>
  <c r="BE1253" i="14"/>
  <c r="BE1252" i="14"/>
  <c r="BE1251" i="14"/>
  <c r="BE1250" i="14"/>
  <c r="BE1249" i="14"/>
  <c r="BE1248" i="14"/>
  <c r="BE1247" i="14"/>
  <c r="BE1246" i="14"/>
  <c r="BE1245" i="14"/>
  <c r="BE1242" i="14"/>
  <c r="BE1241" i="14"/>
  <c r="BE1240" i="14"/>
  <c r="BE1239" i="14"/>
  <c r="BE1238" i="14"/>
  <c r="BE1237" i="14"/>
  <c r="BE1236" i="14"/>
  <c r="BE1235" i="14"/>
  <c r="BE1234" i="14"/>
  <c r="BE1233" i="14"/>
  <c r="BE1232" i="14"/>
  <c r="BE1231" i="14"/>
  <c r="BE1230" i="14"/>
  <c r="BE1229" i="14"/>
  <c r="BE1228" i="14"/>
  <c r="BE1227" i="14"/>
  <c r="BE1226" i="14"/>
  <c r="BE1225" i="14"/>
  <c r="BE1224" i="14"/>
  <c r="BE1223" i="14"/>
  <c r="BE1222" i="14"/>
  <c r="BE1221" i="14"/>
  <c r="BE1220" i="14"/>
  <c r="BE1219" i="14"/>
  <c r="BE1218" i="14"/>
  <c r="BE1217" i="14"/>
  <c r="BE1216" i="14"/>
  <c r="BE1215" i="14"/>
  <c r="BE1214" i="14"/>
  <c r="BE1213" i="14"/>
  <c r="BE1212" i="14"/>
  <c r="BE1211" i="14"/>
  <c r="BE1210" i="14"/>
  <c r="BE1209" i="14"/>
  <c r="BE1208" i="14"/>
  <c r="BE1206" i="14"/>
  <c r="BE1205" i="14"/>
  <c r="BE1204" i="14"/>
  <c r="BE1203" i="14"/>
  <c r="BE1202" i="14"/>
  <c r="BE1201" i="14"/>
  <c r="BE1200" i="14"/>
  <c r="BE1199" i="14"/>
  <c r="BE1198" i="14"/>
  <c r="BE1197" i="14"/>
  <c r="BE1196" i="14"/>
  <c r="BE1195" i="14"/>
  <c r="BE1194" i="14"/>
  <c r="BE1193" i="14"/>
  <c r="BE1192" i="14"/>
  <c r="BE1191" i="14"/>
  <c r="BE1190" i="14"/>
  <c r="BE1189" i="14"/>
  <c r="BE1188" i="14"/>
  <c r="BE1187" i="14"/>
  <c r="BE1186" i="14"/>
  <c r="BE1185" i="14"/>
  <c r="BE1184" i="14"/>
  <c r="BE1183" i="14"/>
  <c r="BE1182" i="14"/>
  <c r="BE1181" i="14"/>
  <c r="BE1180" i="14"/>
  <c r="BE1179" i="14"/>
  <c r="BE1178" i="14"/>
  <c r="BE1177" i="14"/>
  <c r="BE1176" i="14"/>
  <c r="BE1175" i="14"/>
  <c r="BE1174" i="14"/>
  <c r="BE1173" i="14"/>
  <c r="BE1172" i="14"/>
  <c r="BE1169" i="14"/>
  <c r="BE1168" i="14"/>
  <c r="BE1167" i="14"/>
  <c r="BE1166" i="14"/>
  <c r="BE1165" i="14"/>
  <c r="BE1164" i="14"/>
  <c r="BE1163" i="14"/>
  <c r="BE1162" i="14"/>
  <c r="BE1161" i="14"/>
  <c r="BE1160" i="14"/>
  <c r="BE1159" i="14"/>
  <c r="BE1158" i="14"/>
  <c r="BE1157" i="14"/>
  <c r="BE1156" i="14"/>
  <c r="BE1155" i="14"/>
  <c r="BE1154" i="14"/>
  <c r="BE1153" i="14"/>
  <c r="BE1152" i="14"/>
  <c r="BE1151" i="14"/>
  <c r="BE1150" i="14"/>
  <c r="BE1149" i="14"/>
  <c r="BE1148" i="14"/>
  <c r="BE1147" i="14"/>
  <c r="BE1146" i="14"/>
  <c r="BE1145" i="14"/>
  <c r="BE1144" i="14"/>
  <c r="BE1143" i="14"/>
  <c r="BE1142" i="14"/>
  <c r="BE1141" i="14"/>
  <c r="BE1140" i="14"/>
  <c r="BE1139" i="14"/>
  <c r="BE1138" i="14"/>
  <c r="BE1137" i="14"/>
  <c r="BE1136" i="14"/>
  <c r="BE1135" i="14"/>
  <c r="BE1133" i="14"/>
  <c r="BE1132" i="14"/>
  <c r="BE1131" i="14"/>
  <c r="BE1130" i="14"/>
  <c r="BE1129" i="14"/>
  <c r="BE1128" i="14"/>
  <c r="BE1127" i="14"/>
  <c r="BE1126" i="14"/>
  <c r="BE1125" i="14"/>
  <c r="BE1124" i="14"/>
  <c r="BE1123" i="14"/>
  <c r="BE1122" i="14"/>
  <c r="BE1121" i="14"/>
  <c r="BE1120" i="14"/>
  <c r="BE1119" i="14"/>
  <c r="BE1118" i="14"/>
  <c r="BE1117" i="14"/>
  <c r="BE1116" i="14"/>
  <c r="BE1115" i="14"/>
  <c r="BE1114" i="14"/>
  <c r="BE1113" i="14"/>
  <c r="BE1112" i="14"/>
  <c r="BE1111" i="14"/>
  <c r="BE1110" i="14"/>
  <c r="BE1109" i="14"/>
  <c r="BE1108" i="14"/>
  <c r="BE1107" i="14"/>
  <c r="BE1106" i="14"/>
  <c r="BE1105" i="14"/>
  <c r="BE1104" i="14"/>
  <c r="BE1103" i="14"/>
  <c r="BE1102" i="14"/>
  <c r="BE1101" i="14"/>
  <c r="BE1100" i="14"/>
  <c r="BE1099" i="14"/>
  <c r="BE1097" i="14"/>
  <c r="BE1096" i="14"/>
  <c r="BE1095" i="14"/>
  <c r="BE1094" i="14"/>
  <c r="BE1093" i="14"/>
  <c r="BE1092" i="14"/>
  <c r="BE1091" i="14"/>
  <c r="BE1090" i="14"/>
  <c r="BE1089" i="14"/>
  <c r="BE1088" i="14"/>
  <c r="BE1087" i="14"/>
  <c r="BE1086" i="14"/>
  <c r="BE1085" i="14"/>
  <c r="BE1084" i="14"/>
  <c r="BE1083" i="14"/>
  <c r="BE1082" i="14"/>
  <c r="BE1081" i="14"/>
  <c r="BE1080" i="14"/>
  <c r="BE1079" i="14"/>
  <c r="BE1078" i="14"/>
  <c r="BE1077" i="14"/>
  <c r="BE1076" i="14"/>
  <c r="BE1075" i="14"/>
  <c r="BE1074" i="14"/>
  <c r="BE1073" i="14"/>
  <c r="BE1072" i="14"/>
  <c r="BE1071" i="14"/>
  <c r="BE1070" i="14"/>
  <c r="BE1069" i="14"/>
  <c r="BE1068" i="14"/>
  <c r="BE1067" i="14"/>
  <c r="BE1066" i="14"/>
  <c r="BE1065" i="14"/>
  <c r="BE1064" i="14"/>
  <c r="BE1063" i="14"/>
  <c r="BE1057" i="14"/>
  <c r="BE1056" i="14"/>
  <c r="BE1055" i="14"/>
  <c r="BE1054" i="14"/>
  <c r="BE1053" i="14"/>
  <c r="BE1052" i="14"/>
  <c r="BE1051" i="14"/>
  <c r="BE1050" i="14"/>
  <c r="BE1049" i="14"/>
  <c r="BE1048" i="14"/>
  <c r="BE1047" i="14"/>
  <c r="BE1046" i="14"/>
  <c r="BE1045" i="14"/>
  <c r="BE1044" i="14"/>
  <c r="BE1043" i="14"/>
  <c r="BE1042" i="14"/>
  <c r="BE1041" i="14"/>
  <c r="BE1040" i="14"/>
  <c r="BE1039" i="14"/>
  <c r="BE1038" i="14"/>
  <c r="BE1037" i="14"/>
  <c r="BE1036" i="14"/>
  <c r="BE1035" i="14"/>
  <c r="BE1034" i="14"/>
  <c r="BE1033" i="14"/>
  <c r="BE1032" i="14"/>
  <c r="BE1031" i="14"/>
  <c r="BE1030" i="14"/>
  <c r="BE1029" i="14"/>
  <c r="BE1028" i="14"/>
  <c r="BE1027" i="14"/>
  <c r="BE1026" i="14"/>
  <c r="BE1025" i="14"/>
  <c r="BE1024" i="14"/>
  <c r="BE1023" i="14"/>
  <c r="BE1021" i="14"/>
  <c r="BE1020" i="14"/>
  <c r="BE1019" i="14"/>
  <c r="BE1018" i="14"/>
  <c r="BE1017" i="14"/>
  <c r="BE1016" i="14"/>
  <c r="BE1015" i="14"/>
  <c r="BE1014" i="14"/>
  <c r="BE1013" i="14"/>
  <c r="BE1012" i="14"/>
  <c r="BE1011" i="14"/>
  <c r="BE1010" i="14"/>
  <c r="BE1009" i="14"/>
  <c r="BE1008" i="14"/>
  <c r="BE1007" i="14"/>
  <c r="BE1006" i="14"/>
  <c r="BE1005" i="14"/>
  <c r="BE1004" i="14"/>
  <c r="BE1003" i="14"/>
  <c r="BE1002" i="14"/>
  <c r="BE1001" i="14"/>
  <c r="BE1000" i="14"/>
  <c r="BE999" i="14"/>
  <c r="BE998" i="14"/>
  <c r="BE997" i="14"/>
  <c r="BE996" i="14"/>
  <c r="BE995" i="14"/>
  <c r="BE994" i="14"/>
  <c r="BE993" i="14"/>
  <c r="BE992" i="14"/>
  <c r="BE991" i="14"/>
  <c r="BE990" i="14"/>
  <c r="BE989" i="14"/>
  <c r="BE988" i="14"/>
  <c r="BE987" i="14"/>
  <c r="BE985" i="14"/>
  <c r="BE984" i="14"/>
  <c r="BE983" i="14"/>
  <c r="BE982" i="14"/>
  <c r="BE981" i="14"/>
  <c r="BE980" i="14"/>
  <c r="BE979" i="14"/>
  <c r="BE978" i="14"/>
  <c r="BE977" i="14"/>
  <c r="BE976" i="14"/>
  <c r="BE975" i="14"/>
  <c r="BE974" i="14"/>
  <c r="BE973" i="14"/>
  <c r="BE972" i="14"/>
  <c r="BE971" i="14"/>
  <c r="BE970" i="14"/>
  <c r="BE969" i="14"/>
  <c r="BE968" i="14"/>
  <c r="BE967" i="14"/>
  <c r="BE966" i="14"/>
  <c r="BE965" i="14"/>
  <c r="BE964" i="14"/>
  <c r="BE963" i="14"/>
  <c r="BE962" i="14"/>
  <c r="BE961" i="14"/>
  <c r="BE960" i="14"/>
  <c r="BE959" i="14"/>
  <c r="BE958" i="14"/>
  <c r="BE957" i="14"/>
  <c r="BE956" i="14"/>
  <c r="BE955" i="14"/>
  <c r="BE954" i="14"/>
  <c r="BE953" i="14"/>
  <c r="BE952" i="14"/>
  <c r="BE951" i="14"/>
  <c r="BE949" i="14"/>
  <c r="BE948" i="14"/>
  <c r="BE947" i="14"/>
  <c r="BE946" i="14"/>
  <c r="BE945" i="14"/>
  <c r="BE944" i="14"/>
  <c r="BE943" i="14"/>
  <c r="BE942" i="14"/>
  <c r="BE941" i="14"/>
  <c r="BE940" i="14"/>
  <c r="BE939" i="14"/>
  <c r="BE938" i="14"/>
  <c r="BE937" i="14"/>
  <c r="BE936" i="14"/>
  <c r="BE935" i="14"/>
  <c r="BE934" i="14"/>
  <c r="BE933" i="14"/>
  <c r="BE932" i="14"/>
  <c r="BE931" i="14"/>
  <c r="BE930" i="14"/>
  <c r="BE929" i="14"/>
  <c r="BE928" i="14"/>
  <c r="BE927" i="14"/>
  <c r="BE926" i="14"/>
  <c r="BE925" i="14"/>
  <c r="BE924" i="14"/>
  <c r="BE923" i="14"/>
  <c r="BE922" i="14"/>
  <c r="BE921" i="14"/>
  <c r="BE920" i="14"/>
  <c r="BE919" i="14"/>
  <c r="BE918" i="14"/>
  <c r="BE917" i="14"/>
  <c r="BE916" i="14"/>
  <c r="BE915" i="14"/>
  <c r="BE913" i="14"/>
  <c r="BE912" i="14"/>
  <c r="BE911" i="14"/>
  <c r="BE910" i="14"/>
  <c r="BE909" i="14"/>
  <c r="BE908" i="14"/>
  <c r="BE907" i="14"/>
  <c r="BE906" i="14"/>
  <c r="BE905" i="14"/>
  <c r="BE904" i="14"/>
  <c r="BE903" i="14"/>
  <c r="BE902" i="14"/>
  <c r="BE901" i="14"/>
  <c r="BE900" i="14"/>
  <c r="BE899" i="14"/>
  <c r="BE898" i="14"/>
  <c r="BE897" i="14"/>
  <c r="BE896" i="14"/>
  <c r="BE895" i="14"/>
  <c r="BE894" i="14"/>
  <c r="BE893" i="14"/>
  <c r="BE892" i="14"/>
  <c r="BE891" i="14"/>
  <c r="BE890" i="14"/>
  <c r="BE889" i="14"/>
  <c r="BE888" i="14"/>
  <c r="BE887" i="14"/>
  <c r="BE886" i="14"/>
  <c r="BE885" i="14"/>
  <c r="BE884" i="14"/>
  <c r="BE883" i="14"/>
  <c r="BE882" i="14"/>
  <c r="BE881" i="14"/>
  <c r="BE880" i="14"/>
  <c r="BE879" i="14"/>
  <c r="BE877" i="14"/>
  <c r="BE876" i="14"/>
  <c r="BE875" i="14"/>
  <c r="BE874" i="14"/>
  <c r="BE873" i="14"/>
  <c r="BE872" i="14"/>
  <c r="BE871" i="14"/>
  <c r="BE870" i="14"/>
  <c r="BE869" i="14"/>
  <c r="BE868" i="14"/>
  <c r="BE867" i="14"/>
  <c r="BE866" i="14"/>
  <c r="BE865" i="14"/>
  <c r="BE864" i="14"/>
  <c r="BE863" i="14"/>
  <c r="BE862" i="14"/>
  <c r="BE861" i="14"/>
  <c r="BE860" i="14"/>
  <c r="BE859" i="14"/>
  <c r="BE858" i="14"/>
  <c r="BE857" i="14"/>
  <c r="BE856" i="14"/>
  <c r="BE855" i="14"/>
  <c r="BE854" i="14"/>
  <c r="BE853" i="14"/>
  <c r="BE852" i="14"/>
  <c r="BE851" i="14"/>
  <c r="BE850" i="14"/>
  <c r="BE849" i="14"/>
  <c r="BE848" i="14"/>
  <c r="BE847" i="14"/>
  <c r="BE846" i="14"/>
  <c r="BE845" i="14"/>
  <c r="BE844" i="14"/>
  <c r="BE843" i="14"/>
  <c r="BE841" i="14"/>
  <c r="BE840" i="14"/>
  <c r="BE839" i="14"/>
  <c r="BE838" i="14"/>
  <c r="BE837" i="14"/>
  <c r="BE836" i="14"/>
  <c r="BE835" i="14"/>
  <c r="BE834" i="14"/>
  <c r="BE833" i="14"/>
  <c r="BE832" i="14"/>
  <c r="BE831" i="14"/>
  <c r="BE830" i="14"/>
  <c r="BE829" i="14"/>
  <c r="BE828" i="14"/>
  <c r="BE827" i="14"/>
  <c r="BE826" i="14"/>
  <c r="BE825" i="14"/>
  <c r="BE824" i="14"/>
  <c r="BE823" i="14"/>
  <c r="BE822" i="14"/>
  <c r="BE821" i="14"/>
  <c r="BE820" i="14"/>
  <c r="BE819" i="14"/>
  <c r="BE818" i="14"/>
  <c r="BE817" i="14"/>
  <c r="BE816" i="14"/>
  <c r="BE815" i="14"/>
  <c r="BE814" i="14"/>
  <c r="BE813" i="14"/>
  <c r="BE812" i="14"/>
  <c r="BE811" i="14"/>
  <c r="BE810" i="14"/>
  <c r="BE809" i="14"/>
  <c r="BE808" i="14"/>
  <c r="BE807" i="14"/>
  <c r="BE805" i="14"/>
  <c r="BE804" i="14"/>
  <c r="BE803" i="14"/>
  <c r="BE802" i="14"/>
  <c r="BE801" i="14"/>
  <c r="BE800" i="14"/>
  <c r="BE799" i="14"/>
  <c r="BE798" i="14"/>
  <c r="BE797" i="14"/>
  <c r="BE796" i="14"/>
  <c r="BE795" i="14"/>
  <c r="BE794" i="14"/>
  <c r="BE793" i="14"/>
  <c r="BE792" i="14"/>
  <c r="BE791" i="14"/>
  <c r="BE790" i="14"/>
  <c r="BE789" i="14"/>
  <c r="BE788" i="14"/>
  <c r="BE787" i="14"/>
  <c r="BE786" i="14"/>
  <c r="BE785" i="14"/>
  <c r="BE784" i="14"/>
  <c r="BE783" i="14"/>
  <c r="BE782" i="14"/>
  <c r="BE781" i="14"/>
  <c r="BE780" i="14"/>
  <c r="BE779" i="14"/>
  <c r="BE778" i="14"/>
  <c r="BE777" i="14"/>
  <c r="BE776" i="14"/>
  <c r="BE775" i="14"/>
  <c r="BE774" i="14"/>
  <c r="BE773" i="14"/>
  <c r="BE772" i="14"/>
  <c r="BE771" i="14"/>
  <c r="BE769" i="14"/>
  <c r="BE768" i="14"/>
  <c r="BE767" i="14"/>
  <c r="BE766" i="14"/>
  <c r="BE765" i="14"/>
  <c r="BE764" i="14"/>
  <c r="BE763" i="14"/>
  <c r="BE762" i="14"/>
  <c r="BE761" i="14"/>
  <c r="BE760" i="14"/>
  <c r="BE759" i="14"/>
  <c r="BE758" i="14"/>
  <c r="BE757" i="14"/>
  <c r="BE756" i="14"/>
  <c r="BE755" i="14"/>
  <c r="BE754" i="14"/>
  <c r="BE753" i="14"/>
  <c r="BE752" i="14"/>
  <c r="BE751" i="14"/>
  <c r="BE750" i="14"/>
  <c r="BE749" i="14"/>
  <c r="BE748" i="14"/>
  <c r="BE747" i="14"/>
  <c r="BE746" i="14"/>
  <c r="BE745" i="14"/>
  <c r="BE744" i="14"/>
  <c r="BE743" i="14"/>
  <c r="BE742" i="14"/>
  <c r="BE741" i="14"/>
  <c r="BE740" i="14"/>
  <c r="BE739" i="14"/>
  <c r="BE738" i="14"/>
  <c r="BE737" i="14"/>
  <c r="BE736" i="14"/>
  <c r="BE735" i="14"/>
  <c r="BE733" i="14"/>
  <c r="BE732" i="14"/>
  <c r="BE731" i="14"/>
  <c r="BE730" i="14"/>
  <c r="BE729" i="14"/>
  <c r="BE728" i="14"/>
  <c r="BE727" i="14"/>
  <c r="BE726" i="14"/>
  <c r="BE725" i="14"/>
  <c r="BE724" i="14"/>
  <c r="BE723" i="14"/>
  <c r="BE722" i="14"/>
  <c r="BE721" i="14"/>
  <c r="BE720" i="14"/>
  <c r="BE719" i="14"/>
  <c r="BE718" i="14"/>
  <c r="BE717" i="14"/>
  <c r="BE716" i="14"/>
  <c r="BE715" i="14"/>
  <c r="BE714" i="14"/>
  <c r="BE713" i="14"/>
  <c r="BE712" i="14"/>
  <c r="BE711" i="14"/>
  <c r="BE710" i="14"/>
  <c r="BE709" i="14"/>
  <c r="BE708" i="14"/>
  <c r="BE707" i="14"/>
  <c r="BE706" i="14"/>
  <c r="BE705" i="14"/>
  <c r="BE704" i="14"/>
  <c r="BE703" i="14"/>
  <c r="BE702" i="14"/>
  <c r="BE701" i="14"/>
  <c r="BE700" i="14"/>
  <c r="BE699" i="14"/>
  <c r="BE696" i="14"/>
  <c r="BE695" i="14"/>
  <c r="BE694" i="14"/>
  <c r="BE693" i="14"/>
  <c r="BE692" i="14"/>
  <c r="BE691" i="14"/>
  <c r="BE690" i="14"/>
  <c r="BE689" i="14"/>
  <c r="BE688" i="14"/>
  <c r="BE687" i="14"/>
  <c r="BE686" i="14"/>
  <c r="BE685" i="14"/>
  <c r="BE684" i="14"/>
  <c r="BE683" i="14"/>
  <c r="BE682" i="14"/>
  <c r="BE681" i="14"/>
  <c r="BE680" i="14"/>
  <c r="BE679" i="14"/>
  <c r="BE678" i="14"/>
  <c r="BE677" i="14"/>
  <c r="BE676" i="14"/>
  <c r="BE675" i="14"/>
  <c r="BE674" i="14"/>
  <c r="BE673" i="14"/>
  <c r="BE672" i="14"/>
  <c r="BE671" i="14"/>
  <c r="BE670" i="14"/>
  <c r="BE669" i="14"/>
  <c r="BE668" i="14"/>
  <c r="BE667" i="14"/>
  <c r="BE666" i="14"/>
  <c r="BE665" i="14"/>
  <c r="BE664" i="14"/>
  <c r="BE663" i="14"/>
  <c r="BE662" i="14"/>
  <c r="BE660" i="14"/>
  <c r="BE659" i="14"/>
  <c r="BE658" i="14"/>
  <c r="BE657" i="14"/>
  <c r="BE656" i="14"/>
  <c r="BE655" i="14"/>
  <c r="BE654" i="14"/>
  <c r="BE653" i="14"/>
  <c r="BE652" i="14"/>
  <c r="BE651" i="14"/>
  <c r="BE650" i="14"/>
  <c r="BE649" i="14"/>
  <c r="BE648" i="14"/>
  <c r="BE647" i="14"/>
  <c r="BE646" i="14"/>
  <c r="BE645" i="14"/>
  <c r="BE644" i="14"/>
  <c r="BE643" i="14"/>
  <c r="BE642" i="14"/>
  <c r="BE641" i="14"/>
  <c r="BE640" i="14"/>
  <c r="BE639" i="14"/>
  <c r="BE638" i="14"/>
  <c r="BE637" i="14"/>
  <c r="BE636" i="14"/>
  <c r="BE635" i="14"/>
  <c r="BE634" i="14"/>
  <c r="BE633" i="14"/>
  <c r="BE632" i="14"/>
  <c r="BE631" i="14"/>
  <c r="BE630" i="14"/>
  <c r="BE629" i="14"/>
  <c r="BE628" i="14"/>
  <c r="BE627" i="14"/>
  <c r="BE626" i="14"/>
  <c r="BE624" i="14"/>
  <c r="BE623" i="14"/>
  <c r="BE622" i="14"/>
  <c r="BE621" i="14"/>
  <c r="BE620" i="14"/>
  <c r="BE619" i="14"/>
  <c r="BE618" i="14"/>
  <c r="BE617" i="14"/>
  <c r="BE616" i="14"/>
  <c r="BE615" i="14"/>
  <c r="BE614" i="14"/>
  <c r="BE613" i="14"/>
  <c r="BE612" i="14"/>
  <c r="BE611" i="14"/>
  <c r="BE610" i="14"/>
  <c r="BE609" i="14"/>
  <c r="BE608" i="14"/>
  <c r="BE607" i="14"/>
  <c r="BE606" i="14"/>
  <c r="BE605" i="14"/>
  <c r="BE604" i="14"/>
  <c r="BE603" i="14"/>
  <c r="BE602" i="14"/>
  <c r="BE601" i="14"/>
  <c r="BE600" i="14"/>
  <c r="BE599" i="14"/>
  <c r="BE598" i="14"/>
  <c r="BE597" i="14"/>
  <c r="BE596" i="14"/>
  <c r="BE595" i="14"/>
  <c r="BE594" i="14"/>
  <c r="BE593" i="14"/>
  <c r="BE592" i="14"/>
  <c r="BE591" i="14"/>
  <c r="BE590" i="14"/>
  <c r="BE588" i="14"/>
  <c r="BE587" i="14"/>
  <c r="BE586" i="14"/>
  <c r="BE585" i="14"/>
  <c r="BE584" i="14"/>
  <c r="BE583" i="14"/>
  <c r="BE582" i="14"/>
  <c r="BE581" i="14"/>
  <c r="BE580" i="14"/>
  <c r="BE579" i="14"/>
  <c r="BE578" i="14"/>
  <c r="BE577" i="14"/>
  <c r="BE576" i="14"/>
  <c r="BE575" i="14"/>
  <c r="BE574" i="14"/>
  <c r="BE573" i="14"/>
  <c r="BE572" i="14"/>
  <c r="BE571" i="14"/>
  <c r="BE570" i="14"/>
  <c r="BE569" i="14"/>
  <c r="BE568" i="14"/>
  <c r="BE567" i="14"/>
  <c r="BE566" i="14"/>
  <c r="BE565" i="14"/>
  <c r="BE564" i="14"/>
  <c r="BE563" i="14"/>
  <c r="BE562" i="14"/>
  <c r="BE561" i="14"/>
  <c r="BE560" i="14"/>
  <c r="BE559" i="14"/>
  <c r="BE558" i="14"/>
  <c r="BE557" i="14"/>
  <c r="BE556" i="14"/>
  <c r="BE555" i="14"/>
  <c r="BE554" i="14"/>
  <c r="BE550" i="14"/>
  <c r="BE549" i="14"/>
  <c r="BE548" i="14"/>
  <c r="BE547" i="14"/>
  <c r="BE546" i="14"/>
  <c r="BE545" i="14"/>
  <c r="BE544" i="14"/>
  <c r="BE543" i="14"/>
  <c r="BE542" i="14"/>
  <c r="BE541" i="14"/>
  <c r="BE540" i="14"/>
  <c r="BE539" i="14"/>
  <c r="BE538" i="14"/>
  <c r="BE537" i="14"/>
  <c r="BE536" i="14"/>
  <c r="BE535" i="14"/>
  <c r="BE534" i="14"/>
  <c r="BE533" i="14"/>
  <c r="BE532" i="14"/>
  <c r="BE531" i="14"/>
  <c r="BE530" i="14"/>
  <c r="BE529" i="14"/>
  <c r="BE528" i="14"/>
  <c r="BE527" i="14"/>
  <c r="BE526" i="14"/>
  <c r="BE525" i="14"/>
  <c r="BE524" i="14"/>
  <c r="BE523" i="14"/>
  <c r="BE522" i="14"/>
  <c r="BE521" i="14"/>
  <c r="BE520" i="14"/>
  <c r="BE519" i="14"/>
  <c r="BE518" i="14"/>
  <c r="BE517" i="14"/>
  <c r="BE516" i="14"/>
  <c r="BE514" i="14"/>
  <c r="BE513" i="14"/>
  <c r="BE512" i="14"/>
  <c r="BE511" i="14"/>
  <c r="BE510" i="14"/>
  <c r="BE509" i="14"/>
  <c r="BE508" i="14"/>
  <c r="BE507" i="14"/>
  <c r="BE506" i="14"/>
  <c r="BE505" i="14"/>
  <c r="BE504" i="14"/>
  <c r="BE503" i="14"/>
  <c r="BE502" i="14"/>
  <c r="BE501" i="14"/>
  <c r="BE500" i="14"/>
  <c r="BE499" i="14"/>
  <c r="BE498" i="14"/>
  <c r="BE497" i="14"/>
  <c r="BE496" i="14"/>
  <c r="BE495" i="14"/>
  <c r="BE494" i="14"/>
  <c r="BE493" i="14"/>
  <c r="BE492" i="14"/>
  <c r="BE491" i="14"/>
  <c r="BE490" i="14"/>
  <c r="BE489" i="14"/>
  <c r="BE488" i="14"/>
  <c r="BE487" i="14"/>
  <c r="BE486" i="14"/>
  <c r="BE485" i="14"/>
  <c r="BE484" i="14"/>
  <c r="BE483" i="14"/>
  <c r="BE482" i="14"/>
  <c r="BE481" i="14"/>
  <c r="BE480" i="14"/>
  <c r="BE478" i="14"/>
  <c r="BE477" i="14"/>
  <c r="BE476" i="14"/>
  <c r="BE475" i="14"/>
  <c r="BE474" i="14"/>
  <c r="BE473" i="14"/>
  <c r="BE472" i="14"/>
  <c r="BE471" i="14"/>
  <c r="BE470" i="14"/>
  <c r="BE469" i="14"/>
  <c r="BE468" i="14"/>
  <c r="BE467" i="14"/>
  <c r="BE466" i="14"/>
  <c r="BE465" i="14"/>
  <c r="BE464" i="14"/>
  <c r="BE463" i="14"/>
  <c r="BE462" i="14"/>
  <c r="BE461" i="14"/>
  <c r="BE460" i="14"/>
  <c r="BE459" i="14"/>
  <c r="BE458" i="14"/>
  <c r="BE457" i="14"/>
  <c r="BE456" i="14"/>
  <c r="BE455" i="14"/>
  <c r="BE454" i="14"/>
  <c r="BE453" i="14"/>
  <c r="BE452" i="14"/>
  <c r="BE451" i="14"/>
  <c r="BE450" i="14"/>
  <c r="BE449" i="14"/>
  <c r="BE448" i="14"/>
  <c r="BE447" i="14"/>
  <c r="BE446" i="14"/>
  <c r="BE445" i="14"/>
  <c r="BE444" i="14"/>
  <c r="BE442" i="14"/>
  <c r="BE441" i="14"/>
  <c r="BE440" i="14"/>
  <c r="BE439" i="14"/>
  <c r="BE438" i="14"/>
  <c r="BE437" i="14"/>
  <c r="BE436" i="14"/>
  <c r="BE435" i="14"/>
  <c r="BE434" i="14"/>
  <c r="BE433" i="14"/>
  <c r="BE432" i="14"/>
  <c r="BE431" i="14"/>
  <c r="BE430" i="14"/>
  <c r="BE429" i="14"/>
  <c r="BE428" i="14"/>
  <c r="BE427" i="14"/>
  <c r="BE426" i="14"/>
  <c r="BE425" i="14"/>
  <c r="BE424" i="14"/>
  <c r="BE423" i="14"/>
  <c r="BE422" i="14"/>
  <c r="BE421" i="14"/>
  <c r="BE420" i="14"/>
  <c r="BE419" i="14"/>
  <c r="BE418" i="14"/>
  <c r="BE417" i="14"/>
  <c r="BE416" i="14"/>
  <c r="BE415" i="14"/>
  <c r="BE414" i="14"/>
  <c r="BE413" i="14"/>
  <c r="BE412" i="14"/>
  <c r="BE411" i="14"/>
  <c r="BE410" i="14"/>
  <c r="BE409" i="14"/>
  <c r="BE408" i="14"/>
  <c r="BE406" i="14"/>
  <c r="BE405" i="14"/>
  <c r="BE404" i="14"/>
  <c r="BE403" i="14"/>
  <c r="BE402" i="14"/>
  <c r="BE401" i="14"/>
  <c r="BE400" i="14"/>
  <c r="BE399" i="14"/>
  <c r="BE398" i="14"/>
  <c r="BE397" i="14"/>
  <c r="BE396" i="14"/>
  <c r="BE395" i="14"/>
  <c r="BE394" i="14"/>
  <c r="BE393" i="14"/>
  <c r="BE392" i="14"/>
  <c r="BE391" i="14"/>
  <c r="BE390" i="14"/>
  <c r="BE389" i="14"/>
  <c r="BE388" i="14"/>
  <c r="BE387" i="14"/>
  <c r="BE386" i="14"/>
  <c r="BE385" i="14"/>
  <c r="BE384" i="14"/>
  <c r="BE383" i="14"/>
  <c r="BE382" i="14"/>
  <c r="BE381" i="14"/>
  <c r="BE380" i="14"/>
  <c r="BE379" i="14"/>
  <c r="BE378" i="14"/>
  <c r="BE377" i="14"/>
  <c r="BE376" i="14"/>
  <c r="BE375" i="14"/>
  <c r="BE374" i="14"/>
  <c r="BE373" i="14"/>
  <c r="BE372" i="14"/>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1053" i="13"/>
  <c r="BE1052" i="13"/>
  <c r="BE1051" i="13"/>
  <c r="BE1050" i="13"/>
  <c r="BE1049" i="13"/>
  <c r="BE1048" i="13"/>
  <c r="BE1047" i="13"/>
  <c r="BE1046" i="13"/>
  <c r="BE1045" i="13"/>
  <c r="BE1044" i="13"/>
  <c r="BE1043" i="13"/>
  <c r="BE1042" i="13"/>
  <c r="BE1041" i="13"/>
  <c r="BE1040" i="13"/>
  <c r="BE1039" i="13"/>
  <c r="BE1038" i="13"/>
  <c r="BE1037" i="13"/>
  <c r="BE1036" i="13"/>
  <c r="BE1035" i="13"/>
  <c r="BE1034" i="13"/>
  <c r="BE1033" i="13"/>
  <c r="BE1032" i="13"/>
  <c r="BE1031" i="13"/>
  <c r="BE1030" i="13"/>
  <c r="BE1029" i="13"/>
  <c r="BE1028" i="13"/>
  <c r="BE1027" i="13"/>
  <c r="BE1026" i="13"/>
  <c r="BE1025" i="13"/>
  <c r="BE1024" i="13"/>
  <c r="BE1023" i="13"/>
  <c r="BE1022" i="13"/>
  <c r="BE1021" i="13"/>
  <c r="BE1020" i="13"/>
  <c r="BE1019" i="13"/>
  <c r="BE1017" i="13"/>
  <c r="BE1016" i="13"/>
  <c r="BE1015" i="13"/>
  <c r="BE1014" i="13"/>
  <c r="BE1013" i="13"/>
  <c r="BE1012" i="13"/>
  <c r="BE1011" i="13"/>
  <c r="BE1010" i="13"/>
  <c r="BE1009" i="13"/>
  <c r="BE1008" i="13"/>
  <c r="BE1007" i="13"/>
  <c r="BE1006" i="13"/>
  <c r="BE1005" i="13"/>
  <c r="BE1004" i="13"/>
  <c r="BE1003" i="13"/>
  <c r="BE1002" i="13"/>
  <c r="BE1001" i="13"/>
  <c r="BE1000" i="13"/>
  <c r="BE999" i="13"/>
  <c r="BE998" i="13"/>
  <c r="BE997" i="13"/>
  <c r="BE996" i="13"/>
  <c r="BE995" i="13"/>
  <c r="BE994" i="13"/>
  <c r="BE993" i="13"/>
  <c r="BE992" i="13"/>
  <c r="BE991" i="13"/>
  <c r="BE990" i="13"/>
  <c r="BE989" i="13"/>
  <c r="BE988" i="13"/>
  <c r="BE987" i="13"/>
  <c r="BE986" i="13"/>
  <c r="BE985" i="13"/>
  <c r="BE984" i="13"/>
  <c r="BE983" i="13"/>
  <c r="BE981" i="13"/>
  <c r="BE980" i="13"/>
  <c r="BE979" i="13"/>
  <c r="BE978" i="13"/>
  <c r="BE977" i="13"/>
  <c r="BE976" i="13"/>
  <c r="BE975" i="13"/>
  <c r="BE974" i="13"/>
  <c r="BE973" i="13"/>
  <c r="BE972" i="13"/>
  <c r="BE971" i="13"/>
  <c r="BE970" i="13"/>
  <c r="BE969" i="13"/>
  <c r="BE968" i="13"/>
  <c r="BE967" i="13"/>
  <c r="BE966" i="13"/>
  <c r="BE965" i="13"/>
  <c r="BE964" i="13"/>
  <c r="BE963" i="13"/>
  <c r="BE962" i="13"/>
  <c r="BE961" i="13"/>
  <c r="BE960" i="13"/>
  <c r="BE959" i="13"/>
  <c r="BE958" i="13"/>
  <c r="BE957" i="13"/>
  <c r="BE956" i="13"/>
  <c r="BE955" i="13"/>
  <c r="BE954" i="13"/>
  <c r="BE953" i="13"/>
  <c r="BE952" i="13"/>
  <c r="BE951" i="13"/>
  <c r="BE950" i="13"/>
  <c r="BE949" i="13"/>
  <c r="BE948" i="13"/>
  <c r="BE947" i="13"/>
  <c r="BE945" i="13"/>
  <c r="BE944" i="13"/>
  <c r="BE943" i="13"/>
  <c r="BE942" i="13"/>
  <c r="BE941" i="13"/>
  <c r="BE940" i="13"/>
  <c r="BE939" i="13"/>
  <c r="BE938" i="13"/>
  <c r="BE937" i="13"/>
  <c r="BE936" i="13"/>
  <c r="BE935" i="13"/>
  <c r="BE934" i="13"/>
  <c r="BE933" i="13"/>
  <c r="BE932" i="13"/>
  <c r="BE931" i="13"/>
  <c r="BE930" i="13"/>
  <c r="BE929" i="13"/>
  <c r="BE928" i="13"/>
  <c r="BE927" i="13"/>
  <c r="BE926" i="13"/>
  <c r="BE925" i="13"/>
  <c r="BE924" i="13"/>
  <c r="BE923" i="13"/>
  <c r="BE922" i="13"/>
  <c r="BE921" i="13"/>
  <c r="BE920" i="13"/>
  <c r="BE919" i="13"/>
  <c r="BE918" i="13"/>
  <c r="BE917" i="13"/>
  <c r="BE916" i="13"/>
  <c r="BE915" i="13"/>
  <c r="BE914" i="13"/>
  <c r="BE913" i="13"/>
  <c r="BE912" i="13"/>
  <c r="BE911" i="13"/>
  <c r="BE909" i="13"/>
  <c r="BE908" i="13"/>
  <c r="BE907" i="13"/>
  <c r="BE906" i="13"/>
  <c r="BE905" i="13"/>
  <c r="BE904" i="13"/>
  <c r="BE903" i="13"/>
  <c r="BE902" i="13"/>
  <c r="BE901" i="13"/>
  <c r="BE900" i="13"/>
  <c r="BE899" i="13"/>
  <c r="BE898" i="13"/>
  <c r="BE897" i="13"/>
  <c r="BE896" i="13"/>
  <c r="BE895" i="13"/>
  <c r="BE894" i="13"/>
  <c r="BE893" i="13"/>
  <c r="BE892" i="13"/>
  <c r="BE891" i="13"/>
  <c r="BE890" i="13"/>
  <c r="BE889" i="13"/>
  <c r="BE888" i="13"/>
  <c r="BE887" i="13"/>
  <c r="BE886" i="13"/>
  <c r="BE885" i="13"/>
  <c r="BE884" i="13"/>
  <c r="BE883" i="13"/>
  <c r="BE882" i="13"/>
  <c r="BE881" i="13"/>
  <c r="BE880" i="13"/>
  <c r="BE879" i="13"/>
  <c r="BE878" i="13"/>
  <c r="BE877" i="13"/>
  <c r="BE876" i="13"/>
  <c r="BE875" i="13"/>
  <c r="BE873" i="13"/>
  <c r="BE872" i="13"/>
  <c r="BE871" i="13"/>
  <c r="BE870" i="13"/>
  <c r="BE869" i="13"/>
  <c r="BE868" i="13"/>
  <c r="BE867" i="13"/>
  <c r="BE866" i="13"/>
  <c r="BE865" i="13"/>
  <c r="BE864" i="13"/>
  <c r="BE863" i="13"/>
  <c r="BE862" i="13"/>
  <c r="BE861" i="13"/>
  <c r="BE860" i="13"/>
  <c r="BE859" i="13"/>
  <c r="BE858" i="13"/>
  <c r="BE857" i="13"/>
  <c r="BE856" i="13"/>
  <c r="BE855" i="13"/>
  <c r="BE854" i="13"/>
  <c r="BE853" i="13"/>
  <c r="BE852" i="13"/>
  <c r="BE851" i="13"/>
  <c r="BE850" i="13"/>
  <c r="BE849" i="13"/>
  <c r="BE848" i="13"/>
  <c r="BE847" i="13"/>
  <c r="BE846" i="13"/>
  <c r="BE845" i="13"/>
  <c r="BE844" i="13"/>
  <c r="BE843" i="13"/>
  <c r="BE842" i="13"/>
  <c r="BE841" i="13"/>
  <c r="BE840" i="13"/>
  <c r="BE839" i="13"/>
  <c r="BE835" i="13"/>
  <c r="BE834" i="13"/>
  <c r="BE833" i="13"/>
  <c r="BE832" i="13"/>
  <c r="BE831" i="13"/>
  <c r="BE830" i="13"/>
  <c r="BE829" i="13"/>
  <c r="BE828" i="13"/>
  <c r="BE827" i="13"/>
  <c r="BE826" i="13"/>
  <c r="BE825" i="13"/>
  <c r="BE824" i="13"/>
  <c r="BE823" i="13"/>
  <c r="BE822" i="13"/>
  <c r="BE821" i="13"/>
  <c r="BE820" i="13"/>
  <c r="BE819" i="13"/>
  <c r="BE818" i="13"/>
  <c r="BE817" i="13"/>
  <c r="BE816" i="13"/>
  <c r="BE815" i="13"/>
  <c r="BE814" i="13"/>
  <c r="BE813" i="13"/>
  <c r="BE812" i="13"/>
  <c r="BE811" i="13"/>
  <c r="BE810" i="13"/>
  <c r="BE809" i="13"/>
  <c r="BE808" i="13"/>
  <c r="BE807" i="13"/>
  <c r="BE806" i="13"/>
  <c r="BE805" i="13"/>
  <c r="BE804" i="13"/>
  <c r="BE803" i="13"/>
  <c r="BE802" i="13"/>
  <c r="BE801" i="13"/>
  <c r="BE799" i="13"/>
  <c r="BE798" i="13"/>
  <c r="BE797" i="13"/>
  <c r="BE796" i="13"/>
  <c r="BE795" i="13"/>
  <c r="BE794" i="13"/>
  <c r="BE793" i="13"/>
  <c r="BE792" i="13"/>
  <c r="BE791" i="13"/>
  <c r="BE790" i="13"/>
  <c r="BE789" i="13"/>
  <c r="BE788" i="13"/>
  <c r="BE787" i="13"/>
  <c r="BE786" i="13"/>
  <c r="BE785" i="13"/>
  <c r="BE784" i="13"/>
  <c r="BE783" i="13"/>
  <c r="BE782" i="13"/>
  <c r="BE781" i="13"/>
  <c r="BE780" i="13"/>
  <c r="BE779" i="13"/>
  <c r="BE778" i="13"/>
  <c r="BE777" i="13"/>
  <c r="BE776" i="13"/>
  <c r="BE775" i="13"/>
  <c r="BE774" i="13"/>
  <c r="BE773" i="13"/>
  <c r="BE772" i="13"/>
  <c r="BE771" i="13"/>
  <c r="BE770" i="13"/>
  <c r="BE769" i="13"/>
  <c r="BE768" i="13"/>
  <c r="BE767" i="13"/>
  <c r="BE766" i="13"/>
  <c r="BE765" i="13"/>
  <c r="BE763" i="13"/>
  <c r="BE762" i="13"/>
  <c r="BE761" i="13"/>
  <c r="BE760" i="13"/>
  <c r="BE759" i="13"/>
  <c r="BE758" i="13"/>
  <c r="BE757" i="13"/>
  <c r="BE756" i="13"/>
  <c r="BE755" i="13"/>
  <c r="BE754" i="13"/>
  <c r="BE753" i="13"/>
  <c r="BE752" i="13"/>
  <c r="BE751" i="13"/>
  <c r="BE750" i="13"/>
  <c r="BE749" i="13"/>
  <c r="BE748" i="13"/>
  <c r="BE747" i="13"/>
  <c r="BE746" i="13"/>
  <c r="BE745" i="13"/>
  <c r="BE744" i="13"/>
  <c r="BE743" i="13"/>
  <c r="BE742" i="13"/>
  <c r="BE741" i="13"/>
  <c r="BE740" i="13"/>
  <c r="BE739" i="13"/>
  <c r="BE738" i="13"/>
  <c r="BE737" i="13"/>
  <c r="BE736" i="13"/>
  <c r="BE735" i="13"/>
  <c r="BE734" i="13"/>
  <c r="BE733" i="13"/>
  <c r="BE732" i="13"/>
  <c r="BE731" i="13"/>
  <c r="BE730" i="13"/>
  <c r="BE729" i="13"/>
  <c r="BE727" i="13"/>
  <c r="BE726" i="13"/>
  <c r="BE725" i="13"/>
  <c r="BE724" i="13"/>
  <c r="BE723" i="13"/>
  <c r="BE722" i="13"/>
  <c r="BE721" i="13"/>
  <c r="BE720" i="13"/>
  <c r="BE719" i="13"/>
  <c r="BE718" i="13"/>
  <c r="BE717" i="13"/>
  <c r="BE716" i="13"/>
  <c r="BE715" i="13"/>
  <c r="BE714" i="13"/>
  <c r="BE713" i="13"/>
  <c r="BE712" i="13"/>
  <c r="BE711" i="13"/>
  <c r="BE710" i="13"/>
  <c r="BE709" i="13"/>
  <c r="BE708" i="13"/>
  <c r="BE707" i="13"/>
  <c r="BE706" i="13"/>
  <c r="BE705" i="13"/>
  <c r="BE704" i="13"/>
  <c r="BE703" i="13"/>
  <c r="BE702" i="13"/>
  <c r="BE701" i="13"/>
  <c r="BE700" i="13"/>
  <c r="BE699" i="13"/>
  <c r="BE698" i="13"/>
  <c r="BE697" i="13"/>
  <c r="BE696" i="13"/>
  <c r="BE695" i="13"/>
  <c r="BE694" i="13"/>
  <c r="BE693" i="13"/>
  <c r="BE691" i="13"/>
  <c r="BE690" i="13"/>
  <c r="BE689" i="13"/>
  <c r="BE688" i="13"/>
  <c r="BE687" i="13"/>
  <c r="BE686" i="13"/>
  <c r="BE685" i="13"/>
  <c r="BE684" i="13"/>
  <c r="BE683" i="13"/>
  <c r="BE682" i="13"/>
  <c r="BE681" i="13"/>
  <c r="BE680" i="13"/>
  <c r="BE679" i="13"/>
  <c r="BE678" i="13"/>
  <c r="BE677" i="13"/>
  <c r="BE676" i="13"/>
  <c r="BE675" i="13"/>
  <c r="BE674" i="13"/>
  <c r="BE673" i="13"/>
  <c r="BE672" i="13"/>
  <c r="BE671" i="13"/>
  <c r="BE670" i="13"/>
  <c r="BE669" i="13"/>
  <c r="BE668" i="13"/>
  <c r="BE667" i="13"/>
  <c r="BE666" i="13"/>
  <c r="BE665" i="13"/>
  <c r="BE664" i="13"/>
  <c r="BE663" i="13"/>
  <c r="BE662" i="13"/>
  <c r="BE661" i="13"/>
  <c r="BE660" i="13"/>
  <c r="BE659" i="13"/>
  <c r="BE658" i="13"/>
  <c r="BE657" i="13"/>
  <c r="BE655" i="13"/>
  <c r="BE654" i="13"/>
  <c r="BE653" i="13"/>
  <c r="BE652" i="13"/>
  <c r="BE651" i="13"/>
  <c r="BE650" i="13"/>
  <c r="BE649" i="13"/>
  <c r="BE648" i="13"/>
  <c r="BE647" i="13"/>
  <c r="BE646" i="13"/>
  <c r="BE645" i="13"/>
  <c r="BE644" i="13"/>
  <c r="BE643" i="13"/>
  <c r="BE642" i="13"/>
  <c r="BE641" i="13"/>
  <c r="BE640" i="13"/>
  <c r="BE639" i="13"/>
  <c r="BE638" i="13"/>
  <c r="BE637" i="13"/>
  <c r="BE636" i="13"/>
  <c r="BE635" i="13"/>
  <c r="BE634" i="13"/>
  <c r="BE633" i="13"/>
  <c r="BE632" i="13"/>
  <c r="BE631" i="13"/>
  <c r="BE630" i="13"/>
  <c r="BE629" i="13"/>
  <c r="BE628" i="13"/>
  <c r="BE627" i="13"/>
  <c r="BE626" i="13"/>
  <c r="BE625" i="13"/>
  <c r="BE624" i="13"/>
  <c r="BE623" i="13"/>
  <c r="BE622" i="13"/>
  <c r="BE621" i="13"/>
  <c r="BE619" i="13"/>
  <c r="BE618" i="13"/>
  <c r="BE617" i="13"/>
  <c r="BE616" i="13"/>
  <c r="BE615" i="13"/>
  <c r="BE614" i="13"/>
  <c r="BE613" i="13"/>
  <c r="BE612" i="13"/>
  <c r="BE611" i="13"/>
  <c r="BE610" i="13"/>
  <c r="BE609" i="13"/>
  <c r="BE608" i="13"/>
  <c r="BE607" i="13"/>
  <c r="BE606" i="13"/>
  <c r="BE605" i="13"/>
  <c r="BE604" i="13"/>
  <c r="BE603" i="13"/>
  <c r="BE602" i="13"/>
  <c r="BE601" i="13"/>
  <c r="BE600" i="13"/>
  <c r="BE599" i="13"/>
  <c r="BE598" i="13"/>
  <c r="BE597" i="13"/>
  <c r="BE596" i="13"/>
  <c r="BE595" i="13"/>
  <c r="BE594" i="13"/>
  <c r="BE593" i="13"/>
  <c r="BE592" i="13"/>
  <c r="BE591" i="13"/>
  <c r="BE590" i="13"/>
  <c r="BE589" i="13"/>
  <c r="BE588" i="13"/>
  <c r="BE587" i="13"/>
  <c r="BE586" i="13"/>
  <c r="BE585" i="13"/>
  <c r="BE583" i="13"/>
  <c r="BE582" i="13"/>
  <c r="BE581" i="13"/>
  <c r="BE580" i="13"/>
  <c r="BE579" i="13"/>
  <c r="BE578" i="13"/>
  <c r="BE577" i="13"/>
  <c r="BE576" i="13"/>
  <c r="BE575" i="13"/>
  <c r="BE574" i="13"/>
  <c r="BE573" i="13"/>
  <c r="BE572" i="13"/>
  <c r="BE571" i="13"/>
  <c r="BE570" i="13"/>
  <c r="BE569" i="13"/>
  <c r="BE568" i="13"/>
  <c r="BE567" i="13"/>
  <c r="BE566" i="13"/>
  <c r="BE565" i="13"/>
  <c r="BE564" i="13"/>
  <c r="BE563" i="13"/>
  <c r="BE562" i="13"/>
  <c r="BE561" i="13"/>
  <c r="BE560" i="13"/>
  <c r="BE559" i="13"/>
  <c r="BE558" i="13"/>
  <c r="BE557" i="13"/>
  <c r="BE556" i="13"/>
  <c r="BE555" i="13"/>
  <c r="BE554" i="13"/>
  <c r="BE553" i="13"/>
  <c r="BE552" i="13"/>
  <c r="BE551" i="13"/>
  <c r="BE550" i="13"/>
  <c r="BE549" i="13"/>
  <c r="BE547" i="13"/>
  <c r="BE546" i="13"/>
  <c r="BE545" i="13"/>
  <c r="BE544" i="13"/>
  <c r="BE543" i="13"/>
  <c r="BE542" i="13"/>
  <c r="BE541" i="13"/>
  <c r="BE540" i="13"/>
  <c r="BE539" i="13"/>
  <c r="BE538" i="13"/>
  <c r="BE537" i="13"/>
  <c r="BE536" i="13"/>
  <c r="BE535" i="13"/>
  <c r="BE534" i="13"/>
  <c r="BE533" i="13"/>
  <c r="BE532" i="13"/>
  <c r="BE531" i="13"/>
  <c r="BE530" i="13"/>
  <c r="BE529" i="13"/>
  <c r="BE528" i="13"/>
  <c r="BE527" i="13"/>
  <c r="BE526" i="13"/>
  <c r="BE525" i="13"/>
  <c r="BE524" i="13"/>
  <c r="BE523" i="13"/>
  <c r="BE522" i="13"/>
  <c r="BE521" i="13"/>
  <c r="BE520" i="13"/>
  <c r="BE519" i="13"/>
  <c r="BE518" i="13"/>
  <c r="BE517" i="13"/>
  <c r="BE516" i="13"/>
  <c r="BE515" i="13"/>
  <c r="BE514" i="13"/>
  <c r="BE513" i="13"/>
  <c r="BE511" i="13"/>
  <c r="BE510" i="13"/>
  <c r="BE509" i="13"/>
  <c r="BE508" i="13"/>
  <c r="BE507" i="13"/>
  <c r="BE506" i="13"/>
  <c r="BE505" i="13"/>
  <c r="BE504" i="13"/>
  <c r="BE503" i="13"/>
  <c r="BE502" i="13"/>
  <c r="BE501" i="13"/>
  <c r="BE500" i="13"/>
  <c r="BE499" i="13"/>
  <c r="BE498" i="13"/>
  <c r="BE497" i="13"/>
  <c r="BE496" i="13"/>
  <c r="BE495" i="13"/>
  <c r="BE494" i="13"/>
  <c r="BE493" i="13"/>
  <c r="BE492" i="13"/>
  <c r="BE491" i="13"/>
  <c r="BE490" i="13"/>
  <c r="BE489" i="13"/>
  <c r="BE488" i="13"/>
  <c r="BE487" i="13"/>
  <c r="BE486" i="13"/>
  <c r="BE485" i="13"/>
  <c r="BE484" i="13"/>
  <c r="BE483" i="13"/>
  <c r="BE482" i="13"/>
  <c r="BE481" i="13"/>
  <c r="BE480" i="13"/>
  <c r="BE479" i="13"/>
  <c r="BE478" i="13"/>
  <c r="BE477" i="13"/>
  <c r="BE475" i="13"/>
  <c r="BE474" i="13"/>
  <c r="BE473" i="13"/>
  <c r="BE472" i="13"/>
  <c r="BE471" i="13"/>
  <c r="BE470" i="13"/>
  <c r="BE469" i="13"/>
  <c r="BE468" i="13"/>
  <c r="BE467" i="13"/>
  <c r="BE466" i="13"/>
  <c r="BE465" i="13"/>
  <c r="BE464" i="13"/>
  <c r="BE463" i="13"/>
  <c r="BE462" i="13"/>
  <c r="BE461" i="13"/>
  <c r="BE460" i="13"/>
  <c r="BE459" i="13"/>
  <c r="BE458" i="13"/>
  <c r="BE457" i="13"/>
  <c r="BE456" i="13"/>
  <c r="BE455" i="13"/>
  <c r="BE454" i="13"/>
  <c r="BE453" i="13"/>
  <c r="BE452" i="13"/>
  <c r="BE451" i="13"/>
  <c r="BE450" i="13"/>
  <c r="BE449" i="13"/>
  <c r="BE448" i="13"/>
  <c r="BE447" i="13"/>
  <c r="BE446" i="13"/>
  <c r="BE445" i="13"/>
  <c r="BE444" i="13"/>
  <c r="BE443" i="13"/>
  <c r="BE442" i="13"/>
  <c r="BE441" i="13"/>
  <c r="BE439" i="13"/>
  <c r="BE438" i="13"/>
  <c r="BE437" i="13"/>
  <c r="BE436" i="13"/>
  <c r="BE435" i="13"/>
  <c r="BE434" i="13"/>
  <c r="BE433" i="13"/>
  <c r="BE432" i="13"/>
  <c r="BE431" i="13"/>
  <c r="BE430" i="13"/>
  <c r="BE429" i="13"/>
  <c r="BE428" i="13"/>
  <c r="BE427" i="13"/>
  <c r="BE426" i="13"/>
  <c r="BE425" i="13"/>
  <c r="BE424" i="13"/>
  <c r="BE423" i="13"/>
  <c r="BE422" i="13"/>
  <c r="BE421" i="13"/>
  <c r="BE420" i="13"/>
  <c r="BE419" i="13"/>
  <c r="BE418" i="13"/>
  <c r="BE417" i="13"/>
  <c r="BE416" i="13"/>
  <c r="BE415" i="13"/>
  <c r="BE414" i="13"/>
  <c r="BE413" i="13"/>
  <c r="BE412" i="13"/>
  <c r="BE411" i="13"/>
  <c r="BE410" i="13"/>
  <c r="BE409" i="13"/>
  <c r="BE408" i="13"/>
  <c r="BE407" i="13"/>
  <c r="BE406" i="13"/>
  <c r="BE405" i="13"/>
  <c r="BE403" i="13"/>
  <c r="BE40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BE9" i="13"/>
  <c r="BE7" i="13"/>
  <c r="AD544" i="60"/>
  <c r="AD543" i="60"/>
  <c r="AD542" i="60"/>
  <c r="AD538" i="60"/>
  <c r="AD537" i="60"/>
  <c r="AD536" i="60"/>
  <c r="AD516" i="60"/>
  <c r="AD515" i="60"/>
  <c r="AD514" i="60"/>
  <c r="AD513" i="60"/>
  <c r="AD512" i="60"/>
  <c r="AD511" i="60"/>
  <c r="AD510" i="60"/>
  <c r="AD509" i="60"/>
  <c r="AD508" i="60"/>
  <c r="AD487" i="60"/>
  <c r="AD486" i="60"/>
  <c r="AD485" i="60"/>
  <c r="AD484" i="60"/>
  <c r="AD483" i="60"/>
  <c r="AD482" i="60"/>
  <c r="AD400" i="60"/>
  <c r="AD399" i="60"/>
  <c r="AD398" i="60"/>
  <c r="AD366" i="60"/>
  <c r="AD365" i="60"/>
  <c r="AD364" i="60"/>
  <c r="AD363" i="60"/>
  <c r="AD362" i="60"/>
  <c r="AD361" i="60"/>
  <c r="AD360" i="60"/>
  <c r="AD359" i="60"/>
  <c r="AD358" i="60"/>
  <c r="AD357" i="60"/>
  <c r="AD356" i="60"/>
  <c r="AD355" i="60"/>
  <c r="AD354" i="60"/>
  <c r="AD353" i="60"/>
  <c r="AD352" i="60"/>
  <c r="AD351" i="60"/>
  <c r="AD350" i="60"/>
  <c r="AD349" i="60"/>
  <c r="AD348" i="60"/>
  <c r="AD347" i="60"/>
  <c r="AD346" i="60"/>
  <c r="AD345" i="60"/>
  <c r="AD344" i="60"/>
  <c r="AD343" i="60"/>
  <c r="AD342" i="60"/>
  <c r="AD341" i="60"/>
  <c r="AD340" i="60"/>
  <c r="AD339" i="60"/>
  <c r="AD338" i="60"/>
  <c r="AD337" i="60"/>
  <c r="AD333" i="60"/>
  <c r="AD332" i="60"/>
  <c r="AD331" i="60"/>
  <c r="AD330" i="60"/>
  <c r="AD329" i="60"/>
  <c r="AD328" i="60"/>
  <c r="AD327" i="60"/>
  <c r="AD326" i="60"/>
  <c r="AD325" i="60"/>
  <c r="AD324" i="60"/>
  <c r="AD323" i="60"/>
  <c r="AD322" i="60"/>
  <c r="AD321" i="60"/>
  <c r="AD320" i="60"/>
  <c r="AD319" i="60"/>
  <c r="AD318" i="60"/>
  <c r="AD317" i="60"/>
  <c r="AD316" i="60"/>
  <c r="AD315" i="60"/>
  <c r="AD314" i="60"/>
  <c r="AD313" i="60"/>
  <c r="AD312" i="60"/>
  <c r="AD311" i="60"/>
  <c r="AD310" i="60"/>
  <c r="AD309" i="60"/>
  <c r="AD308" i="60"/>
  <c r="AD307" i="60"/>
  <c r="AD306" i="60"/>
  <c r="AD305" i="60"/>
  <c r="AD304" i="60"/>
  <c r="AD302" i="60"/>
  <c r="AD301" i="60"/>
  <c r="AD300" i="60"/>
  <c r="AD299" i="60"/>
  <c r="AD298" i="60"/>
  <c r="AD297" i="60"/>
  <c r="AD296" i="60"/>
  <c r="AD295" i="60"/>
  <c r="AD294" i="60"/>
  <c r="AD293" i="60"/>
  <c r="AD292" i="60"/>
  <c r="AD291" i="60"/>
  <c r="AD290" i="60"/>
  <c r="AD289" i="60"/>
  <c r="AD288" i="60"/>
  <c r="AD287" i="60"/>
  <c r="AD286" i="60"/>
  <c r="AD285" i="60"/>
  <c r="AD284" i="60"/>
  <c r="AD283" i="60"/>
  <c r="AD282" i="60"/>
  <c r="AD281" i="60"/>
  <c r="AD280" i="60"/>
  <c r="AD279" i="60"/>
  <c r="AD278" i="60"/>
  <c r="AD277" i="60"/>
  <c r="AD276" i="60"/>
  <c r="AD275" i="60"/>
  <c r="AD274" i="60"/>
  <c r="AD273" i="60"/>
  <c r="AD264" i="60"/>
  <c r="AD263" i="60"/>
  <c r="AD262" i="60"/>
  <c r="AD261" i="60"/>
  <c r="AD260" i="60"/>
  <c r="AD259" i="60"/>
  <c r="AD258" i="60"/>
  <c r="AD257" i="60"/>
  <c r="AD256" i="60"/>
  <c r="AD255" i="60"/>
  <c r="AD254" i="60"/>
  <c r="AD253" i="60"/>
  <c r="AD252" i="60"/>
  <c r="AD251" i="60"/>
  <c r="AD250" i="60"/>
  <c r="AD249" i="60"/>
  <c r="AD248" i="60"/>
  <c r="AD247" i="60"/>
  <c r="AD246" i="60"/>
  <c r="AD245" i="60"/>
  <c r="AD244" i="60"/>
  <c r="AD243" i="60"/>
  <c r="AD242" i="60"/>
  <c r="AD241" i="60"/>
  <c r="AD240" i="60"/>
  <c r="AD239" i="60"/>
  <c r="AD238" i="60"/>
  <c r="AD237" i="60"/>
  <c r="AD236" i="60"/>
  <c r="AD235" i="60"/>
  <c r="AD229" i="60"/>
  <c r="AD228" i="60"/>
  <c r="AD227" i="60"/>
  <c r="AD226" i="60"/>
  <c r="AD225" i="60"/>
  <c r="AD224" i="60"/>
  <c r="AD223" i="60"/>
  <c r="AD222" i="60"/>
  <c r="AD221" i="60"/>
  <c r="AD220" i="60"/>
  <c r="AD219" i="60"/>
  <c r="AD218" i="60"/>
  <c r="AD217" i="60"/>
  <c r="AD216" i="60"/>
  <c r="AD215" i="60"/>
  <c r="AD214" i="60"/>
  <c r="AD213" i="60"/>
  <c r="AD212" i="60"/>
  <c r="AD211" i="60"/>
  <c r="AD210" i="60"/>
  <c r="AD209" i="60"/>
  <c r="AD208" i="60"/>
  <c r="AD207" i="60"/>
  <c r="AD206" i="60"/>
  <c r="AD205" i="60"/>
  <c r="AD204" i="60"/>
  <c r="AD203" i="60"/>
  <c r="AD202" i="60"/>
  <c r="AD201" i="60"/>
  <c r="AD200" i="60"/>
  <c r="AD199" i="60"/>
  <c r="AD198" i="60"/>
  <c r="AD197" i="60"/>
  <c r="AD196" i="60"/>
  <c r="AD195" i="60"/>
  <c r="AD194" i="60"/>
  <c r="AD193" i="60"/>
  <c r="AD192" i="60"/>
  <c r="AD191" i="60"/>
  <c r="AD190" i="60"/>
  <c r="AD189" i="60"/>
  <c r="AD188" i="60"/>
  <c r="AD187" i="60"/>
  <c r="AD186" i="60"/>
  <c r="AD185" i="60"/>
  <c r="AD184" i="60"/>
  <c r="AD183" i="60"/>
  <c r="AD182" i="60"/>
  <c r="AD181" i="60"/>
  <c r="AD180" i="60"/>
  <c r="AD179" i="60"/>
  <c r="AD178" i="60"/>
  <c r="AD177" i="60"/>
  <c r="AD176" i="60"/>
  <c r="AD175" i="60"/>
  <c r="AD174" i="60"/>
  <c r="AD173" i="60"/>
  <c r="AD172" i="60"/>
  <c r="AD171" i="60"/>
  <c r="AD170" i="60"/>
  <c r="AD167" i="60"/>
  <c r="AD166" i="60"/>
  <c r="AD165" i="60"/>
  <c r="AD164" i="60"/>
  <c r="AD163" i="60"/>
  <c r="AD162" i="60"/>
  <c r="AD161" i="60"/>
  <c r="AD160" i="60"/>
  <c r="AD159" i="60"/>
  <c r="AD158" i="60"/>
  <c r="AD157" i="60"/>
  <c r="AD156" i="60"/>
  <c r="AD155" i="60"/>
  <c r="AD154" i="60"/>
  <c r="AD153" i="60"/>
  <c r="AD152" i="60"/>
  <c r="AD151" i="60"/>
  <c r="AD150" i="60"/>
  <c r="AD149" i="60"/>
  <c r="AD148" i="60"/>
  <c r="AD147" i="60"/>
  <c r="AD146" i="60"/>
  <c r="AD145" i="60"/>
  <c r="AD144" i="60"/>
  <c r="AD143" i="60"/>
  <c r="AD142" i="60"/>
  <c r="AD141" i="60"/>
  <c r="AD140" i="60"/>
  <c r="AD139" i="60"/>
  <c r="AD138" i="60"/>
  <c r="AD137" i="60"/>
  <c r="AD136" i="60"/>
  <c r="AD135" i="60"/>
  <c r="AD134" i="60"/>
  <c r="AD133" i="60"/>
  <c r="AD132" i="60"/>
  <c r="AD131" i="60"/>
  <c r="AD130" i="60"/>
  <c r="AD129" i="60"/>
  <c r="AD128" i="60"/>
  <c r="AD127" i="60"/>
  <c r="AD126" i="60"/>
  <c r="AD125" i="60"/>
  <c r="AD124" i="60"/>
  <c r="AD123" i="60"/>
  <c r="AD122" i="60"/>
  <c r="AD121" i="60"/>
  <c r="AD120" i="60"/>
  <c r="AD119" i="60"/>
  <c r="AD118" i="60"/>
  <c r="AD117" i="60"/>
  <c r="AD116" i="60"/>
  <c r="AD115" i="60"/>
  <c r="AD114" i="60"/>
  <c r="AD113" i="60"/>
  <c r="AD112" i="60"/>
  <c r="AD111" i="60"/>
  <c r="AD110" i="60"/>
  <c r="AD109" i="60"/>
  <c r="AD108" i="60"/>
  <c r="Y191" i="61"/>
  <c r="Y190" i="61"/>
  <c r="Y189" i="61"/>
  <c r="Y187" i="61"/>
  <c r="Y186" i="61"/>
  <c r="Y185" i="61"/>
  <c r="Y184" i="61"/>
  <c r="Y183" i="61"/>
  <c r="Y182" i="61"/>
  <c r="Y180" i="61"/>
  <c r="Y179" i="61"/>
  <c r="Y178" i="61"/>
  <c r="Y138" i="61"/>
  <c r="Y137" i="61"/>
  <c r="Y136" i="61"/>
  <c r="Y135" i="61"/>
  <c r="Y134" i="61"/>
  <c r="Y133" i="61"/>
  <c r="Y129" i="61"/>
  <c r="Y128" i="61"/>
  <c r="Y127" i="61"/>
  <c r="Y126" i="61"/>
  <c r="Y125" i="61"/>
  <c r="Y124" i="61"/>
  <c r="Y107" i="61"/>
  <c r="Y106" i="61"/>
  <c r="Y105" i="61"/>
  <c r="Y104" i="61"/>
  <c r="Y103" i="61"/>
  <c r="Y102" i="61"/>
  <c r="Y98" i="61"/>
  <c r="Y97" i="61"/>
  <c r="Y96" i="61"/>
  <c r="Y95" i="61"/>
  <c r="Y94" i="61"/>
  <c r="Y93" i="61"/>
  <c r="Y92" i="61"/>
  <c r="Y91" i="61"/>
  <c r="Y90" i="61"/>
  <c r="Y89" i="61"/>
  <c r="Y88" i="61"/>
  <c r="Y87" i="61"/>
  <c r="Y86" i="61"/>
  <c r="Y85" i="61"/>
  <c r="Y84" i="61"/>
  <c r="Y83" i="61"/>
  <c r="Y82" i="61"/>
  <c r="Y81" i="61"/>
  <c r="AF253" i="59"/>
  <c r="AF252" i="59"/>
  <c r="AF251" i="59"/>
  <c r="AF250" i="59"/>
  <c r="AF249" i="59"/>
  <c r="AF248" i="59"/>
  <c r="AF247" i="59"/>
  <c r="AF246" i="59"/>
  <c r="AF245" i="59"/>
  <c r="AF244" i="59"/>
  <c r="AF243" i="59"/>
  <c r="AF242" i="59"/>
  <c r="AF241" i="59"/>
  <c r="AF240" i="59"/>
  <c r="AF239" i="59"/>
  <c r="AF238" i="59"/>
  <c r="AF237" i="59"/>
  <c r="AF236" i="59"/>
  <c r="AF235" i="59"/>
  <c r="AF234" i="59"/>
  <c r="AF233" i="59"/>
  <c r="AF232" i="59"/>
  <c r="AF231" i="59"/>
  <c r="AF230" i="59"/>
  <c r="AF227" i="59"/>
  <c r="AF226" i="59"/>
  <c r="AF225" i="59"/>
  <c r="AF224" i="59"/>
  <c r="AF223" i="59"/>
  <c r="AF222" i="59"/>
  <c r="AF220" i="59"/>
  <c r="AF219" i="59"/>
  <c r="AF218" i="59"/>
  <c r="AF217" i="59"/>
  <c r="AF216" i="59"/>
  <c r="AF215" i="59"/>
  <c r="AF206" i="59"/>
  <c r="AF205" i="59"/>
  <c r="AF204" i="59"/>
  <c r="AF203" i="59"/>
  <c r="AF202" i="59"/>
  <c r="AF201" i="59"/>
  <c r="AF193" i="59"/>
  <c r="AF192" i="59"/>
  <c r="AF191" i="59"/>
  <c r="AF189" i="59"/>
  <c r="AF188" i="59"/>
  <c r="AF187" i="59"/>
  <c r="AF182" i="59"/>
  <c r="AF181" i="59"/>
  <c r="AF180" i="59"/>
  <c r="AF179" i="59"/>
  <c r="AF178" i="59"/>
  <c r="AF177" i="59"/>
  <c r="AF176" i="59"/>
  <c r="AF175" i="59"/>
  <c r="AF174" i="59"/>
  <c r="AF173" i="59"/>
  <c r="AF172" i="59"/>
  <c r="AF171" i="59"/>
  <c r="AF170" i="59"/>
  <c r="AF169" i="59"/>
  <c r="AF168" i="59"/>
  <c r="AF167" i="59"/>
  <c r="AF166" i="59"/>
  <c r="AF165" i="59"/>
  <c r="AF164" i="59"/>
  <c r="AF163" i="59"/>
  <c r="AF162" i="59"/>
  <c r="AF161" i="59"/>
  <c r="AF160" i="59"/>
  <c r="AF159" i="59"/>
  <c r="AF158" i="59"/>
  <c r="AF157" i="59"/>
  <c r="AF156" i="59"/>
  <c r="AF155" i="59"/>
  <c r="AF154" i="59"/>
  <c r="AF153" i="59"/>
  <c r="AF152" i="59"/>
  <c r="AF151" i="59"/>
  <c r="AF150" i="59"/>
  <c r="AF149" i="59"/>
  <c r="AF148" i="59"/>
  <c r="AF147" i="59"/>
  <c r="AF146" i="59"/>
  <c r="AF145" i="59"/>
  <c r="AF144" i="59"/>
  <c r="AF143" i="59"/>
  <c r="AF142" i="59"/>
  <c r="AF141" i="59"/>
  <c r="AF140" i="59"/>
  <c r="AF139" i="59"/>
  <c r="AF138" i="59"/>
  <c r="AF137" i="59"/>
  <c r="AF136" i="59"/>
  <c r="AF135" i="59"/>
  <c r="AF134" i="59"/>
  <c r="AF133" i="59"/>
  <c r="AF132" i="59"/>
  <c r="AF131" i="59"/>
  <c r="AF130" i="59"/>
  <c r="AF129" i="59"/>
  <c r="AF128" i="59"/>
  <c r="AF127" i="59"/>
  <c r="AF126" i="59"/>
  <c r="AF125" i="59"/>
  <c r="AF124" i="59"/>
  <c r="AF123" i="59"/>
  <c r="AF122" i="59"/>
  <c r="AF121" i="59"/>
  <c r="AF120" i="59"/>
  <c r="AF119" i="59"/>
  <c r="AF118" i="59"/>
  <c r="AF117" i="59"/>
  <c r="AF109" i="59"/>
  <c r="AF108" i="59"/>
  <c r="AF107" i="59"/>
  <c r="AF106" i="59"/>
  <c r="AF105" i="59"/>
  <c r="AF104" i="59"/>
  <c r="AF99" i="59"/>
  <c r="AF98" i="59"/>
  <c r="AF97" i="59"/>
  <c r="AF91" i="59"/>
  <c r="AF90" i="59"/>
  <c r="AF89" i="59"/>
  <c r="AF88" i="59"/>
  <c r="AF87" i="59"/>
  <c r="AF86" i="59"/>
  <c r="AF85" i="59"/>
  <c r="AF84" i="59"/>
  <c r="AF83" i="59"/>
  <c r="AF82" i="59"/>
  <c r="AF81" i="59"/>
  <c r="AF80" i="59"/>
  <c r="AF79" i="59"/>
  <c r="AF78" i="59"/>
  <c r="AF77" i="59"/>
  <c r="AF76" i="59"/>
  <c r="AF75" i="59"/>
  <c r="AF74" i="59"/>
  <c r="AF73" i="59"/>
  <c r="AF72" i="59"/>
  <c r="AF71" i="59"/>
  <c r="AF70" i="59"/>
  <c r="AF69" i="59"/>
  <c r="AF68" i="59"/>
  <c r="AF67" i="59"/>
  <c r="AF66" i="59"/>
  <c r="AF65" i="59"/>
  <c r="AF64" i="59"/>
  <c r="AF63" i="59"/>
  <c r="AF62" i="59"/>
  <c r="AF61" i="59"/>
  <c r="AF60" i="59"/>
  <c r="AF59" i="59"/>
  <c r="AF58" i="59"/>
  <c r="AF57" i="59"/>
  <c r="AF56" i="59"/>
  <c r="AF43" i="59"/>
  <c r="AF42" i="59"/>
  <c r="AF41" i="59"/>
  <c r="AF40" i="59"/>
  <c r="AF39" i="59"/>
  <c r="AF38" i="59"/>
  <c r="AF36" i="59"/>
  <c r="AF35" i="59"/>
  <c r="AF34" i="59"/>
  <c r="AF33" i="59"/>
  <c r="AF32" i="59"/>
  <c r="AF31" i="59"/>
  <c r="AF29" i="59"/>
  <c r="AF28" i="59"/>
  <c r="AF27" i="59"/>
  <c r="AF26" i="59"/>
  <c r="AF25" i="59"/>
  <c r="AF24" i="59"/>
  <c r="Z322" i="58"/>
  <c r="Z321" i="58"/>
  <c r="Z320" i="58"/>
  <c r="Z294" i="58"/>
  <c r="Z293" i="58"/>
  <c r="Z292" i="58"/>
  <c r="Z291" i="58"/>
  <c r="Z290" i="58"/>
  <c r="Z289" i="58"/>
  <c r="Z287" i="58"/>
  <c r="Z286" i="58"/>
  <c r="Z285" i="58"/>
  <c r="Z284" i="58"/>
  <c r="Z283" i="58"/>
  <c r="Z282" i="58"/>
  <c r="Z281" i="58"/>
  <c r="Z280" i="58"/>
  <c r="Z279" i="58"/>
  <c r="Z265" i="58"/>
  <c r="Z264" i="58"/>
  <c r="Z263" i="58"/>
  <c r="Z258" i="58"/>
  <c r="Z257" i="58"/>
  <c r="Z256" i="58"/>
  <c r="Z255" i="58"/>
  <c r="Z254" i="58"/>
  <c r="Z253" i="58"/>
  <c r="Z225" i="58"/>
  <c r="Z224" i="58"/>
  <c r="Z223" i="58"/>
  <c r="Z222" i="58"/>
  <c r="Z221" i="58"/>
  <c r="Z220" i="58"/>
  <c r="Z219" i="58"/>
  <c r="Z218" i="58"/>
  <c r="Z217" i="58"/>
  <c r="Z216" i="58"/>
  <c r="Z215" i="58"/>
  <c r="Z214" i="58"/>
  <c r="Z213" i="58"/>
  <c r="Z212" i="58"/>
  <c r="Z211" i="58"/>
  <c r="Z207" i="58"/>
  <c r="Z206" i="58"/>
  <c r="Z205" i="58"/>
  <c r="Z194" i="58"/>
  <c r="Z193" i="58"/>
  <c r="Z192" i="58"/>
  <c r="Z167" i="58"/>
  <c r="Z166" i="58"/>
  <c r="Z165" i="58"/>
  <c r="Z164" i="58"/>
  <c r="Z163" i="58"/>
  <c r="Z162" i="58"/>
  <c r="Z160" i="58"/>
  <c r="Z159" i="58"/>
  <c r="Z158" i="58"/>
  <c r="Z157" i="58"/>
  <c r="Z156" i="58"/>
  <c r="Z155" i="58"/>
  <c r="Z154" i="58"/>
  <c r="Z153" i="58"/>
  <c r="Z152" i="58"/>
  <c r="Z147" i="58"/>
  <c r="Z146" i="58"/>
  <c r="Z145" i="58"/>
  <c r="Z113" i="58"/>
  <c r="Z112" i="58"/>
  <c r="Z111" i="58"/>
  <c r="Z86" i="58"/>
  <c r="Z85" i="58"/>
  <c r="Z84" i="58"/>
  <c r="Z83" i="58"/>
  <c r="Z82" i="58"/>
  <c r="Z81" i="58"/>
  <c r="Z80" i="58"/>
  <c r="Z79" i="58"/>
  <c r="Z78" i="58"/>
  <c r="Z77" i="58"/>
  <c r="Z76" i="58"/>
  <c r="Z75" i="58"/>
  <c r="Z74" i="58"/>
  <c r="Z73" i="58"/>
  <c r="Z72" i="58"/>
  <c r="Z64" i="58"/>
  <c r="Z62" i="58"/>
  <c r="Z58" i="58"/>
  <c r="Z57" i="58"/>
  <c r="Z56" i="58"/>
  <c r="X37" i="62"/>
  <c r="AD82" i="64"/>
  <c r="AD81" i="64"/>
  <c r="AD80" i="64"/>
  <c r="AD72" i="64"/>
  <c r="AD71" i="64"/>
  <c r="AD70" i="64"/>
  <c r="AD66" i="64"/>
  <c r="AD65" i="64"/>
  <c r="AD64" i="64"/>
  <c r="AD62" i="64"/>
  <c r="AD61" i="64"/>
  <c r="AD60" i="64"/>
  <c r="AD59" i="64"/>
  <c r="AD58" i="64"/>
  <c r="AD57" i="64"/>
  <c r="AD34" i="64"/>
  <c r="AD33" i="64"/>
  <c r="AD32" i="64"/>
  <c r="Y9" i="61" l="1"/>
  <c r="Y8" i="61"/>
  <c r="Y7" i="61"/>
  <c r="X82" i="17" l="1"/>
  <c r="X88" i="17"/>
  <c r="X94" i="17"/>
  <c r="X100" i="17"/>
  <c r="X106" i="17"/>
  <c r="X117" i="17"/>
  <c r="X137" i="17"/>
  <c r="X143" i="17"/>
  <c r="X149" i="17"/>
  <c r="X157" i="17"/>
  <c r="X163" i="17"/>
  <c r="Y276" i="59" l="1"/>
  <c r="Y275" i="59"/>
  <c r="Y274" i="59"/>
  <c r="W276" i="59"/>
  <c r="W275" i="59"/>
  <c r="W274" i="59"/>
  <c r="X276" i="59"/>
  <c r="X275" i="59"/>
  <c r="X274" i="59"/>
  <c r="AC276" i="59" l="1"/>
  <c r="AC274" i="59"/>
  <c r="AC275" i="59"/>
  <c r="AX1496" i="14"/>
  <c r="AW1496" i="14"/>
  <c r="AX1495" i="14"/>
  <c r="AW1495" i="14"/>
  <c r="AX1494" i="14"/>
  <c r="AW1494" i="14"/>
  <c r="AX1493" i="14"/>
  <c r="AW1493" i="14"/>
  <c r="AX1492" i="14"/>
  <c r="AW1492" i="14"/>
  <c r="AX1491" i="14"/>
  <c r="AW1491" i="14"/>
  <c r="AX1490" i="14"/>
  <c r="AW1490" i="14"/>
  <c r="AX1489" i="14"/>
  <c r="AW1489" i="14"/>
  <c r="AX1488" i="14"/>
  <c r="AW1488" i="14"/>
  <c r="AX1487" i="14"/>
  <c r="AW1487" i="14"/>
  <c r="AX1486" i="14"/>
  <c r="AW1486" i="14"/>
  <c r="AX1485" i="14"/>
  <c r="AW1485" i="14"/>
  <c r="AX1484" i="14"/>
  <c r="AW1484" i="14"/>
  <c r="AX1483" i="14"/>
  <c r="AW1483" i="14"/>
  <c r="AX1482" i="14"/>
  <c r="AW1482" i="14"/>
  <c r="AX1481" i="14"/>
  <c r="AW1481" i="14"/>
  <c r="AX1480" i="14"/>
  <c r="AW1480" i="14"/>
  <c r="AX1479" i="14"/>
  <c r="AW1479" i="14"/>
  <c r="AX1478" i="14"/>
  <c r="AW1478" i="14"/>
  <c r="AX1477" i="14"/>
  <c r="AW1477" i="14"/>
  <c r="AX1476" i="14"/>
  <c r="AW1476" i="14"/>
  <c r="AX1475" i="14"/>
  <c r="AW1475" i="14"/>
  <c r="AX1474" i="14"/>
  <c r="AW1474" i="14"/>
  <c r="AX1473" i="14"/>
  <c r="AW1473" i="14"/>
  <c r="AX1472" i="14"/>
  <c r="AW1472" i="14"/>
  <c r="AX1471" i="14"/>
  <c r="AW1471" i="14"/>
  <c r="AX1470" i="14"/>
  <c r="AW1470" i="14"/>
  <c r="AX1469" i="14"/>
  <c r="AW1469" i="14"/>
  <c r="AX1468" i="14"/>
  <c r="AW1468" i="14"/>
  <c r="AX1467" i="14"/>
  <c r="AW1467" i="14"/>
  <c r="AX1466" i="14"/>
  <c r="AW1466" i="14"/>
  <c r="AX1465" i="14"/>
  <c r="AW1465" i="14"/>
  <c r="AX1464" i="14"/>
  <c r="AW1464" i="14"/>
  <c r="AX1463" i="14"/>
  <c r="AW1463" i="14"/>
  <c r="AX1462" i="14"/>
  <c r="AW1462" i="14"/>
  <c r="BA1461" i="14"/>
  <c r="AX1461" i="14"/>
  <c r="AW1461" i="14"/>
  <c r="AU1461" i="14"/>
  <c r="AU1462" i="14" s="1"/>
  <c r="AU1463" i="14" s="1"/>
  <c r="AU1464" i="14" s="1"/>
  <c r="AU1465" i="14" s="1"/>
  <c r="AU1466" i="14" s="1"/>
  <c r="AU1467" i="14" s="1"/>
  <c r="AU1468" i="14" s="1"/>
  <c r="AU1469" i="14" s="1"/>
  <c r="AU1470" i="14" s="1"/>
  <c r="AU1471" i="14" s="1"/>
  <c r="AU1472" i="14" s="1"/>
  <c r="AU1473" i="14" s="1"/>
  <c r="AU1474" i="14" s="1"/>
  <c r="AU1475" i="14" s="1"/>
  <c r="AU1476" i="14" s="1"/>
  <c r="AU1477" i="14" s="1"/>
  <c r="AU1478" i="14" s="1"/>
  <c r="AU1479" i="14" s="1"/>
  <c r="AU1480" i="14" s="1"/>
  <c r="AU1481" i="14" s="1"/>
  <c r="AU1482" i="14" s="1"/>
  <c r="AU1483" i="14" s="1"/>
  <c r="AU1484" i="14" s="1"/>
  <c r="AU1485" i="14" s="1"/>
  <c r="AU1486" i="14" s="1"/>
  <c r="AU1487" i="14" s="1"/>
  <c r="AU1488" i="14" s="1"/>
  <c r="AU1489" i="14" s="1"/>
  <c r="AU1490" i="14" s="1"/>
  <c r="AU1491" i="14" s="1"/>
  <c r="AU1492" i="14" s="1"/>
  <c r="AU1493" i="14" s="1"/>
  <c r="AU1494" i="14" s="1"/>
  <c r="AU1495" i="14" s="1"/>
  <c r="AU1496" i="14" s="1"/>
  <c r="AS1461" i="14"/>
  <c r="AT1461" i="14" s="1"/>
  <c r="AT1462" i="14" s="1"/>
  <c r="AX1460" i="14"/>
  <c r="AW1460" i="14"/>
  <c r="AX1459" i="14"/>
  <c r="AW1459" i="14"/>
  <c r="AX1458" i="14"/>
  <c r="AW1458" i="14"/>
  <c r="AX1457" i="14"/>
  <c r="AW1457" i="14"/>
  <c r="AX1456" i="14"/>
  <c r="AW1456" i="14"/>
  <c r="AX1455" i="14"/>
  <c r="AW1455" i="14"/>
  <c r="AX1454" i="14"/>
  <c r="AW1454" i="14"/>
  <c r="AX1453" i="14"/>
  <c r="AW1453" i="14"/>
  <c r="AX1452" i="14"/>
  <c r="AW1452" i="14"/>
  <c r="AX1451" i="14"/>
  <c r="AW1451" i="14"/>
  <c r="AX1450" i="14"/>
  <c r="AW1450" i="14"/>
  <c r="AX1449" i="14"/>
  <c r="AW1449" i="14"/>
  <c r="AX1448" i="14"/>
  <c r="AW1448" i="14"/>
  <c r="AX1447" i="14"/>
  <c r="AW1447" i="14"/>
  <c r="AX1446" i="14"/>
  <c r="AW1446" i="14"/>
  <c r="AX1445" i="14"/>
  <c r="AW1445" i="14"/>
  <c r="AX1444" i="14"/>
  <c r="AW1444" i="14"/>
  <c r="AX1443" i="14"/>
  <c r="AW1443" i="14"/>
  <c r="AX1442" i="14"/>
  <c r="AW1442" i="14"/>
  <c r="AX1441" i="14"/>
  <c r="AW1441" i="14"/>
  <c r="AX1440" i="14"/>
  <c r="AW1440" i="14"/>
  <c r="AX1439" i="14"/>
  <c r="AW1439" i="14"/>
  <c r="AX1438" i="14"/>
  <c r="AW1438" i="14"/>
  <c r="AX1437" i="14"/>
  <c r="AW1437" i="14"/>
  <c r="AX1436" i="14"/>
  <c r="AW1436" i="14"/>
  <c r="AX1435" i="14"/>
  <c r="AW1435" i="14"/>
  <c r="AX1434" i="14"/>
  <c r="AW1434" i="14"/>
  <c r="AX1433" i="14"/>
  <c r="AW1433" i="14"/>
  <c r="AX1432" i="14"/>
  <c r="AW1432" i="14"/>
  <c r="AX1431" i="14"/>
  <c r="AW1431" i="14"/>
  <c r="AX1430" i="14"/>
  <c r="AW1430" i="14"/>
  <c r="AX1429" i="14"/>
  <c r="AW1429" i="14"/>
  <c r="AX1428" i="14"/>
  <c r="AW1428" i="14"/>
  <c r="AX1427" i="14"/>
  <c r="AW1427" i="14"/>
  <c r="AX1426" i="14"/>
  <c r="AW1426" i="14"/>
  <c r="BA1425" i="14"/>
  <c r="AX1425" i="14"/>
  <c r="AW1425" i="14"/>
  <c r="AU1425" i="14"/>
  <c r="AU1426" i="14" s="1"/>
  <c r="AU1427" i="14" s="1"/>
  <c r="AU1428" i="14" s="1"/>
  <c r="AU1429" i="14" s="1"/>
  <c r="AU1430" i="14" s="1"/>
  <c r="AU1431" i="14" s="1"/>
  <c r="AU1432" i="14" s="1"/>
  <c r="AU1433" i="14" s="1"/>
  <c r="AU1434" i="14" s="1"/>
  <c r="AU1435" i="14" s="1"/>
  <c r="AU1436" i="14" s="1"/>
  <c r="AU1437" i="14" s="1"/>
  <c r="AU1438" i="14" s="1"/>
  <c r="AU1439" i="14" s="1"/>
  <c r="AU1440" i="14" s="1"/>
  <c r="AU1441" i="14" s="1"/>
  <c r="AU1442" i="14" s="1"/>
  <c r="AU1443" i="14" s="1"/>
  <c r="AU1444" i="14" s="1"/>
  <c r="AU1445" i="14" s="1"/>
  <c r="AU1446" i="14" s="1"/>
  <c r="AU1447" i="14" s="1"/>
  <c r="AU1448" i="14" s="1"/>
  <c r="AU1449" i="14" s="1"/>
  <c r="AU1450" i="14" s="1"/>
  <c r="AU1451" i="14" s="1"/>
  <c r="AU1452" i="14" s="1"/>
  <c r="AU1453" i="14" s="1"/>
  <c r="AU1454" i="14" s="1"/>
  <c r="AU1455" i="14" s="1"/>
  <c r="AU1456" i="14" s="1"/>
  <c r="AU1457" i="14" s="1"/>
  <c r="AU1458" i="14" s="1"/>
  <c r="AU1459" i="14" s="1"/>
  <c r="AU1460" i="14" s="1"/>
  <c r="AS1425" i="14"/>
  <c r="AT1425" i="14" s="1"/>
  <c r="AT1426" i="14" s="1"/>
  <c r="AX1424" i="14"/>
  <c r="AW1424" i="14"/>
  <c r="AX1423" i="14"/>
  <c r="AW1423" i="14"/>
  <c r="AX1422" i="14"/>
  <c r="AW1422" i="14"/>
  <c r="AX1421" i="14"/>
  <c r="AW1421" i="14"/>
  <c r="AX1420" i="14"/>
  <c r="AW1420" i="14"/>
  <c r="AX1419" i="14"/>
  <c r="AW1419" i="14"/>
  <c r="AX1418" i="14"/>
  <c r="AW1418" i="14"/>
  <c r="AX1417" i="14"/>
  <c r="AW1417" i="14"/>
  <c r="AX1416" i="14"/>
  <c r="AW1416" i="14"/>
  <c r="AX1415" i="14"/>
  <c r="AW1415" i="14"/>
  <c r="AX1414" i="14"/>
  <c r="AW1414" i="14"/>
  <c r="AX1413" i="14"/>
  <c r="AW1413" i="14"/>
  <c r="AX1412" i="14"/>
  <c r="AW1412" i="14"/>
  <c r="AX1411" i="14"/>
  <c r="AW1411" i="14"/>
  <c r="AX1410" i="14"/>
  <c r="AW1410" i="14"/>
  <c r="AX1409" i="14"/>
  <c r="AW1409" i="14"/>
  <c r="AX1408" i="14"/>
  <c r="AW1408" i="14"/>
  <c r="AX1407" i="14"/>
  <c r="AW1407" i="14"/>
  <c r="AX1406" i="14"/>
  <c r="AW1406" i="14"/>
  <c r="AX1405" i="14"/>
  <c r="AW1405" i="14"/>
  <c r="AX1404" i="14"/>
  <c r="AW1404" i="14"/>
  <c r="AX1403" i="14"/>
  <c r="AW1403" i="14"/>
  <c r="AX1402" i="14"/>
  <c r="AW1402" i="14"/>
  <c r="AX1401" i="14"/>
  <c r="AW1401" i="14"/>
  <c r="AX1400" i="14"/>
  <c r="AW1400" i="14"/>
  <c r="AX1399" i="14"/>
  <c r="AW1399" i="14"/>
  <c r="AX1398" i="14"/>
  <c r="AW1398" i="14"/>
  <c r="AX1397" i="14"/>
  <c r="AW1397" i="14"/>
  <c r="AX1396" i="14"/>
  <c r="AW1396" i="14"/>
  <c r="AX1395" i="14"/>
  <c r="AW1395" i="14"/>
  <c r="AX1394" i="14"/>
  <c r="AW1394" i="14"/>
  <c r="AX1393" i="14"/>
  <c r="AW1393" i="14"/>
  <c r="AX1392" i="14"/>
  <c r="AW1392" i="14"/>
  <c r="AX1391" i="14"/>
  <c r="AW1391" i="14"/>
  <c r="AX1390" i="14"/>
  <c r="AW1390" i="14"/>
  <c r="BA1389" i="14"/>
  <c r="AX1389" i="14"/>
  <c r="AW1389" i="14"/>
  <c r="AU1389" i="14"/>
  <c r="AU1390" i="14" s="1"/>
  <c r="AU1391" i="14" s="1"/>
  <c r="AU1392" i="14" s="1"/>
  <c r="AU1393" i="14" s="1"/>
  <c r="AU1394" i="14" s="1"/>
  <c r="AU1395" i="14" s="1"/>
  <c r="AU1396" i="14" s="1"/>
  <c r="AU1397" i="14" s="1"/>
  <c r="AU1398" i="14" s="1"/>
  <c r="AU1399" i="14" s="1"/>
  <c r="AU1400" i="14" s="1"/>
  <c r="AU1401" i="14" s="1"/>
  <c r="AU1402" i="14" s="1"/>
  <c r="AU1403" i="14" s="1"/>
  <c r="AU1404" i="14" s="1"/>
  <c r="AU1405" i="14" s="1"/>
  <c r="AU1406" i="14" s="1"/>
  <c r="AU1407" i="14" s="1"/>
  <c r="AU1408" i="14" s="1"/>
  <c r="AU1409" i="14" s="1"/>
  <c r="AU1410" i="14" s="1"/>
  <c r="AU1411" i="14" s="1"/>
  <c r="AU1412" i="14" s="1"/>
  <c r="AU1413" i="14" s="1"/>
  <c r="AU1414" i="14" s="1"/>
  <c r="AU1415" i="14" s="1"/>
  <c r="AU1416" i="14" s="1"/>
  <c r="AU1417" i="14" s="1"/>
  <c r="AU1418" i="14" s="1"/>
  <c r="AU1419" i="14" s="1"/>
  <c r="AU1420" i="14" s="1"/>
  <c r="AU1421" i="14" s="1"/>
  <c r="AU1422" i="14" s="1"/>
  <c r="AU1423" i="14" s="1"/>
  <c r="AU1424" i="14" s="1"/>
  <c r="AS1389" i="14"/>
  <c r="AT1389" i="14" s="1"/>
  <c r="AX1388" i="14"/>
  <c r="AW1388" i="14"/>
  <c r="AX1387" i="14"/>
  <c r="AW1387" i="14"/>
  <c r="AX1386" i="14"/>
  <c r="AW1386" i="14"/>
  <c r="AX1385" i="14"/>
  <c r="AW1385" i="14"/>
  <c r="AX1384" i="14"/>
  <c r="AW1384" i="14"/>
  <c r="AX1383" i="14"/>
  <c r="AW1383" i="14"/>
  <c r="AX1382" i="14"/>
  <c r="AW1382" i="14"/>
  <c r="AX1381" i="14"/>
  <c r="AW1381" i="14"/>
  <c r="AX1380" i="14"/>
  <c r="AW1380" i="14"/>
  <c r="AX1379" i="14"/>
  <c r="AW1379" i="14"/>
  <c r="AX1378" i="14"/>
  <c r="AW1378" i="14"/>
  <c r="AX1377" i="14"/>
  <c r="AW1377" i="14"/>
  <c r="AX1376" i="14"/>
  <c r="AW1376" i="14"/>
  <c r="AX1375" i="14"/>
  <c r="AW1375" i="14"/>
  <c r="AX1374" i="14"/>
  <c r="AW1374" i="14"/>
  <c r="AX1373" i="14"/>
  <c r="AW1373" i="14"/>
  <c r="AX1372" i="14"/>
  <c r="AW1372" i="14"/>
  <c r="AX1371" i="14"/>
  <c r="AW1371" i="14"/>
  <c r="AX1370" i="14"/>
  <c r="AW1370" i="14"/>
  <c r="AX1369" i="14"/>
  <c r="AW1369" i="14"/>
  <c r="AX1368" i="14"/>
  <c r="AW1368" i="14"/>
  <c r="AX1367" i="14"/>
  <c r="AW1367" i="14"/>
  <c r="AX1366" i="14"/>
  <c r="AW1366" i="14"/>
  <c r="AX1365" i="14"/>
  <c r="AW1365" i="14"/>
  <c r="AX1364" i="14"/>
  <c r="AW1364" i="14"/>
  <c r="AX1363" i="14"/>
  <c r="AW1363" i="14"/>
  <c r="AX1362" i="14"/>
  <c r="AW1362" i="14"/>
  <c r="AX1361" i="14"/>
  <c r="AW1361" i="14"/>
  <c r="AX1360" i="14"/>
  <c r="AW1360" i="14"/>
  <c r="AX1359" i="14"/>
  <c r="AW1359" i="14"/>
  <c r="AX1358" i="14"/>
  <c r="AW1358" i="14"/>
  <c r="AX1357" i="14"/>
  <c r="AW1357" i="14"/>
  <c r="AX1356" i="14"/>
  <c r="AW1356" i="14"/>
  <c r="AX1355" i="14"/>
  <c r="AW1355" i="14"/>
  <c r="AX1354" i="14"/>
  <c r="AW1354" i="14"/>
  <c r="BA1353" i="14"/>
  <c r="AX1353" i="14"/>
  <c r="AW1353" i="14"/>
  <c r="AU1353" i="14"/>
  <c r="AU1354" i="14" s="1"/>
  <c r="AU1355" i="14" s="1"/>
  <c r="AU1356" i="14" s="1"/>
  <c r="AU1357" i="14" s="1"/>
  <c r="AU1358" i="14" s="1"/>
  <c r="AU1359" i="14" s="1"/>
  <c r="AU1360" i="14" s="1"/>
  <c r="AU1361" i="14" s="1"/>
  <c r="AU1362" i="14" s="1"/>
  <c r="AU1363" i="14" s="1"/>
  <c r="AU1364" i="14" s="1"/>
  <c r="AU1365" i="14" s="1"/>
  <c r="AU1366" i="14" s="1"/>
  <c r="AU1367" i="14" s="1"/>
  <c r="AU1368" i="14" s="1"/>
  <c r="AU1369" i="14" s="1"/>
  <c r="AU1370" i="14" s="1"/>
  <c r="AU1371" i="14" s="1"/>
  <c r="AU1372" i="14" s="1"/>
  <c r="AU1373" i="14" s="1"/>
  <c r="AU1374" i="14" s="1"/>
  <c r="AU1375" i="14" s="1"/>
  <c r="AU1376" i="14" s="1"/>
  <c r="AU1377" i="14" s="1"/>
  <c r="AU1378" i="14" s="1"/>
  <c r="AU1379" i="14" s="1"/>
  <c r="AU1380" i="14" s="1"/>
  <c r="AU1381" i="14" s="1"/>
  <c r="AU1382" i="14" s="1"/>
  <c r="AU1383" i="14" s="1"/>
  <c r="AU1384" i="14" s="1"/>
  <c r="AU1385" i="14" s="1"/>
  <c r="AU1386" i="14" s="1"/>
  <c r="AU1387" i="14" s="1"/>
  <c r="AU1388" i="14" s="1"/>
  <c r="AS1353" i="14"/>
  <c r="AT1353" i="14" s="1"/>
  <c r="AX1352" i="14"/>
  <c r="AW1352" i="14"/>
  <c r="AX1351" i="14"/>
  <c r="AW1351" i="14"/>
  <c r="AX1350" i="14"/>
  <c r="AW1350" i="14"/>
  <c r="AX1349" i="14"/>
  <c r="AW1349" i="14"/>
  <c r="AX1348" i="14"/>
  <c r="AW1348" i="14"/>
  <c r="AX1347" i="14"/>
  <c r="AW1347" i="14"/>
  <c r="AX1346" i="14"/>
  <c r="AW1346" i="14"/>
  <c r="AX1345" i="14"/>
  <c r="AW1345" i="14"/>
  <c r="AX1344" i="14"/>
  <c r="AW1344" i="14"/>
  <c r="AX1343" i="14"/>
  <c r="AW1343" i="14"/>
  <c r="AX1342" i="14"/>
  <c r="AW1342" i="14"/>
  <c r="AX1341" i="14"/>
  <c r="AW1341" i="14"/>
  <c r="AX1340" i="14"/>
  <c r="AW1340" i="14"/>
  <c r="AX1339" i="14"/>
  <c r="AW1339" i="14"/>
  <c r="AX1338" i="14"/>
  <c r="AW1338" i="14"/>
  <c r="AX1337" i="14"/>
  <c r="AW1337" i="14"/>
  <c r="AX1336" i="14"/>
  <c r="AW1336" i="14"/>
  <c r="AX1335" i="14"/>
  <c r="AW1335" i="14"/>
  <c r="AX1334" i="14"/>
  <c r="AW1334" i="14"/>
  <c r="AX1333" i="14"/>
  <c r="AW1333" i="14"/>
  <c r="AX1332" i="14"/>
  <c r="AW1332" i="14"/>
  <c r="AX1331" i="14"/>
  <c r="AW1331" i="14"/>
  <c r="AX1330" i="14"/>
  <c r="AW1330" i="14"/>
  <c r="AX1329" i="14"/>
  <c r="AW1329" i="14"/>
  <c r="AX1328" i="14"/>
  <c r="AW1328" i="14"/>
  <c r="AX1327" i="14"/>
  <c r="AW1327" i="14"/>
  <c r="AX1326" i="14"/>
  <c r="AW1326" i="14"/>
  <c r="AX1325" i="14"/>
  <c r="AW1325" i="14"/>
  <c r="AX1324" i="14"/>
  <c r="AW1324" i="14"/>
  <c r="AX1323" i="14"/>
  <c r="AW1323" i="14"/>
  <c r="AX1322" i="14"/>
  <c r="AW1322" i="14"/>
  <c r="AX1321" i="14"/>
  <c r="AW1321" i="14"/>
  <c r="AX1320" i="14"/>
  <c r="AW1320" i="14"/>
  <c r="AX1319" i="14"/>
  <c r="AW1319" i="14"/>
  <c r="AX1318" i="14"/>
  <c r="AW1318" i="14"/>
  <c r="BA1317" i="14"/>
  <c r="AX1317" i="14"/>
  <c r="AW1317" i="14"/>
  <c r="AU1317" i="14"/>
  <c r="AU1318" i="14" s="1"/>
  <c r="AU1319" i="14" s="1"/>
  <c r="AU1320" i="14" s="1"/>
  <c r="AU1321" i="14" s="1"/>
  <c r="AU1322" i="14" s="1"/>
  <c r="AU1323" i="14" s="1"/>
  <c r="AU1324" i="14" s="1"/>
  <c r="AU1325" i="14" s="1"/>
  <c r="AU1326" i="14" s="1"/>
  <c r="AU1327" i="14" s="1"/>
  <c r="AU1328" i="14" s="1"/>
  <c r="AU1329" i="14" s="1"/>
  <c r="AU1330" i="14" s="1"/>
  <c r="AU1331" i="14" s="1"/>
  <c r="AU1332" i="14" s="1"/>
  <c r="AU1333" i="14" s="1"/>
  <c r="AU1334" i="14" s="1"/>
  <c r="AU1335" i="14" s="1"/>
  <c r="AU1336" i="14" s="1"/>
  <c r="AU1337" i="14" s="1"/>
  <c r="AU1338" i="14" s="1"/>
  <c r="AU1339" i="14" s="1"/>
  <c r="AU1340" i="14" s="1"/>
  <c r="AU1341" i="14" s="1"/>
  <c r="AU1342" i="14" s="1"/>
  <c r="AU1343" i="14" s="1"/>
  <c r="AU1344" i="14" s="1"/>
  <c r="AU1345" i="14" s="1"/>
  <c r="AU1346" i="14" s="1"/>
  <c r="AU1347" i="14" s="1"/>
  <c r="AU1348" i="14" s="1"/>
  <c r="AU1349" i="14" s="1"/>
  <c r="AU1350" i="14" s="1"/>
  <c r="AU1351" i="14" s="1"/>
  <c r="AU1352" i="14" s="1"/>
  <c r="AS1317" i="14"/>
  <c r="AT1317" i="14" s="1"/>
  <c r="AT1318" i="14" s="1"/>
  <c r="AX1316" i="14"/>
  <c r="AW1316" i="14"/>
  <c r="AX1315" i="14"/>
  <c r="AW1315" i="14"/>
  <c r="AX1314" i="14"/>
  <c r="AW1314" i="14"/>
  <c r="AX1313" i="14"/>
  <c r="AW1313" i="14"/>
  <c r="AX1312" i="14"/>
  <c r="AW1312" i="14"/>
  <c r="AX1311" i="14"/>
  <c r="AW1311" i="14"/>
  <c r="AX1310" i="14"/>
  <c r="AW1310" i="14"/>
  <c r="AX1309" i="14"/>
  <c r="AW1309" i="14"/>
  <c r="AX1308" i="14"/>
  <c r="AW1308" i="14"/>
  <c r="AX1307" i="14"/>
  <c r="AW1307" i="14"/>
  <c r="AX1306" i="14"/>
  <c r="AW1306" i="14"/>
  <c r="AX1305" i="14"/>
  <c r="AW1305" i="14"/>
  <c r="AX1304" i="14"/>
  <c r="AW1304" i="14"/>
  <c r="AX1303" i="14"/>
  <c r="AW1303" i="14"/>
  <c r="AX1302" i="14"/>
  <c r="AW1302" i="14"/>
  <c r="AX1301" i="14"/>
  <c r="AW1301" i="14"/>
  <c r="AX1300" i="14"/>
  <c r="AW1300" i="14"/>
  <c r="AX1299" i="14"/>
  <c r="AW1299" i="14"/>
  <c r="AX1298" i="14"/>
  <c r="AW1298" i="14"/>
  <c r="AX1297" i="14"/>
  <c r="AW1297" i="14"/>
  <c r="AX1296" i="14"/>
  <c r="AW1296" i="14"/>
  <c r="AX1295" i="14"/>
  <c r="AW1295" i="14"/>
  <c r="AX1294" i="14"/>
  <c r="AW1294" i="14"/>
  <c r="AX1293" i="14"/>
  <c r="AW1293" i="14"/>
  <c r="AX1292" i="14"/>
  <c r="AW1292" i="14"/>
  <c r="AX1291" i="14"/>
  <c r="AW1291" i="14"/>
  <c r="AX1290" i="14"/>
  <c r="AW1290" i="14"/>
  <c r="AX1289" i="14"/>
  <c r="AW1289" i="14"/>
  <c r="AX1288" i="14"/>
  <c r="AW1288" i="14"/>
  <c r="AX1287" i="14"/>
  <c r="AW1287" i="14"/>
  <c r="AX1286" i="14"/>
  <c r="AW1286" i="14"/>
  <c r="AX1285" i="14"/>
  <c r="AW1285" i="14"/>
  <c r="AX1284" i="14"/>
  <c r="AW1284" i="14"/>
  <c r="AX1283" i="14"/>
  <c r="AW1283" i="14"/>
  <c r="AX1282" i="14"/>
  <c r="AW1282" i="14"/>
  <c r="BA1281" i="14"/>
  <c r="AX1281" i="14"/>
  <c r="AW1281" i="14"/>
  <c r="AU1281" i="14"/>
  <c r="AU1282" i="14" s="1"/>
  <c r="AU1283" i="14" s="1"/>
  <c r="AU1284" i="14" s="1"/>
  <c r="AU1285" i="14" s="1"/>
  <c r="AU1286" i="14" s="1"/>
  <c r="AU1287" i="14" s="1"/>
  <c r="AU1288" i="14" s="1"/>
  <c r="AU1289" i="14" s="1"/>
  <c r="AU1290" i="14" s="1"/>
  <c r="AU1291" i="14" s="1"/>
  <c r="AU1292" i="14" s="1"/>
  <c r="AU1293" i="14" s="1"/>
  <c r="AU1294" i="14" s="1"/>
  <c r="AU1295" i="14" s="1"/>
  <c r="AU1296" i="14" s="1"/>
  <c r="AU1297" i="14" s="1"/>
  <c r="AU1298" i="14" s="1"/>
  <c r="AU1299" i="14" s="1"/>
  <c r="AU1300" i="14" s="1"/>
  <c r="AU1301" i="14" s="1"/>
  <c r="AU1302" i="14" s="1"/>
  <c r="AU1303" i="14" s="1"/>
  <c r="AU1304" i="14" s="1"/>
  <c r="AU1305" i="14" s="1"/>
  <c r="AU1306" i="14" s="1"/>
  <c r="AU1307" i="14" s="1"/>
  <c r="AU1308" i="14" s="1"/>
  <c r="AU1309" i="14" s="1"/>
  <c r="AU1310" i="14" s="1"/>
  <c r="AU1311" i="14" s="1"/>
  <c r="AU1312" i="14" s="1"/>
  <c r="AU1313" i="14" s="1"/>
  <c r="AU1314" i="14" s="1"/>
  <c r="AU1315" i="14" s="1"/>
  <c r="AU1316" i="14" s="1"/>
  <c r="AS1281" i="14"/>
  <c r="AT1281" i="14" s="1"/>
  <c r="AX1280" i="14"/>
  <c r="AW1280" i="14"/>
  <c r="AX1279" i="14"/>
  <c r="AW1279" i="14"/>
  <c r="AX1278" i="14"/>
  <c r="AW1278" i="14"/>
  <c r="AX1277" i="14"/>
  <c r="AW1277" i="14"/>
  <c r="AX1276" i="14"/>
  <c r="AW1276" i="14"/>
  <c r="AX1275" i="14"/>
  <c r="AW1275" i="14"/>
  <c r="AX1274" i="14"/>
  <c r="AW1274" i="14"/>
  <c r="AX1273" i="14"/>
  <c r="AW1273" i="14"/>
  <c r="AX1272" i="14"/>
  <c r="AW1272" i="14"/>
  <c r="AX1271" i="14"/>
  <c r="AW1271" i="14"/>
  <c r="AX1270" i="14"/>
  <c r="AW1270" i="14"/>
  <c r="AX1269" i="14"/>
  <c r="AW1269" i="14"/>
  <c r="AX1268" i="14"/>
  <c r="AW1268" i="14"/>
  <c r="AX1267" i="14"/>
  <c r="AW1267" i="14"/>
  <c r="AX1266" i="14"/>
  <c r="AW1266" i="14"/>
  <c r="AX1265" i="14"/>
  <c r="AW1265" i="14"/>
  <c r="AX1264" i="14"/>
  <c r="AW1264" i="14"/>
  <c r="AX1263" i="14"/>
  <c r="AW1263" i="14"/>
  <c r="AX1262" i="14"/>
  <c r="AW1262" i="14"/>
  <c r="AX1261" i="14"/>
  <c r="AW1261" i="14"/>
  <c r="AX1260" i="14"/>
  <c r="AW1260" i="14"/>
  <c r="AX1259" i="14"/>
  <c r="AW1259" i="14"/>
  <c r="AX1258" i="14"/>
  <c r="AW1258" i="14"/>
  <c r="AX1257" i="14"/>
  <c r="AW1257" i="14"/>
  <c r="AX1256" i="14"/>
  <c r="AW1256" i="14"/>
  <c r="AX1255" i="14"/>
  <c r="AW1255" i="14"/>
  <c r="AX1254" i="14"/>
  <c r="AW1254" i="14"/>
  <c r="AX1253" i="14"/>
  <c r="AW1253" i="14"/>
  <c r="AX1252" i="14"/>
  <c r="AW1252" i="14"/>
  <c r="AX1251" i="14"/>
  <c r="AW1251" i="14"/>
  <c r="AX1250" i="14"/>
  <c r="AW1250" i="14"/>
  <c r="AX1249" i="14"/>
  <c r="AW1249" i="14"/>
  <c r="AX1248" i="14"/>
  <c r="AW1248" i="14"/>
  <c r="AX1247" i="14"/>
  <c r="AW1247" i="14"/>
  <c r="AX1246" i="14"/>
  <c r="AW1246" i="14"/>
  <c r="BA1245" i="14"/>
  <c r="AX1245" i="14"/>
  <c r="AW1245" i="14"/>
  <c r="AU1245" i="14"/>
  <c r="AU1246" i="14" s="1"/>
  <c r="AU1247" i="14" s="1"/>
  <c r="AU1248" i="14" s="1"/>
  <c r="AU1249" i="14" s="1"/>
  <c r="AU1250" i="14" s="1"/>
  <c r="AU1251" i="14" s="1"/>
  <c r="AU1252" i="14" s="1"/>
  <c r="AU1253" i="14" s="1"/>
  <c r="AU1254" i="14" s="1"/>
  <c r="AU1255" i="14" s="1"/>
  <c r="AU1256" i="14" s="1"/>
  <c r="AU1257" i="14" s="1"/>
  <c r="AU1258" i="14" s="1"/>
  <c r="AU1259" i="14" s="1"/>
  <c r="AU1260" i="14" s="1"/>
  <c r="AU1261" i="14" s="1"/>
  <c r="AU1262" i="14" s="1"/>
  <c r="AU1263" i="14" s="1"/>
  <c r="AU1264" i="14" s="1"/>
  <c r="AU1265" i="14" s="1"/>
  <c r="AU1266" i="14" s="1"/>
  <c r="AU1267" i="14" s="1"/>
  <c r="AU1268" i="14" s="1"/>
  <c r="AU1269" i="14" s="1"/>
  <c r="AU1270" i="14" s="1"/>
  <c r="AU1271" i="14" s="1"/>
  <c r="AU1272" i="14" s="1"/>
  <c r="AU1273" i="14" s="1"/>
  <c r="AU1274" i="14" s="1"/>
  <c r="AU1275" i="14" s="1"/>
  <c r="AU1276" i="14" s="1"/>
  <c r="AU1277" i="14" s="1"/>
  <c r="AU1278" i="14" s="1"/>
  <c r="AU1279" i="14" s="1"/>
  <c r="AU1280" i="14" s="1"/>
  <c r="AS1245" i="14"/>
  <c r="AT1245" i="14" s="1"/>
  <c r="AT1246" i="14" s="1"/>
  <c r="AX1243" i="14"/>
  <c r="AW1243" i="14"/>
  <c r="AX1242" i="14"/>
  <c r="AW1242" i="14"/>
  <c r="AX1241" i="14"/>
  <c r="AW1241" i="14"/>
  <c r="AX1240" i="14"/>
  <c r="AW1240" i="14"/>
  <c r="AX1239" i="14"/>
  <c r="AW1239" i="14"/>
  <c r="AX1238" i="14"/>
  <c r="AW1238" i="14"/>
  <c r="AX1237" i="14"/>
  <c r="AW1237" i="14"/>
  <c r="AX1236" i="14"/>
  <c r="AW1236" i="14"/>
  <c r="AX1235" i="14"/>
  <c r="AW1235" i="14"/>
  <c r="AX1234" i="14"/>
  <c r="AW1234" i="14"/>
  <c r="AX1233" i="14"/>
  <c r="AW1233" i="14"/>
  <c r="AX1232" i="14"/>
  <c r="AW1232" i="14"/>
  <c r="AX1231" i="14"/>
  <c r="AW1231" i="14"/>
  <c r="AX1230" i="14"/>
  <c r="AW1230" i="14"/>
  <c r="AX1229" i="14"/>
  <c r="AW1229" i="14"/>
  <c r="AX1228" i="14"/>
  <c r="AW1228" i="14"/>
  <c r="AX1227" i="14"/>
  <c r="AW1227" i="14"/>
  <c r="AX1226" i="14"/>
  <c r="AW1226" i="14"/>
  <c r="AX1225" i="14"/>
  <c r="AW1225" i="14"/>
  <c r="AX1224" i="14"/>
  <c r="AW1224" i="14"/>
  <c r="AX1223" i="14"/>
  <c r="AW1223" i="14"/>
  <c r="AX1222" i="14"/>
  <c r="AW1222" i="14"/>
  <c r="AX1221" i="14"/>
  <c r="AW1221" i="14"/>
  <c r="AX1220" i="14"/>
  <c r="AW1220" i="14"/>
  <c r="AX1219" i="14"/>
  <c r="AW1219" i="14"/>
  <c r="AX1218" i="14"/>
  <c r="AW1218" i="14"/>
  <c r="AX1217" i="14"/>
  <c r="AW1217" i="14"/>
  <c r="AX1216" i="14"/>
  <c r="AW1216" i="14"/>
  <c r="AX1215" i="14"/>
  <c r="AW1215" i="14"/>
  <c r="AX1214" i="14"/>
  <c r="AW1214" i="14"/>
  <c r="AX1213" i="14"/>
  <c r="AW1213" i="14"/>
  <c r="AX1212" i="14"/>
  <c r="AW1212" i="14"/>
  <c r="AX1211" i="14"/>
  <c r="AW1211" i="14"/>
  <c r="AX1210" i="14"/>
  <c r="AW1210" i="14"/>
  <c r="AX1209" i="14"/>
  <c r="AW1209" i="14"/>
  <c r="BA1208" i="14"/>
  <c r="AX1208" i="14"/>
  <c r="AW1208" i="14"/>
  <c r="AU1208" i="14"/>
  <c r="AU1209" i="14" s="1"/>
  <c r="AU1210" i="14" s="1"/>
  <c r="AU1211" i="14" s="1"/>
  <c r="AU1212" i="14" s="1"/>
  <c r="AU1213" i="14" s="1"/>
  <c r="AU1214" i="14" s="1"/>
  <c r="AU1215" i="14" s="1"/>
  <c r="AU1216" i="14" s="1"/>
  <c r="AU1217" i="14" s="1"/>
  <c r="AU1218" i="14" s="1"/>
  <c r="AU1219" i="14" s="1"/>
  <c r="AU1220" i="14" s="1"/>
  <c r="AU1221" i="14" s="1"/>
  <c r="AU1222" i="14" s="1"/>
  <c r="AU1223" i="14" s="1"/>
  <c r="AU1224" i="14" s="1"/>
  <c r="AU1225" i="14" s="1"/>
  <c r="AU1226" i="14" s="1"/>
  <c r="AU1227" i="14" s="1"/>
  <c r="AU1228" i="14" s="1"/>
  <c r="AU1229" i="14" s="1"/>
  <c r="AU1230" i="14" s="1"/>
  <c r="AU1231" i="14" s="1"/>
  <c r="AU1232" i="14" s="1"/>
  <c r="AU1233" i="14" s="1"/>
  <c r="AU1234" i="14" s="1"/>
  <c r="AU1235" i="14" s="1"/>
  <c r="AU1236" i="14" s="1"/>
  <c r="AU1237" i="14" s="1"/>
  <c r="AU1238" i="14" s="1"/>
  <c r="AU1239" i="14" s="1"/>
  <c r="AU1240" i="14" s="1"/>
  <c r="AU1241" i="14" s="1"/>
  <c r="AU1242" i="14" s="1"/>
  <c r="AU1243" i="14" s="1"/>
  <c r="AS1208" i="14"/>
  <c r="AT1208" i="14" s="1"/>
  <c r="AX1207" i="14"/>
  <c r="AW1207" i="14"/>
  <c r="AX1206" i="14"/>
  <c r="AW1206" i="14"/>
  <c r="AX1205" i="14"/>
  <c r="AW1205" i="14"/>
  <c r="AX1204" i="14"/>
  <c r="AW1204" i="14"/>
  <c r="AX1203" i="14"/>
  <c r="AW1203" i="14"/>
  <c r="AX1202" i="14"/>
  <c r="AW1202" i="14"/>
  <c r="AX1201" i="14"/>
  <c r="AW1201" i="14"/>
  <c r="AX1200" i="14"/>
  <c r="AW1200" i="14"/>
  <c r="AX1199" i="14"/>
  <c r="AW1199" i="14"/>
  <c r="AX1198" i="14"/>
  <c r="AW1198" i="14"/>
  <c r="AX1197" i="14"/>
  <c r="AW1197" i="14"/>
  <c r="AX1196" i="14"/>
  <c r="AW1196" i="14"/>
  <c r="AX1195" i="14"/>
  <c r="AW1195" i="14"/>
  <c r="AX1194" i="14"/>
  <c r="AW1194" i="14"/>
  <c r="AX1193" i="14"/>
  <c r="AW1193" i="14"/>
  <c r="AX1192" i="14"/>
  <c r="AW1192" i="14"/>
  <c r="AX1191" i="14"/>
  <c r="AW1191" i="14"/>
  <c r="AX1190" i="14"/>
  <c r="AW1190" i="14"/>
  <c r="AX1189" i="14"/>
  <c r="AW1189" i="14"/>
  <c r="AX1188" i="14"/>
  <c r="AW1188" i="14"/>
  <c r="AX1187" i="14"/>
  <c r="AW1187" i="14"/>
  <c r="AX1186" i="14"/>
  <c r="AW1186" i="14"/>
  <c r="AX1185" i="14"/>
  <c r="AW1185" i="14"/>
  <c r="AX1184" i="14"/>
  <c r="AW1184" i="14"/>
  <c r="AX1183" i="14"/>
  <c r="AW1183" i="14"/>
  <c r="AX1182" i="14"/>
  <c r="AW1182" i="14"/>
  <c r="AX1181" i="14"/>
  <c r="AW1181" i="14"/>
  <c r="AX1180" i="14"/>
  <c r="AW1180" i="14"/>
  <c r="AX1179" i="14"/>
  <c r="AW1179" i="14"/>
  <c r="AX1178" i="14"/>
  <c r="AW1178" i="14"/>
  <c r="AX1177" i="14"/>
  <c r="AW1177" i="14"/>
  <c r="AX1176" i="14"/>
  <c r="AW1176" i="14"/>
  <c r="AX1175" i="14"/>
  <c r="AW1175" i="14"/>
  <c r="AX1174" i="14"/>
  <c r="AW1174" i="14"/>
  <c r="AX1173" i="14"/>
  <c r="AW1173" i="14"/>
  <c r="BA1172" i="14"/>
  <c r="AX1172" i="14"/>
  <c r="AW1172" i="14"/>
  <c r="AU1172" i="14"/>
  <c r="AU1173" i="14" s="1"/>
  <c r="AU1174" i="14" s="1"/>
  <c r="AU1175" i="14" s="1"/>
  <c r="AU1176" i="14" s="1"/>
  <c r="AU1177" i="14" s="1"/>
  <c r="AU1178" i="14" s="1"/>
  <c r="AU1179" i="14" s="1"/>
  <c r="AU1180" i="14" s="1"/>
  <c r="AU1181" i="14" s="1"/>
  <c r="AU1182" i="14" s="1"/>
  <c r="AU1183" i="14" s="1"/>
  <c r="AU1184" i="14" s="1"/>
  <c r="AU1185" i="14" s="1"/>
  <c r="AU1186" i="14" s="1"/>
  <c r="AU1187" i="14" s="1"/>
  <c r="AU1188" i="14" s="1"/>
  <c r="AU1189" i="14" s="1"/>
  <c r="AU1190" i="14" s="1"/>
  <c r="AU1191" i="14" s="1"/>
  <c r="AU1192" i="14" s="1"/>
  <c r="AU1193" i="14" s="1"/>
  <c r="AU1194" i="14" s="1"/>
  <c r="AU1195" i="14" s="1"/>
  <c r="AU1196" i="14" s="1"/>
  <c r="AU1197" i="14" s="1"/>
  <c r="AU1198" i="14" s="1"/>
  <c r="AU1199" i="14" s="1"/>
  <c r="AU1200" i="14" s="1"/>
  <c r="AU1201" i="14" s="1"/>
  <c r="AU1202" i="14" s="1"/>
  <c r="AU1203" i="14" s="1"/>
  <c r="AU1204" i="14" s="1"/>
  <c r="AU1205" i="14" s="1"/>
  <c r="AU1206" i="14" s="1"/>
  <c r="AU1207" i="14" s="1"/>
  <c r="AS1172" i="14"/>
  <c r="AT1172" i="14" s="1"/>
  <c r="AT1173" i="14" s="1"/>
  <c r="AX1170" i="14"/>
  <c r="AW1170" i="14"/>
  <c r="AX1169" i="14"/>
  <c r="AW1169" i="14"/>
  <c r="AX1168" i="14"/>
  <c r="AW1168" i="14"/>
  <c r="AX1167" i="14"/>
  <c r="AW1167" i="14"/>
  <c r="AX1166" i="14"/>
  <c r="AW1166" i="14"/>
  <c r="AX1165" i="14"/>
  <c r="AW1165" i="14"/>
  <c r="AX1164" i="14"/>
  <c r="AW1164" i="14"/>
  <c r="AX1163" i="14"/>
  <c r="AW1163" i="14"/>
  <c r="AX1162" i="14"/>
  <c r="AW1162" i="14"/>
  <c r="AX1161" i="14"/>
  <c r="AW1161" i="14"/>
  <c r="AX1160" i="14"/>
  <c r="AW1160" i="14"/>
  <c r="AX1159" i="14"/>
  <c r="AW1159" i="14"/>
  <c r="AX1158" i="14"/>
  <c r="AW1158" i="14"/>
  <c r="AX1157" i="14"/>
  <c r="AW1157" i="14"/>
  <c r="AX1156" i="14"/>
  <c r="AW1156" i="14"/>
  <c r="AX1155" i="14"/>
  <c r="AW1155" i="14"/>
  <c r="AX1154" i="14"/>
  <c r="AW1154" i="14"/>
  <c r="AX1153" i="14"/>
  <c r="AW1153" i="14"/>
  <c r="AX1152" i="14"/>
  <c r="AW1152" i="14"/>
  <c r="AX1151" i="14"/>
  <c r="AW1151" i="14"/>
  <c r="AX1150" i="14"/>
  <c r="AW1150" i="14"/>
  <c r="AX1149" i="14"/>
  <c r="AW1149" i="14"/>
  <c r="AX1148" i="14"/>
  <c r="AW1148" i="14"/>
  <c r="AX1147" i="14"/>
  <c r="AW1147" i="14"/>
  <c r="AX1146" i="14"/>
  <c r="AW1146" i="14"/>
  <c r="AX1145" i="14"/>
  <c r="AW1145" i="14"/>
  <c r="AX1144" i="14"/>
  <c r="AW1144" i="14"/>
  <c r="AX1143" i="14"/>
  <c r="AW1143" i="14"/>
  <c r="AX1142" i="14"/>
  <c r="AW1142" i="14"/>
  <c r="AX1141" i="14"/>
  <c r="AW1141" i="14"/>
  <c r="AX1140" i="14"/>
  <c r="AW1140" i="14"/>
  <c r="AX1139" i="14"/>
  <c r="AW1139" i="14"/>
  <c r="AX1138" i="14"/>
  <c r="AW1138" i="14"/>
  <c r="AX1137" i="14"/>
  <c r="AW1137" i="14"/>
  <c r="AX1136" i="14"/>
  <c r="AW1136" i="14"/>
  <c r="BA1135" i="14"/>
  <c r="AX1135" i="14"/>
  <c r="AW1135" i="14"/>
  <c r="AU1135" i="14"/>
  <c r="AU1136" i="14" s="1"/>
  <c r="AU1137" i="14" s="1"/>
  <c r="AU1138" i="14" s="1"/>
  <c r="AU1139" i="14" s="1"/>
  <c r="AU1140" i="14" s="1"/>
  <c r="AU1141" i="14" s="1"/>
  <c r="AU1142" i="14" s="1"/>
  <c r="AU1143" i="14" s="1"/>
  <c r="AU1144" i="14" s="1"/>
  <c r="AU1145" i="14" s="1"/>
  <c r="AU1146" i="14" s="1"/>
  <c r="AU1147" i="14" s="1"/>
  <c r="AU1148" i="14" s="1"/>
  <c r="AU1149" i="14" s="1"/>
  <c r="AU1150" i="14" s="1"/>
  <c r="AU1151" i="14" s="1"/>
  <c r="AU1152" i="14" s="1"/>
  <c r="AU1153" i="14" s="1"/>
  <c r="AU1154" i="14" s="1"/>
  <c r="AU1155" i="14" s="1"/>
  <c r="AU1156" i="14" s="1"/>
  <c r="AU1157" i="14" s="1"/>
  <c r="AU1158" i="14" s="1"/>
  <c r="AU1159" i="14" s="1"/>
  <c r="AU1160" i="14" s="1"/>
  <c r="AU1161" i="14" s="1"/>
  <c r="AU1162" i="14" s="1"/>
  <c r="AU1163" i="14" s="1"/>
  <c r="AU1164" i="14" s="1"/>
  <c r="AU1165" i="14" s="1"/>
  <c r="AU1166" i="14" s="1"/>
  <c r="AU1167" i="14" s="1"/>
  <c r="AU1168" i="14" s="1"/>
  <c r="AU1169" i="14" s="1"/>
  <c r="AU1170" i="14" s="1"/>
  <c r="AS1135" i="14"/>
  <c r="AT1135" i="14" s="1"/>
  <c r="AX1134" i="14"/>
  <c r="AW1134" i="14"/>
  <c r="AX1133" i="14"/>
  <c r="AW1133" i="14"/>
  <c r="AX1132" i="14"/>
  <c r="AW1132" i="14"/>
  <c r="AX1131" i="14"/>
  <c r="AW1131" i="14"/>
  <c r="AX1130" i="14"/>
  <c r="AW1130" i="14"/>
  <c r="AX1129" i="14"/>
  <c r="AW1129" i="14"/>
  <c r="AX1128" i="14"/>
  <c r="AW1128" i="14"/>
  <c r="AX1127" i="14"/>
  <c r="AW1127" i="14"/>
  <c r="AX1126" i="14"/>
  <c r="AW1126" i="14"/>
  <c r="AX1125" i="14"/>
  <c r="AW1125" i="14"/>
  <c r="AX1124" i="14"/>
  <c r="AW1124" i="14"/>
  <c r="AX1123" i="14"/>
  <c r="AW1123" i="14"/>
  <c r="AX1122" i="14"/>
  <c r="AW1122" i="14"/>
  <c r="AX1121" i="14"/>
  <c r="AW1121" i="14"/>
  <c r="AX1120" i="14"/>
  <c r="AW1120" i="14"/>
  <c r="AX1119" i="14"/>
  <c r="AW1119" i="14"/>
  <c r="AX1118" i="14"/>
  <c r="AW1118" i="14"/>
  <c r="AX1117" i="14"/>
  <c r="AW1117" i="14"/>
  <c r="AX1116" i="14"/>
  <c r="AW1116" i="14"/>
  <c r="AX1115" i="14"/>
  <c r="AW1115" i="14"/>
  <c r="AX1114" i="14"/>
  <c r="AW1114" i="14"/>
  <c r="AX1113" i="14"/>
  <c r="AW1113" i="14"/>
  <c r="AX1112" i="14"/>
  <c r="AW1112" i="14"/>
  <c r="AX1111" i="14"/>
  <c r="AW1111" i="14"/>
  <c r="AX1110" i="14"/>
  <c r="AW1110" i="14"/>
  <c r="AX1109" i="14"/>
  <c r="AW1109" i="14"/>
  <c r="AX1108" i="14"/>
  <c r="AW1108" i="14"/>
  <c r="AX1107" i="14"/>
  <c r="AW1107" i="14"/>
  <c r="AX1106" i="14"/>
  <c r="AW1106" i="14"/>
  <c r="AX1105" i="14"/>
  <c r="AW1105" i="14"/>
  <c r="AX1104" i="14"/>
  <c r="AW1104" i="14"/>
  <c r="AX1103" i="14"/>
  <c r="AW1103" i="14"/>
  <c r="AX1102" i="14"/>
  <c r="AW1102" i="14"/>
  <c r="AX1101" i="14"/>
  <c r="AW1101" i="14"/>
  <c r="AX1100" i="14"/>
  <c r="AW1100" i="14"/>
  <c r="BA1099" i="14"/>
  <c r="AX1099" i="14"/>
  <c r="AW1099" i="14"/>
  <c r="AU1099" i="14"/>
  <c r="AU1100" i="14" s="1"/>
  <c r="AU1101" i="14" s="1"/>
  <c r="AU1102" i="14" s="1"/>
  <c r="AU1103" i="14" s="1"/>
  <c r="AU1104" i="14" s="1"/>
  <c r="AU1105" i="14" s="1"/>
  <c r="AU1106" i="14" s="1"/>
  <c r="AU1107" i="14" s="1"/>
  <c r="AU1108" i="14" s="1"/>
  <c r="AU1109" i="14" s="1"/>
  <c r="AU1110" i="14" s="1"/>
  <c r="AU1111" i="14" s="1"/>
  <c r="AU1112" i="14" s="1"/>
  <c r="AU1113" i="14" s="1"/>
  <c r="AU1114" i="14" s="1"/>
  <c r="AU1115" i="14" s="1"/>
  <c r="AU1116" i="14" s="1"/>
  <c r="AU1117" i="14" s="1"/>
  <c r="AU1118" i="14" s="1"/>
  <c r="AU1119" i="14" s="1"/>
  <c r="AU1120" i="14" s="1"/>
  <c r="AU1121" i="14" s="1"/>
  <c r="AU1122" i="14" s="1"/>
  <c r="AU1123" i="14" s="1"/>
  <c r="AU1124" i="14" s="1"/>
  <c r="AU1125" i="14" s="1"/>
  <c r="AU1126" i="14" s="1"/>
  <c r="AU1127" i="14" s="1"/>
  <c r="AU1128" i="14" s="1"/>
  <c r="AU1129" i="14" s="1"/>
  <c r="AU1130" i="14" s="1"/>
  <c r="AU1131" i="14" s="1"/>
  <c r="AU1132" i="14" s="1"/>
  <c r="AU1133" i="14" s="1"/>
  <c r="AU1134" i="14" s="1"/>
  <c r="AS1099" i="14"/>
  <c r="AT1099" i="14" s="1"/>
  <c r="AT1100" i="14" s="1"/>
  <c r="AX1098" i="14"/>
  <c r="AW1098" i="14"/>
  <c r="AX1097" i="14"/>
  <c r="AW1097" i="14"/>
  <c r="AX1096" i="14"/>
  <c r="AW1096" i="14"/>
  <c r="AX1095" i="14"/>
  <c r="AW1095" i="14"/>
  <c r="AX1094" i="14"/>
  <c r="AW1094" i="14"/>
  <c r="AX1093" i="14"/>
  <c r="AW1093" i="14"/>
  <c r="AX1092" i="14"/>
  <c r="AW1092" i="14"/>
  <c r="AX1091" i="14"/>
  <c r="AW1091" i="14"/>
  <c r="AX1090" i="14"/>
  <c r="AW1090" i="14"/>
  <c r="AX1089" i="14"/>
  <c r="AW1089" i="14"/>
  <c r="AX1088" i="14"/>
  <c r="AW1088" i="14"/>
  <c r="AX1087" i="14"/>
  <c r="AW1087" i="14"/>
  <c r="AX1086" i="14"/>
  <c r="AW1086" i="14"/>
  <c r="AX1085" i="14"/>
  <c r="AW1085" i="14"/>
  <c r="AX1084" i="14"/>
  <c r="AW1084" i="14"/>
  <c r="AX1083" i="14"/>
  <c r="AW1083" i="14"/>
  <c r="AX1082" i="14"/>
  <c r="AW1082" i="14"/>
  <c r="AX1081" i="14"/>
  <c r="AW1081" i="14"/>
  <c r="AX1080" i="14"/>
  <c r="AW1080" i="14"/>
  <c r="AX1079" i="14"/>
  <c r="AW1079" i="14"/>
  <c r="AX1078" i="14"/>
  <c r="AW1078" i="14"/>
  <c r="AX1077" i="14"/>
  <c r="AW1077" i="14"/>
  <c r="AX1076" i="14"/>
  <c r="AW1076" i="14"/>
  <c r="AX1075" i="14"/>
  <c r="AW1075" i="14"/>
  <c r="AX1074" i="14"/>
  <c r="AW1074" i="14"/>
  <c r="AX1073" i="14"/>
  <c r="AW1073" i="14"/>
  <c r="AX1072" i="14"/>
  <c r="AW1072" i="14"/>
  <c r="AX1071" i="14"/>
  <c r="AW1071" i="14"/>
  <c r="AX1070" i="14"/>
  <c r="AW1070" i="14"/>
  <c r="AX1069" i="14"/>
  <c r="AW1069" i="14"/>
  <c r="AX1068" i="14"/>
  <c r="AW1068" i="14"/>
  <c r="AX1067" i="14"/>
  <c r="AW1067" i="14"/>
  <c r="AX1066" i="14"/>
  <c r="AW1066" i="14"/>
  <c r="AX1065" i="14"/>
  <c r="AW1065" i="14"/>
  <c r="AX1064" i="14"/>
  <c r="AW1064" i="14"/>
  <c r="BA1063" i="14"/>
  <c r="AX1063" i="14"/>
  <c r="AW1063" i="14"/>
  <c r="AU1063" i="14"/>
  <c r="AU1064" i="14" s="1"/>
  <c r="AU1065" i="14" s="1"/>
  <c r="AU1066" i="14" s="1"/>
  <c r="AU1067" i="14" s="1"/>
  <c r="AU1068" i="14" s="1"/>
  <c r="AU1069" i="14" s="1"/>
  <c r="AU1070" i="14" s="1"/>
  <c r="AU1071" i="14" s="1"/>
  <c r="AU1072" i="14" s="1"/>
  <c r="AU1073" i="14" s="1"/>
  <c r="AU1074" i="14" s="1"/>
  <c r="AU1075" i="14" s="1"/>
  <c r="AU1076" i="14" s="1"/>
  <c r="AU1077" i="14" s="1"/>
  <c r="AU1078" i="14" s="1"/>
  <c r="AU1079" i="14" s="1"/>
  <c r="AU1080" i="14" s="1"/>
  <c r="AU1081" i="14" s="1"/>
  <c r="AU1082" i="14" s="1"/>
  <c r="AU1083" i="14" s="1"/>
  <c r="AU1084" i="14" s="1"/>
  <c r="AU1085" i="14" s="1"/>
  <c r="AU1086" i="14" s="1"/>
  <c r="AU1087" i="14" s="1"/>
  <c r="AU1088" i="14" s="1"/>
  <c r="AU1089" i="14" s="1"/>
  <c r="AU1090" i="14" s="1"/>
  <c r="AU1091" i="14" s="1"/>
  <c r="AU1092" i="14" s="1"/>
  <c r="AU1093" i="14" s="1"/>
  <c r="AU1094" i="14" s="1"/>
  <c r="AU1095" i="14" s="1"/>
  <c r="AU1096" i="14" s="1"/>
  <c r="AU1097" i="14" s="1"/>
  <c r="AU1098" i="14" s="1"/>
  <c r="AS1063" i="14"/>
  <c r="AT1063" i="14" s="1"/>
  <c r="AX1058" i="14"/>
  <c r="AW1058" i="14"/>
  <c r="AX1057" i="14"/>
  <c r="AW1057" i="14"/>
  <c r="AX1056" i="14"/>
  <c r="AW1056" i="14"/>
  <c r="AX1055" i="14"/>
  <c r="AW1055" i="14"/>
  <c r="AX1054" i="14"/>
  <c r="AW1054" i="14"/>
  <c r="AX1053" i="14"/>
  <c r="AW1053" i="14"/>
  <c r="AX1052" i="14"/>
  <c r="AW1052" i="14"/>
  <c r="AX1051" i="14"/>
  <c r="AW1051" i="14"/>
  <c r="AX1050" i="14"/>
  <c r="AW1050" i="14"/>
  <c r="AX1049" i="14"/>
  <c r="AW1049" i="14"/>
  <c r="AX1048" i="14"/>
  <c r="AW1048" i="14"/>
  <c r="AX1047" i="14"/>
  <c r="AW1047" i="14"/>
  <c r="AX1046" i="14"/>
  <c r="AW1046" i="14"/>
  <c r="AX1045" i="14"/>
  <c r="AW1045" i="14"/>
  <c r="AX1044" i="14"/>
  <c r="AW1044" i="14"/>
  <c r="AX1043" i="14"/>
  <c r="AW1043" i="14"/>
  <c r="AX1042" i="14"/>
  <c r="AW1042" i="14"/>
  <c r="AX1041" i="14"/>
  <c r="AW1041" i="14"/>
  <c r="AX1040" i="14"/>
  <c r="AW1040" i="14"/>
  <c r="AX1039" i="14"/>
  <c r="AW1039" i="14"/>
  <c r="AX1038" i="14"/>
  <c r="AW1038" i="14"/>
  <c r="AX1037" i="14"/>
  <c r="AW1037" i="14"/>
  <c r="AX1036" i="14"/>
  <c r="AW1036" i="14"/>
  <c r="AX1035" i="14"/>
  <c r="AW1035" i="14"/>
  <c r="AX1034" i="14"/>
  <c r="AW1034" i="14"/>
  <c r="AX1033" i="14"/>
  <c r="AW1033" i="14"/>
  <c r="AX1032" i="14"/>
  <c r="AW1032" i="14"/>
  <c r="AX1031" i="14"/>
  <c r="AW1031" i="14"/>
  <c r="AX1030" i="14"/>
  <c r="AW1030" i="14"/>
  <c r="AX1029" i="14"/>
  <c r="AW1029" i="14"/>
  <c r="AX1028" i="14"/>
  <c r="AW1028" i="14"/>
  <c r="AX1027" i="14"/>
  <c r="AW1027" i="14"/>
  <c r="AX1026" i="14"/>
  <c r="AW1026" i="14"/>
  <c r="AX1025" i="14"/>
  <c r="AW1025" i="14"/>
  <c r="AX1024" i="14"/>
  <c r="AW1024" i="14"/>
  <c r="BA1023" i="14"/>
  <c r="AX1023" i="14"/>
  <c r="AW1023" i="14"/>
  <c r="AU1023" i="14"/>
  <c r="AU1024" i="14" s="1"/>
  <c r="AU1025" i="14" s="1"/>
  <c r="AU1026" i="14" s="1"/>
  <c r="AU1027" i="14" s="1"/>
  <c r="AU1028" i="14" s="1"/>
  <c r="AU1029" i="14" s="1"/>
  <c r="AU1030" i="14" s="1"/>
  <c r="AU1031" i="14" s="1"/>
  <c r="AU1032" i="14" s="1"/>
  <c r="AU1033" i="14" s="1"/>
  <c r="AU1034" i="14" s="1"/>
  <c r="AU1035" i="14" s="1"/>
  <c r="AU1036" i="14" s="1"/>
  <c r="AU1037" i="14" s="1"/>
  <c r="AU1038" i="14" s="1"/>
  <c r="AU1039" i="14" s="1"/>
  <c r="AU1040" i="14" s="1"/>
  <c r="AU1041" i="14" s="1"/>
  <c r="AU1042" i="14" s="1"/>
  <c r="AU1043" i="14" s="1"/>
  <c r="AU1044" i="14" s="1"/>
  <c r="AU1045" i="14" s="1"/>
  <c r="AU1046" i="14" s="1"/>
  <c r="AU1047" i="14" s="1"/>
  <c r="AU1048" i="14" s="1"/>
  <c r="AU1049" i="14" s="1"/>
  <c r="AU1050" i="14" s="1"/>
  <c r="AU1051" i="14" s="1"/>
  <c r="AU1052" i="14" s="1"/>
  <c r="AU1053" i="14" s="1"/>
  <c r="AU1054" i="14" s="1"/>
  <c r="AU1055" i="14" s="1"/>
  <c r="AU1056" i="14" s="1"/>
  <c r="AU1057" i="14" s="1"/>
  <c r="AU1058" i="14" s="1"/>
  <c r="AS1023" i="14"/>
  <c r="AT1023" i="14" s="1"/>
  <c r="AX1022" i="14"/>
  <c r="AW1022" i="14"/>
  <c r="AX1021" i="14"/>
  <c r="AW1021" i="14"/>
  <c r="AX1020" i="14"/>
  <c r="AW1020" i="14"/>
  <c r="AX1019" i="14"/>
  <c r="AW1019" i="14"/>
  <c r="AX1018" i="14"/>
  <c r="AW1018" i="14"/>
  <c r="AX1017" i="14"/>
  <c r="AW1017" i="14"/>
  <c r="AX1016" i="14"/>
  <c r="AW1016" i="14"/>
  <c r="AX1015" i="14"/>
  <c r="AW1015" i="14"/>
  <c r="AX1014" i="14"/>
  <c r="AW1014" i="14"/>
  <c r="AX1013" i="14"/>
  <c r="AW1013" i="14"/>
  <c r="AX1012" i="14"/>
  <c r="AW1012" i="14"/>
  <c r="AX1011" i="14"/>
  <c r="AW1011" i="14"/>
  <c r="AX1010" i="14"/>
  <c r="AW1010" i="14"/>
  <c r="AX1009" i="14"/>
  <c r="AW1009" i="14"/>
  <c r="AX1008" i="14"/>
  <c r="AW1008" i="14"/>
  <c r="AX1007" i="14"/>
  <c r="AW1007" i="14"/>
  <c r="AX1006" i="14"/>
  <c r="AW1006" i="14"/>
  <c r="AX1005" i="14"/>
  <c r="AW1005" i="14"/>
  <c r="AX1004" i="14"/>
  <c r="AW1004" i="14"/>
  <c r="AX1003" i="14"/>
  <c r="AW1003" i="14"/>
  <c r="AX1002" i="14"/>
  <c r="AW1002" i="14"/>
  <c r="AX1001" i="14"/>
  <c r="AW1001" i="14"/>
  <c r="AX1000" i="14"/>
  <c r="AW1000" i="14"/>
  <c r="AX999" i="14"/>
  <c r="AW999" i="14"/>
  <c r="AX998" i="14"/>
  <c r="AW998" i="14"/>
  <c r="AX997" i="14"/>
  <c r="AW997" i="14"/>
  <c r="AX996" i="14"/>
  <c r="AW996" i="14"/>
  <c r="AX995" i="14"/>
  <c r="AW995" i="14"/>
  <c r="AX994" i="14"/>
  <c r="AW994" i="14"/>
  <c r="AX993" i="14"/>
  <c r="AW993" i="14"/>
  <c r="AX992" i="14"/>
  <c r="AW992" i="14"/>
  <c r="AX991" i="14"/>
  <c r="AW991" i="14"/>
  <c r="AX990" i="14"/>
  <c r="AW990" i="14"/>
  <c r="AX989" i="14"/>
  <c r="AW989" i="14"/>
  <c r="AX988" i="14"/>
  <c r="AW988" i="14"/>
  <c r="BA987" i="14"/>
  <c r="AX987" i="14"/>
  <c r="AW987" i="14"/>
  <c r="AU987" i="14"/>
  <c r="AU988" i="14" s="1"/>
  <c r="AU989" i="14" s="1"/>
  <c r="AU990" i="14" s="1"/>
  <c r="AU991" i="14" s="1"/>
  <c r="AU992" i="14" s="1"/>
  <c r="AU993" i="14" s="1"/>
  <c r="AU994" i="14" s="1"/>
  <c r="AU995" i="14" s="1"/>
  <c r="AU996" i="14" s="1"/>
  <c r="AU997" i="14" s="1"/>
  <c r="AU998" i="14" s="1"/>
  <c r="AU999" i="14" s="1"/>
  <c r="AU1000" i="14" s="1"/>
  <c r="AU1001" i="14" s="1"/>
  <c r="AU1002" i="14" s="1"/>
  <c r="AU1003" i="14" s="1"/>
  <c r="AU1004" i="14" s="1"/>
  <c r="AU1005" i="14" s="1"/>
  <c r="AU1006" i="14" s="1"/>
  <c r="AU1007" i="14" s="1"/>
  <c r="AU1008" i="14" s="1"/>
  <c r="AU1009" i="14" s="1"/>
  <c r="AU1010" i="14" s="1"/>
  <c r="AU1011" i="14" s="1"/>
  <c r="AU1012" i="14" s="1"/>
  <c r="AU1013" i="14" s="1"/>
  <c r="AU1014" i="14" s="1"/>
  <c r="AU1015" i="14" s="1"/>
  <c r="AU1016" i="14" s="1"/>
  <c r="AU1017" i="14" s="1"/>
  <c r="AU1018" i="14" s="1"/>
  <c r="AU1019" i="14" s="1"/>
  <c r="AU1020" i="14" s="1"/>
  <c r="AU1021" i="14" s="1"/>
  <c r="AU1022" i="14" s="1"/>
  <c r="AS987" i="14"/>
  <c r="AT987" i="14" s="1"/>
  <c r="AT988" i="14" s="1"/>
  <c r="AX986" i="14"/>
  <c r="AW986" i="14"/>
  <c r="AX985" i="14"/>
  <c r="AW985" i="14"/>
  <c r="AX984" i="14"/>
  <c r="AW984" i="14"/>
  <c r="AX983" i="14"/>
  <c r="AW983" i="14"/>
  <c r="AX982" i="14"/>
  <c r="AW982" i="14"/>
  <c r="AX981" i="14"/>
  <c r="AW981" i="14"/>
  <c r="AX980" i="14"/>
  <c r="AW980" i="14"/>
  <c r="AX979" i="14"/>
  <c r="AW979" i="14"/>
  <c r="AX978" i="14"/>
  <c r="AW978" i="14"/>
  <c r="AX977" i="14"/>
  <c r="AW977" i="14"/>
  <c r="AX976" i="14"/>
  <c r="AW976" i="14"/>
  <c r="AX975" i="14"/>
  <c r="AW975" i="14"/>
  <c r="AX974" i="14"/>
  <c r="AW974" i="14"/>
  <c r="AX973" i="14"/>
  <c r="AW973" i="14"/>
  <c r="AX972" i="14"/>
  <c r="AW972" i="14"/>
  <c r="AX971" i="14"/>
  <c r="AW971" i="14"/>
  <c r="AX970" i="14"/>
  <c r="AW970" i="14"/>
  <c r="AX969" i="14"/>
  <c r="AW969" i="14"/>
  <c r="AX968" i="14"/>
  <c r="AW968" i="14"/>
  <c r="AX967" i="14"/>
  <c r="AW967" i="14"/>
  <c r="AX966" i="14"/>
  <c r="AW966" i="14"/>
  <c r="AX965" i="14"/>
  <c r="AW965" i="14"/>
  <c r="AX964" i="14"/>
  <c r="AW964" i="14"/>
  <c r="AX963" i="14"/>
  <c r="AW963" i="14"/>
  <c r="AX962" i="14"/>
  <c r="AW962" i="14"/>
  <c r="AX961" i="14"/>
  <c r="AW961" i="14"/>
  <c r="AX960" i="14"/>
  <c r="AW960" i="14"/>
  <c r="AX959" i="14"/>
  <c r="AW959" i="14"/>
  <c r="AX958" i="14"/>
  <c r="AW958" i="14"/>
  <c r="AX957" i="14"/>
  <c r="AW957" i="14"/>
  <c r="AX956" i="14"/>
  <c r="AW956" i="14"/>
  <c r="AX955" i="14"/>
  <c r="AW955" i="14"/>
  <c r="AX954" i="14"/>
  <c r="AW954" i="14"/>
  <c r="AX953" i="14"/>
  <c r="AW953" i="14"/>
  <c r="AX952" i="14"/>
  <c r="AW952" i="14"/>
  <c r="BA951" i="14"/>
  <c r="AX951" i="14"/>
  <c r="AW951" i="14"/>
  <c r="AU951" i="14"/>
  <c r="AU952" i="14" s="1"/>
  <c r="AU953" i="14" s="1"/>
  <c r="AU954" i="14" s="1"/>
  <c r="AU955" i="14" s="1"/>
  <c r="AU956" i="14" s="1"/>
  <c r="AU957" i="14" s="1"/>
  <c r="AU958" i="14" s="1"/>
  <c r="AU959" i="14" s="1"/>
  <c r="AU960" i="14" s="1"/>
  <c r="AU961" i="14" s="1"/>
  <c r="AU962" i="14" s="1"/>
  <c r="AU963" i="14" s="1"/>
  <c r="AU964" i="14" s="1"/>
  <c r="AU965" i="14" s="1"/>
  <c r="AU966" i="14" s="1"/>
  <c r="AU967" i="14" s="1"/>
  <c r="AU968" i="14" s="1"/>
  <c r="AU969" i="14" s="1"/>
  <c r="AU970" i="14" s="1"/>
  <c r="AU971" i="14" s="1"/>
  <c r="AU972" i="14" s="1"/>
  <c r="AU973" i="14" s="1"/>
  <c r="AU974" i="14" s="1"/>
  <c r="AU975" i="14" s="1"/>
  <c r="AU976" i="14" s="1"/>
  <c r="AU977" i="14" s="1"/>
  <c r="AU978" i="14" s="1"/>
  <c r="AU979" i="14" s="1"/>
  <c r="AU980" i="14" s="1"/>
  <c r="AU981" i="14" s="1"/>
  <c r="AU982" i="14" s="1"/>
  <c r="AU983" i="14" s="1"/>
  <c r="AU984" i="14" s="1"/>
  <c r="AU985" i="14" s="1"/>
  <c r="AU986" i="14" s="1"/>
  <c r="AS951" i="14"/>
  <c r="AT951" i="14" s="1"/>
  <c r="AX950" i="14"/>
  <c r="AW950" i="14"/>
  <c r="AX949" i="14"/>
  <c r="AW949" i="14"/>
  <c r="AX948" i="14"/>
  <c r="AW948" i="14"/>
  <c r="AX947" i="14"/>
  <c r="AW947" i="14"/>
  <c r="AX946" i="14"/>
  <c r="AW946" i="14"/>
  <c r="AX945" i="14"/>
  <c r="AW945" i="14"/>
  <c r="AX944" i="14"/>
  <c r="AW944" i="14"/>
  <c r="AX943" i="14"/>
  <c r="AW943" i="14"/>
  <c r="AX942" i="14"/>
  <c r="AW942" i="14"/>
  <c r="AX941" i="14"/>
  <c r="AW941" i="14"/>
  <c r="AX940" i="14"/>
  <c r="AW940" i="14"/>
  <c r="AX939" i="14"/>
  <c r="AW939" i="14"/>
  <c r="AX938" i="14"/>
  <c r="AW938" i="14"/>
  <c r="AX937" i="14"/>
  <c r="AW937" i="14"/>
  <c r="AX936" i="14"/>
  <c r="AW936" i="14"/>
  <c r="AX935" i="14"/>
  <c r="AW935" i="14"/>
  <c r="AX934" i="14"/>
  <c r="AW934" i="14"/>
  <c r="AX933" i="14"/>
  <c r="AW933" i="14"/>
  <c r="AX932" i="14"/>
  <c r="AW932" i="14"/>
  <c r="AX931" i="14"/>
  <c r="AW931" i="14"/>
  <c r="AX930" i="14"/>
  <c r="AW930" i="14"/>
  <c r="AX929" i="14"/>
  <c r="AW929" i="14"/>
  <c r="AX928" i="14"/>
  <c r="AW928" i="14"/>
  <c r="AX927" i="14"/>
  <c r="AW927" i="14"/>
  <c r="AX926" i="14"/>
  <c r="AW926" i="14"/>
  <c r="AX925" i="14"/>
  <c r="AW925" i="14"/>
  <c r="AX924" i="14"/>
  <c r="AW924" i="14"/>
  <c r="AX923" i="14"/>
  <c r="AW923" i="14"/>
  <c r="AX922" i="14"/>
  <c r="AW922" i="14"/>
  <c r="AX921" i="14"/>
  <c r="AW921" i="14"/>
  <c r="AX920" i="14"/>
  <c r="AW920" i="14"/>
  <c r="AX919" i="14"/>
  <c r="AW919" i="14"/>
  <c r="AX918" i="14"/>
  <c r="AW918" i="14"/>
  <c r="AX917" i="14"/>
  <c r="AW917" i="14"/>
  <c r="AX916" i="14"/>
  <c r="AW916" i="14"/>
  <c r="BA915" i="14"/>
  <c r="AX915" i="14"/>
  <c r="AW915" i="14"/>
  <c r="AU915" i="14"/>
  <c r="AU916" i="14" s="1"/>
  <c r="AU917" i="14" s="1"/>
  <c r="AU918" i="14" s="1"/>
  <c r="AU919" i="14" s="1"/>
  <c r="AU920" i="14" s="1"/>
  <c r="AU921" i="14" s="1"/>
  <c r="AU922" i="14" s="1"/>
  <c r="AU923" i="14" s="1"/>
  <c r="AU924" i="14" s="1"/>
  <c r="AU925" i="14" s="1"/>
  <c r="AU926" i="14" s="1"/>
  <c r="AU927" i="14" s="1"/>
  <c r="AU928" i="14" s="1"/>
  <c r="AU929" i="14" s="1"/>
  <c r="AU930" i="14" s="1"/>
  <c r="AU931" i="14" s="1"/>
  <c r="AU932" i="14" s="1"/>
  <c r="AU933" i="14" s="1"/>
  <c r="AU934" i="14" s="1"/>
  <c r="AU935" i="14" s="1"/>
  <c r="AU936" i="14" s="1"/>
  <c r="AU937" i="14" s="1"/>
  <c r="AU938" i="14" s="1"/>
  <c r="AU939" i="14" s="1"/>
  <c r="AU940" i="14" s="1"/>
  <c r="AU941" i="14" s="1"/>
  <c r="AU942" i="14" s="1"/>
  <c r="AU943" i="14" s="1"/>
  <c r="AU944" i="14" s="1"/>
  <c r="AU945" i="14" s="1"/>
  <c r="AU946" i="14" s="1"/>
  <c r="AU947" i="14" s="1"/>
  <c r="AU948" i="14" s="1"/>
  <c r="AU949" i="14" s="1"/>
  <c r="AU950" i="14" s="1"/>
  <c r="AS915" i="14"/>
  <c r="AT915" i="14" s="1"/>
  <c r="AT916" i="14" s="1"/>
  <c r="AX914" i="14"/>
  <c r="AW914" i="14"/>
  <c r="AX913" i="14"/>
  <c r="AW913" i="14"/>
  <c r="AX912" i="14"/>
  <c r="AW912" i="14"/>
  <c r="AX911" i="14"/>
  <c r="AW911" i="14"/>
  <c r="AX910" i="14"/>
  <c r="AW910" i="14"/>
  <c r="AX909" i="14"/>
  <c r="AW909" i="14"/>
  <c r="AX908" i="14"/>
  <c r="AW908" i="14"/>
  <c r="AX907" i="14"/>
  <c r="AW907" i="14"/>
  <c r="AX906" i="14"/>
  <c r="AW906" i="14"/>
  <c r="AX905" i="14"/>
  <c r="AW905" i="14"/>
  <c r="AX904" i="14"/>
  <c r="AW904" i="14"/>
  <c r="AX903" i="14"/>
  <c r="AW903" i="14"/>
  <c r="AX902" i="14"/>
  <c r="AW902" i="14"/>
  <c r="AX901" i="14"/>
  <c r="AW901" i="14"/>
  <c r="AX900" i="14"/>
  <c r="AW900" i="14"/>
  <c r="AX899" i="14"/>
  <c r="AW899" i="14"/>
  <c r="AX898" i="14"/>
  <c r="AW898" i="14"/>
  <c r="AX897" i="14"/>
  <c r="AW897" i="14"/>
  <c r="AX896" i="14"/>
  <c r="AW896" i="14"/>
  <c r="AX895" i="14"/>
  <c r="AW895" i="14"/>
  <c r="AX894" i="14"/>
  <c r="AW894" i="14"/>
  <c r="AX893" i="14"/>
  <c r="AW893" i="14"/>
  <c r="AX892" i="14"/>
  <c r="AW892" i="14"/>
  <c r="AX891" i="14"/>
  <c r="AW891" i="14"/>
  <c r="AX890" i="14"/>
  <c r="AW890" i="14"/>
  <c r="AX889" i="14"/>
  <c r="AW889" i="14"/>
  <c r="AX888" i="14"/>
  <c r="AW888" i="14"/>
  <c r="AX887" i="14"/>
  <c r="AW887" i="14"/>
  <c r="AX886" i="14"/>
  <c r="AW886" i="14"/>
  <c r="AX885" i="14"/>
  <c r="AW885" i="14"/>
  <c r="AX884" i="14"/>
  <c r="AW884" i="14"/>
  <c r="AX883" i="14"/>
  <c r="AW883" i="14"/>
  <c r="AX882" i="14"/>
  <c r="AW882" i="14"/>
  <c r="AX881" i="14"/>
  <c r="AW881" i="14"/>
  <c r="AX880" i="14"/>
  <c r="AW880" i="14"/>
  <c r="BA879" i="14"/>
  <c r="AX879" i="14"/>
  <c r="AW879" i="14"/>
  <c r="AU879" i="14"/>
  <c r="AU880" i="14" s="1"/>
  <c r="AU881" i="14" s="1"/>
  <c r="AU882" i="14" s="1"/>
  <c r="AU883" i="14" s="1"/>
  <c r="AU884" i="14" s="1"/>
  <c r="AU885" i="14" s="1"/>
  <c r="AU886" i="14" s="1"/>
  <c r="AU887" i="14" s="1"/>
  <c r="AU888" i="14" s="1"/>
  <c r="AU889" i="14" s="1"/>
  <c r="AU890" i="14" s="1"/>
  <c r="AU891" i="14" s="1"/>
  <c r="AU892" i="14" s="1"/>
  <c r="AU893" i="14" s="1"/>
  <c r="AU894" i="14" s="1"/>
  <c r="AU895" i="14" s="1"/>
  <c r="AU896" i="14" s="1"/>
  <c r="AU897" i="14" s="1"/>
  <c r="AU898" i="14" s="1"/>
  <c r="AU899" i="14" s="1"/>
  <c r="AU900" i="14" s="1"/>
  <c r="AU901" i="14" s="1"/>
  <c r="AU902" i="14" s="1"/>
  <c r="AU903" i="14" s="1"/>
  <c r="AU904" i="14" s="1"/>
  <c r="AU905" i="14" s="1"/>
  <c r="AU906" i="14" s="1"/>
  <c r="AU907" i="14" s="1"/>
  <c r="AU908" i="14" s="1"/>
  <c r="AU909" i="14" s="1"/>
  <c r="AU910" i="14" s="1"/>
  <c r="AU911" i="14" s="1"/>
  <c r="AU912" i="14" s="1"/>
  <c r="AU913" i="14" s="1"/>
  <c r="AU914" i="14" s="1"/>
  <c r="AS879" i="14"/>
  <c r="AT879" i="14" s="1"/>
  <c r="AX878" i="14"/>
  <c r="AW878" i="14"/>
  <c r="AX877" i="14"/>
  <c r="AW877" i="14"/>
  <c r="AX876" i="14"/>
  <c r="AW876" i="14"/>
  <c r="AX875" i="14"/>
  <c r="AW875" i="14"/>
  <c r="AX874" i="14"/>
  <c r="AW874" i="14"/>
  <c r="AX873" i="14"/>
  <c r="AW873" i="14"/>
  <c r="AX872" i="14"/>
  <c r="AW872" i="14"/>
  <c r="AX871" i="14"/>
  <c r="AW871" i="14"/>
  <c r="AX870" i="14"/>
  <c r="AW870" i="14"/>
  <c r="AX869" i="14"/>
  <c r="AW869" i="14"/>
  <c r="AX868" i="14"/>
  <c r="AW868" i="14"/>
  <c r="AX867" i="14"/>
  <c r="AW867" i="14"/>
  <c r="AX866" i="14"/>
  <c r="AW866" i="14"/>
  <c r="AX865" i="14"/>
  <c r="AW865" i="14"/>
  <c r="AX864" i="14"/>
  <c r="AW864" i="14"/>
  <c r="AX863" i="14"/>
  <c r="AW863" i="14"/>
  <c r="AX862" i="14"/>
  <c r="AW862" i="14"/>
  <c r="AX861" i="14"/>
  <c r="AW861" i="14"/>
  <c r="AX860" i="14"/>
  <c r="AW860" i="14"/>
  <c r="AX859" i="14"/>
  <c r="AW859" i="14"/>
  <c r="AX858" i="14"/>
  <c r="AW858" i="14"/>
  <c r="AX857" i="14"/>
  <c r="AW857" i="14"/>
  <c r="AX856" i="14"/>
  <c r="AW856" i="14"/>
  <c r="AX855" i="14"/>
  <c r="AW855" i="14"/>
  <c r="AX854" i="14"/>
  <c r="AW854" i="14"/>
  <c r="AX853" i="14"/>
  <c r="AW853" i="14"/>
  <c r="AX852" i="14"/>
  <c r="AW852" i="14"/>
  <c r="AX851" i="14"/>
  <c r="AW851" i="14"/>
  <c r="AX850" i="14"/>
  <c r="AW850" i="14"/>
  <c r="AX849" i="14"/>
  <c r="AW849" i="14"/>
  <c r="AX848" i="14"/>
  <c r="AW848" i="14"/>
  <c r="AX847" i="14"/>
  <c r="AW847" i="14"/>
  <c r="AX846" i="14"/>
  <c r="AW846" i="14"/>
  <c r="AX845" i="14"/>
  <c r="AW845" i="14"/>
  <c r="AX844" i="14"/>
  <c r="AW844" i="14"/>
  <c r="BA843" i="14"/>
  <c r="AX843" i="14"/>
  <c r="AW843" i="14"/>
  <c r="AU843" i="14"/>
  <c r="AU844" i="14" s="1"/>
  <c r="AU845" i="14" s="1"/>
  <c r="AU846" i="14" s="1"/>
  <c r="AU847" i="14" s="1"/>
  <c r="AU848" i="14" s="1"/>
  <c r="AU849" i="14" s="1"/>
  <c r="AU850" i="14" s="1"/>
  <c r="AU851" i="14" s="1"/>
  <c r="AU852" i="14" s="1"/>
  <c r="AU853" i="14" s="1"/>
  <c r="AU854" i="14" s="1"/>
  <c r="AU855" i="14" s="1"/>
  <c r="AU856" i="14" s="1"/>
  <c r="AU857" i="14" s="1"/>
  <c r="AU858" i="14" s="1"/>
  <c r="AU859" i="14" s="1"/>
  <c r="AU860" i="14" s="1"/>
  <c r="AU861" i="14" s="1"/>
  <c r="AU862" i="14" s="1"/>
  <c r="AU863" i="14" s="1"/>
  <c r="AU864" i="14" s="1"/>
  <c r="AU865" i="14" s="1"/>
  <c r="AU866" i="14" s="1"/>
  <c r="AU867" i="14" s="1"/>
  <c r="AU868" i="14" s="1"/>
  <c r="AU869" i="14" s="1"/>
  <c r="AU870" i="14" s="1"/>
  <c r="AU871" i="14" s="1"/>
  <c r="AU872" i="14" s="1"/>
  <c r="AU873" i="14" s="1"/>
  <c r="AU874" i="14" s="1"/>
  <c r="AU875" i="14" s="1"/>
  <c r="AU876" i="14" s="1"/>
  <c r="AU877" i="14" s="1"/>
  <c r="AU878" i="14" s="1"/>
  <c r="AS843" i="14"/>
  <c r="AT843" i="14" s="1"/>
  <c r="AT844" i="14" s="1"/>
  <c r="AX842" i="14"/>
  <c r="AW842" i="14"/>
  <c r="AX841" i="14"/>
  <c r="AW841" i="14"/>
  <c r="AX840" i="14"/>
  <c r="AW840" i="14"/>
  <c r="AX839" i="14"/>
  <c r="AW839" i="14"/>
  <c r="AX838" i="14"/>
  <c r="AW838" i="14"/>
  <c r="AX837" i="14"/>
  <c r="AW837" i="14"/>
  <c r="AX836" i="14"/>
  <c r="AW836" i="14"/>
  <c r="AX835" i="14"/>
  <c r="AW835" i="14"/>
  <c r="AX834" i="14"/>
  <c r="AW834" i="14"/>
  <c r="AX833" i="14"/>
  <c r="AW833" i="14"/>
  <c r="AX832" i="14"/>
  <c r="AW832" i="14"/>
  <c r="AX831" i="14"/>
  <c r="AW831" i="14"/>
  <c r="AX830" i="14"/>
  <c r="AW830" i="14"/>
  <c r="AX829" i="14"/>
  <c r="AW829" i="14"/>
  <c r="AX828" i="14"/>
  <c r="AW828" i="14"/>
  <c r="AX827" i="14"/>
  <c r="AW827" i="14"/>
  <c r="AX826" i="14"/>
  <c r="AW826" i="14"/>
  <c r="AX825" i="14"/>
  <c r="AW825" i="14"/>
  <c r="AX824" i="14"/>
  <c r="AW824" i="14"/>
  <c r="AX823" i="14"/>
  <c r="AW823" i="14"/>
  <c r="AX822" i="14"/>
  <c r="AW822" i="14"/>
  <c r="AX821" i="14"/>
  <c r="AW821" i="14"/>
  <c r="AX820" i="14"/>
  <c r="AW820" i="14"/>
  <c r="AX819" i="14"/>
  <c r="AW819" i="14"/>
  <c r="AX818" i="14"/>
  <c r="AW818" i="14"/>
  <c r="AX817" i="14"/>
  <c r="AW817" i="14"/>
  <c r="AX816" i="14"/>
  <c r="AW816" i="14"/>
  <c r="AX815" i="14"/>
  <c r="AW815" i="14"/>
  <c r="AX814" i="14"/>
  <c r="AW814" i="14"/>
  <c r="AX813" i="14"/>
  <c r="AW813" i="14"/>
  <c r="AX812" i="14"/>
  <c r="AW812" i="14"/>
  <c r="AX811" i="14"/>
  <c r="AW811" i="14"/>
  <c r="AX810" i="14"/>
  <c r="AW810" i="14"/>
  <c r="AX809" i="14"/>
  <c r="AW809" i="14"/>
  <c r="AX808" i="14"/>
  <c r="AW808" i="14"/>
  <c r="BA807" i="14"/>
  <c r="AX807" i="14"/>
  <c r="AW807" i="14"/>
  <c r="AU807" i="14"/>
  <c r="AU808" i="14" s="1"/>
  <c r="AU809" i="14" s="1"/>
  <c r="AU810" i="14" s="1"/>
  <c r="AU811" i="14" s="1"/>
  <c r="AU812" i="14" s="1"/>
  <c r="AU813" i="14" s="1"/>
  <c r="AU814" i="14" s="1"/>
  <c r="AU815" i="14" s="1"/>
  <c r="AU816" i="14" s="1"/>
  <c r="AU817" i="14" s="1"/>
  <c r="AU818" i="14" s="1"/>
  <c r="AU819" i="14" s="1"/>
  <c r="AU820" i="14" s="1"/>
  <c r="AU821" i="14" s="1"/>
  <c r="AU822" i="14" s="1"/>
  <c r="AU823" i="14" s="1"/>
  <c r="AU824" i="14" s="1"/>
  <c r="AU825" i="14" s="1"/>
  <c r="AU826" i="14" s="1"/>
  <c r="AU827" i="14" s="1"/>
  <c r="AU828" i="14" s="1"/>
  <c r="AU829" i="14" s="1"/>
  <c r="AU830" i="14" s="1"/>
  <c r="AU831" i="14" s="1"/>
  <c r="AU832" i="14" s="1"/>
  <c r="AU833" i="14" s="1"/>
  <c r="AU834" i="14" s="1"/>
  <c r="AU835" i="14" s="1"/>
  <c r="AU836" i="14" s="1"/>
  <c r="AU837" i="14" s="1"/>
  <c r="AU838" i="14" s="1"/>
  <c r="AU839" i="14" s="1"/>
  <c r="AU840" i="14" s="1"/>
  <c r="AU841" i="14" s="1"/>
  <c r="AU842" i="14" s="1"/>
  <c r="AS807" i="14"/>
  <c r="AT807" i="14" s="1"/>
  <c r="AX806" i="14"/>
  <c r="AW806" i="14"/>
  <c r="AX805" i="14"/>
  <c r="AW805" i="14"/>
  <c r="AX804" i="14"/>
  <c r="AW804" i="14"/>
  <c r="AX803" i="14"/>
  <c r="AW803" i="14"/>
  <c r="AX802" i="14"/>
  <c r="AW802" i="14"/>
  <c r="AX801" i="14"/>
  <c r="AW801" i="14"/>
  <c r="AX800" i="14"/>
  <c r="AW800" i="14"/>
  <c r="AX799" i="14"/>
  <c r="AW799" i="14"/>
  <c r="AX798" i="14"/>
  <c r="AW798" i="14"/>
  <c r="AX797" i="14"/>
  <c r="AW797" i="14"/>
  <c r="AX796" i="14"/>
  <c r="AW796" i="14"/>
  <c r="AX795" i="14"/>
  <c r="AW795" i="14"/>
  <c r="AX794" i="14"/>
  <c r="AW794" i="14"/>
  <c r="AX793" i="14"/>
  <c r="AW793" i="14"/>
  <c r="AX792" i="14"/>
  <c r="AW792" i="14"/>
  <c r="AX791" i="14"/>
  <c r="AW791" i="14"/>
  <c r="AX790" i="14"/>
  <c r="AW790" i="14"/>
  <c r="AX789" i="14"/>
  <c r="AW789" i="14"/>
  <c r="AX788" i="14"/>
  <c r="AW788" i="14"/>
  <c r="AX787" i="14"/>
  <c r="AW787" i="14"/>
  <c r="AX786" i="14"/>
  <c r="AW786" i="14"/>
  <c r="AX785" i="14"/>
  <c r="AW785" i="14"/>
  <c r="AX784" i="14"/>
  <c r="AW784" i="14"/>
  <c r="AX783" i="14"/>
  <c r="AW783" i="14"/>
  <c r="AX782" i="14"/>
  <c r="AW782" i="14"/>
  <c r="AX781" i="14"/>
  <c r="AW781" i="14"/>
  <c r="AX780" i="14"/>
  <c r="AW780" i="14"/>
  <c r="AX779" i="14"/>
  <c r="AW779" i="14"/>
  <c r="AX778" i="14"/>
  <c r="AW778" i="14"/>
  <c r="AX777" i="14"/>
  <c r="AW777" i="14"/>
  <c r="AX776" i="14"/>
  <c r="AW776" i="14"/>
  <c r="AX775" i="14"/>
  <c r="AW775" i="14"/>
  <c r="AX774" i="14"/>
  <c r="AW774" i="14"/>
  <c r="AX773" i="14"/>
  <c r="AW773" i="14"/>
  <c r="AX772" i="14"/>
  <c r="AW772" i="14"/>
  <c r="BA771" i="14"/>
  <c r="AX771" i="14"/>
  <c r="AW771" i="14"/>
  <c r="AU771" i="14"/>
  <c r="AU772" i="14" s="1"/>
  <c r="AU773" i="14" s="1"/>
  <c r="AU774" i="14" s="1"/>
  <c r="AU775" i="14" s="1"/>
  <c r="AU776" i="14" s="1"/>
  <c r="AU777" i="14" s="1"/>
  <c r="AU778" i="14" s="1"/>
  <c r="AU779" i="14" s="1"/>
  <c r="AU780" i="14" s="1"/>
  <c r="AU781" i="14" s="1"/>
  <c r="AU782" i="14" s="1"/>
  <c r="AU783" i="14" s="1"/>
  <c r="AU784" i="14" s="1"/>
  <c r="AU785" i="14" s="1"/>
  <c r="AU786" i="14" s="1"/>
  <c r="AU787" i="14" s="1"/>
  <c r="AU788" i="14" s="1"/>
  <c r="AU789" i="14" s="1"/>
  <c r="AU790" i="14" s="1"/>
  <c r="AU791" i="14" s="1"/>
  <c r="AU792" i="14" s="1"/>
  <c r="AU793" i="14" s="1"/>
  <c r="AU794" i="14" s="1"/>
  <c r="AU795" i="14" s="1"/>
  <c r="AU796" i="14" s="1"/>
  <c r="AU797" i="14" s="1"/>
  <c r="AU798" i="14" s="1"/>
  <c r="AU799" i="14" s="1"/>
  <c r="AU800" i="14" s="1"/>
  <c r="AU801" i="14" s="1"/>
  <c r="AU802" i="14" s="1"/>
  <c r="AU803" i="14" s="1"/>
  <c r="AU804" i="14" s="1"/>
  <c r="AU805" i="14" s="1"/>
  <c r="AU806" i="14" s="1"/>
  <c r="AS771" i="14"/>
  <c r="AT771" i="14" s="1"/>
  <c r="AX770" i="14"/>
  <c r="AW770" i="14"/>
  <c r="AX769" i="14"/>
  <c r="AW769" i="14"/>
  <c r="AX768" i="14"/>
  <c r="AW768" i="14"/>
  <c r="AX767" i="14"/>
  <c r="AW767" i="14"/>
  <c r="AX766" i="14"/>
  <c r="AW766" i="14"/>
  <c r="AX765" i="14"/>
  <c r="AW765" i="14"/>
  <c r="AX764" i="14"/>
  <c r="AW764" i="14"/>
  <c r="AX763" i="14"/>
  <c r="AW763" i="14"/>
  <c r="AX762" i="14"/>
  <c r="AW762" i="14"/>
  <c r="AX761" i="14"/>
  <c r="AW761" i="14"/>
  <c r="AX760" i="14"/>
  <c r="AW760" i="14"/>
  <c r="AX759" i="14"/>
  <c r="AW759" i="14"/>
  <c r="AX758" i="14"/>
  <c r="AW758" i="14"/>
  <c r="AX757" i="14"/>
  <c r="AW757" i="14"/>
  <c r="AX756" i="14"/>
  <c r="AW756" i="14"/>
  <c r="AX755" i="14"/>
  <c r="AW755" i="14"/>
  <c r="AX754" i="14"/>
  <c r="AW754" i="14"/>
  <c r="AX753" i="14"/>
  <c r="AW753" i="14"/>
  <c r="AX752" i="14"/>
  <c r="AW752" i="14"/>
  <c r="AX751" i="14"/>
  <c r="AW751" i="14"/>
  <c r="AX750" i="14"/>
  <c r="AW750" i="14"/>
  <c r="AX749" i="14"/>
  <c r="AW749" i="14"/>
  <c r="AX748" i="14"/>
  <c r="AW748" i="14"/>
  <c r="AX747" i="14"/>
  <c r="AW747" i="14"/>
  <c r="AX746" i="14"/>
  <c r="AW746" i="14"/>
  <c r="AX745" i="14"/>
  <c r="AW745" i="14"/>
  <c r="AX744" i="14"/>
  <c r="AW744" i="14"/>
  <c r="AX743" i="14"/>
  <c r="AW743" i="14"/>
  <c r="AX742" i="14"/>
  <c r="AW742" i="14"/>
  <c r="AX741" i="14"/>
  <c r="AW741" i="14"/>
  <c r="AX740" i="14"/>
  <c r="AW740" i="14"/>
  <c r="AX739" i="14"/>
  <c r="AW739" i="14"/>
  <c r="AX738" i="14"/>
  <c r="AW738" i="14"/>
  <c r="AX737" i="14"/>
  <c r="AW737" i="14"/>
  <c r="AX736" i="14"/>
  <c r="AW736" i="14"/>
  <c r="BA735" i="14"/>
  <c r="AX735" i="14"/>
  <c r="AW735" i="14"/>
  <c r="AU735" i="14"/>
  <c r="AU736" i="14" s="1"/>
  <c r="AU737" i="14" s="1"/>
  <c r="AU738" i="14" s="1"/>
  <c r="AU739" i="14" s="1"/>
  <c r="AU740" i="14" s="1"/>
  <c r="AU741" i="14" s="1"/>
  <c r="AU742" i="14" s="1"/>
  <c r="AU743" i="14" s="1"/>
  <c r="AU744" i="14" s="1"/>
  <c r="AU745" i="14" s="1"/>
  <c r="AU746" i="14" s="1"/>
  <c r="AU747" i="14" s="1"/>
  <c r="AU748" i="14" s="1"/>
  <c r="AU749" i="14" s="1"/>
  <c r="AU750" i="14" s="1"/>
  <c r="AU751" i="14" s="1"/>
  <c r="AU752" i="14" s="1"/>
  <c r="AU753" i="14" s="1"/>
  <c r="AU754" i="14" s="1"/>
  <c r="AU755" i="14" s="1"/>
  <c r="AU756" i="14" s="1"/>
  <c r="AU757" i="14" s="1"/>
  <c r="AU758" i="14" s="1"/>
  <c r="AU759" i="14" s="1"/>
  <c r="AU760" i="14" s="1"/>
  <c r="AU761" i="14" s="1"/>
  <c r="AU762" i="14" s="1"/>
  <c r="AU763" i="14" s="1"/>
  <c r="AU764" i="14" s="1"/>
  <c r="AU765" i="14" s="1"/>
  <c r="AU766" i="14" s="1"/>
  <c r="AU767" i="14" s="1"/>
  <c r="AU768" i="14" s="1"/>
  <c r="AU769" i="14" s="1"/>
  <c r="AU770" i="14" s="1"/>
  <c r="AS735" i="14"/>
  <c r="AT735" i="14" s="1"/>
  <c r="AX734" i="14"/>
  <c r="AW734" i="14"/>
  <c r="AX733" i="14"/>
  <c r="AW733" i="14"/>
  <c r="AX732" i="14"/>
  <c r="AW732" i="14"/>
  <c r="AX731" i="14"/>
  <c r="AW731" i="14"/>
  <c r="AX730" i="14"/>
  <c r="AW730" i="14"/>
  <c r="AX729" i="14"/>
  <c r="AW729" i="14"/>
  <c r="AX728" i="14"/>
  <c r="AW728" i="14"/>
  <c r="AX727" i="14"/>
  <c r="AW727" i="14"/>
  <c r="AX726" i="14"/>
  <c r="AW726" i="14"/>
  <c r="AX725" i="14"/>
  <c r="AW725" i="14"/>
  <c r="AX724" i="14"/>
  <c r="AW724" i="14"/>
  <c r="AX723" i="14"/>
  <c r="AW723" i="14"/>
  <c r="AX722" i="14"/>
  <c r="AW722" i="14"/>
  <c r="AX721" i="14"/>
  <c r="AW721" i="14"/>
  <c r="AX720" i="14"/>
  <c r="AW720" i="14"/>
  <c r="AX719" i="14"/>
  <c r="AW719" i="14"/>
  <c r="AX718" i="14"/>
  <c r="AW718" i="14"/>
  <c r="AX717" i="14"/>
  <c r="AW717" i="14"/>
  <c r="AX716" i="14"/>
  <c r="AW716" i="14"/>
  <c r="AX715" i="14"/>
  <c r="AW715" i="14"/>
  <c r="AX714" i="14"/>
  <c r="AW714" i="14"/>
  <c r="AX713" i="14"/>
  <c r="AW713" i="14"/>
  <c r="AX712" i="14"/>
  <c r="AW712" i="14"/>
  <c r="AX711" i="14"/>
  <c r="AW711" i="14"/>
  <c r="AX710" i="14"/>
  <c r="AW710" i="14"/>
  <c r="AX709" i="14"/>
  <c r="AW709" i="14"/>
  <c r="AX708" i="14"/>
  <c r="AW708" i="14"/>
  <c r="AX707" i="14"/>
  <c r="AW707" i="14"/>
  <c r="AX706" i="14"/>
  <c r="AW706" i="14"/>
  <c r="AX705" i="14"/>
  <c r="AW705" i="14"/>
  <c r="AX704" i="14"/>
  <c r="AW704" i="14"/>
  <c r="AX703" i="14"/>
  <c r="AW703" i="14"/>
  <c r="AX702" i="14"/>
  <c r="AW702" i="14"/>
  <c r="AX701" i="14"/>
  <c r="AW701" i="14"/>
  <c r="AX700" i="14"/>
  <c r="AW700" i="14"/>
  <c r="BA699" i="14"/>
  <c r="AX699" i="14"/>
  <c r="AW699" i="14"/>
  <c r="AU699" i="14"/>
  <c r="AU700" i="14" s="1"/>
  <c r="AU701" i="14" s="1"/>
  <c r="AU702" i="14" s="1"/>
  <c r="AU703" i="14" s="1"/>
  <c r="AU704" i="14" s="1"/>
  <c r="AU705" i="14" s="1"/>
  <c r="AU706" i="14" s="1"/>
  <c r="AU707" i="14" s="1"/>
  <c r="AU708" i="14" s="1"/>
  <c r="AU709" i="14" s="1"/>
  <c r="AU710" i="14" s="1"/>
  <c r="AU711" i="14" s="1"/>
  <c r="AU712" i="14" s="1"/>
  <c r="AU713" i="14" s="1"/>
  <c r="AU714" i="14" s="1"/>
  <c r="AU715" i="14" s="1"/>
  <c r="AU716" i="14" s="1"/>
  <c r="AU717" i="14" s="1"/>
  <c r="AU718" i="14" s="1"/>
  <c r="AU719" i="14" s="1"/>
  <c r="AU720" i="14" s="1"/>
  <c r="AU721" i="14" s="1"/>
  <c r="AU722" i="14" s="1"/>
  <c r="AU723" i="14" s="1"/>
  <c r="AU724" i="14" s="1"/>
  <c r="AU725" i="14" s="1"/>
  <c r="AU726" i="14" s="1"/>
  <c r="AU727" i="14" s="1"/>
  <c r="AU728" i="14" s="1"/>
  <c r="AU729" i="14" s="1"/>
  <c r="AU730" i="14" s="1"/>
  <c r="AU731" i="14" s="1"/>
  <c r="AU732" i="14" s="1"/>
  <c r="AU733" i="14" s="1"/>
  <c r="AU734" i="14" s="1"/>
  <c r="AS699" i="14"/>
  <c r="AT699" i="14" s="1"/>
  <c r="AT700" i="14" s="1"/>
  <c r="AX697" i="14"/>
  <c r="AW697" i="14"/>
  <c r="AX696" i="14"/>
  <c r="AW696" i="14"/>
  <c r="AX695" i="14"/>
  <c r="AW695" i="14"/>
  <c r="AX694" i="14"/>
  <c r="AW694" i="14"/>
  <c r="AX693" i="14"/>
  <c r="AW693" i="14"/>
  <c r="AX692" i="14"/>
  <c r="AW692" i="14"/>
  <c r="AX691" i="14"/>
  <c r="AW691" i="14"/>
  <c r="AX690" i="14"/>
  <c r="AW690" i="14"/>
  <c r="AX689" i="14"/>
  <c r="AW689" i="14"/>
  <c r="AX688" i="14"/>
  <c r="AW688" i="14"/>
  <c r="AX687" i="14"/>
  <c r="AW687" i="14"/>
  <c r="AX686" i="14"/>
  <c r="AW686" i="14"/>
  <c r="AX685" i="14"/>
  <c r="AW685" i="14"/>
  <c r="AX684" i="14"/>
  <c r="AW684" i="14"/>
  <c r="AX683" i="14"/>
  <c r="AW683" i="14"/>
  <c r="AX682" i="14"/>
  <c r="AW682" i="14"/>
  <c r="AX681" i="14"/>
  <c r="AW681" i="14"/>
  <c r="AX680" i="14"/>
  <c r="AW680" i="14"/>
  <c r="AX679" i="14"/>
  <c r="AW679" i="14"/>
  <c r="AX678" i="14"/>
  <c r="AW678" i="14"/>
  <c r="AX677" i="14"/>
  <c r="AW677" i="14"/>
  <c r="AX676" i="14"/>
  <c r="AW676" i="14"/>
  <c r="AX675" i="14"/>
  <c r="AW675" i="14"/>
  <c r="AX674" i="14"/>
  <c r="AW674" i="14"/>
  <c r="AX673" i="14"/>
  <c r="AW673" i="14"/>
  <c r="AX672" i="14"/>
  <c r="AW672" i="14"/>
  <c r="AX671" i="14"/>
  <c r="AW671" i="14"/>
  <c r="AX670" i="14"/>
  <c r="AW670" i="14"/>
  <c r="AX669" i="14"/>
  <c r="AW669" i="14"/>
  <c r="AX668" i="14"/>
  <c r="AW668" i="14"/>
  <c r="AX667" i="14"/>
  <c r="AW667" i="14"/>
  <c r="AX666" i="14"/>
  <c r="AW666" i="14"/>
  <c r="AX665" i="14"/>
  <c r="AW665" i="14"/>
  <c r="AX664" i="14"/>
  <c r="AW664" i="14"/>
  <c r="AX663" i="14"/>
  <c r="AW663" i="14"/>
  <c r="BA662" i="14"/>
  <c r="AX662" i="14"/>
  <c r="AW662" i="14"/>
  <c r="AU662" i="14"/>
  <c r="AU663" i="14" s="1"/>
  <c r="AU664" i="14" s="1"/>
  <c r="AU665" i="14" s="1"/>
  <c r="AU666" i="14" s="1"/>
  <c r="AU667" i="14" s="1"/>
  <c r="AU668" i="14" s="1"/>
  <c r="AU669" i="14" s="1"/>
  <c r="AU670" i="14" s="1"/>
  <c r="AU671" i="14" s="1"/>
  <c r="AU672" i="14" s="1"/>
  <c r="AU673" i="14" s="1"/>
  <c r="AU674" i="14" s="1"/>
  <c r="AU675" i="14" s="1"/>
  <c r="AU676" i="14" s="1"/>
  <c r="AU677" i="14" s="1"/>
  <c r="AU678" i="14" s="1"/>
  <c r="AU679" i="14" s="1"/>
  <c r="AU680" i="14" s="1"/>
  <c r="AU681" i="14" s="1"/>
  <c r="AU682" i="14" s="1"/>
  <c r="AU683" i="14" s="1"/>
  <c r="AU684" i="14" s="1"/>
  <c r="AU685" i="14" s="1"/>
  <c r="AU686" i="14" s="1"/>
  <c r="AU687" i="14" s="1"/>
  <c r="AU688" i="14" s="1"/>
  <c r="AU689" i="14" s="1"/>
  <c r="AU690" i="14" s="1"/>
  <c r="AU691" i="14" s="1"/>
  <c r="AU692" i="14" s="1"/>
  <c r="AU693" i="14" s="1"/>
  <c r="AU694" i="14" s="1"/>
  <c r="AU695" i="14" s="1"/>
  <c r="AU696" i="14" s="1"/>
  <c r="AU697" i="14" s="1"/>
  <c r="AS662" i="14"/>
  <c r="AT662" i="14" s="1"/>
  <c r="AX661" i="14"/>
  <c r="AW661" i="14"/>
  <c r="AX660" i="14"/>
  <c r="AW660" i="14"/>
  <c r="AX659" i="14"/>
  <c r="AW659" i="14"/>
  <c r="AX658" i="14"/>
  <c r="AW658" i="14"/>
  <c r="AX657" i="14"/>
  <c r="AW657" i="14"/>
  <c r="AX656" i="14"/>
  <c r="AW656" i="14"/>
  <c r="AX655" i="14"/>
  <c r="AW655" i="14"/>
  <c r="AX654" i="14"/>
  <c r="AW654" i="14"/>
  <c r="AX653" i="14"/>
  <c r="AW653" i="14"/>
  <c r="AX652" i="14"/>
  <c r="AW652" i="14"/>
  <c r="AX651" i="14"/>
  <c r="AW651" i="14"/>
  <c r="AX650" i="14"/>
  <c r="AW650" i="14"/>
  <c r="AX649" i="14"/>
  <c r="AW649" i="14"/>
  <c r="AX648" i="14"/>
  <c r="AW648" i="14"/>
  <c r="AX647" i="14"/>
  <c r="AW647" i="14"/>
  <c r="AX646" i="14"/>
  <c r="AW646" i="14"/>
  <c r="AX645" i="14"/>
  <c r="AW645" i="14"/>
  <c r="AX644" i="14"/>
  <c r="AW644" i="14"/>
  <c r="AX643" i="14"/>
  <c r="AW643" i="14"/>
  <c r="AX642" i="14"/>
  <c r="AW642" i="14"/>
  <c r="AX641" i="14"/>
  <c r="AW641" i="14"/>
  <c r="AX640" i="14"/>
  <c r="AW640" i="14"/>
  <c r="AX639" i="14"/>
  <c r="AW639" i="14"/>
  <c r="AX638" i="14"/>
  <c r="AW638" i="14"/>
  <c r="AX637" i="14"/>
  <c r="AW637" i="14"/>
  <c r="AX636" i="14"/>
  <c r="AW636" i="14"/>
  <c r="AX635" i="14"/>
  <c r="AW635" i="14"/>
  <c r="AX634" i="14"/>
  <c r="AW634" i="14"/>
  <c r="AX633" i="14"/>
  <c r="AW633" i="14"/>
  <c r="AX632" i="14"/>
  <c r="AW632" i="14"/>
  <c r="AX631" i="14"/>
  <c r="AW631" i="14"/>
  <c r="AX630" i="14"/>
  <c r="AW630" i="14"/>
  <c r="AX629" i="14"/>
  <c r="AW629" i="14"/>
  <c r="AX628" i="14"/>
  <c r="AW628" i="14"/>
  <c r="AX627" i="14"/>
  <c r="AW627" i="14"/>
  <c r="BA626" i="14"/>
  <c r="AX626" i="14"/>
  <c r="AW626" i="14"/>
  <c r="AU626" i="14"/>
  <c r="AU627" i="14" s="1"/>
  <c r="AU628" i="14" s="1"/>
  <c r="AU629" i="14" s="1"/>
  <c r="AU630" i="14" s="1"/>
  <c r="AU631" i="14" s="1"/>
  <c r="AU632" i="14" s="1"/>
  <c r="AU633" i="14" s="1"/>
  <c r="AU634" i="14" s="1"/>
  <c r="AU635" i="14" s="1"/>
  <c r="AU636" i="14" s="1"/>
  <c r="AU637" i="14" s="1"/>
  <c r="AU638" i="14" s="1"/>
  <c r="AU639" i="14" s="1"/>
  <c r="AU640" i="14" s="1"/>
  <c r="AU641" i="14" s="1"/>
  <c r="AU642" i="14" s="1"/>
  <c r="AU643" i="14" s="1"/>
  <c r="AU644" i="14" s="1"/>
  <c r="AU645" i="14" s="1"/>
  <c r="AU646" i="14" s="1"/>
  <c r="AU647" i="14" s="1"/>
  <c r="AU648" i="14" s="1"/>
  <c r="AU649" i="14" s="1"/>
  <c r="AU650" i="14" s="1"/>
  <c r="AU651" i="14" s="1"/>
  <c r="AU652" i="14" s="1"/>
  <c r="AU653" i="14" s="1"/>
  <c r="AU654" i="14" s="1"/>
  <c r="AU655" i="14" s="1"/>
  <c r="AU656" i="14" s="1"/>
  <c r="AU657" i="14" s="1"/>
  <c r="AU658" i="14" s="1"/>
  <c r="AU659" i="14" s="1"/>
  <c r="AU660" i="14" s="1"/>
  <c r="AU661" i="14" s="1"/>
  <c r="AS626" i="14"/>
  <c r="AT626" i="14" s="1"/>
  <c r="AT627" i="14" s="1"/>
  <c r="AX625" i="14"/>
  <c r="AW625" i="14"/>
  <c r="AX624" i="14"/>
  <c r="AW624" i="14"/>
  <c r="AX623" i="14"/>
  <c r="AW623" i="14"/>
  <c r="AX622" i="14"/>
  <c r="AW622" i="14"/>
  <c r="AX621" i="14"/>
  <c r="AW621" i="14"/>
  <c r="AX620" i="14"/>
  <c r="AW620" i="14"/>
  <c r="AX619" i="14"/>
  <c r="AW619" i="14"/>
  <c r="AX618" i="14"/>
  <c r="AW618" i="14"/>
  <c r="AX617" i="14"/>
  <c r="AW617" i="14"/>
  <c r="AX616" i="14"/>
  <c r="AW616" i="14"/>
  <c r="AX615" i="14"/>
  <c r="AW615" i="14"/>
  <c r="AX614" i="14"/>
  <c r="AW614" i="14"/>
  <c r="AX613" i="14"/>
  <c r="AW613" i="14"/>
  <c r="AX612" i="14"/>
  <c r="AW612" i="14"/>
  <c r="AX611" i="14"/>
  <c r="AW611" i="14"/>
  <c r="AX610" i="14"/>
  <c r="AW610" i="14"/>
  <c r="AX609" i="14"/>
  <c r="AW609" i="14"/>
  <c r="AX608" i="14"/>
  <c r="AW608" i="14"/>
  <c r="AX607" i="14"/>
  <c r="AW607" i="14"/>
  <c r="AX606" i="14"/>
  <c r="AW606" i="14"/>
  <c r="AX605" i="14"/>
  <c r="AW605" i="14"/>
  <c r="AX604" i="14"/>
  <c r="AW604" i="14"/>
  <c r="AX603" i="14"/>
  <c r="AW603" i="14"/>
  <c r="AX602" i="14"/>
  <c r="AW602" i="14"/>
  <c r="AX601" i="14"/>
  <c r="AW601" i="14"/>
  <c r="AX600" i="14"/>
  <c r="AW600" i="14"/>
  <c r="AX599" i="14"/>
  <c r="AW599" i="14"/>
  <c r="AX598" i="14"/>
  <c r="AW598" i="14"/>
  <c r="AX597" i="14"/>
  <c r="AW597" i="14"/>
  <c r="AX596" i="14"/>
  <c r="AW596" i="14"/>
  <c r="AX595" i="14"/>
  <c r="AW595" i="14"/>
  <c r="AX594" i="14"/>
  <c r="AW594" i="14"/>
  <c r="AX593" i="14"/>
  <c r="AW593" i="14"/>
  <c r="AX592" i="14"/>
  <c r="AW592" i="14"/>
  <c r="AX591" i="14"/>
  <c r="AW591" i="14"/>
  <c r="BA590" i="14"/>
  <c r="AX590" i="14"/>
  <c r="AW590" i="14"/>
  <c r="AU590" i="14"/>
  <c r="AU591" i="14" s="1"/>
  <c r="AU592" i="14" s="1"/>
  <c r="AU593" i="14" s="1"/>
  <c r="AU594" i="14" s="1"/>
  <c r="AU595" i="14" s="1"/>
  <c r="AU596" i="14" s="1"/>
  <c r="AU597" i="14" s="1"/>
  <c r="AU598" i="14" s="1"/>
  <c r="AU599" i="14" s="1"/>
  <c r="AU600" i="14" s="1"/>
  <c r="AU601" i="14" s="1"/>
  <c r="AU602" i="14" s="1"/>
  <c r="AU603" i="14" s="1"/>
  <c r="AU604" i="14" s="1"/>
  <c r="AU605" i="14" s="1"/>
  <c r="AU606" i="14" s="1"/>
  <c r="AU607" i="14" s="1"/>
  <c r="AU608" i="14" s="1"/>
  <c r="AU609" i="14" s="1"/>
  <c r="AU610" i="14" s="1"/>
  <c r="AU611" i="14" s="1"/>
  <c r="AU612" i="14" s="1"/>
  <c r="AU613" i="14" s="1"/>
  <c r="AU614" i="14" s="1"/>
  <c r="AU615" i="14" s="1"/>
  <c r="AU616" i="14" s="1"/>
  <c r="AU617" i="14" s="1"/>
  <c r="AU618" i="14" s="1"/>
  <c r="AU619" i="14" s="1"/>
  <c r="AU620" i="14" s="1"/>
  <c r="AU621" i="14" s="1"/>
  <c r="AU622" i="14" s="1"/>
  <c r="AU623" i="14" s="1"/>
  <c r="AU624" i="14" s="1"/>
  <c r="AU625" i="14" s="1"/>
  <c r="AS590" i="14"/>
  <c r="AT590" i="14" s="1"/>
  <c r="AX589" i="14"/>
  <c r="AW589" i="14"/>
  <c r="AX588" i="14"/>
  <c r="AW588" i="14"/>
  <c r="AX587" i="14"/>
  <c r="AW587" i="14"/>
  <c r="AX586" i="14"/>
  <c r="AW586" i="14"/>
  <c r="AX585" i="14"/>
  <c r="AW585" i="14"/>
  <c r="AX584" i="14"/>
  <c r="AW584" i="14"/>
  <c r="AX583" i="14"/>
  <c r="AW583" i="14"/>
  <c r="AX582" i="14"/>
  <c r="AW582" i="14"/>
  <c r="AX581" i="14"/>
  <c r="AW581" i="14"/>
  <c r="AX580" i="14"/>
  <c r="AW580" i="14"/>
  <c r="AX579" i="14"/>
  <c r="AW579" i="14"/>
  <c r="AX578" i="14"/>
  <c r="AW578" i="14"/>
  <c r="AX577" i="14"/>
  <c r="AW577" i="14"/>
  <c r="AX576" i="14"/>
  <c r="AW576" i="14"/>
  <c r="AX575" i="14"/>
  <c r="AW575" i="14"/>
  <c r="AX574" i="14"/>
  <c r="AW574" i="14"/>
  <c r="AX573" i="14"/>
  <c r="AW573" i="14"/>
  <c r="AX572" i="14"/>
  <c r="AW572" i="14"/>
  <c r="AX571" i="14"/>
  <c r="AW571" i="14"/>
  <c r="AX570" i="14"/>
  <c r="AW570" i="14"/>
  <c r="AX569" i="14"/>
  <c r="AW569" i="14"/>
  <c r="AX568" i="14"/>
  <c r="AW568" i="14"/>
  <c r="AX567" i="14"/>
  <c r="AW567" i="14"/>
  <c r="AX566" i="14"/>
  <c r="AW566" i="14"/>
  <c r="AX565" i="14"/>
  <c r="AW565" i="14"/>
  <c r="AX564" i="14"/>
  <c r="AW564" i="14"/>
  <c r="AX563" i="14"/>
  <c r="AW563" i="14"/>
  <c r="AX562" i="14"/>
  <c r="AW562" i="14"/>
  <c r="AX561" i="14"/>
  <c r="AW561" i="14"/>
  <c r="AX560" i="14"/>
  <c r="AW560" i="14"/>
  <c r="AX559" i="14"/>
  <c r="AW559" i="14"/>
  <c r="AX558" i="14"/>
  <c r="AW558" i="14"/>
  <c r="AX557" i="14"/>
  <c r="AW557" i="14"/>
  <c r="AX556" i="14"/>
  <c r="AW556" i="14"/>
  <c r="AX555" i="14"/>
  <c r="AW555" i="14"/>
  <c r="BA554" i="14"/>
  <c r="AX554" i="14"/>
  <c r="AW554" i="14"/>
  <c r="AU554" i="14"/>
  <c r="AU555" i="14" s="1"/>
  <c r="AU556" i="14" s="1"/>
  <c r="AU557" i="14" s="1"/>
  <c r="AU558" i="14" s="1"/>
  <c r="AU559" i="14" s="1"/>
  <c r="AU560" i="14" s="1"/>
  <c r="AU561" i="14" s="1"/>
  <c r="AU562" i="14" s="1"/>
  <c r="AU563" i="14" s="1"/>
  <c r="AU564" i="14" s="1"/>
  <c r="AU565" i="14" s="1"/>
  <c r="AU566" i="14" s="1"/>
  <c r="AU567" i="14" s="1"/>
  <c r="AU568" i="14" s="1"/>
  <c r="AU569" i="14" s="1"/>
  <c r="AU570" i="14" s="1"/>
  <c r="AU571" i="14" s="1"/>
  <c r="AU572" i="14" s="1"/>
  <c r="AU573" i="14" s="1"/>
  <c r="AU574" i="14" s="1"/>
  <c r="AU575" i="14" s="1"/>
  <c r="AU576" i="14" s="1"/>
  <c r="AU577" i="14" s="1"/>
  <c r="AU578" i="14" s="1"/>
  <c r="AU579" i="14" s="1"/>
  <c r="AU580" i="14" s="1"/>
  <c r="AU581" i="14" s="1"/>
  <c r="AU582" i="14" s="1"/>
  <c r="AU583" i="14" s="1"/>
  <c r="AU584" i="14" s="1"/>
  <c r="AU585" i="14" s="1"/>
  <c r="AU586" i="14" s="1"/>
  <c r="AU587" i="14" s="1"/>
  <c r="AU588" i="14" s="1"/>
  <c r="AU589" i="14" s="1"/>
  <c r="AS554" i="14"/>
  <c r="AT554" i="14" s="1"/>
  <c r="AT555" i="14" s="1"/>
  <c r="AX551" i="14"/>
  <c r="AW551" i="14"/>
  <c r="AX550" i="14"/>
  <c r="AW550" i="14"/>
  <c r="AX549" i="14"/>
  <c r="AW549" i="14"/>
  <c r="AX548" i="14"/>
  <c r="AW548" i="14"/>
  <c r="AX547" i="14"/>
  <c r="AW547" i="14"/>
  <c r="AX546" i="14"/>
  <c r="AW546" i="14"/>
  <c r="AX545" i="14"/>
  <c r="AW545" i="14"/>
  <c r="AX544" i="14"/>
  <c r="AW544" i="14"/>
  <c r="AX543" i="14"/>
  <c r="AW543" i="14"/>
  <c r="AX542" i="14"/>
  <c r="AW542" i="14"/>
  <c r="AX541" i="14"/>
  <c r="AW541" i="14"/>
  <c r="AX540" i="14"/>
  <c r="AW540" i="14"/>
  <c r="AX539" i="14"/>
  <c r="AW539" i="14"/>
  <c r="AX538" i="14"/>
  <c r="AW538" i="14"/>
  <c r="AX537" i="14"/>
  <c r="AW537" i="14"/>
  <c r="AX536" i="14"/>
  <c r="AW536" i="14"/>
  <c r="AX535" i="14"/>
  <c r="AW535" i="14"/>
  <c r="AX534" i="14"/>
  <c r="AW534" i="14"/>
  <c r="AX533" i="14"/>
  <c r="AW533" i="14"/>
  <c r="AX532" i="14"/>
  <c r="AW532" i="14"/>
  <c r="AX531" i="14"/>
  <c r="AW531" i="14"/>
  <c r="AX530" i="14"/>
  <c r="AW530" i="14"/>
  <c r="AX529" i="14"/>
  <c r="AW529" i="14"/>
  <c r="AX528" i="14"/>
  <c r="AW528" i="14"/>
  <c r="AX527" i="14"/>
  <c r="AW527" i="14"/>
  <c r="AX526" i="14"/>
  <c r="AW526" i="14"/>
  <c r="AX525" i="14"/>
  <c r="AW525" i="14"/>
  <c r="AX524" i="14"/>
  <c r="AW524" i="14"/>
  <c r="AX523" i="14"/>
  <c r="AW523" i="14"/>
  <c r="AX522" i="14"/>
  <c r="AW522" i="14"/>
  <c r="AX521" i="14"/>
  <c r="AW521" i="14"/>
  <c r="AX520" i="14"/>
  <c r="AW520" i="14"/>
  <c r="AX519" i="14"/>
  <c r="AW519" i="14"/>
  <c r="AX518" i="14"/>
  <c r="AW518" i="14"/>
  <c r="AX517" i="14"/>
  <c r="AW517" i="14"/>
  <c r="BA516" i="14"/>
  <c r="AX516" i="14"/>
  <c r="AW516" i="14"/>
  <c r="AU516" i="14"/>
  <c r="AU517" i="14" s="1"/>
  <c r="AU518" i="14" s="1"/>
  <c r="AU519" i="14" s="1"/>
  <c r="AU520" i="14" s="1"/>
  <c r="AU521" i="14" s="1"/>
  <c r="AU522" i="14" s="1"/>
  <c r="AU523" i="14" s="1"/>
  <c r="AU524" i="14" s="1"/>
  <c r="AU525" i="14" s="1"/>
  <c r="AU526" i="14" s="1"/>
  <c r="AU527" i="14" s="1"/>
  <c r="AU528" i="14" s="1"/>
  <c r="AU529" i="14" s="1"/>
  <c r="AU530" i="14" s="1"/>
  <c r="AU531" i="14" s="1"/>
  <c r="AU532" i="14" s="1"/>
  <c r="AU533" i="14" s="1"/>
  <c r="AU534" i="14" s="1"/>
  <c r="AU535" i="14" s="1"/>
  <c r="AU536" i="14" s="1"/>
  <c r="AU537" i="14" s="1"/>
  <c r="AU538" i="14" s="1"/>
  <c r="AU539" i="14" s="1"/>
  <c r="AU540" i="14" s="1"/>
  <c r="AU541" i="14" s="1"/>
  <c r="AU542" i="14" s="1"/>
  <c r="AU543" i="14" s="1"/>
  <c r="AU544" i="14" s="1"/>
  <c r="AU545" i="14" s="1"/>
  <c r="AU546" i="14" s="1"/>
  <c r="AU547" i="14" s="1"/>
  <c r="AU548" i="14" s="1"/>
  <c r="AU549" i="14" s="1"/>
  <c r="AU550" i="14" s="1"/>
  <c r="AU551" i="14" s="1"/>
  <c r="AS516" i="14"/>
  <c r="AT516" i="14" s="1"/>
  <c r="AX515" i="14"/>
  <c r="AW515" i="14"/>
  <c r="AX514" i="14"/>
  <c r="AW514" i="14"/>
  <c r="AX513" i="14"/>
  <c r="AW513" i="14"/>
  <c r="AX512" i="14"/>
  <c r="AW512" i="14"/>
  <c r="AX511" i="14"/>
  <c r="AW511" i="14"/>
  <c r="AX510" i="14"/>
  <c r="AW510" i="14"/>
  <c r="AX509" i="14"/>
  <c r="AW509" i="14"/>
  <c r="AX508" i="14"/>
  <c r="AW508" i="14"/>
  <c r="AX507" i="14"/>
  <c r="AW507" i="14"/>
  <c r="AX506" i="14"/>
  <c r="AW506" i="14"/>
  <c r="AX505" i="14"/>
  <c r="AW505" i="14"/>
  <c r="AX504" i="14"/>
  <c r="AW504" i="14"/>
  <c r="AX503" i="14"/>
  <c r="AW503" i="14"/>
  <c r="AX502" i="14"/>
  <c r="AW502" i="14"/>
  <c r="AX501" i="14"/>
  <c r="AW501" i="14"/>
  <c r="AX500" i="14"/>
  <c r="AW500" i="14"/>
  <c r="AX499" i="14"/>
  <c r="AW499" i="14"/>
  <c r="AX498" i="14"/>
  <c r="AW498" i="14"/>
  <c r="AX497" i="14"/>
  <c r="AW497" i="14"/>
  <c r="AX496" i="14"/>
  <c r="AW496" i="14"/>
  <c r="AX495" i="14"/>
  <c r="AW495" i="14"/>
  <c r="AX494" i="14"/>
  <c r="AW494" i="14"/>
  <c r="AX493" i="14"/>
  <c r="AW493" i="14"/>
  <c r="AX492" i="14"/>
  <c r="AW492" i="14"/>
  <c r="AX491" i="14"/>
  <c r="AW491" i="14"/>
  <c r="AX490" i="14"/>
  <c r="AW490" i="14"/>
  <c r="AX489" i="14"/>
  <c r="AW489" i="14"/>
  <c r="AX488" i="14"/>
  <c r="AW488" i="14"/>
  <c r="AX487" i="14"/>
  <c r="AW487" i="14"/>
  <c r="AX486" i="14"/>
  <c r="AW486" i="14"/>
  <c r="AX485" i="14"/>
  <c r="AW485" i="14"/>
  <c r="AX484" i="14"/>
  <c r="AW484" i="14"/>
  <c r="AX483" i="14"/>
  <c r="AW483" i="14"/>
  <c r="AX482" i="14"/>
  <c r="AW482" i="14"/>
  <c r="AX481" i="14"/>
  <c r="AW481" i="14"/>
  <c r="BA480" i="14"/>
  <c r="AX480" i="14"/>
  <c r="AW480" i="14"/>
  <c r="AU480" i="14"/>
  <c r="AU481" i="14" s="1"/>
  <c r="AU482" i="14" s="1"/>
  <c r="AU483" i="14" s="1"/>
  <c r="AU484" i="14" s="1"/>
  <c r="AU485" i="14" s="1"/>
  <c r="AU486" i="14" s="1"/>
  <c r="AU487" i="14" s="1"/>
  <c r="AU488" i="14" s="1"/>
  <c r="AU489" i="14" s="1"/>
  <c r="AU490" i="14" s="1"/>
  <c r="AU491" i="14" s="1"/>
  <c r="AU492" i="14" s="1"/>
  <c r="AU493" i="14" s="1"/>
  <c r="AU494" i="14" s="1"/>
  <c r="AU495" i="14" s="1"/>
  <c r="AU496" i="14" s="1"/>
  <c r="AU497" i="14" s="1"/>
  <c r="AU498" i="14" s="1"/>
  <c r="AU499" i="14" s="1"/>
  <c r="AU500" i="14" s="1"/>
  <c r="AU501" i="14" s="1"/>
  <c r="AU502" i="14" s="1"/>
  <c r="AU503" i="14" s="1"/>
  <c r="AU504" i="14" s="1"/>
  <c r="AU505" i="14" s="1"/>
  <c r="AU506" i="14" s="1"/>
  <c r="AU507" i="14" s="1"/>
  <c r="AU508" i="14" s="1"/>
  <c r="AU509" i="14" s="1"/>
  <c r="AU510" i="14" s="1"/>
  <c r="AU511" i="14" s="1"/>
  <c r="AU512" i="14" s="1"/>
  <c r="AU513" i="14" s="1"/>
  <c r="AU514" i="14" s="1"/>
  <c r="AU515" i="14" s="1"/>
  <c r="AS480" i="14"/>
  <c r="AT480" i="14" s="1"/>
  <c r="AT481" i="14" s="1"/>
  <c r="AX479" i="14"/>
  <c r="AW479" i="14"/>
  <c r="AX478" i="14"/>
  <c r="AW478" i="14"/>
  <c r="AX477" i="14"/>
  <c r="AW477" i="14"/>
  <c r="AX476" i="14"/>
  <c r="AW476" i="14"/>
  <c r="AX475" i="14"/>
  <c r="AW475" i="14"/>
  <c r="AX474" i="14"/>
  <c r="AW474" i="14"/>
  <c r="AX473" i="14"/>
  <c r="AW473" i="14"/>
  <c r="AX472" i="14"/>
  <c r="AW472" i="14"/>
  <c r="AX471" i="14"/>
  <c r="AW471" i="14"/>
  <c r="AX470" i="14"/>
  <c r="AW470" i="14"/>
  <c r="AX469" i="14"/>
  <c r="AW469" i="14"/>
  <c r="AX468" i="14"/>
  <c r="AW468" i="14"/>
  <c r="AX467" i="14"/>
  <c r="AW467" i="14"/>
  <c r="AX466" i="14"/>
  <c r="AW466" i="14"/>
  <c r="AX465" i="14"/>
  <c r="AW465" i="14"/>
  <c r="AX464" i="14"/>
  <c r="AW464" i="14"/>
  <c r="AX463" i="14"/>
  <c r="AW463" i="14"/>
  <c r="AX462" i="14"/>
  <c r="AW462" i="14"/>
  <c r="AX461" i="14"/>
  <c r="AW461" i="14"/>
  <c r="AX460" i="14"/>
  <c r="AW460" i="14"/>
  <c r="AX459" i="14"/>
  <c r="AW459" i="14"/>
  <c r="AX458" i="14"/>
  <c r="AW458" i="14"/>
  <c r="AX457" i="14"/>
  <c r="AW457" i="14"/>
  <c r="AX456" i="14"/>
  <c r="AW456" i="14"/>
  <c r="AX455" i="14"/>
  <c r="AW455" i="14"/>
  <c r="AX454" i="14"/>
  <c r="AW454" i="14"/>
  <c r="AX453" i="14"/>
  <c r="AW453" i="14"/>
  <c r="AX452" i="14"/>
  <c r="AW452" i="14"/>
  <c r="AX451" i="14"/>
  <c r="AW451" i="14"/>
  <c r="AX450" i="14"/>
  <c r="AW450" i="14"/>
  <c r="AX449" i="14"/>
  <c r="AW449" i="14"/>
  <c r="AX448" i="14"/>
  <c r="AW448" i="14"/>
  <c r="AX447" i="14"/>
  <c r="AW447" i="14"/>
  <c r="AX446" i="14"/>
  <c r="AW446" i="14"/>
  <c r="AX445" i="14"/>
  <c r="AW445" i="14"/>
  <c r="BA444" i="14"/>
  <c r="AX444" i="14"/>
  <c r="AW444" i="14"/>
  <c r="AU444" i="14"/>
  <c r="AU445" i="14" s="1"/>
  <c r="AU446" i="14" s="1"/>
  <c r="AU447" i="14" s="1"/>
  <c r="AU448" i="14" s="1"/>
  <c r="AU449" i="14" s="1"/>
  <c r="AU450" i="14" s="1"/>
  <c r="AU451" i="14" s="1"/>
  <c r="AU452" i="14" s="1"/>
  <c r="AU453" i="14" s="1"/>
  <c r="AU454" i="14" s="1"/>
  <c r="AU455" i="14" s="1"/>
  <c r="AU456" i="14" s="1"/>
  <c r="AU457" i="14" s="1"/>
  <c r="AU458" i="14" s="1"/>
  <c r="AU459" i="14" s="1"/>
  <c r="AU460" i="14" s="1"/>
  <c r="AU461" i="14" s="1"/>
  <c r="AU462" i="14" s="1"/>
  <c r="AU463" i="14" s="1"/>
  <c r="AU464" i="14" s="1"/>
  <c r="AU465" i="14" s="1"/>
  <c r="AU466" i="14" s="1"/>
  <c r="AU467" i="14" s="1"/>
  <c r="AU468" i="14" s="1"/>
  <c r="AU469" i="14" s="1"/>
  <c r="AU470" i="14" s="1"/>
  <c r="AU471" i="14" s="1"/>
  <c r="AU472" i="14" s="1"/>
  <c r="AU473" i="14" s="1"/>
  <c r="AU474" i="14" s="1"/>
  <c r="AU475" i="14" s="1"/>
  <c r="AU476" i="14" s="1"/>
  <c r="AU477" i="14" s="1"/>
  <c r="AU478" i="14" s="1"/>
  <c r="AU479" i="14" s="1"/>
  <c r="AS444" i="14"/>
  <c r="AT444" i="14" s="1"/>
  <c r="AX443" i="14"/>
  <c r="AW443" i="14"/>
  <c r="AX442" i="14"/>
  <c r="AW442" i="14"/>
  <c r="AX441" i="14"/>
  <c r="AW441" i="14"/>
  <c r="AX440" i="14"/>
  <c r="AW440" i="14"/>
  <c r="AX439" i="14"/>
  <c r="AW439" i="14"/>
  <c r="AX438" i="14"/>
  <c r="AW438" i="14"/>
  <c r="AX437" i="14"/>
  <c r="AW437" i="14"/>
  <c r="AX436" i="14"/>
  <c r="AW436" i="14"/>
  <c r="AX435" i="14"/>
  <c r="AW435" i="14"/>
  <c r="AX434" i="14"/>
  <c r="AW434" i="14"/>
  <c r="AX433" i="14"/>
  <c r="AW433" i="14"/>
  <c r="AX432" i="14"/>
  <c r="AW432" i="14"/>
  <c r="AX431" i="14"/>
  <c r="AW431" i="14"/>
  <c r="AX430" i="14"/>
  <c r="AW430" i="14"/>
  <c r="AX429" i="14"/>
  <c r="AW429" i="14"/>
  <c r="AX428" i="14"/>
  <c r="AW428" i="14"/>
  <c r="AX427" i="14"/>
  <c r="AW427" i="14"/>
  <c r="AX426" i="14"/>
  <c r="AW426" i="14"/>
  <c r="AX425" i="14"/>
  <c r="AW425" i="14"/>
  <c r="AX424" i="14"/>
  <c r="AW424" i="14"/>
  <c r="AX423" i="14"/>
  <c r="AW423" i="14"/>
  <c r="AX422" i="14"/>
  <c r="AW422" i="14"/>
  <c r="AX421" i="14"/>
  <c r="AW421" i="14"/>
  <c r="AX420" i="14"/>
  <c r="AW420" i="14"/>
  <c r="AX419" i="14"/>
  <c r="AW419" i="14"/>
  <c r="AX418" i="14"/>
  <c r="AW418" i="14"/>
  <c r="AX417" i="14"/>
  <c r="AW417" i="14"/>
  <c r="AX416" i="14"/>
  <c r="AW416" i="14"/>
  <c r="AX415" i="14"/>
  <c r="AW415" i="14"/>
  <c r="AX414" i="14"/>
  <c r="AW414" i="14"/>
  <c r="AX413" i="14"/>
  <c r="AW413" i="14"/>
  <c r="AX412" i="14"/>
  <c r="AW412" i="14"/>
  <c r="AX411" i="14"/>
  <c r="AW411" i="14"/>
  <c r="AX410" i="14"/>
  <c r="AW410" i="14"/>
  <c r="AX409" i="14"/>
  <c r="AW409" i="14"/>
  <c r="BA408" i="14"/>
  <c r="AX408" i="14"/>
  <c r="AW408" i="14"/>
  <c r="AU408" i="14"/>
  <c r="AU409" i="14" s="1"/>
  <c r="AU410" i="14" s="1"/>
  <c r="AU411" i="14" s="1"/>
  <c r="AU412" i="14" s="1"/>
  <c r="AU413" i="14" s="1"/>
  <c r="AU414" i="14" s="1"/>
  <c r="AU415" i="14" s="1"/>
  <c r="AU416" i="14" s="1"/>
  <c r="AU417" i="14" s="1"/>
  <c r="AU418" i="14" s="1"/>
  <c r="AU419" i="14" s="1"/>
  <c r="AU420" i="14" s="1"/>
  <c r="AU421" i="14" s="1"/>
  <c r="AU422" i="14" s="1"/>
  <c r="AU423" i="14" s="1"/>
  <c r="AU424" i="14" s="1"/>
  <c r="AU425" i="14" s="1"/>
  <c r="AU426" i="14" s="1"/>
  <c r="AU427" i="14" s="1"/>
  <c r="AU428" i="14" s="1"/>
  <c r="AU429" i="14" s="1"/>
  <c r="AU430" i="14" s="1"/>
  <c r="AU431" i="14" s="1"/>
  <c r="AU432" i="14" s="1"/>
  <c r="AU433" i="14" s="1"/>
  <c r="AU434" i="14" s="1"/>
  <c r="AU435" i="14" s="1"/>
  <c r="AU436" i="14" s="1"/>
  <c r="AU437" i="14" s="1"/>
  <c r="AU438" i="14" s="1"/>
  <c r="AU439" i="14" s="1"/>
  <c r="AU440" i="14" s="1"/>
  <c r="AU441" i="14" s="1"/>
  <c r="AU442" i="14" s="1"/>
  <c r="AU443" i="14" s="1"/>
  <c r="AS408" i="14"/>
  <c r="AT408" i="14" s="1"/>
  <c r="AX407" i="14"/>
  <c r="AW407" i="14"/>
  <c r="AX406" i="14"/>
  <c r="AW406" i="14"/>
  <c r="AX405" i="14"/>
  <c r="AW405" i="14"/>
  <c r="AX404" i="14"/>
  <c r="AW404" i="14"/>
  <c r="AX403" i="14"/>
  <c r="AW403" i="14"/>
  <c r="AX402" i="14"/>
  <c r="AW402" i="14"/>
  <c r="AX401" i="14"/>
  <c r="AW401" i="14"/>
  <c r="AX400" i="14"/>
  <c r="AW400" i="14"/>
  <c r="AX399" i="14"/>
  <c r="AW399" i="14"/>
  <c r="AX398" i="14"/>
  <c r="AW398" i="14"/>
  <c r="AX397" i="14"/>
  <c r="AW397" i="14"/>
  <c r="AX396" i="14"/>
  <c r="AW396" i="14"/>
  <c r="AX395" i="14"/>
  <c r="AW395" i="14"/>
  <c r="AX394" i="14"/>
  <c r="AW394" i="14"/>
  <c r="AX393" i="14"/>
  <c r="AW393" i="14"/>
  <c r="AX392" i="14"/>
  <c r="AW392" i="14"/>
  <c r="AX391" i="14"/>
  <c r="AW391" i="14"/>
  <c r="AX390" i="14"/>
  <c r="AW390" i="14"/>
  <c r="AX389" i="14"/>
  <c r="AW389" i="14"/>
  <c r="AX388" i="14"/>
  <c r="AW388" i="14"/>
  <c r="AX387" i="14"/>
  <c r="AW387" i="14"/>
  <c r="AX386" i="14"/>
  <c r="AW386" i="14"/>
  <c r="AX385" i="14"/>
  <c r="AW385" i="14"/>
  <c r="AX384" i="14"/>
  <c r="AW384" i="14"/>
  <c r="AX383" i="14"/>
  <c r="AW383" i="14"/>
  <c r="AX382" i="14"/>
  <c r="AW382" i="14"/>
  <c r="AX381" i="14"/>
  <c r="AW381" i="14"/>
  <c r="AX380" i="14"/>
  <c r="AW380" i="14"/>
  <c r="AX379" i="14"/>
  <c r="AW379" i="14"/>
  <c r="AX378" i="14"/>
  <c r="AW378" i="14"/>
  <c r="AX377" i="14"/>
  <c r="AW377" i="14"/>
  <c r="AX376" i="14"/>
  <c r="AW376" i="14"/>
  <c r="AX375" i="14"/>
  <c r="AW375" i="14"/>
  <c r="AX374" i="14"/>
  <c r="AW374" i="14"/>
  <c r="AX373" i="14"/>
  <c r="AW373" i="14"/>
  <c r="BA372" i="14"/>
  <c r="AX372" i="14"/>
  <c r="AW372" i="14"/>
  <c r="AU372" i="14"/>
  <c r="AU373" i="14" s="1"/>
  <c r="AU374" i="14" s="1"/>
  <c r="AU375" i="14" s="1"/>
  <c r="AU376" i="14" s="1"/>
  <c r="AU377" i="14" s="1"/>
  <c r="AU378" i="14" s="1"/>
  <c r="AU379" i="14" s="1"/>
  <c r="AU380" i="14" s="1"/>
  <c r="AU381" i="14" s="1"/>
  <c r="AU382" i="14" s="1"/>
  <c r="AU383" i="14" s="1"/>
  <c r="AU384" i="14" s="1"/>
  <c r="AU385" i="14" s="1"/>
  <c r="AU386" i="14" s="1"/>
  <c r="AU387" i="14" s="1"/>
  <c r="AU388" i="14" s="1"/>
  <c r="AU389" i="14" s="1"/>
  <c r="AU390" i="14" s="1"/>
  <c r="AU391" i="14" s="1"/>
  <c r="AU392" i="14" s="1"/>
  <c r="AU393" i="14" s="1"/>
  <c r="AU394" i="14" s="1"/>
  <c r="AU395" i="14" s="1"/>
  <c r="AU396" i="14" s="1"/>
  <c r="AU397" i="14" s="1"/>
  <c r="AU398" i="14" s="1"/>
  <c r="AU399" i="14" s="1"/>
  <c r="AU400" i="14" s="1"/>
  <c r="AU401" i="14" s="1"/>
  <c r="AU402" i="14" s="1"/>
  <c r="AU403" i="14" s="1"/>
  <c r="AU404" i="14" s="1"/>
  <c r="AU405" i="14" s="1"/>
  <c r="AU406" i="14" s="1"/>
  <c r="AU407" i="14" s="1"/>
  <c r="AS372" i="14"/>
  <c r="AT372" i="14" s="1"/>
  <c r="AT373" i="14" s="1"/>
  <c r="AX371" i="14"/>
  <c r="AW371" i="14"/>
  <c r="AX370" i="14"/>
  <c r="AW370" i="14"/>
  <c r="AX369" i="14"/>
  <c r="AW369" i="14"/>
  <c r="AX368" i="14"/>
  <c r="AW368" i="14"/>
  <c r="AX367" i="14"/>
  <c r="AW367" i="14"/>
  <c r="AX366" i="14"/>
  <c r="AW366" i="14"/>
  <c r="AX365" i="14"/>
  <c r="AW365" i="14"/>
  <c r="AX364" i="14"/>
  <c r="AW364" i="14"/>
  <c r="AX363" i="14"/>
  <c r="AW363" i="14"/>
  <c r="AX362" i="14"/>
  <c r="AW362" i="14"/>
  <c r="AX361" i="14"/>
  <c r="AW361" i="14"/>
  <c r="AX360" i="14"/>
  <c r="AW360" i="14"/>
  <c r="AX359" i="14"/>
  <c r="AW359" i="14"/>
  <c r="AX358" i="14"/>
  <c r="AW358" i="14"/>
  <c r="AX357" i="14"/>
  <c r="AW357" i="14"/>
  <c r="AX356" i="14"/>
  <c r="AW356" i="14"/>
  <c r="AX355" i="14"/>
  <c r="AW355" i="14"/>
  <c r="AX354" i="14"/>
  <c r="AW354" i="14"/>
  <c r="AX353" i="14"/>
  <c r="AW353" i="14"/>
  <c r="AX352" i="14"/>
  <c r="AW352" i="14"/>
  <c r="AX351" i="14"/>
  <c r="AW351" i="14"/>
  <c r="AX350" i="14"/>
  <c r="AW350" i="14"/>
  <c r="AX349" i="14"/>
  <c r="AW349" i="14"/>
  <c r="AX348" i="14"/>
  <c r="AW348" i="14"/>
  <c r="AX347" i="14"/>
  <c r="AW347" i="14"/>
  <c r="AX346" i="14"/>
  <c r="AW346" i="14"/>
  <c r="AX345" i="14"/>
  <c r="AW345" i="14"/>
  <c r="AX344" i="14"/>
  <c r="AW344" i="14"/>
  <c r="AX343" i="14"/>
  <c r="AW343" i="14"/>
  <c r="AX342" i="14"/>
  <c r="AW342" i="14"/>
  <c r="AX341" i="14"/>
  <c r="AW341" i="14"/>
  <c r="AX340" i="14"/>
  <c r="AW340" i="14"/>
  <c r="AX339" i="14"/>
  <c r="AW339" i="14"/>
  <c r="AX338" i="14"/>
  <c r="AW338" i="14"/>
  <c r="AX337" i="14"/>
  <c r="AW337" i="14"/>
  <c r="BA336" i="14"/>
  <c r="AX336" i="14"/>
  <c r="AW336" i="14"/>
  <c r="AU336" i="14"/>
  <c r="AU337" i="14" s="1"/>
  <c r="AU338" i="14" s="1"/>
  <c r="AU339" i="14" s="1"/>
  <c r="AU340" i="14" s="1"/>
  <c r="AU341" i="14" s="1"/>
  <c r="AU342" i="14" s="1"/>
  <c r="AU343" i="14" s="1"/>
  <c r="AU344" i="14" s="1"/>
  <c r="AU345" i="14" s="1"/>
  <c r="AU346" i="14" s="1"/>
  <c r="AU347" i="14" s="1"/>
  <c r="AU348" i="14" s="1"/>
  <c r="AU349" i="14" s="1"/>
  <c r="AU350" i="14" s="1"/>
  <c r="AU351" i="14" s="1"/>
  <c r="AU352" i="14" s="1"/>
  <c r="AU353" i="14" s="1"/>
  <c r="AU354" i="14" s="1"/>
  <c r="AU355" i="14" s="1"/>
  <c r="AU356" i="14" s="1"/>
  <c r="AU357" i="14" s="1"/>
  <c r="AU358" i="14" s="1"/>
  <c r="AU359" i="14" s="1"/>
  <c r="AU360" i="14" s="1"/>
  <c r="AU361" i="14" s="1"/>
  <c r="AU362" i="14" s="1"/>
  <c r="AU363" i="14" s="1"/>
  <c r="AU364" i="14" s="1"/>
  <c r="AU365" i="14" s="1"/>
  <c r="AU366" i="14" s="1"/>
  <c r="AU367" i="14" s="1"/>
  <c r="AU368" i="14" s="1"/>
  <c r="AU369" i="14" s="1"/>
  <c r="AU370" i="14" s="1"/>
  <c r="AU371" i="14" s="1"/>
  <c r="AS336" i="14"/>
  <c r="AT336" i="14" s="1"/>
  <c r="AX335" i="14"/>
  <c r="AW335" i="14"/>
  <c r="AX334" i="14"/>
  <c r="AW334" i="14"/>
  <c r="AX333" i="14"/>
  <c r="AW333" i="14"/>
  <c r="AX332" i="14"/>
  <c r="AW332" i="14"/>
  <c r="AX331" i="14"/>
  <c r="AW331" i="14"/>
  <c r="AX330" i="14"/>
  <c r="AW330" i="14"/>
  <c r="AX329" i="14"/>
  <c r="AW329" i="14"/>
  <c r="AX328" i="14"/>
  <c r="AW328" i="14"/>
  <c r="AX327" i="14"/>
  <c r="AW327" i="14"/>
  <c r="AX326" i="14"/>
  <c r="AW326" i="14"/>
  <c r="AX325" i="14"/>
  <c r="AW325" i="14"/>
  <c r="AX324" i="14"/>
  <c r="AW324" i="14"/>
  <c r="AX323" i="14"/>
  <c r="AW323" i="14"/>
  <c r="AX322" i="14"/>
  <c r="AW322" i="14"/>
  <c r="AX321" i="14"/>
  <c r="AW321" i="14"/>
  <c r="AX320" i="14"/>
  <c r="AW320" i="14"/>
  <c r="AX319" i="14"/>
  <c r="AW319" i="14"/>
  <c r="AX318" i="14"/>
  <c r="AW318" i="14"/>
  <c r="AX317" i="14"/>
  <c r="AW317" i="14"/>
  <c r="AX316" i="14"/>
  <c r="AW316" i="14"/>
  <c r="AX315" i="14"/>
  <c r="AW315" i="14"/>
  <c r="AX314" i="14"/>
  <c r="AW314" i="14"/>
  <c r="AX313" i="14"/>
  <c r="AW313" i="14"/>
  <c r="AX312" i="14"/>
  <c r="AW312" i="14"/>
  <c r="AX311" i="14"/>
  <c r="AW311" i="14"/>
  <c r="AX310" i="14"/>
  <c r="AW310" i="14"/>
  <c r="AX309" i="14"/>
  <c r="AW309" i="14"/>
  <c r="AX308" i="14"/>
  <c r="AW308" i="14"/>
  <c r="AX307" i="14"/>
  <c r="AW307" i="14"/>
  <c r="AX306" i="14"/>
  <c r="AW306" i="14"/>
  <c r="AX305" i="14"/>
  <c r="AW305" i="14"/>
  <c r="AX304" i="14"/>
  <c r="AW304" i="14"/>
  <c r="AX303" i="14"/>
  <c r="AW303" i="14"/>
  <c r="AX302" i="14"/>
  <c r="AW302" i="14"/>
  <c r="AX301" i="14"/>
  <c r="AW301" i="14"/>
  <c r="BA300" i="14"/>
  <c r="AX300" i="14"/>
  <c r="AW300" i="14"/>
  <c r="AU300" i="14"/>
  <c r="AU301" i="14" s="1"/>
  <c r="AU302" i="14" s="1"/>
  <c r="AU303" i="14" s="1"/>
  <c r="AU304" i="14" s="1"/>
  <c r="AU305" i="14" s="1"/>
  <c r="AU306" i="14" s="1"/>
  <c r="AU307" i="14" s="1"/>
  <c r="AU308" i="14" s="1"/>
  <c r="AU309" i="14" s="1"/>
  <c r="AU310" i="14" s="1"/>
  <c r="AU311" i="14" s="1"/>
  <c r="AU312" i="14" s="1"/>
  <c r="AU313" i="14" s="1"/>
  <c r="AU314" i="14" s="1"/>
  <c r="AU315" i="14" s="1"/>
  <c r="AU316" i="14" s="1"/>
  <c r="AU317" i="14" s="1"/>
  <c r="AU318" i="14" s="1"/>
  <c r="AU319" i="14" s="1"/>
  <c r="AU320" i="14" s="1"/>
  <c r="AU321" i="14" s="1"/>
  <c r="AU322" i="14" s="1"/>
  <c r="AU323" i="14" s="1"/>
  <c r="AU324" i="14" s="1"/>
  <c r="AU325" i="14" s="1"/>
  <c r="AU326" i="14" s="1"/>
  <c r="AU327" i="14" s="1"/>
  <c r="AU328" i="14" s="1"/>
  <c r="AU329" i="14" s="1"/>
  <c r="AU330" i="14" s="1"/>
  <c r="AU331" i="14" s="1"/>
  <c r="AU332" i="14" s="1"/>
  <c r="AU333" i="14" s="1"/>
  <c r="AU334" i="14" s="1"/>
  <c r="AU335" i="14" s="1"/>
  <c r="AS300" i="14"/>
  <c r="AT300" i="14" s="1"/>
  <c r="AX299" i="14"/>
  <c r="AW299" i="14"/>
  <c r="AX298" i="14"/>
  <c r="AW298" i="14"/>
  <c r="AX297" i="14"/>
  <c r="AW297" i="14"/>
  <c r="AX296" i="14"/>
  <c r="AW296" i="14"/>
  <c r="AX295" i="14"/>
  <c r="AW295" i="14"/>
  <c r="AX294" i="14"/>
  <c r="AW294" i="14"/>
  <c r="AX293" i="14"/>
  <c r="AW293" i="14"/>
  <c r="AX292" i="14"/>
  <c r="AW292" i="14"/>
  <c r="AX291" i="14"/>
  <c r="AW291" i="14"/>
  <c r="AX290" i="14"/>
  <c r="AW290" i="14"/>
  <c r="AX289" i="14"/>
  <c r="AW289" i="14"/>
  <c r="AX288" i="14"/>
  <c r="AW288" i="14"/>
  <c r="AX287" i="14"/>
  <c r="AW287" i="14"/>
  <c r="AX286" i="14"/>
  <c r="AW286" i="14"/>
  <c r="AX285" i="14"/>
  <c r="AW285" i="14"/>
  <c r="AX284" i="14"/>
  <c r="AW284" i="14"/>
  <c r="AX283" i="14"/>
  <c r="AW283" i="14"/>
  <c r="AX282" i="14"/>
  <c r="AW282" i="14"/>
  <c r="AX281" i="14"/>
  <c r="AW281" i="14"/>
  <c r="AX280" i="14"/>
  <c r="AW280" i="14"/>
  <c r="AX279" i="14"/>
  <c r="AW279" i="14"/>
  <c r="AX278" i="14"/>
  <c r="AW278" i="14"/>
  <c r="AX277" i="14"/>
  <c r="AW277" i="14"/>
  <c r="AX276" i="14"/>
  <c r="AW276" i="14"/>
  <c r="AX275" i="14"/>
  <c r="AW275" i="14"/>
  <c r="AX274" i="14"/>
  <c r="AW274" i="14"/>
  <c r="AX273" i="14"/>
  <c r="AW273" i="14"/>
  <c r="AX272" i="14"/>
  <c r="AW272" i="14"/>
  <c r="AX271" i="14"/>
  <c r="AW271" i="14"/>
  <c r="AX270" i="14"/>
  <c r="AW270" i="14"/>
  <c r="AX269" i="14"/>
  <c r="AW269" i="14"/>
  <c r="AX268" i="14"/>
  <c r="AW268" i="14"/>
  <c r="AX267" i="14"/>
  <c r="AW267" i="14"/>
  <c r="AX266" i="14"/>
  <c r="AW266" i="14"/>
  <c r="AX265" i="14"/>
  <c r="AW265" i="14"/>
  <c r="BA264" i="14"/>
  <c r="AX264" i="14"/>
  <c r="AW264" i="14"/>
  <c r="AU264" i="14"/>
  <c r="AU265" i="14" s="1"/>
  <c r="AU266" i="14" s="1"/>
  <c r="AU267" i="14" s="1"/>
  <c r="AU268" i="14" s="1"/>
  <c r="AU269" i="14" s="1"/>
  <c r="AU270" i="14" s="1"/>
  <c r="AU271" i="14" s="1"/>
  <c r="AU272" i="14" s="1"/>
  <c r="AU273" i="14" s="1"/>
  <c r="AU274" i="14" s="1"/>
  <c r="AU275" i="14" s="1"/>
  <c r="AU276" i="14" s="1"/>
  <c r="AU277" i="14" s="1"/>
  <c r="AU278" i="14" s="1"/>
  <c r="AU279" i="14" s="1"/>
  <c r="AU280" i="14" s="1"/>
  <c r="AU281" i="14" s="1"/>
  <c r="AU282" i="14" s="1"/>
  <c r="AU283" i="14" s="1"/>
  <c r="AU284" i="14" s="1"/>
  <c r="AU285" i="14" s="1"/>
  <c r="AU286" i="14" s="1"/>
  <c r="AU287" i="14" s="1"/>
  <c r="AU288" i="14" s="1"/>
  <c r="AU289" i="14" s="1"/>
  <c r="AU290" i="14" s="1"/>
  <c r="AU291" i="14" s="1"/>
  <c r="AU292" i="14" s="1"/>
  <c r="AU293" i="14" s="1"/>
  <c r="AU294" i="14" s="1"/>
  <c r="AU295" i="14" s="1"/>
  <c r="AU296" i="14" s="1"/>
  <c r="AU297" i="14" s="1"/>
  <c r="AU298" i="14" s="1"/>
  <c r="AU299" i="14" s="1"/>
  <c r="AS264" i="14"/>
  <c r="AT264" i="14" s="1"/>
  <c r="AX260" i="14"/>
  <c r="AW260" i="14"/>
  <c r="AX259" i="14"/>
  <c r="AW259" i="14"/>
  <c r="AX258" i="14"/>
  <c r="AW258" i="14"/>
  <c r="AX257" i="14"/>
  <c r="AW257" i="14"/>
  <c r="AX256" i="14"/>
  <c r="AW256" i="14"/>
  <c r="AX255" i="14"/>
  <c r="AW255" i="14"/>
  <c r="AX254" i="14"/>
  <c r="AW254" i="14"/>
  <c r="AX253" i="14"/>
  <c r="AW253" i="14"/>
  <c r="AX252" i="14"/>
  <c r="AW252" i="14"/>
  <c r="AX251" i="14"/>
  <c r="AW251" i="14"/>
  <c r="AX250" i="14"/>
  <c r="AW250" i="14"/>
  <c r="AX249" i="14"/>
  <c r="AW249" i="14"/>
  <c r="AX248" i="14"/>
  <c r="AW248" i="14"/>
  <c r="AX247" i="14"/>
  <c r="AW247" i="14"/>
  <c r="AX246" i="14"/>
  <c r="AW246" i="14"/>
  <c r="AX245" i="14"/>
  <c r="AW245" i="14"/>
  <c r="AX244" i="14"/>
  <c r="AW244" i="14"/>
  <c r="AX243" i="14"/>
  <c r="AW243" i="14"/>
  <c r="AX242" i="14"/>
  <c r="AW242" i="14"/>
  <c r="AX241" i="14"/>
  <c r="AW241" i="14"/>
  <c r="AX240" i="14"/>
  <c r="AW240" i="14"/>
  <c r="AX239" i="14"/>
  <c r="AW239" i="14"/>
  <c r="AX238" i="14"/>
  <c r="AW238" i="14"/>
  <c r="AX237" i="14"/>
  <c r="AW237" i="14"/>
  <c r="AX236" i="14"/>
  <c r="AW236" i="14"/>
  <c r="AX235" i="14"/>
  <c r="AW235" i="14"/>
  <c r="AX234" i="14"/>
  <c r="AW234" i="14"/>
  <c r="AX233" i="14"/>
  <c r="AW233" i="14"/>
  <c r="AX232" i="14"/>
  <c r="AW232" i="14"/>
  <c r="AX231" i="14"/>
  <c r="AW231" i="14"/>
  <c r="AX230" i="14"/>
  <c r="AW230" i="14"/>
  <c r="AX229" i="14"/>
  <c r="AW229" i="14"/>
  <c r="AX228" i="14"/>
  <c r="AW228" i="14"/>
  <c r="AX227" i="14"/>
  <c r="AW227" i="14"/>
  <c r="AX226" i="14"/>
  <c r="AW226" i="14"/>
  <c r="BA225" i="14"/>
  <c r="AX225" i="14"/>
  <c r="AW225" i="14"/>
  <c r="AU225" i="14"/>
  <c r="AU226" i="14" s="1"/>
  <c r="AU227" i="14" s="1"/>
  <c r="AU228" i="14" s="1"/>
  <c r="AU229" i="14" s="1"/>
  <c r="AU230" i="14" s="1"/>
  <c r="AU231" i="14" s="1"/>
  <c r="AU232" i="14" s="1"/>
  <c r="AU233" i="14" s="1"/>
  <c r="AU234" i="14" s="1"/>
  <c r="AU235" i="14" s="1"/>
  <c r="AU236" i="14" s="1"/>
  <c r="AU237" i="14" s="1"/>
  <c r="AU238" i="14" s="1"/>
  <c r="AU239" i="14" s="1"/>
  <c r="AU240" i="14" s="1"/>
  <c r="AU241" i="14" s="1"/>
  <c r="AU242" i="14" s="1"/>
  <c r="AU243" i="14" s="1"/>
  <c r="AU244" i="14" s="1"/>
  <c r="AU245" i="14" s="1"/>
  <c r="AU246" i="14" s="1"/>
  <c r="AU247" i="14" s="1"/>
  <c r="AU248" i="14" s="1"/>
  <c r="AU249" i="14" s="1"/>
  <c r="AU250" i="14" s="1"/>
  <c r="AU251" i="14" s="1"/>
  <c r="AU252" i="14" s="1"/>
  <c r="AU253" i="14" s="1"/>
  <c r="AU254" i="14" s="1"/>
  <c r="AU255" i="14" s="1"/>
  <c r="AU256" i="14" s="1"/>
  <c r="AU257" i="14" s="1"/>
  <c r="AU258" i="14" s="1"/>
  <c r="AU259" i="14" s="1"/>
  <c r="AU260" i="14" s="1"/>
  <c r="AS225" i="14"/>
  <c r="AT225" i="14" s="1"/>
  <c r="AT226" i="14" s="1"/>
  <c r="AX224" i="14"/>
  <c r="AW224" i="14"/>
  <c r="AX223" i="14"/>
  <c r="AW223" i="14"/>
  <c r="AX222" i="14"/>
  <c r="AW222" i="14"/>
  <c r="AX221" i="14"/>
  <c r="AW221" i="14"/>
  <c r="AX220" i="14"/>
  <c r="AW220" i="14"/>
  <c r="AX219" i="14"/>
  <c r="AW219" i="14"/>
  <c r="AX218" i="14"/>
  <c r="AW218" i="14"/>
  <c r="AX217" i="14"/>
  <c r="AW217" i="14"/>
  <c r="AX216" i="14"/>
  <c r="AW216" i="14"/>
  <c r="AX215" i="14"/>
  <c r="AW215" i="14"/>
  <c r="AX214" i="14"/>
  <c r="AW214" i="14"/>
  <c r="AX213" i="14"/>
  <c r="AW213" i="14"/>
  <c r="AX212" i="14"/>
  <c r="AW212" i="14"/>
  <c r="AX211" i="14"/>
  <c r="AW211" i="14"/>
  <c r="AX210" i="14"/>
  <c r="AW210" i="14"/>
  <c r="AX209" i="14"/>
  <c r="AW209" i="14"/>
  <c r="AX208" i="14"/>
  <c r="AW208" i="14"/>
  <c r="AX207" i="14"/>
  <c r="AW207" i="14"/>
  <c r="AX206" i="14"/>
  <c r="AW206" i="14"/>
  <c r="AX205" i="14"/>
  <c r="AW205" i="14"/>
  <c r="AX204" i="14"/>
  <c r="AW204" i="14"/>
  <c r="AX203" i="14"/>
  <c r="AW203" i="14"/>
  <c r="AX202" i="14"/>
  <c r="AW202" i="14"/>
  <c r="AX201" i="14"/>
  <c r="AW201" i="14"/>
  <c r="AX200" i="14"/>
  <c r="AW200" i="14"/>
  <c r="AX199" i="14"/>
  <c r="AW199" i="14"/>
  <c r="AX198" i="14"/>
  <c r="AW198" i="14"/>
  <c r="AX197" i="14"/>
  <c r="AW197" i="14"/>
  <c r="AX196" i="14"/>
  <c r="AW196" i="14"/>
  <c r="AX195" i="14"/>
  <c r="AW195" i="14"/>
  <c r="AX194" i="14"/>
  <c r="AW194" i="14"/>
  <c r="AX193" i="14"/>
  <c r="AW193" i="14"/>
  <c r="AX192" i="14"/>
  <c r="AW192" i="14"/>
  <c r="AX191" i="14"/>
  <c r="AW191" i="14"/>
  <c r="AX190" i="14"/>
  <c r="AW190" i="14"/>
  <c r="BA189" i="14"/>
  <c r="AX189" i="14"/>
  <c r="AW189" i="14"/>
  <c r="AU189" i="14"/>
  <c r="AU190" i="14" s="1"/>
  <c r="AU191" i="14" s="1"/>
  <c r="AU192" i="14" s="1"/>
  <c r="AU193" i="14" s="1"/>
  <c r="AU194" i="14" s="1"/>
  <c r="AU195" i="14" s="1"/>
  <c r="AU196" i="14" s="1"/>
  <c r="AU197" i="14" s="1"/>
  <c r="AU198" i="14" s="1"/>
  <c r="AU199" i="14" s="1"/>
  <c r="AU200" i="14" s="1"/>
  <c r="AU201" i="14" s="1"/>
  <c r="AU202" i="14" s="1"/>
  <c r="AU203" i="14" s="1"/>
  <c r="AU204" i="14" s="1"/>
  <c r="AU205" i="14" s="1"/>
  <c r="AU206" i="14" s="1"/>
  <c r="AU207" i="14" s="1"/>
  <c r="AU208" i="14" s="1"/>
  <c r="AU209" i="14" s="1"/>
  <c r="AU210" i="14" s="1"/>
  <c r="AU211" i="14" s="1"/>
  <c r="AU212" i="14" s="1"/>
  <c r="AU213" i="14" s="1"/>
  <c r="AU214" i="14" s="1"/>
  <c r="AU215" i="14" s="1"/>
  <c r="AU216" i="14" s="1"/>
  <c r="AU217" i="14" s="1"/>
  <c r="AU218" i="14" s="1"/>
  <c r="AU219" i="14" s="1"/>
  <c r="AU220" i="14" s="1"/>
  <c r="AU221" i="14" s="1"/>
  <c r="AU222" i="14" s="1"/>
  <c r="AU223" i="14" s="1"/>
  <c r="AU224" i="14" s="1"/>
  <c r="AS189" i="14"/>
  <c r="AT189" i="14" s="1"/>
  <c r="AX188" i="14"/>
  <c r="AW188" i="14"/>
  <c r="AX187" i="14"/>
  <c r="AW187" i="14"/>
  <c r="AX186" i="14"/>
  <c r="AW186" i="14"/>
  <c r="AX185" i="14"/>
  <c r="AW185" i="14"/>
  <c r="AX184" i="14"/>
  <c r="AW184" i="14"/>
  <c r="AX183" i="14"/>
  <c r="AW183" i="14"/>
  <c r="AX182" i="14"/>
  <c r="AW182" i="14"/>
  <c r="AX181" i="14"/>
  <c r="AW181" i="14"/>
  <c r="AX180" i="14"/>
  <c r="AW180" i="14"/>
  <c r="AX179" i="14"/>
  <c r="AW179" i="14"/>
  <c r="AX178" i="14"/>
  <c r="AW178" i="14"/>
  <c r="AX177" i="14"/>
  <c r="AW177" i="14"/>
  <c r="AX176" i="14"/>
  <c r="AW176" i="14"/>
  <c r="AX175" i="14"/>
  <c r="AW175" i="14"/>
  <c r="AX174" i="14"/>
  <c r="AW174" i="14"/>
  <c r="AX173" i="14"/>
  <c r="AW173" i="14"/>
  <c r="AX172" i="14"/>
  <c r="AW172" i="14"/>
  <c r="AX171" i="14"/>
  <c r="AW171" i="14"/>
  <c r="AX170" i="14"/>
  <c r="AW170" i="14"/>
  <c r="AX169" i="14"/>
  <c r="AW169" i="14"/>
  <c r="AX168" i="14"/>
  <c r="AW168" i="14"/>
  <c r="AX167" i="14"/>
  <c r="AW167" i="14"/>
  <c r="AX166" i="14"/>
  <c r="AW166" i="14"/>
  <c r="AX165" i="14"/>
  <c r="AW165" i="14"/>
  <c r="AX164" i="14"/>
  <c r="AW164" i="14"/>
  <c r="AX163" i="14"/>
  <c r="AW163" i="14"/>
  <c r="AX162" i="14"/>
  <c r="AW162" i="14"/>
  <c r="AX161" i="14"/>
  <c r="AW161" i="14"/>
  <c r="AX160" i="14"/>
  <c r="AW160" i="14"/>
  <c r="AX159" i="14"/>
  <c r="AW159" i="14"/>
  <c r="AX158" i="14"/>
  <c r="AW158" i="14"/>
  <c r="AX157" i="14"/>
  <c r="AW157" i="14"/>
  <c r="AX156" i="14"/>
  <c r="AW156" i="14"/>
  <c r="AX155" i="14"/>
  <c r="AW155" i="14"/>
  <c r="AX154" i="14"/>
  <c r="AW154" i="14"/>
  <c r="BA153" i="14"/>
  <c r="AX153" i="14"/>
  <c r="AW153" i="14"/>
  <c r="AU153" i="14"/>
  <c r="AU154" i="14" s="1"/>
  <c r="AU155" i="14" s="1"/>
  <c r="AU156" i="14" s="1"/>
  <c r="AU157" i="14" s="1"/>
  <c r="AU158" i="14" s="1"/>
  <c r="AU159" i="14" s="1"/>
  <c r="AU160" i="14" s="1"/>
  <c r="AU161" i="14" s="1"/>
  <c r="AU162" i="14" s="1"/>
  <c r="AU163" i="14" s="1"/>
  <c r="AU164" i="14" s="1"/>
  <c r="AU165" i="14" s="1"/>
  <c r="AU166" i="14" s="1"/>
  <c r="AU167" i="14" s="1"/>
  <c r="AU168" i="14" s="1"/>
  <c r="AU169" i="14" s="1"/>
  <c r="AU170" i="14" s="1"/>
  <c r="AU171" i="14" s="1"/>
  <c r="AU172" i="14" s="1"/>
  <c r="AU173" i="14" s="1"/>
  <c r="AU174" i="14" s="1"/>
  <c r="AU175" i="14" s="1"/>
  <c r="AU176" i="14" s="1"/>
  <c r="AU177" i="14" s="1"/>
  <c r="AU178" i="14" s="1"/>
  <c r="AU179" i="14" s="1"/>
  <c r="AU180" i="14" s="1"/>
  <c r="AU181" i="14" s="1"/>
  <c r="AU182" i="14" s="1"/>
  <c r="AU183" i="14" s="1"/>
  <c r="AU184" i="14" s="1"/>
  <c r="AU185" i="14" s="1"/>
  <c r="AU186" i="14" s="1"/>
  <c r="AU187" i="14" s="1"/>
  <c r="AU188" i="14" s="1"/>
  <c r="AS153" i="14"/>
  <c r="AT153" i="14" s="1"/>
  <c r="AX152" i="14"/>
  <c r="AW152" i="14"/>
  <c r="AX151" i="14"/>
  <c r="AW151" i="14"/>
  <c r="AX150" i="14"/>
  <c r="AW150" i="14"/>
  <c r="AX149" i="14"/>
  <c r="AW149" i="14"/>
  <c r="AX148" i="14"/>
  <c r="AW148" i="14"/>
  <c r="AX147" i="14"/>
  <c r="AW147" i="14"/>
  <c r="AX146" i="14"/>
  <c r="AW146" i="14"/>
  <c r="AX145" i="14"/>
  <c r="AW145" i="14"/>
  <c r="AX144" i="14"/>
  <c r="AW144" i="14"/>
  <c r="AX143" i="14"/>
  <c r="AW143" i="14"/>
  <c r="AX142" i="14"/>
  <c r="AW142" i="14"/>
  <c r="AX141" i="14"/>
  <c r="AW141" i="14"/>
  <c r="AX140" i="14"/>
  <c r="AW140" i="14"/>
  <c r="AX139" i="14"/>
  <c r="AW139" i="14"/>
  <c r="AX138" i="14"/>
  <c r="AW138" i="14"/>
  <c r="AX137" i="14"/>
  <c r="AW137" i="14"/>
  <c r="AX136" i="14"/>
  <c r="AW136" i="14"/>
  <c r="AX135" i="14"/>
  <c r="AW135" i="14"/>
  <c r="AX134" i="14"/>
  <c r="AW134" i="14"/>
  <c r="AX133" i="14"/>
  <c r="AW133" i="14"/>
  <c r="AX132" i="14"/>
  <c r="AW132" i="14"/>
  <c r="AX131" i="14"/>
  <c r="AW131" i="14"/>
  <c r="AX130" i="14"/>
  <c r="AW130" i="14"/>
  <c r="AX129" i="14"/>
  <c r="AW129" i="14"/>
  <c r="AX128" i="14"/>
  <c r="AW128" i="14"/>
  <c r="AX127" i="14"/>
  <c r="AW127" i="14"/>
  <c r="AX126" i="14"/>
  <c r="AW126" i="14"/>
  <c r="AX125" i="14"/>
  <c r="AW125" i="14"/>
  <c r="AX124" i="14"/>
  <c r="AW124" i="14"/>
  <c r="AX123" i="14"/>
  <c r="AW123" i="14"/>
  <c r="AX122" i="14"/>
  <c r="AW122" i="14"/>
  <c r="AX121" i="14"/>
  <c r="AW121" i="14"/>
  <c r="AX120" i="14"/>
  <c r="AW120" i="14"/>
  <c r="AX119" i="14"/>
  <c r="AW119" i="14"/>
  <c r="AX118" i="14"/>
  <c r="AW118" i="14"/>
  <c r="BA117" i="14"/>
  <c r="AX117" i="14"/>
  <c r="AW117" i="14"/>
  <c r="AU117" i="14"/>
  <c r="AU118" i="14" s="1"/>
  <c r="AU119" i="14" s="1"/>
  <c r="AU120" i="14" s="1"/>
  <c r="AU121" i="14" s="1"/>
  <c r="AU122" i="14" s="1"/>
  <c r="AU123" i="14" s="1"/>
  <c r="AU124" i="14" s="1"/>
  <c r="AU125" i="14" s="1"/>
  <c r="AU126" i="14" s="1"/>
  <c r="AU127" i="14" s="1"/>
  <c r="AU128" i="14" s="1"/>
  <c r="AU129" i="14" s="1"/>
  <c r="AU130" i="14" s="1"/>
  <c r="AU131" i="14" s="1"/>
  <c r="AU132" i="14" s="1"/>
  <c r="AU133" i="14" s="1"/>
  <c r="AU134" i="14" s="1"/>
  <c r="AU135" i="14" s="1"/>
  <c r="AU136" i="14" s="1"/>
  <c r="AU137" i="14" s="1"/>
  <c r="AU138" i="14" s="1"/>
  <c r="AU139" i="14" s="1"/>
  <c r="AU140" i="14" s="1"/>
  <c r="AU141" i="14" s="1"/>
  <c r="AU142" i="14" s="1"/>
  <c r="AU143" i="14" s="1"/>
  <c r="AU144" i="14" s="1"/>
  <c r="AU145" i="14" s="1"/>
  <c r="AU146" i="14" s="1"/>
  <c r="AU147" i="14" s="1"/>
  <c r="AU148" i="14" s="1"/>
  <c r="AU149" i="14" s="1"/>
  <c r="AU150" i="14" s="1"/>
  <c r="AU151" i="14" s="1"/>
  <c r="AU152" i="14" s="1"/>
  <c r="AS117" i="14"/>
  <c r="AT117" i="14" s="1"/>
  <c r="AT118" i="14" s="1"/>
  <c r="AX116" i="14"/>
  <c r="AW116" i="14"/>
  <c r="AX115" i="14"/>
  <c r="AW115" i="14"/>
  <c r="AX114" i="14"/>
  <c r="AW114" i="14"/>
  <c r="AX113" i="14"/>
  <c r="AW113" i="14"/>
  <c r="AX112" i="14"/>
  <c r="AW112" i="14"/>
  <c r="AX111" i="14"/>
  <c r="AW111" i="14"/>
  <c r="AX110" i="14"/>
  <c r="AW110" i="14"/>
  <c r="AX109" i="14"/>
  <c r="AW109" i="14"/>
  <c r="AX108" i="14"/>
  <c r="AW108" i="14"/>
  <c r="AX107" i="14"/>
  <c r="AW107" i="14"/>
  <c r="AX106" i="14"/>
  <c r="AW106" i="14"/>
  <c r="AX105" i="14"/>
  <c r="AW105" i="14"/>
  <c r="AX104" i="14"/>
  <c r="AW104" i="14"/>
  <c r="AX103" i="14"/>
  <c r="AW103" i="14"/>
  <c r="AX102" i="14"/>
  <c r="AW102" i="14"/>
  <c r="AX101" i="14"/>
  <c r="AW101" i="14"/>
  <c r="AX100" i="14"/>
  <c r="AW100" i="14"/>
  <c r="AX99" i="14"/>
  <c r="AW99" i="14"/>
  <c r="AX98" i="14"/>
  <c r="AW98" i="14"/>
  <c r="AX97" i="14"/>
  <c r="AW97" i="14"/>
  <c r="AX96" i="14"/>
  <c r="AW96" i="14"/>
  <c r="AX95" i="14"/>
  <c r="AW95" i="14"/>
  <c r="AX94" i="14"/>
  <c r="AW94" i="14"/>
  <c r="AX93" i="14"/>
  <c r="AW93" i="14"/>
  <c r="AX92" i="14"/>
  <c r="AW92" i="14"/>
  <c r="AX91" i="14"/>
  <c r="AW91" i="14"/>
  <c r="AX90" i="14"/>
  <c r="AW90" i="14"/>
  <c r="AX89" i="14"/>
  <c r="AW89" i="14"/>
  <c r="AX88" i="14"/>
  <c r="AW88" i="14"/>
  <c r="AX87" i="14"/>
  <c r="AW87" i="14"/>
  <c r="AX86" i="14"/>
  <c r="AW86" i="14"/>
  <c r="AX85" i="14"/>
  <c r="AW85" i="14"/>
  <c r="AX84" i="14"/>
  <c r="AW84" i="14"/>
  <c r="AX83" i="14"/>
  <c r="AW83" i="14"/>
  <c r="AX82" i="14"/>
  <c r="AW82" i="14"/>
  <c r="BA81" i="14"/>
  <c r="AX81" i="14"/>
  <c r="AW81" i="14"/>
  <c r="AU81" i="14"/>
  <c r="AU82" i="14" s="1"/>
  <c r="AU83" i="14" s="1"/>
  <c r="AU84" i="14" s="1"/>
  <c r="AU85" i="14" s="1"/>
  <c r="AU86" i="14" s="1"/>
  <c r="AU87" i="14" s="1"/>
  <c r="AU88" i="14" s="1"/>
  <c r="AU89" i="14" s="1"/>
  <c r="AU90" i="14" s="1"/>
  <c r="AU91" i="14" s="1"/>
  <c r="AU92" i="14" s="1"/>
  <c r="AU93" i="14" s="1"/>
  <c r="AU94" i="14" s="1"/>
  <c r="AU95" i="14" s="1"/>
  <c r="AU96" i="14" s="1"/>
  <c r="AU97" i="14" s="1"/>
  <c r="AU98" i="14" s="1"/>
  <c r="AU99" i="14" s="1"/>
  <c r="AU100" i="14" s="1"/>
  <c r="AU101" i="14" s="1"/>
  <c r="AU102" i="14" s="1"/>
  <c r="AU103" i="14" s="1"/>
  <c r="AU104" i="14" s="1"/>
  <c r="AU105" i="14" s="1"/>
  <c r="AU106" i="14" s="1"/>
  <c r="AU107" i="14" s="1"/>
  <c r="AU108" i="14" s="1"/>
  <c r="AU109" i="14" s="1"/>
  <c r="AU110" i="14" s="1"/>
  <c r="AU111" i="14" s="1"/>
  <c r="AU112" i="14" s="1"/>
  <c r="AU113" i="14" s="1"/>
  <c r="AU114" i="14" s="1"/>
  <c r="AU115" i="14" s="1"/>
  <c r="AU116" i="14" s="1"/>
  <c r="AS81" i="14"/>
  <c r="AT81" i="14" s="1"/>
  <c r="AX80" i="14"/>
  <c r="AW80" i="14"/>
  <c r="AX79" i="14"/>
  <c r="AW79" i="14"/>
  <c r="AX78" i="14"/>
  <c r="AW78" i="14"/>
  <c r="AX77" i="14"/>
  <c r="AW77" i="14"/>
  <c r="AX76" i="14"/>
  <c r="AW76" i="14"/>
  <c r="AX75" i="14"/>
  <c r="AW75" i="14"/>
  <c r="AX74" i="14"/>
  <c r="AW74" i="14"/>
  <c r="AX73" i="14"/>
  <c r="AW73" i="14"/>
  <c r="AX72" i="14"/>
  <c r="AW72" i="14"/>
  <c r="AX71" i="14"/>
  <c r="AW71" i="14"/>
  <c r="AX70" i="14"/>
  <c r="AW70" i="14"/>
  <c r="AX69" i="14"/>
  <c r="AW69" i="14"/>
  <c r="AX68" i="14"/>
  <c r="AW68" i="14"/>
  <c r="AX67" i="14"/>
  <c r="AW67" i="14"/>
  <c r="AX66" i="14"/>
  <c r="AW66" i="14"/>
  <c r="AX65" i="14"/>
  <c r="AW65" i="14"/>
  <c r="AX64" i="14"/>
  <c r="AW64" i="14"/>
  <c r="AX63" i="14"/>
  <c r="AW63" i="14"/>
  <c r="AX62" i="14"/>
  <c r="AW62" i="14"/>
  <c r="AX61" i="14"/>
  <c r="AW61" i="14"/>
  <c r="AX60" i="14"/>
  <c r="AW60" i="14"/>
  <c r="AX59" i="14"/>
  <c r="AW59" i="14"/>
  <c r="AX58" i="14"/>
  <c r="AW58" i="14"/>
  <c r="AX57" i="14"/>
  <c r="AW57" i="14"/>
  <c r="AX56" i="14"/>
  <c r="AW56" i="14"/>
  <c r="AX55" i="14"/>
  <c r="AW55" i="14"/>
  <c r="AX54" i="14"/>
  <c r="AW54" i="14"/>
  <c r="AX53" i="14"/>
  <c r="AW53" i="14"/>
  <c r="AX52" i="14"/>
  <c r="AW52" i="14"/>
  <c r="AX51" i="14"/>
  <c r="AW51" i="14"/>
  <c r="AX50" i="14"/>
  <c r="AW50" i="14"/>
  <c r="AX49" i="14"/>
  <c r="AW49" i="14"/>
  <c r="AX48" i="14"/>
  <c r="AW48" i="14"/>
  <c r="AX47" i="14"/>
  <c r="AW47" i="14"/>
  <c r="AX46" i="14"/>
  <c r="AW46" i="14"/>
  <c r="BA45" i="14"/>
  <c r="AX45" i="14"/>
  <c r="AW45" i="14"/>
  <c r="AU45" i="14"/>
  <c r="AU46" i="14" s="1"/>
  <c r="AU47" i="14" s="1"/>
  <c r="AU48" i="14" s="1"/>
  <c r="AU49" i="14" s="1"/>
  <c r="AU50" i="14" s="1"/>
  <c r="AU51" i="14" s="1"/>
  <c r="AU52" i="14" s="1"/>
  <c r="AU53" i="14" s="1"/>
  <c r="AU54" i="14" s="1"/>
  <c r="AU55" i="14" s="1"/>
  <c r="AU56" i="14" s="1"/>
  <c r="AU57" i="14" s="1"/>
  <c r="AU58" i="14" s="1"/>
  <c r="AU59" i="14" s="1"/>
  <c r="AU60" i="14" s="1"/>
  <c r="AU61" i="14" s="1"/>
  <c r="AU62" i="14" s="1"/>
  <c r="AU63" i="14" s="1"/>
  <c r="AU64" i="14" s="1"/>
  <c r="AU65" i="14" s="1"/>
  <c r="AU66" i="14" s="1"/>
  <c r="AU67" i="14" s="1"/>
  <c r="AU68" i="14" s="1"/>
  <c r="AU69" i="14" s="1"/>
  <c r="AU70" i="14" s="1"/>
  <c r="AU71" i="14" s="1"/>
  <c r="AU72" i="14" s="1"/>
  <c r="AU73" i="14" s="1"/>
  <c r="AU74" i="14" s="1"/>
  <c r="AU75" i="14" s="1"/>
  <c r="AU76" i="14" s="1"/>
  <c r="AU77" i="14" s="1"/>
  <c r="AU78" i="14" s="1"/>
  <c r="AU79" i="14" s="1"/>
  <c r="AU80" i="14" s="1"/>
  <c r="AS45" i="14"/>
  <c r="AT45" i="14" s="1"/>
  <c r="AX44" i="14"/>
  <c r="AW44" i="14"/>
  <c r="AX43" i="14"/>
  <c r="AW43" i="14"/>
  <c r="AX42" i="14"/>
  <c r="AW42" i="14"/>
  <c r="AX41" i="14"/>
  <c r="AW41" i="14"/>
  <c r="AX40" i="14"/>
  <c r="AW40" i="14"/>
  <c r="AX39" i="14"/>
  <c r="AW39" i="14"/>
  <c r="AX38" i="14"/>
  <c r="AW38" i="14"/>
  <c r="AX37" i="14"/>
  <c r="AW37" i="14"/>
  <c r="AX36" i="14"/>
  <c r="AW36" i="14"/>
  <c r="AX35" i="14"/>
  <c r="AW35" i="14"/>
  <c r="AX34" i="14"/>
  <c r="AW34" i="14"/>
  <c r="AX33" i="14"/>
  <c r="AW33" i="14"/>
  <c r="AX32" i="14"/>
  <c r="AW32" i="14"/>
  <c r="AX31" i="14"/>
  <c r="AW31" i="14"/>
  <c r="AX30" i="14"/>
  <c r="AW30" i="14"/>
  <c r="AX29" i="14"/>
  <c r="AW29" i="14"/>
  <c r="AX28" i="14"/>
  <c r="AW28" i="14"/>
  <c r="AX27" i="14"/>
  <c r="AW27" i="14"/>
  <c r="AX26" i="14"/>
  <c r="AW26" i="14"/>
  <c r="AX25" i="14"/>
  <c r="AW25" i="14"/>
  <c r="AX24" i="14"/>
  <c r="AW24" i="14"/>
  <c r="AX23" i="14"/>
  <c r="AW23" i="14"/>
  <c r="AX22" i="14"/>
  <c r="AW22" i="14"/>
  <c r="AX21" i="14"/>
  <c r="AW21" i="14"/>
  <c r="AX20" i="14"/>
  <c r="AW20" i="14"/>
  <c r="AX19" i="14"/>
  <c r="AW19" i="14"/>
  <c r="AX18" i="14"/>
  <c r="AW18" i="14"/>
  <c r="AX17" i="14"/>
  <c r="AW17" i="14"/>
  <c r="AX16" i="14"/>
  <c r="AW16" i="14"/>
  <c r="AX15" i="14"/>
  <c r="AW15" i="14"/>
  <c r="AX14" i="14"/>
  <c r="AW14" i="14"/>
  <c r="AX13" i="14"/>
  <c r="AW13" i="14"/>
  <c r="AX12" i="14"/>
  <c r="AW12" i="14"/>
  <c r="AX11" i="14"/>
  <c r="AW11" i="14"/>
  <c r="AX10" i="14"/>
  <c r="AW10" i="14"/>
  <c r="BA9" i="14"/>
  <c r="AS9" i="14"/>
  <c r="AT9" i="14" s="1"/>
  <c r="AT10" i="14" s="1"/>
  <c r="AU9" i="14"/>
  <c r="AU10" i="14" s="1"/>
  <c r="AU11" i="14" s="1"/>
  <c r="AU12" i="14" s="1"/>
  <c r="AU13" i="14" s="1"/>
  <c r="AU14" i="14" s="1"/>
  <c r="AU15" i="14" s="1"/>
  <c r="AU16" i="14" s="1"/>
  <c r="AU17" i="14" s="1"/>
  <c r="AU18" i="14" s="1"/>
  <c r="AU19" i="14" s="1"/>
  <c r="AU20" i="14" s="1"/>
  <c r="AU21" i="14" s="1"/>
  <c r="AU22" i="14" s="1"/>
  <c r="AU23" i="14" s="1"/>
  <c r="AU24" i="14" s="1"/>
  <c r="AU25" i="14" s="1"/>
  <c r="AU26" i="14" s="1"/>
  <c r="AU27" i="14" s="1"/>
  <c r="AU28" i="14" s="1"/>
  <c r="AU29" i="14" s="1"/>
  <c r="AU30" i="14" s="1"/>
  <c r="AU31" i="14" s="1"/>
  <c r="AU32" i="14" s="1"/>
  <c r="AU33" i="14" s="1"/>
  <c r="AU34" i="14" s="1"/>
  <c r="AU35" i="14" s="1"/>
  <c r="AU36" i="14" s="1"/>
  <c r="AU37" i="14" s="1"/>
  <c r="AU38" i="14" s="1"/>
  <c r="AU39" i="14" s="1"/>
  <c r="AU40" i="14" s="1"/>
  <c r="AU41" i="14" s="1"/>
  <c r="AU42" i="14" s="1"/>
  <c r="AU43" i="14" s="1"/>
  <c r="AU44" i="14" s="1"/>
  <c r="BA9" i="13"/>
  <c r="AX1054" i="13"/>
  <c r="AX1053" i="13"/>
  <c r="AW1053" i="13"/>
  <c r="AX1052" i="13"/>
  <c r="AW1052" i="13"/>
  <c r="AX1051" i="13"/>
  <c r="AW1051" i="13"/>
  <c r="AX1050" i="13"/>
  <c r="AW1050" i="13"/>
  <c r="AX1049" i="13"/>
  <c r="AW1049" i="13"/>
  <c r="AX1048" i="13"/>
  <c r="AW1048" i="13"/>
  <c r="AX1047" i="13"/>
  <c r="AW1047" i="13"/>
  <c r="AX1046" i="13"/>
  <c r="AW1046" i="13"/>
  <c r="AX1045" i="13"/>
  <c r="AW1045" i="13"/>
  <c r="AX1044" i="13"/>
  <c r="AW1044" i="13"/>
  <c r="AX1043" i="13"/>
  <c r="AW1043" i="13"/>
  <c r="AX1042" i="13"/>
  <c r="AW1042" i="13"/>
  <c r="AX1041" i="13"/>
  <c r="AW1041" i="13"/>
  <c r="AX1040" i="13"/>
  <c r="AW1040" i="13"/>
  <c r="AX1039" i="13"/>
  <c r="AW1039" i="13"/>
  <c r="AX1038" i="13"/>
  <c r="AW1038" i="13"/>
  <c r="AX1037" i="13"/>
  <c r="AW1037" i="13"/>
  <c r="AX1036" i="13"/>
  <c r="AW1036" i="13"/>
  <c r="AX1035" i="13"/>
  <c r="AW1035" i="13"/>
  <c r="AX1034" i="13"/>
  <c r="AW1034" i="13"/>
  <c r="AX1033" i="13"/>
  <c r="AW1033" i="13"/>
  <c r="AX1032" i="13"/>
  <c r="AW1032" i="13"/>
  <c r="AX1031" i="13"/>
  <c r="AW1031" i="13"/>
  <c r="AX1030" i="13"/>
  <c r="AW1030" i="13"/>
  <c r="AX1029" i="13"/>
  <c r="AW1029" i="13"/>
  <c r="AX1028" i="13"/>
  <c r="AW1028" i="13"/>
  <c r="AX1027" i="13"/>
  <c r="AW1027" i="13"/>
  <c r="AX1026" i="13"/>
  <c r="AW1026" i="13"/>
  <c r="AX1025" i="13"/>
  <c r="AW1025" i="13"/>
  <c r="AX1024" i="13"/>
  <c r="AW1024" i="13"/>
  <c r="AX1023" i="13"/>
  <c r="AW1023" i="13"/>
  <c r="AX1022" i="13"/>
  <c r="AW1022" i="13"/>
  <c r="AX1021" i="13"/>
  <c r="AW1021" i="13"/>
  <c r="AX1020" i="13"/>
  <c r="AW1020" i="13"/>
  <c r="AX1019" i="13"/>
  <c r="AW1019" i="13"/>
  <c r="AU1019" i="13"/>
  <c r="AU1020" i="13" s="1"/>
  <c r="AU1021" i="13" s="1"/>
  <c r="AU1022" i="13" s="1"/>
  <c r="AU1023" i="13" s="1"/>
  <c r="AU1024" i="13" s="1"/>
  <c r="AU1025" i="13" s="1"/>
  <c r="AU1026" i="13" s="1"/>
  <c r="AU1027" i="13" s="1"/>
  <c r="AU1028" i="13" s="1"/>
  <c r="AU1029" i="13" s="1"/>
  <c r="AU1030" i="13" s="1"/>
  <c r="AU1031" i="13" s="1"/>
  <c r="AU1032" i="13" s="1"/>
  <c r="AU1033" i="13" s="1"/>
  <c r="AU1034" i="13" s="1"/>
  <c r="AU1035" i="13" s="1"/>
  <c r="AU1036" i="13" s="1"/>
  <c r="AU1037" i="13" s="1"/>
  <c r="AU1038" i="13" s="1"/>
  <c r="AU1039" i="13" s="1"/>
  <c r="AU1040" i="13" s="1"/>
  <c r="AU1041" i="13" s="1"/>
  <c r="AU1042" i="13" s="1"/>
  <c r="AU1043" i="13" s="1"/>
  <c r="AU1044" i="13" s="1"/>
  <c r="AU1045" i="13" s="1"/>
  <c r="AU1046" i="13" s="1"/>
  <c r="AU1047" i="13" s="1"/>
  <c r="AU1048" i="13" s="1"/>
  <c r="AU1049" i="13" s="1"/>
  <c r="AU1050" i="13" s="1"/>
  <c r="AU1051" i="13" s="1"/>
  <c r="AU1052" i="13" s="1"/>
  <c r="AU1053" i="13" s="1"/>
  <c r="AU1054" i="13" s="1"/>
  <c r="AS1019" i="13"/>
  <c r="AT1019" i="13" s="1"/>
  <c r="AX1018" i="13"/>
  <c r="AX1017" i="13"/>
  <c r="AW1017" i="13"/>
  <c r="AX1016" i="13"/>
  <c r="AW1016" i="13"/>
  <c r="AX1015" i="13"/>
  <c r="AW1015" i="13"/>
  <c r="AX1014" i="13"/>
  <c r="AW1014" i="13"/>
  <c r="AX1013" i="13"/>
  <c r="AW1013" i="13"/>
  <c r="AX1012" i="13"/>
  <c r="AW1012" i="13"/>
  <c r="AX1011" i="13"/>
  <c r="AW1011" i="13"/>
  <c r="AX1010" i="13"/>
  <c r="AW1010" i="13"/>
  <c r="AX1009" i="13"/>
  <c r="AW1009" i="13"/>
  <c r="AX1008" i="13"/>
  <c r="AW1008" i="13"/>
  <c r="AX1007" i="13"/>
  <c r="AW1007" i="13"/>
  <c r="AX1006" i="13"/>
  <c r="AW1006" i="13"/>
  <c r="AX1005" i="13"/>
  <c r="AW1005" i="13"/>
  <c r="AX1004" i="13"/>
  <c r="AW1004" i="13"/>
  <c r="AX1003" i="13"/>
  <c r="AW1003" i="13"/>
  <c r="AX1002" i="13"/>
  <c r="AW1002" i="13"/>
  <c r="AX1001" i="13"/>
  <c r="AW1001" i="13"/>
  <c r="AX1000" i="13"/>
  <c r="AW1000" i="13"/>
  <c r="AX999" i="13"/>
  <c r="AW999" i="13"/>
  <c r="AX998" i="13"/>
  <c r="AW998" i="13"/>
  <c r="AX997" i="13"/>
  <c r="AW997" i="13"/>
  <c r="AX996" i="13"/>
  <c r="AW996" i="13"/>
  <c r="AX995" i="13"/>
  <c r="AW995" i="13"/>
  <c r="AX994" i="13"/>
  <c r="AW994" i="13"/>
  <c r="AX993" i="13"/>
  <c r="AW993" i="13"/>
  <c r="AX992" i="13"/>
  <c r="AW992" i="13"/>
  <c r="AX991" i="13"/>
  <c r="AW991" i="13"/>
  <c r="AX990" i="13"/>
  <c r="AW990" i="13"/>
  <c r="AX989" i="13"/>
  <c r="AW989" i="13"/>
  <c r="AX988" i="13"/>
  <c r="AW988" i="13"/>
  <c r="AX987" i="13"/>
  <c r="AW987" i="13"/>
  <c r="AX986" i="13"/>
  <c r="AW986" i="13"/>
  <c r="AX985" i="13"/>
  <c r="AW985" i="13"/>
  <c r="AX984" i="13"/>
  <c r="AW984" i="13"/>
  <c r="AX983" i="13"/>
  <c r="AW983" i="13"/>
  <c r="AU983" i="13"/>
  <c r="AU984" i="13" s="1"/>
  <c r="AU985" i="13" s="1"/>
  <c r="AU986" i="13" s="1"/>
  <c r="AU987" i="13" s="1"/>
  <c r="AU988" i="13" s="1"/>
  <c r="AU989" i="13" s="1"/>
  <c r="AU990" i="13" s="1"/>
  <c r="AU991" i="13" s="1"/>
  <c r="AU992" i="13" s="1"/>
  <c r="AU993" i="13" s="1"/>
  <c r="AU994" i="13" s="1"/>
  <c r="AU995" i="13" s="1"/>
  <c r="AU996" i="13" s="1"/>
  <c r="AU997" i="13" s="1"/>
  <c r="AU998" i="13" s="1"/>
  <c r="AU999" i="13" s="1"/>
  <c r="AU1000" i="13" s="1"/>
  <c r="AU1001" i="13" s="1"/>
  <c r="AU1002" i="13" s="1"/>
  <c r="AU1003" i="13" s="1"/>
  <c r="AU1004" i="13" s="1"/>
  <c r="AU1005" i="13" s="1"/>
  <c r="AU1006" i="13" s="1"/>
  <c r="AU1007" i="13" s="1"/>
  <c r="AU1008" i="13" s="1"/>
  <c r="AU1009" i="13" s="1"/>
  <c r="AU1010" i="13" s="1"/>
  <c r="AU1011" i="13" s="1"/>
  <c r="AU1012" i="13" s="1"/>
  <c r="AU1013" i="13" s="1"/>
  <c r="AU1014" i="13" s="1"/>
  <c r="AU1015" i="13" s="1"/>
  <c r="AU1016" i="13" s="1"/>
  <c r="AU1017" i="13" s="1"/>
  <c r="AU1018" i="13" s="1"/>
  <c r="AS983" i="13"/>
  <c r="AT983" i="13" s="1"/>
  <c r="AX982" i="13"/>
  <c r="AX981" i="13"/>
  <c r="AW981" i="13"/>
  <c r="AX980" i="13"/>
  <c r="AW980" i="13"/>
  <c r="AX979" i="13"/>
  <c r="AW979" i="13"/>
  <c r="AX978" i="13"/>
  <c r="AW978" i="13"/>
  <c r="AX977" i="13"/>
  <c r="AW977" i="13"/>
  <c r="AX976" i="13"/>
  <c r="AW976" i="13"/>
  <c r="AX975" i="13"/>
  <c r="AW975" i="13"/>
  <c r="AX974" i="13"/>
  <c r="AW974" i="13"/>
  <c r="AX973" i="13"/>
  <c r="AW973" i="13"/>
  <c r="AX972" i="13"/>
  <c r="AW972" i="13"/>
  <c r="AX971" i="13"/>
  <c r="AW971" i="13"/>
  <c r="AX970" i="13"/>
  <c r="AW970" i="13"/>
  <c r="AX969" i="13"/>
  <c r="AW969" i="13"/>
  <c r="AX968" i="13"/>
  <c r="AW968" i="13"/>
  <c r="AX967" i="13"/>
  <c r="AW967" i="13"/>
  <c r="AX966" i="13"/>
  <c r="AW966" i="13"/>
  <c r="AX965" i="13"/>
  <c r="AW965" i="13"/>
  <c r="AX964" i="13"/>
  <c r="AW964" i="13"/>
  <c r="AX963" i="13"/>
  <c r="AW963" i="13"/>
  <c r="AX962" i="13"/>
  <c r="AW962" i="13"/>
  <c r="AX961" i="13"/>
  <c r="AW961" i="13"/>
  <c r="AX960" i="13"/>
  <c r="AW960" i="13"/>
  <c r="AX959" i="13"/>
  <c r="AW959" i="13"/>
  <c r="AX958" i="13"/>
  <c r="AW958" i="13"/>
  <c r="AX957" i="13"/>
  <c r="AW957" i="13"/>
  <c r="AX956" i="13"/>
  <c r="AW956" i="13"/>
  <c r="AX955" i="13"/>
  <c r="AW955" i="13"/>
  <c r="AX954" i="13"/>
  <c r="AW954" i="13"/>
  <c r="AX953" i="13"/>
  <c r="AW953" i="13"/>
  <c r="AX952" i="13"/>
  <c r="AW952" i="13"/>
  <c r="AX951" i="13"/>
  <c r="AW951" i="13"/>
  <c r="AX950" i="13"/>
  <c r="AW950" i="13"/>
  <c r="AX949" i="13"/>
  <c r="AW949" i="13"/>
  <c r="AX948" i="13"/>
  <c r="AW948" i="13"/>
  <c r="AX947" i="13"/>
  <c r="AW947" i="13"/>
  <c r="AU947" i="13"/>
  <c r="AU948" i="13" s="1"/>
  <c r="AU949" i="13" s="1"/>
  <c r="AU950" i="13" s="1"/>
  <c r="AU951" i="13" s="1"/>
  <c r="AU952" i="13" s="1"/>
  <c r="AU953" i="13" s="1"/>
  <c r="AU954" i="13" s="1"/>
  <c r="AU955" i="13" s="1"/>
  <c r="AU956" i="13" s="1"/>
  <c r="AU957" i="13" s="1"/>
  <c r="AU958" i="13" s="1"/>
  <c r="AU959" i="13" s="1"/>
  <c r="AU960" i="13" s="1"/>
  <c r="AU961" i="13" s="1"/>
  <c r="AU962" i="13" s="1"/>
  <c r="AU963" i="13" s="1"/>
  <c r="AU964" i="13" s="1"/>
  <c r="AU965" i="13" s="1"/>
  <c r="AU966" i="13" s="1"/>
  <c r="AU967" i="13" s="1"/>
  <c r="AU968" i="13" s="1"/>
  <c r="AU969" i="13" s="1"/>
  <c r="AU970" i="13" s="1"/>
  <c r="AU971" i="13" s="1"/>
  <c r="AU972" i="13" s="1"/>
  <c r="AU973" i="13" s="1"/>
  <c r="AU974" i="13" s="1"/>
  <c r="AU975" i="13" s="1"/>
  <c r="AU976" i="13" s="1"/>
  <c r="AU977" i="13" s="1"/>
  <c r="AU978" i="13" s="1"/>
  <c r="AU979" i="13" s="1"/>
  <c r="AU980" i="13" s="1"/>
  <c r="AU981" i="13" s="1"/>
  <c r="AU982" i="13" s="1"/>
  <c r="AS947" i="13"/>
  <c r="AT947" i="13" s="1"/>
  <c r="AT948" i="13" s="1"/>
  <c r="AX946" i="13"/>
  <c r="AX945" i="13"/>
  <c r="AW945" i="13"/>
  <c r="AX944" i="13"/>
  <c r="AW944" i="13"/>
  <c r="AX943" i="13"/>
  <c r="AW943" i="13"/>
  <c r="AX942" i="13"/>
  <c r="AW942" i="13"/>
  <c r="AX941" i="13"/>
  <c r="AW941" i="13"/>
  <c r="AX940" i="13"/>
  <c r="AW940" i="13"/>
  <c r="AX939" i="13"/>
  <c r="AW939" i="13"/>
  <c r="AX938" i="13"/>
  <c r="AW938" i="13"/>
  <c r="AX937" i="13"/>
  <c r="AW937" i="13"/>
  <c r="AX936" i="13"/>
  <c r="AW936" i="13"/>
  <c r="AX935" i="13"/>
  <c r="AW935" i="13"/>
  <c r="AX934" i="13"/>
  <c r="AW934" i="13"/>
  <c r="AX933" i="13"/>
  <c r="AW933" i="13"/>
  <c r="AX932" i="13"/>
  <c r="AW932" i="13"/>
  <c r="AX931" i="13"/>
  <c r="AW931" i="13"/>
  <c r="AX930" i="13"/>
  <c r="AW930" i="13"/>
  <c r="AX929" i="13"/>
  <c r="AW929" i="13"/>
  <c r="AX928" i="13"/>
  <c r="AW928" i="13"/>
  <c r="AX927" i="13"/>
  <c r="AW927" i="13"/>
  <c r="AX926" i="13"/>
  <c r="AW926" i="13"/>
  <c r="AX925" i="13"/>
  <c r="AW925" i="13"/>
  <c r="AX924" i="13"/>
  <c r="AW924" i="13"/>
  <c r="AX923" i="13"/>
  <c r="AW923" i="13"/>
  <c r="AX922" i="13"/>
  <c r="AW922" i="13"/>
  <c r="AX921" i="13"/>
  <c r="AW921" i="13"/>
  <c r="AX920" i="13"/>
  <c r="AW920" i="13"/>
  <c r="AX919" i="13"/>
  <c r="AW919" i="13"/>
  <c r="AX918" i="13"/>
  <c r="AW918" i="13"/>
  <c r="AX917" i="13"/>
  <c r="AW917" i="13"/>
  <c r="AX916" i="13"/>
  <c r="AW916" i="13"/>
  <c r="AX915" i="13"/>
  <c r="AW915" i="13"/>
  <c r="AX914" i="13"/>
  <c r="AW914" i="13"/>
  <c r="AX913" i="13"/>
  <c r="AW913" i="13"/>
  <c r="AX912" i="13"/>
  <c r="AW912" i="13"/>
  <c r="AX911" i="13"/>
  <c r="AW911" i="13"/>
  <c r="AU911" i="13"/>
  <c r="AU912" i="13" s="1"/>
  <c r="AU913" i="13" s="1"/>
  <c r="AU914" i="13" s="1"/>
  <c r="AU915" i="13" s="1"/>
  <c r="AU916" i="13" s="1"/>
  <c r="AU917" i="13" s="1"/>
  <c r="AU918" i="13" s="1"/>
  <c r="AU919" i="13" s="1"/>
  <c r="AU920" i="13" s="1"/>
  <c r="AU921" i="13" s="1"/>
  <c r="AU922" i="13" s="1"/>
  <c r="AU923" i="13" s="1"/>
  <c r="AU924" i="13" s="1"/>
  <c r="AU925" i="13" s="1"/>
  <c r="AU926" i="13" s="1"/>
  <c r="AU927" i="13" s="1"/>
  <c r="AU928" i="13" s="1"/>
  <c r="AU929" i="13" s="1"/>
  <c r="AU930" i="13" s="1"/>
  <c r="AU931" i="13" s="1"/>
  <c r="AU932" i="13" s="1"/>
  <c r="AU933" i="13" s="1"/>
  <c r="AU934" i="13" s="1"/>
  <c r="AU935" i="13" s="1"/>
  <c r="AU936" i="13" s="1"/>
  <c r="AU937" i="13" s="1"/>
  <c r="AU938" i="13" s="1"/>
  <c r="AU939" i="13" s="1"/>
  <c r="AU940" i="13" s="1"/>
  <c r="AU941" i="13" s="1"/>
  <c r="AU942" i="13" s="1"/>
  <c r="AU943" i="13" s="1"/>
  <c r="AU944" i="13" s="1"/>
  <c r="AU945" i="13" s="1"/>
  <c r="AU946" i="13" s="1"/>
  <c r="AS911" i="13"/>
  <c r="AT911" i="13" s="1"/>
  <c r="AX910" i="13"/>
  <c r="AX909" i="13"/>
  <c r="AW909" i="13"/>
  <c r="AX908" i="13"/>
  <c r="AW908" i="13"/>
  <c r="AX907" i="13"/>
  <c r="AW907" i="13"/>
  <c r="AX906" i="13"/>
  <c r="AW906" i="13"/>
  <c r="AX905" i="13"/>
  <c r="AW905" i="13"/>
  <c r="AX904" i="13"/>
  <c r="AW904" i="13"/>
  <c r="AX903" i="13"/>
  <c r="AW903" i="13"/>
  <c r="AX902" i="13"/>
  <c r="AW902" i="13"/>
  <c r="AX901" i="13"/>
  <c r="AW901" i="13"/>
  <c r="AX900" i="13"/>
  <c r="AW900" i="13"/>
  <c r="AX899" i="13"/>
  <c r="AW899" i="13"/>
  <c r="AX898" i="13"/>
  <c r="AW898" i="13"/>
  <c r="AX897" i="13"/>
  <c r="AW897" i="13"/>
  <c r="AX896" i="13"/>
  <c r="AW896" i="13"/>
  <c r="AX895" i="13"/>
  <c r="AW895" i="13"/>
  <c r="AX894" i="13"/>
  <c r="AW894" i="13"/>
  <c r="AX893" i="13"/>
  <c r="AW893" i="13"/>
  <c r="AX892" i="13"/>
  <c r="AW892" i="13"/>
  <c r="AX891" i="13"/>
  <c r="AW891" i="13"/>
  <c r="AX890" i="13"/>
  <c r="AW890" i="13"/>
  <c r="AX889" i="13"/>
  <c r="AW889" i="13"/>
  <c r="AX888" i="13"/>
  <c r="AW888" i="13"/>
  <c r="AX887" i="13"/>
  <c r="AW887" i="13"/>
  <c r="AX886" i="13"/>
  <c r="AW886" i="13"/>
  <c r="AX885" i="13"/>
  <c r="AW885" i="13"/>
  <c r="AX884" i="13"/>
  <c r="AW884" i="13"/>
  <c r="AX883" i="13"/>
  <c r="AW883" i="13"/>
  <c r="AX882" i="13"/>
  <c r="AW882" i="13"/>
  <c r="AX881" i="13"/>
  <c r="AW881" i="13"/>
  <c r="AX880" i="13"/>
  <c r="AW880" i="13"/>
  <c r="AX879" i="13"/>
  <c r="AW879" i="13"/>
  <c r="AX878" i="13"/>
  <c r="AW878" i="13"/>
  <c r="AX877" i="13"/>
  <c r="AW877" i="13"/>
  <c r="AX876" i="13"/>
  <c r="AW876" i="13"/>
  <c r="AX875" i="13"/>
  <c r="AW875" i="13"/>
  <c r="AU875" i="13"/>
  <c r="AU876" i="13" s="1"/>
  <c r="AU877" i="13" s="1"/>
  <c r="AU878" i="13" s="1"/>
  <c r="AU879" i="13" s="1"/>
  <c r="AU880" i="13" s="1"/>
  <c r="AU881" i="13" s="1"/>
  <c r="AU882" i="13" s="1"/>
  <c r="AU883" i="13" s="1"/>
  <c r="AU884" i="13" s="1"/>
  <c r="AU885" i="13" s="1"/>
  <c r="AU886" i="13" s="1"/>
  <c r="AU887" i="13" s="1"/>
  <c r="AU888" i="13" s="1"/>
  <c r="AU889" i="13" s="1"/>
  <c r="AU890" i="13" s="1"/>
  <c r="AU891" i="13" s="1"/>
  <c r="AU892" i="13" s="1"/>
  <c r="AU893" i="13" s="1"/>
  <c r="AU894" i="13" s="1"/>
  <c r="AU895" i="13" s="1"/>
  <c r="AU896" i="13" s="1"/>
  <c r="AU897" i="13" s="1"/>
  <c r="AU898" i="13" s="1"/>
  <c r="AU899" i="13" s="1"/>
  <c r="AU900" i="13" s="1"/>
  <c r="AU901" i="13" s="1"/>
  <c r="AU902" i="13" s="1"/>
  <c r="AU903" i="13" s="1"/>
  <c r="AU904" i="13" s="1"/>
  <c r="AU905" i="13" s="1"/>
  <c r="AU906" i="13" s="1"/>
  <c r="AU907" i="13" s="1"/>
  <c r="AU908" i="13" s="1"/>
  <c r="AU909" i="13" s="1"/>
  <c r="AU910" i="13" s="1"/>
  <c r="AS875" i="13"/>
  <c r="AT875" i="13" s="1"/>
  <c r="AX874" i="13"/>
  <c r="AX873" i="13"/>
  <c r="AW873" i="13"/>
  <c r="AX872" i="13"/>
  <c r="AW872" i="13"/>
  <c r="AX871" i="13"/>
  <c r="AW871" i="13"/>
  <c r="AX870" i="13"/>
  <c r="AW870" i="13"/>
  <c r="AX869" i="13"/>
  <c r="AW869" i="13"/>
  <c r="AX868" i="13"/>
  <c r="AW868" i="13"/>
  <c r="AX867" i="13"/>
  <c r="AW867" i="13"/>
  <c r="AX866" i="13"/>
  <c r="AW866" i="13"/>
  <c r="AX865" i="13"/>
  <c r="AW865" i="13"/>
  <c r="AX864" i="13"/>
  <c r="AW864" i="13"/>
  <c r="AX863" i="13"/>
  <c r="AW863" i="13"/>
  <c r="AX862" i="13"/>
  <c r="AW862" i="13"/>
  <c r="AX861" i="13"/>
  <c r="AW861" i="13"/>
  <c r="AX860" i="13"/>
  <c r="AW860" i="13"/>
  <c r="AX859" i="13"/>
  <c r="AW859" i="13"/>
  <c r="AX858" i="13"/>
  <c r="AW858" i="13"/>
  <c r="AX857" i="13"/>
  <c r="AW857" i="13"/>
  <c r="AX856" i="13"/>
  <c r="AW856" i="13"/>
  <c r="AX855" i="13"/>
  <c r="AW855" i="13"/>
  <c r="AX854" i="13"/>
  <c r="AW854" i="13"/>
  <c r="AX853" i="13"/>
  <c r="AW853" i="13"/>
  <c r="AX852" i="13"/>
  <c r="AW852" i="13"/>
  <c r="AX851" i="13"/>
  <c r="AW851" i="13"/>
  <c r="AX850" i="13"/>
  <c r="AW850" i="13"/>
  <c r="AX849" i="13"/>
  <c r="AW849" i="13"/>
  <c r="AX848" i="13"/>
  <c r="AW848" i="13"/>
  <c r="AX847" i="13"/>
  <c r="AW847" i="13"/>
  <c r="AX846" i="13"/>
  <c r="AW846" i="13"/>
  <c r="AX845" i="13"/>
  <c r="AW845" i="13"/>
  <c r="AX844" i="13"/>
  <c r="AW844" i="13"/>
  <c r="AX843" i="13"/>
  <c r="AW843" i="13"/>
  <c r="AX842" i="13"/>
  <c r="AW842" i="13"/>
  <c r="AX841" i="13"/>
  <c r="AW841" i="13"/>
  <c r="AX840" i="13"/>
  <c r="AW840" i="13"/>
  <c r="AX839" i="13"/>
  <c r="AW839" i="13"/>
  <c r="AU839" i="13"/>
  <c r="AU840" i="13" s="1"/>
  <c r="AU841" i="13" s="1"/>
  <c r="AU842" i="13" s="1"/>
  <c r="AU843" i="13" s="1"/>
  <c r="AU844" i="13" s="1"/>
  <c r="AU845" i="13" s="1"/>
  <c r="AU846" i="13" s="1"/>
  <c r="AU847" i="13" s="1"/>
  <c r="AU848" i="13" s="1"/>
  <c r="AU849" i="13" s="1"/>
  <c r="AU850" i="13" s="1"/>
  <c r="AU851" i="13" s="1"/>
  <c r="AU852" i="13" s="1"/>
  <c r="AU853" i="13" s="1"/>
  <c r="AU854" i="13" s="1"/>
  <c r="AU855" i="13" s="1"/>
  <c r="AU856" i="13" s="1"/>
  <c r="AU857" i="13" s="1"/>
  <c r="AU858" i="13" s="1"/>
  <c r="AU859" i="13" s="1"/>
  <c r="AU860" i="13" s="1"/>
  <c r="AU861" i="13" s="1"/>
  <c r="AU862" i="13" s="1"/>
  <c r="AU863" i="13" s="1"/>
  <c r="AU864" i="13" s="1"/>
  <c r="AU865" i="13" s="1"/>
  <c r="AU866" i="13" s="1"/>
  <c r="AU867" i="13" s="1"/>
  <c r="AU868" i="13" s="1"/>
  <c r="AU869" i="13" s="1"/>
  <c r="AU870" i="13" s="1"/>
  <c r="AU871" i="13" s="1"/>
  <c r="AU872" i="13" s="1"/>
  <c r="AU873" i="13" s="1"/>
  <c r="AU874" i="13" s="1"/>
  <c r="AS839" i="13"/>
  <c r="AT839" i="13" s="1"/>
  <c r="AX836" i="13"/>
  <c r="AX835" i="13"/>
  <c r="AW835" i="13"/>
  <c r="AX834" i="13"/>
  <c r="AW834" i="13"/>
  <c r="AX833" i="13"/>
  <c r="AW833" i="13"/>
  <c r="AX832" i="13"/>
  <c r="AW832" i="13"/>
  <c r="AX831" i="13"/>
  <c r="AW831" i="13"/>
  <c r="AX830" i="13"/>
  <c r="AW830" i="13"/>
  <c r="AX829" i="13"/>
  <c r="AW829" i="13"/>
  <c r="AX828" i="13"/>
  <c r="AW828" i="13"/>
  <c r="AX827" i="13"/>
  <c r="AW827" i="13"/>
  <c r="AX826" i="13"/>
  <c r="AW826" i="13"/>
  <c r="AX825" i="13"/>
  <c r="AW825" i="13"/>
  <c r="AX824" i="13"/>
  <c r="AW824" i="13"/>
  <c r="AX823" i="13"/>
  <c r="AW823" i="13"/>
  <c r="AX822" i="13"/>
  <c r="AW822" i="13"/>
  <c r="AX821" i="13"/>
  <c r="AW821" i="13"/>
  <c r="AX820" i="13"/>
  <c r="AW820" i="13"/>
  <c r="AX819" i="13"/>
  <c r="AW819" i="13"/>
  <c r="AX818" i="13"/>
  <c r="AW818" i="13"/>
  <c r="AX817" i="13"/>
  <c r="AW817" i="13"/>
  <c r="AX816" i="13"/>
  <c r="AW816" i="13"/>
  <c r="AX815" i="13"/>
  <c r="AW815" i="13"/>
  <c r="AX814" i="13"/>
  <c r="AW814" i="13"/>
  <c r="AX813" i="13"/>
  <c r="AW813" i="13"/>
  <c r="AX812" i="13"/>
  <c r="AW812" i="13"/>
  <c r="AX811" i="13"/>
  <c r="AW811" i="13"/>
  <c r="AX810" i="13"/>
  <c r="AW810" i="13"/>
  <c r="AX809" i="13"/>
  <c r="AW809" i="13"/>
  <c r="AX808" i="13"/>
  <c r="AW808" i="13"/>
  <c r="AX807" i="13"/>
  <c r="AW807" i="13"/>
  <c r="AX806" i="13"/>
  <c r="AW806" i="13"/>
  <c r="AX805" i="13"/>
  <c r="AW805" i="13"/>
  <c r="AX804" i="13"/>
  <c r="AW804" i="13"/>
  <c r="AX803" i="13"/>
  <c r="AW803" i="13"/>
  <c r="AX802" i="13"/>
  <c r="AW802" i="13"/>
  <c r="AX801" i="13"/>
  <c r="AW801" i="13"/>
  <c r="AU801" i="13"/>
  <c r="AU802" i="13" s="1"/>
  <c r="AU803" i="13" s="1"/>
  <c r="AU804" i="13" s="1"/>
  <c r="AU805" i="13" s="1"/>
  <c r="AU806" i="13" s="1"/>
  <c r="AU807" i="13" s="1"/>
  <c r="AU808" i="13" s="1"/>
  <c r="AU809" i="13" s="1"/>
  <c r="AU810" i="13" s="1"/>
  <c r="AU811" i="13" s="1"/>
  <c r="AU812" i="13" s="1"/>
  <c r="AU813" i="13" s="1"/>
  <c r="AU814" i="13" s="1"/>
  <c r="AU815" i="13" s="1"/>
  <c r="AU816" i="13" s="1"/>
  <c r="AU817" i="13" s="1"/>
  <c r="AU818" i="13" s="1"/>
  <c r="AU819" i="13" s="1"/>
  <c r="AU820" i="13" s="1"/>
  <c r="AU821" i="13" s="1"/>
  <c r="AU822" i="13" s="1"/>
  <c r="AU823" i="13" s="1"/>
  <c r="AU824" i="13" s="1"/>
  <c r="AU825" i="13" s="1"/>
  <c r="AU826" i="13" s="1"/>
  <c r="AU827" i="13" s="1"/>
  <c r="AU828" i="13" s="1"/>
  <c r="AU829" i="13" s="1"/>
  <c r="AU830" i="13" s="1"/>
  <c r="AU831" i="13" s="1"/>
  <c r="AU832" i="13" s="1"/>
  <c r="AU833" i="13" s="1"/>
  <c r="AU834" i="13" s="1"/>
  <c r="AU835" i="13" s="1"/>
  <c r="AU836" i="13" s="1"/>
  <c r="AS801" i="13"/>
  <c r="AT801" i="13" s="1"/>
  <c r="AT802" i="13" s="1"/>
  <c r="AX800" i="13"/>
  <c r="AX799" i="13"/>
  <c r="AW799" i="13"/>
  <c r="AX798" i="13"/>
  <c r="AW798" i="13"/>
  <c r="AX797" i="13"/>
  <c r="AW797" i="13"/>
  <c r="AX796" i="13"/>
  <c r="AW796" i="13"/>
  <c r="AX795" i="13"/>
  <c r="AW795" i="13"/>
  <c r="AX794" i="13"/>
  <c r="AW794" i="13"/>
  <c r="AX793" i="13"/>
  <c r="AW793" i="13"/>
  <c r="AX792" i="13"/>
  <c r="AW792" i="13"/>
  <c r="AX791" i="13"/>
  <c r="AW791" i="13"/>
  <c r="AX790" i="13"/>
  <c r="AW790" i="13"/>
  <c r="AX789" i="13"/>
  <c r="AW789" i="13"/>
  <c r="AX788" i="13"/>
  <c r="AW788" i="13"/>
  <c r="AX787" i="13"/>
  <c r="AW787" i="13"/>
  <c r="AX786" i="13"/>
  <c r="AW786" i="13"/>
  <c r="AX785" i="13"/>
  <c r="AW785" i="13"/>
  <c r="AX784" i="13"/>
  <c r="AW784" i="13"/>
  <c r="AX783" i="13"/>
  <c r="AW783" i="13"/>
  <c r="AX782" i="13"/>
  <c r="AW782" i="13"/>
  <c r="AX781" i="13"/>
  <c r="AW781" i="13"/>
  <c r="AX780" i="13"/>
  <c r="AW780" i="13"/>
  <c r="AX779" i="13"/>
  <c r="AW779" i="13"/>
  <c r="AX778" i="13"/>
  <c r="AW778" i="13"/>
  <c r="AX777" i="13"/>
  <c r="AW777" i="13"/>
  <c r="AX776" i="13"/>
  <c r="AW776" i="13"/>
  <c r="AX775" i="13"/>
  <c r="AW775" i="13"/>
  <c r="AX774" i="13"/>
  <c r="AW774" i="13"/>
  <c r="AX773" i="13"/>
  <c r="AW773" i="13"/>
  <c r="AX772" i="13"/>
  <c r="AW772" i="13"/>
  <c r="AX771" i="13"/>
  <c r="AW771" i="13"/>
  <c r="AX770" i="13"/>
  <c r="AW770" i="13"/>
  <c r="AX769" i="13"/>
  <c r="AW769" i="13"/>
  <c r="AX768" i="13"/>
  <c r="AW768" i="13"/>
  <c r="AX767" i="13"/>
  <c r="AW767" i="13"/>
  <c r="AX766" i="13"/>
  <c r="AW766" i="13"/>
  <c r="AX765" i="13"/>
  <c r="AW765" i="13"/>
  <c r="AU765" i="13"/>
  <c r="AU766" i="13" s="1"/>
  <c r="AU767" i="13" s="1"/>
  <c r="AU768" i="13" s="1"/>
  <c r="AU769" i="13" s="1"/>
  <c r="AU770" i="13" s="1"/>
  <c r="AU771" i="13" s="1"/>
  <c r="AU772" i="13" s="1"/>
  <c r="AU773" i="13" s="1"/>
  <c r="AU774" i="13" s="1"/>
  <c r="AU775" i="13" s="1"/>
  <c r="AU776" i="13" s="1"/>
  <c r="AU777" i="13" s="1"/>
  <c r="AU778" i="13" s="1"/>
  <c r="AU779" i="13" s="1"/>
  <c r="AU780" i="13" s="1"/>
  <c r="AU781" i="13" s="1"/>
  <c r="AU782" i="13" s="1"/>
  <c r="AU783" i="13" s="1"/>
  <c r="AU784" i="13" s="1"/>
  <c r="AU785" i="13" s="1"/>
  <c r="AU786" i="13" s="1"/>
  <c r="AU787" i="13" s="1"/>
  <c r="AU788" i="13" s="1"/>
  <c r="AU789" i="13" s="1"/>
  <c r="AU790" i="13" s="1"/>
  <c r="AU791" i="13" s="1"/>
  <c r="AU792" i="13" s="1"/>
  <c r="AU793" i="13" s="1"/>
  <c r="AU794" i="13" s="1"/>
  <c r="AU795" i="13" s="1"/>
  <c r="AU796" i="13" s="1"/>
  <c r="AU797" i="13" s="1"/>
  <c r="AU798" i="13" s="1"/>
  <c r="AU799" i="13" s="1"/>
  <c r="AU800" i="13" s="1"/>
  <c r="AS765" i="13"/>
  <c r="AT765" i="13" s="1"/>
  <c r="AX764" i="13"/>
  <c r="AX763" i="13"/>
  <c r="AW763" i="13"/>
  <c r="AX762" i="13"/>
  <c r="AW762" i="13"/>
  <c r="AX761" i="13"/>
  <c r="AW761" i="13"/>
  <c r="AX760" i="13"/>
  <c r="AW760" i="13"/>
  <c r="AX759" i="13"/>
  <c r="AW759" i="13"/>
  <c r="AX758" i="13"/>
  <c r="AW758" i="13"/>
  <c r="AX757" i="13"/>
  <c r="AW757" i="13"/>
  <c r="AX756" i="13"/>
  <c r="AW756" i="13"/>
  <c r="AX755" i="13"/>
  <c r="AW755" i="13"/>
  <c r="AX754" i="13"/>
  <c r="AW754" i="13"/>
  <c r="AX753" i="13"/>
  <c r="AW753" i="13"/>
  <c r="AX752" i="13"/>
  <c r="AW752" i="13"/>
  <c r="AX751" i="13"/>
  <c r="AW751" i="13"/>
  <c r="AX750" i="13"/>
  <c r="AW750" i="13"/>
  <c r="AX749" i="13"/>
  <c r="AW749" i="13"/>
  <c r="AX748" i="13"/>
  <c r="AW748" i="13"/>
  <c r="AX747" i="13"/>
  <c r="AW747" i="13"/>
  <c r="AX746" i="13"/>
  <c r="AW746" i="13"/>
  <c r="AX745" i="13"/>
  <c r="AW745" i="13"/>
  <c r="AX744" i="13"/>
  <c r="AW744" i="13"/>
  <c r="AX743" i="13"/>
  <c r="AW743" i="13"/>
  <c r="AX742" i="13"/>
  <c r="AW742" i="13"/>
  <c r="AX741" i="13"/>
  <c r="AW741" i="13"/>
  <c r="AX740" i="13"/>
  <c r="AW740" i="13"/>
  <c r="AX739" i="13"/>
  <c r="AW739" i="13"/>
  <c r="AX738" i="13"/>
  <c r="AW738" i="13"/>
  <c r="AX737" i="13"/>
  <c r="AW737" i="13"/>
  <c r="AX736" i="13"/>
  <c r="AW736" i="13"/>
  <c r="AX735" i="13"/>
  <c r="AW735" i="13"/>
  <c r="AX734" i="13"/>
  <c r="AW734" i="13"/>
  <c r="AX733" i="13"/>
  <c r="AW733" i="13"/>
  <c r="AX732" i="13"/>
  <c r="AW732" i="13"/>
  <c r="AX731" i="13"/>
  <c r="AW731" i="13"/>
  <c r="AX730" i="13"/>
  <c r="AW730" i="13"/>
  <c r="AX729" i="13"/>
  <c r="AW729" i="13"/>
  <c r="AU729" i="13"/>
  <c r="AU730" i="13" s="1"/>
  <c r="AU731" i="13" s="1"/>
  <c r="AU732" i="13" s="1"/>
  <c r="AU733" i="13" s="1"/>
  <c r="AU734" i="13" s="1"/>
  <c r="AU735" i="13" s="1"/>
  <c r="AU736" i="13" s="1"/>
  <c r="AU737" i="13" s="1"/>
  <c r="AU738" i="13" s="1"/>
  <c r="AU739" i="13" s="1"/>
  <c r="AU740" i="13" s="1"/>
  <c r="AU741" i="13" s="1"/>
  <c r="AU742" i="13" s="1"/>
  <c r="AU743" i="13" s="1"/>
  <c r="AU744" i="13" s="1"/>
  <c r="AU745" i="13" s="1"/>
  <c r="AU746" i="13" s="1"/>
  <c r="AU747" i="13" s="1"/>
  <c r="AU748" i="13" s="1"/>
  <c r="AU749" i="13" s="1"/>
  <c r="AU750" i="13" s="1"/>
  <c r="AU751" i="13" s="1"/>
  <c r="AU752" i="13" s="1"/>
  <c r="AU753" i="13" s="1"/>
  <c r="AU754" i="13" s="1"/>
  <c r="AU755" i="13" s="1"/>
  <c r="AU756" i="13" s="1"/>
  <c r="AU757" i="13" s="1"/>
  <c r="AU758" i="13" s="1"/>
  <c r="AU759" i="13" s="1"/>
  <c r="AU760" i="13" s="1"/>
  <c r="AU761" i="13" s="1"/>
  <c r="AU762" i="13" s="1"/>
  <c r="AU763" i="13" s="1"/>
  <c r="AU764" i="13" s="1"/>
  <c r="AS729" i="13"/>
  <c r="AT729" i="13" s="1"/>
  <c r="AX728" i="13"/>
  <c r="AX727" i="13"/>
  <c r="AW727" i="13"/>
  <c r="AX726" i="13"/>
  <c r="AW726" i="13"/>
  <c r="AX725" i="13"/>
  <c r="AW725" i="13"/>
  <c r="AX724" i="13"/>
  <c r="AW724" i="13"/>
  <c r="AX723" i="13"/>
  <c r="AW723" i="13"/>
  <c r="AX722" i="13"/>
  <c r="AW722" i="13"/>
  <c r="AX721" i="13"/>
  <c r="AW721" i="13"/>
  <c r="AX720" i="13"/>
  <c r="AW720" i="13"/>
  <c r="AX719" i="13"/>
  <c r="AW719" i="13"/>
  <c r="AX718" i="13"/>
  <c r="AW718" i="13"/>
  <c r="AX717" i="13"/>
  <c r="AW717" i="13"/>
  <c r="AX716" i="13"/>
  <c r="AW716" i="13"/>
  <c r="AX715" i="13"/>
  <c r="AW715" i="13"/>
  <c r="AX714" i="13"/>
  <c r="AW714" i="13"/>
  <c r="AX713" i="13"/>
  <c r="AW713" i="13"/>
  <c r="AX712" i="13"/>
  <c r="AW712" i="13"/>
  <c r="AX711" i="13"/>
  <c r="AW711" i="13"/>
  <c r="AX710" i="13"/>
  <c r="AW710" i="13"/>
  <c r="AX709" i="13"/>
  <c r="AW709" i="13"/>
  <c r="AX708" i="13"/>
  <c r="AW708" i="13"/>
  <c r="AX707" i="13"/>
  <c r="AW707" i="13"/>
  <c r="AX706" i="13"/>
  <c r="AW706" i="13"/>
  <c r="AX705" i="13"/>
  <c r="AW705" i="13"/>
  <c r="AX704" i="13"/>
  <c r="AW704" i="13"/>
  <c r="AX703" i="13"/>
  <c r="AW703" i="13"/>
  <c r="AX702" i="13"/>
  <c r="AW702" i="13"/>
  <c r="AX701" i="13"/>
  <c r="AW701" i="13"/>
  <c r="AX700" i="13"/>
  <c r="AW700" i="13"/>
  <c r="AX699" i="13"/>
  <c r="AW699" i="13"/>
  <c r="AX698" i="13"/>
  <c r="AW698" i="13"/>
  <c r="AX697" i="13"/>
  <c r="AW697" i="13"/>
  <c r="AX696" i="13"/>
  <c r="AW696" i="13"/>
  <c r="AX695" i="13"/>
  <c r="AW695" i="13"/>
  <c r="AX694" i="13"/>
  <c r="AW694" i="13"/>
  <c r="AX693" i="13"/>
  <c r="AW693" i="13"/>
  <c r="AU693" i="13"/>
  <c r="AU694" i="13" s="1"/>
  <c r="AU695" i="13" s="1"/>
  <c r="AU696" i="13" s="1"/>
  <c r="AU697" i="13" s="1"/>
  <c r="AU698" i="13" s="1"/>
  <c r="AU699" i="13" s="1"/>
  <c r="AU700" i="13" s="1"/>
  <c r="AU701" i="13" s="1"/>
  <c r="AU702" i="13" s="1"/>
  <c r="AU703" i="13" s="1"/>
  <c r="AU704" i="13" s="1"/>
  <c r="AU705" i="13" s="1"/>
  <c r="AU706" i="13" s="1"/>
  <c r="AU707" i="13" s="1"/>
  <c r="AU708" i="13" s="1"/>
  <c r="AU709" i="13" s="1"/>
  <c r="AU710" i="13" s="1"/>
  <c r="AU711" i="13" s="1"/>
  <c r="AU712" i="13" s="1"/>
  <c r="AU713" i="13" s="1"/>
  <c r="AU714" i="13" s="1"/>
  <c r="AU715" i="13" s="1"/>
  <c r="AU716" i="13" s="1"/>
  <c r="AU717" i="13" s="1"/>
  <c r="AU718" i="13" s="1"/>
  <c r="AU719" i="13" s="1"/>
  <c r="AU720" i="13" s="1"/>
  <c r="AU721" i="13" s="1"/>
  <c r="AU722" i="13" s="1"/>
  <c r="AU723" i="13" s="1"/>
  <c r="AU724" i="13" s="1"/>
  <c r="AU725" i="13" s="1"/>
  <c r="AU726" i="13" s="1"/>
  <c r="AU727" i="13" s="1"/>
  <c r="AU728" i="13" s="1"/>
  <c r="AS693" i="13"/>
  <c r="AT693" i="13" s="1"/>
  <c r="AT694" i="13" s="1"/>
  <c r="AX692" i="13"/>
  <c r="AX691" i="13"/>
  <c r="AW691" i="13"/>
  <c r="AX690" i="13"/>
  <c r="AW690" i="13"/>
  <c r="AX689" i="13"/>
  <c r="AW689" i="13"/>
  <c r="AX688" i="13"/>
  <c r="AW688" i="13"/>
  <c r="AX687" i="13"/>
  <c r="AW687" i="13"/>
  <c r="AX686" i="13"/>
  <c r="AW686" i="13"/>
  <c r="AX685" i="13"/>
  <c r="AW685" i="13"/>
  <c r="AX684" i="13"/>
  <c r="AW684" i="13"/>
  <c r="AX683" i="13"/>
  <c r="AW683" i="13"/>
  <c r="AX682" i="13"/>
  <c r="AW682" i="13"/>
  <c r="AX681" i="13"/>
  <c r="AW681" i="13"/>
  <c r="AX680" i="13"/>
  <c r="AW680" i="13"/>
  <c r="AX679" i="13"/>
  <c r="AW679" i="13"/>
  <c r="AX678" i="13"/>
  <c r="AW678" i="13"/>
  <c r="AX677" i="13"/>
  <c r="AW677" i="13"/>
  <c r="AX676" i="13"/>
  <c r="AW676" i="13"/>
  <c r="AX675" i="13"/>
  <c r="AW675" i="13"/>
  <c r="AX674" i="13"/>
  <c r="AW674" i="13"/>
  <c r="AX673" i="13"/>
  <c r="AW673" i="13"/>
  <c r="AX672" i="13"/>
  <c r="AW672" i="13"/>
  <c r="AX671" i="13"/>
  <c r="AW671" i="13"/>
  <c r="AX670" i="13"/>
  <c r="AW670" i="13"/>
  <c r="AX669" i="13"/>
  <c r="AW669" i="13"/>
  <c r="AX668" i="13"/>
  <c r="AW668" i="13"/>
  <c r="AX667" i="13"/>
  <c r="AW667" i="13"/>
  <c r="AX666" i="13"/>
  <c r="AW666" i="13"/>
  <c r="AX665" i="13"/>
  <c r="AW665" i="13"/>
  <c r="AX664" i="13"/>
  <c r="AW664" i="13"/>
  <c r="AX663" i="13"/>
  <c r="AW663" i="13"/>
  <c r="AX662" i="13"/>
  <c r="AW662" i="13"/>
  <c r="AX661" i="13"/>
  <c r="AW661" i="13"/>
  <c r="AX660" i="13"/>
  <c r="AW660" i="13"/>
  <c r="AX659" i="13"/>
  <c r="AW659" i="13"/>
  <c r="AX658" i="13"/>
  <c r="AW658" i="13"/>
  <c r="AX657" i="13"/>
  <c r="AW657" i="13"/>
  <c r="AU657" i="13"/>
  <c r="AU658" i="13" s="1"/>
  <c r="AU659" i="13" s="1"/>
  <c r="AU660" i="13" s="1"/>
  <c r="AU661" i="13" s="1"/>
  <c r="AU662" i="13" s="1"/>
  <c r="AU663" i="13" s="1"/>
  <c r="AU664" i="13" s="1"/>
  <c r="AU665" i="13" s="1"/>
  <c r="AU666" i="13" s="1"/>
  <c r="AU667" i="13" s="1"/>
  <c r="AU668" i="13" s="1"/>
  <c r="AU669" i="13" s="1"/>
  <c r="AU670" i="13" s="1"/>
  <c r="AU671" i="13" s="1"/>
  <c r="AU672" i="13" s="1"/>
  <c r="AU673" i="13" s="1"/>
  <c r="AU674" i="13" s="1"/>
  <c r="AU675" i="13" s="1"/>
  <c r="AU676" i="13" s="1"/>
  <c r="AU677" i="13" s="1"/>
  <c r="AU678" i="13" s="1"/>
  <c r="AU679" i="13" s="1"/>
  <c r="AU680" i="13" s="1"/>
  <c r="AU681" i="13" s="1"/>
  <c r="AU682" i="13" s="1"/>
  <c r="AU683" i="13" s="1"/>
  <c r="AU684" i="13" s="1"/>
  <c r="AU685" i="13" s="1"/>
  <c r="AU686" i="13" s="1"/>
  <c r="AU687" i="13" s="1"/>
  <c r="AU688" i="13" s="1"/>
  <c r="AU689" i="13" s="1"/>
  <c r="AU690" i="13" s="1"/>
  <c r="AU691" i="13" s="1"/>
  <c r="AU692" i="13" s="1"/>
  <c r="AS657" i="13"/>
  <c r="AT657" i="13" s="1"/>
  <c r="AX656" i="13"/>
  <c r="AX655" i="13"/>
  <c r="AW655" i="13"/>
  <c r="AX654" i="13"/>
  <c r="AW654" i="13"/>
  <c r="AX653" i="13"/>
  <c r="AW653" i="13"/>
  <c r="AX652" i="13"/>
  <c r="AW652" i="13"/>
  <c r="AX651" i="13"/>
  <c r="AW651" i="13"/>
  <c r="AX650" i="13"/>
  <c r="AW650" i="13"/>
  <c r="AX649" i="13"/>
  <c r="AW649" i="13"/>
  <c r="AX648" i="13"/>
  <c r="AW648" i="13"/>
  <c r="AX647" i="13"/>
  <c r="AW647" i="13"/>
  <c r="AX646" i="13"/>
  <c r="AW646" i="13"/>
  <c r="AX645" i="13"/>
  <c r="AW645" i="13"/>
  <c r="AX644" i="13"/>
  <c r="AW644" i="13"/>
  <c r="AX643" i="13"/>
  <c r="AW643" i="13"/>
  <c r="AX642" i="13"/>
  <c r="AW642" i="13"/>
  <c r="AX641" i="13"/>
  <c r="AW641" i="13"/>
  <c r="AX640" i="13"/>
  <c r="AW640" i="13"/>
  <c r="AX639" i="13"/>
  <c r="AW639" i="13"/>
  <c r="AX638" i="13"/>
  <c r="AW638" i="13"/>
  <c r="AX637" i="13"/>
  <c r="AW637" i="13"/>
  <c r="AX636" i="13"/>
  <c r="AW636" i="13"/>
  <c r="AX635" i="13"/>
  <c r="AW635" i="13"/>
  <c r="AX634" i="13"/>
  <c r="AW634" i="13"/>
  <c r="AX633" i="13"/>
  <c r="AW633" i="13"/>
  <c r="AX632" i="13"/>
  <c r="AW632" i="13"/>
  <c r="AX631" i="13"/>
  <c r="AW631" i="13"/>
  <c r="AX630" i="13"/>
  <c r="AW630" i="13"/>
  <c r="AX629" i="13"/>
  <c r="AW629" i="13"/>
  <c r="AX628" i="13"/>
  <c r="AW628" i="13"/>
  <c r="AX627" i="13"/>
  <c r="AW627" i="13"/>
  <c r="AX626" i="13"/>
  <c r="AW626" i="13"/>
  <c r="AX625" i="13"/>
  <c r="AW625" i="13"/>
  <c r="AX624" i="13"/>
  <c r="AW624" i="13"/>
  <c r="AX623" i="13"/>
  <c r="AW623" i="13"/>
  <c r="AX622" i="13"/>
  <c r="AW622" i="13"/>
  <c r="AX621" i="13"/>
  <c r="AW621" i="13"/>
  <c r="AU621" i="13"/>
  <c r="AU622" i="13" s="1"/>
  <c r="AU623" i="13" s="1"/>
  <c r="AU624" i="13" s="1"/>
  <c r="AU625" i="13" s="1"/>
  <c r="AU626" i="13" s="1"/>
  <c r="AU627" i="13" s="1"/>
  <c r="AU628" i="13" s="1"/>
  <c r="AU629" i="13" s="1"/>
  <c r="AU630" i="13" s="1"/>
  <c r="AU631" i="13" s="1"/>
  <c r="AU632" i="13" s="1"/>
  <c r="AU633" i="13" s="1"/>
  <c r="AU634" i="13" s="1"/>
  <c r="AU635" i="13" s="1"/>
  <c r="AU636" i="13" s="1"/>
  <c r="AU637" i="13" s="1"/>
  <c r="AU638" i="13" s="1"/>
  <c r="AU639" i="13" s="1"/>
  <c r="AU640" i="13" s="1"/>
  <c r="AU641" i="13" s="1"/>
  <c r="AU642" i="13" s="1"/>
  <c r="AU643" i="13" s="1"/>
  <c r="AU644" i="13" s="1"/>
  <c r="AU645" i="13" s="1"/>
  <c r="AU646" i="13" s="1"/>
  <c r="AU647" i="13" s="1"/>
  <c r="AU648" i="13" s="1"/>
  <c r="AU649" i="13" s="1"/>
  <c r="AU650" i="13" s="1"/>
  <c r="AU651" i="13" s="1"/>
  <c r="AU652" i="13" s="1"/>
  <c r="AU653" i="13" s="1"/>
  <c r="AU654" i="13" s="1"/>
  <c r="AU655" i="13" s="1"/>
  <c r="AU656" i="13" s="1"/>
  <c r="AS621" i="13"/>
  <c r="AT621" i="13" s="1"/>
  <c r="AT622" i="13" s="1"/>
  <c r="AX620" i="13"/>
  <c r="AX619" i="13"/>
  <c r="AW619" i="13"/>
  <c r="AX618" i="13"/>
  <c r="AW618" i="13"/>
  <c r="AX617" i="13"/>
  <c r="AW617" i="13"/>
  <c r="AX616" i="13"/>
  <c r="AW616" i="13"/>
  <c r="AX615" i="13"/>
  <c r="AW615" i="13"/>
  <c r="AX614" i="13"/>
  <c r="AW614" i="13"/>
  <c r="AX613" i="13"/>
  <c r="AW613" i="13"/>
  <c r="AX612" i="13"/>
  <c r="AW612" i="13"/>
  <c r="AX611" i="13"/>
  <c r="AW611" i="13"/>
  <c r="AX610" i="13"/>
  <c r="AW610" i="13"/>
  <c r="AX609" i="13"/>
  <c r="AW609" i="13"/>
  <c r="AX608" i="13"/>
  <c r="AW608" i="13"/>
  <c r="AX607" i="13"/>
  <c r="AW607" i="13"/>
  <c r="AX606" i="13"/>
  <c r="AW606" i="13"/>
  <c r="AX605" i="13"/>
  <c r="AW605" i="13"/>
  <c r="AX604" i="13"/>
  <c r="AW604" i="13"/>
  <c r="AX603" i="13"/>
  <c r="AW603" i="13"/>
  <c r="AX602" i="13"/>
  <c r="AW602" i="13"/>
  <c r="AX601" i="13"/>
  <c r="AW601" i="13"/>
  <c r="AX600" i="13"/>
  <c r="AW600" i="13"/>
  <c r="AX599" i="13"/>
  <c r="AW599" i="13"/>
  <c r="AX598" i="13"/>
  <c r="AW598" i="13"/>
  <c r="AX597" i="13"/>
  <c r="AW597" i="13"/>
  <c r="AX596" i="13"/>
  <c r="AW596" i="13"/>
  <c r="AX595" i="13"/>
  <c r="AW595" i="13"/>
  <c r="AX594" i="13"/>
  <c r="AW594" i="13"/>
  <c r="AX593" i="13"/>
  <c r="AW593" i="13"/>
  <c r="AX592" i="13"/>
  <c r="AW592" i="13"/>
  <c r="AX591" i="13"/>
  <c r="AW591" i="13"/>
  <c r="AX590" i="13"/>
  <c r="AW590" i="13"/>
  <c r="AX589" i="13"/>
  <c r="AW589" i="13"/>
  <c r="AX588" i="13"/>
  <c r="AW588" i="13"/>
  <c r="AX587" i="13"/>
  <c r="AW587" i="13"/>
  <c r="AX586" i="13"/>
  <c r="AW586" i="13"/>
  <c r="AX585" i="13"/>
  <c r="AW585" i="13"/>
  <c r="AU585" i="13"/>
  <c r="AU586" i="13" s="1"/>
  <c r="AU587" i="13" s="1"/>
  <c r="AU588" i="13" s="1"/>
  <c r="AU589" i="13" s="1"/>
  <c r="AU590" i="13" s="1"/>
  <c r="AU591" i="13" s="1"/>
  <c r="AU592" i="13" s="1"/>
  <c r="AU593" i="13" s="1"/>
  <c r="AU594" i="13" s="1"/>
  <c r="AU595" i="13" s="1"/>
  <c r="AU596" i="13" s="1"/>
  <c r="AU597" i="13" s="1"/>
  <c r="AU598" i="13" s="1"/>
  <c r="AU599" i="13" s="1"/>
  <c r="AU600" i="13" s="1"/>
  <c r="AU601" i="13" s="1"/>
  <c r="AU602" i="13" s="1"/>
  <c r="AU603" i="13" s="1"/>
  <c r="AU604" i="13" s="1"/>
  <c r="AU605" i="13" s="1"/>
  <c r="AU606" i="13" s="1"/>
  <c r="AU607" i="13" s="1"/>
  <c r="AU608" i="13" s="1"/>
  <c r="AU609" i="13" s="1"/>
  <c r="AU610" i="13" s="1"/>
  <c r="AU611" i="13" s="1"/>
  <c r="AU612" i="13" s="1"/>
  <c r="AU613" i="13" s="1"/>
  <c r="AU614" i="13" s="1"/>
  <c r="AU615" i="13" s="1"/>
  <c r="AU616" i="13" s="1"/>
  <c r="AU617" i="13" s="1"/>
  <c r="AU618" i="13" s="1"/>
  <c r="AU619" i="13" s="1"/>
  <c r="AU620" i="13" s="1"/>
  <c r="AS585" i="13"/>
  <c r="AT585" i="13" s="1"/>
  <c r="AT586" i="13" s="1"/>
  <c r="AX584" i="13"/>
  <c r="AX583" i="13"/>
  <c r="AW583" i="13"/>
  <c r="AX582" i="13"/>
  <c r="AW582" i="13"/>
  <c r="AX581" i="13"/>
  <c r="AW581" i="13"/>
  <c r="AX580" i="13"/>
  <c r="AW580" i="13"/>
  <c r="AX579" i="13"/>
  <c r="AW579" i="13"/>
  <c r="AX578" i="13"/>
  <c r="AW578" i="13"/>
  <c r="AX577" i="13"/>
  <c r="AW577" i="13"/>
  <c r="AX576" i="13"/>
  <c r="AW576" i="13"/>
  <c r="AX575" i="13"/>
  <c r="AW575" i="13"/>
  <c r="AX574" i="13"/>
  <c r="AW574" i="13"/>
  <c r="AX573" i="13"/>
  <c r="AW573" i="13"/>
  <c r="AX572" i="13"/>
  <c r="AW572" i="13"/>
  <c r="AX571" i="13"/>
  <c r="AW571" i="13"/>
  <c r="AX570" i="13"/>
  <c r="AW570" i="13"/>
  <c r="AX569" i="13"/>
  <c r="AW569" i="13"/>
  <c r="AX568" i="13"/>
  <c r="AW568" i="13"/>
  <c r="AX567" i="13"/>
  <c r="AW567" i="13"/>
  <c r="AX566" i="13"/>
  <c r="AW566" i="13"/>
  <c r="AX565" i="13"/>
  <c r="AW565" i="13"/>
  <c r="AX564" i="13"/>
  <c r="AW564" i="13"/>
  <c r="AX563" i="13"/>
  <c r="AW563" i="13"/>
  <c r="AX562" i="13"/>
  <c r="AW562" i="13"/>
  <c r="AX561" i="13"/>
  <c r="AW561" i="13"/>
  <c r="AX560" i="13"/>
  <c r="AW560" i="13"/>
  <c r="AX559" i="13"/>
  <c r="AW559" i="13"/>
  <c r="AX558" i="13"/>
  <c r="AW558" i="13"/>
  <c r="AX557" i="13"/>
  <c r="AW557" i="13"/>
  <c r="AX556" i="13"/>
  <c r="AW556" i="13"/>
  <c r="AX555" i="13"/>
  <c r="AW555" i="13"/>
  <c r="AX554" i="13"/>
  <c r="AW554" i="13"/>
  <c r="AX553" i="13"/>
  <c r="AW553" i="13"/>
  <c r="AX552" i="13"/>
  <c r="AW552" i="13"/>
  <c r="AX551" i="13"/>
  <c r="AW551" i="13"/>
  <c r="AX550" i="13"/>
  <c r="AW550" i="13"/>
  <c r="AX549" i="13"/>
  <c r="AW549" i="13"/>
  <c r="AU549" i="13"/>
  <c r="AU550" i="13" s="1"/>
  <c r="AU551" i="13" s="1"/>
  <c r="AU552" i="13" s="1"/>
  <c r="AU553" i="13" s="1"/>
  <c r="AU554" i="13" s="1"/>
  <c r="AU555" i="13" s="1"/>
  <c r="AU556" i="13" s="1"/>
  <c r="AU557" i="13" s="1"/>
  <c r="AU558" i="13" s="1"/>
  <c r="AU559" i="13" s="1"/>
  <c r="AU560" i="13" s="1"/>
  <c r="AU561" i="13" s="1"/>
  <c r="AU562" i="13" s="1"/>
  <c r="AU563" i="13" s="1"/>
  <c r="AU564" i="13" s="1"/>
  <c r="AU565" i="13" s="1"/>
  <c r="AU566" i="13" s="1"/>
  <c r="AU567" i="13" s="1"/>
  <c r="AU568" i="13" s="1"/>
  <c r="AU569" i="13" s="1"/>
  <c r="AU570" i="13" s="1"/>
  <c r="AU571" i="13" s="1"/>
  <c r="AU572" i="13" s="1"/>
  <c r="AU573" i="13" s="1"/>
  <c r="AU574" i="13" s="1"/>
  <c r="AU575" i="13" s="1"/>
  <c r="AU576" i="13" s="1"/>
  <c r="AU577" i="13" s="1"/>
  <c r="AU578" i="13" s="1"/>
  <c r="AU579" i="13" s="1"/>
  <c r="AU580" i="13" s="1"/>
  <c r="AU581" i="13" s="1"/>
  <c r="AU582" i="13" s="1"/>
  <c r="AU583" i="13" s="1"/>
  <c r="AU584" i="13" s="1"/>
  <c r="AS549" i="13"/>
  <c r="AT549" i="13" s="1"/>
  <c r="AX548" i="13"/>
  <c r="AX547" i="13"/>
  <c r="AW547" i="13"/>
  <c r="AX546" i="13"/>
  <c r="AW546" i="13"/>
  <c r="AX545" i="13"/>
  <c r="AW545" i="13"/>
  <c r="AX544" i="13"/>
  <c r="AW544" i="13"/>
  <c r="AX543" i="13"/>
  <c r="AW543" i="13"/>
  <c r="AX542" i="13"/>
  <c r="AW542" i="13"/>
  <c r="AX541" i="13"/>
  <c r="AW541" i="13"/>
  <c r="AX540" i="13"/>
  <c r="AW540" i="13"/>
  <c r="AX539" i="13"/>
  <c r="AW539" i="13"/>
  <c r="AX538" i="13"/>
  <c r="AW538" i="13"/>
  <c r="AX537" i="13"/>
  <c r="AW537" i="13"/>
  <c r="AX536" i="13"/>
  <c r="AW536" i="13"/>
  <c r="AX535" i="13"/>
  <c r="AW535" i="13"/>
  <c r="AX534" i="13"/>
  <c r="AW534" i="13"/>
  <c r="AX533" i="13"/>
  <c r="AW533" i="13"/>
  <c r="AX532" i="13"/>
  <c r="AW532" i="13"/>
  <c r="AX531" i="13"/>
  <c r="AW531" i="13"/>
  <c r="AX530" i="13"/>
  <c r="AW530" i="13"/>
  <c r="AX529" i="13"/>
  <c r="AW529" i="13"/>
  <c r="AX528" i="13"/>
  <c r="AW528" i="13"/>
  <c r="AX527" i="13"/>
  <c r="AW527" i="13"/>
  <c r="AX526" i="13"/>
  <c r="AW526" i="13"/>
  <c r="AX525" i="13"/>
  <c r="AW525" i="13"/>
  <c r="AX524" i="13"/>
  <c r="AW524" i="13"/>
  <c r="AX523" i="13"/>
  <c r="AW523" i="13"/>
  <c r="AX522" i="13"/>
  <c r="AW522" i="13"/>
  <c r="AX521" i="13"/>
  <c r="AW521" i="13"/>
  <c r="AX520" i="13"/>
  <c r="AW520" i="13"/>
  <c r="AX519" i="13"/>
  <c r="AW519" i="13"/>
  <c r="AX518" i="13"/>
  <c r="AW518" i="13"/>
  <c r="AX517" i="13"/>
  <c r="AW517" i="13"/>
  <c r="AX516" i="13"/>
  <c r="AW516" i="13"/>
  <c r="AX515" i="13"/>
  <c r="AW515" i="13"/>
  <c r="AX514" i="13"/>
  <c r="AW514" i="13"/>
  <c r="AX513" i="13"/>
  <c r="AW513" i="13"/>
  <c r="AU513" i="13"/>
  <c r="AU514" i="13" s="1"/>
  <c r="AU515" i="13" s="1"/>
  <c r="AU516" i="13" s="1"/>
  <c r="AU517" i="13" s="1"/>
  <c r="AU518" i="13" s="1"/>
  <c r="AU519" i="13" s="1"/>
  <c r="AU520" i="13" s="1"/>
  <c r="AU521" i="13" s="1"/>
  <c r="AU522" i="13" s="1"/>
  <c r="AU523" i="13" s="1"/>
  <c r="AU524" i="13" s="1"/>
  <c r="AU525" i="13" s="1"/>
  <c r="AU526" i="13" s="1"/>
  <c r="AU527" i="13" s="1"/>
  <c r="AU528" i="13" s="1"/>
  <c r="AU529" i="13" s="1"/>
  <c r="AU530" i="13" s="1"/>
  <c r="AU531" i="13" s="1"/>
  <c r="AU532" i="13" s="1"/>
  <c r="AU533" i="13" s="1"/>
  <c r="AU534" i="13" s="1"/>
  <c r="AU535" i="13" s="1"/>
  <c r="AU536" i="13" s="1"/>
  <c r="AU537" i="13" s="1"/>
  <c r="AU538" i="13" s="1"/>
  <c r="AU539" i="13" s="1"/>
  <c r="AU540" i="13" s="1"/>
  <c r="AU541" i="13" s="1"/>
  <c r="AU542" i="13" s="1"/>
  <c r="AU543" i="13" s="1"/>
  <c r="AU544" i="13" s="1"/>
  <c r="AU545" i="13" s="1"/>
  <c r="AU546" i="13" s="1"/>
  <c r="AU547" i="13" s="1"/>
  <c r="AU548" i="13" s="1"/>
  <c r="AS513" i="13"/>
  <c r="AT513" i="13" s="1"/>
  <c r="AX512" i="13"/>
  <c r="AX511" i="13"/>
  <c r="AW511" i="13"/>
  <c r="AX510" i="13"/>
  <c r="AW510" i="13"/>
  <c r="AX509" i="13"/>
  <c r="AW509" i="13"/>
  <c r="AX508" i="13"/>
  <c r="AW508" i="13"/>
  <c r="AX507" i="13"/>
  <c r="AW507" i="13"/>
  <c r="AX506" i="13"/>
  <c r="AW506" i="13"/>
  <c r="AX505" i="13"/>
  <c r="AW505" i="13"/>
  <c r="AX504" i="13"/>
  <c r="AW504" i="13"/>
  <c r="AX503" i="13"/>
  <c r="AW503" i="13"/>
  <c r="AX502" i="13"/>
  <c r="AW502" i="13"/>
  <c r="AX501" i="13"/>
  <c r="AW501" i="13"/>
  <c r="AX500" i="13"/>
  <c r="AW500" i="13"/>
  <c r="AX499" i="13"/>
  <c r="AW499" i="13"/>
  <c r="AX498" i="13"/>
  <c r="AW498" i="13"/>
  <c r="AX497" i="13"/>
  <c r="AW497" i="13"/>
  <c r="AX496" i="13"/>
  <c r="AW496" i="13"/>
  <c r="AX495" i="13"/>
  <c r="AW495" i="13"/>
  <c r="AX494" i="13"/>
  <c r="AW494" i="13"/>
  <c r="AX493" i="13"/>
  <c r="AW493" i="13"/>
  <c r="AX492" i="13"/>
  <c r="AW492" i="13"/>
  <c r="AX491" i="13"/>
  <c r="AW491" i="13"/>
  <c r="AX490" i="13"/>
  <c r="AW490" i="13"/>
  <c r="AX489" i="13"/>
  <c r="AW489" i="13"/>
  <c r="AX488" i="13"/>
  <c r="AW488" i="13"/>
  <c r="AX487" i="13"/>
  <c r="AW487" i="13"/>
  <c r="AX486" i="13"/>
  <c r="AW486" i="13"/>
  <c r="AX485" i="13"/>
  <c r="AW485" i="13"/>
  <c r="AX484" i="13"/>
  <c r="AW484" i="13"/>
  <c r="AX483" i="13"/>
  <c r="AW483" i="13"/>
  <c r="AX482" i="13"/>
  <c r="AW482" i="13"/>
  <c r="AX481" i="13"/>
  <c r="AW481" i="13"/>
  <c r="AX480" i="13"/>
  <c r="AW480" i="13"/>
  <c r="AX479" i="13"/>
  <c r="AW479" i="13"/>
  <c r="AX478" i="13"/>
  <c r="AW478" i="13"/>
  <c r="AX477" i="13"/>
  <c r="AW477" i="13"/>
  <c r="AU477" i="13"/>
  <c r="AU478" i="13" s="1"/>
  <c r="AU479" i="13" s="1"/>
  <c r="AU480" i="13" s="1"/>
  <c r="AU481" i="13" s="1"/>
  <c r="AU482" i="13" s="1"/>
  <c r="AU483" i="13" s="1"/>
  <c r="AU484" i="13" s="1"/>
  <c r="AU485" i="13" s="1"/>
  <c r="AU486" i="13" s="1"/>
  <c r="AU487" i="13" s="1"/>
  <c r="AU488" i="13" s="1"/>
  <c r="AU489" i="13" s="1"/>
  <c r="AU490" i="13" s="1"/>
  <c r="AU491" i="13" s="1"/>
  <c r="AU492" i="13" s="1"/>
  <c r="AU493" i="13" s="1"/>
  <c r="AU494" i="13" s="1"/>
  <c r="AU495" i="13" s="1"/>
  <c r="AU496" i="13" s="1"/>
  <c r="AU497" i="13" s="1"/>
  <c r="AU498" i="13" s="1"/>
  <c r="AU499" i="13" s="1"/>
  <c r="AU500" i="13" s="1"/>
  <c r="AU501" i="13" s="1"/>
  <c r="AU502" i="13" s="1"/>
  <c r="AU503" i="13" s="1"/>
  <c r="AU504" i="13" s="1"/>
  <c r="AU505" i="13" s="1"/>
  <c r="AU506" i="13" s="1"/>
  <c r="AU507" i="13" s="1"/>
  <c r="AU508" i="13" s="1"/>
  <c r="AU509" i="13" s="1"/>
  <c r="AU510" i="13" s="1"/>
  <c r="AU511" i="13" s="1"/>
  <c r="AU512" i="13" s="1"/>
  <c r="AS477" i="13"/>
  <c r="AT477" i="13" s="1"/>
  <c r="AX476" i="13"/>
  <c r="AX475" i="13"/>
  <c r="AW475" i="13"/>
  <c r="AX474" i="13"/>
  <c r="AW474" i="13"/>
  <c r="AX473" i="13"/>
  <c r="AW473" i="13"/>
  <c r="AX472" i="13"/>
  <c r="AW472" i="13"/>
  <c r="AX471" i="13"/>
  <c r="AW471" i="13"/>
  <c r="AX470" i="13"/>
  <c r="AW470" i="13"/>
  <c r="AX469" i="13"/>
  <c r="AW469" i="13"/>
  <c r="AX468" i="13"/>
  <c r="AW468" i="13"/>
  <c r="AX467" i="13"/>
  <c r="AW467" i="13"/>
  <c r="AX466" i="13"/>
  <c r="AW466" i="13"/>
  <c r="AX465" i="13"/>
  <c r="AW465" i="13"/>
  <c r="AX464" i="13"/>
  <c r="AW464" i="13"/>
  <c r="AX463" i="13"/>
  <c r="AW463" i="13"/>
  <c r="AX462" i="13"/>
  <c r="AW462" i="13"/>
  <c r="AX461" i="13"/>
  <c r="AW461" i="13"/>
  <c r="AX460" i="13"/>
  <c r="AW460" i="13"/>
  <c r="AX459" i="13"/>
  <c r="AW459" i="13"/>
  <c r="AX458" i="13"/>
  <c r="AW458" i="13"/>
  <c r="AX457" i="13"/>
  <c r="AW457" i="13"/>
  <c r="AX456" i="13"/>
  <c r="AW456" i="13"/>
  <c r="AX455" i="13"/>
  <c r="AW455" i="13"/>
  <c r="AX454" i="13"/>
  <c r="AW454" i="13"/>
  <c r="AX453" i="13"/>
  <c r="AW453" i="13"/>
  <c r="AX452" i="13"/>
  <c r="AW452" i="13"/>
  <c r="AX451" i="13"/>
  <c r="AW451" i="13"/>
  <c r="AX450" i="13"/>
  <c r="AW450" i="13"/>
  <c r="AX449" i="13"/>
  <c r="AW449" i="13"/>
  <c r="AX448" i="13"/>
  <c r="AW448" i="13"/>
  <c r="AX447" i="13"/>
  <c r="AW447" i="13"/>
  <c r="AX446" i="13"/>
  <c r="AW446" i="13"/>
  <c r="AX445" i="13"/>
  <c r="AW445" i="13"/>
  <c r="AX444" i="13"/>
  <c r="AW444" i="13"/>
  <c r="AX443" i="13"/>
  <c r="AW443" i="13"/>
  <c r="AX442" i="13"/>
  <c r="AW442" i="13"/>
  <c r="AX441" i="13"/>
  <c r="AW441" i="13"/>
  <c r="AU441" i="13"/>
  <c r="AU442" i="13" s="1"/>
  <c r="AU443" i="13" s="1"/>
  <c r="AU444" i="13" s="1"/>
  <c r="AU445" i="13" s="1"/>
  <c r="AU446" i="13" s="1"/>
  <c r="AU447" i="13" s="1"/>
  <c r="AU448" i="13" s="1"/>
  <c r="AU449" i="13" s="1"/>
  <c r="AU450" i="13" s="1"/>
  <c r="AU451" i="13" s="1"/>
  <c r="AU452" i="13" s="1"/>
  <c r="AU453" i="13" s="1"/>
  <c r="AU454" i="13" s="1"/>
  <c r="AU455" i="13" s="1"/>
  <c r="AU456" i="13" s="1"/>
  <c r="AU457" i="13" s="1"/>
  <c r="AU458" i="13" s="1"/>
  <c r="AU459" i="13" s="1"/>
  <c r="AU460" i="13" s="1"/>
  <c r="AU461" i="13" s="1"/>
  <c r="AU462" i="13" s="1"/>
  <c r="AU463" i="13" s="1"/>
  <c r="AU464" i="13" s="1"/>
  <c r="AU465" i="13" s="1"/>
  <c r="AU466" i="13" s="1"/>
  <c r="AU467" i="13" s="1"/>
  <c r="AU468" i="13" s="1"/>
  <c r="AU469" i="13" s="1"/>
  <c r="AU470" i="13" s="1"/>
  <c r="AU471" i="13" s="1"/>
  <c r="AU472" i="13" s="1"/>
  <c r="AU473" i="13" s="1"/>
  <c r="AU474" i="13" s="1"/>
  <c r="AU475" i="13" s="1"/>
  <c r="AU476" i="13" s="1"/>
  <c r="AS441" i="13"/>
  <c r="AT441" i="13" s="1"/>
  <c r="AT442" i="13" s="1"/>
  <c r="AX440" i="13"/>
  <c r="AX439" i="13"/>
  <c r="AW439" i="13"/>
  <c r="AX438" i="13"/>
  <c r="AW438" i="13"/>
  <c r="AX437" i="13"/>
  <c r="AW437" i="13"/>
  <c r="AX436" i="13"/>
  <c r="AW436" i="13"/>
  <c r="AX435" i="13"/>
  <c r="AW435" i="13"/>
  <c r="AX434" i="13"/>
  <c r="AW434" i="13"/>
  <c r="AX433" i="13"/>
  <c r="AW433" i="13"/>
  <c r="AX432" i="13"/>
  <c r="AW432" i="13"/>
  <c r="AX431" i="13"/>
  <c r="AW431" i="13"/>
  <c r="AX430" i="13"/>
  <c r="AW430" i="13"/>
  <c r="AX429" i="13"/>
  <c r="AW429" i="13"/>
  <c r="AX428" i="13"/>
  <c r="AW428" i="13"/>
  <c r="AX427" i="13"/>
  <c r="AW427" i="13"/>
  <c r="AX426" i="13"/>
  <c r="AW426" i="13"/>
  <c r="AX425" i="13"/>
  <c r="AW425" i="13"/>
  <c r="AX424" i="13"/>
  <c r="AW424" i="13"/>
  <c r="AX423" i="13"/>
  <c r="AW423" i="13"/>
  <c r="AX422" i="13"/>
  <c r="AW422" i="13"/>
  <c r="AX421" i="13"/>
  <c r="AW421" i="13"/>
  <c r="AX420" i="13"/>
  <c r="AW420" i="13"/>
  <c r="AX419" i="13"/>
  <c r="AW419" i="13"/>
  <c r="AX418" i="13"/>
  <c r="AW418" i="13"/>
  <c r="AX417" i="13"/>
  <c r="AW417" i="13"/>
  <c r="AX416" i="13"/>
  <c r="AW416" i="13"/>
  <c r="AX415" i="13"/>
  <c r="AW415" i="13"/>
  <c r="AX414" i="13"/>
  <c r="AW414" i="13"/>
  <c r="AX413" i="13"/>
  <c r="AW413" i="13"/>
  <c r="AX412" i="13"/>
  <c r="AW412" i="13"/>
  <c r="AX411" i="13"/>
  <c r="AW411" i="13"/>
  <c r="AX410" i="13"/>
  <c r="AW410" i="13"/>
  <c r="AX409" i="13"/>
  <c r="AW409" i="13"/>
  <c r="AX408" i="13"/>
  <c r="AW408" i="13"/>
  <c r="AX407" i="13"/>
  <c r="AW407" i="13"/>
  <c r="AX406" i="13"/>
  <c r="AW406" i="13"/>
  <c r="AX405" i="13"/>
  <c r="AW405" i="13"/>
  <c r="AU405" i="13"/>
  <c r="AU406" i="13" s="1"/>
  <c r="AU407" i="13" s="1"/>
  <c r="AU408" i="13" s="1"/>
  <c r="AU409" i="13" s="1"/>
  <c r="AU410" i="13" s="1"/>
  <c r="AU411" i="13" s="1"/>
  <c r="AU412" i="13" s="1"/>
  <c r="AU413" i="13" s="1"/>
  <c r="AU414" i="13" s="1"/>
  <c r="AU415" i="13" s="1"/>
  <c r="AU416" i="13" s="1"/>
  <c r="AU417" i="13" s="1"/>
  <c r="AU418" i="13" s="1"/>
  <c r="AU419" i="13" s="1"/>
  <c r="AU420" i="13" s="1"/>
  <c r="AU421" i="13" s="1"/>
  <c r="AU422" i="13" s="1"/>
  <c r="AU423" i="13" s="1"/>
  <c r="AU424" i="13" s="1"/>
  <c r="AU425" i="13" s="1"/>
  <c r="AU426" i="13" s="1"/>
  <c r="AU427" i="13" s="1"/>
  <c r="AU428" i="13" s="1"/>
  <c r="AU429" i="13" s="1"/>
  <c r="AU430" i="13" s="1"/>
  <c r="AU431" i="13" s="1"/>
  <c r="AU432" i="13" s="1"/>
  <c r="AU433" i="13" s="1"/>
  <c r="AU434" i="13" s="1"/>
  <c r="AU435" i="13" s="1"/>
  <c r="AU436" i="13" s="1"/>
  <c r="AU437" i="13" s="1"/>
  <c r="AU438" i="13" s="1"/>
  <c r="AU439" i="13" s="1"/>
  <c r="AU440" i="13" s="1"/>
  <c r="AS405" i="13"/>
  <c r="AT405" i="13" s="1"/>
  <c r="AX404" i="13"/>
  <c r="AX403" i="13"/>
  <c r="AW403" i="13"/>
  <c r="AX402" i="13"/>
  <c r="AW402" i="13"/>
  <c r="AX401" i="13"/>
  <c r="AW401" i="13"/>
  <c r="AX400" i="13"/>
  <c r="AW400" i="13"/>
  <c r="AX399" i="13"/>
  <c r="AW399" i="13"/>
  <c r="AX398" i="13"/>
  <c r="AW398" i="13"/>
  <c r="AX397" i="13"/>
  <c r="AW397" i="13"/>
  <c r="AX396" i="13"/>
  <c r="AW396" i="13"/>
  <c r="AX395" i="13"/>
  <c r="AW395" i="13"/>
  <c r="AX394" i="13"/>
  <c r="AW394" i="13"/>
  <c r="AX393" i="13"/>
  <c r="AW393" i="13"/>
  <c r="AX392" i="13"/>
  <c r="AW392" i="13"/>
  <c r="AX391" i="13"/>
  <c r="AW391" i="13"/>
  <c r="AX390" i="13"/>
  <c r="AW390" i="13"/>
  <c r="AX389" i="13"/>
  <c r="AW389" i="13"/>
  <c r="AX388" i="13"/>
  <c r="AW388" i="13"/>
  <c r="AX387" i="13"/>
  <c r="AW387" i="13"/>
  <c r="AX386" i="13"/>
  <c r="AW386" i="13"/>
  <c r="AX385" i="13"/>
  <c r="AW385" i="13"/>
  <c r="AX384" i="13"/>
  <c r="AW384" i="13"/>
  <c r="AX383" i="13"/>
  <c r="AW383" i="13"/>
  <c r="AX382" i="13"/>
  <c r="AW382" i="13"/>
  <c r="AX381" i="13"/>
  <c r="AW381" i="13"/>
  <c r="AX380" i="13"/>
  <c r="AW380" i="13"/>
  <c r="AX379" i="13"/>
  <c r="AW379" i="13"/>
  <c r="AX378" i="13"/>
  <c r="AW378" i="13"/>
  <c r="AX377" i="13"/>
  <c r="AW377" i="13"/>
  <c r="AX376" i="13"/>
  <c r="AW376" i="13"/>
  <c r="AX375" i="13"/>
  <c r="AW375" i="13"/>
  <c r="AX374" i="13"/>
  <c r="AW374" i="13"/>
  <c r="AX373" i="13"/>
  <c r="AW373" i="13"/>
  <c r="AX372" i="13"/>
  <c r="AW372" i="13"/>
  <c r="AX371" i="13"/>
  <c r="AW371" i="13"/>
  <c r="AX370" i="13"/>
  <c r="AW370" i="13"/>
  <c r="AX369" i="13"/>
  <c r="AW369" i="13"/>
  <c r="AU369" i="13"/>
  <c r="AU370" i="13" s="1"/>
  <c r="AU371" i="13" s="1"/>
  <c r="AU372" i="13" s="1"/>
  <c r="AU373" i="13" s="1"/>
  <c r="AU374" i="13" s="1"/>
  <c r="AU375" i="13" s="1"/>
  <c r="AU376" i="13" s="1"/>
  <c r="AU377" i="13" s="1"/>
  <c r="AU378" i="13" s="1"/>
  <c r="AU379" i="13" s="1"/>
  <c r="AU380" i="13" s="1"/>
  <c r="AU381" i="13" s="1"/>
  <c r="AU382" i="13" s="1"/>
  <c r="AU383" i="13" s="1"/>
  <c r="AU384" i="13" s="1"/>
  <c r="AU385" i="13" s="1"/>
  <c r="AU386" i="13" s="1"/>
  <c r="AU387" i="13" s="1"/>
  <c r="AU388" i="13" s="1"/>
  <c r="AU389" i="13" s="1"/>
  <c r="AU390" i="13" s="1"/>
  <c r="AU391" i="13" s="1"/>
  <c r="AU392" i="13" s="1"/>
  <c r="AU393" i="13" s="1"/>
  <c r="AU394" i="13" s="1"/>
  <c r="AU395" i="13" s="1"/>
  <c r="AU396" i="13" s="1"/>
  <c r="AU397" i="13" s="1"/>
  <c r="AU398" i="13" s="1"/>
  <c r="AU399" i="13" s="1"/>
  <c r="AU400" i="13" s="1"/>
  <c r="AU401" i="13" s="1"/>
  <c r="AU402" i="13" s="1"/>
  <c r="AU403" i="13" s="1"/>
  <c r="AU404" i="13" s="1"/>
  <c r="AS369" i="13"/>
  <c r="AT369" i="13" s="1"/>
  <c r="AT370" i="13" s="1"/>
  <c r="AX368" i="13"/>
  <c r="AX367" i="13"/>
  <c r="AW367" i="13"/>
  <c r="AX366" i="13"/>
  <c r="AW366" i="13"/>
  <c r="AX365" i="13"/>
  <c r="AW365" i="13"/>
  <c r="AX364" i="13"/>
  <c r="AW364" i="13"/>
  <c r="AX363" i="13"/>
  <c r="AW363" i="13"/>
  <c r="AX362" i="13"/>
  <c r="AW362" i="13"/>
  <c r="AX361" i="13"/>
  <c r="AW361" i="13"/>
  <c r="AX360" i="13"/>
  <c r="AW360" i="13"/>
  <c r="AX359" i="13"/>
  <c r="AW359" i="13"/>
  <c r="AX358" i="13"/>
  <c r="AW358" i="13"/>
  <c r="AX357" i="13"/>
  <c r="AW357" i="13"/>
  <c r="AX356" i="13"/>
  <c r="AW356" i="13"/>
  <c r="AX355" i="13"/>
  <c r="AW355" i="13"/>
  <c r="AX354" i="13"/>
  <c r="AW354" i="13"/>
  <c r="AX353" i="13"/>
  <c r="AW353" i="13"/>
  <c r="AX352" i="13"/>
  <c r="AW352" i="13"/>
  <c r="AX351" i="13"/>
  <c r="AW351" i="13"/>
  <c r="AX350" i="13"/>
  <c r="AW350" i="13"/>
  <c r="AX349" i="13"/>
  <c r="AW349" i="13"/>
  <c r="AX348" i="13"/>
  <c r="AW348" i="13"/>
  <c r="AX347" i="13"/>
  <c r="AW347" i="13"/>
  <c r="AX346" i="13"/>
  <c r="AW346" i="13"/>
  <c r="AX345" i="13"/>
  <c r="AW345" i="13"/>
  <c r="AX344" i="13"/>
  <c r="AW344" i="13"/>
  <c r="AX343" i="13"/>
  <c r="AW343" i="13"/>
  <c r="AX342" i="13"/>
  <c r="AW342" i="13"/>
  <c r="AX341" i="13"/>
  <c r="AW341" i="13"/>
  <c r="AX340" i="13"/>
  <c r="AW340" i="13"/>
  <c r="AX339" i="13"/>
  <c r="AW339" i="13"/>
  <c r="AX338" i="13"/>
  <c r="AW338" i="13"/>
  <c r="AX337" i="13"/>
  <c r="AW337" i="13"/>
  <c r="AX336" i="13"/>
  <c r="AW336" i="13"/>
  <c r="AX335" i="13"/>
  <c r="AW335" i="13"/>
  <c r="AX334" i="13"/>
  <c r="AW334" i="13"/>
  <c r="AX333" i="13"/>
  <c r="AW333" i="13"/>
  <c r="AU333" i="13"/>
  <c r="AU334" i="13" s="1"/>
  <c r="AU335" i="13" s="1"/>
  <c r="AU336" i="13" s="1"/>
  <c r="AU337" i="13" s="1"/>
  <c r="AU338" i="13" s="1"/>
  <c r="AU339" i="13" s="1"/>
  <c r="AU340" i="13" s="1"/>
  <c r="AU341" i="13" s="1"/>
  <c r="AU342" i="13" s="1"/>
  <c r="AU343" i="13" s="1"/>
  <c r="AU344" i="13" s="1"/>
  <c r="AU345" i="13" s="1"/>
  <c r="AU346" i="13" s="1"/>
  <c r="AU347" i="13" s="1"/>
  <c r="AU348" i="13" s="1"/>
  <c r="AU349" i="13" s="1"/>
  <c r="AU350" i="13" s="1"/>
  <c r="AU351" i="13" s="1"/>
  <c r="AU352" i="13" s="1"/>
  <c r="AU353" i="13" s="1"/>
  <c r="AU354" i="13" s="1"/>
  <c r="AU355" i="13" s="1"/>
  <c r="AU356" i="13" s="1"/>
  <c r="AU357" i="13" s="1"/>
  <c r="AU358" i="13" s="1"/>
  <c r="AU359" i="13" s="1"/>
  <c r="AU360" i="13" s="1"/>
  <c r="AU361" i="13" s="1"/>
  <c r="AU362" i="13" s="1"/>
  <c r="AU363" i="13" s="1"/>
  <c r="AU364" i="13" s="1"/>
  <c r="AU365" i="13" s="1"/>
  <c r="AU366" i="13" s="1"/>
  <c r="AU367" i="13" s="1"/>
  <c r="AU368" i="13" s="1"/>
  <c r="AS333" i="13"/>
  <c r="AT333" i="13" s="1"/>
  <c r="AX332" i="13"/>
  <c r="AX331" i="13"/>
  <c r="AW331" i="13"/>
  <c r="AX330" i="13"/>
  <c r="AW330" i="13"/>
  <c r="AX329" i="13"/>
  <c r="AW329" i="13"/>
  <c r="AX328" i="13"/>
  <c r="AW328" i="13"/>
  <c r="AX327" i="13"/>
  <c r="AW327" i="13"/>
  <c r="AX326" i="13"/>
  <c r="AW326" i="13"/>
  <c r="AX325" i="13"/>
  <c r="AW325" i="13"/>
  <c r="AX324" i="13"/>
  <c r="AW324" i="13"/>
  <c r="AX323" i="13"/>
  <c r="AW323" i="13"/>
  <c r="AX322" i="13"/>
  <c r="AW322" i="13"/>
  <c r="AX321" i="13"/>
  <c r="AW321" i="13"/>
  <c r="AX320" i="13"/>
  <c r="AW320" i="13"/>
  <c r="AX319" i="13"/>
  <c r="AW319" i="13"/>
  <c r="AX318" i="13"/>
  <c r="AW318" i="13"/>
  <c r="AX317" i="13"/>
  <c r="AW317" i="13"/>
  <c r="AX316" i="13"/>
  <c r="AW316" i="13"/>
  <c r="AX315" i="13"/>
  <c r="AW315" i="13"/>
  <c r="AX314" i="13"/>
  <c r="AW314" i="13"/>
  <c r="AX313" i="13"/>
  <c r="AW313" i="13"/>
  <c r="AX312" i="13"/>
  <c r="AW312" i="13"/>
  <c r="AX311" i="13"/>
  <c r="AW311" i="13"/>
  <c r="AX310" i="13"/>
  <c r="AW310" i="13"/>
  <c r="AX309" i="13"/>
  <c r="AW309" i="13"/>
  <c r="AX308" i="13"/>
  <c r="AW308" i="13"/>
  <c r="AX307" i="13"/>
  <c r="AW307" i="13"/>
  <c r="AX306" i="13"/>
  <c r="AW306" i="13"/>
  <c r="AX305" i="13"/>
  <c r="AW305" i="13"/>
  <c r="AX304" i="13"/>
  <c r="AW304" i="13"/>
  <c r="AX303" i="13"/>
  <c r="AW303" i="13"/>
  <c r="AX302" i="13"/>
  <c r="AW302" i="13"/>
  <c r="AX301" i="13"/>
  <c r="AW301" i="13"/>
  <c r="AX300" i="13"/>
  <c r="AW300" i="13"/>
  <c r="AX299" i="13"/>
  <c r="AW299" i="13"/>
  <c r="AX298" i="13"/>
  <c r="AW298" i="13"/>
  <c r="AX297" i="13"/>
  <c r="AW297" i="13"/>
  <c r="AU297" i="13"/>
  <c r="AU298" i="13" s="1"/>
  <c r="AU299" i="13" s="1"/>
  <c r="AU300" i="13" s="1"/>
  <c r="AU301" i="13" s="1"/>
  <c r="AU302" i="13" s="1"/>
  <c r="AU303" i="13" s="1"/>
  <c r="AU304" i="13" s="1"/>
  <c r="AU305" i="13" s="1"/>
  <c r="AU306" i="13" s="1"/>
  <c r="AU307" i="13" s="1"/>
  <c r="AU308" i="13" s="1"/>
  <c r="AU309" i="13" s="1"/>
  <c r="AU310" i="13" s="1"/>
  <c r="AU311" i="13" s="1"/>
  <c r="AU312" i="13" s="1"/>
  <c r="AU313" i="13" s="1"/>
  <c r="AU314" i="13" s="1"/>
  <c r="AU315" i="13" s="1"/>
  <c r="AU316" i="13" s="1"/>
  <c r="AU317" i="13" s="1"/>
  <c r="AU318" i="13" s="1"/>
  <c r="AU319" i="13" s="1"/>
  <c r="AU320" i="13" s="1"/>
  <c r="AU321" i="13" s="1"/>
  <c r="AU322" i="13" s="1"/>
  <c r="AU323" i="13" s="1"/>
  <c r="AU324" i="13" s="1"/>
  <c r="AU325" i="13" s="1"/>
  <c r="AU326" i="13" s="1"/>
  <c r="AU327" i="13" s="1"/>
  <c r="AU328" i="13" s="1"/>
  <c r="AU329" i="13" s="1"/>
  <c r="AU330" i="13" s="1"/>
  <c r="AU331" i="13" s="1"/>
  <c r="AU332" i="13" s="1"/>
  <c r="AS297" i="13"/>
  <c r="AT297" i="13" s="1"/>
  <c r="AT298" i="13" s="1"/>
  <c r="AX296" i="13"/>
  <c r="AX295" i="13"/>
  <c r="AW295" i="13"/>
  <c r="AX294" i="13"/>
  <c r="AW294" i="13"/>
  <c r="AX293" i="13"/>
  <c r="AW293" i="13"/>
  <c r="AX292" i="13"/>
  <c r="AW292" i="13"/>
  <c r="AX291" i="13"/>
  <c r="AW291" i="13"/>
  <c r="AX290" i="13"/>
  <c r="AW290" i="13"/>
  <c r="AX289" i="13"/>
  <c r="AW289" i="13"/>
  <c r="AX288" i="13"/>
  <c r="AW288" i="13"/>
  <c r="AX287" i="13"/>
  <c r="AW287" i="13"/>
  <c r="AX286" i="13"/>
  <c r="AW286" i="13"/>
  <c r="AX285" i="13"/>
  <c r="AW285" i="13"/>
  <c r="AX284" i="13"/>
  <c r="AW284" i="13"/>
  <c r="AX283" i="13"/>
  <c r="AW283" i="13"/>
  <c r="AX282" i="13"/>
  <c r="AW282" i="13"/>
  <c r="AX281" i="13"/>
  <c r="AW281" i="13"/>
  <c r="AX280" i="13"/>
  <c r="AW280" i="13"/>
  <c r="AX279" i="13"/>
  <c r="AW279" i="13"/>
  <c r="AX278" i="13"/>
  <c r="AW278" i="13"/>
  <c r="AX277" i="13"/>
  <c r="AW277" i="13"/>
  <c r="AX276" i="13"/>
  <c r="AW276" i="13"/>
  <c r="AX275" i="13"/>
  <c r="AW275" i="13"/>
  <c r="AX274" i="13"/>
  <c r="AW274" i="13"/>
  <c r="AX273" i="13"/>
  <c r="AW273" i="13"/>
  <c r="AX272" i="13"/>
  <c r="AW272" i="13"/>
  <c r="AX271" i="13"/>
  <c r="AW271" i="13"/>
  <c r="AX270" i="13"/>
  <c r="AW270" i="13"/>
  <c r="AX269" i="13"/>
  <c r="AW269" i="13"/>
  <c r="AX268" i="13"/>
  <c r="AW268" i="13"/>
  <c r="AX267" i="13"/>
  <c r="AW267" i="13"/>
  <c r="AX266" i="13"/>
  <c r="AW266" i="13"/>
  <c r="AX265" i="13"/>
  <c r="AW265" i="13"/>
  <c r="AX264" i="13"/>
  <c r="AW264" i="13"/>
  <c r="AX263" i="13"/>
  <c r="AW263" i="13"/>
  <c r="AX262" i="13"/>
  <c r="AW262" i="13"/>
  <c r="AX261" i="13"/>
  <c r="AW261" i="13"/>
  <c r="AU261" i="13"/>
  <c r="AU262" i="13" s="1"/>
  <c r="AU263" i="13" s="1"/>
  <c r="AU264" i="13" s="1"/>
  <c r="AU265" i="13" s="1"/>
  <c r="AU266" i="13" s="1"/>
  <c r="AU267" i="13" s="1"/>
  <c r="AU268" i="13" s="1"/>
  <c r="AU269" i="13" s="1"/>
  <c r="AU270" i="13" s="1"/>
  <c r="AU271" i="13" s="1"/>
  <c r="AU272" i="13" s="1"/>
  <c r="AU273" i="13" s="1"/>
  <c r="AU274" i="13" s="1"/>
  <c r="AU275" i="13" s="1"/>
  <c r="AU276" i="13" s="1"/>
  <c r="AU277" i="13" s="1"/>
  <c r="AU278" i="13" s="1"/>
  <c r="AU279" i="13" s="1"/>
  <c r="AU280" i="13" s="1"/>
  <c r="AU281" i="13" s="1"/>
  <c r="AU282" i="13" s="1"/>
  <c r="AU283" i="13" s="1"/>
  <c r="AU284" i="13" s="1"/>
  <c r="AU285" i="13" s="1"/>
  <c r="AU286" i="13" s="1"/>
  <c r="AU287" i="13" s="1"/>
  <c r="AU288" i="13" s="1"/>
  <c r="AU289" i="13" s="1"/>
  <c r="AU290" i="13" s="1"/>
  <c r="AU291" i="13" s="1"/>
  <c r="AU292" i="13" s="1"/>
  <c r="AU293" i="13" s="1"/>
  <c r="AU294" i="13" s="1"/>
  <c r="AU295" i="13" s="1"/>
  <c r="AU296" i="13" s="1"/>
  <c r="AS261" i="13"/>
  <c r="AT261" i="13" s="1"/>
  <c r="AT262" i="13" s="1"/>
  <c r="AX260" i="13"/>
  <c r="AX259" i="13"/>
  <c r="AW259" i="13"/>
  <c r="AX258" i="13"/>
  <c r="AW258" i="13"/>
  <c r="AX257" i="13"/>
  <c r="AW257" i="13"/>
  <c r="AX256" i="13"/>
  <c r="AW256" i="13"/>
  <c r="AX255" i="13"/>
  <c r="AW255" i="13"/>
  <c r="AX254" i="13"/>
  <c r="AW254" i="13"/>
  <c r="AX253" i="13"/>
  <c r="AW253" i="13"/>
  <c r="AX252" i="13"/>
  <c r="AW252" i="13"/>
  <c r="AX251" i="13"/>
  <c r="AW251" i="13"/>
  <c r="AX250" i="13"/>
  <c r="AW250" i="13"/>
  <c r="AX249" i="13"/>
  <c r="AW249" i="13"/>
  <c r="AX248" i="13"/>
  <c r="AW248" i="13"/>
  <c r="AX247" i="13"/>
  <c r="AW247" i="13"/>
  <c r="AX246" i="13"/>
  <c r="AW246" i="13"/>
  <c r="AX245" i="13"/>
  <c r="AW245" i="13"/>
  <c r="AX244" i="13"/>
  <c r="AW244" i="13"/>
  <c r="AX243" i="13"/>
  <c r="AW243" i="13"/>
  <c r="AX242" i="13"/>
  <c r="AW242" i="13"/>
  <c r="AX241" i="13"/>
  <c r="AW241" i="13"/>
  <c r="AX240" i="13"/>
  <c r="AW240" i="13"/>
  <c r="AX239" i="13"/>
  <c r="AW239" i="13"/>
  <c r="AX238" i="13"/>
  <c r="AW238" i="13"/>
  <c r="AX237" i="13"/>
  <c r="AW237" i="13"/>
  <c r="AX236" i="13"/>
  <c r="AW236" i="13"/>
  <c r="AX235" i="13"/>
  <c r="AW235" i="13"/>
  <c r="AX234" i="13"/>
  <c r="AW234" i="13"/>
  <c r="AX233" i="13"/>
  <c r="AW233" i="13"/>
  <c r="AX232" i="13"/>
  <c r="AW232" i="13"/>
  <c r="AX231" i="13"/>
  <c r="AW231" i="13"/>
  <c r="AX230" i="13"/>
  <c r="AW230" i="13"/>
  <c r="AX229" i="13"/>
  <c r="AW229" i="13"/>
  <c r="AX228" i="13"/>
  <c r="AW228" i="13"/>
  <c r="AX227" i="13"/>
  <c r="AW227" i="13"/>
  <c r="AX226" i="13"/>
  <c r="AW226" i="13"/>
  <c r="AX225" i="13"/>
  <c r="AW225" i="13"/>
  <c r="AU225" i="13"/>
  <c r="AU226" i="13" s="1"/>
  <c r="AU227" i="13" s="1"/>
  <c r="AU228" i="13" s="1"/>
  <c r="AU229" i="13" s="1"/>
  <c r="AU230" i="13" s="1"/>
  <c r="AU231" i="13" s="1"/>
  <c r="AU232" i="13" s="1"/>
  <c r="AU233" i="13" s="1"/>
  <c r="AU234" i="13" s="1"/>
  <c r="AU235" i="13" s="1"/>
  <c r="AU236" i="13" s="1"/>
  <c r="AU237" i="13" s="1"/>
  <c r="AU238" i="13" s="1"/>
  <c r="AU239" i="13" s="1"/>
  <c r="AU240" i="13" s="1"/>
  <c r="AU241" i="13" s="1"/>
  <c r="AU242" i="13" s="1"/>
  <c r="AU243" i="13" s="1"/>
  <c r="AU244" i="13" s="1"/>
  <c r="AU245" i="13" s="1"/>
  <c r="AU246" i="13" s="1"/>
  <c r="AU247" i="13" s="1"/>
  <c r="AU248" i="13" s="1"/>
  <c r="AU249" i="13" s="1"/>
  <c r="AU250" i="13" s="1"/>
  <c r="AU251" i="13" s="1"/>
  <c r="AU252" i="13" s="1"/>
  <c r="AU253" i="13" s="1"/>
  <c r="AU254" i="13" s="1"/>
  <c r="AU255" i="13" s="1"/>
  <c r="AU256" i="13" s="1"/>
  <c r="AU257" i="13" s="1"/>
  <c r="AU258" i="13" s="1"/>
  <c r="AU259" i="13" s="1"/>
  <c r="AU260" i="13" s="1"/>
  <c r="AS225" i="13"/>
  <c r="AT225" i="13" s="1"/>
  <c r="AT226" i="13" s="1"/>
  <c r="AX224" i="13"/>
  <c r="AX223" i="13"/>
  <c r="AW223" i="13"/>
  <c r="AX222" i="13"/>
  <c r="AW222" i="13"/>
  <c r="AX221" i="13"/>
  <c r="AW221" i="13"/>
  <c r="AX220" i="13"/>
  <c r="AW220" i="13"/>
  <c r="AX219" i="13"/>
  <c r="AW219" i="13"/>
  <c r="AX218" i="13"/>
  <c r="AW218" i="13"/>
  <c r="AX217" i="13"/>
  <c r="AW217" i="13"/>
  <c r="AX216" i="13"/>
  <c r="AW216" i="13"/>
  <c r="AX215" i="13"/>
  <c r="AW215" i="13"/>
  <c r="AX214" i="13"/>
  <c r="AW214" i="13"/>
  <c r="AX213" i="13"/>
  <c r="AW213" i="13"/>
  <c r="AX212" i="13"/>
  <c r="AW212" i="13"/>
  <c r="AX211" i="13"/>
  <c r="AW211" i="13"/>
  <c r="AX210" i="13"/>
  <c r="AW210" i="13"/>
  <c r="AX209" i="13"/>
  <c r="AW209" i="13"/>
  <c r="AX208" i="13"/>
  <c r="AW208" i="13"/>
  <c r="AX207" i="13"/>
  <c r="AW207" i="13"/>
  <c r="AX206" i="13"/>
  <c r="AW206" i="13"/>
  <c r="AX205" i="13"/>
  <c r="AW205" i="13"/>
  <c r="AX204" i="13"/>
  <c r="AW204" i="13"/>
  <c r="AX203" i="13"/>
  <c r="AW203" i="13"/>
  <c r="AX202" i="13"/>
  <c r="AW202" i="13"/>
  <c r="AX201" i="13"/>
  <c r="AW201" i="13"/>
  <c r="AX200" i="13"/>
  <c r="AW200" i="13"/>
  <c r="AX199" i="13"/>
  <c r="AW199" i="13"/>
  <c r="AX198" i="13"/>
  <c r="AW198" i="13"/>
  <c r="AX197" i="13"/>
  <c r="AW197" i="13"/>
  <c r="AX196" i="13"/>
  <c r="AW196" i="13"/>
  <c r="AX195" i="13"/>
  <c r="AW195" i="13"/>
  <c r="AX194" i="13"/>
  <c r="AW194" i="13"/>
  <c r="AX193" i="13"/>
  <c r="AW193" i="13"/>
  <c r="AX192" i="13"/>
  <c r="AW192" i="13"/>
  <c r="AX191" i="13"/>
  <c r="AW191" i="13"/>
  <c r="AX190" i="13"/>
  <c r="AW190" i="13"/>
  <c r="AX189" i="13"/>
  <c r="AW189" i="13"/>
  <c r="AU189" i="13"/>
  <c r="AU190" i="13" s="1"/>
  <c r="AU191" i="13" s="1"/>
  <c r="AU192" i="13" s="1"/>
  <c r="AU193" i="13" s="1"/>
  <c r="AU194" i="13" s="1"/>
  <c r="AU195" i="13" s="1"/>
  <c r="AU196" i="13" s="1"/>
  <c r="AU197" i="13" s="1"/>
  <c r="AU198" i="13" s="1"/>
  <c r="AU199" i="13" s="1"/>
  <c r="AU200" i="13" s="1"/>
  <c r="AU201" i="13" s="1"/>
  <c r="AU202" i="13" s="1"/>
  <c r="AU203" i="13" s="1"/>
  <c r="AU204" i="13" s="1"/>
  <c r="AU205" i="13" s="1"/>
  <c r="AU206" i="13" s="1"/>
  <c r="AU207" i="13" s="1"/>
  <c r="AU208" i="13" s="1"/>
  <c r="AU209" i="13" s="1"/>
  <c r="AU210" i="13" s="1"/>
  <c r="AU211" i="13" s="1"/>
  <c r="AU212" i="13" s="1"/>
  <c r="AU213" i="13" s="1"/>
  <c r="AU214" i="13" s="1"/>
  <c r="AU215" i="13" s="1"/>
  <c r="AU216" i="13" s="1"/>
  <c r="AU217" i="13" s="1"/>
  <c r="AU218" i="13" s="1"/>
  <c r="AU219" i="13" s="1"/>
  <c r="AU220" i="13" s="1"/>
  <c r="AU221" i="13" s="1"/>
  <c r="AU222" i="13" s="1"/>
  <c r="AU223" i="13" s="1"/>
  <c r="AU224" i="13" s="1"/>
  <c r="AS189" i="13"/>
  <c r="AT189" i="13" s="1"/>
  <c r="AT190" i="13" s="1"/>
  <c r="AX188" i="13"/>
  <c r="AX187" i="13"/>
  <c r="AW187" i="13"/>
  <c r="AX186" i="13"/>
  <c r="AW186" i="13"/>
  <c r="AX185" i="13"/>
  <c r="AW185" i="13"/>
  <c r="AX184" i="13"/>
  <c r="AW184" i="13"/>
  <c r="AX183" i="13"/>
  <c r="AW183" i="13"/>
  <c r="AX182" i="13"/>
  <c r="AW182" i="13"/>
  <c r="AX181" i="13"/>
  <c r="AW181" i="13"/>
  <c r="AX180" i="13"/>
  <c r="AW180" i="13"/>
  <c r="AX179" i="13"/>
  <c r="AW179" i="13"/>
  <c r="AX178" i="13"/>
  <c r="AW178" i="13"/>
  <c r="AX177" i="13"/>
  <c r="AW177" i="13"/>
  <c r="AX176" i="13"/>
  <c r="AW176" i="13"/>
  <c r="AX175" i="13"/>
  <c r="AW175" i="13"/>
  <c r="AX174" i="13"/>
  <c r="AW174" i="13"/>
  <c r="AX173" i="13"/>
  <c r="AW173" i="13"/>
  <c r="AX172" i="13"/>
  <c r="AW172" i="13"/>
  <c r="AX171" i="13"/>
  <c r="AW171" i="13"/>
  <c r="AX170" i="13"/>
  <c r="AW170" i="13"/>
  <c r="AX169" i="13"/>
  <c r="AW169" i="13"/>
  <c r="AX168" i="13"/>
  <c r="AW168" i="13"/>
  <c r="AX167" i="13"/>
  <c r="AW167" i="13"/>
  <c r="AX166" i="13"/>
  <c r="AW166" i="13"/>
  <c r="AX165" i="13"/>
  <c r="AW165" i="13"/>
  <c r="AX164" i="13"/>
  <c r="AW164" i="13"/>
  <c r="AX163" i="13"/>
  <c r="AW163" i="13"/>
  <c r="AX162" i="13"/>
  <c r="AW162" i="13"/>
  <c r="AX161" i="13"/>
  <c r="AW161" i="13"/>
  <c r="AX160" i="13"/>
  <c r="AW160" i="13"/>
  <c r="AX159" i="13"/>
  <c r="AW159" i="13"/>
  <c r="AX158" i="13"/>
  <c r="AW158" i="13"/>
  <c r="AX157" i="13"/>
  <c r="AW157" i="13"/>
  <c r="AX156" i="13"/>
  <c r="AW156" i="13"/>
  <c r="AX155" i="13"/>
  <c r="AW155" i="13"/>
  <c r="AX154" i="13"/>
  <c r="AW154" i="13"/>
  <c r="AX153" i="13"/>
  <c r="AW153" i="13"/>
  <c r="AU153" i="13"/>
  <c r="AU154" i="13" s="1"/>
  <c r="AU155" i="13" s="1"/>
  <c r="AU156" i="13" s="1"/>
  <c r="AU157" i="13" s="1"/>
  <c r="AU158" i="13" s="1"/>
  <c r="AU159" i="13" s="1"/>
  <c r="AU160" i="13" s="1"/>
  <c r="AU161" i="13" s="1"/>
  <c r="AU162" i="13" s="1"/>
  <c r="AU163" i="13" s="1"/>
  <c r="AU164" i="13" s="1"/>
  <c r="AU165" i="13" s="1"/>
  <c r="AU166" i="13" s="1"/>
  <c r="AU167" i="13" s="1"/>
  <c r="AU168" i="13" s="1"/>
  <c r="AU169" i="13" s="1"/>
  <c r="AU170" i="13" s="1"/>
  <c r="AU171" i="13" s="1"/>
  <c r="AU172" i="13" s="1"/>
  <c r="AU173" i="13" s="1"/>
  <c r="AU174" i="13" s="1"/>
  <c r="AU175" i="13" s="1"/>
  <c r="AU176" i="13" s="1"/>
  <c r="AU177" i="13" s="1"/>
  <c r="AU178" i="13" s="1"/>
  <c r="AU179" i="13" s="1"/>
  <c r="AU180" i="13" s="1"/>
  <c r="AU181" i="13" s="1"/>
  <c r="AU182" i="13" s="1"/>
  <c r="AU183" i="13" s="1"/>
  <c r="AU184" i="13" s="1"/>
  <c r="AU185" i="13" s="1"/>
  <c r="AU186" i="13" s="1"/>
  <c r="AU187" i="13" s="1"/>
  <c r="AU188" i="13" s="1"/>
  <c r="AS153" i="13"/>
  <c r="AT153" i="13" s="1"/>
  <c r="AT154" i="13" s="1"/>
  <c r="AX152" i="13"/>
  <c r="AX151" i="13"/>
  <c r="AW151" i="13"/>
  <c r="AX150" i="13"/>
  <c r="AW150" i="13"/>
  <c r="AX149" i="13"/>
  <c r="AW149" i="13"/>
  <c r="AX148" i="13"/>
  <c r="AW148" i="13"/>
  <c r="AX147" i="13"/>
  <c r="AW147" i="13"/>
  <c r="AX146" i="13"/>
  <c r="AW146" i="13"/>
  <c r="AX145" i="13"/>
  <c r="AW145" i="13"/>
  <c r="AX144" i="13"/>
  <c r="AW144" i="13"/>
  <c r="AX143" i="13"/>
  <c r="AW143" i="13"/>
  <c r="AX142" i="13"/>
  <c r="AW142" i="13"/>
  <c r="AX141" i="13"/>
  <c r="AW141" i="13"/>
  <c r="AX140" i="13"/>
  <c r="AW140" i="13"/>
  <c r="AX139" i="13"/>
  <c r="AW139" i="13"/>
  <c r="AX138" i="13"/>
  <c r="AW138" i="13"/>
  <c r="AX137" i="13"/>
  <c r="AW137" i="13"/>
  <c r="AX136" i="13"/>
  <c r="AW136" i="13"/>
  <c r="AX135" i="13"/>
  <c r="AW135" i="13"/>
  <c r="AX134" i="13"/>
  <c r="AW134" i="13"/>
  <c r="AX133" i="13"/>
  <c r="AW133" i="13"/>
  <c r="AX132" i="13"/>
  <c r="AW132" i="13"/>
  <c r="AX131" i="13"/>
  <c r="AW131" i="13"/>
  <c r="AX130" i="13"/>
  <c r="AW130" i="13"/>
  <c r="AX129" i="13"/>
  <c r="AW129" i="13"/>
  <c r="AX128" i="13"/>
  <c r="AW128" i="13"/>
  <c r="AX127" i="13"/>
  <c r="AW127" i="13"/>
  <c r="AX126" i="13"/>
  <c r="AW126" i="13"/>
  <c r="AX125" i="13"/>
  <c r="AW125" i="13"/>
  <c r="AX124" i="13"/>
  <c r="AW124" i="13"/>
  <c r="AX123" i="13"/>
  <c r="AW123" i="13"/>
  <c r="AX122" i="13"/>
  <c r="AW122" i="13"/>
  <c r="AX121" i="13"/>
  <c r="AW121" i="13"/>
  <c r="AX120" i="13"/>
  <c r="AW120" i="13"/>
  <c r="AX119" i="13"/>
  <c r="AW119" i="13"/>
  <c r="AX118" i="13"/>
  <c r="AW118" i="13"/>
  <c r="AX117" i="13"/>
  <c r="AW117" i="13"/>
  <c r="AU117" i="13"/>
  <c r="AU118" i="13" s="1"/>
  <c r="AU119" i="13" s="1"/>
  <c r="AU120" i="13" s="1"/>
  <c r="AU121" i="13" s="1"/>
  <c r="AU122" i="13" s="1"/>
  <c r="AU123" i="13" s="1"/>
  <c r="AU124" i="13" s="1"/>
  <c r="AU125" i="13" s="1"/>
  <c r="AU126" i="13" s="1"/>
  <c r="AU127" i="13" s="1"/>
  <c r="AU128" i="13" s="1"/>
  <c r="AU129" i="13" s="1"/>
  <c r="AU130" i="13" s="1"/>
  <c r="AU131" i="13" s="1"/>
  <c r="AU132" i="13" s="1"/>
  <c r="AU133" i="13" s="1"/>
  <c r="AU134" i="13" s="1"/>
  <c r="AU135" i="13" s="1"/>
  <c r="AU136" i="13" s="1"/>
  <c r="AU137" i="13" s="1"/>
  <c r="AU138" i="13" s="1"/>
  <c r="AU139" i="13" s="1"/>
  <c r="AU140" i="13" s="1"/>
  <c r="AU141" i="13" s="1"/>
  <c r="AU142" i="13" s="1"/>
  <c r="AU143" i="13" s="1"/>
  <c r="AU144" i="13" s="1"/>
  <c r="AU145" i="13" s="1"/>
  <c r="AU146" i="13" s="1"/>
  <c r="AU147" i="13" s="1"/>
  <c r="AU148" i="13" s="1"/>
  <c r="AU149" i="13" s="1"/>
  <c r="AU150" i="13" s="1"/>
  <c r="AU151" i="13" s="1"/>
  <c r="AU152" i="13" s="1"/>
  <c r="AS117" i="13"/>
  <c r="AT117" i="13" s="1"/>
  <c r="AX116" i="13"/>
  <c r="AX115" i="13"/>
  <c r="AW115" i="13"/>
  <c r="AX114" i="13"/>
  <c r="AW114" i="13"/>
  <c r="AX113" i="13"/>
  <c r="AW113" i="13"/>
  <c r="AX112" i="13"/>
  <c r="AW112" i="13"/>
  <c r="AX111" i="13"/>
  <c r="AW111" i="13"/>
  <c r="AX110" i="13"/>
  <c r="AW110" i="13"/>
  <c r="AX109" i="13"/>
  <c r="AW109" i="13"/>
  <c r="AX108" i="13"/>
  <c r="AW108" i="13"/>
  <c r="AX107" i="13"/>
  <c r="AW107" i="13"/>
  <c r="AX106" i="13"/>
  <c r="AW106" i="13"/>
  <c r="AX105" i="13"/>
  <c r="AW105" i="13"/>
  <c r="AX104" i="13"/>
  <c r="AW104" i="13"/>
  <c r="AX103" i="13"/>
  <c r="AW103" i="13"/>
  <c r="AX102" i="13"/>
  <c r="AW102" i="13"/>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U81" i="13"/>
  <c r="AU82" i="13" s="1"/>
  <c r="AU83" i="13" s="1"/>
  <c r="AU84" i="13" s="1"/>
  <c r="AU85" i="13" s="1"/>
  <c r="AU86" i="13" s="1"/>
  <c r="AU87" i="13" s="1"/>
  <c r="AU88" i="13" s="1"/>
  <c r="AU89" i="13" s="1"/>
  <c r="AU90" i="13" s="1"/>
  <c r="AU91" i="13" s="1"/>
  <c r="AU92" i="13" s="1"/>
  <c r="AU93" i="13" s="1"/>
  <c r="AU94" i="13" s="1"/>
  <c r="AU95" i="13" s="1"/>
  <c r="AU96" i="13" s="1"/>
  <c r="AU97" i="13" s="1"/>
  <c r="AU98" i="13" s="1"/>
  <c r="AU99" i="13" s="1"/>
  <c r="AU100" i="13" s="1"/>
  <c r="AU101" i="13" s="1"/>
  <c r="AU102" i="13" s="1"/>
  <c r="AU103" i="13" s="1"/>
  <c r="AU104" i="13" s="1"/>
  <c r="AU105" i="13" s="1"/>
  <c r="AU106" i="13" s="1"/>
  <c r="AU107" i="13" s="1"/>
  <c r="AU108" i="13" s="1"/>
  <c r="AU109" i="13" s="1"/>
  <c r="AU110" i="13" s="1"/>
  <c r="AU111" i="13" s="1"/>
  <c r="AU112" i="13" s="1"/>
  <c r="AU113" i="13" s="1"/>
  <c r="AU114" i="13" s="1"/>
  <c r="AU115" i="13" s="1"/>
  <c r="AU116" i="13" s="1"/>
  <c r="AS81" i="13"/>
  <c r="AT81" i="13" s="1"/>
  <c r="AT82" i="13" s="1"/>
  <c r="AS45" i="13"/>
  <c r="AT45" i="13" s="1"/>
  <c r="AT46" i="13" s="1"/>
  <c r="AX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U45" i="13"/>
  <c r="AU46" i="13" s="1"/>
  <c r="AU47" i="13" s="1"/>
  <c r="AU48" i="13" s="1"/>
  <c r="AU49" i="13" s="1"/>
  <c r="AU50" i="13" s="1"/>
  <c r="AU51" i="13" s="1"/>
  <c r="AU52" i="13" s="1"/>
  <c r="AU53" i="13" s="1"/>
  <c r="AU54" i="13" s="1"/>
  <c r="AU55" i="13" s="1"/>
  <c r="AU56" i="13" s="1"/>
  <c r="AU57" i="13" s="1"/>
  <c r="AU58" i="13" s="1"/>
  <c r="AU59" i="13" s="1"/>
  <c r="AU60" i="13" s="1"/>
  <c r="AU61" i="13" s="1"/>
  <c r="AU62" i="13" s="1"/>
  <c r="AU63" i="13" s="1"/>
  <c r="AU64" i="13" s="1"/>
  <c r="AU65" i="13" s="1"/>
  <c r="AU66" i="13" s="1"/>
  <c r="AU67" i="13" s="1"/>
  <c r="AU68" i="13" s="1"/>
  <c r="AU69" i="13" s="1"/>
  <c r="AU70" i="13" s="1"/>
  <c r="AU71" i="13" s="1"/>
  <c r="AU72" i="13" s="1"/>
  <c r="AU73" i="13" s="1"/>
  <c r="AU74" i="13" s="1"/>
  <c r="AU75" i="13" s="1"/>
  <c r="AU76" i="13" s="1"/>
  <c r="AU77" i="13" s="1"/>
  <c r="AU78" i="13" s="1"/>
  <c r="AU79" i="13" s="1"/>
  <c r="AU80" i="13" s="1"/>
  <c r="AU9" i="13"/>
  <c r="AU10" i="13" s="1"/>
  <c r="AU11" i="13" s="1"/>
  <c r="AU12" i="13" s="1"/>
  <c r="AU13" i="13" s="1"/>
  <c r="AU14" i="13" s="1"/>
  <c r="AU15" i="13" s="1"/>
  <c r="AU16" i="13" s="1"/>
  <c r="AU17" i="13" s="1"/>
  <c r="AU18" i="13" s="1"/>
  <c r="AU19" i="13" s="1"/>
  <c r="AU20" i="13" s="1"/>
  <c r="AU21" i="13" s="1"/>
  <c r="AU22" i="13" s="1"/>
  <c r="AU23" i="13" s="1"/>
  <c r="AU24" i="13" s="1"/>
  <c r="AU25" i="13" s="1"/>
  <c r="AU26" i="13" s="1"/>
  <c r="AU27" i="13" s="1"/>
  <c r="AU28" i="13" s="1"/>
  <c r="AU29" i="13" s="1"/>
  <c r="AU30" i="13" s="1"/>
  <c r="AU31" i="13" s="1"/>
  <c r="AU32" i="13" s="1"/>
  <c r="AU33" i="13" s="1"/>
  <c r="AU34" i="13" s="1"/>
  <c r="AU35" i="13" s="1"/>
  <c r="AU36" i="13" s="1"/>
  <c r="AU37" i="13" s="1"/>
  <c r="AU38" i="13" s="1"/>
  <c r="AU39" i="13" s="1"/>
  <c r="AU40" i="13" s="1"/>
  <c r="AU41" i="13" s="1"/>
  <c r="AU42" i="13" s="1"/>
  <c r="AU43" i="13" s="1"/>
  <c r="AU44" i="13" s="1"/>
  <c r="AS9" i="13"/>
  <c r="AT9" i="13" s="1"/>
  <c r="AT10" i="13" s="1"/>
  <c r="AT11" i="13" s="1"/>
  <c r="AT12" i="13" s="1"/>
  <c r="AT13" i="13" s="1"/>
  <c r="AT14" i="13" s="1"/>
  <c r="AT15" i="13" s="1"/>
  <c r="AT16" i="13" s="1"/>
  <c r="AT17" i="13" s="1"/>
  <c r="AT18" i="13" s="1"/>
  <c r="AT19" i="13" s="1"/>
  <c r="AT20" i="13" s="1"/>
  <c r="AT21" i="13" s="1"/>
  <c r="AT22" i="13" s="1"/>
  <c r="AT23" i="13" s="1"/>
  <c r="AT24" i="13" s="1"/>
  <c r="AT25" i="13" s="1"/>
  <c r="AT26" i="13" s="1"/>
  <c r="AT27" i="13" s="1"/>
  <c r="AT28" i="13" s="1"/>
  <c r="AT29" i="13" s="1"/>
  <c r="AT30" i="13" s="1"/>
  <c r="AT31" i="13" s="1"/>
  <c r="AT32" i="13" s="1"/>
  <c r="AT33" i="13" s="1"/>
  <c r="AT34" i="13" s="1"/>
  <c r="AT35" i="13" s="1"/>
  <c r="AT36" i="13" s="1"/>
  <c r="AT37" i="13" s="1"/>
  <c r="AT38" i="13" s="1"/>
  <c r="AT39" i="13" s="1"/>
  <c r="AT40" i="13" s="1"/>
  <c r="AT41" i="13" s="1"/>
  <c r="AT42" i="13" s="1"/>
  <c r="AT43" i="13" s="1"/>
  <c r="AT44" i="13" s="1"/>
  <c r="AW43" i="13"/>
  <c r="AW42" i="13"/>
  <c r="AW41" i="13"/>
  <c r="AW40" i="13"/>
  <c r="AW39" i="13"/>
  <c r="AW38" i="13"/>
  <c r="AW37" i="13"/>
  <c r="AW36" i="13"/>
  <c r="AW35" i="13"/>
  <c r="AW34" i="13"/>
  <c r="AW33" i="13"/>
  <c r="AW32" i="13"/>
  <c r="AW31" i="13"/>
  <c r="AW30" i="13"/>
  <c r="AW29" i="13"/>
  <c r="AW28" i="13"/>
  <c r="AW27" i="13"/>
  <c r="AW26" i="13"/>
  <c r="AW25" i="13"/>
  <c r="AW24" i="13"/>
  <c r="AW23" i="13"/>
  <c r="AW22" i="13"/>
  <c r="AW21" i="13"/>
  <c r="AW20" i="13"/>
  <c r="AW19" i="13"/>
  <c r="AW18" i="13"/>
  <c r="AW17" i="13"/>
  <c r="AW16" i="13"/>
  <c r="AW15" i="13"/>
  <c r="AW14" i="13"/>
  <c r="AW13" i="13"/>
  <c r="AW12" i="13"/>
  <c r="AW11" i="13"/>
  <c r="AW10" i="13"/>
  <c r="AW9" i="13"/>
  <c r="AX10"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K68" i="36"/>
  <c r="K66" i="36"/>
  <c r="K64" i="36"/>
  <c r="K62" i="36"/>
  <c r="K60" i="36"/>
  <c r="K58" i="36"/>
  <c r="K56" i="36"/>
  <c r="K54" i="36"/>
  <c r="K52" i="36"/>
  <c r="K48" i="36"/>
  <c r="K46" i="36"/>
  <c r="K44" i="36"/>
  <c r="K42" i="36"/>
  <c r="K40" i="36"/>
  <c r="K38" i="36"/>
  <c r="K36" i="36"/>
  <c r="K34" i="36"/>
  <c r="K32" i="36"/>
  <c r="K24" i="36"/>
  <c r="K22" i="36"/>
  <c r="K20" i="36"/>
  <c r="K15" i="36"/>
  <c r="K13" i="36"/>
  <c r="AV1498" i="14"/>
  <c r="AV6" i="14"/>
  <c r="AV5" i="14"/>
  <c r="AV1056" i="13"/>
  <c r="AV7" i="13"/>
  <c r="AV5" i="13"/>
  <c r="R26" i="43"/>
  <c r="R24" i="43"/>
  <c r="R21" i="43"/>
  <c r="R19" i="43"/>
  <c r="R15" i="43"/>
  <c r="R5" i="43"/>
  <c r="N25" i="12"/>
  <c r="N24" i="12"/>
  <c r="N23" i="12"/>
  <c r="N16" i="12"/>
  <c r="N15" i="12"/>
  <c r="N14" i="12"/>
  <c r="N13" i="12"/>
  <c r="N12" i="12"/>
  <c r="N11" i="12"/>
  <c r="N10" i="12"/>
  <c r="N9" i="12"/>
  <c r="N8" i="12"/>
  <c r="U565" i="60"/>
  <c r="U564" i="60"/>
  <c r="U563" i="60"/>
  <c r="U562" i="60"/>
  <c r="U561" i="60"/>
  <c r="U560" i="60"/>
  <c r="U559" i="60"/>
  <c r="U558" i="60"/>
  <c r="U557" i="60"/>
  <c r="U554" i="60"/>
  <c r="U553" i="60"/>
  <c r="U552" i="60"/>
  <c r="U551" i="60"/>
  <c r="U550" i="60"/>
  <c r="U549" i="60"/>
  <c r="U547" i="60"/>
  <c r="U546" i="60"/>
  <c r="U545" i="60"/>
  <c r="U544" i="60"/>
  <c r="U543" i="60"/>
  <c r="U542" i="60"/>
  <c r="U541" i="60"/>
  <c r="U540" i="60"/>
  <c r="U539" i="60"/>
  <c r="U538" i="60"/>
  <c r="U537" i="60"/>
  <c r="U536" i="60"/>
  <c r="U535" i="60"/>
  <c r="U534" i="60"/>
  <c r="U533" i="60"/>
  <c r="U531" i="60"/>
  <c r="U530" i="60"/>
  <c r="U529" i="60"/>
  <c r="U528" i="60"/>
  <c r="U527" i="60"/>
  <c r="U526" i="60"/>
  <c r="U525" i="60"/>
  <c r="U524" i="60"/>
  <c r="U523" i="60"/>
  <c r="U522" i="60"/>
  <c r="U521" i="60"/>
  <c r="U520" i="60"/>
  <c r="U519" i="60"/>
  <c r="U518" i="60"/>
  <c r="U517" i="60"/>
  <c r="U516" i="60"/>
  <c r="U515" i="60"/>
  <c r="U514" i="60"/>
  <c r="U513" i="60"/>
  <c r="U512" i="60"/>
  <c r="U511" i="60"/>
  <c r="U510" i="60"/>
  <c r="U509" i="60"/>
  <c r="U508" i="60"/>
  <c r="U506" i="60"/>
  <c r="U505" i="60"/>
  <c r="U504" i="60"/>
  <c r="U503" i="60"/>
  <c r="U502" i="60"/>
  <c r="U501" i="60"/>
  <c r="U500" i="60"/>
  <c r="U499" i="60"/>
  <c r="U498" i="60"/>
  <c r="U495" i="60"/>
  <c r="U494" i="60"/>
  <c r="U493" i="60"/>
  <c r="U492" i="60"/>
  <c r="U491" i="60"/>
  <c r="U490" i="60"/>
  <c r="U487" i="60"/>
  <c r="U486" i="60"/>
  <c r="U485" i="60"/>
  <c r="U484" i="60"/>
  <c r="U483" i="60"/>
  <c r="U482" i="60"/>
  <c r="U481" i="60"/>
  <c r="U480" i="60"/>
  <c r="U479" i="60"/>
  <c r="U477" i="60"/>
  <c r="U476" i="60"/>
  <c r="U475" i="60"/>
  <c r="U472" i="60"/>
  <c r="U471" i="60"/>
  <c r="U470" i="60"/>
  <c r="U469" i="60"/>
  <c r="U468" i="60"/>
  <c r="U467" i="60"/>
  <c r="U466" i="60"/>
  <c r="U465" i="60"/>
  <c r="U464" i="60"/>
  <c r="U463" i="60"/>
  <c r="U462" i="60"/>
  <c r="U461" i="60"/>
  <c r="U460" i="60"/>
  <c r="U459" i="60"/>
  <c r="U458" i="60"/>
  <c r="U457" i="60"/>
  <c r="U456" i="60"/>
  <c r="U455" i="60"/>
  <c r="U454" i="60"/>
  <c r="U453" i="60"/>
  <c r="U452" i="60"/>
  <c r="U451" i="60"/>
  <c r="U450" i="60"/>
  <c r="U449" i="60"/>
  <c r="U448" i="60"/>
  <c r="U447" i="60"/>
  <c r="U446" i="60"/>
  <c r="U445" i="60"/>
  <c r="U444" i="60"/>
  <c r="U443" i="60"/>
  <c r="U442" i="60"/>
  <c r="U441" i="60"/>
  <c r="U440" i="60"/>
  <c r="U439" i="60"/>
  <c r="U438" i="60"/>
  <c r="U437" i="60"/>
  <c r="U436" i="60"/>
  <c r="U435" i="60"/>
  <c r="U434" i="60"/>
  <c r="U433" i="60"/>
  <c r="U430" i="60"/>
  <c r="U429" i="60"/>
  <c r="U428" i="60"/>
  <c r="U427" i="60"/>
  <c r="U426" i="60"/>
  <c r="U425" i="60"/>
  <c r="U424" i="60"/>
  <c r="U423" i="60"/>
  <c r="U422" i="60"/>
  <c r="U420" i="60"/>
  <c r="U419" i="60"/>
  <c r="U418" i="60"/>
  <c r="U417" i="60"/>
  <c r="U416" i="60"/>
  <c r="U415" i="60"/>
  <c r="U412" i="60"/>
  <c r="U411" i="60"/>
  <c r="U410" i="60"/>
  <c r="U409" i="60"/>
  <c r="U408" i="60"/>
  <c r="U407" i="60"/>
  <c r="U400" i="60"/>
  <c r="U399" i="60"/>
  <c r="U398" i="60"/>
  <c r="U397" i="60"/>
  <c r="U396" i="60"/>
  <c r="U395" i="60"/>
  <c r="U394" i="60"/>
  <c r="U393" i="60"/>
  <c r="U392" i="60"/>
  <c r="U391" i="60"/>
  <c r="U390" i="60"/>
  <c r="U389" i="60"/>
  <c r="U388" i="60"/>
  <c r="U387" i="60"/>
  <c r="U386" i="60"/>
  <c r="U385" i="60"/>
  <c r="U384" i="60"/>
  <c r="U383" i="60"/>
  <c r="U382" i="60"/>
  <c r="U381" i="60"/>
  <c r="U380" i="60"/>
  <c r="U379" i="60"/>
  <c r="U378" i="60"/>
  <c r="U377" i="60"/>
  <c r="U376" i="60"/>
  <c r="U375" i="60"/>
  <c r="U374" i="60"/>
  <c r="U373" i="60"/>
  <c r="U372" i="60"/>
  <c r="U371" i="60"/>
  <c r="U370" i="60"/>
  <c r="U369" i="60"/>
  <c r="U368" i="60"/>
  <c r="U366" i="60"/>
  <c r="U365" i="60"/>
  <c r="U364" i="60"/>
  <c r="U363" i="60"/>
  <c r="U362" i="60"/>
  <c r="U361" i="60"/>
  <c r="U360" i="60"/>
  <c r="U359" i="60"/>
  <c r="U358" i="60"/>
  <c r="U357" i="60"/>
  <c r="U356" i="60"/>
  <c r="U355" i="60"/>
  <c r="U354" i="60"/>
  <c r="U353" i="60"/>
  <c r="U352" i="60"/>
  <c r="U351" i="60"/>
  <c r="U350" i="60"/>
  <c r="U349" i="60"/>
  <c r="U348" i="60"/>
  <c r="U347" i="60"/>
  <c r="U346" i="60"/>
  <c r="U345" i="60"/>
  <c r="U344" i="60"/>
  <c r="U343" i="60"/>
  <c r="U342" i="60"/>
  <c r="U341" i="60"/>
  <c r="U340" i="60"/>
  <c r="U339" i="60"/>
  <c r="U338" i="60"/>
  <c r="U337" i="60"/>
  <c r="U333" i="60"/>
  <c r="U332" i="60"/>
  <c r="U331" i="60"/>
  <c r="U330" i="60"/>
  <c r="U329" i="60"/>
  <c r="U328" i="60"/>
  <c r="U327" i="60"/>
  <c r="U326" i="60"/>
  <c r="U325" i="60"/>
  <c r="U324" i="60"/>
  <c r="U323" i="60"/>
  <c r="U322" i="60"/>
  <c r="U321" i="60"/>
  <c r="U320" i="60"/>
  <c r="U319" i="60"/>
  <c r="U318" i="60"/>
  <c r="U317" i="60"/>
  <c r="U316" i="60"/>
  <c r="U315" i="60"/>
  <c r="U314" i="60"/>
  <c r="U313" i="60"/>
  <c r="U312" i="60"/>
  <c r="U311" i="60"/>
  <c r="U310" i="60"/>
  <c r="U309" i="60"/>
  <c r="U308" i="60"/>
  <c r="U307" i="60"/>
  <c r="U306" i="60"/>
  <c r="U305" i="60"/>
  <c r="U304" i="60"/>
  <c r="U302" i="60"/>
  <c r="U301" i="60"/>
  <c r="U300" i="60"/>
  <c r="U299" i="60"/>
  <c r="U298" i="60"/>
  <c r="U297" i="60"/>
  <c r="U296" i="60"/>
  <c r="U295" i="60"/>
  <c r="U294" i="60"/>
  <c r="U293" i="60"/>
  <c r="U292" i="60"/>
  <c r="U291" i="60"/>
  <c r="U290" i="60"/>
  <c r="U289" i="60"/>
  <c r="U288" i="60"/>
  <c r="U287" i="60"/>
  <c r="U286" i="60"/>
  <c r="U285" i="60"/>
  <c r="U284" i="60"/>
  <c r="U283" i="60"/>
  <c r="U282" i="60"/>
  <c r="U281" i="60"/>
  <c r="U280" i="60"/>
  <c r="U279" i="60"/>
  <c r="U278" i="60"/>
  <c r="U277" i="60"/>
  <c r="U276" i="60"/>
  <c r="U275" i="60"/>
  <c r="U274" i="60"/>
  <c r="U273" i="60"/>
  <c r="U271" i="60"/>
  <c r="U270" i="60"/>
  <c r="U269" i="60"/>
  <c r="U268" i="60"/>
  <c r="U267" i="60"/>
  <c r="U266" i="60"/>
  <c r="U264" i="60"/>
  <c r="U263" i="60"/>
  <c r="U262" i="60"/>
  <c r="U261" i="60"/>
  <c r="U260" i="60"/>
  <c r="U259" i="60"/>
  <c r="U258" i="60"/>
  <c r="U257" i="60"/>
  <c r="U256" i="60"/>
  <c r="U255" i="60"/>
  <c r="U254" i="60"/>
  <c r="U253" i="60"/>
  <c r="U252" i="60"/>
  <c r="U251" i="60"/>
  <c r="U250" i="60"/>
  <c r="U249" i="60"/>
  <c r="U248" i="60"/>
  <c r="U247" i="60"/>
  <c r="U246" i="60"/>
  <c r="U245" i="60"/>
  <c r="U244" i="60"/>
  <c r="U243" i="60"/>
  <c r="U242" i="60"/>
  <c r="U241" i="60"/>
  <c r="U240" i="60"/>
  <c r="U239" i="60"/>
  <c r="U238" i="60"/>
  <c r="U237" i="60"/>
  <c r="U236" i="60"/>
  <c r="U235" i="60"/>
  <c r="U232" i="60"/>
  <c r="U231" i="60"/>
  <c r="U230" i="60"/>
  <c r="U229" i="60"/>
  <c r="U228" i="60"/>
  <c r="U227" i="60"/>
  <c r="U226" i="60"/>
  <c r="U225" i="60"/>
  <c r="U224" i="60"/>
  <c r="U223" i="60"/>
  <c r="U222" i="60"/>
  <c r="U221" i="60"/>
  <c r="U220" i="60"/>
  <c r="U219" i="60"/>
  <c r="U218" i="60"/>
  <c r="U217" i="60"/>
  <c r="U216" i="60"/>
  <c r="U215" i="60"/>
  <c r="U214" i="60"/>
  <c r="U213" i="60"/>
  <c r="U212" i="60"/>
  <c r="U211" i="60"/>
  <c r="U210" i="60"/>
  <c r="U209" i="60"/>
  <c r="U208" i="60"/>
  <c r="U207" i="60"/>
  <c r="U206" i="60"/>
  <c r="U205" i="60"/>
  <c r="U204" i="60"/>
  <c r="U203" i="60"/>
  <c r="U202" i="60"/>
  <c r="U201" i="60"/>
  <c r="U200" i="60"/>
  <c r="U199" i="60"/>
  <c r="U198" i="60"/>
  <c r="U197" i="60"/>
  <c r="U196" i="60"/>
  <c r="U195" i="60"/>
  <c r="U194" i="60"/>
  <c r="U193" i="60"/>
  <c r="U192" i="60"/>
  <c r="U191" i="60"/>
  <c r="U190" i="60"/>
  <c r="U189" i="60"/>
  <c r="U188" i="60"/>
  <c r="U187" i="60"/>
  <c r="U186" i="60"/>
  <c r="U185" i="60"/>
  <c r="U184" i="60"/>
  <c r="U183" i="60"/>
  <c r="U182" i="60"/>
  <c r="U181" i="60"/>
  <c r="U180" i="60"/>
  <c r="U179" i="60"/>
  <c r="U178" i="60"/>
  <c r="U177" i="60"/>
  <c r="U176" i="60"/>
  <c r="U175" i="60"/>
  <c r="U174" i="60"/>
  <c r="U173" i="60"/>
  <c r="U172" i="60"/>
  <c r="U171" i="60"/>
  <c r="U170" i="60"/>
  <c r="U167" i="60"/>
  <c r="U166" i="60"/>
  <c r="U165" i="60"/>
  <c r="U164" i="60"/>
  <c r="U163" i="60"/>
  <c r="U162" i="60"/>
  <c r="U161" i="60"/>
  <c r="U160" i="60"/>
  <c r="U159" i="60"/>
  <c r="U158" i="60"/>
  <c r="U157" i="60"/>
  <c r="U156" i="60"/>
  <c r="U155" i="60"/>
  <c r="U154" i="60"/>
  <c r="U153" i="60"/>
  <c r="U152" i="60"/>
  <c r="U151" i="60"/>
  <c r="U150" i="60"/>
  <c r="U149" i="60"/>
  <c r="U148" i="60"/>
  <c r="U147" i="60"/>
  <c r="U146" i="60"/>
  <c r="U145" i="60"/>
  <c r="U144" i="60"/>
  <c r="U143" i="60"/>
  <c r="U142" i="60"/>
  <c r="U141" i="60"/>
  <c r="U140" i="60"/>
  <c r="U139" i="60"/>
  <c r="U138" i="60"/>
  <c r="U137" i="60"/>
  <c r="U136" i="60"/>
  <c r="U135" i="60"/>
  <c r="U134" i="60"/>
  <c r="U133" i="60"/>
  <c r="U132" i="60"/>
  <c r="U131" i="60"/>
  <c r="U130" i="60"/>
  <c r="U129" i="60"/>
  <c r="U128" i="60"/>
  <c r="U127" i="60"/>
  <c r="U126" i="60"/>
  <c r="U125" i="60"/>
  <c r="U124" i="60"/>
  <c r="U123" i="60"/>
  <c r="U122" i="60"/>
  <c r="U121" i="60"/>
  <c r="U120" i="60"/>
  <c r="U119" i="60"/>
  <c r="U118" i="60"/>
  <c r="U117" i="60"/>
  <c r="U116" i="60"/>
  <c r="U115" i="60"/>
  <c r="U114" i="60"/>
  <c r="U113" i="60"/>
  <c r="U112" i="60"/>
  <c r="U111" i="60"/>
  <c r="U110" i="60"/>
  <c r="U109" i="60"/>
  <c r="U108" i="60"/>
  <c r="U102" i="60"/>
  <c r="U101" i="60"/>
  <c r="U100" i="60"/>
  <c r="U99" i="60"/>
  <c r="U98" i="60"/>
  <c r="U97" i="60"/>
  <c r="U96" i="60"/>
  <c r="U95" i="60"/>
  <c r="U94" i="60"/>
  <c r="U93" i="60"/>
  <c r="U92" i="60"/>
  <c r="U91" i="60"/>
  <c r="U90" i="60"/>
  <c r="U89" i="60"/>
  <c r="U88" i="60"/>
  <c r="U87" i="60"/>
  <c r="U86" i="60"/>
  <c r="U85" i="60"/>
  <c r="U84" i="60"/>
  <c r="U83" i="60"/>
  <c r="U82" i="60"/>
  <c r="U81" i="60"/>
  <c r="U80" i="60"/>
  <c r="U79" i="60"/>
  <c r="U78" i="60"/>
  <c r="U77" i="60"/>
  <c r="U76" i="60"/>
  <c r="U75" i="60"/>
  <c r="U74" i="60"/>
  <c r="U73" i="60"/>
  <c r="U72" i="60"/>
  <c r="U71" i="60"/>
  <c r="U70" i="60"/>
  <c r="U69" i="60"/>
  <c r="U68" i="60"/>
  <c r="U67" i="60"/>
  <c r="U66" i="60"/>
  <c r="U65" i="60"/>
  <c r="U64" i="60"/>
  <c r="U63" i="60"/>
  <c r="U62" i="60"/>
  <c r="U61" i="60"/>
  <c r="U60" i="60"/>
  <c r="U59" i="60"/>
  <c r="U58" i="60"/>
  <c r="U55" i="60"/>
  <c r="U54" i="60"/>
  <c r="U53" i="60"/>
  <c r="U52" i="60"/>
  <c r="U51" i="60"/>
  <c r="U50" i="60"/>
  <c r="U49" i="60"/>
  <c r="U48" i="60"/>
  <c r="U47" i="60"/>
  <c r="U45" i="60"/>
  <c r="U44" i="60"/>
  <c r="U43" i="60"/>
  <c r="U42" i="60"/>
  <c r="U41" i="60"/>
  <c r="U40" i="60"/>
  <c r="U38" i="60"/>
  <c r="U37" i="60"/>
  <c r="U36" i="60"/>
  <c r="U35" i="60"/>
  <c r="U34" i="60"/>
  <c r="U33" i="60"/>
  <c r="U31" i="60"/>
  <c r="U30" i="60"/>
  <c r="U29" i="60"/>
  <c r="U28" i="60"/>
  <c r="U27" i="60"/>
  <c r="U26" i="60"/>
  <c r="U25" i="60"/>
  <c r="U24" i="60"/>
  <c r="U23" i="60"/>
  <c r="U15" i="60"/>
  <c r="U14" i="60"/>
  <c r="U13" i="60"/>
  <c r="U12" i="60"/>
  <c r="U11" i="60"/>
  <c r="U10" i="60"/>
  <c r="U9" i="60"/>
  <c r="U8" i="60"/>
  <c r="U7" i="60"/>
  <c r="P220" i="61"/>
  <c r="P219" i="61"/>
  <c r="P218" i="61"/>
  <c r="P215" i="61"/>
  <c r="P214" i="61"/>
  <c r="P213" i="61"/>
  <c r="P210" i="61"/>
  <c r="P209" i="61"/>
  <c r="P208" i="61"/>
  <c r="P207" i="61"/>
  <c r="P206" i="61"/>
  <c r="P205" i="61"/>
  <c r="P204" i="61"/>
  <c r="P203" i="61"/>
  <c r="P202" i="61"/>
  <c r="P197" i="61"/>
  <c r="P196" i="61"/>
  <c r="P195" i="61"/>
  <c r="P194" i="61"/>
  <c r="P193" i="61"/>
  <c r="P192" i="61"/>
  <c r="P191" i="61"/>
  <c r="P190" i="61"/>
  <c r="P189" i="61"/>
  <c r="P187" i="61"/>
  <c r="P186" i="61"/>
  <c r="P185" i="61"/>
  <c r="P184" i="61"/>
  <c r="P183" i="61"/>
  <c r="P182" i="61"/>
  <c r="P180" i="61"/>
  <c r="P179" i="61"/>
  <c r="P178" i="61"/>
  <c r="P177" i="61"/>
  <c r="P176" i="61"/>
  <c r="P175" i="61"/>
  <c r="P173" i="61"/>
  <c r="P172" i="61"/>
  <c r="P170" i="61"/>
  <c r="P169" i="61"/>
  <c r="P168" i="61"/>
  <c r="P167" i="61"/>
  <c r="P166" i="61"/>
  <c r="P165" i="61"/>
  <c r="P164" i="61"/>
  <c r="P163" i="61"/>
  <c r="P162" i="61"/>
  <c r="P161" i="61"/>
  <c r="P160" i="61"/>
  <c r="P159" i="61"/>
  <c r="P158" i="61"/>
  <c r="P157" i="61"/>
  <c r="P156" i="61"/>
  <c r="P155" i="61"/>
  <c r="P154" i="61"/>
  <c r="P153" i="61"/>
  <c r="P151" i="61"/>
  <c r="P150" i="61"/>
  <c r="P149" i="61"/>
  <c r="P148" i="61"/>
  <c r="P147" i="61"/>
  <c r="P146" i="61"/>
  <c r="P145" i="61"/>
  <c r="P144" i="61"/>
  <c r="P143" i="61"/>
  <c r="P141" i="61"/>
  <c r="P140" i="61"/>
  <c r="P139" i="61"/>
  <c r="P138" i="61"/>
  <c r="P137" i="61"/>
  <c r="P136" i="61"/>
  <c r="P135" i="61"/>
  <c r="P134" i="61"/>
  <c r="P133" i="61"/>
  <c r="P129" i="61"/>
  <c r="P128" i="61"/>
  <c r="P127" i="61"/>
  <c r="P126" i="61"/>
  <c r="P125" i="61"/>
  <c r="P124" i="61"/>
  <c r="P123" i="61"/>
  <c r="P122" i="61"/>
  <c r="P121" i="61"/>
  <c r="P120" i="61"/>
  <c r="P119" i="61"/>
  <c r="P118" i="61"/>
  <c r="P116" i="61"/>
  <c r="P115" i="61"/>
  <c r="P114" i="61"/>
  <c r="P113" i="61"/>
  <c r="P112" i="61"/>
  <c r="P111" i="61"/>
  <c r="P110" i="61"/>
  <c r="P109" i="61"/>
  <c r="P108" i="61"/>
  <c r="P107" i="61"/>
  <c r="P106" i="61"/>
  <c r="P105" i="61"/>
  <c r="P104" i="61"/>
  <c r="P103" i="61"/>
  <c r="P102" i="61"/>
  <c r="P101" i="61"/>
  <c r="P100" i="61"/>
  <c r="P99" i="61"/>
  <c r="P98" i="61"/>
  <c r="P97" i="61"/>
  <c r="P96" i="61"/>
  <c r="P95" i="61"/>
  <c r="P94" i="61"/>
  <c r="P93" i="61"/>
  <c r="P92" i="61"/>
  <c r="P91" i="61"/>
  <c r="P90" i="61"/>
  <c r="P89" i="61"/>
  <c r="P88" i="61"/>
  <c r="P87" i="61"/>
  <c r="P86" i="61"/>
  <c r="P85" i="61"/>
  <c r="P84" i="61"/>
  <c r="P83" i="61"/>
  <c r="P82" i="61"/>
  <c r="P81" i="61"/>
  <c r="P77" i="61"/>
  <c r="P76" i="61"/>
  <c r="P75" i="61"/>
  <c r="P74" i="61"/>
  <c r="P73" i="61"/>
  <c r="P72" i="61"/>
  <c r="P70" i="61"/>
  <c r="P69" i="61"/>
  <c r="P68" i="61"/>
  <c r="P66" i="61"/>
  <c r="P65" i="61"/>
  <c r="P64" i="61"/>
  <c r="P63" i="61"/>
  <c r="P62" i="61"/>
  <c r="P61" i="61"/>
  <c r="P58" i="61"/>
  <c r="P57" i="61"/>
  <c r="P56" i="61"/>
  <c r="P55" i="61"/>
  <c r="P54" i="61"/>
  <c r="P53" i="61"/>
  <c r="P51" i="61"/>
  <c r="P50" i="61"/>
  <c r="P49" i="61"/>
  <c r="P48" i="61"/>
  <c r="P47" i="61"/>
  <c r="P46" i="61"/>
  <c r="P45" i="61"/>
  <c r="P44" i="61"/>
  <c r="P43" i="61"/>
  <c r="P42" i="61"/>
  <c r="P41" i="61"/>
  <c r="P40" i="61"/>
  <c r="P36" i="61"/>
  <c r="P35" i="61"/>
  <c r="P34" i="61"/>
  <c r="P33" i="61"/>
  <c r="P32" i="61"/>
  <c r="P31" i="61"/>
  <c r="P27" i="61"/>
  <c r="P26" i="61"/>
  <c r="P25" i="61"/>
  <c r="P24" i="61"/>
  <c r="P23" i="61"/>
  <c r="P22" i="61"/>
  <c r="P21" i="61"/>
  <c r="P20" i="61"/>
  <c r="P19" i="61"/>
  <c r="P18" i="61"/>
  <c r="P17" i="61"/>
  <c r="P16" i="61"/>
  <c r="P15" i="61"/>
  <c r="P14" i="61"/>
  <c r="P13" i="61"/>
  <c r="P12" i="61"/>
  <c r="P11" i="61"/>
  <c r="P10" i="61"/>
  <c r="P9" i="61"/>
  <c r="P8" i="61"/>
  <c r="P7" i="61"/>
  <c r="W292" i="59"/>
  <c r="W291" i="59"/>
  <c r="W290" i="59"/>
  <c r="W289" i="59"/>
  <c r="W288" i="59"/>
  <c r="W287" i="59"/>
  <c r="W286" i="59"/>
  <c r="W285" i="59"/>
  <c r="W284" i="59"/>
  <c r="W283" i="59"/>
  <c r="W282" i="59"/>
  <c r="W281" i="59"/>
  <c r="W279" i="59"/>
  <c r="W278" i="59"/>
  <c r="W277" i="59"/>
  <c r="W273" i="59"/>
  <c r="W272" i="59"/>
  <c r="W271" i="59"/>
  <c r="W270" i="59"/>
  <c r="W269" i="59"/>
  <c r="W268" i="59"/>
  <c r="W267" i="59"/>
  <c r="W266" i="59"/>
  <c r="W265" i="59"/>
  <c r="W264" i="59"/>
  <c r="W263" i="59"/>
  <c r="W262" i="59"/>
  <c r="W261" i="59"/>
  <c r="W260" i="59"/>
  <c r="W259" i="59"/>
  <c r="W256" i="59"/>
  <c r="W255" i="59"/>
  <c r="W254" i="59"/>
  <c r="W253" i="59"/>
  <c r="W252" i="59"/>
  <c r="W251" i="59"/>
  <c r="W250" i="59"/>
  <c r="W249" i="59"/>
  <c r="W248" i="59"/>
  <c r="W247" i="59"/>
  <c r="W246" i="59"/>
  <c r="W245" i="59"/>
  <c r="W244" i="59"/>
  <c r="W243" i="59"/>
  <c r="W242" i="59"/>
  <c r="W241" i="59"/>
  <c r="W240" i="59"/>
  <c r="W239" i="59"/>
  <c r="W238" i="59"/>
  <c r="W237" i="59"/>
  <c r="W236" i="59"/>
  <c r="W235" i="59"/>
  <c r="W234" i="59"/>
  <c r="W233" i="59"/>
  <c r="W232" i="59"/>
  <c r="W231" i="59"/>
  <c r="W230" i="59"/>
  <c r="W227" i="59"/>
  <c r="W226" i="59"/>
  <c r="W225" i="59"/>
  <c r="W224" i="59"/>
  <c r="W223" i="59"/>
  <c r="W222" i="59"/>
  <c r="W220" i="59"/>
  <c r="W219" i="59"/>
  <c r="W218" i="59"/>
  <c r="W217" i="59"/>
  <c r="W216" i="59"/>
  <c r="W215" i="59"/>
  <c r="W210" i="59"/>
  <c r="W209" i="59"/>
  <c r="W208" i="59"/>
  <c r="W206" i="59"/>
  <c r="W205" i="59"/>
  <c r="W204" i="59"/>
  <c r="W203" i="59"/>
  <c r="W202" i="59"/>
  <c r="W201" i="59"/>
  <c r="W199" i="59"/>
  <c r="W198" i="59"/>
  <c r="W197" i="59"/>
  <c r="W196" i="59"/>
  <c r="W195" i="59"/>
  <c r="W194" i="59"/>
  <c r="W193" i="59"/>
  <c r="W192" i="59"/>
  <c r="W191" i="59"/>
  <c r="W189" i="59"/>
  <c r="W188" i="59"/>
  <c r="W187" i="59"/>
  <c r="W186" i="59"/>
  <c r="W185" i="59"/>
  <c r="W184" i="59"/>
  <c r="W182" i="59"/>
  <c r="W181" i="59"/>
  <c r="W180" i="59"/>
  <c r="W179" i="59"/>
  <c r="W178" i="59"/>
  <c r="W177" i="59"/>
  <c r="W176" i="59"/>
  <c r="W175" i="59"/>
  <c r="W174" i="59"/>
  <c r="W173" i="59"/>
  <c r="W172" i="59"/>
  <c r="W171" i="59"/>
  <c r="W170" i="59"/>
  <c r="W169" i="59"/>
  <c r="W168" i="59"/>
  <c r="W167" i="59"/>
  <c r="W166" i="59"/>
  <c r="W165" i="59"/>
  <c r="W164" i="59"/>
  <c r="W163" i="59"/>
  <c r="W162" i="59"/>
  <c r="W161" i="59"/>
  <c r="W160" i="59"/>
  <c r="W159" i="59"/>
  <c r="W158" i="59"/>
  <c r="W157" i="59"/>
  <c r="W156" i="59"/>
  <c r="W155" i="59"/>
  <c r="W154" i="59"/>
  <c r="W153" i="59"/>
  <c r="W152" i="59"/>
  <c r="W151" i="59"/>
  <c r="W150" i="59"/>
  <c r="W149" i="59"/>
  <c r="W148" i="59"/>
  <c r="W147" i="59"/>
  <c r="W146" i="59"/>
  <c r="W145" i="59"/>
  <c r="W144" i="59"/>
  <c r="W143" i="59"/>
  <c r="W142" i="59"/>
  <c r="W141" i="59"/>
  <c r="W140" i="59"/>
  <c r="W139" i="59"/>
  <c r="W138" i="59"/>
  <c r="W137" i="59"/>
  <c r="W136" i="59"/>
  <c r="W135" i="59"/>
  <c r="W134" i="59"/>
  <c r="W133" i="59"/>
  <c r="W132" i="59"/>
  <c r="W131" i="59"/>
  <c r="W130" i="59"/>
  <c r="W129" i="59"/>
  <c r="W128" i="59"/>
  <c r="W127" i="59"/>
  <c r="W126" i="59"/>
  <c r="W125" i="59"/>
  <c r="W124" i="59"/>
  <c r="W123" i="59"/>
  <c r="W122" i="59"/>
  <c r="W121" i="59"/>
  <c r="W120" i="59"/>
  <c r="W119" i="59"/>
  <c r="W118" i="59"/>
  <c r="W117" i="59"/>
  <c r="W112" i="59"/>
  <c r="W111" i="59"/>
  <c r="W110" i="59"/>
  <c r="W109" i="59"/>
  <c r="W108" i="59"/>
  <c r="W107" i="59"/>
  <c r="W106" i="59"/>
  <c r="W105" i="59"/>
  <c r="W104" i="59"/>
  <c r="W102" i="59"/>
  <c r="W101" i="59"/>
  <c r="W100" i="59"/>
  <c r="W99" i="59"/>
  <c r="W98" i="59"/>
  <c r="W97" i="59"/>
  <c r="W96" i="59"/>
  <c r="W95" i="59"/>
  <c r="W94" i="59"/>
  <c r="W91" i="59"/>
  <c r="W90" i="59"/>
  <c r="W89" i="59"/>
  <c r="W88" i="59"/>
  <c r="W87" i="59"/>
  <c r="W86" i="59"/>
  <c r="W85" i="59"/>
  <c r="W84" i="59"/>
  <c r="W83" i="59"/>
  <c r="W82" i="59"/>
  <c r="W81" i="59"/>
  <c r="W80" i="59"/>
  <c r="W79" i="59"/>
  <c r="W78" i="59"/>
  <c r="W77" i="59"/>
  <c r="W76" i="59"/>
  <c r="W75" i="59"/>
  <c r="W74" i="59"/>
  <c r="W73" i="59"/>
  <c r="W72" i="59"/>
  <c r="W71" i="59"/>
  <c r="W70" i="59"/>
  <c r="W69" i="59"/>
  <c r="W68" i="59"/>
  <c r="W67" i="59"/>
  <c r="W66" i="59"/>
  <c r="W65" i="59"/>
  <c r="W64" i="59"/>
  <c r="W63" i="59"/>
  <c r="W62" i="59"/>
  <c r="W61" i="59"/>
  <c r="W60" i="59"/>
  <c r="W59" i="59"/>
  <c r="W58" i="59"/>
  <c r="W57" i="59"/>
  <c r="W56" i="59"/>
  <c r="W52" i="59"/>
  <c r="W51" i="59"/>
  <c r="W50" i="59"/>
  <c r="W49" i="59"/>
  <c r="W48" i="59"/>
  <c r="W47" i="59"/>
  <c r="W46" i="59"/>
  <c r="W45" i="59"/>
  <c r="W44" i="59"/>
  <c r="W43" i="59"/>
  <c r="W42" i="59"/>
  <c r="W41" i="59"/>
  <c r="W40" i="59"/>
  <c r="W39" i="59"/>
  <c r="W38" i="59"/>
  <c r="W36" i="59"/>
  <c r="W35" i="59"/>
  <c r="W34" i="59"/>
  <c r="W33" i="59"/>
  <c r="W32" i="59"/>
  <c r="W31" i="59"/>
  <c r="W29" i="59"/>
  <c r="W28" i="59"/>
  <c r="W27" i="59"/>
  <c r="W26" i="59"/>
  <c r="W25" i="59"/>
  <c r="W24" i="59"/>
  <c r="W18" i="59"/>
  <c r="W17" i="59"/>
  <c r="W16" i="59"/>
  <c r="W15" i="59"/>
  <c r="W14" i="59"/>
  <c r="W13" i="59"/>
  <c r="W12" i="59"/>
  <c r="W11" i="59"/>
  <c r="W10" i="59"/>
  <c r="W9" i="59"/>
  <c r="W8" i="59"/>
  <c r="W7" i="59"/>
  <c r="Q244" i="58"/>
  <c r="Q243" i="58"/>
  <c r="Q242" i="58"/>
  <c r="Q241" i="58"/>
  <c r="Q240"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197" i="58"/>
  <c r="Q196" i="58"/>
  <c r="Q195" i="58"/>
  <c r="Q194" i="58"/>
  <c r="Q193" i="58"/>
  <c r="Q192" i="58"/>
  <c r="Q190" i="58"/>
  <c r="Q189" i="58"/>
  <c r="Q188" i="58"/>
  <c r="Q187" i="58"/>
  <c r="Q186" i="58"/>
  <c r="Q185" i="58"/>
  <c r="Q184" i="58"/>
  <c r="Q183" i="58"/>
  <c r="Q182" i="58"/>
  <c r="Q179" i="58"/>
  <c r="Q178" i="58"/>
  <c r="Q177" i="58"/>
  <c r="Q176" i="58"/>
  <c r="Q175" i="58"/>
  <c r="Q174" i="58"/>
  <c r="Q173" i="58"/>
  <c r="Q172" i="58"/>
  <c r="Q171" i="58"/>
  <c r="Q170" i="58"/>
  <c r="Q169" i="58"/>
  <c r="Q168" i="58"/>
  <c r="Q167" i="58"/>
  <c r="Q166" i="58"/>
  <c r="Q165" i="58"/>
  <c r="Q164" i="58"/>
  <c r="Q163" i="58"/>
  <c r="Q162" i="58"/>
  <c r="Q160" i="58"/>
  <c r="Q159" i="58"/>
  <c r="Q158" i="58"/>
  <c r="Q157" i="58"/>
  <c r="Q156" i="58"/>
  <c r="Q155" i="58"/>
  <c r="Q154" i="58"/>
  <c r="Q153" i="58"/>
  <c r="Q152"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16" i="58"/>
  <c r="Q115" i="58"/>
  <c r="Q114" i="58"/>
  <c r="Q113" i="58"/>
  <c r="Q112" i="58"/>
  <c r="Q111" i="58"/>
  <c r="Q109" i="58"/>
  <c r="Q108" i="58"/>
  <c r="Q107" i="58"/>
  <c r="Q106" i="58"/>
  <c r="Q105" i="58"/>
  <c r="Q104" i="58"/>
  <c r="Q103" i="58"/>
  <c r="Q102" i="58"/>
  <c r="Q101"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4" i="58"/>
  <c r="Q63" i="58"/>
  <c r="Q62" i="58"/>
  <c r="Q61" i="58"/>
  <c r="Q60" i="58"/>
  <c r="Q59" i="58"/>
  <c r="Q58" i="58"/>
  <c r="Q57" i="58"/>
  <c r="Q56" i="58"/>
  <c r="Q55" i="58"/>
  <c r="Q54" i="58"/>
  <c r="Q53" i="58"/>
  <c r="Q52" i="58"/>
  <c r="Q51" i="58"/>
  <c r="Q50"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325" i="58"/>
  <c r="Q324" i="58"/>
  <c r="Q323" i="58"/>
  <c r="Q322" i="58"/>
  <c r="Q321" i="58"/>
  <c r="Q320" i="58"/>
  <c r="Q318" i="58"/>
  <c r="Q317" i="58"/>
  <c r="Q316" i="58"/>
  <c r="Q315" i="58"/>
  <c r="Q314" i="58"/>
  <c r="Q313" i="58"/>
  <c r="Q312" i="58"/>
  <c r="Q311" i="58"/>
  <c r="Q310" i="58"/>
  <c r="Q307" i="58"/>
  <c r="Q306" i="58"/>
  <c r="Q305" i="58"/>
  <c r="Q304" i="58"/>
  <c r="Q303" i="58"/>
  <c r="Q302" i="58"/>
  <c r="Q301" i="58"/>
  <c r="Q300" i="58"/>
  <c r="Q299" i="58"/>
  <c r="Q297" i="58"/>
  <c r="Q296" i="58"/>
  <c r="Q295" i="58"/>
  <c r="Q294" i="58"/>
  <c r="Q293" i="58"/>
  <c r="Q292" i="58"/>
  <c r="Q291" i="58"/>
  <c r="Q290" i="58"/>
  <c r="Q289" i="58"/>
  <c r="Q287" i="58"/>
  <c r="Q286" i="58"/>
  <c r="Q285" i="58"/>
  <c r="Q284" i="58"/>
  <c r="Q283" i="58"/>
  <c r="Q282" i="58"/>
  <c r="Q281" i="58"/>
  <c r="Q280" i="58"/>
  <c r="Q279" i="58"/>
  <c r="Q278" i="58"/>
  <c r="Q277" i="58"/>
  <c r="Q276" i="58"/>
  <c r="Q271" i="58"/>
  <c r="Q270" i="58"/>
  <c r="Q269" i="58"/>
  <c r="Q268" i="58"/>
  <c r="Q267" i="58"/>
  <c r="Q266" i="58"/>
  <c r="Q265" i="58"/>
  <c r="Q264" i="58"/>
  <c r="Q263" i="58"/>
  <c r="Q261" i="58"/>
  <c r="Q260" i="58"/>
  <c r="Q259" i="58"/>
  <c r="Q258" i="58"/>
  <c r="Q257" i="58"/>
  <c r="Q256" i="58"/>
  <c r="Q255" i="58"/>
  <c r="Q254" i="58"/>
  <c r="Q253" i="58"/>
  <c r="Q252" i="58"/>
  <c r="Q251" i="58"/>
  <c r="Q250" i="58"/>
  <c r="Q248" i="58"/>
  <c r="Q247" i="58"/>
  <c r="Q246" i="58"/>
  <c r="Q245" i="58"/>
  <c r="O153" i="62"/>
  <c r="O151" i="62"/>
  <c r="O147" i="62"/>
  <c r="O142" i="62"/>
  <c r="O138" i="62"/>
  <c r="O134" i="62"/>
  <c r="O130" i="62"/>
  <c r="O128" i="62"/>
  <c r="O124" i="62"/>
  <c r="O117" i="62"/>
  <c r="O115" i="62"/>
  <c r="O113" i="62"/>
  <c r="O111" i="62"/>
  <c r="O109" i="62"/>
  <c r="O107" i="62"/>
  <c r="O103" i="62"/>
  <c r="O99" i="62"/>
  <c r="O95" i="62"/>
  <c r="O93" i="62"/>
  <c r="O89" i="62"/>
  <c r="O87" i="62"/>
  <c r="O85" i="62"/>
  <c r="O83" i="62"/>
  <c r="O79" i="62"/>
  <c r="O77" i="62"/>
  <c r="O73" i="62"/>
  <c r="O69" i="62"/>
  <c r="O67" i="62"/>
  <c r="O63" i="62"/>
  <c r="O59" i="62"/>
  <c r="O55" i="62"/>
  <c r="O53" i="62"/>
  <c r="O51" i="62"/>
  <c r="O48" i="62"/>
  <c r="O43" i="62"/>
  <c r="O39" i="62"/>
  <c r="O37" i="62"/>
  <c r="O32" i="62"/>
  <c r="O30" i="62"/>
  <c r="O28" i="62"/>
  <c r="O26" i="62"/>
  <c r="O24" i="62"/>
  <c r="O21" i="62"/>
  <c r="U126" i="64"/>
  <c r="U124" i="64"/>
  <c r="U122" i="64"/>
  <c r="U119" i="64"/>
  <c r="U117" i="64"/>
  <c r="U109" i="64"/>
  <c r="U107" i="64"/>
  <c r="U104" i="64"/>
  <c r="U102" i="64"/>
  <c r="U100" i="64"/>
  <c r="U98" i="64"/>
  <c r="U96" i="64"/>
  <c r="U94" i="64"/>
  <c r="U85" i="64"/>
  <c r="U84" i="64"/>
  <c r="U83" i="64"/>
  <c r="U82" i="64"/>
  <c r="U81" i="64"/>
  <c r="U80" i="64"/>
  <c r="U79" i="64"/>
  <c r="U78" i="64"/>
  <c r="U77" i="64"/>
  <c r="U75" i="64"/>
  <c r="U74" i="64"/>
  <c r="U73" i="64"/>
  <c r="U72" i="64"/>
  <c r="U71" i="64"/>
  <c r="U70" i="64"/>
  <c r="U69" i="64"/>
  <c r="U68" i="64"/>
  <c r="U67" i="64"/>
  <c r="U66" i="64"/>
  <c r="U65" i="64"/>
  <c r="U64" i="64"/>
  <c r="U62" i="64"/>
  <c r="U61" i="64"/>
  <c r="U60" i="64"/>
  <c r="U59" i="64"/>
  <c r="U58" i="64"/>
  <c r="U57" i="64"/>
  <c r="U55" i="64"/>
  <c r="U54" i="64"/>
  <c r="U53" i="64"/>
  <c r="U52" i="64"/>
  <c r="U51" i="64"/>
  <c r="U50" i="64"/>
  <c r="U49" i="64"/>
  <c r="U48" i="64"/>
  <c r="U47" i="64"/>
  <c r="U46" i="64"/>
  <c r="U45" i="64"/>
  <c r="U44" i="64"/>
  <c r="U43" i="64"/>
  <c r="U42" i="64"/>
  <c r="U41" i="64"/>
  <c r="U40" i="64"/>
  <c r="U39" i="64"/>
  <c r="U38" i="64"/>
  <c r="U37" i="64"/>
  <c r="U36" i="64"/>
  <c r="U35" i="64"/>
  <c r="U34" i="64"/>
  <c r="U33" i="64"/>
  <c r="U32" i="64"/>
  <c r="U31" i="64"/>
  <c r="U30" i="64"/>
  <c r="U29" i="64"/>
  <c r="U28" i="64"/>
  <c r="U27" i="64"/>
  <c r="U26" i="64"/>
  <c r="U25" i="64"/>
  <c r="U24" i="64"/>
  <c r="U23" i="64"/>
  <c r="U22" i="64"/>
  <c r="U21" i="64"/>
  <c r="U20" i="64"/>
  <c r="U16" i="64"/>
  <c r="U8" i="64"/>
  <c r="T163" i="17"/>
  <c r="T159" i="17"/>
  <c r="T157" i="17"/>
  <c r="T153" i="17"/>
  <c r="T151" i="17"/>
  <c r="T149" i="17"/>
  <c r="T145" i="17"/>
  <c r="T143" i="17"/>
  <c r="T139" i="17"/>
  <c r="T137" i="17"/>
  <c r="T133" i="17"/>
  <c r="T131" i="17"/>
  <c r="T129" i="17"/>
  <c r="T127" i="17"/>
  <c r="T125" i="17"/>
  <c r="T121" i="17"/>
  <c r="T117" i="17"/>
  <c r="T113" i="17"/>
  <c r="T110" i="17"/>
  <c r="T106" i="17"/>
  <c r="T102" i="17"/>
  <c r="T100" i="17"/>
  <c r="T96" i="17"/>
  <c r="T94" i="17"/>
  <c r="T90" i="17"/>
  <c r="T88" i="17"/>
  <c r="T84" i="17"/>
  <c r="T82" i="17"/>
  <c r="T78" i="17"/>
  <c r="T73" i="17"/>
  <c r="T69" i="17"/>
  <c r="T65" i="17"/>
  <c r="T61" i="17"/>
  <c r="T59" i="17"/>
  <c r="T57" i="17"/>
  <c r="T55" i="17"/>
  <c r="T51" i="17"/>
  <c r="T49" i="17"/>
  <c r="T47" i="17"/>
  <c r="T43" i="17"/>
  <c r="T41" i="17"/>
  <c r="T37" i="17"/>
  <c r="T34" i="17"/>
  <c r="T29" i="17"/>
  <c r="T27" i="17"/>
  <c r="T25" i="17"/>
  <c r="T23" i="17"/>
  <c r="T21" i="17"/>
  <c r="T19" i="17"/>
  <c r="T17" i="17"/>
  <c r="T13" i="17"/>
  <c r="T9" i="17"/>
  <c r="T7" i="17"/>
  <c r="T5" i="17"/>
  <c r="N127" i="1"/>
  <c r="N125" i="1"/>
  <c r="N123" i="1"/>
  <c r="N121" i="1"/>
  <c r="N119" i="1"/>
  <c r="N113" i="1"/>
  <c r="AB113" i="1" s="1"/>
  <c r="N111" i="1"/>
  <c r="AB111" i="1" s="1"/>
  <c r="N108" i="1"/>
  <c r="AB108" i="1" s="1"/>
  <c r="N106" i="1"/>
  <c r="AB106" i="1" s="1"/>
  <c r="N104" i="1"/>
  <c r="N102" i="1"/>
  <c r="AB102" i="1" s="1"/>
  <c r="N99" i="1"/>
  <c r="AB99" i="1" s="1"/>
  <c r="N96" i="1"/>
  <c r="N94" i="1"/>
  <c r="N92" i="1"/>
  <c r="N90" i="1"/>
  <c r="N88" i="1"/>
  <c r="N86" i="1"/>
  <c r="N84" i="1"/>
  <c r="N81" i="1"/>
  <c r="N79" i="1"/>
  <c r="N76" i="1"/>
  <c r="N74" i="1"/>
  <c r="N72" i="1"/>
  <c r="N68" i="1"/>
  <c r="N66" i="1"/>
  <c r="N64" i="1"/>
  <c r="N62" i="1"/>
  <c r="N60" i="1"/>
  <c r="N58" i="1"/>
  <c r="N56" i="1"/>
  <c r="N54" i="1"/>
  <c r="N52" i="1"/>
  <c r="AB52" i="1" s="1"/>
  <c r="N50" i="1"/>
  <c r="AB50" i="1" s="1"/>
  <c r="N48" i="1"/>
  <c r="AB48" i="1" s="1"/>
  <c r="N46" i="1"/>
  <c r="AB46" i="1" s="1"/>
  <c r="N39" i="1"/>
  <c r="N37" i="1"/>
  <c r="AB37" i="1" s="1"/>
  <c r="N35" i="1"/>
  <c r="AB35" i="1" s="1"/>
  <c r="N33" i="1"/>
  <c r="AB33" i="1" s="1"/>
  <c r="N31" i="1"/>
  <c r="N29" i="1"/>
  <c r="N27" i="1"/>
  <c r="N25" i="1"/>
  <c r="AB25" i="1" s="1"/>
  <c r="N23" i="1"/>
  <c r="N21" i="1"/>
  <c r="N19" i="1"/>
  <c r="N17" i="1"/>
  <c r="N15" i="1"/>
  <c r="N13" i="1"/>
  <c r="AB13" i="1" s="1"/>
  <c r="N11" i="1"/>
  <c r="AB11" i="1" s="1"/>
  <c r="N9" i="1"/>
  <c r="AB9" i="1" s="1"/>
  <c r="N7" i="1"/>
  <c r="AB7" i="1" l="1"/>
  <c r="N133" i="1"/>
  <c r="AV1353" i="14"/>
  <c r="K71" i="36"/>
  <c r="AV1389" i="14"/>
  <c r="AV1281" i="14"/>
  <c r="AV1135" i="14"/>
  <c r="AT1463" i="14"/>
  <c r="AV1462" i="14"/>
  <c r="AV1461" i="14"/>
  <c r="AV1426" i="14"/>
  <c r="AT1427" i="14"/>
  <c r="AV1425" i="14"/>
  <c r="AT1390" i="14"/>
  <c r="AT1354" i="14"/>
  <c r="AV1318" i="14"/>
  <c r="AT1319" i="14"/>
  <c r="AV1317" i="14"/>
  <c r="AT1282" i="14"/>
  <c r="AT1247" i="14"/>
  <c r="AV1246" i="14"/>
  <c r="AV1245" i="14"/>
  <c r="AV1208" i="14"/>
  <c r="AT1209" i="14"/>
  <c r="AV1173" i="14"/>
  <c r="AT1174" i="14"/>
  <c r="AV1172" i="14"/>
  <c r="AT1136" i="14"/>
  <c r="AV1100" i="14"/>
  <c r="AT1101" i="14"/>
  <c r="AV1099" i="14"/>
  <c r="AV1063" i="14"/>
  <c r="AT1064" i="14"/>
  <c r="AV1023" i="14"/>
  <c r="AT1024" i="14"/>
  <c r="AV300" i="14"/>
  <c r="AV590" i="14"/>
  <c r="AV771" i="14"/>
  <c r="AV988" i="14"/>
  <c r="AT989" i="14"/>
  <c r="AV987" i="14"/>
  <c r="AV336" i="14"/>
  <c r="AV807" i="14"/>
  <c r="AV153" i="14"/>
  <c r="AV951" i="14"/>
  <c r="AT952" i="14"/>
  <c r="AV916" i="14"/>
  <c r="AT917" i="14"/>
  <c r="AV915" i="14"/>
  <c r="AV879" i="14"/>
  <c r="AT880" i="14"/>
  <c r="AT845" i="14"/>
  <c r="AV844" i="14"/>
  <c r="AV843" i="14"/>
  <c r="AT808" i="14"/>
  <c r="AV264" i="14"/>
  <c r="AV735" i="14"/>
  <c r="AT772" i="14"/>
  <c r="AT736" i="14"/>
  <c r="AV700" i="14"/>
  <c r="AT701" i="14"/>
  <c r="AV699" i="14"/>
  <c r="AV662" i="14"/>
  <c r="AT663" i="14"/>
  <c r="AV627" i="14"/>
  <c r="AT628" i="14"/>
  <c r="AV626" i="14"/>
  <c r="AT591" i="14"/>
  <c r="AV555" i="14"/>
  <c r="AT556" i="14"/>
  <c r="AV554" i="14"/>
  <c r="AV516" i="14"/>
  <c r="AT517" i="14"/>
  <c r="AT482" i="14"/>
  <c r="AV481" i="14"/>
  <c r="AV480" i="14"/>
  <c r="AV444" i="14"/>
  <c r="AT445" i="14"/>
  <c r="AV408" i="14"/>
  <c r="AT409" i="14"/>
  <c r="AT374" i="14"/>
  <c r="AV373" i="14"/>
  <c r="AV372" i="14"/>
  <c r="AT337" i="14"/>
  <c r="AT301" i="14"/>
  <c r="AT265" i="14"/>
  <c r="AV189" i="14"/>
  <c r="AV226" i="14"/>
  <c r="AT227" i="14"/>
  <c r="AV225" i="14"/>
  <c r="AT190" i="14"/>
  <c r="AT154" i="14"/>
  <c r="AT119" i="14"/>
  <c r="AV118" i="14"/>
  <c r="AV117" i="14"/>
  <c r="AV81" i="14"/>
  <c r="AT82" i="14"/>
  <c r="AV45" i="14"/>
  <c r="AT46" i="14"/>
  <c r="AT11" i="14"/>
  <c r="AV10" i="14"/>
  <c r="AV9" i="14"/>
  <c r="AT1020" i="13"/>
  <c r="AV1020" i="13" s="1"/>
  <c r="AV1019" i="13"/>
  <c r="AT984" i="13"/>
  <c r="AV983" i="13"/>
  <c r="AV948" i="13"/>
  <c r="AT949" i="13"/>
  <c r="AV947" i="13"/>
  <c r="AT912" i="13"/>
  <c r="AV911" i="13"/>
  <c r="AT876" i="13"/>
  <c r="AV876" i="13" s="1"/>
  <c r="AV875" i="13"/>
  <c r="AT840" i="13"/>
  <c r="AV839" i="13"/>
  <c r="AV802" i="13"/>
  <c r="AT803" i="13"/>
  <c r="AV801" i="13"/>
  <c r="AT766" i="13"/>
  <c r="AV765" i="13"/>
  <c r="AT730" i="13"/>
  <c r="AV730" i="13" s="1"/>
  <c r="AV729" i="13"/>
  <c r="AV694" i="13"/>
  <c r="AT695" i="13"/>
  <c r="AV693" i="13"/>
  <c r="AV621" i="13"/>
  <c r="AT658" i="13"/>
  <c r="AV657" i="13"/>
  <c r="AV622" i="13"/>
  <c r="AT623" i="13"/>
  <c r="AV586" i="13"/>
  <c r="AT587" i="13"/>
  <c r="AV585" i="13"/>
  <c r="AT550" i="13"/>
  <c r="AV550" i="13" s="1"/>
  <c r="AV549" i="13"/>
  <c r="AT514" i="13"/>
  <c r="AV513" i="13"/>
  <c r="AV477" i="13"/>
  <c r="AT478" i="13"/>
  <c r="AV442" i="13"/>
  <c r="AT443" i="13"/>
  <c r="AT406" i="13"/>
  <c r="AV406" i="13" s="1"/>
  <c r="AV405" i="13"/>
  <c r="AV441" i="13"/>
  <c r="AV370" i="13"/>
  <c r="AT371" i="13"/>
  <c r="AV369" i="13"/>
  <c r="AT334" i="13"/>
  <c r="AV333" i="13"/>
  <c r="AV298" i="13"/>
  <c r="AT299" i="13"/>
  <c r="AV297" i="13"/>
  <c r="AV262" i="13"/>
  <c r="AT263" i="13"/>
  <c r="AV261" i="13"/>
  <c r="AV226" i="13"/>
  <c r="AT227" i="13"/>
  <c r="AV225" i="13"/>
  <c r="AV190" i="13"/>
  <c r="AT191" i="13"/>
  <c r="AV189" i="13"/>
  <c r="AV154" i="13"/>
  <c r="AT155" i="13"/>
  <c r="AV153" i="13"/>
  <c r="AT118" i="13"/>
  <c r="AV117" i="13"/>
  <c r="AV82" i="13"/>
  <c r="AT83" i="13"/>
  <c r="AV81" i="13"/>
  <c r="AV46" i="13"/>
  <c r="AT47" i="13"/>
  <c r="AV45" i="13"/>
  <c r="AV44" i="13"/>
  <c r="AV29" i="13"/>
  <c r="AV27" i="13"/>
  <c r="AV24" i="13"/>
  <c r="AV21" i="13"/>
  <c r="AV19" i="13"/>
  <c r="AV16" i="13"/>
  <c r="AV40" i="13"/>
  <c r="AV13" i="13"/>
  <c r="AV32" i="13"/>
  <c r="AV11" i="13"/>
  <c r="AV41" i="13"/>
  <c r="AV33" i="13"/>
  <c r="AV25" i="13"/>
  <c r="AV17" i="13"/>
  <c r="AV39" i="13"/>
  <c r="AV31" i="13"/>
  <c r="AV23" i="13"/>
  <c r="AV15" i="13"/>
  <c r="AV38" i="13"/>
  <c r="AV30" i="13"/>
  <c r="AV22" i="13"/>
  <c r="AV14" i="13"/>
  <c r="AV37" i="13"/>
  <c r="AV36" i="13"/>
  <c r="AV28" i="13"/>
  <c r="AV20" i="13"/>
  <c r="AV12" i="13"/>
  <c r="AV43" i="13"/>
  <c r="AV35" i="13"/>
  <c r="AV42" i="13"/>
  <c r="AV34" i="13"/>
  <c r="AV26" i="13"/>
  <c r="AV18" i="13"/>
  <c r="AV10" i="13"/>
  <c r="AV9" i="13"/>
  <c r="R28" i="43"/>
  <c r="N27" i="12"/>
  <c r="U567" i="60"/>
  <c r="P222" i="61"/>
  <c r="W295" i="59"/>
  <c r="Q327" i="58"/>
  <c r="O157" i="62"/>
  <c r="T165" i="17"/>
  <c r="BB1353" i="14" l="1"/>
  <c r="BB1461" i="14"/>
  <c r="BB1425" i="14"/>
  <c r="BB1389" i="14"/>
  <c r="BB372" i="14"/>
  <c r="BB626" i="14"/>
  <c r="BB807" i="14"/>
  <c r="BB1172" i="14"/>
  <c r="BB879" i="14"/>
  <c r="BB1023" i="14"/>
  <c r="BB735" i="14"/>
  <c r="BB915" i="14"/>
  <c r="BB987" i="14"/>
  <c r="BB81" i="14"/>
  <c r="BB516" i="14"/>
  <c r="BB264" i="14"/>
  <c r="BB1063" i="14"/>
  <c r="BB117" i="14"/>
  <c r="BB189" i="14"/>
  <c r="BB408" i="14"/>
  <c r="BB554" i="14"/>
  <c r="BB662" i="14"/>
  <c r="BB1099" i="14"/>
  <c r="BB1208" i="14"/>
  <c r="BB1135" i="14"/>
  <c r="BB225" i="14"/>
  <c r="BB699" i="14"/>
  <c r="BB843" i="14"/>
  <c r="BB771" i="14"/>
  <c r="BB1245" i="14"/>
  <c r="BB1281" i="14"/>
  <c r="BB444" i="14"/>
  <c r="BB951" i="14"/>
  <c r="BB590" i="14"/>
  <c r="BB45" i="14"/>
  <c r="BB336" i="14"/>
  <c r="BB1317" i="14"/>
  <c r="BB480" i="14"/>
  <c r="BB153" i="14"/>
  <c r="BB300" i="14"/>
  <c r="AV1463" i="14"/>
  <c r="AT1464" i="14"/>
  <c r="AT1428" i="14"/>
  <c r="AV1427" i="14"/>
  <c r="AV1390" i="14"/>
  <c r="AT1391" i="14"/>
  <c r="AT1355" i="14"/>
  <c r="AV1354" i="14"/>
  <c r="AT1320" i="14"/>
  <c r="AV1319" i="14"/>
  <c r="AV1282" i="14"/>
  <c r="AT1283" i="14"/>
  <c r="AT1248" i="14"/>
  <c r="AV1247" i="14"/>
  <c r="AV1209" i="14"/>
  <c r="AT1210" i="14"/>
  <c r="AT1175" i="14"/>
  <c r="AV1174" i="14"/>
  <c r="AT1137" i="14"/>
  <c r="AV1136" i="14"/>
  <c r="AT1102" i="14"/>
  <c r="AV1101" i="14"/>
  <c r="AV1064" i="14"/>
  <c r="AT1065" i="14"/>
  <c r="AV1024" i="14"/>
  <c r="AT1025" i="14"/>
  <c r="AT990" i="14"/>
  <c r="AV989" i="14"/>
  <c r="AV952" i="14"/>
  <c r="AT953" i="14"/>
  <c r="AV917" i="14"/>
  <c r="AT918" i="14"/>
  <c r="AV880" i="14"/>
  <c r="AT881" i="14"/>
  <c r="AT846" i="14"/>
  <c r="AV845" i="14"/>
  <c r="AT809" i="14"/>
  <c r="AV808" i="14"/>
  <c r="AV772" i="14"/>
  <c r="AT773" i="14"/>
  <c r="AV736" i="14"/>
  <c r="AT737" i="14"/>
  <c r="AV701" i="14"/>
  <c r="AT702" i="14"/>
  <c r="AV663" i="14"/>
  <c r="AT664" i="14"/>
  <c r="AV628" i="14"/>
  <c r="AT629" i="14"/>
  <c r="AT592" i="14"/>
  <c r="AV591" i="14"/>
  <c r="AT557" i="14"/>
  <c r="AV556" i="14"/>
  <c r="AV517" i="14"/>
  <c r="AT518" i="14"/>
  <c r="AT483" i="14"/>
  <c r="AV482" i="14"/>
  <c r="AV445" i="14"/>
  <c r="AT446" i="14"/>
  <c r="AV409" i="14"/>
  <c r="AT410" i="14"/>
  <c r="AV374" i="14"/>
  <c r="AT375" i="14"/>
  <c r="AT338" i="14"/>
  <c r="AV337" i="14"/>
  <c r="AV301" i="14"/>
  <c r="AT302" i="14"/>
  <c r="AT266" i="14"/>
  <c r="AV265" i="14"/>
  <c r="AT228" i="14"/>
  <c r="AV227" i="14"/>
  <c r="AV190" i="14"/>
  <c r="AT191" i="14"/>
  <c r="AT155" i="14"/>
  <c r="AV154" i="14"/>
  <c r="AV119" i="14"/>
  <c r="AT120" i="14"/>
  <c r="AV82" i="14"/>
  <c r="AT83" i="14"/>
  <c r="AV46" i="14"/>
  <c r="AT47" i="14"/>
  <c r="AT12" i="14"/>
  <c r="AV11" i="14"/>
  <c r="BB983" i="13"/>
  <c r="BB1019" i="13"/>
  <c r="BB1020" i="13"/>
  <c r="BB947" i="13"/>
  <c r="BB948" i="13"/>
  <c r="BB911" i="13"/>
  <c r="BB839" i="13"/>
  <c r="BB875" i="13"/>
  <c r="BB876" i="13"/>
  <c r="BB801" i="13"/>
  <c r="BB802" i="13"/>
  <c r="BB765" i="13"/>
  <c r="BB693" i="13"/>
  <c r="BB694" i="13"/>
  <c r="BB729" i="13"/>
  <c r="BB730" i="13"/>
  <c r="BB621" i="13"/>
  <c r="BB622" i="13"/>
  <c r="BB657" i="13"/>
  <c r="BB585" i="13"/>
  <c r="BB586" i="13"/>
  <c r="BB550" i="13"/>
  <c r="BB549" i="13"/>
  <c r="BB477" i="13"/>
  <c r="BB513" i="13"/>
  <c r="BB442" i="13"/>
  <c r="BB441" i="13"/>
  <c r="BB406" i="13"/>
  <c r="BB370" i="13"/>
  <c r="BB405" i="13"/>
  <c r="BB225" i="13"/>
  <c r="BB298" i="13"/>
  <c r="BB333" i="13"/>
  <c r="BB226" i="13"/>
  <c r="BB261" i="13"/>
  <c r="BB369" i="13"/>
  <c r="BB189" i="13"/>
  <c r="BB262" i="13"/>
  <c r="BB297" i="13"/>
  <c r="BB190" i="13"/>
  <c r="BB117" i="13"/>
  <c r="BB39" i="13"/>
  <c r="BB40" i="13"/>
  <c r="BB45" i="13"/>
  <c r="BB153" i="13"/>
  <c r="BB42" i="13"/>
  <c r="BB44" i="13"/>
  <c r="BB46" i="13"/>
  <c r="BB154" i="13"/>
  <c r="BB43" i="13"/>
  <c r="BB81" i="13"/>
  <c r="BB38" i="13"/>
  <c r="BB41" i="13"/>
  <c r="BB82" i="13"/>
  <c r="BB18" i="13"/>
  <c r="BB28" i="13"/>
  <c r="BB23" i="13"/>
  <c r="BB32" i="13"/>
  <c r="BB29" i="13"/>
  <c r="BB34" i="13"/>
  <c r="BB37" i="13"/>
  <c r="BB36" i="13"/>
  <c r="BB35" i="13"/>
  <c r="BB22" i="13"/>
  <c r="BB25" i="13"/>
  <c r="BB19" i="13"/>
  <c r="BB30" i="13"/>
  <c r="BB33" i="13"/>
  <c r="BB21" i="13"/>
  <c r="BB24" i="13"/>
  <c r="BB26" i="13"/>
  <c r="BB31" i="13"/>
  <c r="BB20" i="13"/>
  <c r="BB27" i="13"/>
  <c r="AT1021" i="13"/>
  <c r="AV1021" i="13" s="1"/>
  <c r="AV984" i="13"/>
  <c r="AT985" i="13"/>
  <c r="AV949" i="13"/>
  <c r="AT950" i="13"/>
  <c r="AV912" i="13"/>
  <c r="AT913" i="13"/>
  <c r="AT877" i="13"/>
  <c r="AT878" i="13" s="1"/>
  <c r="AV840" i="13"/>
  <c r="AT841" i="13"/>
  <c r="AV803" i="13"/>
  <c r="AT804" i="13"/>
  <c r="AV766" i="13"/>
  <c r="AT767" i="13"/>
  <c r="AT731" i="13"/>
  <c r="AV731" i="13" s="1"/>
  <c r="AV695" i="13"/>
  <c r="AT696" i="13"/>
  <c r="AV658" i="13"/>
  <c r="AT659" i="13"/>
  <c r="AV623" i="13"/>
  <c r="AT624" i="13"/>
  <c r="AV587" i="13"/>
  <c r="AT588" i="13"/>
  <c r="AT551" i="13"/>
  <c r="AV551" i="13" s="1"/>
  <c r="AV514" i="13"/>
  <c r="AT515" i="13"/>
  <c r="AV478" i="13"/>
  <c r="AT479" i="13"/>
  <c r="AT407" i="13"/>
  <c r="AV407" i="13" s="1"/>
  <c r="AV443" i="13"/>
  <c r="AT444" i="13"/>
  <c r="AV371" i="13"/>
  <c r="AT372" i="13"/>
  <c r="AV334" i="13"/>
  <c r="AT335" i="13"/>
  <c r="AV299" i="13"/>
  <c r="AT300" i="13"/>
  <c r="AV263" i="13"/>
  <c r="AT264" i="13"/>
  <c r="AV227" i="13"/>
  <c r="AT228" i="13"/>
  <c r="AV191" i="13"/>
  <c r="AT192" i="13"/>
  <c r="AV155" i="13"/>
  <c r="AT156" i="13"/>
  <c r="AV118" i="13"/>
  <c r="AT119" i="13"/>
  <c r="AV83" i="13"/>
  <c r="AT84" i="13"/>
  <c r="AV47" i="13"/>
  <c r="AT48" i="13"/>
  <c r="AD85" i="64"/>
  <c r="AD84" i="64"/>
  <c r="AD83" i="64"/>
  <c r="AV1464" i="14" l="1"/>
  <c r="AT1465" i="14"/>
  <c r="AV1428" i="14"/>
  <c r="AT1429" i="14"/>
  <c r="AV1391" i="14"/>
  <c r="AT1392" i="14"/>
  <c r="AT1356" i="14"/>
  <c r="AV1355" i="14"/>
  <c r="AV1320" i="14"/>
  <c r="AT1321" i="14"/>
  <c r="AV1283" i="14"/>
  <c r="AT1284" i="14"/>
  <c r="AV1248" i="14"/>
  <c r="AT1249" i="14"/>
  <c r="AV1210" i="14"/>
  <c r="AT1211" i="14"/>
  <c r="AT1176" i="14"/>
  <c r="AV1175" i="14"/>
  <c r="AT1138" i="14"/>
  <c r="AV1137" i="14"/>
  <c r="AV1102" i="14"/>
  <c r="AT1103" i="14"/>
  <c r="AV1065" i="14"/>
  <c r="AT1066" i="14"/>
  <c r="AV1025" i="14"/>
  <c r="AT1026" i="14"/>
  <c r="AV990" i="14"/>
  <c r="AT991" i="14"/>
  <c r="AV953" i="14"/>
  <c r="AT954" i="14"/>
  <c r="AT919" i="14"/>
  <c r="AV918" i="14"/>
  <c r="AV881" i="14"/>
  <c r="AT882" i="14"/>
  <c r="AV846" i="14"/>
  <c r="AT847" i="14"/>
  <c r="AV809" i="14"/>
  <c r="AT810" i="14"/>
  <c r="AV773" i="14"/>
  <c r="AT774" i="14"/>
  <c r="AV737" i="14"/>
  <c r="AT738" i="14"/>
  <c r="AT703" i="14"/>
  <c r="AV702" i="14"/>
  <c r="AV664" i="14"/>
  <c r="AT665" i="14"/>
  <c r="AT630" i="14"/>
  <c r="AV629" i="14"/>
  <c r="AT593" i="14"/>
  <c r="AV592" i="14"/>
  <c r="AT558" i="14"/>
  <c r="AV557" i="14"/>
  <c r="AV518" i="14"/>
  <c r="AT519" i="14"/>
  <c r="AT484" i="14"/>
  <c r="AV483" i="14"/>
  <c r="AV446" i="14"/>
  <c r="AT447" i="14"/>
  <c r="AV410" i="14"/>
  <c r="AT411" i="14"/>
  <c r="AT376" i="14"/>
  <c r="AV375" i="14"/>
  <c r="AV338" i="14"/>
  <c r="AT339" i="14"/>
  <c r="AV302" i="14"/>
  <c r="AT303" i="14"/>
  <c r="AT267" i="14"/>
  <c r="AV266" i="14"/>
  <c r="AV228" i="14"/>
  <c r="AT229" i="14"/>
  <c r="AV191" i="14"/>
  <c r="AT192" i="14"/>
  <c r="AT156" i="14"/>
  <c r="AV155" i="14"/>
  <c r="AV120" i="14"/>
  <c r="AT121" i="14"/>
  <c r="AV83" i="14"/>
  <c r="AT84" i="14"/>
  <c r="AV47" i="14"/>
  <c r="AT48" i="14"/>
  <c r="AV12" i="14"/>
  <c r="AT13" i="14"/>
  <c r="BB984" i="13"/>
  <c r="BB1021" i="13"/>
  <c r="BB912" i="13"/>
  <c r="BB949" i="13"/>
  <c r="BB840" i="13"/>
  <c r="BB803" i="13"/>
  <c r="BB766" i="13"/>
  <c r="BB731" i="13"/>
  <c r="BB695" i="13"/>
  <c r="BB623" i="13"/>
  <c r="BB658" i="13"/>
  <c r="BB587" i="13"/>
  <c r="BB551" i="13"/>
  <c r="BB478" i="13"/>
  <c r="BB514" i="13"/>
  <c r="BB443" i="13"/>
  <c r="BB371" i="13"/>
  <c r="BB407" i="13"/>
  <c r="BB191" i="13"/>
  <c r="BB334" i="13"/>
  <c r="BB227" i="13"/>
  <c r="BB263" i="13"/>
  <c r="BB299" i="13"/>
  <c r="BB155" i="13"/>
  <c r="BB47" i="13"/>
  <c r="BB83" i="13"/>
  <c r="BB118" i="13"/>
  <c r="AT1022" i="13"/>
  <c r="AT1023" i="13" s="1"/>
  <c r="AV877" i="13"/>
  <c r="AV985" i="13"/>
  <c r="AT986" i="13"/>
  <c r="AV950" i="13"/>
  <c r="AT951" i="13"/>
  <c r="AV913" i="13"/>
  <c r="AT914" i="13"/>
  <c r="AV878" i="13"/>
  <c r="AT879" i="13"/>
  <c r="AT732" i="13"/>
  <c r="AV732" i="13" s="1"/>
  <c r="AV841" i="13"/>
  <c r="AT842" i="13"/>
  <c r="AV804" i="13"/>
  <c r="AT805" i="13"/>
  <c r="AV767" i="13"/>
  <c r="AT768" i="13"/>
  <c r="AV696" i="13"/>
  <c r="AT697" i="13"/>
  <c r="AV659" i="13"/>
  <c r="AT660" i="13"/>
  <c r="AV624" i="13"/>
  <c r="AT625" i="13"/>
  <c r="AV588" i="13"/>
  <c r="AT589" i="13"/>
  <c r="AT552" i="13"/>
  <c r="AV552" i="13" s="1"/>
  <c r="AV515" i="13"/>
  <c r="AT516" i="13"/>
  <c r="AV479" i="13"/>
  <c r="AT480" i="13"/>
  <c r="AT408" i="13"/>
  <c r="AV408" i="13" s="1"/>
  <c r="AV444" i="13"/>
  <c r="AT445" i="13"/>
  <c r="AV372" i="13"/>
  <c r="AT373" i="13"/>
  <c r="AV335" i="13"/>
  <c r="AT336" i="13"/>
  <c r="AV300" i="13"/>
  <c r="AT301" i="13"/>
  <c r="AV264" i="13"/>
  <c r="AT265" i="13"/>
  <c r="AV228" i="13"/>
  <c r="AT229" i="13"/>
  <c r="AV192" i="13"/>
  <c r="AT193" i="13"/>
  <c r="AV156" i="13"/>
  <c r="AT157" i="13"/>
  <c r="AV119" i="13"/>
  <c r="AT120" i="13"/>
  <c r="AV84" i="13"/>
  <c r="AT85" i="13"/>
  <c r="AV48" i="13"/>
  <c r="AT49" i="13"/>
  <c r="W10" i="12"/>
  <c r="W9" i="12"/>
  <c r="W8" i="12"/>
  <c r="D398" i="60"/>
  <c r="AD15" i="60"/>
  <c r="AD14" i="60"/>
  <c r="AD13" i="60"/>
  <c r="AD12" i="60"/>
  <c r="AD11" i="60"/>
  <c r="AD10" i="60"/>
  <c r="AD9" i="60"/>
  <c r="AD8" i="60"/>
  <c r="AD7" i="60"/>
  <c r="AF9" i="59"/>
  <c r="AF8" i="59"/>
  <c r="AF7" i="59"/>
  <c r="Z39" i="58"/>
  <c r="Z38" i="58"/>
  <c r="Z37" i="58"/>
  <c r="Z30" i="58"/>
  <c r="Z29" i="58"/>
  <c r="Z28" i="58"/>
  <c r="Z21" i="58"/>
  <c r="Z20" i="58"/>
  <c r="Z19" i="58"/>
  <c r="Z12" i="58"/>
  <c r="Z11" i="58"/>
  <c r="Z10" i="58"/>
  <c r="AT1466" i="14" l="1"/>
  <c r="AV1465" i="14"/>
  <c r="AT1430" i="14"/>
  <c r="AV1429" i="14"/>
  <c r="AV1392" i="14"/>
  <c r="AT1393" i="14"/>
  <c r="AV1356" i="14"/>
  <c r="AT1357" i="14"/>
  <c r="AT1322" i="14"/>
  <c r="AV1321" i="14"/>
  <c r="AV1284" i="14"/>
  <c r="AT1285" i="14"/>
  <c r="AT1250" i="14"/>
  <c r="AV1249" i="14"/>
  <c r="AV1211" i="14"/>
  <c r="AT1212" i="14"/>
  <c r="AV1176" i="14"/>
  <c r="AT1177" i="14"/>
  <c r="AT1139" i="14"/>
  <c r="AV1138" i="14"/>
  <c r="AT1104" i="14"/>
  <c r="AV1103" i="14"/>
  <c r="AV1066" i="14"/>
  <c r="AT1067" i="14"/>
  <c r="AV1026" i="14"/>
  <c r="AT1027" i="14"/>
  <c r="AT992" i="14"/>
  <c r="AV991" i="14"/>
  <c r="AV954" i="14"/>
  <c r="AT955" i="14"/>
  <c r="AV919" i="14"/>
  <c r="AT920" i="14"/>
  <c r="AV882" i="14"/>
  <c r="AT883" i="14"/>
  <c r="AV847" i="14"/>
  <c r="AT848" i="14"/>
  <c r="AT811" i="14"/>
  <c r="AV810" i="14"/>
  <c r="AV774" i="14"/>
  <c r="AT775" i="14"/>
  <c r="AV738" i="14"/>
  <c r="AT739" i="14"/>
  <c r="AT704" i="14"/>
  <c r="AV703" i="14"/>
  <c r="AV665" i="14"/>
  <c r="AT666" i="14"/>
  <c r="AT631" i="14"/>
  <c r="AV630" i="14"/>
  <c r="AT594" i="14"/>
  <c r="AV593" i="14"/>
  <c r="AT559" i="14"/>
  <c r="AV558" i="14"/>
  <c r="AV519" i="14"/>
  <c r="AT520" i="14"/>
  <c r="AV484" i="14"/>
  <c r="AT485" i="14"/>
  <c r="AV447" i="14"/>
  <c r="AT448" i="14"/>
  <c r="AV411" i="14"/>
  <c r="AT412" i="14"/>
  <c r="AT377" i="14"/>
  <c r="AV376" i="14"/>
  <c r="AT340" i="14"/>
  <c r="AV339" i="14"/>
  <c r="AV303" i="14"/>
  <c r="AT304" i="14"/>
  <c r="AT268" i="14"/>
  <c r="AV267" i="14"/>
  <c r="AV229" i="14"/>
  <c r="AT230" i="14"/>
  <c r="AV192" i="14"/>
  <c r="AT193" i="14"/>
  <c r="AT157" i="14"/>
  <c r="AV156" i="14"/>
  <c r="AT122" i="14"/>
  <c r="AV121" i="14"/>
  <c r="AV84" i="14"/>
  <c r="AT85" i="14"/>
  <c r="AV48" i="14"/>
  <c r="AT49" i="14"/>
  <c r="AT14" i="14"/>
  <c r="AV13" i="14"/>
  <c r="BB985" i="13"/>
  <c r="BB913" i="13"/>
  <c r="BB950" i="13"/>
  <c r="BB877" i="13"/>
  <c r="BB878" i="13"/>
  <c r="BB841" i="13"/>
  <c r="BB767" i="13"/>
  <c r="BB804" i="13"/>
  <c r="BB732" i="13"/>
  <c r="BB696" i="13"/>
  <c r="BB659" i="13"/>
  <c r="BB624" i="13"/>
  <c r="BB588" i="13"/>
  <c r="BB552" i="13"/>
  <c r="BB515" i="13"/>
  <c r="BB479" i="13"/>
  <c r="BB444" i="13"/>
  <c r="BB372" i="13"/>
  <c r="BB408" i="13"/>
  <c r="BB300" i="13"/>
  <c r="BB335" i="13"/>
  <c r="BB228" i="13"/>
  <c r="BB192" i="13"/>
  <c r="BB264" i="13"/>
  <c r="BB156" i="13"/>
  <c r="BB119" i="13"/>
  <c r="BB48" i="13"/>
  <c r="BB84" i="13"/>
  <c r="AV1022" i="13"/>
  <c r="AT1024" i="13"/>
  <c r="AV1023" i="13"/>
  <c r="AV986" i="13"/>
  <c r="AT987" i="13"/>
  <c r="AV951" i="13"/>
  <c r="AT952" i="13"/>
  <c r="AV914" i="13"/>
  <c r="AT915" i="13"/>
  <c r="AT733" i="13"/>
  <c r="AV733" i="13" s="1"/>
  <c r="AV879" i="13"/>
  <c r="AT880" i="13"/>
  <c r="AV842" i="13"/>
  <c r="AT843" i="13"/>
  <c r="AV805" i="13"/>
  <c r="AT806" i="13"/>
  <c r="AV768" i="13"/>
  <c r="AT769" i="13"/>
  <c r="AV697" i="13"/>
  <c r="AT698" i="13"/>
  <c r="AV660" i="13"/>
  <c r="AT661" i="13"/>
  <c r="AV625" i="13"/>
  <c r="AT626" i="13"/>
  <c r="AT590" i="13"/>
  <c r="AV589" i="13"/>
  <c r="AT553" i="13"/>
  <c r="AV553" i="13" s="1"/>
  <c r="AV516" i="13"/>
  <c r="AT517" i="13"/>
  <c r="AT481" i="13"/>
  <c r="AV480" i="13"/>
  <c r="AT409" i="13"/>
  <c r="AV409" i="13" s="1"/>
  <c r="AV445" i="13"/>
  <c r="AT446" i="13"/>
  <c r="AV373" i="13"/>
  <c r="AT374" i="13"/>
  <c r="AV336" i="13"/>
  <c r="AT337" i="13"/>
  <c r="AV301" i="13"/>
  <c r="AT302" i="13"/>
  <c r="AT266" i="13"/>
  <c r="AV265" i="13"/>
  <c r="AV229" i="13"/>
  <c r="AT230" i="13"/>
  <c r="AV193" i="13"/>
  <c r="AT194" i="13"/>
  <c r="AV157" i="13"/>
  <c r="AT158" i="13"/>
  <c r="AV120" i="13"/>
  <c r="AT121" i="13"/>
  <c r="AT86" i="13"/>
  <c r="AV85" i="13"/>
  <c r="AV49" i="13"/>
  <c r="AT50" i="13"/>
  <c r="W119" i="1"/>
  <c r="AT1467" i="14" l="1"/>
  <c r="AV1466" i="14"/>
  <c r="AT1431" i="14"/>
  <c r="AV1430" i="14"/>
  <c r="AV1393" i="14"/>
  <c r="AT1394" i="14"/>
  <c r="AV1357" i="14"/>
  <c r="AT1358" i="14"/>
  <c r="AT1323" i="14"/>
  <c r="AV1322" i="14"/>
  <c r="AV1285" i="14"/>
  <c r="AT1286" i="14"/>
  <c r="AV1250" i="14"/>
  <c r="AT1251" i="14"/>
  <c r="AV1212" i="14"/>
  <c r="AT1213" i="14"/>
  <c r="AV1177" i="14"/>
  <c r="AT1178" i="14"/>
  <c r="AV1139" i="14"/>
  <c r="AT1140" i="14"/>
  <c r="AT1105" i="14"/>
  <c r="AV1104" i="14"/>
  <c r="AV1067" i="14"/>
  <c r="AT1068" i="14"/>
  <c r="AV1027" i="14"/>
  <c r="AT1028" i="14"/>
  <c r="AT993" i="14"/>
  <c r="AV992" i="14"/>
  <c r="AV955" i="14"/>
  <c r="AT956" i="14"/>
  <c r="AT921" i="14"/>
  <c r="AV920" i="14"/>
  <c r="AV883" i="14"/>
  <c r="AT884" i="14"/>
  <c r="AT849" i="14"/>
  <c r="AV848" i="14"/>
  <c r="AT812" i="14"/>
  <c r="AV811" i="14"/>
  <c r="AV775" i="14"/>
  <c r="AT776" i="14"/>
  <c r="AV739" i="14"/>
  <c r="AT740" i="14"/>
  <c r="AT705" i="14"/>
  <c r="AV704" i="14"/>
  <c r="AV666" i="14"/>
  <c r="AT667" i="14"/>
  <c r="AV631" i="14"/>
  <c r="AT632" i="14"/>
  <c r="AV594" i="14"/>
  <c r="AT595" i="14"/>
  <c r="AT560" i="14"/>
  <c r="AV559" i="14"/>
  <c r="AV520" i="14"/>
  <c r="AT521" i="14"/>
  <c r="AV485" i="14"/>
  <c r="AT486" i="14"/>
  <c r="AV448" i="14"/>
  <c r="AT449" i="14"/>
  <c r="AV412" i="14"/>
  <c r="AT413" i="14"/>
  <c r="AV377" i="14"/>
  <c r="AT378" i="14"/>
  <c r="AT341" i="14"/>
  <c r="AV340" i="14"/>
  <c r="AV304" i="14"/>
  <c r="AT305" i="14"/>
  <c r="AV268" i="14"/>
  <c r="AT269" i="14"/>
  <c r="AT231" i="14"/>
  <c r="AV230" i="14"/>
  <c r="AV193" i="14"/>
  <c r="AT194" i="14"/>
  <c r="AV157" i="14"/>
  <c r="AT158" i="14"/>
  <c r="AT123" i="14"/>
  <c r="AV122" i="14"/>
  <c r="AV85" i="14"/>
  <c r="AT86" i="14"/>
  <c r="AV49" i="14"/>
  <c r="AT50" i="14"/>
  <c r="AT15" i="14"/>
  <c r="AV14" i="14"/>
  <c r="BB1023" i="13"/>
  <c r="BB986" i="13"/>
  <c r="BB1022" i="13"/>
  <c r="BB914" i="13"/>
  <c r="BB951" i="13"/>
  <c r="BB879" i="13"/>
  <c r="BB842" i="13"/>
  <c r="BB768" i="13"/>
  <c r="BB805" i="13"/>
  <c r="BB733" i="13"/>
  <c r="BB697" i="13"/>
  <c r="BB660" i="13"/>
  <c r="BB625" i="13"/>
  <c r="BB589" i="13"/>
  <c r="BB553" i="13"/>
  <c r="BB516" i="13"/>
  <c r="BB480" i="13"/>
  <c r="BB445" i="13"/>
  <c r="BB373" i="13"/>
  <c r="BB409" i="13"/>
  <c r="BB157" i="13"/>
  <c r="BB265" i="13"/>
  <c r="BB193" i="13"/>
  <c r="BB336" i="13"/>
  <c r="BB229" i="13"/>
  <c r="BB301" i="13"/>
  <c r="BB49" i="13"/>
  <c r="BB85" i="13"/>
  <c r="BB120" i="13"/>
  <c r="AV1024" i="13"/>
  <c r="AT1025" i="13"/>
  <c r="AV987" i="13"/>
  <c r="AT988" i="13"/>
  <c r="AT734" i="13"/>
  <c r="AV734" i="13" s="1"/>
  <c r="AV952" i="13"/>
  <c r="AT953" i="13"/>
  <c r="AV915" i="13"/>
  <c r="AT916" i="13"/>
  <c r="AV880" i="13"/>
  <c r="AT881" i="13"/>
  <c r="AV843" i="13"/>
  <c r="AT844" i="13"/>
  <c r="AV806" i="13"/>
  <c r="AT807" i="13"/>
  <c r="AT770" i="13"/>
  <c r="AV769" i="13"/>
  <c r="AV698" i="13"/>
  <c r="AT699" i="13"/>
  <c r="AT662" i="13"/>
  <c r="AV661" i="13"/>
  <c r="AT554" i="13"/>
  <c r="AV554" i="13" s="1"/>
  <c r="AV626" i="13"/>
  <c r="AT627" i="13"/>
  <c r="AV590" i="13"/>
  <c r="AT591" i="13"/>
  <c r="AT518" i="13"/>
  <c r="AV517" i="13"/>
  <c r="AV481" i="13"/>
  <c r="AT482" i="13"/>
  <c r="AT410" i="13"/>
  <c r="AV410" i="13" s="1"/>
  <c r="AV446" i="13"/>
  <c r="AT447" i="13"/>
  <c r="AV374" i="13"/>
  <c r="AT375" i="13"/>
  <c r="AV337" i="13"/>
  <c r="AT338" i="13"/>
  <c r="AV302" i="13"/>
  <c r="AT303" i="13"/>
  <c r="AV266" i="13"/>
  <c r="AT267" i="13"/>
  <c r="AV230" i="13"/>
  <c r="AT231" i="13"/>
  <c r="AV194" i="13"/>
  <c r="AT195" i="13"/>
  <c r="AV158" i="13"/>
  <c r="AT159" i="13"/>
  <c r="AV121" i="13"/>
  <c r="AT122" i="13"/>
  <c r="AV86" i="13"/>
  <c r="AT87" i="13"/>
  <c r="AV50" i="13"/>
  <c r="AT51" i="13"/>
  <c r="AV1467" i="14" l="1"/>
  <c r="AT1468" i="14"/>
  <c r="AV1431" i="14"/>
  <c r="AT1432" i="14"/>
  <c r="AV1394" i="14"/>
  <c r="AT1395" i="14"/>
  <c r="AT1359" i="14"/>
  <c r="AV1358" i="14"/>
  <c r="AV1323" i="14"/>
  <c r="AT1324" i="14"/>
  <c r="AV1286" i="14"/>
  <c r="AT1287" i="14"/>
  <c r="AT1252" i="14"/>
  <c r="AV1251" i="14"/>
  <c r="AV1213" i="14"/>
  <c r="AT1214" i="14"/>
  <c r="AT1179" i="14"/>
  <c r="AV1178" i="14"/>
  <c r="AV1140" i="14"/>
  <c r="AT1141" i="14"/>
  <c r="AV1105" i="14"/>
  <c r="AT1106" i="14"/>
  <c r="AV1068" i="14"/>
  <c r="AT1069" i="14"/>
  <c r="AV1028" i="14"/>
  <c r="AT1029" i="14"/>
  <c r="AV993" i="14"/>
  <c r="AT994" i="14"/>
  <c r="AV956" i="14"/>
  <c r="AT957" i="14"/>
  <c r="AV921" i="14"/>
  <c r="AT922" i="14"/>
  <c r="AV884" i="14"/>
  <c r="AT885" i="14"/>
  <c r="AV849" i="14"/>
  <c r="AT850" i="14"/>
  <c r="AV812" i="14"/>
  <c r="AT813" i="14"/>
  <c r="AV776" i="14"/>
  <c r="AT777" i="14"/>
  <c r="AV740" i="14"/>
  <c r="AT741" i="14"/>
  <c r="AT706" i="14"/>
  <c r="AV705" i="14"/>
  <c r="AV667" i="14"/>
  <c r="AT668" i="14"/>
  <c r="AT633" i="14"/>
  <c r="AV632" i="14"/>
  <c r="AV595" i="14"/>
  <c r="AT596" i="14"/>
  <c r="AV560" i="14"/>
  <c r="AT561" i="14"/>
  <c r="AV521" i="14"/>
  <c r="AT522" i="14"/>
  <c r="AT487" i="14"/>
  <c r="AV486" i="14"/>
  <c r="AV449" i="14"/>
  <c r="AT450" i="14"/>
  <c r="AV413" i="14"/>
  <c r="AT414" i="14"/>
  <c r="AV378" i="14"/>
  <c r="AT379" i="14"/>
  <c r="AV341" i="14"/>
  <c r="AT342" i="14"/>
  <c r="AV305" i="14"/>
  <c r="AT306" i="14"/>
  <c r="AV269" i="14"/>
  <c r="AT270" i="14"/>
  <c r="AV231" i="14"/>
  <c r="AT232" i="14"/>
  <c r="AV194" i="14"/>
  <c r="AT195" i="14"/>
  <c r="AT159" i="14"/>
  <c r="AV158" i="14"/>
  <c r="AV123" i="14"/>
  <c r="AT124" i="14"/>
  <c r="AV86" i="14"/>
  <c r="AT87" i="14"/>
  <c r="AV50" i="14"/>
  <c r="AT51" i="14"/>
  <c r="AT16" i="14"/>
  <c r="AV15" i="14"/>
  <c r="BB1024" i="13"/>
  <c r="BB987" i="13"/>
  <c r="BB952" i="13"/>
  <c r="BB915" i="13"/>
  <c r="BB843" i="13"/>
  <c r="BB880" i="13"/>
  <c r="BB769" i="13"/>
  <c r="BB806" i="13"/>
  <c r="BB734" i="13"/>
  <c r="BB698" i="13"/>
  <c r="BB626" i="13"/>
  <c r="BB661" i="13"/>
  <c r="BB590" i="13"/>
  <c r="BB554" i="13"/>
  <c r="BB517" i="13"/>
  <c r="BB481" i="13"/>
  <c r="BB446" i="13"/>
  <c r="BB374" i="13"/>
  <c r="BB410" i="13"/>
  <c r="BB194" i="13"/>
  <c r="BB302" i="13"/>
  <c r="BB337" i="13"/>
  <c r="BB230" i="13"/>
  <c r="BB158" i="13"/>
  <c r="BB266" i="13"/>
  <c r="BB50" i="13"/>
  <c r="BB86" i="13"/>
  <c r="BB121" i="13"/>
  <c r="AT1026" i="13"/>
  <c r="AV1025" i="13"/>
  <c r="AV988" i="13"/>
  <c r="AT989" i="13"/>
  <c r="AT735" i="13"/>
  <c r="AT736" i="13" s="1"/>
  <c r="AT954" i="13"/>
  <c r="AV953" i="13"/>
  <c r="AV916" i="13"/>
  <c r="AT917" i="13"/>
  <c r="AT882" i="13"/>
  <c r="AV881" i="13"/>
  <c r="AV844" i="13"/>
  <c r="AT845" i="13"/>
  <c r="AT808" i="13"/>
  <c r="AV807" i="13"/>
  <c r="AV770" i="13"/>
  <c r="AT771" i="13"/>
  <c r="AT700" i="13"/>
  <c r="AV699" i="13"/>
  <c r="AT555" i="13"/>
  <c r="AV555" i="13" s="1"/>
  <c r="AT663" i="13"/>
  <c r="AV662" i="13"/>
  <c r="AT628" i="13"/>
  <c r="AV627" i="13"/>
  <c r="AT592" i="13"/>
  <c r="AV591" i="13"/>
  <c r="AV518" i="13"/>
  <c r="AT519" i="13"/>
  <c r="AV482" i="13"/>
  <c r="AT483" i="13"/>
  <c r="AT411" i="13"/>
  <c r="AT412" i="13" s="1"/>
  <c r="AT448" i="13"/>
  <c r="AV447" i="13"/>
  <c r="AT376" i="13"/>
  <c r="AV375" i="13"/>
  <c r="AV338" i="13"/>
  <c r="AT339" i="13"/>
  <c r="AT304" i="13"/>
  <c r="AV303" i="13"/>
  <c r="AT268" i="13"/>
  <c r="AV267" i="13"/>
  <c r="AT232" i="13"/>
  <c r="AV231" i="13"/>
  <c r="AT196" i="13"/>
  <c r="AV195" i="13"/>
  <c r="AT160" i="13"/>
  <c r="AV159" i="13"/>
  <c r="AV122" i="13"/>
  <c r="AT123" i="13"/>
  <c r="AT88" i="13"/>
  <c r="AV87" i="13"/>
  <c r="AT52" i="13"/>
  <c r="AV51" i="13"/>
  <c r="AD35" i="64"/>
  <c r="AD36" i="64"/>
  <c r="AD37" i="64"/>
  <c r="AT1469" i="14" l="1"/>
  <c r="AV1468" i="14"/>
  <c r="AT1433" i="14"/>
  <c r="AV1432" i="14"/>
  <c r="AV1395" i="14"/>
  <c r="AT1396" i="14"/>
  <c r="AV1359" i="14"/>
  <c r="AT1360" i="14"/>
  <c r="AT1325" i="14"/>
  <c r="AV1324" i="14"/>
  <c r="AV1287" i="14"/>
  <c r="AT1288" i="14"/>
  <c r="AT1253" i="14"/>
  <c r="AV1252" i="14"/>
  <c r="AV1214" i="14"/>
  <c r="AT1215" i="14"/>
  <c r="AT1180" i="14"/>
  <c r="AV1179" i="14"/>
  <c r="AV1141" i="14"/>
  <c r="AT1142" i="14"/>
  <c r="AT1107" i="14"/>
  <c r="AV1106" i="14"/>
  <c r="AV1069" i="14"/>
  <c r="AT1070" i="14"/>
  <c r="AV1029" i="14"/>
  <c r="AT1030" i="14"/>
  <c r="AT995" i="14"/>
  <c r="AV994" i="14"/>
  <c r="AV957" i="14"/>
  <c r="AT958" i="14"/>
  <c r="AT923" i="14"/>
  <c r="AV922" i="14"/>
  <c r="AV885" i="14"/>
  <c r="AT886" i="14"/>
  <c r="AT851" i="14"/>
  <c r="AV850" i="14"/>
  <c r="AT814" i="14"/>
  <c r="AV813" i="14"/>
  <c r="AV777" i="14"/>
  <c r="AT778" i="14"/>
  <c r="AV741" i="14"/>
  <c r="AT742" i="14"/>
  <c r="AT707" i="14"/>
  <c r="AV706" i="14"/>
  <c r="AV668" i="14"/>
  <c r="AT669" i="14"/>
  <c r="AV633" i="14"/>
  <c r="AT634" i="14"/>
  <c r="AV596" i="14"/>
  <c r="AT597" i="14"/>
  <c r="AV561" i="14"/>
  <c r="AT562" i="14"/>
  <c r="AV522" i="14"/>
  <c r="AT523" i="14"/>
  <c r="AV487" i="14"/>
  <c r="AT488" i="14"/>
  <c r="AV450" i="14"/>
  <c r="AT451" i="14"/>
  <c r="AV414" i="14"/>
  <c r="AT415" i="14"/>
  <c r="AT380" i="14"/>
  <c r="AV379" i="14"/>
  <c r="AT343" i="14"/>
  <c r="AV342" i="14"/>
  <c r="AV306" i="14"/>
  <c r="AT307" i="14"/>
  <c r="AT271" i="14"/>
  <c r="AV270" i="14"/>
  <c r="AT233" i="14"/>
  <c r="AV232" i="14"/>
  <c r="AV195" i="14"/>
  <c r="AT196" i="14"/>
  <c r="AV159" i="14"/>
  <c r="AT160" i="14"/>
  <c r="AV124" i="14"/>
  <c r="AT125" i="14"/>
  <c r="AV87" i="14"/>
  <c r="AT88" i="14"/>
  <c r="AV51" i="14"/>
  <c r="AT52" i="14"/>
  <c r="AT17" i="14"/>
  <c r="AV16" i="14"/>
  <c r="BB1025" i="13"/>
  <c r="BB988" i="13"/>
  <c r="BB916" i="13"/>
  <c r="BB953" i="13"/>
  <c r="BB844" i="13"/>
  <c r="BB881" i="13"/>
  <c r="BB770" i="13"/>
  <c r="BB807" i="13"/>
  <c r="BB699" i="13"/>
  <c r="BB627" i="13"/>
  <c r="BB662" i="13"/>
  <c r="BB591" i="13"/>
  <c r="BB555" i="13"/>
  <c r="BB518" i="13"/>
  <c r="BB482" i="13"/>
  <c r="BB447" i="13"/>
  <c r="BB375" i="13"/>
  <c r="BB195" i="13"/>
  <c r="BB338" i="13"/>
  <c r="BB231" i="13"/>
  <c r="BB267" i="13"/>
  <c r="BB159" i="13"/>
  <c r="BB303" i="13"/>
  <c r="BB87" i="13"/>
  <c r="BB51" i="13"/>
  <c r="BB122" i="13"/>
  <c r="AT1027" i="13"/>
  <c r="AV1026" i="13"/>
  <c r="AT990" i="13"/>
  <c r="AV989" i="13"/>
  <c r="AV735" i="13"/>
  <c r="AV954" i="13"/>
  <c r="AT955" i="13"/>
  <c r="AT918" i="13"/>
  <c r="AV917" i="13"/>
  <c r="AT883" i="13"/>
  <c r="AV882" i="13"/>
  <c r="AT846" i="13"/>
  <c r="AV845" i="13"/>
  <c r="AT809" i="13"/>
  <c r="AV808" i="13"/>
  <c r="AT772" i="13"/>
  <c r="AV771" i="13"/>
  <c r="AT737" i="13"/>
  <c r="AV736" i="13"/>
  <c r="AT701" i="13"/>
  <c r="AV700" i="13"/>
  <c r="AT556" i="13"/>
  <c r="AT557" i="13" s="1"/>
  <c r="AT664" i="13"/>
  <c r="AV663" i="13"/>
  <c r="AT629" i="13"/>
  <c r="AV628" i="13"/>
  <c r="AT593" i="13"/>
  <c r="AV592" i="13"/>
  <c r="AT520" i="13"/>
  <c r="AV519" i="13"/>
  <c r="AT484" i="13"/>
  <c r="AV483" i="13"/>
  <c r="AV411" i="13"/>
  <c r="AT449" i="13"/>
  <c r="AV448" i="13"/>
  <c r="AT413" i="13"/>
  <c r="AV412" i="13"/>
  <c r="AT377" i="13"/>
  <c r="AV376" i="13"/>
  <c r="AT340" i="13"/>
  <c r="AV339" i="13"/>
  <c r="AT305" i="13"/>
  <c r="AV304" i="13"/>
  <c r="AV268" i="13"/>
  <c r="AT269" i="13"/>
  <c r="AT233" i="13"/>
  <c r="AV232" i="13"/>
  <c r="AT197" i="13"/>
  <c r="AV196" i="13"/>
  <c r="AT161" i="13"/>
  <c r="AV160" i="13"/>
  <c r="AT124" i="13"/>
  <c r="AV123" i="13"/>
  <c r="AT89" i="13"/>
  <c r="AV88" i="13"/>
  <c r="AT53" i="13"/>
  <c r="AV52" i="13"/>
  <c r="W474" i="60"/>
  <c r="V474" i="60"/>
  <c r="W473" i="60"/>
  <c r="V473" i="60"/>
  <c r="W472" i="60"/>
  <c r="V472" i="60"/>
  <c r="W465" i="60"/>
  <c r="V465" i="60"/>
  <c r="W464" i="60"/>
  <c r="V464" i="60"/>
  <c r="W463" i="60"/>
  <c r="V463" i="60"/>
  <c r="W456" i="60"/>
  <c r="V456" i="60"/>
  <c r="W455" i="60"/>
  <c r="V455" i="60"/>
  <c r="W454" i="60"/>
  <c r="V454" i="60"/>
  <c r="W447" i="60"/>
  <c r="V447" i="60"/>
  <c r="W446" i="60"/>
  <c r="V446" i="60"/>
  <c r="W445" i="60"/>
  <c r="V445" i="60"/>
  <c r="W438" i="60"/>
  <c r="V438" i="60"/>
  <c r="W437" i="60"/>
  <c r="V437" i="60"/>
  <c r="W436" i="60"/>
  <c r="V436" i="60"/>
  <c r="W99" i="60"/>
  <c r="V99" i="60"/>
  <c r="W98" i="60"/>
  <c r="V98" i="60"/>
  <c r="W97" i="60"/>
  <c r="V97" i="60"/>
  <c r="W93" i="60"/>
  <c r="V93" i="60"/>
  <c r="W92" i="60"/>
  <c r="V92" i="60"/>
  <c r="W91" i="60"/>
  <c r="V91" i="60"/>
  <c r="W84" i="60"/>
  <c r="V84" i="60"/>
  <c r="W83" i="60"/>
  <c r="V83" i="60"/>
  <c r="W82" i="60"/>
  <c r="V82" i="60"/>
  <c r="W75" i="60"/>
  <c r="V75" i="60"/>
  <c r="W74" i="60"/>
  <c r="V74" i="60"/>
  <c r="W73" i="60"/>
  <c r="V73" i="60"/>
  <c r="W66" i="60"/>
  <c r="V66" i="60"/>
  <c r="W65" i="60"/>
  <c r="V65" i="60"/>
  <c r="W64" i="60"/>
  <c r="V64" i="60"/>
  <c r="AD96" i="60"/>
  <c r="AD95" i="60"/>
  <c r="AD94" i="60"/>
  <c r="AD87" i="60"/>
  <c r="AD86" i="60"/>
  <c r="AD85" i="60"/>
  <c r="AD78" i="60"/>
  <c r="AD77" i="60"/>
  <c r="AD76" i="60"/>
  <c r="AD69" i="60"/>
  <c r="AD68" i="60"/>
  <c r="AD67" i="60"/>
  <c r="AD60" i="60"/>
  <c r="AD59" i="60"/>
  <c r="AD58" i="60"/>
  <c r="AD471" i="60"/>
  <c r="AD470" i="60"/>
  <c r="AD469" i="60"/>
  <c r="AD462" i="60"/>
  <c r="AD461" i="60"/>
  <c r="AD460" i="60"/>
  <c r="AD453" i="60"/>
  <c r="AD452" i="60"/>
  <c r="AD451" i="60"/>
  <c r="AD444" i="60"/>
  <c r="AD443" i="60"/>
  <c r="AD442" i="60"/>
  <c r="AD435" i="60"/>
  <c r="AD434" i="60"/>
  <c r="AD433" i="60"/>
  <c r="AV1469" i="14" l="1"/>
  <c r="AT1470" i="14"/>
  <c r="AV1433" i="14"/>
  <c r="AT1434" i="14"/>
  <c r="AV1396" i="14"/>
  <c r="AT1397" i="14"/>
  <c r="AT1361" i="14"/>
  <c r="AV1360" i="14"/>
  <c r="AV1325" i="14"/>
  <c r="AT1326" i="14"/>
  <c r="AV1288" i="14"/>
  <c r="AT1289" i="14"/>
  <c r="AT1254" i="14"/>
  <c r="AV1253" i="14"/>
  <c r="AV1215" i="14"/>
  <c r="AT1216" i="14"/>
  <c r="AT1181" i="14"/>
  <c r="AV1180" i="14"/>
  <c r="AT1143" i="14"/>
  <c r="AV1142" i="14"/>
  <c r="AV1107" i="14"/>
  <c r="AT1108" i="14"/>
  <c r="AV1070" i="14"/>
  <c r="AT1071" i="14"/>
  <c r="AV1030" i="14"/>
  <c r="AT1031" i="14"/>
  <c r="AV995" i="14"/>
  <c r="AT996" i="14"/>
  <c r="AV958" i="14"/>
  <c r="AT959" i="14"/>
  <c r="AV923" i="14"/>
  <c r="AT924" i="14"/>
  <c r="AV886" i="14"/>
  <c r="AT887" i="14"/>
  <c r="AT852" i="14"/>
  <c r="AV851" i="14"/>
  <c r="AT815" i="14"/>
  <c r="AV814" i="14"/>
  <c r="AV778" i="14"/>
  <c r="AT779" i="14"/>
  <c r="AV742" i="14"/>
  <c r="AT743" i="14"/>
  <c r="AV707" i="14"/>
  <c r="AT708" i="14"/>
  <c r="AV669" i="14"/>
  <c r="AT670" i="14"/>
  <c r="AT635" i="14"/>
  <c r="AV634" i="14"/>
  <c r="AT598" i="14"/>
  <c r="AV597" i="14"/>
  <c r="AV562" i="14"/>
  <c r="AT563" i="14"/>
  <c r="AV523" i="14"/>
  <c r="AT524" i="14"/>
  <c r="AT489" i="14"/>
  <c r="AV488" i="14"/>
  <c r="AV451" i="14"/>
  <c r="AT452" i="14"/>
  <c r="AV415" i="14"/>
  <c r="AT416" i="14"/>
  <c r="AT381" i="14"/>
  <c r="AV380" i="14"/>
  <c r="AV343" i="14"/>
  <c r="AT344" i="14"/>
  <c r="AV307" i="14"/>
  <c r="AT308" i="14"/>
  <c r="AV271" i="14"/>
  <c r="AT272" i="14"/>
  <c r="AT234" i="14"/>
  <c r="AV233" i="14"/>
  <c r="AV196" i="14"/>
  <c r="AT197" i="14"/>
  <c r="AV160" i="14"/>
  <c r="AT161" i="14"/>
  <c r="AT126" i="14"/>
  <c r="AV125" i="14"/>
  <c r="AV88" i="14"/>
  <c r="AT89" i="14"/>
  <c r="AV52" i="14"/>
  <c r="AT53" i="14"/>
  <c r="AT18" i="14"/>
  <c r="AV17" i="14"/>
  <c r="BB1026" i="13"/>
  <c r="BB989" i="13"/>
  <c r="BB954" i="13"/>
  <c r="BB917" i="13"/>
  <c r="BB882" i="13"/>
  <c r="BB845" i="13"/>
  <c r="BB808" i="13"/>
  <c r="BB771" i="13"/>
  <c r="BB700" i="13"/>
  <c r="BB736" i="13"/>
  <c r="BB735" i="13"/>
  <c r="BB628" i="13"/>
  <c r="BB663" i="13"/>
  <c r="BB592" i="13"/>
  <c r="BB519" i="13"/>
  <c r="BB483" i="13"/>
  <c r="BB448" i="13"/>
  <c r="BB412" i="13"/>
  <c r="BB411" i="13"/>
  <c r="BB376" i="13"/>
  <c r="BB268" i="13"/>
  <c r="BB160" i="13"/>
  <c r="BB304" i="13"/>
  <c r="BB196" i="13"/>
  <c r="BB339" i="13"/>
  <c r="BB232" i="13"/>
  <c r="BB123" i="13"/>
  <c r="BB52" i="13"/>
  <c r="BB88" i="13"/>
  <c r="AT1028" i="13"/>
  <c r="AV1027" i="13"/>
  <c r="AT991" i="13"/>
  <c r="AV990" i="13"/>
  <c r="AT956" i="13"/>
  <c r="AV955" i="13"/>
  <c r="AT919" i="13"/>
  <c r="AV918" i="13"/>
  <c r="AT884" i="13"/>
  <c r="AV883" i="13"/>
  <c r="AT847" i="13"/>
  <c r="AV846" i="13"/>
  <c r="AT810" i="13"/>
  <c r="AV809" i="13"/>
  <c r="AT773" i="13"/>
  <c r="AV772" i="13"/>
  <c r="AT738" i="13"/>
  <c r="AV737" i="13"/>
  <c r="AV556" i="13"/>
  <c r="AT702" i="13"/>
  <c r="AV701" i="13"/>
  <c r="AV664" i="13"/>
  <c r="AT665" i="13"/>
  <c r="AT630" i="13"/>
  <c r="AV629" i="13"/>
  <c r="AT594" i="13"/>
  <c r="AV593" i="13"/>
  <c r="AT558" i="13"/>
  <c r="AV557" i="13"/>
  <c r="AT521" i="13"/>
  <c r="AV520" i="13"/>
  <c r="AT485" i="13"/>
  <c r="AV484" i="13"/>
  <c r="AT450" i="13"/>
  <c r="AV449" i="13"/>
  <c r="AT414" i="13"/>
  <c r="AV413" i="13"/>
  <c r="AT378" i="13"/>
  <c r="AV377" i="13"/>
  <c r="AT341" i="13"/>
  <c r="AV340" i="13"/>
  <c r="AT306" i="13"/>
  <c r="AV305" i="13"/>
  <c r="AT270" i="13"/>
  <c r="AV269" i="13"/>
  <c r="AT234" i="13"/>
  <c r="AV233" i="13"/>
  <c r="AT198" i="13"/>
  <c r="AV197" i="13"/>
  <c r="AT162" i="13"/>
  <c r="AV161" i="13"/>
  <c r="AT125" i="13"/>
  <c r="AV124" i="13"/>
  <c r="AT90" i="13"/>
  <c r="AV89" i="13"/>
  <c r="AT54" i="13"/>
  <c r="AV53" i="13"/>
  <c r="AA64" i="60"/>
  <c r="AA464" i="60"/>
  <c r="AA473" i="60"/>
  <c r="AA455" i="60"/>
  <c r="AA83" i="60"/>
  <c r="AA75" i="60"/>
  <c r="AA93" i="60"/>
  <c r="AA446" i="60"/>
  <c r="AA474" i="60"/>
  <c r="AA454" i="60"/>
  <c r="AA465" i="60"/>
  <c r="AA463" i="60"/>
  <c r="AA472" i="60"/>
  <c r="AA445" i="60"/>
  <c r="AA456" i="60"/>
  <c r="AA438" i="60"/>
  <c r="AA98" i="60"/>
  <c r="AA447" i="60"/>
  <c r="AA437" i="60"/>
  <c r="AA99" i="60"/>
  <c r="AA97" i="60"/>
  <c r="AA436" i="60"/>
  <c r="AA73" i="60"/>
  <c r="AA84" i="60"/>
  <c r="AA82" i="60"/>
  <c r="AA92" i="60"/>
  <c r="AA91" i="60"/>
  <c r="AA74" i="60"/>
  <c r="AA66" i="60"/>
  <c r="AA65" i="60"/>
  <c r="X77" i="62"/>
  <c r="AT1471" i="14" l="1"/>
  <c r="AV1470" i="14"/>
  <c r="AT1435" i="14"/>
  <c r="AV1434" i="14"/>
  <c r="AV1397" i="14"/>
  <c r="AT1398" i="14"/>
  <c r="AT1362" i="14"/>
  <c r="AV1361" i="14"/>
  <c r="AT1327" i="14"/>
  <c r="AV1326" i="14"/>
  <c r="AV1289" i="14"/>
  <c r="AT1290" i="14"/>
  <c r="AV1254" i="14"/>
  <c r="AT1255" i="14"/>
  <c r="AV1216" i="14"/>
  <c r="AT1217" i="14"/>
  <c r="AT1182" i="14"/>
  <c r="AV1181" i="14"/>
  <c r="AT1144" i="14"/>
  <c r="AV1143" i="14"/>
  <c r="AT1109" i="14"/>
  <c r="AV1108" i="14"/>
  <c r="AV1071" i="14"/>
  <c r="AT1072" i="14"/>
  <c r="AV1031" i="14"/>
  <c r="AT1032" i="14"/>
  <c r="AT997" i="14"/>
  <c r="AV996" i="14"/>
  <c r="AV959" i="14"/>
  <c r="AT960" i="14"/>
  <c r="AT925" i="14"/>
  <c r="AV924" i="14"/>
  <c r="AV887" i="14"/>
  <c r="AT888" i="14"/>
  <c r="AV852" i="14"/>
  <c r="AT853" i="14"/>
  <c r="AT816" i="14"/>
  <c r="AV815" i="14"/>
  <c r="AV779" i="14"/>
  <c r="AT780" i="14"/>
  <c r="AV743" i="14"/>
  <c r="AT744" i="14"/>
  <c r="AV708" i="14"/>
  <c r="AT709" i="14"/>
  <c r="AV670" i="14"/>
  <c r="AT671" i="14"/>
  <c r="AV635" i="14"/>
  <c r="AT636" i="14"/>
  <c r="AT599" i="14"/>
  <c r="AV598" i="14"/>
  <c r="AT564" i="14"/>
  <c r="AV563" i="14"/>
  <c r="AV524" i="14"/>
  <c r="AT525" i="14"/>
  <c r="AT490" i="14"/>
  <c r="AV489" i="14"/>
  <c r="AV452" i="14"/>
  <c r="AT453" i="14"/>
  <c r="AV416" i="14"/>
  <c r="AT417" i="14"/>
  <c r="AV381" i="14"/>
  <c r="AT382" i="14"/>
  <c r="AV344" i="14"/>
  <c r="AT345" i="14"/>
  <c r="AV308" i="14"/>
  <c r="AT309" i="14"/>
  <c r="AT273" i="14"/>
  <c r="AV272" i="14"/>
  <c r="AT235" i="14"/>
  <c r="AV234" i="14"/>
  <c r="AV197" i="14"/>
  <c r="AT198" i="14"/>
  <c r="AT162" i="14"/>
  <c r="AV161" i="14"/>
  <c r="AT127" i="14"/>
  <c r="AV126" i="14"/>
  <c r="AV89" i="14"/>
  <c r="AT90" i="14"/>
  <c r="AV53" i="14"/>
  <c r="AT54" i="14"/>
  <c r="AV18" i="14"/>
  <c r="AT19" i="14"/>
  <c r="BB1027" i="13"/>
  <c r="BB990" i="13"/>
  <c r="BB918" i="13"/>
  <c r="BB955" i="13"/>
  <c r="BB846" i="13"/>
  <c r="BB883" i="13"/>
  <c r="BB772" i="13"/>
  <c r="BB809" i="13"/>
  <c r="BB701" i="13"/>
  <c r="BB737" i="13"/>
  <c r="BB629" i="13"/>
  <c r="BB664" i="13"/>
  <c r="BB593" i="13"/>
  <c r="BB520" i="13"/>
  <c r="BB557" i="13"/>
  <c r="BB556" i="13"/>
  <c r="BB484" i="13"/>
  <c r="BB449" i="13"/>
  <c r="BB377" i="13"/>
  <c r="BB413" i="13"/>
  <c r="BB269" i="13"/>
  <c r="BB161" i="13"/>
  <c r="BB305" i="13"/>
  <c r="BB197" i="13"/>
  <c r="BB340" i="13"/>
  <c r="BB233" i="13"/>
  <c r="BB53" i="13"/>
  <c r="BB89" i="13"/>
  <c r="BB124" i="13"/>
  <c r="AV1028" i="13"/>
  <c r="AT1029" i="13"/>
  <c r="AT992" i="13"/>
  <c r="AV991" i="13"/>
  <c r="AV956" i="13"/>
  <c r="AT957" i="13"/>
  <c r="AT920" i="13"/>
  <c r="AV919" i="13"/>
  <c r="AV884" i="13"/>
  <c r="AT885" i="13"/>
  <c r="AT848" i="13"/>
  <c r="AV847" i="13"/>
  <c r="AV810" i="13"/>
  <c r="AT811" i="13"/>
  <c r="AT774" i="13"/>
  <c r="AV773" i="13"/>
  <c r="AV738" i="13"/>
  <c r="AT739" i="13"/>
  <c r="AV702" i="13"/>
  <c r="AT703" i="13"/>
  <c r="AT666" i="13"/>
  <c r="AV665" i="13"/>
  <c r="AV630" i="13"/>
  <c r="AT631" i="13"/>
  <c r="AV594" i="13"/>
  <c r="AT595" i="13"/>
  <c r="AV558" i="13"/>
  <c r="AT559" i="13"/>
  <c r="AT522" i="13"/>
  <c r="AV521" i="13"/>
  <c r="AT486" i="13"/>
  <c r="AV485" i="13"/>
  <c r="AV450" i="13"/>
  <c r="AT451" i="13"/>
  <c r="AV414" i="13"/>
  <c r="AT415" i="13"/>
  <c r="AV378" i="13"/>
  <c r="AT379" i="13"/>
  <c r="AT342" i="13"/>
  <c r="AV341" i="13"/>
  <c r="AV306" i="13"/>
  <c r="AT307" i="13"/>
  <c r="AV270" i="13"/>
  <c r="AT271" i="13"/>
  <c r="AV234" i="13"/>
  <c r="AT235" i="13"/>
  <c r="AV198" i="13"/>
  <c r="AT199" i="13"/>
  <c r="AV162" i="13"/>
  <c r="AT163" i="13"/>
  <c r="AT126" i="13"/>
  <c r="AV125" i="13"/>
  <c r="AV90" i="13"/>
  <c r="AT91" i="13"/>
  <c r="AV54" i="13"/>
  <c r="AT55" i="13"/>
  <c r="AV1471" i="14" l="1"/>
  <c r="AT1472" i="14"/>
  <c r="AV1435" i="14"/>
  <c r="AT1436" i="14"/>
  <c r="AV1398" i="14"/>
  <c r="AT1399" i="14"/>
  <c r="AV1362" i="14"/>
  <c r="AT1363" i="14"/>
  <c r="AV1327" i="14"/>
  <c r="AT1328" i="14"/>
  <c r="AV1290" i="14"/>
  <c r="AT1291" i="14"/>
  <c r="AV1255" i="14"/>
  <c r="AT1256" i="14"/>
  <c r="AV1217" i="14"/>
  <c r="AT1218" i="14"/>
  <c r="AV1182" i="14"/>
  <c r="AT1183" i="14"/>
  <c r="AT1145" i="14"/>
  <c r="AV1144" i="14"/>
  <c r="AT1110" i="14"/>
  <c r="AV1109" i="14"/>
  <c r="AV1072" i="14"/>
  <c r="AT1073" i="14"/>
  <c r="AV1032" i="14"/>
  <c r="AT1033" i="14"/>
  <c r="AV997" i="14"/>
  <c r="AT998" i="14"/>
  <c r="AV960" i="14"/>
  <c r="AT961" i="14"/>
  <c r="AT926" i="14"/>
  <c r="AV925" i="14"/>
  <c r="AV888" i="14"/>
  <c r="AT889" i="14"/>
  <c r="AT854" i="14"/>
  <c r="AV853" i="14"/>
  <c r="AV816" i="14"/>
  <c r="AT817" i="14"/>
  <c r="AV780" i="14"/>
  <c r="AT781" i="14"/>
  <c r="AV744" i="14"/>
  <c r="AT745" i="14"/>
  <c r="AT710" i="14"/>
  <c r="AV709" i="14"/>
  <c r="AV671" i="14"/>
  <c r="AT672" i="14"/>
  <c r="AT637" i="14"/>
  <c r="AV636" i="14"/>
  <c r="AT600" i="14"/>
  <c r="AV599" i="14"/>
  <c r="AT565" i="14"/>
  <c r="AV564" i="14"/>
  <c r="AV525" i="14"/>
  <c r="AT526" i="14"/>
  <c r="AT491" i="14"/>
  <c r="AV490" i="14"/>
  <c r="AV453" i="14"/>
  <c r="AT454" i="14"/>
  <c r="AV417" i="14"/>
  <c r="AT418" i="14"/>
  <c r="AT383" i="14"/>
  <c r="AV382" i="14"/>
  <c r="AT346" i="14"/>
  <c r="AV345" i="14"/>
  <c r="AV309" i="14"/>
  <c r="AT310" i="14"/>
  <c r="AV273" i="14"/>
  <c r="AT274" i="14"/>
  <c r="AV235" i="14"/>
  <c r="AT236" i="14"/>
  <c r="AV198" i="14"/>
  <c r="AT199" i="14"/>
  <c r="AT163" i="14"/>
  <c r="AV162" i="14"/>
  <c r="AV127" i="14"/>
  <c r="AT128" i="14"/>
  <c r="AV90" i="14"/>
  <c r="AT91" i="14"/>
  <c r="AV54" i="14"/>
  <c r="AT55" i="14"/>
  <c r="AT20" i="14"/>
  <c r="AV19" i="14"/>
  <c r="BB1028" i="13"/>
  <c r="BB991" i="13"/>
  <c r="BB919" i="13"/>
  <c r="BB956" i="13"/>
  <c r="BB884" i="13"/>
  <c r="BB847" i="13"/>
  <c r="BB773" i="13"/>
  <c r="BB810" i="13"/>
  <c r="BB702" i="13"/>
  <c r="BB738" i="13"/>
  <c r="BB630" i="13"/>
  <c r="BB665" i="13"/>
  <c r="BB594" i="13"/>
  <c r="BB521" i="13"/>
  <c r="BB558" i="13"/>
  <c r="BB485" i="13"/>
  <c r="BB450" i="13"/>
  <c r="BB414" i="13"/>
  <c r="BB378" i="13"/>
  <c r="BB270" i="13"/>
  <c r="BB162" i="13"/>
  <c r="BB306" i="13"/>
  <c r="BB341" i="13"/>
  <c r="BB234" i="13"/>
  <c r="BB198" i="13"/>
  <c r="BB125" i="13"/>
  <c r="BB90" i="13"/>
  <c r="BB54" i="13"/>
  <c r="AV1029" i="13"/>
  <c r="AT1030" i="13"/>
  <c r="AV992" i="13"/>
  <c r="AT993" i="13"/>
  <c r="AV957" i="13"/>
  <c r="AT958" i="13"/>
  <c r="AV920" i="13"/>
  <c r="AT921" i="13"/>
  <c r="AV885" i="13"/>
  <c r="AT886" i="13"/>
  <c r="AV848" i="13"/>
  <c r="AT849" i="13"/>
  <c r="AV811" i="13"/>
  <c r="AT812" i="13"/>
  <c r="AV774" i="13"/>
  <c r="AT775" i="13"/>
  <c r="AV739" i="13"/>
  <c r="AT740" i="13"/>
  <c r="AV703" i="13"/>
  <c r="AT704" i="13"/>
  <c r="AV666" i="13"/>
  <c r="AT667" i="13"/>
  <c r="AV631" i="13"/>
  <c r="AT632" i="13"/>
  <c r="AV595" i="13"/>
  <c r="AT596" i="13"/>
  <c r="AV559" i="13"/>
  <c r="AT560" i="13"/>
  <c r="AV522" i="13"/>
  <c r="AT523" i="13"/>
  <c r="AV486" i="13"/>
  <c r="AT487" i="13"/>
  <c r="AV451" i="13"/>
  <c r="AT452" i="13"/>
  <c r="AV415" i="13"/>
  <c r="AT416" i="13"/>
  <c r="AV379" i="13"/>
  <c r="AT380" i="13"/>
  <c r="AV342" i="13"/>
  <c r="AT343" i="13"/>
  <c r="AV307" i="13"/>
  <c r="AT308" i="13"/>
  <c r="AV271" i="13"/>
  <c r="AT272" i="13"/>
  <c r="AV235" i="13"/>
  <c r="AT236" i="13"/>
  <c r="AV199" i="13"/>
  <c r="AT200" i="13"/>
  <c r="AV163" i="13"/>
  <c r="AT164" i="13"/>
  <c r="AV126" i="13"/>
  <c r="AT127" i="13"/>
  <c r="AV91" i="13"/>
  <c r="AT92" i="13"/>
  <c r="AV55" i="13"/>
  <c r="AT56" i="13"/>
  <c r="W63" i="60"/>
  <c r="V63" i="60"/>
  <c r="W62" i="60"/>
  <c r="V62" i="60"/>
  <c r="W61" i="60"/>
  <c r="V61" i="60"/>
  <c r="W72" i="60"/>
  <c r="V72" i="60"/>
  <c r="W71" i="60"/>
  <c r="V71" i="60"/>
  <c r="W70" i="60"/>
  <c r="V70" i="60"/>
  <c r="W81" i="60"/>
  <c r="V81" i="60"/>
  <c r="W80" i="60"/>
  <c r="V80" i="60"/>
  <c r="W79" i="60"/>
  <c r="V79" i="60"/>
  <c r="W90" i="60"/>
  <c r="V90" i="60"/>
  <c r="W89" i="60"/>
  <c r="V89" i="60"/>
  <c r="W88" i="60"/>
  <c r="V88" i="60"/>
  <c r="W102" i="60"/>
  <c r="V102" i="60"/>
  <c r="W101" i="60"/>
  <c r="V101" i="60"/>
  <c r="W100" i="60"/>
  <c r="V100" i="60"/>
  <c r="W477" i="60"/>
  <c r="V477" i="60"/>
  <c r="W476" i="60"/>
  <c r="V476" i="60"/>
  <c r="W475" i="60"/>
  <c r="V475" i="60"/>
  <c r="W468" i="60"/>
  <c r="V468" i="60"/>
  <c r="W467" i="60"/>
  <c r="V467" i="60"/>
  <c r="W466" i="60"/>
  <c r="V466" i="60"/>
  <c r="W459" i="60"/>
  <c r="V459" i="60"/>
  <c r="W458" i="60"/>
  <c r="V458" i="60"/>
  <c r="W457" i="60"/>
  <c r="V457" i="60"/>
  <c r="W450" i="60"/>
  <c r="V450" i="60"/>
  <c r="W449" i="60"/>
  <c r="V449" i="60"/>
  <c r="W448" i="60"/>
  <c r="V448" i="60"/>
  <c r="W441" i="60"/>
  <c r="V441" i="60"/>
  <c r="W440" i="60"/>
  <c r="V440" i="60"/>
  <c r="W439" i="60"/>
  <c r="V439" i="60"/>
  <c r="AT1473" i="14" l="1"/>
  <c r="AV1472" i="14"/>
  <c r="AV1436" i="14"/>
  <c r="AT1437" i="14"/>
  <c r="AV1399" i="14"/>
  <c r="AT1400" i="14"/>
  <c r="AT1364" i="14"/>
  <c r="AV1363" i="14"/>
  <c r="AT1329" i="14"/>
  <c r="AV1328" i="14"/>
  <c r="AV1291" i="14"/>
  <c r="AT1292" i="14"/>
  <c r="AT1257" i="14"/>
  <c r="AV1256" i="14"/>
  <c r="AV1218" i="14"/>
  <c r="AT1219" i="14"/>
  <c r="AV1183" i="14"/>
  <c r="AT1184" i="14"/>
  <c r="AV1145" i="14"/>
  <c r="AT1146" i="14"/>
  <c r="AV1110" i="14"/>
  <c r="AT1111" i="14"/>
  <c r="AV1073" i="14"/>
  <c r="AT1074" i="14"/>
  <c r="AV1033" i="14"/>
  <c r="AT1034" i="14"/>
  <c r="AT999" i="14"/>
  <c r="AV998" i="14"/>
  <c r="AV961" i="14"/>
  <c r="AT962" i="14"/>
  <c r="AT927" i="14"/>
  <c r="AV926" i="14"/>
  <c r="AV889" i="14"/>
  <c r="AT890" i="14"/>
  <c r="AT855" i="14"/>
  <c r="AV854" i="14"/>
  <c r="AT818" i="14"/>
  <c r="AV817" i="14"/>
  <c r="AV781" i="14"/>
  <c r="AT782" i="14"/>
  <c r="AV745" i="14"/>
  <c r="AT746" i="14"/>
  <c r="AV710" i="14"/>
  <c r="AT711" i="14"/>
  <c r="AV672" i="14"/>
  <c r="AT673" i="14"/>
  <c r="AT638" i="14"/>
  <c r="AV637" i="14"/>
  <c r="AT601" i="14"/>
  <c r="AV600" i="14"/>
  <c r="AT566" i="14"/>
  <c r="AV565" i="14"/>
  <c r="AV526" i="14"/>
  <c r="AT527" i="14"/>
  <c r="AV491" i="14"/>
  <c r="AT492" i="14"/>
  <c r="AV454" i="14"/>
  <c r="AT455" i="14"/>
  <c r="AV418" i="14"/>
  <c r="AT419" i="14"/>
  <c r="AT384" i="14"/>
  <c r="AV383" i="14"/>
  <c r="AT347" i="14"/>
  <c r="AV346" i="14"/>
  <c r="AV310" i="14"/>
  <c r="AT311" i="14"/>
  <c r="AT275" i="14"/>
  <c r="AV274" i="14"/>
  <c r="AT237" i="14"/>
  <c r="AV236" i="14"/>
  <c r="AV199" i="14"/>
  <c r="AT200" i="14"/>
  <c r="AV163" i="14"/>
  <c r="AT164" i="14"/>
  <c r="AT129" i="14"/>
  <c r="AV128" i="14"/>
  <c r="AV91" i="14"/>
  <c r="AT92" i="14"/>
  <c r="AV55" i="14"/>
  <c r="AT56" i="14"/>
  <c r="AV20" i="14"/>
  <c r="AT21" i="14"/>
  <c r="BB1029" i="13"/>
  <c r="BB992" i="13"/>
  <c r="BB885" i="13"/>
  <c r="BB920" i="13"/>
  <c r="BB957" i="13"/>
  <c r="BB848" i="13"/>
  <c r="BB811" i="13"/>
  <c r="BB774" i="13"/>
  <c r="BB703" i="13"/>
  <c r="BB739" i="13"/>
  <c r="BB631" i="13"/>
  <c r="BB666" i="13"/>
  <c r="BB595" i="13"/>
  <c r="BB522" i="13"/>
  <c r="BB559" i="13"/>
  <c r="BB486" i="13"/>
  <c r="BB451" i="13"/>
  <c r="BB379" i="13"/>
  <c r="BB415" i="13"/>
  <c r="BB235" i="13"/>
  <c r="BB271" i="13"/>
  <c r="BB307" i="13"/>
  <c r="BB163" i="13"/>
  <c r="BB199" i="13"/>
  <c r="BB342" i="13"/>
  <c r="BB55" i="13"/>
  <c r="BB91" i="13"/>
  <c r="BB126" i="13"/>
  <c r="AV1030" i="13"/>
  <c r="AT1031" i="13"/>
  <c r="AV993" i="13"/>
  <c r="AT994" i="13"/>
  <c r="AV958" i="13"/>
  <c r="AT959" i="13"/>
  <c r="AV921" i="13"/>
  <c r="AT922" i="13"/>
  <c r="AV886" i="13"/>
  <c r="AT887" i="13"/>
  <c r="AV849" i="13"/>
  <c r="AT850" i="13"/>
  <c r="AV812" i="13"/>
  <c r="AT813" i="13"/>
  <c r="AV775" i="13"/>
  <c r="AT776" i="13"/>
  <c r="AV740" i="13"/>
  <c r="AT741" i="13"/>
  <c r="AV704" i="13"/>
  <c r="AT705" i="13"/>
  <c r="AV667" i="13"/>
  <c r="AT668" i="13"/>
  <c r="AV632" i="13"/>
  <c r="AT633" i="13"/>
  <c r="AV596" i="13"/>
  <c r="AT597" i="13"/>
  <c r="AV560" i="13"/>
  <c r="AT561" i="13"/>
  <c r="AV523" i="13"/>
  <c r="AT524" i="13"/>
  <c r="AV487" i="13"/>
  <c r="AT488" i="13"/>
  <c r="AV452" i="13"/>
  <c r="AT453" i="13"/>
  <c r="AV416" i="13"/>
  <c r="AT417" i="13"/>
  <c r="AV380" i="13"/>
  <c r="AT381" i="13"/>
  <c r="AV343" i="13"/>
  <c r="AT344" i="13"/>
  <c r="AV308" i="13"/>
  <c r="AT309" i="13"/>
  <c r="AV272" i="13"/>
  <c r="AT273" i="13"/>
  <c r="AV236" i="13"/>
  <c r="AT237" i="13"/>
  <c r="AV200" i="13"/>
  <c r="AT201" i="13"/>
  <c r="AV164" i="13"/>
  <c r="AT165" i="13"/>
  <c r="AV127" i="13"/>
  <c r="AT128" i="13"/>
  <c r="AV92" i="13"/>
  <c r="AT93" i="13"/>
  <c r="AV56" i="13"/>
  <c r="AT57" i="13"/>
  <c r="AA101" i="60"/>
  <c r="AA475" i="60"/>
  <c r="AA476" i="60"/>
  <c r="AA468" i="60"/>
  <c r="AA458" i="60"/>
  <c r="AA88" i="60"/>
  <c r="AA80" i="60"/>
  <c r="AA71" i="60"/>
  <c r="AA61" i="60"/>
  <c r="AA62" i="60"/>
  <c r="AA63" i="60"/>
  <c r="AA72" i="60"/>
  <c r="AA70" i="60"/>
  <c r="AA100" i="60"/>
  <c r="AA81" i="60"/>
  <c r="AA79" i="60"/>
  <c r="AA90" i="60"/>
  <c r="AA89" i="60"/>
  <c r="AA102" i="60"/>
  <c r="AA477" i="60"/>
  <c r="AA457" i="60"/>
  <c r="AA467" i="60"/>
  <c r="AA466" i="60"/>
  <c r="AA459" i="60"/>
  <c r="AA441" i="60"/>
  <c r="AA450" i="60"/>
  <c r="AA448" i="60"/>
  <c r="AA449" i="60"/>
  <c r="AA439" i="60"/>
  <c r="AA440" i="60"/>
  <c r="P8" i="12"/>
  <c r="O11" i="12"/>
  <c r="O12" i="12"/>
  <c r="AC121" i="17"/>
  <c r="AC125" i="17"/>
  <c r="AC127" i="17"/>
  <c r="AC129" i="17"/>
  <c r="AC131" i="17"/>
  <c r="V131" i="17"/>
  <c r="U131" i="17"/>
  <c r="V129" i="17"/>
  <c r="U129" i="17"/>
  <c r="V127" i="17"/>
  <c r="U127" i="17"/>
  <c r="V125" i="17"/>
  <c r="U125" i="17"/>
  <c r="V121" i="17"/>
  <c r="U121" i="17"/>
  <c r="AT1474" i="14" l="1"/>
  <c r="AV1473" i="14"/>
  <c r="AT1438" i="14"/>
  <c r="AV1437" i="14"/>
  <c r="AV1400" i="14"/>
  <c r="AT1401" i="14"/>
  <c r="AT1365" i="14"/>
  <c r="AV1364" i="14"/>
  <c r="AV1329" i="14"/>
  <c r="AT1330" i="14"/>
  <c r="AV1292" i="14"/>
  <c r="AT1293" i="14"/>
  <c r="AT1258" i="14"/>
  <c r="AV1257" i="14"/>
  <c r="AV1219" i="14"/>
  <c r="AT1220" i="14"/>
  <c r="AV1184" i="14"/>
  <c r="AT1185" i="14"/>
  <c r="AT1147" i="14"/>
  <c r="AV1146" i="14"/>
  <c r="AT1112" i="14"/>
  <c r="AV1111" i="14"/>
  <c r="AV1074" i="14"/>
  <c r="AT1075" i="14"/>
  <c r="AV1034" i="14"/>
  <c r="AT1035" i="14"/>
  <c r="AT1000" i="14"/>
  <c r="AV999" i="14"/>
  <c r="AV962" i="14"/>
  <c r="AT963" i="14"/>
  <c r="AV927" i="14"/>
  <c r="AT928" i="14"/>
  <c r="AV890" i="14"/>
  <c r="AT891" i="14"/>
  <c r="AV855" i="14"/>
  <c r="AT856" i="14"/>
  <c r="AV818" i="14"/>
  <c r="AT819" i="14"/>
  <c r="AV782" i="14"/>
  <c r="AT783" i="14"/>
  <c r="AV746" i="14"/>
  <c r="AT747" i="14"/>
  <c r="AT712" i="14"/>
  <c r="AV711" i="14"/>
  <c r="AV673" i="14"/>
  <c r="AT674" i="14"/>
  <c r="AT639" i="14"/>
  <c r="AV638" i="14"/>
  <c r="AV601" i="14"/>
  <c r="AT602" i="14"/>
  <c r="AT567" i="14"/>
  <c r="AV566" i="14"/>
  <c r="AV527" i="14"/>
  <c r="AT528" i="14"/>
  <c r="AT493" i="14"/>
  <c r="AV492" i="14"/>
  <c r="AV455" i="14"/>
  <c r="AT456" i="14"/>
  <c r="AV419" i="14"/>
  <c r="AT420" i="14"/>
  <c r="AV384" i="14"/>
  <c r="AT385" i="14"/>
  <c r="AT348" i="14"/>
  <c r="AV347" i="14"/>
  <c r="AV311" i="14"/>
  <c r="AT312" i="14"/>
  <c r="AV275" i="14"/>
  <c r="AT276" i="14"/>
  <c r="AV237" i="14"/>
  <c r="AT238" i="14"/>
  <c r="AV200" i="14"/>
  <c r="AT201" i="14"/>
  <c r="AT165" i="14"/>
  <c r="AV164" i="14"/>
  <c r="AT130" i="14"/>
  <c r="AV129" i="14"/>
  <c r="AV92" i="14"/>
  <c r="AT93" i="14"/>
  <c r="AV56" i="14"/>
  <c r="AT57" i="14"/>
  <c r="AT22" i="14"/>
  <c r="AV21" i="14"/>
  <c r="BB1030" i="13"/>
  <c r="BB993" i="13"/>
  <c r="BB886" i="13"/>
  <c r="BB921" i="13"/>
  <c r="BB958" i="13"/>
  <c r="BB849" i="13"/>
  <c r="BB775" i="13"/>
  <c r="BB812" i="13"/>
  <c r="BB704" i="13"/>
  <c r="BB740" i="13"/>
  <c r="BB632" i="13"/>
  <c r="BB667" i="13"/>
  <c r="BB596" i="13"/>
  <c r="BB523" i="13"/>
  <c r="BB560" i="13"/>
  <c r="BB487" i="13"/>
  <c r="BB452" i="13"/>
  <c r="BB380" i="13"/>
  <c r="BB416" i="13"/>
  <c r="BB236" i="13"/>
  <c r="BB272" i="13"/>
  <c r="BB164" i="13"/>
  <c r="BB308" i="13"/>
  <c r="BB200" i="13"/>
  <c r="BB343" i="13"/>
  <c r="BB92" i="13"/>
  <c r="BB56" i="13"/>
  <c r="BB127" i="13"/>
  <c r="AT1032" i="13"/>
  <c r="AV1031" i="13"/>
  <c r="AV994" i="13"/>
  <c r="AT995" i="13"/>
  <c r="AT960" i="13"/>
  <c r="AV959" i="13"/>
  <c r="AV922" i="13"/>
  <c r="AT923" i="13"/>
  <c r="AV887" i="13"/>
  <c r="AT888" i="13"/>
  <c r="AV850" i="13"/>
  <c r="AT851" i="13"/>
  <c r="AV813" i="13"/>
  <c r="AT814" i="13"/>
  <c r="AV776" i="13"/>
  <c r="AT777" i="13"/>
  <c r="AV741" i="13"/>
  <c r="AT742" i="13"/>
  <c r="AV705" i="13"/>
  <c r="AT706" i="13"/>
  <c r="AV668" i="13"/>
  <c r="AT669" i="13"/>
  <c r="AV633" i="13"/>
  <c r="AT634" i="13"/>
  <c r="AT598" i="13"/>
  <c r="AV597" i="13"/>
  <c r="AV561" i="13"/>
  <c r="AT562" i="13"/>
  <c r="AV524" i="13"/>
  <c r="AT525" i="13"/>
  <c r="AV488" i="13"/>
  <c r="AT489" i="13"/>
  <c r="AV453" i="13"/>
  <c r="AT454" i="13"/>
  <c r="AV417" i="13"/>
  <c r="AT418" i="13"/>
  <c r="AT382" i="13"/>
  <c r="AV381" i="13"/>
  <c r="AV344" i="13"/>
  <c r="AT345" i="13"/>
  <c r="AV309" i="13"/>
  <c r="AT310" i="13"/>
  <c r="AV273" i="13"/>
  <c r="AT274" i="13"/>
  <c r="AV237" i="13"/>
  <c r="AT238" i="13"/>
  <c r="AT202" i="13"/>
  <c r="AV201" i="13"/>
  <c r="AV165" i="13"/>
  <c r="AT166" i="13"/>
  <c r="AV128" i="13"/>
  <c r="AT129" i="13"/>
  <c r="AT94" i="13"/>
  <c r="AV93" i="13"/>
  <c r="AV57" i="13"/>
  <c r="AT58" i="13"/>
  <c r="Z125" i="17"/>
  <c r="Z129" i="17"/>
  <c r="Z121" i="17"/>
  <c r="Z131" i="17"/>
  <c r="Z127" i="17"/>
  <c r="P25" i="12"/>
  <c r="P24" i="12"/>
  <c r="P23" i="12"/>
  <c r="AV1474" i="14" l="1"/>
  <c r="AT1475" i="14"/>
  <c r="AT1439" i="14"/>
  <c r="AV1438" i="14"/>
  <c r="AV1401" i="14"/>
  <c r="AT1402" i="14"/>
  <c r="AV1365" i="14"/>
  <c r="AT1366" i="14"/>
  <c r="AT1331" i="14"/>
  <c r="AV1330" i="14"/>
  <c r="AV1293" i="14"/>
  <c r="AT1294" i="14"/>
  <c r="AT1259" i="14"/>
  <c r="AV1258" i="14"/>
  <c r="AV1220" i="14"/>
  <c r="AT1221" i="14"/>
  <c r="AT1186" i="14"/>
  <c r="AV1185" i="14"/>
  <c r="AV1147" i="14"/>
  <c r="AT1148" i="14"/>
  <c r="AV1112" i="14"/>
  <c r="AT1113" i="14"/>
  <c r="AV1075" i="14"/>
  <c r="AT1076" i="14"/>
  <c r="AV1035" i="14"/>
  <c r="AT1036" i="14"/>
  <c r="AV1000" i="14"/>
  <c r="AT1001" i="14"/>
  <c r="AV963" i="14"/>
  <c r="AT964" i="14"/>
  <c r="AV928" i="14"/>
  <c r="AT929" i="14"/>
  <c r="AV891" i="14"/>
  <c r="AT892" i="14"/>
  <c r="AV856" i="14"/>
  <c r="AT857" i="14"/>
  <c r="AV819" i="14"/>
  <c r="AT820" i="14"/>
  <c r="AV783" i="14"/>
  <c r="AT784" i="14"/>
  <c r="AV747" i="14"/>
  <c r="AT748" i="14"/>
  <c r="AT713" i="14"/>
  <c r="AV712" i="14"/>
  <c r="AV674" i="14"/>
  <c r="AT675" i="14"/>
  <c r="AV639" i="14"/>
  <c r="AT640" i="14"/>
  <c r="AV602" i="14"/>
  <c r="AT603" i="14"/>
  <c r="AV567" i="14"/>
  <c r="AT568" i="14"/>
  <c r="AV528" i="14"/>
  <c r="AT529" i="14"/>
  <c r="AV493" i="14"/>
  <c r="AT494" i="14"/>
  <c r="AV456" i="14"/>
  <c r="AT457" i="14"/>
  <c r="AV420" i="14"/>
  <c r="AT421" i="14"/>
  <c r="AT386" i="14"/>
  <c r="AV385" i="14"/>
  <c r="AV348" i="14"/>
  <c r="AT349" i="14"/>
  <c r="AV312" i="14"/>
  <c r="AT313" i="14"/>
  <c r="AT277" i="14"/>
  <c r="AV276" i="14"/>
  <c r="AT239" i="14"/>
  <c r="AV238" i="14"/>
  <c r="AV201" i="14"/>
  <c r="AT202" i="14"/>
  <c r="AT166" i="14"/>
  <c r="AV165" i="14"/>
  <c r="AV130" i="14"/>
  <c r="AT131" i="14"/>
  <c r="AV93" i="14"/>
  <c r="AT94" i="14"/>
  <c r="AV57" i="14"/>
  <c r="AT58" i="14"/>
  <c r="AT23" i="14"/>
  <c r="AV22" i="14"/>
  <c r="BB1031" i="13"/>
  <c r="BB994" i="13"/>
  <c r="BB887" i="13"/>
  <c r="BB922" i="13"/>
  <c r="BB959" i="13"/>
  <c r="BB850" i="13"/>
  <c r="BB776" i="13"/>
  <c r="BB813" i="13"/>
  <c r="BB705" i="13"/>
  <c r="BB741" i="13"/>
  <c r="BB633" i="13"/>
  <c r="BB668" i="13"/>
  <c r="BB597" i="13"/>
  <c r="BB524" i="13"/>
  <c r="BB561" i="13"/>
  <c r="BB488" i="13"/>
  <c r="BB453" i="13"/>
  <c r="BB381" i="13"/>
  <c r="BB417" i="13"/>
  <c r="BB237" i="13"/>
  <c r="BB344" i="13"/>
  <c r="BB273" i="13"/>
  <c r="BB201" i="13"/>
  <c r="BB165" i="13"/>
  <c r="BB309" i="13"/>
  <c r="BB57" i="13"/>
  <c r="BB93" i="13"/>
  <c r="BB128" i="13"/>
  <c r="AV1032" i="13"/>
  <c r="AT1033" i="13"/>
  <c r="AV995" i="13"/>
  <c r="AT996" i="13"/>
  <c r="AV960" i="13"/>
  <c r="AT961" i="13"/>
  <c r="AT924" i="13"/>
  <c r="AV923" i="13"/>
  <c r="AV888" i="13"/>
  <c r="AT889" i="13"/>
  <c r="AV851" i="13"/>
  <c r="AT852" i="13"/>
  <c r="AV814" i="13"/>
  <c r="AT815" i="13"/>
  <c r="AT778" i="13"/>
  <c r="AV777" i="13"/>
  <c r="AV742" i="13"/>
  <c r="AT743" i="13"/>
  <c r="AV706" i="13"/>
  <c r="AT707" i="13"/>
  <c r="AV669" i="13"/>
  <c r="AT670" i="13"/>
  <c r="AV634" i="13"/>
  <c r="AT635" i="13"/>
  <c r="AV598" i="13"/>
  <c r="AT599" i="13"/>
  <c r="AV562" i="13"/>
  <c r="AT563" i="13"/>
  <c r="AV525" i="13"/>
  <c r="AT526" i="13"/>
  <c r="AV489" i="13"/>
  <c r="AT490" i="13"/>
  <c r="AV454" i="13"/>
  <c r="AT455" i="13"/>
  <c r="AV418" i="13"/>
  <c r="AT419" i="13"/>
  <c r="AV382" i="13"/>
  <c r="AT383" i="13"/>
  <c r="AV345" i="13"/>
  <c r="AT346" i="13"/>
  <c r="AV310" i="13"/>
  <c r="AT311" i="13"/>
  <c r="AV274" i="13"/>
  <c r="AT275" i="13"/>
  <c r="AV238" i="13"/>
  <c r="AT239" i="13"/>
  <c r="AV202" i="13"/>
  <c r="AT203" i="13"/>
  <c r="AV166" i="13"/>
  <c r="AT167" i="13"/>
  <c r="AV129" i="13"/>
  <c r="AT130" i="13"/>
  <c r="AV94" i="13"/>
  <c r="AT95" i="13"/>
  <c r="AV58" i="13"/>
  <c r="AT59" i="13"/>
  <c r="P10" i="12"/>
  <c r="O10" i="12"/>
  <c r="P9" i="12"/>
  <c r="O9" i="12"/>
  <c r="T8" i="12"/>
  <c r="W471" i="60"/>
  <c r="V471" i="60"/>
  <c r="W470" i="60"/>
  <c r="V470" i="60"/>
  <c r="W469" i="60"/>
  <c r="V469" i="60"/>
  <c r="W462" i="60"/>
  <c r="V462" i="60"/>
  <c r="W461" i="60"/>
  <c r="V461" i="60"/>
  <c r="W460" i="60"/>
  <c r="V460" i="60"/>
  <c r="W453" i="60"/>
  <c r="V453" i="60"/>
  <c r="W452" i="60"/>
  <c r="V452" i="60"/>
  <c r="W451" i="60"/>
  <c r="V451" i="60"/>
  <c r="W444" i="60"/>
  <c r="V444" i="60"/>
  <c r="W443" i="60"/>
  <c r="V443" i="60"/>
  <c r="W442" i="60"/>
  <c r="V442" i="60"/>
  <c r="W435" i="60"/>
  <c r="V435" i="60"/>
  <c r="W434" i="60"/>
  <c r="V434" i="60"/>
  <c r="W433" i="60"/>
  <c r="V433" i="60"/>
  <c r="W96" i="60"/>
  <c r="V96" i="60"/>
  <c r="W95" i="60"/>
  <c r="V95" i="60"/>
  <c r="W94" i="60"/>
  <c r="V94" i="60"/>
  <c r="W87" i="60"/>
  <c r="V87" i="60"/>
  <c r="W86" i="60"/>
  <c r="V86" i="60"/>
  <c r="W85" i="60"/>
  <c r="V85" i="60"/>
  <c r="W78" i="60"/>
  <c r="V78" i="60"/>
  <c r="W77" i="60"/>
  <c r="V77" i="60"/>
  <c r="W76" i="60"/>
  <c r="V76" i="60"/>
  <c r="W69" i="60"/>
  <c r="V69" i="60"/>
  <c r="W68" i="60"/>
  <c r="V68" i="60"/>
  <c r="W67" i="60"/>
  <c r="V67" i="60"/>
  <c r="W60" i="60"/>
  <c r="V60" i="60"/>
  <c r="W59" i="60"/>
  <c r="V59" i="60"/>
  <c r="W58" i="60"/>
  <c r="V58" i="60"/>
  <c r="AT1476" i="14" l="1"/>
  <c r="AV1475" i="14"/>
  <c r="AT1440" i="14"/>
  <c r="AV1439" i="14"/>
  <c r="AV1402" i="14"/>
  <c r="AT1403" i="14"/>
  <c r="AV1366" i="14"/>
  <c r="AT1367" i="14"/>
  <c r="AT1332" i="14"/>
  <c r="AV1331" i="14"/>
  <c r="AV1294" i="14"/>
  <c r="AT1295" i="14"/>
  <c r="AV1259" i="14"/>
  <c r="AT1260" i="14"/>
  <c r="AV1221" i="14"/>
  <c r="AT1222" i="14"/>
  <c r="AT1187" i="14"/>
  <c r="AV1186" i="14"/>
  <c r="AV1148" i="14"/>
  <c r="AT1149" i="14"/>
  <c r="AT1114" i="14"/>
  <c r="AV1113" i="14"/>
  <c r="AV1076" i="14"/>
  <c r="AT1077" i="14"/>
  <c r="AV1036" i="14"/>
  <c r="AT1037" i="14"/>
  <c r="AT1002" i="14"/>
  <c r="AV1001" i="14"/>
  <c r="AV964" i="14"/>
  <c r="AT965" i="14"/>
  <c r="AV929" i="14"/>
  <c r="AT930" i="14"/>
  <c r="AV892" i="14"/>
  <c r="AT893" i="14"/>
  <c r="AT858" i="14"/>
  <c r="AV857" i="14"/>
  <c r="AT821" i="14"/>
  <c r="AV820" i="14"/>
  <c r="AV784" i="14"/>
  <c r="AT785" i="14"/>
  <c r="AV748" i="14"/>
  <c r="AT749" i="14"/>
  <c r="AT714" i="14"/>
  <c r="AV713" i="14"/>
  <c r="AV675" i="14"/>
  <c r="AT676" i="14"/>
  <c r="AV640" i="14"/>
  <c r="AT641" i="14"/>
  <c r="AV603" i="14"/>
  <c r="AT604" i="14"/>
  <c r="AV568" i="14"/>
  <c r="AT569" i="14"/>
  <c r="AV529" i="14"/>
  <c r="AT530" i="14"/>
  <c r="AT495" i="14"/>
  <c r="AV494" i="14"/>
  <c r="AV457" i="14"/>
  <c r="AT458" i="14"/>
  <c r="AV421" i="14"/>
  <c r="AT422" i="14"/>
  <c r="AT387" i="14"/>
  <c r="AV386" i="14"/>
  <c r="AT350" i="14"/>
  <c r="AV349" i="14"/>
  <c r="AV313" i="14"/>
  <c r="AT314" i="14"/>
  <c r="AT278" i="14"/>
  <c r="AV277" i="14"/>
  <c r="AV239" i="14"/>
  <c r="AT240" i="14"/>
  <c r="AV202" i="14"/>
  <c r="AT203" i="14"/>
  <c r="AV166" i="14"/>
  <c r="AT167" i="14"/>
  <c r="AV131" i="14"/>
  <c r="AT132" i="14"/>
  <c r="AV94" i="14"/>
  <c r="AT95" i="14"/>
  <c r="AV58" i="14"/>
  <c r="AT59" i="14"/>
  <c r="AT24" i="14"/>
  <c r="AV23" i="14"/>
  <c r="BB1032" i="13"/>
  <c r="BB995" i="13"/>
  <c r="BB888" i="13"/>
  <c r="BB923" i="13"/>
  <c r="BB960" i="13"/>
  <c r="BB851" i="13"/>
  <c r="BB777" i="13"/>
  <c r="BB814" i="13"/>
  <c r="BB706" i="13"/>
  <c r="BB742" i="13"/>
  <c r="BB634" i="13"/>
  <c r="BB669" i="13"/>
  <c r="BB598" i="13"/>
  <c r="BB525" i="13"/>
  <c r="BB562" i="13"/>
  <c r="BB489" i="13"/>
  <c r="BB454" i="13"/>
  <c r="BB382" i="13"/>
  <c r="BB418" i="13"/>
  <c r="BB274" i="13"/>
  <c r="BB238" i="13"/>
  <c r="BB166" i="13"/>
  <c r="BB310" i="13"/>
  <c r="BB202" i="13"/>
  <c r="BB345" i="13"/>
  <c r="BB94" i="13"/>
  <c r="BB58" i="13"/>
  <c r="BB129" i="13"/>
  <c r="AT1034" i="13"/>
  <c r="AV1033" i="13"/>
  <c r="AV996" i="13"/>
  <c r="AT997" i="13"/>
  <c r="AT962" i="13"/>
  <c r="AV961" i="13"/>
  <c r="AV924" i="13"/>
  <c r="AT925" i="13"/>
  <c r="AT890" i="13"/>
  <c r="AV889" i="13"/>
  <c r="AV852" i="13"/>
  <c r="AT853" i="13"/>
  <c r="AT816" i="13"/>
  <c r="AV815" i="13"/>
  <c r="AV778" i="13"/>
  <c r="AT779" i="13"/>
  <c r="AT744" i="13"/>
  <c r="AV743" i="13"/>
  <c r="AT708" i="13"/>
  <c r="AV707" i="13"/>
  <c r="AT671" i="13"/>
  <c r="AV670" i="13"/>
  <c r="AT636" i="13"/>
  <c r="AV635" i="13"/>
  <c r="AT600" i="13"/>
  <c r="AV599" i="13"/>
  <c r="AT564" i="13"/>
  <c r="AV563" i="13"/>
  <c r="AV526" i="13"/>
  <c r="AT527" i="13"/>
  <c r="AV490" i="13"/>
  <c r="AT491" i="13"/>
  <c r="AT456" i="13"/>
  <c r="AV455" i="13"/>
  <c r="AT420" i="13"/>
  <c r="AV419" i="13"/>
  <c r="AT384" i="13"/>
  <c r="AV383" i="13"/>
  <c r="AV346" i="13"/>
  <c r="AT347" i="13"/>
  <c r="AT312" i="13"/>
  <c r="AV311" i="13"/>
  <c r="AT276" i="13"/>
  <c r="AV275" i="13"/>
  <c r="AT240" i="13"/>
  <c r="AV239" i="13"/>
  <c r="AT204" i="13"/>
  <c r="AV203" i="13"/>
  <c r="AT168" i="13"/>
  <c r="AV167" i="13"/>
  <c r="AV130" i="13"/>
  <c r="AT131" i="13"/>
  <c r="AT96" i="13"/>
  <c r="AV95" i="13"/>
  <c r="AT60" i="13"/>
  <c r="AV59" i="13"/>
  <c r="AA453" i="60"/>
  <c r="AA433" i="60"/>
  <c r="AA87" i="60"/>
  <c r="T9" i="12"/>
  <c r="T10" i="12"/>
  <c r="AA68" i="60"/>
  <c r="AA76" i="60"/>
  <c r="AA86" i="60"/>
  <c r="AA94" i="60"/>
  <c r="AA460" i="60"/>
  <c r="AA470" i="60"/>
  <c r="AA461" i="60"/>
  <c r="AA469" i="60"/>
  <c r="AA443" i="60"/>
  <c r="AA471" i="60"/>
  <c r="AA434" i="60"/>
  <c r="AA442" i="60"/>
  <c r="AA444" i="60"/>
  <c r="AA452" i="60"/>
  <c r="AA435" i="60"/>
  <c r="AA451" i="60"/>
  <c r="AA462" i="60"/>
  <c r="AA95" i="60"/>
  <c r="AA96" i="60"/>
  <c r="AA77" i="60"/>
  <c r="AA85" i="60"/>
  <c r="AA78" i="60"/>
  <c r="AA67" i="60"/>
  <c r="AA59" i="60"/>
  <c r="AA69" i="60"/>
  <c r="AA58" i="60"/>
  <c r="AA60" i="60"/>
  <c r="R7" i="61"/>
  <c r="Q10" i="61"/>
  <c r="R9" i="61"/>
  <c r="Q9" i="61"/>
  <c r="R8" i="61"/>
  <c r="Q8" i="61"/>
  <c r="V7" i="61"/>
  <c r="AT1477" i="14" l="1"/>
  <c r="AV1476" i="14"/>
  <c r="AV1440" i="14"/>
  <c r="AT1441" i="14"/>
  <c r="AV1403" i="14"/>
  <c r="AT1404" i="14"/>
  <c r="AV1367" i="14"/>
  <c r="AT1368" i="14"/>
  <c r="AV1332" i="14"/>
  <c r="AT1333" i="14"/>
  <c r="AV1295" i="14"/>
  <c r="AT1296" i="14"/>
  <c r="AT1261" i="14"/>
  <c r="AV1260" i="14"/>
  <c r="AV1222" i="14"/>
  <c r="AT1223" i="14"/>
  <c r="AT1188" i="14"/>
  <c r="AV1187" i="14"/>
  <c r="AT1150" i="14"/>
  <c r="AV1149" i="14"/>
  <c r="AV1114" i="14"/>
  <c r="AT1115" i="14"/>
  <c r="AV1077" i="14"/>
  <c r="AT1078" i="14"/>
  <c r="AV1037" i="14"/>
  <c r="AT1038" i="14"/>
  <c r="AV1002" i="14"/>
  <c r="AT1003" i="14"/>
  <c r="AV965" i="14"/>
  <c r="AT966" i="14"/>
  <c r="AT931" i="14"/>
  <c r="AV930" i="14"/>
  <c r="AV893" i="14"/>
  <c r="AT894" i="14"/>
  <c r="AV858" i="14"/>
  <c r="AT859" i="14"/>
  <c r="AT822" i="14"/>
  <c r="AV821" i="14"/>
  <c r="AV785" i="14"/>
  <c r="AT786" i="14"/>
  <c r="AV749" i="14"/>
  <c r="AT750" i="14"/>
  <c r="AV714" i="14"/>
  <c r="AT715" i="14"/>
  <c r="AV676" i="14"/>
  <c r="AT677" i="14"/>
  <c r="AT642" i="14"/>
  <c r="AV641" i="14"/>
  <c r="AT605" i="14"/>
  <c r="AV604" i="14"/>
  <c r="AT570" i="14"/>
  <c r="AV569" i="14"/>
  <c r="AV530" i="14"/>
  <c r="AT531" i="14"/>
  <c r="AT496" i="14"/>
  <c r="AV495" i="14"/>
  <c r="AV458" i="14"/>
  <c r="AT459" i="14"/>
  <c r="AV422" i="14"/>
  <c r="AT423" i="14"/>
  <c r="AV387" i="14"/>
  <c r="AT388" i="14"/>
  <c r="AV350" i="14"/>
  <c r="AT351" i="14"/>
  <c r="AV314" i="14"/>
  <c r="AT315" i="14"/>
  <c r="AV278" i="14"/>
  <c r="AT279" i="14"/>
  <c r="AT241" i="14"/>
  <c r="AV240" i="14"/>
  <c r="AV203" i="14"/>
  <c r="AT204" i="14"/>
  <c r="AV167" i="14"/>
  <c r="AT168" i="14"/>
  <c r="AV132" i="14"/>
  <c r="AT133" i="14"/>
  <c r="AV95" i="14"/>
  <c r="AT96" i="14"/>
  <c r="AV59" i="14"/>
  <c r="AT60" i="14"/>
  <c r="AT25" i="14"/>
  <c r="AV24" i="14"/>
  <c r="BB1033" i="13"/>
  <c r="BB996" i="13"/>
  <c r="BB961" i="13"/>
  <c r="BB889" i="13"/>
  <c r="BB924" i="13"/>
  <c r="BB852" i="13"/>
  <c r="BB778" i="13"/>
  <c r="BB815" i="13"/>
  <c r="BB707" i="13"/>
  <c r="BB743" i="13"/>
  <c r="BB635" i="13"/>
  <c r="BB670" i="13"/>
  <c r="BB599" i="13"/>
  <c r="BB526" i="13"/>
  <c r="BB563" i="13"/>
  <c r="BB490" i="13"/>
  <c r="BB455" i="13"/>
  <c r="BB383" i="13"/>
  <c r="BB419" i="13"/>
  <c r="BB239" i="13"/>
  <c r="BB275" i="13"/>
  <c r="BB167" i="13"/>
  <c r="BB311" i="13"/>
  <c r="BB203" i="13"/>
  <c r="BB346" i="13"/>
  <c r="BB59" i="13"/>
  <c r="BB95" i="13"/>
  <c r="BB130" i="13"/>
  <c r="AT1035" i="13"/>
  <c r="AV1034" i="13"/>
  <c r="AT998" i="13"/>
  <c r="AV997" i="13"/>
  <c r="AT963" i="13"/>
  <c r="AV962" i="13"/>
  <c r="AT926" i="13"/>
  <c r="AV925" i="13"/>
  <c r="AT891" i="13"/>
  <c r="AV890" i="13"/>
  <c r="AT854" i="13"/>
  <c r="AV853" i="13"/>
  <c r="AT817" i="13"/>
  <c r="AV816" i="13"/>
  <c r="AT780" i="13"/>
  <c r="AV779" i="13"/>
  <c r="AT745" i="13"/>
  <c r="AV744" i="13"/>
  <c r="AT709" i="13"/>
  <c r="AV708" i="13"/>
  <c r="AT672" i="13"/>
  <c r="AV671" i="13"/>
  <c r="AT637" i="13"/>
  <c r="AV636" i="13"/>
  <c r="AT601" i="13"/>
  <c r="AV600" i="13"/>
  <c r="AT565" i="13"/>
  <c r="AV564" i="13"/>
  <c r="AT528" i="13"/>
  <c r="AV527" i="13"/>
  <c r="AT492" i="13"/>
  <c r="AV491" i="13"/>
  <c r="AT457" i="13"/>
  <c r="AV456" i="13"/>
  <c r="AV420" i="13"/>
  <c r="AT421" i="13"/>
  <c r="AT385" i="13"/>
  <c r="AV384" i="13"/>
  <c r="AT348" i="13"/>
  <c r="AV347" i="13"/>
  <c r="AT313" i="13"/>
  <c r="AV312" i="13"/>
  <c r="AT277" i="13"/>
  <c r="AV276" i="13"/>
  <c r="AT241" i="13"/>
  <c r="AV240" i="13"/>
  <c r="AT205" i="13"/>
  <c r="AV204" i="13"/>
  <c r="AT169" i="13"/>
  <c r="AV168" i="13"/>
  <c r="AT132" i="13"/>
  <c r="AV131" i="13"/>
  <c r="AT97" i="13"/>
  <c r="AV96" i="13"/>
  <c r="AT61" i="13"/>
  <c r="AV60" i="13"/>
  <c r="V8" i="61"/>
  <c r="V9" i="61"/>
  <c r="W8" i="64"/>
  <c r="W16" i="64"/>
  <c r="V16" i="64"/>
  <c r="AD8" i="64"/>
  <c r="AV1477" i="14" l="1"/>
  <c r="AT1478" i="14"/>
  <c r="AV1441" i="14"/>
  <c r="AT1442" i="14"/>
  <c r="AV1404" i="14"/>
  <c r="AT1405" i="14"/>
  <c r="AT1369" i="14"/>
  <c r="AV1368" i="14"/>
  <c r="AV1333" i="14"/>
  <c r="AT1334" i="14"/>
  <c r="AV1296" i="14"/>
  <c r="AT1297" i="14"/>
  <c r="AT1262" i="14"/>
  <c r="AV1261" i="14"/>
  <c r="AV1223" i="14"/>
  <c r="AT1224" i="14"/>
  <c r="AT1189" i="14"/>
  <c r="AV1188" i="14"/>
  <c r="AT1151" i="14"/>
  <c r="AV1150" i="14"/>
  <c r="AT1116" i="14"/>
  <c r="AV1115" i="14"/>
  <c r="AV1078" i="14"/>
  <c r="AT1079" i="14"/>
  <c r="AV1038" i="14"/>
  <c r="AT1039" i="14"/>
  <c r="AT1004" i="14"/>
  <c r="AV1003" i="14"/>
  <c r="AV966" i="14"/>
  <c r="AT967" i="14"/>
  <c r="AT932" i="14"/>
  <c r="AV931" i="14"/>
  <c r="AV894" i="14"/>
  <c r="AT895" i="14"/>
  <c r="AT860" i="14"/>
  <c r="AV859" i="14"/>
  <c r="AV822" i="14"/>
  <c r="AT823" i="14"/>
  <c r="AV786" i="14"/>
  <c r="AT787" i="14"/>
  <c r="AV750" i="14"/>
  <c r="AT751" i="14"/>
  <c r="AT716" i="14"/>
  <c r="AV715" i="14"/>
  <c r="AV677" i="14"/>
  <c r="AT678" i="14"/>
  <c r="AT643" i="14"/>
  <c r="AV642" i="14"/>
  <c r="AT606" i="14"/>
  <c r="AV605" i="14"/>
  <c r="AV570" i="14"/>
  <c r="AT571" i="14"/>
  <c r="AV531" i="14"/>
  <c r="AT532" i="14"/>
  <c r="AT497" i="14"/>
  <c r="AV496" i="14"/>
  <c r="AV459" i="14"/>
  <c r="AT460" i="14"/>
  <c r="AV423" i="14"/>
  <c r="AT424" i="14"/>
  <c r="AT389" i="14"/>
  <c r="AV388" i="14"/>
  <c r="AV351" i="14"/>
  <c r="AT352" i="14"/>
  <c r="AV315" i="14"/>
  <c r="AT316" i="14"/>
  <c r="AT280" i="14"/>
  <c r="AV279" i="14"/>
  <c r="AV241" i="14"/>
  <c r="AT242" i="14"/>
  <c r="AV204" i="14"/>
  <c r="AT205" i="14"/>
  <c r="AT169" i="14"/>
  <c r="AV168" i="14"/>
  <c r="AT134" i="14"/>
  <c r="AV133" i="14"/>
  <c r="AV96" i="14"/>
  <c r="AT97" i="14"/>
  <c r="AV60" i="14"/>
  <c r="AT61" i="14"/>
  <c r="AT26" i="14"/>
  <c r="AV25" i="14"/>
  <c r="BB1034" i="13"/>
  <c r="BB997" i="13"/>
  <c r="BB890" i="13"/>
  <c r="BB925" i="13"/>
  <c r="BB962" i="13"/>
  <c r="BB853" i="13"/>
  <c r="BB779" i="13"/>
  <c r="BB816" i="13"/>
  <c r="BB708" i="13"/>
  <c r="BB744" i="13"/>
  <c r="BB636" i="13"/>
  <c r="BB671" i="13"/>
  <c r="BB600" i="13"/>
  <c r="BB527" i="13"/>
  <c r="BB564" i="13"/>
  <c r="BB491" i="13"/>
  <c r="BB456" i="13"/>
  <c r="BB384" i="13"/>
  <c r="BB420" i="13"/>
  <c r="BB240" i="13"/>
  <c r="BB276" i="13"/>
  <c r="BB312" i="13"/>
  <c r="BB204" i="13"/>
  <c r="BB347" i="13"/>
  <c r="BB168" i="13"/>
  <c r="BB131" i="13"/>
  <c r="BB60" i="13"/>
  <c r="BB96" i="13"/>
  <c r="AT1036" i="13"/>
  <c r="AV1035" i="13"/>
  <c r="AT999" i="13"/>
  <c r="AV998" i="13"/>
  <c r="AT964" i="13"/>
  <c r="AV963" i="13"/>
  <c r="AT927" i="13"/>
  <c r="AV926" i="13"/>
  <c r="AT892" i="13"/>
  <c r="AV891" i="13"/>
  <c r="AT855" i="13"/>
  <c r="AV854" i="13"/>
  <c r="AT818" i="13"/>
  <c r="AV817" i="13"/>
  <c r="AT781" i="13"/>
  <c r="AV780" i="13"/>
  <c r="AT746" i="13"/>
  <c r="AV745" i="13"/>
  <c r="AT710" i="13"/>
  <c r="AV709" i="13"/>
  <c r="AT673" i="13"/>
  <c r="AV672" i="13"/>
  <c r="AT638" i="13"/>
  <c r="AV637" i="13"/>
  <c r="AT602" i="13"/>
  <c r="AV601" i="13"/>
  <c r="AV565" i="13"/>
  <c r="AT566" i="13"/>
  <c r="AT529" i="13"/>
  <c r="AV528" i="13"/>
  <c r="AT493" i="13"/>
  <c r="AV492" i="13"/>
  <c r="AT458" i="13"/>
  <c r="AV457" i="13"/>
  <c r="AT422" i="13"/>
  <c r="AV421" i="13"/>
  <c r="AT386" i="13"/>
  <c r="AV385" i="13"/>
  <c r="AT349" i="13"/>
  <c r="AV348" i="13"/>
  <c r="AT314" i="13"/>
  <c r="AV313" i="13"/>
  <c r="AT278" i="13"/>
  <c r="AV277" i="13"/>
  <c r="AT242" i="13"/>
  <c r="AV241" i="13"/>
  <c r="AT206" i="13"/>
  <c r="AV205" i="13"/>
  <c r="AT170" i="13"/>
  <c r="AV169" i="13"/>
  <c r="AT133" i="13"/>
  <c r="AV132" i="13"/>
  <c r="AT98" i="13"/>
  <c r="AV97" i="13"/>
  <c r="AT62" i="13"/>
  <c r="AV61" i="13"/>
  <c r="AA8" i="64"/>
  <c r="W46" i="64"/>
  <c r="W45" i="64"/>
  <c r="W44" i="64"/>
  <c r="AT1479" i="14" l="1"/>
  <c r="AV1478" i="14"/>
  <c r="AT1443" i="14"/>
  <c r="AV1442" i="14"/>
  <c r="AV1405" i="14"/>
  <c r="AT1406" i="14"/>
  <c r="AV1369" i="14"/>
  <c r="AT1370" i="14"/>
  <c r="AT1335" i="14"/>
  <c r="AV1334" i="14"/>
  <c r="AV1297" i="14"/>
  <c r="AT1298" i="14"/>
  <c r="AT1263" i="14"/>
  <c r="AV1262" i="14"/>
  <c r="AV1224" i="14"/>
  <c r="AT1225" i="14"/>
  <c r="AV1189" i="14"/>
  <c r="AT1190" i="14"/>
  <c r="AV1151" i="14"/>
  <c r="AT1152" i="14"/>
  <c r="AV1116" i="14"/>
  <c r="AT1117" i="14"/>
  <c r="AV1079" i="14"/>
  <c r="AT1080" i="14"/>
  <c r="AV1039" i="14"/>
  <c r="AT1040" i="14"/>
  <c r="AT1005" i="14"/>
  <c r="AV1004" i="14"/>
  <c r="AV967" i="14"/>
  <c r="AT968" i="14"/>
  <c r="AT933" i="14"/>
  <c r="AV932" i="14"/>
  <c r="AV895" i="14"/>
  <c r="AT896" i="14"/>
  <c r="AT861" i="14"/>
  <c r="AV860" i="14"/>
  <c r="AT824" i="14"/>
  <c r="AV823" i="14"/>
  <c r="AV787" i="14"/>
  <c r="AT788" i="14"/>
  <c r="AV751" i="14"/>
  <c r="AT752" i="14"/>
  <c r="AV716" i="14"/>
  <c r="AT717" i="14"/>
  <c r="AV678" i="14"/>
  <c r="AT679" i="14"/>
  <c r="AV643" i="14"/>
  <c r="AT644" i="14"/>
  <c r="AT607" i="14"/>
  <c r="AV606" i="14"/>
  <c r="AT572" i="14"/>
  <c r="AV571" i="14"/>
  <c r="AV532" i="14"/>
  <c r="AT533" i="14"/>
  <c r="AT498" i="14"/>
  <c r="AV497" i="14"/>
  <c r="AV460" i="14"/>
  <c r="AT461" i="14"/>
  <c r="AV424" i="14"/>
  <c r="AT425" i="14"/>
  <c r="AV389" i="14"/>
  <c r="AT390" i="14"/>
  <c r="AT353" i="14"/>
  <c r="AV352" i="14"/>
  <c r="AV316" i="14"/>
  <c r="AT317" i="14"/>
  <c r="AV280" i="14"/>
  <c r="AT281" i="14"/>
  <c r="AT243" i="14"/>
  <c r="AV242" i="14"/>
  <c r="AV205" i="14"/>
  <c r="AT206" i="14"/>
  <c r="AT170" i="14"/>
  <c r="AV169" i="14"/>
  <c r="AT135" i="14"/>
  <c r="AV134" i="14"/>
  <c r="AV97" i="14"/>
  <c r="AT98" i="14"/>
  <c r="AV61" i="14"/>
  <c r="AT62" i="14"/>
  <c r="AV26" i="14"/>
  <c r="AT27" i="14"/>
  <c r="BB1035" i="13"/>
  <c r="BB998" i="13"/>
  <c r="BB891" i="13"/>
  <c r="BB926" i="13"/>
  <c r="BB963" i="13"/>
  <c r="BB854" i="13"/>
  <c r="BB780" i="13"/>
  <c r="BB817" i="13"/>
  <c r="BB709" i="13"/>
  <c r="BB745" i="13"/>
  <c r="BB637" i="13"/>
  <c r="BB672" i="13"/>
  <c r="BB601" i="13"/>
  <c r="BB528" i="13"/>
  <c r="BB565" i="13"/>
  <c r="BB492" i="13"/>
  <c r="BB457" i="13"/>
  <c r="BB385" i="13"/>
  <c r="BB421" i="13"/>
  <c r="BB277" i="13"/>
  <c r="BB169" i="13"/>
  <c r="BB313" i="13"/>
  <c r="BB241" i="13"/>
  <c r="BB205" i="13"/>
  <c r="BB348" i="13"/>
  <c r="BB61" i="13"/>
  <c r="BB132" i="13"/>
  <c r="BB97" i="13"/>
  <c r="AV1036" i="13"/>
  <c r="AT1037" i="13"/>
  <c r="AT1000" i="13"/>
  <c r="AV999" i="13"/>
  <c r="AV964" i="13"/>
  <c r="AT965" i="13"/>
  <c r="AT928" i="13"/>
  <c r="AV927" i="13"/>
  <c r="AV892" i="13"/>
  <c r="AT893" i="13"/>
  <c r="AT856" i="13"/>
  <c r="AV855" i="13"/>
  <c r="AV818" i="13"/>
  <c r="AT819" i="13"/>
  <c r="AT782" i="13"/>
  <c r="AV781" i="13"/>
  <c r="AV746" i="13"/>
  <c r="AT747" i="13"/>
  <c r="AV710" i="13"/>
  <c r="AT711" i="13"/>
  <c r="AT674" i="13"/>
  <c r="AV673" i="13"/>
  <c r="AV638" i="13"/>
  <c r="AT639" i="13"/>
  <c r="AV602" i="13"/>
  <c r="AT603" i="13"/>
  <c r="AV566" i="13"/>
  <c r="AT567" i="13"/>
  <c r="AT530" i="13"/>
  <c r="AV529" i="13"/>
  <c r="AT494" i="13"/>
  <c r="AV493" i="13"/>
  <c r="AV458" i="13"/>
  <c r="AT459" i="13"/>
  <c r="AV422" i="13"/>
  <c r="AT423" i="13"/>
  <c r="AV386" i="13"/>
  <c r="AT387" i="13"/>
  <c r="AT350" i="13"/>
  <c r="AV349" i="13"/>
  <c r="AV314" i="13"/>
  <c r="AT315" i="13"/>
  <c r="AV278" i="13"/>
  <c r="AT279" i="13"/>
  <c r="AV242" i="13"/>
  <c r="AT243" i="13"/>
  <c r="AV206" i="13"/>
  <c r="AT207" i="13"/>
  <c r="AV170" i="13"/>
  <c r="AT171" i="13"/>
  <c r="AT134" i="13"/>
  <c r="AV133" i="13"/>
  <c r="AV98" i="13"/>
  <c r="AT99" i="13"/>
  <c r="AV62" i="13"/>
  <c r="AT63" i="13"/>
  <c r="T24" i="43"/>
  <c r="S24" i="43"/>
  <c r="T19" i="43"/>
  <c r="S19" i="43"/>
  <c r="Q151" i="62"/>
  <c r="Q128" i="62"/>
  <c r="Q107" i="62"/>
  <c r="W98" i="64"/>
  <c r="X19" i="43" l="1"/>
  <c r="AV1479" i="14"/>
  <c r="AT1480" i="14"/>
  <c r="AT1444" i="14"/>
  <c r="AV1443" i="14"/>
  <c r="AV1406" i="14"/>
  <c r="AT1407" i="14"/>
  <c r="AT1371" i="14"/>
  <c r="AV1370" i="14"/>
  <c r="AT1336" i="14"/>
  <c r="AV1335" i="14"/>
  <c r="AV1298" i="14"/>
  <c r="AT1299" i="14"/>
  <c r="AV1263" i="14"/>
  <c r="AT1264" i="14"/>
  <c r="AV1225" i="14"/>
  <c r="AT1226" i="14"/>
  <c r="AV1190" i="14"/>
  <c r="AT1191" i="14"/>
  <c r="AT1153" i="14"/>
  <c r="AV1152" i="14"/>
  <c r="AV1117" i="14"/>
  <c r="AT1118" i="14"/>
  <c r="AV1080" i="14"/>
  <c r="AT1081" i="14"/>
  <c r="AV1040" i="14"/>
  <c r="AT1041" i="14"/>
  <c r="AV1005" i="14"/>
  <c r="AT1006" i="14"/>
  <c r="AV968" i="14"/>
  <c r="AT969" i="14"/>
  <c r="AV933" i="14"/>
  <c r="AT934" i="14"/>
  <c r="AV896" i="14"/>
  <c r="AT897" i="14"/>
  <c r="AT862" i="14"/>
  <c r="AV861" i="14"/>
  <c r="AV824" i="14"/>
  <c r="AT825" i="14"/>
  <c r="AV788" i="14"/>
  <c r="AT789" i="14"/>
  <c r="AV752" i="14"/>
  <c r="AT753" i="14"/>
  <c r="AV717" i="14"/>
  <c r="AT718" i="14"/>
  <c r="AV679" i="14"/>
  <c r="AT680" i="14"/>
  <c r="AT645" i="14"/>
  <c r="AV644" i="14"/>
  <c r="AV607" i="14"/>
  <c r="AT608" i="14"/>
  <c r="AT573" i="14"/>
  <c r="AV572" i="14"/>
  <c r="AV533" i="14"/>
  <c r="AT534" i="14"/>
  <c r="AV498" i="14"/>
  <c r="AT499" i="14"/>
  <c r="AV461" i="14"/>
  <c r="AT462" i="14"/>
  <c r="AV425" i="14"/>
  <c r="AT426" i="14"/>
  <c r="AT391" i="14"/>
  <c r="AV390" i="14"/>
  <c r="AT354" i="14"/>
  <c r="AV353" i="14"/>
  <c r="AV317" i="14"/>
  <c r="AT318" i="14"/>
  <c r="AT282" i="14"/>
  <c r="AV281" i="14"/>
  <c r="AV243" i="14"/>
  <c r="AT244" i="14"/>
  <c r="AV206" i="14"/>
  <c r="AT207" i="14"/>
  <c r="AT171" i="14"/>
  <c r="AV170" i="14"/>
  <c r="AT136" i="14"/>
  <c r="AV135" i="14"/>
  <c r="AV98" i="14"/>
  <c r="AT99" i="14"/>
  <c r="AV62" i="14"/>
  <c r="AT63" i="14"/>
  <c r="AT28" i="14"/>
  <c r="AV27" i="14"/>
  <c r="BB1036" i="13"/>
  <c r="BB999" i="13"/>
  <c r="BB892" i="13"/>
  <c r="BB927" i="13"/>
  <c r="BB964" i="13"/>
  <c r="BB855" i="13"/>
  <c r="BB781" i="13"/>
  <c r="BB818" i="13"/>
  <c r="BB710" i="13"/>
  <c r="BB746" i="13"/>
  <c r="BB638" i="13"/>
  <c r="BB673" i="13"/>
  <c r="BB602" i="13"/>
  <c r="BB529" i="13"/>
  <c r="BB566" i="13"/>
  <c r="BB493" i="13"/>
  <c r="BB458" i="13"/>
  <c r="BB386" i="13"/>
  <c r="BB422" i="13"/>
  <c r="BB242" i="13"/>
  <c r="BB278" i="13"/>
  <c r="BB170" i="13"/>
  <c r="BB314" i="13"/>
  <c r="BB349" i="13"/>
  <c r="BB206" i="13"/>
  <c r="BB62" i="13"/>
  <c r="BB98" i="13"/>
  <c r="BB133" i="13"/>
  <c r="AV1037" i="13"/>
  <c r="AT1038" i="13"/>
  <c r="AV1000" i="13"/>
  <c r="AT1001" i="13"/>
  <c r="AV965" i="13"/>
  <c r="AT966" i="13"/>
  <c r="AV928" i="13"/>
  <c r="AT929" i="13"/>
  <c r="AV893" i="13"/>
  <c r="AT894" i="13"/>
  <c r="AV856" i="13"/>
  <c r="AT857" i="13"/>
  <c r="AV819" i="13"/>
  <c r="AT820" i="13"/>
  <c r="AV782" i="13"/>
  <c r="AT783" i="13"/>
  <c r="AV747" i="13"/>
  <c r="AT748" i="13"/>
  <c r="AV711" i="13"/>
  <c r="AT712" i="13"/>
  <c r="AV674" i="13"/>
  <c r="AT675" i="13"/>
  <c r="AV639" i="13"/>
  <c r="AT640" i="13"/>
  <c r="AV603" i="13"/>
  <c r="AT604" i="13"/>
  <c r="AV567" i="13"/>
  <c r="AT568" i="13"/>
  <c r="AV530" i="13"/>
  <c r="AT531" i="13"/>
  <c r="AV494" i="13"/>
  <c r="AT495" i="13"/>
  <c r="AV459" i="13"/>
  <c r="AT460" i="13"/>
  <c r="AV423" i="13"/>
  <c r="AT424" i="13"/>
  <c r="AV387" i="13"/>
  <c r="AT388" i="13"/>
  <c r="AV350" i="13"/>
  <c r="AT351" i="13"/>
  <c r="AV315" i="13"/>
  <c r="AT316" i="13"/>
  <c r="AV279" i="13"/>
  <c r="AT280" i="13"/>
  <c r="AV243" i="13"/>
  <c r="AT244" i="13"/>
  <c r="AV207" i="13"/>
  <c r="AT208" i="13"/>
  <c r="AV171" i="13"/>
  <c r="AT172" i="13"/>
  <c r="AV134" i="13"/>
  <c r="AT135" i="13"/>
  <c r="AV99" i="13"/>
  <c r="AT100" i="13"/>
  <c r="AV63" i="13"/>
  <c r="AT64" i="13"/>
  <c r="X24" i="43"/>
  <c r="Y12" i="61"/>
  <c r="Y11" i="61"/>
  <c r="Y10" i="61"/>
  <c r="X8" i="59"/>
  <c r="X9" i="59"/>
  <c r="X10" i="59"/>
  <c r="Y7" i="59"/>
  <c r="Y9" i="59"/>
  <c r="Y8" i="59"/>
  <c r="AC7" i="59"/>
  <c r="W22" i="64"/>
  <c r="W21" i="64"/>
  <c r="W20" i="64"/>
  <c r="S10" i="58"/>
  <c r="S45" i="58"/>
  <c r="R45" i="58"/>
  <c r="S44" i="58"/>
  <c r="R44" i="58"/>
  <c r="S43" i="58"/>
  <c r="R43" i="58"/>
  <c r="Z42" i="58"/>
  <c r="S42" i="58"/>
  <c r="R42" i="58"/>
  <c r="Z41" i="58"/>
  <c r="S41" i="58"/>
  <c r="R41" i="58"/>
  <c r="Z40" i="58"/>
  <c r="S40" i="58"/>
  <c r="R40" i="58"/>
  <c r="S39" i="58"/>
  <c r="R39" i="58"/>
  <c r="S38" i="58"/>
  <c r="R38" i="58"/>
  <c r="S37" i="58"/>
  <c r="R37" i="58"/>
  <c r="Y140" i="59"/>
  <c r="X140" i="59"/>
  <c r="Y139" i="59"/>
  <c r="X139" i="59"/>
  <c r="Y138" i="59"/>
  <c r="X138" i="59"/>
  <c r="Y137" i="59"/>
  <c r="X137" i="59"/>
  <c r="Y136" i="59"/>
  <c r="X136" i="59"/>
  <c r="Y135" i="59"/>
  <c r="X135" i="59"/>
  <c r="Y134" i="59"/>
  <c r="X134" i="59"/>
  <c r="Y133" i="59"/>
  <c r="X133" i="59"/>
  <c r="Y132" i="59"/>
  <c r="X132" i="59"/>
  <c r="Y131" i="59"/>
  <c r="X131" i="59"/>
  <c r="Y130" i="59"/>
  <c r="X130" i="59"/>
  <c r="Y129" i="59"/>
  <c r="X129" i="59"/>
  <c r="Y128" i="59"/>
  <c r="X128" i="59"/>
  <c r="Y127" i="59"/>
  <c r="X127" i="59"/>
  <c r="Y126" i="59"/>
  <c r="X126" i="59"/>
  <c r="Y125" i="59"/>
  <c r="X125" i="59"/>
  <c r="AC134" i="59"/>
  <c r="AC126" i="59"/>
  <c r="Y122" i="59"/>
  <c r="X122" i="59"/>
  <c r="Y121" i="59"/>
  <c r="X121" i="59"/>
  <c r="Y120" i="59"/>
  <c r="X120" i="59"/>
  <c r="Y119" i="59"/>
  <c r="X119" i="59"/>
  <c r="Q51" i="62"/>
  <c r="P51" i="62"/>
  <c r="Q67" i="62"/>
  <c r="P67" i="62"/>
  <c r="Q83" i="62"/>
  <c r="P83" i="62"/>
  <c r="P107" i="62"/>
  <c r="P128" i="62"/>
  <c r="P151" i="62"/>
  <c r="Y220" i="61"/>
  <c r="Y219" i="61"/>
  <c r="Y218" i="61"/>
  <c r="Y215" i="61"/>
  <c r="Y214" i="61"/>
  <c r="R220" i="61"/>
  <c r="Q220" i="61"/>
  <c r="R219" i="61"/>
  <c r="Q219" i="61"/>
  <c r="R215" i="61"/>
  <c r="Q215" i="61"/>
  <c r="R214" i="61"/>
  <c r="Q214" i="61"/>
  <c r="R204" i="61"/>
  <c r="Q204" i="61"/>
  <c r="R203" i="61"/>
  <c r="Q203" i="61"/>
  <c r="U151" i="62" l="1"/>
  <c r="AC133" i="59"/>
  <c r="AC125" i="59"/>
  <c r="AT1481" i="14"/>
  <c r="AV1480" i="14"/>
  <c r="AT1445" i="14"/>
  <c r="AV1444" i="14"/>
  <c r="AV1407" i="14"/>
  <c r="AT1408" i="14"/>
  <c r="AT1372" i="14"/>
  <c r="AV1371" i="14"/>
  <c r="AV1336" i="14"/>
  <c r="AT1337" i="14"/>
  <c r="AV1299" i="14"/>
  <c r="AT1300" i="14"/>
  <c r="AV1264" i="14"/>
  <c r="AT1265" i="14"/>
  <c r="AV1226" i="14"/>
  <c r="AT1227" i="14"/>
  <c r="AT1192" i="14"/>
  <c r="AV1191" i="14"/>
  <c r="AV1153" i="14"/>
  <c r="AT1154" i="14"/>
  <c r="AT1119" i="14"/>
  <c r="AV1118" i="14"/>
  <c r="AV1081" i="14"/>
  <c r="AT1082" i="14"/>
  <c r="AV1041" i="14"/>
  <c r="AT1042" i="14"/>
  <c r="AT1007" i="14"/>
  <c r="AV1006" i="14"/>
  <c r="AV969" i="14"/>
  <c r="AT970" i="14"/>
  <c r="AV934" i="14"/>
  <c r="AT935" i="14"/>
  <c r="AV897" i="14"/>
  <c r="AT898" i="14"/>
  <c r="AV862" i="14"/>
  <c r="AT863" i="14"/>
  <c r="AT826" i="14"/>
  <c r="AV825" i="14"/>
  <c r="AV789" i="14"/>
  <c r="AT790" i="14"/>
  <c r="AV753" i="14"/>
  <c r="AT754" i="14"/>
  <c r="AT719" i="14"/>
  <c r="AV718" i="14"/>
  <c r="AV680" i="14"/>
  <c r="AT681" i="14"/>
  <c r="AV645" i="14"/>
  <c r="AT646" i="14"/>
  <c r="AV608" i="14"/>
  <c r="AT609" i="14"/>
  <c r="AT574" i="14"/>
  <c r="AV573" i="14"/>
  <c r="AV534" i="14"/>
  <c r="AT535" i="14"/>
  <c r="AV499" i="14"/>
  <c r="AT500" i="14"/>
  <c r="AV462" i="14"/>
  <c r="AT463" i="14"/>
  <c r="AV426" i="14"/>
  <c r="AT427" i="14"/>
  <c r="AT392" i="14"/>
  <c r="AV391" i="14"/>
  <c r="AT355" i="14"/>
  <c r="AV354" i="14"/>
  <c r="AV318" i="14"/>
  <c r="AT319" i="14"/>
  <c r="AV282" i="14"/>
  <c r="AT283" i="14"/>
  <c r="AV244" i="14"/>
  <c r="AT245" i="14"/>
  <c r="AV207" i="14"/>
  <c r="AT208" i="14"/>
  <c r="AV171" i="14"/>
  <c r="AT172" i="14"/>
  <c r="AT137" i="14"/>
  <c r="AV136" i="14"/>
  <c r="AV99" i="14"/>
  <c r="AT100" i="14"/>
  <c r="AV63" i="14"/>
  <c r="AT64" i="14"/>
  <c r="AV28" i="14"/>
  <c r="AT29" i="14"/>
  <c r="BB1037" i="13"/>
  <c r="BB1000" i="13"/>
  <c r="BB893" i="13"/>
  <c r="BB928" i="13"/>
  <c r="BB965" i="13"/>
  <c r="BB856" i="13"/>
  <c r="BB782" i="13"/>
  <c r="BB819" i="13"/>
  <c r="BB711" i="13"/>
  <c r="BB747" i="13"/>
  <c r="BB639" i="13"/>
  <c r="BB674" i="13"/>
  <c r="BB603" i="13"/>
  <c r="BB530" i="13"/>
  <c r="BB567" i="13"/>
  <c r="BB494" i="13"/>
  <c r="BB459" i="13"/>
  <c r="BB387" i="13"/>
  <c r="BB423" i="13"/>
  <c r="BB243" i="13"/>
  <c r="BB279" i="13"/>
  <c r="BB171" i="13"/>
  <c r="BB315" i="13"/>
  <c r="BB207" i="13"/>
  <c r="BB350" i="13"/>
  <c r="BB63" i="13"/>
  <c r="BB99" i="13"/>
  <c r="BB134" i="13"/>
  <c r="AV1038" i="13"/>
  <c r="AT1039" i="13"/>
  <c r="AV1001" i="13"/>
  <c r="AT1002" i="13"/>
  <c r="AV966" i="13"/>
  <c r="AT967" i="13"/>
  <c r="AV929" i="13"/>
  <c r="AT930" i="13"/>
  <c r="AV894" i="13"/>
  <c r="AT895" i="13"/>
  <c r="AV857" i="13"/>
  <c r="AT858" i="13"/>
  <c r="AV820" i="13"/>
  <c r="AT821" i="13"/>
  <c r="AV783" i="13"/>
  <c r="AT784" i="13"/>
  <c r="AV748" i="13"/>
  <c r="AT749" i="13"/>
  <c r="AV712" i="13"/>
  <c r="AT713" i="13"/>
  <c r="AV675" i="13"/>
  <c r="AT676" i="13"/>
  <c r="AV640" i="13"/>
  <c r="AT641" i="13"/>
  <c r="AV604" i="13"/>
  <c r="AT605" i="13"/>
  <c r="AV568" i="13"/>
  <c r="AT569" i="13"/>
  <c r="AV531" i="13"/>
  <c r="AT532" i="13"/>
  <c r="AV495" i="13"/>
  <c r="AT496" i="13"/>
  <c r="AV460" i="13"/>
  <c r="AT461" i="13"/>
  <c r="AV424" i="13"/>
  <c r="AT425" i="13"/>
  <c r="AV388" i="13"/>
  <c r="AT389" i="13"/>
  <c r="AV351" i="13"/>
  <c r="AT352" i="13"/>
  <c r="AV316" i="13"/>
  <c r="AT317" i="13"/>
  <c r="AV280" i="13"/>
  <c r="AT281" i="13"/>
  <c r="AV244" i="13"/>
  <c r="AT245" i="13"/>
  <c r="AV208" i="13"/>
  <c r="AT209" i="13"/>
  <c r="AV172" i="13"/>
  <c r="AT173" i="13"/>
  <c r="AV135" i="13"/>
  <c r="AT136" i="13"/>
  <c r="AV100" i="13"/>
  <c r="AT101" i="13"/>
  <c r="AV64" i="13"/>
  <c r="AT65" i="13"/>
  <c r="AC128" i="59"/>
  <c r="AC136" i="59"/>
  <c r="AC120" i="59"/>
  <c r="AC119" i="59"/>
  <c r="U128" i="62"/>
  <c r="V219" i="61"/>
  <c r="V214" i="61"/>
  <c r="V220" i="61"/>
  <c r="V215" i="61"/>
  <c r="AC8" i="59"/>
  <c r="AC129" i="59"/>
  <c r="AC137" i="59"/>
  <c r="AC122" i="59"/>
  <c r="AC9" i="59"/>
  <c r="AC121" i="59"/>
  <c r="AC130" i="59"/>
  <c r="AC138" i="59"/>
  <c r="AC139" i="59"/>
  <c r="AC132" i="59"/>
  <c r="AC140" i="59"/>
  <c r="AC131" i="59"/>
  <c r="AC127" i="59"/>
  <c r="AC135" i="59"/>
  <c r="W45" i="58"/>
  <c r="W38" i="58"/>
  <c r="W42" i="58"/>
  <c r="W39" i="58"/>
  <c r="W43" i="58"/>
  <c r="W41" i="58"/>
  <c r="W40" i="58"/>
  <c r="W44" i="58"/>
  <c r="W37" i="58"/>
  <c r="U46" i="62"/>
  <c r="U51" i="62"/>
  <c r="U67" i="62"/>
  <c r="U83" i="62"/>
  <c r="U107" i="62"/>
  <c r="V204" i="61"/>
  <c r="V203" i="61"/>
  <c r="W366" i="60"/>
  <c r="V366" i="60"/>
  <c r="W365" i="60"/>
  <c r="V365" i="60"/>
  <c r="W364" i="60"/>
  <c r="V364" i="60"/>
  <c r="W363" i="60"/>
  <c r="V363" i="60"/>
  <c r="W362" i="60"/>
  <c r="V362" i="60"/>
  <c r="W361" i="60"/>
  <c r="V361" i="60"/>
  <c r="W360" i="60"/>
  <c r="V360" i="60"/>
  <c r="W359" i="60"/>
  <c r="V359" i="60"/>
  <c r="W358" i="60"/>
  <c r="V358" i="60"/>
  <c r="W357" i="60"/>
  <c r="V357" i="60"/>
  <c r="W356" i="60"/>
  <c r="V356" i="60"/>
  <c r="W355" i="60"/>
  <c r="V355" i="60"/>
  <c r="W354" i="60"/>
  <c r="V354" i="60"/>
  <c r="W353" i="60"/>
  <c r="V353" i="60"/>
  <c r="W352" i="60"/>
  <c r="V352" i="60"/>
  <c r="W333" i="60"/>
  <c r="V333" i="60"/>
  <c r="W332" i="60"/>
  <c r="V332" i="60"/>
  <c r="AA332" i="60"/>
  <c r="W331" i="60"/>
  <c r="V331" i="60"/>
  <c r="W330" i="60"/>
  <c r="V330" i="60"/>
  <c r="W329" i="60"/>
  <c r="V329" i="60"/>
  <c r="W328" i="60"/>
  <c r="V328" i="60"/>
  <c r="W327" i="60"/>
  <c r="V327" i="60"/>
  <c r="W326" i="60"/>
  <c r="V326" i="60"/>
  <c r="W325" i="60"/>
  <c r="V325" i="60"/>
  <c r="W324" i="60"/>
  <c r="V324" i="60"/>
  <c r="W323" i="60"/>
  <c r="V323" i="60"/>
  <c r="W322" i="60"/>
  <c r="V322" i="60"/>
  <c r="W321" i="60"/>
  <c r="V321" i="60"/>
  <c r="W320" i="60"/>
  <c r="V320" i="60"/>
  <c r="W319" i="60"/>
  <c r="V319" i="60"/>
  <c r="W302" i="60"/>
  <c r="V302" i="60"/>
  <c r="W301" i="60"/>
  <c r="V301" i="60"/>
  <c r="W300" i="60"/>
  <c r="V300" i="60"/>
  <c r="AA300" i="60"/>
  <c r="W299" i="60"/>
  <c r="V299" i="60"/>
  <c r="W298" i="60"/>
  <c r="V298" i="60"/>
  <c r="W297" i="60"/>
  <c r="V297" i="60"/>
  <c r="W296" i="60"/>
  <c r="V296" i="60"/>
  <c r="W295" i="60"/>
  <c r="V295" i="60"/>
  <c r="W294" i="60"/>
  <c r="V294" i="60"/>
  <c r="W293" i="60"/>
  <c r="V293" i="60"/>
  <c r="W292" i="60"/>
  <c r="V292" i="60"/>
  <c r="W291" i="60"/>
  <c r="V291" i="60"/>
  <c r="W290" i="60"/>
  <c r="V290" i="60"/>
  <c r="W289" i="60"/>
  <c r="V289" i="60"/>
  <c r="W288" i="60"/>
  <c r="V288" i="60"/>
  <c r="W264" i="60"/>
  <c r="V264" i="60"/>
  <c r="W263" i="60"/>
  <c r="V263" i="60"/>
  <c r="W262" i="60"/>
  <c r="V262" i="60"/>
  <c r="W261" i="60"/>
  <c r="V261" i="60"/>
  <c r="W260" i="60"/>
  <c r="V260" i="60"/>
  <c r="W259" i="60"/>
  <c r="V259" i="60"/>
  <c r="W258" i="60"/>
  <c r="V258" i="60"/>
  <c r="W257" i="60"/>
  <c r="V257" i="60"/>
  <c r="W256" i="60"/>
  <c r="V256" i="60"/>
  <c r="W255" i="60"/>
  <c r="V255" i="60"/>
  <c r="W254" i="60"/>
  <c r="V254" i="60"/>
  <c r="W253" i="60"/>
  <c r="V253" i="60"/>
  <c r="W252" i="60"/>
  <c r="V252" i="60"/>
  <c r="W251" i="60"/>
  <c r="V251" i="60"/>
  <c r="W250" i="60"/>
  <c r="V250" i="60"/>
  <c r="W229" i="60"/>
  <c r="V229" i="60"/>
  <c r="W228" i="60"/>
  <c r="V228" i="60"/>
  <c r="W227" i="60"/>
  <c r="V227" i="60"/>
  <c r="W226" i="60"/>
  <c r="V226" i="60"/>
  <c r="W225" i="60"/>
  <c r="V225" i="60"/>
  <c r="W224" i="60"/>
  <c r="V224" i="60"/>
  <c r="W223" i="60"/>
  <c r="V223" i="60"/>
  <c r="W222" i="60"/>
  <c r="V222" i="60"/>
  <c r="W221" i="60"/>
  <c r="V221" i="60"/>
  <c r="W220" i="60"/>
  <c r="V220" i="60"/>
  <c r="W219" i="60"/>
  <c r="V219" i="60"/>
  <c r="W218" i="60"/>
  <c r="V218" i="60"/>
  <c r="W217" i="60"/>
  <c r="V217" i="60"/>
  <c r="W216" i="60"/>
  <c r="V216" i="60"/>
  <c r="W215" i="60"/>
  <c r="V215" i="60"/>
  <c r="W214" i="60"/>
  <c r="V214" i="60"/>
  <c r="W213" i="60"/>
  <c r="V213" i="60"/>
  <c r="W212" i="60"/>
  <c r="V212" i="60"/>
  <c r="W211" i="60"/>
  <c r="V211" i="60"/>
  <c r="W210" i="60"/>
  <c r="V210" i="60"/>
  <c r="W209" i="60"/>
  <c r="V209" i="60"/>
  <c r="W208" i="60"/>
  <c r="V208" i="60"/>
  <c r="W207" i="60"/>
  <c r="V207" i="60"/>
  <c r="W206" i="60"/>
  <c r="V206" i="60"/>
  <c r="W205" i="60"/>
  <c r="V205" i="60"/>
  <c r="W204" i="60"/>
  <c r="V204" i="60"/>
  <c r="W203" i="60"/>
  <c r="V203" i="60"/>
  <c r="W202" i="60"/>
  <c r="V202" i="60"/>
  <c r="W201" i="60"/>
  <c r="V201" i="60"/>
  <c r="W200" i="60"/>
  <c r="V200" i="60"/>
  <c r="W167" i="60"/>
  <c r="V167" i="60"/>
  <c r="W166" i="60"/>
  <c r="V166" i="60"/>
  <c r="W165" i="60"/>
  <c r="V165" i="60"/>
  <c r="W164" i="60"/>
  <c r="V164" i="60"/>
  <c r="W163" i="60"/>
  <c r="V163" i="60"/>
  <c r="W162" i="60"/>
  <c r="V162" i="60"/>
  <c r="W161" i="60"/>
  <c r="V161" i="60"/>
  <c r="W160" i="60"/>
  <c r="V160" i="60"/>
  <c r="W159" i="60"/>
  <c r="V159" i="60"/>
  <c r="W158" i="60"/>
  <c r="V158" i="60"/>
  <c r="W157" i="60"/>
  <c r="V157" i="60"/>
  <c r="W156" i="60"/>
  <c r="V156" i="60"/>
  <c r="W155" i="60"/>
  <c r="V155" i="60"/>
  <c r="W154" i="60"/>
  <c r="V154" i="60"/>
  <c r="W153" i="60"/>
  <c r="V153" i="60"/>
  <c r="W152" i="60"/>
  <c r="V152" i="60"/>
  <c r="W151" i="60"/>
  <c r="V151" i="60"/>
  <c r="W150" i="60"/>
  <c r="V150" i="60"/>
  <c r="W149" i="60"/>
  <c r="V149" i="60"/>
  <c r="W148" i="60"/>
  <c r="V148" i="60"/>
  <c r="W147" i="60"/>
  <c r="V147" i="60"/>
  <c r="W146" i="60"/>
  <c r="V146" i="60"/>
  <c r="W145" i="60"/>
  <c r="V145" i="60"/>
  <c r="W144" i="60"/>
  <c r="V144" i="60"/>
  <c r="W143" i="60"/>
  <c r="V143" i="60"/>
  <c r="W142" i="60"/>
  <c r="V142" i="60"/>
  <c r="W141" i="60"/>
  <c r="V141" i="60"/>
  <c r="W140" i="60"/>
  <c r="V140" i="60"/>
  <c r="W139" i="60"/>
  <c r="V139" i="60"/>
  <c r="W138" i="60"/>
  <c r="V138" i="60"/>
  <c r="AA362" i="60" l="1"/>
  <c r="AA149" i="60"/>
  <c r="AA165" i="60"/>
  <c r="AA229" i="60"/>
  <c r="AA296" i="60"/>
  <c r="AA153" i="60"/>
  <c r="AA328" i="60"/>
  <c r="AA201" i="60"/>
  <c r="AA213" i="60"/>
  <c r="AA217" i="60"/>
  <c r="AA151" i="60"/>
  <c r="AA215" i="60"/>
  <c r="AA326" i="60"/>
  <c r="AA155" i="60"/>
  <c r="AA219" i="60"/>
  <c r="AA330" i="60"/>
  <c r="AA167" i="60"/>
  <c r="AA294" i="60"/>
  <c r="AA360" i="60"/>
  <c r="AA139" i="60"/>
  <c r="AA203" i="60"/>
  <c r="AA298" i="60"/>
  <c r="AA143" i="60"/>
  <c r="AA159" i="60"/>
  <c r="AA207" i="60"/>
  <c r="AA223" i="60"/>
  <c r="AA288" i="60"/>
  <c r="AA320" i="60"/>
  <c r="AA354" i="60"/>
  <c r="AA364" i="60"/>
  <c r="AA147" i="60"/>
  <c r="AA163" i="60"/>
  <c r="AA211" i="60"/>
  <c r="AA227" i="60"/>
  <c r="AA292" i="60"/>
  <c r="AA324" i="60"/>
  <c r="AA358" i="60"/>
  <c r="AA141" i="60"/>
  <c r="AA157" i="60"/>
  <c r="AA205" i="60"/>
  <c r="AA221" i="60"/>
  <c r="AA302" i="60"/>
  <c r="AA352" i="60"/>
  <c r="AA145" i="60"/>
  <c r="AA161" i="60"/>
  <c r="AA209" i="60"/>
  <c r="AA225" i="60"/>
  <c r="AA290" i="60"/>
  <c r="AA322" i="60"/>
  <c r="AA356" i="60"/>
  <c r="AT1482" i="14"/>
  <c r="AV1481" i="14"/>
  <c r="AT1446" i="14"/>
  <c r="AV1445" i="14"/>
  <c r="AV1408" i="14"/>
  <c r="AT1409" i="14"/>
  <c r="AT1373" i="14"/>
  <c r="AV1372" i="14"/>
  <c r="AT1338" i="14"/>
  <c r="AV1337" i="14"/>
  <c r="AV1300" i="14"/>
  <c r="AT1301" i="14"/>
  <c r="AT1266" i="14"/>
  <c r="AV1265" i="14"/>
  <c r="AV1227" i="14"/>
  <c r="AT1228" i="14"/>
  <c r="AV1192" i="14"/>
  <c r="AT1193" i="14"/>
  <c r="AV1154" i="14"/>
  <c r="AT1155" i="14"/>
  <c r="AT1120" i="14"/>
  <c r="AV1119" i="14"/>
  <c r="AV1082" i="14"/>
  <c r="AT1083" i="14"/>
  <c r="AV1042" i="14"/>
  <c r="AT1043" i="14"/>
  <c r="AV1007" i="14"/>
  <c r="AT1008" i="14"/>
  <c r="AV970" i="14"/>
  <c r="AT971" i="14"/>
  <c r="AT936" i="14"/>
  <c r="AV935" i="14"/>
  <c r="AV898" i="14"/>
  <c r="AT899" i="14"/>
  <c r="AT864" i="14"/>
  <c r="AV863" i="14"/>
  <c r="AV826" i="14"/>
  <c r="AT827" i="14"/>
  <c r="AV790" i="14"/>
  <c r="AT791" i="14"/>
  <c r="AV754" i="14"/>
  <c r="AT755" i="14"/>
  <c r="AV719" i="14"/>
  <c r="AT720" i="14"/>
  <c r="AV681" i="14"/>
  <c r="AT682" i="14"/>
  <c r="AT647" i="14"/>
  <c r="AV646" i="14"/>
  <c r="AV609" i="14"/>
  <c r="AT610" i="14"/>
  <c r="AV574" i="14"/>
  <c r="AT575" i="14"/>
  <c r="AV535" i="14"/>
  <c r="AT536" i="14"/>
  <c r="AT501" i="14"/>
  <c r="AV500" i="14"/>
  <c r="AV463" i="14"/>
  <c r="AT464" i="14"/>
  <c r="AV427" i="14"/>
  <c r="AT428" i="14"/>
  <c r="AV392" i="14"/>
  <c r="AT393" i="14"/>
  <c r="AV355" i="14"/>
  <c r="AT356" i="14"/>
  <c r="AV319" i="14"/>
  <c r="AT320" i="14"/>
  <c r="AT284" i="14"/>
  <c r="AV283" i="14"/>
  <c r="AT246" i="14"/>
  <c r="AV245" i="14"/>
  <c r="AV208" i="14"/>
  <c r="AT209" i="14"/>
  <c r="AV172" i="14"/>
  <c r="AT173" i="14"/>
  <c r="AV137" i="14"/>
  <c r="AT138" i="14"/>
  <c r="AV100" i="14"/>
  <c r="AT101" i="14"/>
  <c r="AV64" i="14"/>
  <c r="AT65" i="14"/>
  <c r="AT30" i="14"/>
  <c r="AV29" i="14"/>
  <c r="BB1038" i="13"/>
  <c r="BB966" i="13"/>
  <c r="BB1001" i="13"/>
  <c r="BB894" i="13"/>
  <c r="BB929" i="13"/>
  <c r="BB857" i="13"/>
  <c r="BB783" i="13"/>
  <c r="BB820" i="13"/>
  <c r="BB712" i="13"/>
  <c r="BB748" i="13"/>
  <c r="BB640" i="13"/>
  <c r="BB675" i="13"/>
  <c r="BB604" i="13"/>
  <c r="BB531" i="13"/>
  <c r="BB568" i="13"/>
  <c r="BB495" i="13"/>
  <c r="BB460" i="13"/>
  <c r="BB388" i="13"/>
  <c r="BB424" i="13"/>
  <c r="BB280" i="13"/>
  <c r="BB244" i="13"/>
  <c r="BB172" i="13"/>
  <c r="BB316" i="13"/>
  <c r="BB208" i="13"/>
  <c r="BB351" i="13"/>
  <c r="BB64" i="13"/>
  <c r="BB100" i="13"/>
  <c r="BB135" i="13"/>
  <c r="AT1040" i="13"/>
  <c r="AV1039" i="13"/>
  <c r="AV1002" i="13"/>
  <c r="AT1003" i="13"/>
  <c r="AT968" i="13"/>
  <c r="AV967" i="13"/>
  <c r="AV930" i="13"/>
  <c r="AT931" i="13"/>
  <c r="AV895" i="13"/>
  <c r="AT896" i="13"/>
  <c r="AV858" i="13"/>
  <c r="AT859" i="13"/>
  <c r="AV821" i="13"/>
  <c r="AT822" i="13"/>
  <c r="AV784" i="13"/>
  <c r="AT785" i="13"/>
  <c r="AV749" i="13"/>
  <c r="AT750" i="13"/>
  <c r="AV713" i="13"/>
  <c r="AT714" i="13"/>
  <c r="AV676" i="13"/>
  <c r="AT677" i="13"/>
  <c r="AV641" i="13"/>
  <c r="AT642" i="13"/>
  <c r="AT606" i="13"/>
  <c r="AV605" i="13"/>
  <c r="AV569" i="13"/>
  <c r="AT570" i="13"/>
  <c r="AV532" i="13"/>
  <c r="AT533" i="13"/>
  <c r="AV496" i="13"/>
  <c r="AT497" i="13"/>
  <c r="AV461" i="13"/>
  <c r="AT462" i="13"/>
  <c r="AT426" i="13"/>
  <c r="AV425" i="13"/>
  <c r="AV389" i="13"/>
  <c r="AT390" i="13"/>
  <c r="AV352" i="13"/>
  <c r="AT353" i="13"/>
  <c r="AV317" i="13"/>
  <c r="AT318" i="13"/>
  <c r="AT282" i="13"/>
  <c r="AV281" i="13"/>
  <c r="AT246" i="13"/>
  <c r="AV245" i="13"/>
  <c r="AV209" i="13"/>
  <c r="AT210" i="13"/>
  <c r="AT174" i="13"/>
  <c r="AV173" i="13"/>
  <c r="AV136" i="13"/>
  <c r="AT137" i="13"/>
  <c r="AV101" i="13"/>
  <c r="AT102" i="13"/>
  <c r="AV65" i="13"/>
  <c r="AT66" i="13"/>
  <c r="AA138" i="60"/>
  <c r="AA140" i="60"/>
  <c r="AA142" i="60"/>
  <c r="AA144" i="60"/>
  <c r="AA146" i="60"/>
  <c r="AA148" i="60"/>
  <c r="AA150" i="60"/>
  <c r="AA152" i="60"/>
  <c r="AA154" i="60"/>
  <c r="AA156" i="60"/>
  <c r="AA158" i="60"/>
  <c r="AA160" i="60"/>
  <c r="AA162" i="60"/>
  <c r="AA164" i="60"/>
  <c r="AA166" i="60"/>
  <c r="AA202" i="60"/>
  <c r="AA204" i="60"/>
  <c r="AA206" i="60"/>
  <c r="AA208" i="60"/>
  <c r="AA210" i="60"/>
  <c r="AA212" i="60"/>
  <c r="AA214" i="60"/>
  <c r="AA216" i="60"/>
  <c r="AA218" i="60"/>
  <c r="AA220" i="60"/>
  <c r="AA222" i="60"/>
  <c r="AA224" i="60"/>
  <c r="AA226" i="60"/>
  <c r="AA228" i="60"/>
  <c r="AA289" i="60"/>
  <c r="AA291" i="60"/>
  <c r="AA293" i="60"/>
  <c r="AA295" i="60"/>
  <c r="AA297" i="60"/>
  <c r="AA299" i="60"/>
  <c r="AA301" i="60"/>
  <c r="AA319" i="60"/>
  <c r="AA321" i="60"/>
  <c r="AA323" i="60"/>
  <c r="AA325" i="60"/>
  <c r="AA327" i="60"/>
  <c r="AA329" i="60"/>
  <c r="AA331" i="60"/>
  <c r="AA333" i="60"/>
  <c r="AA353" i="60"/>
  <c r="AA355" i="60"/>
  <c r="AA357" i="60"/>
  <c r="AA359" i="60"/>
  <c r="AA361" i="60"/>
  <c r="AA363" i="60"/>
  <c r="AA365" i="60"/>
  <c r="AA200" i="60"/>
  <c r="AA250" i="60"/>
  <c r="AA252" i="60"/>
  <c r="AA254" i="60"/>
  <c r="AA256" i="60"/>
  <c r="AA258" i="60"/>
  <c r="AA260" i="60"/>
  <c r="AA262" i="60"/>
  <c r="AA264" i="60"/>
  <c r="AA251" i="60"/>
  <c r="AA253" i="60"/>
  <c r="AA255" i="60"/>
  <c r="AA257" i="60"/>
  <c r="AA259" i="60"/>
  <c r="AA261" i="60"/>
  <c r="AA263" i="60"/>
  <c r="AA366" i="60"/>
  <c r="X67" i="62"/>
  <c r="X46" i="62"/>
  <c r="X51" i="62"/>
  <c r="X83" i="62"/>
  <c r="X107" i="62"/>
  <c r="X128" i="62"/>
  <c r="X151" i="62"/>
  <c r="AA24" i="43"/>
  <c r="AA19" i="43"/>
  <c r="C11" i="36"/>
  <c r="AD417" i="60"/>
  <c r="W417" i="60"/>
  <c r="V417" i="60"/>
  <c r="AD416" i="60"/>
  <c r="W416" i="60"/>
  <c r="V416" i="60"/>
  <c r="AD415" i="60"/>
  <c r="W415" i="60"/>
  <c r="V415" i="60"/>
  <c r="AD42" i="60"/>
  <c r="AD41" i="60"/>
  <c r="AD40" i="60"/>
  <c r="AD35" i="60"/>
  <c r="AD34" i="60"/>
  <c r="AD33" i="60"/>
  <c r="W42" i="60"/>
  <c r="V42" i="60"/>
  <c r="W41" i="60"/>
  <c r="V41" i="60"/>
  <c r="W40" i="60"/>
  <c r="V40" i="60"/>
  <c r="W38" i="60"/>
  <c r="V38" i="60"/>
  <c r="W37" i="60"/>
  <c r="V37" i="60"/>
  <c r="W36" i="60"/>
  <c r="V36" i="60"/>
  <c r="AT1483" i="14" l="1"/>
  <c r="AV1482" i="14"/>
  <c r="AV1446" i="14"/>
  <c r="AT1447" i="14"/>
  <c r="AV1409" i="14"/>
  <c r="AT1410" i="14"/>
  <c r="AV1373" i="14"/>
  <c r="AT1374" i="14"/>
  <c r="AT1339" i="14"/>
  <c r="AV1338" i="14"/>
  <c r="AV1301" i="14"/>
  <c r="AT1302" i="14"/>
  <c r="AT1267" i="14"/>
  <c r="AV1266" i="14"/>
  <c r="AV1228" i="14"/>
  <c r="AT1229" i="14"/>
  <c r="AT1194" i="14"/>
  <c r="AV1193" i="14"/>
  <c r="AT1156" i="14"/>
  <c r="AV1155" i="14"/>
  <c r="AT1121" i="14"/>
  <c r="AV1120" i="14"/>
  <c r="AV1083" i="14"/>
  <c r="AT1084" i="14"/>
  <c r="AV1043" i="14"/>
  <c r="AT1044" i="14"/>
  <c r="AV1008" i="14"/>
  <c r="AT1009" i="14"/>
  <c r="AV971" i="14"/>
  <c r="AT972" i="14"/>
  <c r="AV936" i="14"/>
  <c r="AT937" i="14"/>
  <c r="AV899" i="14"/>
  <c r="AT900" i="14"/>
  <c r="AV864" i="14"/>
  <c r="AT865" i="14"/>
  <c r="AT828" i="14"/>
  <c r="AV827" i="14"/>
  <c r="AV791" i="14"/>
  <c r="AT792" i="14"/>
  <c r="AV755" i="14"/>
  <c r="AT756" i="14"/>
  <c r="AT721" i="14"/>
  <c r="AV720" i="14"/>
  <c r="AV682" i="14"/>
  <c r="AT683" i="14"/>
  <c r="AT648" i="14"/>
  <c r="AV647" i="14"/>
  <c r="AT611" i="14"/>
  <c r="AV610" i="14"/>
  <c r="AT576" i="14"/>
  <c r="AV575" i="14"/>
  <c r="AV536" i="14"/>
  <c r="AT537" i="14"/>
  <c r="AT502" i="14"/>
  <c r="AV501" i="14"/>
  <c r="AV464" i="14"/>
  <c r="AT465" i="14"/>
  <c r="AV428" i="14"/>
  <c r="AT429" i="14"/>
  <c r="AT394" i="14"/>
  <c r="AV393" i="14"/>
  <c r="AV356" i="14"/>
  <c r="AT357" i="14"/>
  <c r="AV320" i="14"/>
  <c r="AT321" i="14"/>
  <c r="AV284" i="14"/>
  <c r="AT285" i="14"/>
  <c r="AV246" i="14"/>
  <c r="AT247" i="14"/>
  <c r="AV209" i="14"/>
  <c r="AT210" i="14"/>
  <c r="AV173" i="14"/>
  <c r="AT174" i="14"/>
  <c r="AV138" i="14"/>
  <c r="AT139" i="14"/>
  <c r="AV101" i="14"/>
  <c r="AT102" i="14"/>
  <c r="AV65" i="14"/>
  <c r="AT66" i="14"/>
  <c r="AT31" i="14"/>
  <c r="AV30" i="14"/>
  <c r="BB1039" i="13"/>
  <c r="BB967" i="13"/>
  <c r="BB1002" i="13"/>
  <c r="BB895" i="13"/>
  <c r="BB930" i="13"/>
  <c r="BB858" i="13"/>
  <c r="BB784" i="13"/>
  <c r="BB821" i="13"/>
  <c r="BB713" i="13"/>
  <c r="BB749" i="13"/>
  <c r="BB676" i="13"/>
  <c r="BB641" i="13"/>
  <c r="BB605" i="13"/>
  <c r="BB532" i="13"/>
  <c r="BB569" i="13"/>
  <c r="BB496" i="13"/>
  <c r="BB461" i="13"/>
  <c r="BB389" i="13"/>
  <c r="BB425" i="13"/>
  <c r="BB352" i="13"/>
  <c r="BB245" i="13"/>
  <c r="BB281" i="13"/>
  <c r="BB173" i="13"/>
  <c r="BB317" i="13"/>
  <c r="BB209" i="13"/>
  <c r="BB136" i="13"/>
  <c r="BB65" i="13"/>
  <c r="BB101" i="13"/>
  <c r="AV1040" i="13"/>
  <c r="AT1041" i="13"/>
  <c r="AV1003" i="13"/>
  <c r="AT1004" i="13"/>
  <c r="AV968" i="13"/>
  <c r="AT969" i="13"/>
  <c r="AT932" i="13"/>
  <c r="AV931" i="13"/>
  <c r="AT897" i="13"/>
  <c r="AV896" i="13"/>
  <c r="AV859" i="13"/>
  <c r="AT860" i="13"/>
  <c r="AV822" i="13"/>
  <c r="AT823" i="13"/>
  <c r="AV785" i="13"/>
  <c r="AT786" i="13"/>
  <c r="AV750" i="13"/>
  <c r="AT751" i="13"/>
  <c r="AV714" i="13"/>
  <c r="AT715" i="13"/>
  <c r="AT678" i="13"/>
  <c r="AV677" i="13"/>
  <c r="AV642" i="13"/>
  <c r="AT643" i="13"/>
  <c r="AV606" i="13"/>
  <c r="AT607" i="13"/>
  <c r="AT571" i="13"/>
  <c r="AV570" i="13"/>
  <c r="AV533" i="13"/>
  <c r="AT534" i="13"/>
  <c r="AV497" i="13"/>
  <c r="AT498" i="13"/>
  <c r="AV462" i="13"/>
  <c r="AT463" i="13"/>
  <c r="AV426" i="13"/>
  <c r="AT427" i="13"/>
  <c r="AV390" i="13"/>
  <c r="AT391" i="13"/>
  <c r="AT354" i="13"/>
  <c r="AV353" i="13"/>
  <c r="AV318" i="13"/>
  <c r="AT319" i="13"/>
  <c r="AV282" i="13"/>
  <c r="AT283" i="13"/>
  <c r="AV246" i="13"/>
  <c r="AT247" i="13"/>
  <c r="AV210" i="13"/>
  <c r="AT211" i="13"/>
  <c r="AV174" i="13"/>
  <c r="AT175" i="13"/>
  <c r="AT138" i="13"/>
  <c r="AV137" i="13"/>
  <c r="AV102" i="13"/>
  <c r="AT103" i="13"/>
  <c r="AV66" i="13"/>
  <c r="AT67" i="13"/>
  <c r="AA415" i="60"/>
  <c r="AA417" i="60"/>
  <c r="AA416" i="60"/>
  <c r="AA40" i="60"/>
  <c r="AA41" i="60"/>
  <c r="AA36" i="60"/>
  <c r="AA37" i="60"/>
  <c r="AA38" i="60"/>
  <c r="AA42" i="60"/>
  <c r="U133" i="17"/>
  <c r="V133" i="17"/>
  <c r="AC133" i="17"/>
  <c r="AT1484" i="14" l="1"/>
  <c r="AV1483" i="14"/>
  <c r="AV1447" i="14"/>
  <c r="AT1448" i="14"/>
  <c r="AV1410" i="14"/>
  <c r="AT1411" i="14"/>
  <c r="AV1374" i="14"/>
  <c r="AT1375" i="14"/>
  <c r="AV1339" i="14"/>
  <c r="AT1340" i="14"/>
  <c r="AV1302" i="14"/>
  <c r="AT1303" i="14"/>
  <c r="AV1267" i="14"/>
  <c r="AT1268" i="14"/>
  <c r="AV1229" i="14"/>
  <c r="AT1230" i="14"/>
  <c r="AT1195" i="14"/>
  <c r="AV1194" i="14"/>
  <c r="AT1157" i="14"/>
  <c r="AV1156" i="14"/>
  <c r="AT1122" i="14"/>
  <c r="AV1121" i="14"/>
  <c r="AV1084" i="14"/>
  <c r="AT1085" i="14"/>
  <c r="AV1044" i="14"/>
  <c r="AT1045" i="14"/>
  <c r="AT1010" i="14"/>
  <c r="AV1009" i="14"/>
  <c r="AV972" i="14"/>
  <c r="AT973" i="14"/>
  <c r="AT938" i="14"/>
  <c r="AV937" i="14"/>
  <c r="AV900" i="14"/>
  <c r="AT901" i="14"/>
  <c r="AV865" i="14"/>
  <c r="AT866" i="14"/>
  <c r="AV828" i="14"/>
  <c r="AT829" i="14"/>
  <c r="AV792" i="14"/>
  <c r="AT793" i="14"/>
  <c r="AV756" i="14"/>
  <c r="AT757" i="14"/>
  <c r="AT722" i="14"/>
  <c r="AV721" i="14"/>
  <c r="AV683" i="14"/>
  <c r="AT684" i="14"/>
  <c r="AT649" i="14"/>
  <c r="AV648" i="14"/>
  <c r="AT612" i="14"/>
  <c r="AV611" i="14"/>
  <c r="AV576" i="14"/>
  <c r="AT577" i="14"/>
  <c r="AV537" i="14"/>
  <c r="AT538" i="14"/>
  <c r="AT503" i="14"/>
  <c r="AV502" i="14"/>
  <c r="AV465" i="14"/>
  <c r="AT466" i="14"/>
  <c r="AV429" i="14"/>
  <c r="AT430" i="14"/>
  <c r="AV394" i="14"/>
  <c r="AT395" i="14"/>
  <c r="AV357" i="14"/>
  <c r="AT358" i="14"/>
  <c r="AV321" i="14"/>
  <c r="AT322" i="14"/>
  <c r="AT286" i="14"/>
  <c r="AV285" i="14"/>
  <c r="AT248" i="14"/>
  <c r="AV247" i="14"/>
  <c r="AV210" i="14"/>
  <c r="AT211" i="14"/>
  <c r="AT175" i="14"/>
  <c r="AV174" i="14"/>
  <c r="AT140" i="14"/>
  <c r="AV139" i="14"/>
  <c r="AV102" i="14"/>
  <c r="AT103" i="14"/>
  <c r="AV66" i="14"/>
  <c r="AT67" i="14"/>
  <c r="AV31" i="14"/>
  <c r="AT32" i="14"/>
  <c r="BB1040" i="13"/>
  <c r="BB968" i="13"/>
  <c r="BB1003" i="13"/>
  <c r="BB896" i="13"/>
  <c r="BB931" i="13"/>
  <c r="BB859" i="13"/>
  <c r="BB750" i="13"/>
  <c r="BB785" i="13"/>
  <c r="BB822" i="13"/>
  <c r="BB677" i="13"/>
  <c r="BB714" i="13"/>
  <c r="BB642" i="13"/>
  <c r="BB606" i="13"/>
  <c r="BB533" i="13"/>
  <c r="BB570" i="13"/>
  <c r="BB497" i="13"/>
  <c r="BB462" i="13"/>
  <c r="BB426" i="13"/>
  <c r="BB390" i="13"/>
  <c r="BB174" i="13"/>
  <c r="BB318" i="13"/>
  <c r="BB353" i="13"/>
  <c r="BB282" i="13"/>
  <c r="BB246" i="13"/>
  <c r="BB210" i="13"/>
  <c r="BB66" i="13"/>
  <c r="BB102" i="13"/>
  <c r="BB137" i="13"/>
  <c r="AT1042" i="13"/>
  <c r="AV1041" i="13"/>
  <c r="AV1004" i="13"/>
  <c r="AT1005" i="13"/>
  <c r="AT970" i="13"/>
  <c r="AV969" i="13"/>
  <c r="AV932" i="13"/>
  <c r="AT933" i="13"/>
  <c r="AT898" i="13"/>
  <c r="AV897" i="13"/>
  <c r="AV860" i="13"/>
  <c r="AT861" i="13"/>
  <c r="AT824" i="13"/>
  <c r="AV823" i="13"/>
  <c r="AV786" i="13"/>
  <c r="AT787" i="13"/>
  <c r="AT752" i="13"/>
  <c r="AV751" i="13"/>
  <c r="AT716" i="13"/>
  <c r="AV715" i="13"/>
  <c r="AV678" i="13"/>
  <c r="AT679" i="13"/>
  <c r="AT644" i="13"/>
  <c r="AV643" i="13"/>
  <c r="AT608" i="13"/>
  <c r="AV607" i="13"/>
  <c r="AT572" i="13"/>
  <c r="AV571" i="13"/>
  <c r="AV534" i="13"/>
  <c r="AT535" i="13"/>
  <c r="AV498" i="13"/>
  <c r="AT499" i="13"/>
  <c r="AT464" i="13"/>
  <c r="AV463" i="13"/>
  <c r="AT428" i="13"/>
  <c r="AV427" i="13"/>
  <c r="AT392" i="13"/>
  <c r="AV391" i="13"/>
  <c r="AV354" i="13"/>
  <c r="AT355" i="13"/>
  <c r="AT320" i="13"/>
  <c r="AV319" i="13"/>
  <c r="AT284" i="13"/>
  <c r="AV283" i="13"/>
  <c r="AT248" i="13"/>
  <c r="AV247" i="13"/>
  <c r="AT212" i="13"/>
  <c r="AV211" i="13"/>
  <c r="AT176" i="13"/>
  <c r="AV175" i="13"/>
  <c r="AV138" i="13"/>
  <c r="AT139" i="13"/>
  <c r="AT104" i="13"/>
  <c r="AV103" i="13"/>
  <c r="AT68" i="13"/>
  <c r="AV67" i="13"/>
  <c r="Z133" i="17"/>
  <c r="W111" i="1"/>
  <c r="W108" i="1"/>
  <c r="W106" i="1"/>
  <c r="W102" i="1"/>
  <c r="W52" i="1"/>
  <c r="W48" i="1"/>
  <c r="W46" i="1"/>
  <c r="W37" i="1"/>
  <c r="W35" i="1"/>
  <c r="W33" i="1"/>
  <c r="W25" i="1"/>
  <c r="W13" i="1"/>
  <c r="W11" i="1"/>
  <c r="W9" i="1"/>
  <c r="W7" i="1"/>
  <c r="W99" i="1"/>
  <c r="AV1484" i="14" l="1"/>
  <c r="AT1485" i="14"/>
  <c r="AT1449" i="14"/>
  <c r="AV1448" i="14"/>
  <c r="AV1411" i="14"/>
  <c r="AT1412" i="14"/>
  <c r="AV1375" i="14"/>
  <c r="AT1376" i="14"/>
  <c r="AV1340" i="14"/>
  <c r="AT1341" i="14"/>
  <c r="AV1303" i="14"/>
  <c r="AT1304" i="14"/>
  <c r="AT1269" i="14"/>
  <c r="AV1268" i="14"/>
  <c r="AV1230" i="14"/>
  <c r="AT1231" i="14"/>
  <c r="AV1195" i="14"/>
  <c r="AT1196" i="14"/>
  <c r="AT1158" i="14"/>
  <c r="AV1157" i="14"/>
  <c r="AV1122" i="14"/>
  <c r="AT1123" i="14"/>
  <c r="AV1085" i="14"/>
  <c r="AT1086" i="14"/>
  <c r="AV1045" i="14"/>
  <c r="AT1046" i="14"/>
  <c r="AT1011" i="14"/>
  <c r="AV1010" i="14"/>
  <c r="AV973" i="14"/>
  <c r="AT974" i="14"/>
  <c r="AT939" i="14"/>
  <c r="AV938" i="14"/>
  <c r="AV901" i="14"/>
  <c r="AT902" i="14"/>
  <c r="AT867" i="14"/>
  <c r="AV866" i="14"/>
  <c r="AT830" i="14"/>
  <c r="AV829" i="14"/>
  <c r="AV793" i="14"/>
  <c r="AT794" i="14"/>
  <c r="AV757" i="14"/>
  <c r="AT758" i="14"/>
  <c r="AV722" i="14"/>
  <c r="AT723" i="14"/>
  <c r="AV684" i="14"/>
  <c r="AT685" i="14"/>
  <c r="AV649" i="14"/>
  <c r="AT650" i="14"/>
  <c r="AT613" i="14"/>
  <c r="AV612" i="14"/>
  <c r="AT578" i="14"/>
  <c r="AV577" i="14"/>
  <c r="AV538" i="14"/>
  <c r="AT539" i="14"/>
  <c r="AT504" i="14"/>
  <c r="AV503" i="14"/>
  <c r="AV466" i="14"/>
  <c r="AT467" i="14"/>
  <c r="AV430" i="14"/>
  <c r="AT431" i="14"/>
  <c r="AT396" i="14"/>
  <c r="AV395" i="14"/>
  <c r="AT359" i="14"/>
  <c r="AV358" i="14"/>
  <c r="AV322" i="14"/>
  <c r="AT323" i="14"/>
  <c r="AT287" i="14"/>
  <c r="AV286" i="14"/>
  <c r="AV248" i="14"/>
  <c r="AT249" i="14"/>
  <c r="AV211" i="14"/>
  <c r="AT212" i="14"/>
  <c r="AT176" i="14"/>
  <c r="AV175" i="14"/>
  <c r="AV140" i="14"/>
  <c r="AT141" i="14"/>
  <c r="AV103" i="14"/>
  <c r="AT104" i="14"/>
  <c r="AV67" i="14"/>
  <c r="AT68" i="14"/>
  <c r="AT33" i="14"/>
  <c r="AV32" i="14"/>
  <c r="BB1041" i="13"/>
  <c r="BB969" i="13"/>
  <c r="BB1004" i="13"/>
  <c r="BB897" i="13"/>
  <c r="BB932" i="13"/>
  <c r="BB860" i="13"/>
  <c r="BB751" i="13"/>
  <c r="BB786" i="13"/>
  <c r="BB823" i="13"/>
  <c r="BB678" i="13"/>
  <c r="BB715" i="13"/>
  <c r="BB643" i="13"/>
  <c r="BB607" i="13"/>
  <c r="BB534" i="13"/>
  <c r="BB571" i="13"/>
  <c r="BB498" i="13"/>
  <c r="BB463" i="13"/>
  <c r="BB391" i="13"/>
  <c r="BB427" i="13"/>
  <c r="BB247" i="13"/>
  <c r="BB175" i="13"/>
  <c r="BB319" i="13"/>
  <c r="BB354" i="13"/>
  <c r="BB283" i="13"/>
  <c r="BB211" i="13"/>
  <c r="BB138" i="13"/>
  <c r="BB67" i="13"/>
  <c r="BB103" i="13"/>
  <c r="AT1043" i="13"/>
  <c r="AV1042" i="13"/>
  <c r="AT1006" i="13"/>
  <c r="AV1005" i="13"/>
  <c r="AV970" i="13"/>
  <c r="AT971" i="13"/>
  <c r="AT934" i="13"/>
  <c r="AV933" i="13"/>
  <c r="AT899" i="13"/>
  <c r="AV898" i="13"/>
  <c r="AT862" i="13"/>
  <c r="AV861" i="13"/>
  <c r="AT825" i="13"/>
  <c r="AV824" i="13"/>
  <c r="AT788" i="13"/>
  <c r="AV787" i="13"/>
  <c r="AT753" i="13"/>
  <c r="AV752" i="13"/>
  <c r="AV716" i="13"/>
  <c r="AT717" i="13"/>
  <c r="AT680" i="13"/>
  <c r="AV679" i="13"/>
  <c r="AT645" i="13"/>
  <c r="AV644" i="13"/>
  <c r="AT609" i="13"/>
  <c r="AV608" i="13"/>
  <c r="AT573" i="13"/>
  <c r="AV572" i="13"/>
  <c r="AT536" i="13"/>
  <c r="AV535" i="13"/>
  <c r="AT500" i="13"/>
  <c r="AV499" i="13"/>
  <c r="AT465" i="13"/>
  <c r="AV464" i="13"/>
  <c r="AV428" i="13"/>
  <c r="AT429" i="13"/>
  <c r="AT393" i="13"/>
  <c r="AV392" i="13"/>
  <c r="AT356" i="13"/>
  <c r="AV355" i="13"/>
  <c r="AT321" i="13"/>
  <c r="AV320" i="13"/>
  <c r="AT285" i="13"/>
  <c r="AV284" i="13"/>
  <c r="AT249" i="13"/>
  <c r="AV248" i="13"/>
  <c r="AT213" i="13"/>
  <c r="AV212" i="13"/>
  <c r="AT177" i="13"/>
  <c r="AV176" i="13"/>
  <c r="AT140" i="13"/>
  <c r="AV139" i="13"/>
  <c r="AT105" i="13"/>
  <c r="AV104" i="13"/>
  <c r="AT69" i="13"/>
  <c r="AV68" i="13"/>
  <c r="R89" i="61"/>
  <c r="Q89" i="61"/>
  <c r="R88" i="61"/>
  <c r="Q88" i="61"/>
  <c r="R87" i="61"/>
  <c r="Q87" i="61"/>
  <c r="R151" i="61"/>
  <c r="Q151" i="61"/>
  <c r="R148" i="61"/>
  <c r="Q148" i="61"/>
  <c r="R58" i="61"/>
  <c r="Q58" i="61"/>
  <c r="R57" i="61"/>
  <c r="Q57" i="61"/>
  <c r="R56" i="61"/>
  <c r="Q56" i="61"/>
  <c r="R150" i="61"/>
  <c r="Q150" i="61"/>
  <c r="R149" i="61"/>
  <c r="Q149" i="61"/>
  <c r="AV1485" i="14" l="1"/>
  <c r="AT1486" i="14"/>
  <c r="AT1450" i="14"/>
  <c r="AV1449" i="14"/>
  <c r="AV1412" i="14"/>
  <c r="AT1413" i="14"/>
  <c r="AT1377" i="14"/>
  <c r="AV1376" i="14"/>
  <c r="AT1342" i="14"/>
  <c r="AV1341" i="14"/>
  <c r="AV1304" i="14"/>
  <c r="AT1305" i="14"/>
  <c r="AV1269" i="14"/>
  <c r="AT1270" i="14"/>
  <c r="AV1231" i="14"/>
  <c r="AT1232" i="14"/>
  <c r="AT1197" i="14"/>
  <c r="AV1196" i="14"/>
  <c r="AV1158" i="14"/>
  <c r="AT1159" i="14"/>
  <c r="AV1123" i="14"/>
  <c r="AT1124" i="14"/>
  <c r="AV1086" i="14"/>
  <c r="AT1087" i="14"/>
  <c r="AV1046" i="14"/>
  <c r="AT1047" i="14"/>
  <c r="AT1012" i="14"/>
  <c r="AV1011" i="14"/>
  <c r="AV974" i="14"/>
  <c r="AT975" i="14"/>
  <c r="AT940" i="14"/>
  <c r="AV939" i="14"/>
  <c r="AV902" i="14"/>
  <c r="AT903" i="14"/>
  <c r="AT868" i="14"/>
  <c r="AV867" i="14"/>
  <c r="AT831" i="14"/>
  <c r="AV830" i="14"/>
  <c r="AV794" i="14"/>
  <c r="AT795" i="14"/>
  <c r="AV758" i="14"/>
  <c r="AT759" i="14"/>
  <c r="AV723" i="14"/>
  <c r="AT724" i="14"/>
  <c r="AV685" i="14"/>
  <c r="AT686" i="14"/>
  <c r="AT651" i="14"/>
  <c r="AV650" i="14"/>
  <c r="AT614" i="14"/>
  <c r="AV613" i="14"/>
  <c r="AV578" i="14"/>
  <c r="AT579" i="14"/>
  <c r="AV539" i="14"/>
  <c r="AT540" i="14"/>
  <c r="AV504" i="14"/>
  <c r="AT505" i="14"/>
  <c r="AV467" i="14"/>
  <c r="AT468" i="14"/>
  <c r="AV431" i="14"/>
  <c r="AT432" i="14"/>
  <c r="AV396" i="14"/>
  <c r="AT397" i="14"/>
  <c r="AT360" i="14"/>
  <c r="AV359" i="14"/>
  <c r="AV323" i="14"/>
  <c r="AT324" i="14"/>
  <c r="AV287" i="14"/>
  <c r="AT288" i="14"/>
  <c r="AT250" i="14"/>
  <c r="AV249" i="14"/>
  <c r="AV212" i="14"/>
  <c r="AT213" i="14"/>
  <c r="AT177" i="14"/>
  <c r="AV176" i="14"/>
  <c r="AT142" i="14"/>
  <c r="AV141" i="14"/>
  <c r="AV104" i="14"/>
  <c r="AT105" i="14"/>
  <c r="AV68" i="14"/>
  <c r="AT69" i="14"/>
  <c r="AT34" i="14"/>
  <c r="AV33" i="14"/>
  <c r="BB1042" i="13"/>
  <c r="BB970" i="13"/>
  <c r="BB1005" i="13"/>
  <c r="BB898" i="13"/>
  <c r="BB933" i="13"/>
  <c r="BB824" i="13"/>
  <c r="BB861" i="13"/>
  <c r="BB752" i="13"/>
  <c r="BB787" i="13"/>
  <c r="BB679" i="13"/>
  <c r="BB716" i="13"/>
  <c r="BB644" i="13"/>
  <c r="BB608" i="13"/>
  <c r="BB535" i="13"/>
  <c r="BB572" i="13"/>
  <c r="BB464" i="13"/>
  <c r="BB499" i="13"/>
  <c r="BB428" i="13"/>
  <c r="BB392" i="13"/>
  <c r="BB212" i="13"/>
  <c r="BB248" i="13"/>
  <c r="BB355" i="13"/>
  <c r="BB284" i="13"/>
  <c r="BB176" i="13"/>
  <c r="BB320" i="13"/>
  <c r="BB104" i="13"/>
  <c r="BB68" i="13"/>
  <c r="BB139" i="13"/>
  <c r="AT1044" i="13"/>
  <c r="AV1043" i="13"/>
  <c r="AT1007" i="13"/>
  <c r="AV1006" i="13"/>
  <c r="AT972" i="13"/>
  <c r="AV971" i="13"/>
  <c r="AT935" i="13"/>
  <c r="AV934" i="13"/>
  <c r="AT900" i="13"/>
  <c r="AV899" i="13"/>
  <c r="AT863" i="13"/>
  <c r="AV862" i="13"/>
  <c r="AT826" i="13"/>
  <c r="AV825" i="13"/>
  <c r="AT789" i="13"/>
  <c r="AV788" i="13"/>
  <c r="AT754" i="13"/>
  <c r="AV753" i="13"/>
  <c r="AT718" i="13"/>
  <c r="AV717" i="13"/>
  <c r="AV680" i="13"/>
  <c r="AT681" i="13"/>
  <c r="AT646" i="13"/>
  <c r="AV645" i="13"/>
  <c r="AT610" i="13"/>
  <c r="AV609" i="13"/>
  <c r="AV573" i="13"/>
  <c r="AT574" i="13"/>
  <c r="AT537" i="13"/>
  <c r="AV536" i="13"/>
  <c r="AT501" i="13"/>
  <c r="AV500" i="13"/>
  <c r="AT466" i="13"/>
  <c r="AV465" i="13"/>
  <c r="AT430" i="13"/>
  <c r="AV429" i="13"/>
  <c r="AT394" i="13"/>
  <c r="AV393" i="13"/>
  <c r="AT357" i="13"/>
  <c r="AV356" i="13"/>
  <c r="AT322" i="13"/>
  <c r="AV321" i="13"/>
  <c r="AT286" i="13"/>
  <c r="AV285" i="13"/>
  <c r="AT250" i="13"/>
  <c r="AV249" i="13"/>
  <c r="AT214" i="13"/>
  <c r="AV213" i="13"/>
  <c r="AT178" i="13"/>
  <c r="AV177" i="13"/>
  <c r="AT141" i="13"/>
  <c r="AV140" i="13"/>
  <c r="AT106" i="13"/>
  <c r="AV105" i="13"/>
  <c r="AT70" i="13"/>
  <c r="AV69" i="13"/>
  <c r="V148" i="61"/>
  <c r="V88" i="61"/>
  <c r="V87" i="61"/>
  <c r="V89" i="61"/>
  <c r="V150" i="61"/>
  <c r="V151" i="61"/>
  <c r="V149" i="61"/>
  <c r="V56" i="61"/>
  <c r="V57" i="61"/>
  <c r="V58" i="61"/>
  <c r="U51" i="17"/>
  <c r="U49" i="17"/>
  <c r="U163" i="17"/>
  <c r="U159" i="17"/>
  <c r="U157" i="17"/>
  <c r="U153" i="17"/>
  <c r="U151" i="17"/>
  <c r="U149" i="17"/>
  <c r="U145" i="17"/>
  <c r="U143" i="17"/>
  <c r="U139" i="17"/>
  <c r="U137" i="17"/>
  <c r="U117" i="17"/>
  <c r="U113" i="17"/>
  <c r="U110" i="17"/>
  <c r="U106" i="17"/>
  <c r="U102" i="17"/>
  <c r="U100" i="17"/>
  <c r="U96" i="17"/>
  <c r="U94" i="17"/>
  <c r="U90" i="17"/>
  <c r="U88" i="17"/>
  <c r="U84" i="17"/>
  <c r="U82" i="17"/>
  <c r="U78" i="17"/>
  <c r="U73" i="17"/>
  <c r="U69" i="17"/>
  <c r="U65" i="17"/>
  <c r="U61" i="17"/>
  <c r="U59" i="17"/>
  <c r="U57" i="17"/>
  <c r="U55" i="17"/>
  <c r="U47" i="17"/>
  <c r="U43" i="17"/>
  <c r="U41" i="17"/>
  <c r="U37" i="17"/>
  <c r="U34" i="17"/>
  <c r="U29" i="17"/>
  <c r="U27" i="17"/>
  <c r="U25" i="17"/>
  <c r="U23" i="17"/>
  <c r="U21" i="17"/>
  <c r="U19" i="17"/>
  <c r="U17" i="17"/>
  <c r="U13" i="17"/>
  <c r="U9" i="17"/>
  <c r="U7" i="17"/>
  <c r="V163" i="17"/>
  <c r="V159" i="17"/>
  <c r="V157" i="17"/>
  <c r="V153" i="17"/>
  <c r="V151" i="17"/>
  <c r="V149" i="17"/>
  <c r="V145" i="17"/>
  <c r="V143" i="17"/>
  <c r="V139" i="17"/>
  <c r="V137" i="17"/>
  <c r="V117" i="17"/>
  <c r="V113" i="17"/>
  <c r="V110" i="17"/>
  <c r="V51" i="17"/>
  <c r="V49" i="17"/>
  <c r="V106" i="17"/>
  <c r="V102" i="17"/>
  <c r="V100" i="17"/>
  <c r="V96" i="17"/>
  <c r="V94" i="17"/>
  <c r="V90" i="17"/>
  <c r="V88" i="17"/>
  <c r="V84" i="17"/>
  <c r="V82" i="17"/>
  <c r="V78" i="17"/>
  <c r="V73" i="17"/>
  <c r="V69" i="17"/>
  <c r="V65" i="17"/>
  <c r="V61" i="17"/>
  <c r="V59" i="17"/>
  <c r="V57" i="17"/>
  <c r="V55" i="17"/>
  <c r="V47" i="17"/>
  <c r="V43" i="17"/>
  <c r="V41" i="17"/>
  <c r="V37" i="17"/>
  <c r="V34" i="17"/>
  <c r="V29" i="17"/>
  <c r="V27" i="17"/>
  <c r="V25" i="17"/>
  <c r="V23" i="17"/>
  <c r="V21" i="17"/>
  <c r="V19" i="17"/>
  <c r="V17" i="17"/>
  <c r="V13" i="17"/>
  <c r="V9" i="17"/>
  <c r="V7" i="17"/>
  <c r="V5" i="17"/>
  <c r="W126" i="64"/>
  <c r="W124" i="64"/>
  <c r="W122" i="64"/>
  <c r="W119" i="64"/>
  <c r="W117" i="64"/>
  <c r="W109" i="64"/>
  <c r="W107" i="64"/>
  <c r="W104" i="64"/>
  <c r="W102" i="64"/>
  <c r="W100" i="64"/>
  <c r="W96" i="64"/>
  <c r="W94" i="64"/>
  <c r="W85" i="64"/>
  <c r="W84" i="64"/>
  <c r="W83" i="64"/>
  <c r="W82" i="64"/>
  <c r="W81" i="64"/>
  <c r="W80" i="64"/>
  <c r="W79" i="64"/>
  <c r="W78" i="64"/>
  <c r="W77" i="64"/>
  <c r="W75" i="64"/>
  <c r="W74" i="64"/>
  <c r="W73" i="64"/>
  <c r="W72" i="64"/>
  <c r="W71" i="64"/>
  <c r="W70" i="64"/>
  <c r="W69" i="64"/>
  <c r="W68" i="64"/>
  <c r="W67" i="64"/>
  <c r="W66" i="64"/>
  <c r="W65" i="64"/>
  <c r="W64" i="64"/>
  <c r="W62" i="64"/>
  <c r="W61" i="64"/>
  <c r="W60" i="64"/>
  <c r="W59" i="64"/>
  <c r="W58" i="64"/>
  <c r="W57" i="64"/>
  <c r="W55" i="64"/>
  <c r="W54" i="64"/>
  <c r="W53" i="64"/>
  <c r="W52" i="64"/>
  <c r="W51" i="64"/>
  <c r="W50" i="64"/>
  <c r="W49" i="64"/>
  <c r="W48" i="64"/>
  <c r="W47" i="64"/>
  <c r="W43" i="64"/>
  <c r="W42" i="64"/>
  <c r="W41" i="64"/>
  <c r="W34" i="64"/>
  <c r="W33" i="64"/>
  <c r="W32" i="64"/>
  <c r="W31" i="64"/>
  <c r="W30" i="64"/>
  <c r="W29" i="64"/>
  <c r="W28" i="64"/>
  <c r="W27" i="64"/>
  <c r="W26" i="64"/>
  <c r="W40" i="64"/>
  <c r="W39" i="64"/>
  <c r="W38" i="64"/>
  <c r="W37" i="64"/>
  <c r="W36" i="64"/>
  <c r="W35" i="64"/>
  <c r="W25" i="64"/>
  <c r="W24" i="64"/>
  <c r="W23" i="64"/>
  <c r="X147" i="62"/>
  <c r="X117" i="62"/>
  <c r="X134" i="62"/>
  <c r="X124" i="62"/>
  <c r="X115" i="62"/>
  <c r="X113" i="62"/>
  <c r="X111" i="62"/>
  <c r="X73" i="62"/>
  <c r="X28" i="62"/>
  <c r="X39" i="62"/>
  <c r="X43" i="62"/>
  <c r="X55" i="62"/>
  <c r="Y74" i="61"/>
  <c r="Y73" i="61"/>
  <c r="R77" i="61"/>
  <c r="Q77" i="61"/>
  <c r="R76" i="61"/>
  <c r="Q76" i="61"/>
  <c r="R74" i="61"/>
  <c r="Q74" i="61"/>
  <c r="R73" i="61"/>
  <c r="Q73" i="61"/>
  <c r="R70" i="61"/>
  <c r="Q70" i="61"/>
  <c r="R69" i="61"/>
  <c r="Q69" i="61"/>
  <c r="R66" i="61"/>
  <c r="Q66" i="61"/>
  <c r="R65" i="61"/>
  <c r="Q65" i="61"/>
  <c r="Z113" i="17" l="1"/>
  <c r="Z110" i="17"/>
  <c r="AV1486" i="14"/>
  <c r="AT1487" i="14"/>
  <c r="AT1451" i="14"/>
  <c r="AV1450" i="14"/>
  <c r="AV1413" i="14"/>
  <c r="AT1414" i="14"/>
  <c r="AT1378" i="14"/>
  <c r="AV1377" i="14"/>
  <c r="AT1343" i="14"/>
  <c r="AV1342" i="14"/>
  <c r="AV1305" i="14"/>
  <c r="AT1306" i="14"/>
  <c r="AT1271" i="14"/>
  <c r="AV1270" i="14"/>
  <c r="AV1232" i="14"/>
  <c r="AT1233" i="14"/>
  <c r="AT1198" i="14"/>
  <c r="AV1197" i="14"/>
  <c r="AT1160" i="14"/>
  <c r="AV1159" i="14"/>
  <c r="AT1125" i="14"/>
  <c r="AV1124" i="14"/>
  <c r="AV1087" i="14"/>
  <c r="AT1088" i="14"/>
  <c r="AV1047" i="14"/>
  <c r="AT1048" i="14"/>
  <c r="AV1012" i="14"/>
  <c r="AT1013" i="14"/>
  <c r="AV975" i="14"/>
  <c r="AT976" i="14"/>
  <c r="AV940" i="14"/>
  <c r="AT941" i="14"/>
  <c r="AV903" i="14"/>
  <c r="AT904" i="14"/>
  <c r="AT869" i="14"/>
  <c r="AV868" i="14"/>
  <c r="AV831" i="14"/>
  <c r="AT832" i="14"/>
  <c r="AV795" i="14"/>
  <c r="AT796" i="14"/>
  <c r="AV759" i="14"/>
  <c r="AT760" i="14"/>
  <c r="AT725" i="14"/>
  <c r="AV724" i="14"/>
  <c r="AV686" i="14"/>
  <c r="AT687" i="14"/>
  <c r="AT652" i="14"/>
  <c r="AV651" i="14"/>
  <c r="AT615" i="14"/>
  <c r="AV614" i="14"/>
  <c r="AT580" i="14"/>
  <c r="AV579" i="14"/>
  <c r="AV540" i="14"/>
  <c r="AT541" i="14"/>
  <c r="AV505" i="14"/>
  <c r="AT506" i="14"/>
  <c r="AV468" i="14"/>
  <c r="AT469" i="14"/>
  <c r="AV432" i="14"/>
  <c r="AT433" i="14"/>
  <c r="AT398" i="14"/>
  <c r="AV397" i="14"/>
  <c r="AT361" i="14"/>
  <c r="AV360" i="14"/>
  <c r="AV324" i="14"/>
  <c r="AT325" i="14"/>
  <c r="AT289" i="14"/>
  <c r="AV288" i="14"/>
  <c r="AV250" i="14"/>
  <c r="AT251" i="14"/>
  <c r="AV213" i="14"/>
  <c r="AT214" i="14"/>
  <c r="AT178" i="14"/>
  <c r="AV177" i="14"/>
  <c r="AT143" i="14"/>
  <c r="AV142" i="14"/>
  <c r="AV105" i="14"/>
  <c r="AT106" i="14"/>
  <c r="AV69" i="14"/>
  <c r="AT70" i="14"/>
  <c r="AV34" i="14"/>
  <c r="AT35" i="14"/>
  <c r="BB1043" i="13"/>
  <c r="BB971" i="13"/>
  <c r="BB1006" i="13"/>
  <c r="BB899" i="13"/>
  <c r="BB934" i="13"/>
  <c r="BB825" i="13"/>
  <c r="BB862" i="13"/>
  <c r="BB753" i="13"/>
  <c r="BB788" i="13"/>
  <c r="BB680" i="13"/>
  <c r="BB717" i="13"/>
  <c r="BB645" i="13"/>
  <c r="BB609" i="13"/>
  <c r="BB536" i="13"/>
  <c r="BB573" i="13"/>
  <c r="BB465" i="13"/>
  <c r="BB500" i="13"/>
  <c r="BB393" i="13"/>
  <c r="BB429" i="13"/>
  <c r="BB285" i="13"/>
  <c r="BB249" i="13"/>
  <c r="BB177" i="13"/>
  <c r="BB321" i="13"/>
  <c r="BB213" i="13"/>
  <c r="BB356" i="13"/>
  <c r="BB69" i="13"/>
  <c r="BB105" i="13"/>
  <c r="BB140" i="13"/>
  <c r="AV1044" i="13"/>
  <c r="AT1045" i="13"/>
  <c r="AT1008" i="13"/>
  <c r="AV1007" i="13"/>
  <c r="AV972" i="13"/>
  <c r="AT973" i="13"/>
  <c r="AT936" i="13"/>
  <c r="AV935" i="13"/>
  <c r="AV900" i="13"/>
  <c r="AT901" i="13"/>
  <c r="AT864" i="13"/>
  <c r="AV863" i="13"/>
  <c r="AV826" i="13"/>
  <c r="AT827" i="13"/>
  <c r="AT790" i="13"/>
  <c r="AV789" i="13"/>
  <c r="AV754" i="13"/>
  <c r="AT755" i="13"/>
  <c r="AV718" i="13"/>
  <c r="AT719" i="13"/>
  <c r="AT682" i="13"/>
  <c r="AV681" i="13"/>
  <c r="AV646" i="13"/>
  <c r="AT647" i="13"/>
  <c r="AV610" i="13"/>
  <c r="AT611" i="13"/>
  <c r="AV574" i="13"/>
  <c r="AT575" i="13"/>
  <c r="AT538" i="13"/>
  <c r="AV537" i="13"/>
  <c r="AT502" i="13"/>
  <c r="AV501" i="13"/>
  <c r="AV466" i="13"/>
  <c r="AT467" i="13"/>
  <c r="AV430" i="13"/>
  <c r="AT431" i="13"/>
  <c r="AV394" i="13"/>
  <c r="AT395" i="13"/>
  <c r="AT358" i="13"/>
  <c r="AV357" i="13"/>
  <c r="AV322" i="13"/>
  <c r="AT323" i="13"/>
  <c r="AV286" i="13"/>
  <c r="AT287" i="13"/>
  <c r="AV250" i="13"/>
  <c r="AT251" i="13"/>
  <c r="AV214" i="13"/>
  <c r="AT215" i="13"/>
  <c r="AV178" i="13"/>
  <c r="AT179" i="13"/>
  <c r="AT142" i="13"/>
  <c r="AV141" i="13"/>
  <c r="AV106" i="13"/>
  <c r="AT107" i="13"/>
  <c r="AV70" i="13"/>
  <c r="AT71" i="13"/>
  <c r="AA16" i="64"/>
  <c r="Z49" i="17"/>
  <c r="Z59" i="17"/>
  <c r="Z51" i="17"/>
  <c r="Z73" i="17"/>
  <c r="V73" i="61"/>
  <c r="V66" i="61"/>
  <c r="V74" i="61"/>
  <c r="V65" i="61"/>
  <c r="V76" i="61"/>
  <c r="V77" i="61"/>
  <c r="V69" i="61"/>
  <c r="V70" i="61"/>
  <c r="R210" i="61"/>
  <c r="Q210" i="61"/>
  <c r="R209" i="61"/>
  <c r="Q209" i="61"/>
  <c r="R208" i="61"/>
  <c r="Q208" i="61"/>
  <c r="R218" i="61"/>
  <c r="Q218" i="61"/>
  <c r="Y213" i="61"/>
  <c r="R213" i="61"/>
  <c r="Q213" i="61"/>
  <c r="R207" i="61"/>
  <c r="Q207" i="61"/>
  <c r="R206" i="61"/>
  <c r="Q206" i="61"/>
  <c r="R205" i="61"/>
  <c r="Q205" i="61"/>
  <c r="R202" i="61"/>
  <c r="Q202" i="61"/>
  <c r="R63" i="61"/>
  <c r="Q63" i="61"/>
  <c r="R62" i="61"/>
  <c r="Q62" i="61"/>
  <c r="R61" i="61"/>
  <c r="Q61" i="61"/>
  <c r="R64" i="61"/>
  <c r="Q64" i="61"/>
  <c r="Y72" i="61"/>
  <c r="R72" i="61"/>
  <c r="Q72" i="61"/>
  <c r="R75" i="61"/>
  <c r="Q75" i="61"/>
  <c r="R68" i="61"/>
  <c r="Q68" i="61"/>
  <c r="V72" i="61" l="1"/>
  <c r="V207" i="61"/>
  <c r="V68" i="61"/>
  <c r="V213" i="61"/>
  <c r="V210" i="61"/>
  <c r="V218" i="61"/>
  <c r="V75" i="61"/>
  <c r="AT1488" i="14"/>
  <c r="AV1487" i="14"/>
  <c r="AV1451" i="14"/>
  <c r="AT1452" i="14"/>
  <c r="AV1414" i="14"/>
  <c r="AT1415" i="14"/>
  <c r="AT1379" i="14"/>
  <c r="AV1378" i="14"/>
  <c r="AT1344" i="14"/>
  <c r="AV1343" i="14"/>
  <c r="AV1306" i="14"/>
  <c r="AT1307" i="14"/>
  <c r="AT1272" i="14"/>
  <c r="AV1271" i="14"/>
  <c r="AV1233" i="14"/>
  <c r="AT1234" i="14"/>
  <c r="AV1198" i="14"/>
  <c r="AT1199" i="14"/>
  <c r="AV1160" i="14"/>
  <c r="AT1161" i="14"/>
  <c r="AT1126" i="14"/>
  <c r="AV1125" i="14"/>
  <c r="AV1088" i="14"/>
  <c r="AT1089" i="14"/>
  <c r="AV1048" i="14"/>
  <c r="AT1049" i="14"/>
  <c r="AT1014" i="14"/>
  <c r="AV1013" i="14"/>
  <c r="AV976" i="14"/>
  <c r="AT977" i="14"/>
  <c r="AV941" i="14"/>
  <c r="AT942" i="14"/>
  <c r="AV904" i="14"/>
  <c r="AT905" i="14"/>
  <c r="AV869" i="14"/>
  <c r="AT870" i="14"/>
  <c r="AT833" i="14"/>
  <c r="AV832" i="14"/>
  <c r="AV796" i="14"/>
  <c r="AT797" i="14"/>
  <c r="AV760" i="14"/>
  <c r="AT761" i="14"/>
  <c r="AT726" i="14"/>
  <c r="AV725" i="14"/>
  <c r="AV687" i="14"/>
  <c r="AT688" i="14"/>
  <c r="AV652" i="14"/>
  <c r="AT653" i="14"/>
  <c r="AV615" i="14"/>
  <c r="AT616" i="14"/>
  <c r="AT581" i="14"/>
  <c r="AV580" i="14"/>
  <c r="AV541" i="14"/>
  <c r="AT542" i="14"/>
  <c r="AT507" i="14"/>
  <c r="AV506" i="14"/>
  <c r="AV469" i="14"/>
  <c r="AT470" i="14"/>
  <c r="AV433" i="14"/>
  <c r="AT434" i="14"/>
  <c r="AT399" i="14"/>
  <c r="AV398" i="14"/>
  <c r="AT362" i="14"/>
  <c r="AV361" i="14"/>
  <c r="AV325" i="14"/>
  <c r="AT326" i="14"/>
  <c r="AV289" i="14"/>
  <c r="AT290" i="14"/>
  <c r="AV251" i="14"/>
  <c r="AT252" i="14"/>
  <c r="AV214" i="14"/>
  <c r="AT215" i="14"/>
  <c r="AV178" i="14"/>
  <c r="AT179" i="14"/>
  <c r="AT144" i="14"/>
  <c r="AV143" i="14"/>
  <c r="AV106" i="14"/>
  <c r="AT107" i="14"/>
  <c r="AV70" i="14"/>
  <c r="AT71" i="14"/>
  <c r="AT36" i="14"/>
  <c r="AV35" i="14"/>
  <c r="BB1044" i="13"/>
  <c r="BB972" i="13"/>
  <c r="BB1007" i="13"/>
  <c r="BB900" i="13"/>
  <c r="BB935" i="13"/>
  <c r="BB826" i="13"/>
  <c r="BB863" i="13"/>
  <c r="BB754" i="13"/>
  <c r="BB789" i="13"/>
  <c r="BB681" i="13"/>
  <c r="BB718" i="13"/>
  <c r="BB646" i="13"/>
  <c r="BB574" i="13"/>
  <c r="BB610" i="13"/>
  <c r="BB537" i="13"/>
  <c r="BB466" i="13"/>
  <c r="BB501" i="13"/>
  <c r="BB394" i="13"/>
  <c r="BB430" i="13"/>
  <c r="BB250" i="13"/>
  <c r="BB286" i="13"/>
  <c r="BB178" i="13"/>
  <c r="BB322" i="13"/>
  <c r="BB357" i="13"/>
  <c r="BB214" i="13"/>
  <c r="BB70" i="13"/>
  <c r="BB106" i="13"/>
  <c r="BB141" i="13"/>
  <c r="AV1045" i="13"/>
  <c r="AT1046" i="13"/>
  <c r="AV1008" i="13"/>
  <c r="AT1009" i="13"/>
  <c r="AV973" i="13"/>
  <c r="AT974" i="13"/>
  <c r="AV936" i="13"/>
  <c r="AT937" i="13"/>
  <c r="AV901" i="13"/>
  <c r="AT902" i="13"/>
  <c r="AV864" i="13"/>
  <c r="AT865" i="13"/>
  <c r="AV827" i="13"/>
  <c r="AT828" i="13"/>
  <c r="AV790" i="13"/>
  <c r="AT791" i="13"/>
  <c r="AV755" i="13"/>
  <c r="AT756" i="13"/>
  <c r="AV719" i="13"/>
  <c r="AT720" i="13"/>
  <c r="AV682" i="13"/>
  <c r="AT683" i="13"/>
  <c r="AV647" i="13"/>
  <c r="AT648" i="13"/>
  <c r="AV611" i="13"/>
  <c r="AT612" i="13"/>
  <c r="AV575" i="13"/>
  <c r="AT576" i="13"/>
  <c r="AV538" i="13"/>
  <c r="AT539" i="13"/>
  <c r="AV502" i="13"/>
  <c r="AT503" i="13"/>
  <c r="AV467" i="13"/>
  <c r="AT468" i="13"/>
  <c r="AV431" i="13"/>
  <c r="AT432" i="13"/>
  <c r="AV395" i="13"/>
  <c r="AT396" i="13"/>
  <c r="AV358" i="13"/>
  <c r="AT359" i="13"/>
  <c r="AV323" i="13"/>
  <c r="AT324" i="13"/>
  <c r="AV287" i="13"/>
  <c r="AT288" i="13"/>
  <c r="AV251" i="13"/>
  <c r="AT252" i="13"/>
  <c r="AV215" i="13"/>
  <c r="AT216" i="13"/>
  <c r="AV179" i="13"/>
  <c r="AT180" i="13"/>
  <c r="AV142" i="13"/>
  <c r="AT143" i="13"/>
  <c r="AV107" i="13"/>
  <c r="AT108" i="13"/>
  <c r="AV71" i="13"/>
  <c r="AT72" i="13"/>
  <c r="V208" i="61"/>
  <c r="V206" i="61"/>
  <c r="V205" i="61"/>
  <c r="V202" i="61"/>
  <c r="V209" i="61"/>
  <c r="V62" i="61"/>
  <c r="V64" i="61"/>
  <c r="V63" i="61"/>
  <c r="V61" i="61"/>
  <c r="X89" i="62"/>
  <c r="X103" i="62"/>
  <c r="X95" i="62"/>
  <c r="X87" i="62"/>
  <c r="X79" i="62"/>
  <c r="P153" i="62"/>
  <c r="P147" i="62"/>
  <c r="P142" i="62"/>
  <c r="P138" i="62"/>
  <c r="P134" i="62"/>
  <c r="P130" i="62"/>
  <c r="P124" i="62"/>
  <c r="P117" i="62"/>
  <c r="P115" i="62"/>
  <c r="P113" i="62"/>
  <c r="P111" i="62"/>
  <c r="P109" i="62"/>
  <c r="P103" i="62"/>
  <c r="P99" i="62"/>
  <c r="P95" i="62"/>
  <c r="P93" i="62"/>
  <c r="P89" i="62"/>
  <c r="P87" i="62"/>
  <c r="P85" i="62"/>
  <c r="P79" i="62"/>
  <c r="P77" i="62"/>
  <c r="P73" i="62"/>
  <c r="P69" i="62"/>
  <c r="P63" i="62"/>
  <c r="P59" i="62"/>
  <c r="P55" i="62"/>
  <c r="P53" i="62"/>
  <c r="P48" i="62"/>
  <c r="P43" i="62"/>
  <c r="P39" i="62"/>
  <c r="P37" i="62"/>
  <c r="P32" i="62"/>
  <c r="P30" i="62"/>
  <c r="P28" i="62"/>
  <c r="P26" i="62"/>
  <c r="P24" i="62"/>
  <c r="Q153" i="62"/>
  <c r="Q147" i="62"/>
  <c r="Q142" i="62"/>
  <c r="Q138" i="62"/>
  <c r="Q134" i="62"/>
  <c r="Q130" i="62"/>
  <c r="Q124" i="62"/>
  <c r="Q117" i="62"/>
  <c r="Q115" i="62"/>
  <c r="Q113" i="62"/>
  <c r="Q111" i="62"/>
  <c r="Q109" i="62"/>
  <c r="Q103" i="62"/>
  <c r="Q99" i="62"/>
  <c r="Q95" i="62"/>
  <c r="Q93" i="62"/>
  <c r="Q89" i="62"/>
  <c r="Q87" i="62"/>
  <c r="Q85" i="62"/>
  <c r="Q79" i="62"/>
  <c r="Q77" i="62"/>
  <c r="Q73" i="62"/>
  <c r="Q69" i="62"/>
  <c r="Q63" i="62"/>
  <c r="Q59" i="62"/>
  <c r="Q55" i="62"/>
  <c r="Q53" i="62"/>
  <c r="Q48" i="62"/>
  <c r="Q43" i="62"/>
  <c r="Q39" i="62"/>
  <c r="Q37" i="62"/>
  <c r="Q32" i="62"/>
  <c r="Q30" i="62"/>
  <c r="Q28" i="62"/>
  <c r="Q26" i="62"/>
  <c r="Q24" i="62"/>
  <c r="Q21" i="62"/>
  <c r="Z132" i="58"/>
  <c r="Z131" i="58"/>
  <c r="Z130" i="58"/>
  <c r="Z129" i="58"/>
  <c r="Z128" i="58"/>
  <c r="Z127" i="58"/>
  <c r="Z315" i="58"/>
  <c r="Z314" i="58"/>
  <c r="Z313" i="58"/>
  <c r="Z307" i="58"/>
  <c r="Z306" i="58"/>
  <c r="Z305" i="58"/>
  <c r="Z245" i="58"/>
  <c r="Z244" i="58"/>
  <c r="Z243" i="58"/>
  <c r="Z237" i="58"/>
  <c r="Z236" i="58"/>
  <c r="Z235" i="58"/>
  <c r="Z187" i="58"/>
  <c r="Z186" i="58"/>
  <c r="Z179" i="58"/>
  <c r="Z178" i="58"/>
  <c r="Z185" i="58"/>
  <c r="Z177" i="58"/>
  <c r="Z106" i="58"/>
  <c r="Z105" i="58"/>
  <c r="Z98" i="58"/>
  <c r="Z97" i="58"/>
  <c r="Z104" i="58"/>
  <c r="Z96" i="58"/>
  <c r="Z15" i="58"/>
  <c r="Z14" i="58"/>
  <c r="Z13" i="58"/>
  <c r="Z24" i="58"/>
  <c r="Z23" i="58"/>
  <c r="Z22" i="58"/>
  <c r="Z33" i="58"/>
  <c r="Z32" i="58"/>
  <c r="Z31" i="58"/>
  <c r="S325" i="58"/>
  <c r="R325" i="58"/>
  <c r="S324" i="58"/>
  <c r="R324" i="58"/>
  <c r="S323" i="58"/>
  <c r="R323" i="58"/>
  <c r="S322" i="58"/>
  <c r="R322" i="58"/>
  <c r="S321" i="58"/>
  <c r="R321" i="58"/>
  <c r="S320" i="58"/>
  <c r="R320" i="58"/>
  <c r="S318" i="58"/>
  <c r="R318" i="58"/>
  <c r="S317" i="58"/>
  <c r="R317" i="58"/>
  <c r="S316" i="58"/>
  <c r="R316" i="58"/>
  <c r="S315" i="58"/>
  <c r="R315" i="58"/>
  <c r="S314" i="58"/>
  <c r="R314" i="58"/>
  <c r="S313" i="58"/>
  <c r="R313" i="58"/>
  <c r="S312" i="58"/>
  <c r="R312" i="58"/>
  <c r="S311" i="58"/>
  <c r="R311" i="58"/>
  <c r="S310" i="58"/>
  <c r="R310" i="58"/>
  <c r="S307" i="58"/>
  <c r="R307" i="58"/>
  <c r="S306" i="58"/>
  <c r="R306" i="58"/>
  <c r="S305" i="58"/>
  <c r="R305" i="58"/>
  <c r="S304" i="58"/>
  <c r="R304" i="58"/>
  <c r="S303" i="58"/>
  <c r="R303" i="58"/>
  <c r="S302" i="58"/>
  <c r="R302" i="58"/>
  <c r="S301" i="58"/>
  <c r="R301" i="58"/>
  <c r="S300" i="58"/>
  <c r="R300" i="58"/>
  <c r="S299" i="58"/>
  <c r="R299" i="58"/>
  <c r="S297" i="58"/>
  <c r="R297" i="58"/>
  <c r="S296" i="58"/>
  <c r="R296" i="58"/>
  <c r="S295" i="58"/>
  <c r="R295" i="58"/>
  <c r="S294" i="58"/>
  <c r="R294" i="58"/>
  <c r="S293" i="58"/>
  <c r="R293" i="58"/>
  <c r="S292" i="58"/>
  <c r="R292" i="58"/>
  <c r="S291" i="58"/>
  <c r="R291" i="58"/>
  <c r="S290" i="58"/>
  <c r="R290" i="58"/>
  <c r="S289" i="58"/>
  <c r="R289" i="58"/>
  <c r="S287" i="58"/>
  <c r="R287" i="58"/>
  <c r="S286" i="58"/>
  <c r="R286" i="58"/>
  <c r="S285" i="58"/>
  <c r="R285" i="58"/>
  <c r="S284" i="58"/>
  <c r="R284" i="58"/>
  <c r="S283" i="58"/>
  <c r="R283" i="58"/>
  <c r="S282" i="58"/>
  <c r="R282" i="58"/>
  <c r="S281" i="58"/>
  <c r="R281" i="58"/>
  <c r="S280" i="58"/>
  <c r="R280" i="58"/>
  <c r="S279" i="58"/>
  <c r="R279" i="58"/>
  <c r="S278" i="58"/>
  <c r="R278" i="58"/>
  <c r="S277" i="58"/>
  <c r="R277" i="58"/>
  <c r="S276" i="58"/>
  <c r="R276" i="58"/>
  <c r="S271" i="58"/>
  <c r="R271" i="58"/>
  <c r="S270" i="58"/>
  <c r="R270" i="58"/>
  <c r="S269" i="58"/>
  <c r="R269" i="58"/>
  <c r="S268" i="58"/>
  <c r="R268" i="58"/>
  <c r="S267" i="58"/>
  <c r="R267" i="58"/>
  <c r="S266" i="58"/>
  <c r="R266" i="58"/>
  <c r="S265" i="58"/>
  <c r="R265" i="58"/>
  <c r="S264" i="58"/>
  <c r="R264" i="58"/>
  <c r="S263" i="58"/>
  <c r="R263" i="58"/>
  <c r="S261" i="58"/>
  <c r="R261" i="58"/>
  <c r="S260" i="58"/>
  <c r="R260" i="58"/>
  <c r="S259" i="58"/>
  <c r="R259" i="58"/>
  <c r="S258" i="58"/>
  <c r="R258" i="58"/>
  <c r="S257" i="58"/>
  <c r="R257" i="58"/>
  <c r="S256" i="58"/>
  <c r="R256" i="58"/>
  <c r="S255" i="58"/>
  <c r="R255" i="58"/>
  <c r="S254" i="58"/>
  <c r="R254" i="58"/>
  <c r="S253" i="58"/>
  <c r="R253" i="58"/>
  <c r="S252" i="58"/>
  <c r="R252" i="58"/>
  <c r="S251" i="58"/>
  <c r="R251" i="58"/>
  <c r="S250" i="58"/>
  <c r="R250" i="58"/>
  <c r="S248" i="58"/>
  <c r="R248" i="58"/>
  <c r="S247" i="58"/>
  <c r="R247" i="58"/>
  <c r="S246" i="58"/>
  <c r="R246" i="58"/>
  <c r="S245" i="58"/>
  <c r="R245" i="58"/>
  <c r="S244" i="58"/>
  <c r="R244" i="58"/>
  <c r="S243" i="58"/>
  <c r="R243" i="58"/>
  <c r="S242" i="58"/>
  <c r="R242" i="58"/>
  <c r="S241" i="58"/>
  <c r="R241" i="58"/>
  <c r="S240" i="58"/>
  <c r="R240" i="58"/>
  <c r="S237" i="58"/>
  <c r="R237" i="58"/>
  <c r="S236" i="58"/>
  <c r="R236" i="58"/>
  <c r="S235" i="58"/>
  <c r="R235" i="58"/>
  <c r="S234" i="58"/>
  <c r="R234" i="58"/>
  <c r="S233" i="58"/>
  <c r="R233" i="58"/>
  <c r="S232" i="58"/>
  <c r="R232" i="58"/>
  <c r="S231" i="58"/>
  <c r="R231" i="58"/>
  <c r="S230" i="58"/>
  <c r="R230" i="58"/>
  <c r="S229" i="58"/>
  <c r="R229" i="58"/>
  <c r="S228" i="58"/>
  <c r="R228" i="58"/>
  <c r="S227" i="58"/>
  <c r="R227" i="58"/>
  <c r="S226" i="58"/>
  <c r="R226" i="58"/>
  <c r="S225" i="58"/>
  <c r="R225" i="58"/>
  <c r="S224" i="58"/>
  <c r="R224" i="58"/>
  <c r="S223" i="58"/>
  <c r="R223" i="58"/>
  <c r="S222" i="58"/>
  <c r="R222" i="58"/>
  <c r="S221" i="58"/>
  <c r="R221" i="58"/>
  <c r="S220" i="58"/>
  <c r="R220" i="58"/>
  <c r="S219" i="58"/>
  <c r="R219" i="58"/>
  <c r="S218" i="58"/>
  <c r="R218" i="58"/>
  <c r="S217" i="58"/>
  <c r="R217" i="58"/>
  <c r="S216" i="58"/>
  <c r="R216" i="58"/>
  <c r="S215" i="58"/>
  <c r="R215" i="58"/>
  <c r="S214" i="58"/>
  <c r="R214" i="58"/>
  <c r="S213" i="58"/>
  <c r="R213" i="58"/>
  <c r="S212" i="58"/>
  <c r="R212" i="58"/>
  <c r="S211" i="58"/>
  <c r="R211" i="58"/>
  <c r="S210" i="58"/>
  <c r="R210" i="58"/>
  <c r="S209" i="58"/>
  <c r="R209" i="58"/>
  <c r="S208" i="58"/>
  <c r="R208" i="58"/>
  <c r="S207" i="58"/>
  <c r="R207" i="58"/>
  <c r="S206" i="58"/>
  <c r="R206" i="58"/>
  <c r="S205" i="58"/>
  <c r="R205" i="58"/>
  <c r="S204" i="58"/>
  <c r="R204" i="58"/>
  <c r="S203" i="58"/>
  <c r="R203" i="58"/>
  <c r="S202" i="58"/>
  <c r="R202" i="58"/>
  <c r="S197" i="58"/>
  <c r="R197" i="58"/>
  <c r="S196" i="58"/>
  <c r="R196" i="58"/>
  <c r="S195" i="58"/>
  <c r="R195" i="58"/>
  <c r="S194" i="58"/>
  <c r="R194" i="58"/>
  <c r="S193" i="58"/>
  <c r="R193" i="58"/>
  <c r="S192" i="58"/>
  <c r="R192" i="58"/>
  <c r="S190" i="58"/>
  <c r="R190" i="58"/>
  <c r="S189" i="58"/>
  <c r="R189" i="58"/>
  <c r="S188" i="58"/>
  <c r="R188" i="58"/>
  <c r="S187" i="58"/>
  <c r="R187" i="58"/>
  <c r="S186" i="58"/>
  <c r="R186" i="58"/>
  <c r="S185" i="58"/>
  <c r="R185" i="58"/>
  <c r="S184" i="58"/>
  <c r="R184" i="58"/>
  <c r="S183" i="58"/>
  <c r="R183" i="58"/>
  <c r="S182" i="58"/>
  <c r="R182" i="58"/>
  <c r="S179" i="58"/>
  <c r="R179" i="58"/>
  <c r="S178" i="58"/>
  <c r="R178" i="58"/>
  <c r="S177" i="58"/>
  <c r="R177" i="58"/>
  <c r="S176" i="58"/>
  <c r="R176" i="58"/>
  <c r="S175" i="58"/>
  <c r="R175" i="58"/>
  <c r="S174" i="58"/>
  <c r="R174" i="58"/>
  <c r="S173" i="58"/>
  <c r="R173" i="58"/>
  <c r="S172" i="58"/>
  <c r="R172" i="58"/>
  <c r="S171" i="58"/>
  <c r="R171" i="58"/>
  <c r="S170" i="58"/>
  <c r="R170" i="58"/>
  <c r="S169" i="58"/>
  <c r="R169" i="58"/>
  <c r="S168" i="58"/>
  <c r="R168" i="58"/>
  <c r="S167" i="58"/>
  <c r="R167" i="58"/>
  <c r="S166" i="58"/>
  <c r="R166" i="58"/>
  <c r="S165" i="58"/>
  <c r="R165" i="58"/>
  <c r="S164" i="58"/>
  <c r="R164" i="58"/>
  <c r="S163" i="58"/>
  <c r="R163" i="58"/>
  <c r="S162" i="58"/>
  <c r="R162" i="58"/>
  <c r="S160" i="58"/>
  <c r="R160" i="58"/>
  <c r="S159" i="58"/>
  <c r="R159" i="58"/>
  <c r="S158" i="58"/>
  <c r="R158" i="58"/>
  <c r="S157" i="58"/>
  <c r="R157" i="58"/>
  <c r="S156" i="58"/>
  <c r="R156" i="58"/>
  <c r="S155" i="58"/>
  <c r="R155" i="58"/>
  <c r="S154" i="58"/>
  <c r="R154" i="58"/>
  <c r="S153" i="58"/>
  <c r="R153" i="58"/>
  <c r="S152" i="58"/>
  <c r="R152" i="58"/>
  <c r="S150" i="58"/>
  <c r="R150" i="58"/>
  <c r="S149" i="58"/>
  <c r="R149" i="58"/>
  <c r="S148" i="58"/>
  <c r="R148" i="58"/>
  <c r="S147" i="58"/>
  <c r="R147" i="58"/>
  <c r="S146" i="58"/>
  <c r="R146" i="58"/>
  <c r="S145" i="58"/>
  <c r="R145" i="58"/>
  <c r="S144" i="58"/>
  <c r="R144" i="58"/>
  <c r="S143" i="58"/>
  <c r="R143" i="58"/>
  <c r="S142" i="58"/>
  <c r="R142" i="58"/>
  <c r="S141" i="58"/>
  <c r="R141" i="58"/>
  <c r="S140" i="58"/>
  <c r="R140" i="58"/>
  <c r="S139" i="58"/>
  <c r="R139" i="58"/>
  <c r="S138" i="58"/>
  <c r="R138" i="58"/>
  <c r="S137" i="58"/>
  <c r="R137" i="58"/>
  <c r="S136" i="58"/>
  <c r="R136" i="58"/>
  <c r="S135" i="58"/>
  <c r="R135" i="58"/>
  <c r="S134" i="58"/>
  <c r="R134" i="58"/>
  <c r="S133" i="58"/>
  <c r="R133" i="58"/>
  <c r="S132" i="58"/>
  <c r="R132" i="58"/>
  <c r="S131" i="58"/>
  <c r="R131" i="58"/>
  <c r="S130" i="58"/>
  <c r="R130" i="58"/>
  <c r="S129" i="58"/>
  <c r="R129" i="58"/>
  <c r="S128" i="58"/>
  <c r="R128" i="58"/>
  <c r="S127" i="58"/>
  <c r="R127" i="58"/>
  <c r="S126" i="58"/>
  <c r="R126" i="58"/>
  <c r="S125" i="58"/>
  <c r="R125" i="58"/>
  <c r="S124" i="58"/>
  <c r="R124" i="58"/>
  <c r="S123" i="58"/>
  <c r="R123" i="58"/>
  <c r="S122" i="58"/>
  <c r="R122" i="58"/>
  <c r="S121" i="58"/>
  <c r="R121" i="58"/>
  <c r="S116" i="58"/>
  <c r="R116" i="58"/>
  <c r="S115" i="58"/>
  <c r="R115" i="58"/>
  <c r="S114" i="58"/>
  <c r="R114" i="58"/>
  <c r="S113" i="58"/>
  <c r="R113" i="58"/>
  <c r="S112" i="58"/>
  <c r="R112" i="58"/>
  <c r="S111" i="58"/>
  <c r="R111" i="58"/>
  <c r="S109" i="58"/>
  <c r="R109" i="58"/>
  <c r="S108" i="58"/>
  <c r="R108" i="58"/>
  <c r="S107" i="58"/>
  <c r="R107" i="58"/>
  <c r="S106" i="58"/>
  <c r="R106" i="58"/>
  <c r="S105" i="58"/>
  <c r="R105" i="58"/>
  <c r="S104" i="58"/>
  <c r="R104" i="58"/>
  <c r="S103" i="58"/>
  <c r="R103" i="58"/>
  <c r="S102" i="58"/>
  <c r="R102" i="58"/>
  <c r="S101" i="58"/>
  <c r="R101" i="58"/>
  <c r="S98" i="58"/>
  <c r="R98" i="58"/>
  <c r="S97" i="58"/>
  <c r="R97" i="58"/>
  <c r="S96" i="58"/>
  <c r="R96" i="58"/>
  <c r="S95" i="58"/>
  <c r="R95" i="58"/>
  <c r="S94" i="58"/>
  <c r="R94" i="58"/>
  <c r="S93" i="58"/>
  <c r="R93" i="58"/>
  <c r="S92" i="58"/>
  <c r="R92" i="58"/>
  <c r="S91" i="58"/>
  <c r="R91" i="58"/>
  <c r="S90" i="58"/>
  <c r="R90" i="58"/>
  <c r="S89" i="58"/>
  <c r="R89" i="58"/>
  <c r="S88" i="58"/>
  <c r="R88" i="58"/>
  <c r="S87" i="58"/>
  <c r="R87" i="58"/>
  <c r="S86" i="58"/>
  <c r="R86" i="58"/>
  <c r="S85" i="58"/>
  <c r="R85" i="58"/>
  <c r="S84" i="58"/>
  <c r="R84" i="58"/>
  <c r="S83" i="58"/>
  <c r="R83" i="58"/>
  <c r="S82" i="58"/>
  <c r="R82" i="58"/>
  <c r="S81" i="58"/>
  <c r="R81" i="58"/>
  <c r="S80" i="58"/>
  <c r="R80" i="58"/>
  <c r="S79" i="58"/>
  <c r="R79" i="58"/>
  <c r="S78" i="58"/>
  <c r="R78" i="58"/>
  <c r="S77" i="58"/>
  <c r="R77" i="58"/>
  <c r="S76" i="58"/>
  <c r="R76" i="58"/>
  <c r="S75" i="58"/>
  <c r="R75" i="58"/>
  <c r="S74" i="58"/>
  <c r="R74" i="58"/>
  <c r="S73" i="58"/>
  <c r="R73" i="58"/>
  <c r="S72" i="58"/>
  <c r="R72" i="58"/>
  <c r="S71" i="58"/>
  <c r="R71" i="58"/>
  <c r="S70" i="58"/>
  <c r="R70" i="58"/>
  <c r="S69" i="58"/>
  <c r="R69" i="58"/>
  <c r="S68" i="58"/>
  <c r="R68" i="58"/>
  <c r="S67" i="58"/>
  <c r="R67" i="58"/>
  <c r="S66" i="58"/>
  <c r="R66" i="58"/>
  <c r="S64" i="58"/>
  <c r="R64" i="58"/>
  <c r="S63" i="58"/>
  <c r="R63" i="58"/>
  <c r="S62" i="58"/>
  <c r="R62" i="58"/>
  <c r="S61" i="58"/>
  <c r="R61" i="58"/>
  <c r="S60" i="58"/>
  <c r="R60" i="58"/>
  <c r="S59" i="58"/>
  <c r="R59" i="58"/>
  <c r="S58" i="58"/>
  <c r="R58" i="58"/>
  <c r="S57" i="58"/>
  <c r="R57" i="58"/>
  <c r="S56" i="58"/>
  <c r="R56" i="58"/>
  <c r="S55" i="58"/>
  <c r="R55" i="58"/>
  <c r="S54" i="58"/>
  <c r="R54" i="58"/>
  <c r="S53" i="58"/>
  <c r="R53" i="58"/>
  <c r="S52" i="58"/>
  <c r="R52" i="58"/>
  <c r="S51" i="58"/>
  <c r="R51" i="58"/>
  <c r="S50" i="58"/>
  <c r="R50" i="58"/>
  <c r="S36" i="58"/>
  <c r="R36" i="58"/>
  <c r="S35" i="58"/>
  <c r="R35" i="58"/>
  <c r="S34" i="58"/>
  <c r="R34" i="58"/>
  <c r="S33" i="58"/>
  <c r="R33" i="58"/>
  <c r="S32" i="58"/>
  <c r="R32" i="58"/>
  <c r="S31" i="58"/>
  <c r="R31" i="58"/>
  <c r="S30" i="58"/>
  <c r="R30" i="58"/>
  <c r="S29" i="58"/>
  <c r="R29" i="58"/>
  <c r="S28" i="58"/>
  <c r="R28" i="58"/>
  <c r="S27" i="58"/>
  <c r="R27" i="58"/>
  <c r="S26" i="58"/>
  <c r="R26" i="58"/>
  <c r="S25" i="58"/>
  <c r="R25" i="58"/>
  <c r="S24" i="58"/>
  <c r="R24" i="58"/>
  <c r="S23" i="58"/>
  <c r="R23" i="58"/>
  <c r="S22" i="58"/>
  <c r="R22" i="58"/>
  <c r="S21" i="58"/>
  <c r="R21" i="58"/>
  <c r="S20" i="58"/>
  <c r="R20" i="58"/>
  <c r="S19" i="58"/>
  <c r="R19" i="58"/>
  <c r="S18" i="58"/>
  <c r="R18" i="58"/>
  <c r="S17" i="58"/>
  <c r="R17" i="58"/>
  <c r="S16" i="58"/>
  <c r="R16" i="58"/>
  <c r="S15" i="58"/>
  <c r="R15" i="58"/>
  <c r="S14" i="58"/>
  <c r="R14" i="58"/>
  <c r="S13" i="58"/>
  <c r="R13" i="58"/>
  <c r="S12" i="58"/>
  <c r="R12" i="58"/>
  <c r="S11" i="58"/>
  <c r="R11" i="58"/>
  <c r="W10" i="58"/>
  <c r="AF289" i="59"/>
  <c r="AF288" i="59"/>
  <c r="AF287" i="59"/>
  <c r="AF283" i="59"/>
  <c r="AF282" i="59"/>
  <c r="AF281" i="59"/>
  <c r="AF273" i="59"/>
  <c r="AF272" i="59"/>
  <c r="AF271" i="59"/>
  <c r="AF267" i="59"/>
  <c r="AF266" i="59"/>
  <c r="AF265" i="59"/>
  <c r="AF96" i="59"/>
  <c r="AF95" i="59"/>
  <c r="AF94" i="59"/>
  <c r="AF12" i="59"/>
  <c r="AF11" i="59"/>
  <c r="AF10" i="59"/>
  <c r="AF15" i="59"/>
  <c r="AF14" i="59"/>
  <c r="AF13" i="59"/>
  <c r="Y206" i="59"/>
  <c r="Y205" i="59"/>
  <c r="Y204" i="59"/>
  <c r="X206" i="59"/>
  <c r="X205" i="59"/>
  <c r="X204" i="59"/>
  <c r="Y292" i="59"/>
  <c r="X292" i="59"/>
  <c r="Y291" i="59"/>
  <c r="X291" i="59"/>
  <c r="Y290" i="59"/>
  <c r="X290" i="59"/>
  <c r="Y289" i="59"/>
  <c r="X289" i="59"/>
  <c r="Y288" i="59"/>
  <c r="X288" i="59"/>
  <c r="Y287" i="59"/>
  <c r="X287" i="59"/>
  <c r="Y286" i="59"/>
  <c r="X286" i="59"/>
  <c r="Y285" i="59"/>
  <c r="X285" i="59"/>
  <c r="Y284" i="59"/>
  <c r="X284" i="59"/>
  <c r="Y283" i="59"/>
  <c r="X283" i="59"/>
  <c r="Y282" i="59"/>
  <c r="X282" i="59"/>
  <c r="Y281" i="59"/>
  <c r="X281" i="59"/>
  <c r="Y279" i="59"/>
  <c r="X279" i="59"/>
  <c r="Y278" i="59"/>
  <c r="X278" i="59"/>
  <c r="Y277" i="59"/>
  <c r="X277" i="59"/>
  <c r="Y273" i="59"/>
  <c r="X273" i="59"/>
  <c r="Y272" i="59"/>
  <c r="X272" i="59"/>
  <c r="Y271" i="59"/>
  <c r="X271" i="59"/>
  <c r="Y270" i="59"/>
  <c r="X270" i="59"/>
  <c r="Y269" i="59"/>
  <c r="X269" i="59"/>
  <c r="Y268" i="59"/>
  <c r="X268" i="59"/>
  <c r="Y267" i="59"/>
  <c r="X267" i="59"/>
  <c r="Y266" i="59"/>
  <c r="X266" i="59"/>
  <c r="Y265" i="59"/>
  <c r="X265" i="59"/>
  <c r="Y264" i="59"/>
  <c r="X264" i="59"/>
  <c r="Y263" i="59"/>
  <c r="X263" i="59"/>
  <c r="Y262" i="59"/>
  <c r="X262" i="59"/>
  <c r="Y261" i="59"/>
  <c r="X261" i="59"/>
  <c r="Y260" i="59"/>
  <c r="X260" i="59"/>
  <c r="Y259" i="59"/>
  <c r="X259" i="59"/>
  <c r="Y256" i="59"/>
  <c r="X256" i="59"/>
  <c r="Y255" i="59"/>
  <c r="X255" i="59"/>
  <c r="Y254" i="59"/>
  <c r="X254" i="59"/>
  <c r="Y253" i="59"/>
  <c r="X253" i="59"/>
  <c r="Y252" i="59"/>
  <c r="X252" i="59"/>
  <c r="Y251" i="59"/>
  <c r="X251" i="59"/>
  <c r="Y250" i="59"/>
  <c r="X250" i="59"/>
  <c r="Y249" i="59"/>
  <c r="X249" i="59"/>
  <c r="Y248" i="59"/>
  <c r="X248" i="59"/>
  <c r="Y247" i="59"/>
  <c r="X247" i="59"/>
  <c r="Y246" i="59"/>
  <c r="X246" i="59"/>
  <c r="Y245" i="59"/>
  <c r="X245" i="59"/>
  <c r="Y244" i="59"/>
  <c r="X244" i="59"/>
  <c r="Y243" i="59"/>
  <c r="X243" i="59"/>
  <c r="Y242" i="59"/>
  <c r="X242" i="59"/>
  <c r="Y241" i="59"/>
  <c r="X241" i="59"/>
  <c r="Y240" i="59"/>
  <c r="X240" i="59"/>
  <c r="Y239" i="59"/>
  <c r="X239" i="59"/>
  <c r="Y238" i="59"/>
  <c r="X238" i="59"/>
  <c r="Y237" i="59"/>
  <c r="X237" i="59"/>
  <c r="Y236" i="59"/>
  <c r="X236" i="59"/>
  <c r="Y235" i="59"/>
  <c r="X235" i="59"/>
  <c r="Y234" i="59"/>
  <c r="X234" i="59"/>
  <c r="Y233" i="59"/>
  <c r="X233" i="59"/>
  <c r="Y232" i="59"/>
  <c r="X232" i="59"/>
  <c r="Y231" i="59"/>
  <c r="X231" i="59"/>
  <c r="Y230" i="59"/>
  <c r="X230" i="59"/>
  <c r="Y227" i="59"/>
  <c r="X227" i="59"/>
  <c r="Y226" i="59"/>
  <c r="X226" i="59"/>
  <c r="Y225" i="59"/>
  <c r="X225" i="59"/>
  <c r="Y224" i="59"/>
  <c r="X224" i="59"/>
  <c r="Y223" i="59"/>
  <c r="X223" i="59"/>
  <c r="Y222" i="59"/>
  <c r="X222" i="59"/>
  <c r="Y220" i="59"/>
  <c r="X220" i="59"/>
  <c r="Y219" i="59"/>
  <c r="X219" i="59"/>
  <c r="Y218" i="59"/>
  <c r="X218" i="59"/>
  <c r="Y217" i="59"/>
  <c r="X217" i="59"/>
  <c r="Y216" i="59"/>
  <c r="X216" i="59"/>
  <c r="Y215" i="59"/>
  <c r="X215" i="59"/>
  <c r="Y210" i="59"/>
  <c r="X210" i="59"/>
  <c r="Y209" i="59"/>
  <c r="X209" i="59"/>
  <c r="Y208" i="59"/>
  <c r="X208" i="59"/>
  <c r="Y203" i="59"/>
  <c r="X203" i="59"/>
  <c r="Y202" i="59"/>
  <c r="X202" i="59"/>
  <c r="Y201" i="59"/>
  <c r="X201" i="59"/>
  <c r="Y199" i="59"/>
  <c r="X199" i="59"/>
  <c r="Y198" i="59"/>
  <c r="X198" i="59"/>
  <c r="Y197" i="59"/>
  <c r="X197" i="59"/>
  <c r="Y196" i="59"/>
  <c r="X196" i="59"/>
  <c r="Y195" i="59"/>
  <c r="X195" i="59"/>
  <c r="Y194" i="59"/>
  <c r="X194" i="59"/>
  <c r="Y193" i="59"/>
  <c r="X193" i="59"/>
  <c r="Y192" i="59"/>
  <c r="X192" i="59"/>
  <c r="Y191" i="59"/>
  <c r="X191" i="59"/>
  <c r="Y189" i="59"/>
  <c r="X189" i="59"/>
  <c r="Y188" i="59"/>
  <c r="X188" i="59"/>
  <c r="Y187" i="59"/>
  <c r="X187" i="59"/>
  <c r="Y186" i="59"/>
  <c r="X186" i="59"/>
  <c r="Y185" i="59"/>
  <c r="X185" i="59"/>
  <c r="Y184" i="59"/>
  <c r="X184" i="59"/>
  <c r="Y182" i="59"/>
  <c r="X182" i="59"/>
  <c r="Y181" i="59"/>
  <c r="X181" i="59"/>
  <c r="Y180" i="59"/>
  <c r="X180" i="59"/>
  <c r="Y179" i="59"/>
  <c r="X179" i="59"/>
  <c r="Y178" i="59"/>
  <c r="X178" i="59"/>
  <c r="Y177" i="59"/>
  <c r="X177" i="59"/>
  <c r="Y176" i="59"/>
  <c r="X176" i="59"/>
  <c r="Y175" i="59"/>
  <c r="X175" i="59"/>
  <c r="Y174" i="59"/>
  <c r="X174" i="59"/>
  <c r="Y173" i="59"/>
  <c r="X173" i="59"/>
  <c r="Y172" i="59"/>
  <c r="X172" i="59"/>
  <c r="Y171" i="59"/>
  <c r="X171" i="59"/>
  <c r="Y170" i="59"/>
  <c r="X170" i="59"/>
  <c r="Y169" i="59"/>
  <c r="X169" i="59"/>
  <c r="Y168" i="59"/>
  <c r="X168" i="59"/>
  <c r="Y167" i="59"/>
  <c r="X167" i="59"/>
  <c r="Y166" i="59"/>
  <c r="X166" i="59"/>
  <c r="Y165" i="59"/>
  <c r="X165" i="59"/>
  <c r="Y164" i="59"/>
  <c r="X164" i="59"/>
  <c r="Y163" i="59"/>
  <c r="X163" i="59"/>
  <c r="Y162" i="59"/>
  <c r="X162" i="59"/>
  <c r="Y161" i="59"/>
  <c r="X161" i="59"/>
  <c r="Y160" i="59"/>
  <c r="X160" i="59"/>
  <c r="Y159" i="59"/>
  <c r="X159" i="59"/>
  <c r="Y158" i="59"/>
  <c r="X158" i="59"/>
  <c r="Y157" i="59"/>
  <c r="X157" i="59"/>
  <c r="Y156" i="59"/>
  <c r="X156" i="59"/>
  <c r="Y155" i="59"/>
  <c r="X155" i="59"/>
  <c r="Y154" i="59"/>
  <c r="X154" i="59"/>
  <c r="Y153" i="59"/>
  <c r="X153" i="59"/>
  <c r="Y152" i="59"/>
  <c r="X152" i="59"/>
  <c r="Y151" i="59"/>
  <c r="X151" i="59"/>
  <c r="Y150" i="59"/>
  <c r="X150" i="59"/>
  <c r="Y149" i="59"/>
  <c r="X149" i="59"/>
  <c r="Y148" i="59"/>
  <c r="X148" i="59"/>
  <c r="Y147" i="59"/>
  <c r="X147" i="59"/>
  <c r="Y146" i="59"/>
  <c r="X146" i="59"/>
  <c r="Y145" i="59"/>
  <c r="X145" i="59"/>
  <c r="Y144" i="59"/>
  <c r="X144" i="59"/>
  <c r="Y143" i="59"/>
  <c r="X143" i="59"/>
  <c r="Y142" i="59"/>
  <c r="X142" i="59"/>
  <c r="Y141" i="59"/>
  <c r="X141" i="59"/>
  <c r="Y124" i="59"/>
  <c r="X124" i="59"/>
  <c r="Y123" i="59"/>
  <c r="X123" i="59"/>
  <c r="Y118" i="59"/>
  <c r="X118" i="59"/>
  <c r="Y117" i="59"/>
  <c r="X117" i="59"/>
  <c r="Y112" i="59"/>
  <c r="X112" i="59"/>
  <c r="Y111" i="59"/>
  <c r="X111" i="59"/>
  <c r="Y110" i="59"/>
  <c r="X110" i="59"/>
  <c r="Y109" i="59"/>
  <c r="X109" i="59"/>
  <c r="Y108" i="59"/>
  <c r="X108" i="59"/>
  <c r="Y107" i="59"/>
  <c r="X107" i="59"/>
  <c r="Y106" i="59"/>
  <c r="X106" i="59"/>
  <c r="Y105" i="59"/>
  <c r="X105" i="59"/>
  <c r="Y104" i="59"/>
  <c r="X104" i="59"/>
  <c r="Y102" i="59"/>
  <c r="X102" i="59"/>
  <c r="Y101" i="59"/>
  <c r="X101" i="59"/>
  <c r="Y100" i="59"/>
  <c r="X100" i="59"/>
  <c r="Y99" i="59"/>
  <c r="X99" i="59"/>
  <c r="Y98" i="59"/>
  <c r="X98" i="59"/>
  <c r="Y97" i="59"/>
  <c r="X97" i="59"/>
  <c r="Y96" i="59"/>
  <c r="X96" i="59"/>
  <c r="Y95" i="59"/>
  <c r="X95" i="59"/>
  <c r="Y94" i="59"/>
  <c r="X94" i="59"/>
  <c r="Y91" i="59"/>
  <c r="X91" i="59"/>
  <c r="Y90" i="59"/>
  <c r="X90" i="59"/>
  <c r="Y89" i="59"/>
  <c r="X89" i="59"/>
  <c r="Y88" i="59"/>
  <c r="X88" i="59"/>
  <c r="Y87" i="59"/>
  <c r="X87" i="59"/>
  <c r="Y86" i="59"/>
  <c r="X86" i="59"/>
  <c r="Y85" i="59"/>
  <c r="X85" i="59"/>
  <c r="Y84" i="59"/>
  <c r="X84" i="59"/>
  <c r="Y83" i="59"/>
  <c r="X83" i="59"/>
  <c r="Y82" i="59"/>
  <c r="X82" i="59"/>
  <c r="Y81" i="59"/>
  <c r="X81" i="59"/>
  <c r="Y80" i="59"/>
  <c r="X80" i="59"/>
  <c r="Y79" i="59"/>
  <c r="X79" i="59"/>
  <c r="Y78" i="59"/>
  <c r="X78" i="59"/>
  <c r="Y77" i="59"/>
  <c r="X77" i="59"/>
  <c r="Y76" i="59"/>
  <c r="X76" i="59"/>
  <c r="Y75" i="59"/>
  <c r="X75" i="59"/>
  <c r="Y74" i="59"/>
  <c r="X74" i="59"/>
  <c r="Y73" i="59"/>
  <c r="X73" i="59"/>
  <c r="Y72" i="59"/>
  <c r="X72" i="59"/>
  <c r="Y71" i="59"/>
  <c r="X71" i="59"/>
  <c r="Y70" i="59"/>
  <c r="X70" i="59"/>
  <c r="Y69" i="59"/>
  <c r="X69" i="59"/>
  <c r="Y68" i="59"/>
  <c r="X68" i="59"/>
  <c r="Y67" i="59"/>
  <c r="X67" i="59"/>
  <c r="Y66" i="59"/>
  <c r="X66" i="59"/>
  <c r="Y65" i="59"/>
  <c r="X65" i="59"/>
  <c r="Y64" i="59"/>
  <c r="X64" i="59"/>
  <c r="Y63" i="59"/>
  <c r="X63" i="59"/>
  <c r="Y62" i="59"/>
  <c r="X62" i="59"/>
  <c r="Y61" i="59"/>
  <c r="X61" i="59"/>
  <c r="Y60" i="59"/>
  <c r="X60" i="59"/>
  <c r="Y59" i="59"/>
  <c r="X59" i="59"/>
  <c r="Y58" i="59"/>
  <c r="X58" i="59"/>
  <c r="Y57" i="59"/>
  <c r="X57" i="59"/>
  <c r="Y56" i="59"/>
  <c r="X56" i="59"/>
  <c r="Y52" i="59"/>
  <c r="X52" i="59"/>
  <c r="Y51" i="59"/>
  <c r="X51" i="59"/>
  <c r="Y50" i="59"/>
  <c r="X50" i="59"/>
  <c r="Y49" i="59"/>
  <c r="X49" i="59"/>
  <c r="Y48" i="59"/>
  <c r="X48" i="59"/>
  <c r="Y47" i="59"/>
  <c r="X47" i="59"/>
  <c r="Y46" i="59"/>
  <c r="X46" i="59"/>
  <c r="Y45" i="59"/>
  <c r="X45" i="59"/>
  <c r="Y44" i="59"/>
  <c r="X44" i="59"/>
  <c r="Y43" i="59"/>
  <c r="X43" i="59"/>
  <c r="Y42" i="59"/>
  <c r="X42" i="59"/>
  <c r="Y41" i="59"/>
  <c r="X41" i="59"/>
  <c r="Y40" i="59"/>
  <c r="X40" i="59"/>
  <c r="Y39" i="59"/>
  <c r="X39" i="59"/>
  <c r="Y38" i="59"/>
  <c r="X38" i="59"/>
  <c r="Y36" i="59"/>
  <c r="X36" i="59"/>
  <c r="Y35" i="59"/>
  <c r="X35" i="59"/>
  <c r="Y34" i="59"/>
  <c r="X34" i="59"/>
  <c r="Y33" i="59"/>
  <c r="X33" i="59"/>
  <c r="Y32" i="59"/>
  <c r="X32" i="59"/>
  <c r="Y31" i="59"/>
  <c r="X31" i="59"/>
  <c r="Y29" i="59"/>
  <c r="X29" i="59"/>
  <c r="Y28" i="59"/>
  <c r="X28" i="59"/>
  <c r="Y27" i="59"/>
  <c r="X27" i="59"/>
  <c r="Y26" i="59"/>
  <c r="X26" i="59"/>
  <c r="Y25" i="59"/>
  <c r="X25" i="59"/>
  <c r="Y24" i="59"/>
  <c r="X24" i="59"/>
  <c r="Y18" i="59"/>
  <c r="X18" i="59"/>
  <c r="Y17" i="59"/>
  <c r="X17" i="59"/>
  <c r="Y16" i="59"/>
  <c r="X16" i="59"/>
  <c r="Y15" i="59"/>
  <c r="X15" i="59"/>
  <c r="Y14" i="59"/>
  <c r="X14" i="59"/>
  <c r="Y13" i="59"/>
  <c r="X13" i="59"/>
  <c r="Y12" i="59"/>
  <c r="X12" i="59"/>
  <c r="Y11" i="59"/>
  <c r="X11" i="59"/>
  <c r="Y10" i="59"/>
  <c r="W137" i="60"/>
  <c r="V137" i="60"/>
  <c r="W136" i="60"/>
  <c r="V136" i="60"/>
  <c r="W135" i="60"/>
  <c r="V135" i="60"/>
  <c r="W134" i="60"/>
  <c r="V134" i="60"/>
  <c r="W133" i="60"/>
  <c r="V133" i="60"/>
  <c r="W132" i="60"/>
  <c r="V132" i="60"/>
  <c r="W131" i="60"/>
  <c r="V131" i="60"/>
  <c r="W130" i="60"/>
  <c r="V130" i="60"/>
  <c r="W129" i="60"/>
  <c r="V129" i="60"/>
  <c r="W128" i="60"/>
  <c r="V128" i="60"/>
  <c r="W127" i="60"/>
  <c r="V127" i="60"/>
  <c r="W126" i="60"/>
  <c r="V126" i="60"/>
  <c r="W125" i="60"/>
  <c r="V125" i="60"/>
  <c r="W124" i="60"/>
  <c r="V124" i="60"/>
  <c r="W123" i="60"/>
  <c r="V123" i="60"/>
  <c r="W122" i="60"/>
  <c r="V122" i="60"/>
  <c r="W121" i="60"/>
  <c r="V121" i="60"/>
  <c r="W120" i="60"/>
  <c r="V120" i="60"/>
  <c r="W119" i="60"/>
  <c r="V119" i="60"/>
  <c r="W118" i="60"/>
  <c r="V118" i="60"/>
  <c r="W117" i="60"/>
  <c r="V117" i="60"/>
  <c r="W116" i="60"/>
  <c r="V116" i="60"/>
  <c r="W115" i="60"/>
  <c r="V115" i="60"/>
  <c r="W114" i="60"/>
  <c r="V114" i="60"/>
  <c r="W113" i="60"/>
  <c r="V113" i="60"/>
  <c r="W112" i="60"/>
  <c r="V112" i="60"/>
  <c r="W111" i="60"/>
  <c r="V111" i="60"/>
  <c r="W110" i="60"/>
  <c r="V110" i="60"/>
  <c r="W109" i="60"/>
  <c r="V109" i="60"/>
  <c r="W108" i="60"/>
  <c r="V108" i="60"/>
  <c r="W199" i="60"/>
  <c r="V199" i="60"/>
  <c r="W198" i="60"/>
  <c r="V198" i="60"/>
  <c r="W197" i="60"/>
  <c r="V197" i="60"/>
  <c r="W196" i="60"/>
  <c r="V196" i="60"/>
  <c r="W195" i="60"/>
  <c r="V195" i="60"/>
  <c r="W194" i="60"/>
  <c r="V194" i="60"/>
  <c r="W193" i="60"/>
  <c r="V193" i="60"/>
  <c r="W192" i="60"/>
  <c r="V192" i="60"/>
  <c r="W191" i="60"/>
  <c r="V191" i="60"/>
  <c r="W190" i="60"/>
  <c r="V190" i="60"/>
  <c r="W189" i="60"/>
  <c r="V189" i="60"/>
  <c r="W188" i="60"/>
  <c r="V188" i="60"/>
  <c r="W187" i="60"/>
  <c r="V187" i="60"/>
  <c r="W186" i="60"/>
  <c r="V186" i="60"/>
  <c r="W185" i="60"/>
  <c r="V185" i="60"/>
  <c r="W184" i="60"/>
  <c r="V184" i="60"/>
  <c r="W183" i="60"/>
  <c r="V183" i="60"/>
  <c r="W182" i="60"/>
  <c r="V182" i="60"/>
  <c r="W181" i="60"/>
  <c r="V181" i="60"/>
  <c r="W180" i="60"/>
  <c r="V180" i="60"/>
  <c r="W179" i="60"/>
  <c r="V179" i="60"/>
  <c r="W178" i="60"/>
  <c r="V178" i="60"/>
  <c r="W177" i="60"/>
  <c r="V177" i="60"/>
  <c r="W176" i="60"/>
  <c r="V176" i="60"/>
  <c r="W175" i="60"/>
  <c r="V175" i="60"/>
  <c r="W174" i="60"/>
  <c r="V174" i="60"/>
  <c r="W173" i="60"/>
  <c r="V173" i="60"/>
  <c r="W172" i="60"/>
  <c r="V172" i="60"/>
  <c r="W171" i="60"/>
  <c r="V171" i="60"/>
  <c r="W170" i="60"/>
  <c r="V170" i="60"/>
  <c r="U69" i="62" l="1"/>
  <c r="AC123" i="59"/>
  <c r="AC124" i="59"/>
  <c r="AT1489" i="14"/>
  <c r="AV1488" i="14"/>
  <c r="AV1452" i="14"/>
  <c r="AT1453" i="14"/>
  <c r="AV1415" i="14"/>
  <c r="AT1416" i="14"/>
  <c r="AV1379" i="14"/>
  <c r="AT1380" i="14"/>
  <c r="AV1344" i="14"/>
  <c r="AT1345" i="14"/>
  <c r="AV1307" i="14"/>
  <c r="AT1308" i="14"/>
  <c r="AT1273" i="14"/>
  <c r="AV1272" i="14"/>
  <c r="AV1234" i="14"/>
  <c r="AT1235" i="14"/>
  <c r="AV1199" i="14"/>
  <c r="AT1200" i="14"/>
  <c r="AT1162" i="14"/>
  <c r="AV1161" i="14"/>
  <c r="AV1126" i="14"/>
  <c r="AT1127" i="14"/>
  <c r="AV1089" i="14"/>
  <c r="AT1090" i="14"/>
  <c r="AV1049" i="14"/>
  <c r="AT1050" i="14"/>
  <c r="AV1014" i="14"/>
  <c r="AT1015" i="14"/>
  <c r="AV977" i="14"/>
  <c r="AT978" i="14"/>
  <c r="AT943" i="14"/>
  <c r="AV942" i="14"/>
  <c r="AV905" i="14"/>
  <c r="AT906" i="14"/>
  <c r="AT871" i="14"/>
  <c r="AV870" i="14"/>
  <c r="AT834" i="14"/>
  <c r="AV833" i="14"/>
  <c r="AV797" i="14"/>
  <c r="AT798" i="14"/>
  <c r="AV761" i="14"/>
  <c r="AT762" i="14"/>
  <c r="AV726" i="14"/>
  <c r="AT727" i="14"/>
  <c r="AV688" i="14"/>
  <c r="AT689" i="14"/>
  <c r="AT654" i="14"/>
  <c r="AV653" i="14"/>
  <c r="AV616" i="14"/>
  <c r="AT617" i="14"/>
  <c r="AV581" i="14"/>
  <c r="AT582" i="14"/>
  <c r="AV542" i="14"/>
  <c r="AT543" i="14"/>
  <c r="AT508" i="14"/>
  <c r="AV507" i="14"/>
  <c r="AV470" i="14"/>
  <c r="AT471" i="14"/>
  <c r="AV434" i="14"/>
  <c r="AT435" i="14"/>
  <c r="AV399" i="14"/>
  <c r="AT400" i="14"/>
  <c r="AV362" i="14"/>
  <c r="AT363" i="14"/>
  <c r="AV326" i="14"/>
  <c r="AT327" i="14"/>
  <c r="AT291" i="14"/>
  <c r="AV290" i="14"/>
  <c r="AT253" i="14"/>
  <c r="AV252" i="14"/>
  <c r="AV215" i="14"/>
  <c r="AT216" i="14"/>
  <c r="AV179" i="14"/>
  <c r="AT180" i="14"/>
  <c r="AV144" i="14"/>
  <c r="AT145" i="14"/>
  <c r="AV107" i="14"/>
  <c r="AT108" i="14"/>
  <c r="AV71" i="14"/>
  <c r="AT72" i="14"/>
  <c r="AV36" i="14"/>
  <c r="AT37" i="14"/>
  <c r="BB1045" i="13"/>
  <c r="BB973" i="13"/>
  <c r="BB1008" i="13"/>
  <c r="BB901" i="13"/>
  <c r="BB936" i="13"/>
  <c r="BB827" i="13"/>
  <c r="BB864" i="13"/>
  <c r="BB755" i="13"/>
  <c r="BB790" i="13"/>
  <c r="BB682" i="13"/>
  <c r="BB719" i="13"/>
  <c r="BB647" i="13"/>
  <c r="BB575" i="13"/>
  <c r="BB611" i="13"/>
  <c r="BB538" i="13"/>
  <c r="BB467" i="13"/>
  <c r="BB502" i="13"/>
  <c r="BB395" i="13"/>
  <c r="BB431" i="13"/>
  <c r="BB251" i="13"/>
  <c r="BB287" i="13"/>
  <c r="BB179" i="13"/>
  <c r="BB323" i="13"/>
  <c r="BB215" i="13"/>
  <c r="BB358" i="13"/>
  <c r="BB71" i="13"/>
  <c r="BB107" i="13"/>
  <c r="BB142" i="13"/>
  <c r="AV1046" i="13"/>
  <c r="AT1047" i="13"/>
  <c r="AV1009" i="13"/>
  <c r="AT1010" i="13"/>
  <c r="AV974" i="13"/>
  <c r="AT975" i="13"/>
  <c r="AV937" i="13"/>
  <c r="AT938" i="13"/>
  <c r="AV902" i="13"/>
  <c r="AT903" i="13"/>
  <c r="AV865" i="13"/>
  <c r="AT866" i="13"/>
  <c r="AV828" i="13"/>
  <c r="AT829" i="13"/>
  <c r="AV791" i="13"/>
  <c r="AT792" i="13"/>
  <c r="AV756" i="13"/>
  <c r="AT757" i="13"/>
  <c r="AV720" i="13"/>
  <c r="AT721" i="13"/>
  <c r="AV683" i="13"/>
  <c r="AT684" i="13"/>
  <c r="AV648" i="13"/>
  <c r="AT649" i="13"/>
  <c r="AV612" i="13"/>
  <c r="AT613" i="13"/>
  <c r="AV576" i="13"/>
  <c r="AT577" i="13"/>
  <c r="AV539" i="13"/>
  <c r="AT540" i="13"/>
  <c r="AV503" i="13"/>
  <c r="AT504" i="13"/>
  <c r="AV468" i="13"/>
  <c r="AT469" i="13"/>
  <c r="AV432" i="13"/>
  <c r="AT433" i="13"/>
  <c r="AV396" i="13"/>
  <c r="AT397" i="13"/>
  <c r="AV359" i="13"/>
  <c r="AT360" i="13"/>
  <c r="AV324" i="13"/>
  <c r="AT325" i="13"/>
  <c r="AV288" i="13"/>
  <c r="AT289" i="13"/>
  <c r="AV252" i="13"/>
  <c r="AT253" i="13"/>
  <c r="AV216" i="13"/>
  <c r="AT217" i="13"/>
  <c r="AV180" i="13"/>
  <c r="AT181" i="13"/>
  <c r="AV143" i="13"/>
  <c r="AT144" i="13"/>
  <c r="AV108" i="13"/>
  <c r="AT109" i="13"/>
  <c r="AV72" i="13"/>
  <c r="AT73" i="13"/>
  <c r="AC91" i="59"/>
  <c r="AC85" i="59"/>
  <c r="AC86" i="59"/>
  <c r="AC87" i="59"/>
  <c r="AC88" i="59"/>
  <c r="AC89" i="59"/>
  <c r="AC90" i="59"/>
  <c r="U63" i="62"/>
  <c r="AA172" i="60"/>
  <c r="AA180" i="60"/>
  <c r="AA188" i="60"/>
  <c r="AA196" i="60"/>
  <c r="AA174" i="60"/>
  <c r="AA182" i="60"/>
  <c r="AA190" i="60"/>
  <c r="AA198" i="60"/>
  <c r="AA134" i="60"/>
  <c r="AA132" i="60"/>
  <c r="AA126" i="60"/>
  <c r="AA124" i="60"/>
  <c r="AA116" i="60"/>
  <c r="AA118" i="60"/>
  <c r="AA110" i="60"/>
  <c r="AA108" i="60"/>
  <c r="AA131" i="60"/>
  <c r="AA179" i="60"/>
  <c r="AA123" i="60"/>
  <c r="AA187" i="60"/>
  <c r="AA115" i="60"/>
  <c r="AA171" i="60"/>
  <c r="AA195" i="60"/>
  <c r="AA111" i="60"/>
  <c r="AA119" i="60"/>
  <c r="AA127" i="60"/>
  <c r="AA135" i="60"/>
  <c r="AA175" i="60"/>
  <c r="AA183" i="60"/>
  <c r="AA191" i="60"/>
  <c r="AA199" i="60"/>
  <c r="AA112" i="60"/>
  <c r="AA136" i="60"/>
  <c r="AA121" i="60"/>
  <c r="AA177" i="60"/>
  <c r="AA120" i="60"/>
  <c r="AA192" i="60"/>
  <c r="AA129" i="60"/>
  <c r="AA185" i="60"/>
  <c r="AA193" i="60"/>
  <c r="AA114" i="60"/>
  <c r="AA122" i="60"/>
  <c r="AA130" i="60"/>
  <c r="AA170" i="60"/>
  <c r="AA178" i="60"/>
  <c r="AA186" i="60"/>
  <c r="AA194" i="60"/>
  <c r="AA128" i="60"/>
  <c r="AA184" i="60"/>
  <c r="AA113" i="60"/>
  <c r="AA137" i="60"/>
  <c r="AA109" i="60"/>
  <c r="AA117" i="60"/>
  <c r="AA125" i="60"/>
  <c r="AA133" i="60"/>
  <c r="AA173" i="60"/>
  <c r="AA181" i="60"/>
  <c r="AA189" i="60"/>
  <c r="AA197" i="60"/>
  <c r="AA176" i="60"/>
  <c r="AC283" i="59"/>
  <c r="AC281" i="59"/>
  <c r="AC291" i="59"/>
  <c r="AC287" i="59"/>
  <c r="AC289" i="59"/>
  <c r="AC267" i="59"/>
  <c r="AC259" i="59"/>
  <c r="AC223" i="59"/>
  <c r="AC210" i="59"/>
  <c r="AC204" i="59"/>
  <c r="AC206" i="59"/>
  <c r="AC197" i="59"/>
  <c r="AC188" i="59"/>
  <c r="AC179" i="59"/>
  <c r="AC171" i="59"/>
  <c r="AC163" i="59"/>
  <c r="AC155" i="59"/>
  <c r="AC147" i="59"/>
  <c r="AC112" i="59"/>
  <c r="AC108" i="59"/>
  <c r="AC109" i="59"/>
  <c r="AC104" i="59"/>
  <c r="AC100" i="59"/>
  <c r="AC99" i="59"/>
  <c r="AC95" i="59"/>
  <c r="AC77" i="59"/>
  <c r="AC69" i="59"/>
  <c r="AC61" i="59"/>
  <c r="AC50" i="59"/>
  <c r="AC51" i="59"/>
  <c r="AC46" i="59"/>
  <c r="AC42" i="59"/>
  <c r="AC43" i="59"/>
  <c r="AC38" i="59"/>
  <c r="AC34" i="59"/>
  <c r="AC33" i="59"/>
  <c r="AC28" i="59"/>
  <c r="AC24" i="59"/>
  <c r="AC25" i="59"/>
  <c r="AC15" i="59"/>
  <c r="AC11" i="59"/>
  <c r="AC12" i="59"/>
  <c r="AC10" i="59"/>
  <c r="AC141" i="59"/>
  <c r="AC199" i="59"/>
  <c r="AC225" i="59"/>
  <c r="AC285" i="59"/>
  <c r="AC145" i="59"/>
  <c r="AC153" i="59"/>
  <c r="AC261" i="59"/>
  <c r="AC216" i="59"/>
  <c r="AC191" i="59"/>
  <c r="AC269" i="59"/>
  <c r="AC186" i="59"/>
  <c r="AC195" i="59"/>
  <c r="AC208" i="59"/>
  <c r="AC220" i="59"/>
  <c r="AC255" i="59"/>
  <c r="AC265" i="59"/>
  <c r="AC273" i="59"/>
  <c r="AC13" i="59"/>
  <c r="AC26" i="59"/>
  <c r="AC44" i="59"/>
  <c r="AC101" i="59"/>
  <c r="AC189" i="59"/>
  <c r="AC215" i="59"/>
  <c r="AC224" i="59"/>
  <c r="AC268" i="59"/>
  <c r="AC59" i="59"/>
  <c r="AC67" i="59"/>
  <c r="AC75" i="59"/>
  <c r="AC83" i="59"/>
  <c r="AC234" i="59"/>
  <c r="AC242" i="59"/>
  <c r="AC250" i="59"/>
  <c r="AC35" i="59"/>
  <c r="AC52" i="59"/>
  <c r="AC110" i="59"/>
  <c r="AC198" i="59"/>
  <c r="AC260" i="59"/>
  <c r="AC284" i="59"/>
  <c r="AC292" i="59"/>
  <c r="AC161" i="59"/>
  <c r="AC169" i="59"/>
  <c r="AC177" i="59"/>
  <c r="AC16" i="59"/>
  <c r="AC29" i="59"/>
  <c r="AC39" i="59"/>
  <c r="AC47" i="59"/>
  <c r="AC96" i="59"/>
  <c r="AC105" i="59"/>
  <c r="AC71" i="59"/>
  <c r="AC246" i="59"/>
  <c r="AC17" i="59"/>
  <c r="AC31" i="59"/>
  <c r="AC40" i="59"/>
  <c r="AC48" i="59"/>
  <c r="AC97" i="59"/>
  <c r="AC106" i="59"/>
  <c r="AC185" i="59"/>
  <c r="AC194" i="59"/>
  <c r="AC203" i="59"/>
  <c r="AC219" i="59"/>
  <c r="AC254" i="59"/>
  <c r="AC264" i="59"/>
  <c r="AC272" i="59"/>
  <c r="AC279" i="59"/>
  <c r="AC63" i="59"/>
  <c r="AC79" i="59"/>
  <c r="AC230" i="59"/>
  <c r="AC238" i="59"/>
  <c r="AC288" i="59"/>
  <c r="W11" i="58"/>
  <c r="W12" i="58"/>
  <c r="W20" i="58"/>
  <c r="W28" i="58"/>
  <c r="W323" i="58"/>
  <c r="W324" i="58"/>
  <c r="W320" i="58"/>
  <c r="W322" i="58"/>
  <c r="W314" i="58"/>
  <c r="W315" i="58"/>
  <c r="W313" i="58"/>
  <c r="W311" i="58"/>
  <c r="W310" i="58"/>
  <c r="W305" i="58"/>
  <c r="W303" i="58"/>
  <c r="W304" i="58"/>
  <c r="W300" i="58"/>
  <c r="W301" i="58"/>
  <c r="W295" i="58"/>
  <c r="W296" i="58"/>
  <c r="W292" i="58"/>
  <c r="W294" i="58"/>
  <c r="W291" i="58"/>
  <c r="W285" i="58"/>
  <c r="W286" i="58"/>
  <c r="W287" i="58"/>
  <c r="W283" i="58"/>
  <c r="W282" i="58"/>
  <c r="W279" i="58"/>
  <c r="W277" i="58"/>
  <c r="W278" i="58"/>
  <c r="W270" i="58"/>
  <c r="W271" i="58"/>
  <c r="W266" i="58"/>
  <c r="W267" i="58"/>
  <c r="W265" i="58"/>
  <c r="W263" i="58"/>
  <c r="W261" i="58"/>
  <c r="W256" i="58"/>
  <c r="W257" i="58"/>
  <c r="W258" i="58"/>
  <c r="W254" i="58"/>
  <c r="W253" i="58"/>
  <c r="W250" i="58"/>
  <c r="W244" i="58"/>
  <c r="W245" i="58"/>
  <c r="W240" i="58"/>
  <c r="W241" i="58"/>
  <c r="W235" i="58"/>
  <c r="W237" i="58"/>
  <c r="W234" i="58"/>
  <c r="W229" i="58"/>
  <c r="W230" i="58"/>
  <c r="W231" i="58"/>
  <c r="W226" i="58"/>
  <c r="W227" i="58"/>
  <c r="W223" i="58"/>
  <c r="W221" i="58"/>
  <c r="W222" i="58"/>
  <c r="W218" i="58"/>
  <c r="W219" i="58"/>
  <c r="W215" i="58"/>
  <c r="W214" i="58"/>
  <c r="W211" i="58"/>
  <c r="W213" i="58"/>
  <c r="W210" i="58"/>
  <c r="W205" i="58"/>
  <c r="W206" i="58"/>
  <c r="W207" i="58"/>
  <c r="W202" i="58"/>
  <c r="W203" i="58"/>
  <c r="W318" i="58"/>
  <c r="W247" i="58"/>
  <c r="W248" i="58"/>
  <c r="W195" i="58"/>
  <c r="W193" i="58"/>
  <c r="W194" i="58"/>
  <c r="W189" i="58"/>
  <c r="W190" i="58"/>
  <c r="W185" i="58"/>
  <c r="W186" i="58"/>
  <c r="W182" i="58"/>
  <c r="W184" i="58"/>
  <c r="W179" i="58"/>
  <c r="W174" i="58"/>
  <c r="W175" i="58"/>
  <c r="W176" i="58"/>
  <c r="W172" i="58"/>
  <c r="W171" i="58"/>
  <c r="W168" i="58"/>
  <c r="W166" i="58"/>
  <c r="W167" i="58"/>
  <c r="W163" i="58"/>
  <c r="W164" i="58"/>
  <c r="W158" i="58"/>
  <c r="W159" i="58"/>
  <c r="W155" i="58"/>
  <c r="W157" i="58"/>
  <c r="W154" i="58"/>
  <c r="W19" i="58"/>
  <c r="W148" i="58"/>
  <c r="W149" i="58"/>
  <c r="W150" i="58"/>
  <c r="W145" i="58"/>
  <c r="W146" i="58"/>
  <c r="W142" i="58"/>
  <c r="W140" i="58"/>
  <c r="W141" i="58"/>
  <c r="W138" i="58"/>
  <c r="W137" i="58"/>
  <c r="W133" i="58"/>
  <c r="W134" i="58"/>
  <c r="W130" i="58"/>
  <c r="W132" i="58"/>
  <c r="W129" i="58"/>
  <c r="W124" i="58"/>
  <c r="W125" i="58"/>
  <c r="W126" i="58"/>
  <c r="W121" i="58"/>
  <c r="W122" i="58"/>
  <c r="W109" i="58"/>
  <c r="W108" i="58"/>
  <c r="W114" i="58"/>
  <c r="W112" i="58"/>
  <c r="W113" i="58"/>
  <c r="W104" i="58"/>
  <c r="W105" i="58"/>
  <c r="W101" i="58"/>
  <c r="W103" i="58"/>
  <c r="W98" i="58"/>
  <c r="W82" i="58"/>
  <c r="W90" i="58"/>
  <c r="W77" i="58"/>
  <c r="W85" i="58"/>
  <c r="W93" i="58"/>
  <c r="W83" i="58"/>
  <c r="W78" i="58"/>
  <c r="W75" i="58"/>
  <c r="W86" i="58"/>
  <c r="W94" i="58"/>
  <c r="W79" i="58"/>
  <c r="W87" i="58"/>
  <c r="W95" i="58"/>
  <c r="W91" i="58"/>
  <c r="W74" i="58"/>
  <c r="W69" i="58"/>
  <c r="W70" i="58"/>
  <c r="W71" i="58"/>
  <c r="W66" i="58"/>
  <c r="W67" i="58"/>
  <c r="W62" i="58"/>
  <c r="W60" i="58"/>
  <c r="W61" i="58"/>
  <c r="W57" i="58"/>
  <c r="W58" i="58"/>
  <c r="W53" i="58"/>
  <c r="W54" i="58"/>
  <c r="W52" i="58"/>
  <c r="W50" i="58"/>
  <c r="W35" i="58"/>
  <c r="W36" i="58"/>
  <c r="W27" i="58"/>
  <c r="W16" i="58"/>
  <c r="W32" i="58"/>
  <c r="W31" i="58"/>
  <c r="W24" i="58"/>
  <c r="W23" i="58"/>
  <c r="W15" i="58"/>
  <c r="W51" i="58"/>
  <c r="W59" i="58"/>
  <c r="W68" i="58"/>
  <c r="W76" i="58"/>
  <c r="W84" i="58"/>
  <c r="W92" i="58"/>
  <c r="W102" i="58"/>
  <c r="W111" i="58"/>
  <c r="W123" i="58"/>
  <c r="W131" i="58"/>
  <c r="W139" i="58"/>
  <c r="W147" i="58"/>
  <c r="W156" i="58"/>
  <c r="W165" i="58"/>
  <c r="W173" i="58"/>
  <c r="W183" i="58"/>
  <c r="W192" i="58"/>
  <c r="W204" i="58"/>
  <c r="W212" i="58"/>
  <c r="W220" i="58"/>
  <c r="W228" i="58"/>
  <c r="W236" i="58"/>
  <c r="W246" i="58"/>
  <c r="W255" i="58"/>
  <c r="W264" i="58"/>
  <c r="W276" i="58"/>
  <c r="W284" i="58"/>
  <c r="W293" i="58"/>
  <c r="W302" i="58"/>
  <c r="W312" i="58"/>
  <c r="W321" i="58"/>
  <c r="W13" i="58"/>
  <c r="W21" i="58"/>
  <c r="W55" i="58"/>
  <c r="W63" i="58"/>
  <c r="W72" i="58"/>
  <c r="W80" i="58"/>
  <c r="W88" i="58"/>
  <c r="W96" i="58"/>
  <c r="W106" i="58"/>
  <c r="W115" i="58"/>
  <c r="W127" i="58"/>
  <c r="W135" i="58"/>
  <c r="W143" i="58"/>
  <c r="W152" i="58"/>
  <c r="W160" i="58"/>
  <c r="W169" i="58"/>
  <c r="W177" i="58"/>
  <c r="W187" i="58"/>
  <c r="W196" i="58"/>
  <c r="W208" i="58"/>
  <c r="W216" i="58"/>
  <c r="W224" i="58"/>
  <c r="W232" i="58"/>
  <c r="W242" i="58"/>
  <c r="W251" i="58"/>
  <c r="W259" i="58"/>
  <c r="W268" i="58"/>
  <c r="W280" i="58"/>
  <c r="W289" i="58"/>
  <c r="W297" i="58"/>
  <c r="W306" i="58"/>
  <c r="W316" i="58"/>
  <c r="W325" i="58"/>
  <c r="W29" i="58"/>
  <c r="W22" i="58"/>
  <c r="W30" i="58"/>
  <c r="W14" i="58"/>
  <c r="W17" i="58"/>
  <c r="W25" i="58"/>
  <c r="W33" i="58"/>
  <c r="W56" i="58"/>
  <c r="W64" i="58"/>
  <c r="W73" i="58"/>
  <c r="W81" i="58"/>
  <c r="W89" i="58"/>
  <c r="W97" i="58"/>
  <c r="W107" i="58"/>
  <c r="W116" i="58"/>
  <c r="W128" i="58"/>
  <c r="W136" i="58"/>
  <c r="W144" i="58"/>
  <c r="W153" i="58"/>
  <c r="W162" i="58"/>
  <c r="W170" i="58"/>
  <c r="W178" i="58"/>
  <c r="W188" i="58"/>
  <c r="W197" i="58"/>
  <c r="W209" i="58"/>
  <c r="W217" i="58"/>
  <c r="W225" i="58"/>
  <c r="W233" i="58"/>
  <c r="W243" i="58"/>
  <c r="W252" i="58"/>
  <c r="W260" i="58"/>
  <c r="W269" i="58"/>
  <c r="W281" i="58"/>
  <c r="W290" i="58"/>
  <c r="W299" i="58"/>
  <c r="W307" i="58"/>
  <c r="W317" i="58"/>
  <c r="W18" i="58"/>
  <c r="W26" i="58"/>
  <c r="W34" i="58"/>
  <c r="AC117" i="59"/>
  <c r="AC149" i="59"/>
  <c r="AC14" i="59"/>
  <c r="AC27" i="59"/>
  <c r="AC36" i="59"/>
  <c r="AC45" i="59"/>
  <c r="AC94" i="59"/>
  <c r="AC102" i="59"/>
  <c r="AC111" i="59"/>
  <c r="AC60" i="59"/>
  <c r="AC68" i="59"/>
  <c r="AC76" i="59"/>
  <c r="AC84" i="59"/>
  <c r="AC235" i="59"/>
  <c r="AC243" i="59"/>
  <c r="AC251" i="59"/>
  <c r="AC146" i="59"/>
  <c r="AC154" i="59"/>
  <c r="AC162" i="59"/>
  <c r="AC170" i="59"/>
  <c r="AC178" i="59"/>
  <c r="AC270" i="59"/>
  <c r="AC244" i="59"/>
  <c r="AC192" i="59"/>
  <c r="AC262" i="59"/>
  <c r="AC277" i="59"/>
  <c r="AC236" i="59"/>
  <c r="AC252" i="59"/>
  <c r="AC184" i="59"/>
  <c r="AC193" i="59"/>
  <c r="AC202" i="59"/>
  <c r="AC218" i="59"/>
  <c r="AC227" i="59"/>
  <c r="AC263" i="59"/>
  <c r="AC271" i="59"/>
  <c r="AC286" i="59"/>
  <c r="AC278" i="59"/>
  <c r="AC62" i="59"/>
  <c r="AC70" i="59"/>
  <c r="AC78" i="59"/>
  <c r="AC237" i="59"/>
  <c r="AC245" i="59"/>
  <c r="AC253" i="59"/>
  <c r="AC148" i="59"/>
  <c r="AC156" i="59"/>
  <c r="AC164" i="59"/>
  <c r="AC172" i="59"/>
  <c r="AC180" i="59"/>
  <c r="AC217" i="59"/>
  <c r="AC157" i="59"/>
  <c r="AC165" i="59"/>
  <c r="AC173" i="59"/>
  <c r="AC181" i="59"/>
  <c r="AC201" i="59"/>
  <c r="AC18" i="59"/>
  <c r="AC32" i="59"/>
  <c r="AC41" i="59"/>
  <c r="AC49" i="59"/>
  <c r="AC98" i="59"/>
  <c r="AC107" i="59"/>
  <c r="AC56" i="59"/>
  <c r="AC64" i="59"/>
  <c r="AC72" i="59"/>
  <c r="AC80" i="59"/>
  <c r="AC231" i="59"/>
  <c r="AC239" i="59"/>
  <c r="AC247" i="59"/>
  <c r="AC118" i="59"/>
  <c r="AC142" i="59"/>
  <c r="AC150" i="59"/>
  <c r="AC158" i="59"/>
  <c r="AC166" i="59"/>
  <c r="AC174" i="59"/>
  <c r="AC182" i="59"/>
  <c r="AC226" i="59"/>
  <c r="AC196" i="59"/>
  <c r="AC256" i="59"/>
  <c r="AC57" i="59"/>
  <c r="AC65" i="59"/>
  <c r="AC73" i="59"/>
  <c r="AC81" i="59"/>
  <c r="AC232" i="59"/>
  <c r="AC240" i="59"/>
  <c r="AC248" i="59"/>
  <c r="AC143" i="59"/>
  <c r="AC151" i="59"/>
  <c r="AC159" i="59"/>
  <c r="AC167" i="59"/>
  <c r="AC175" i="59"/>
  <c r="AC187" i="59"/>
  <c r="AC209" i="59"/>
  <c r="AC222" i="59"/>
  <c r="AC266" i="59"/>
  <c r="AC282" i="59"/>
  <c r="AC290" i="59"/>
  <c r="AC58" i="59"/>
  <c r="AC66" i="59"/>
  <c r="AC74" i="59"/>
  <c r="AC82" i="59"/>
  <c r="AC233" i="59"/>
  <c r="AC241" i="59"/>
  <c r="AC249" i="59"/>
  <c r="AC144" i="59"/>
  <c r="AC152" i="59"/>
  <c r="AC160" i="59"/>
  <c r="AC168" i="59"/>
  <c r="AC176" i="59"/>
  <c r="AC205" i="59"/>
  <c r="Y24" i="61"/>
  <c r="Y23" i="61"/>
  <c r="Y22" i="61"/>
  <c r="Y173" i="61"/>
  <c r="Y172" i="61"/>
  <c r="Y167" i="61"/>
  <c r="Y166" i="61"/>
  <c r="Y165" i="61"/>
  <c r="Y161" i="61"/>
  <c r="Y160" i="61"/>
  <c r="Y159" i="61"/>
  <c r="Y158" i="61"/>
  <c r="Y157" i="61"/>
  <c r="Y156" i="61"/>
  <c r="Y155" i="61"/>
  <c r="Y154" i="61"/>
  <c r="Y153" i="61"/>
  <c r="Y113" i="61"/>
  <c r="Y112" i="61"/>
  <c r="Y18" i="61"/>
  <c r="Y17" i="61"/>
  <c r="Y48" i="61"/>
  <c r="Y47" i="61"/>
  <c r="R197" i="61"/>
  <c r="Q197" i="61"/>
  <c r="R196" i="61"/>
  <c r="Q196" i="61"/>
  <c r="R195" i="61"/>
  <c r="Q195" i="61"/>
  <c r="R194" i="61"/>
  <c r="Q194" i="61"/>
  <c r="R193" i="61"/>
  <c r="Q193" i="61"/>
  <c r="R192" i="61"/>
  <c r="Q192" i="61"/>
  <c r="R191" i="61"/>
  <c r="Q191" i="61"/>
  <c r="R190" i="61"/>
  <c r="Q190" i="61"/>
  <c r="R189" i="61"/>
  <c r="Q189" i="61"/>
  <c r="R187" i="61"/>
  <c r="Q187" i="61"/>
  <c r="R186" i="61"/>
  <c r="Q186" i="61"/>
  <c r="R185" i="61"/>
  <c r="Q185" i="61"/>
  <c r="R180" i="61"/>
  <c r="Q180" i="61"/>
  <c r="R179" i="61"/>
  <c r="Q179" i="61"/>
  <c r="R178" i="61"/>
  <c r="Q178" i="61"/>
  <c r="R184" i="61"/>
  <c r="Q184" i="61"/>
  <c r="R183" i="61"/>
  <c r="Q183" i="61"/>
  <c r="R182" i="61"/>
  <c r="Q182" i="61"/>
  <c r="R177" i="61"/>
  <c r="Q177" i="61"/>
  <c r="R176" i="61"/>
  <c r="Q176" i="61"/>
  <c r="R175" i="61"/>
  <c r="Q175" i="61"/>
  <c r="R173" i="61"/>
  <c r="Q173" i="61"/>
  <c r="R172" i="61"/>
  <c r="Q172" i="61"/>
  <c r="R170" i="61"/>
  <c r="Q170" i="61"/>
  <c r="R169" i="61"/>
  <c r="Q169" i="61"/>
  <c r="R168" i="61"/>
  <c r="Q168" i="61"/>
  <c r="R167" i="61"/>
  <c r="Q167" i="61"/>
  <c r="R166" i="61"/>
  <c r="Q166" i="61"/>
  <c r="R165" i="61"/>
  <c r="Q165" i="61"/>
  <c r="R164" i="61"/>
  <c r="Q164" i="61"/>
  <c r="R163" i="61"/>
  <c r="Q163" i="61"/>
  <c r="R162" i="61"/>
  <c r="Q162" i="61"/>
  <c r="R161" i="61"/>
  <c r="Q161" i="61"/>
  <c r="R160" i="61"/>
  <c r="Q160" i="61"/>
  <c r="R159" i="61"/>
  <c r="Q159" i="61"/>
  <c r="R158" i="61"/>
  <c r="Q158" i="61"/>
  <c r="R157" i="61"/>
  <c r="Q157" i="61"/>
  <c r="R156" i="61"/>
  <c r="Q156" i="61"/>
  <c r="R155" i="61"/>
  <c r="Q155" i="61"/>
  <c r="R154" i="61"/>
  <c r="Q154" i="61"/>
  <c r="R153" i="61"/>
  <c r="Q153" i="61"/>
  <c r="R141" i="61"/>
  <c r="Q141" i="61"/>
  <c r="R140" i="61"/>
  <c r="Q140" i="61"/>
  <c r="R139" i="61"/>
  <c r="Q139" i="61"/>
  <c r="R138" i="61"/>
  <c r="Q138" i="61"/>
  <c r="R137" i="61"/>
  <c r="Q137" i="61"/>
  <c r="R136" i="61"/>
  <c r="Q136" i="61"/>
  <c r="R135" i="61"/>
  <c r="Q135" i="61"/>
  <c r="R134" i="61"/>
  <c r="Q134" i="61"/>
  <c r="R133" i="61"/>
  <c r="Q133" i="61"/>
  <c r="R129" i="61"/>
  <c r="Q129" i="61"/>
  <c r="R128" i="61"/>
  <c r="Q128" i="61"/>
  <c r="R127" i="61"/>
  <c r="Q127" i="61"/>
  <c r="R126" i="61"/>
  <c r="Q126" i="61"/>
  <c r="R125" i="61"/>
  <c r="Q125" i="61"/>
  <c r="R124" i="61"/>
  <c r="Q124" i="61"/>
  <c r="R123" i="61"/>
  <c r="Q123" i="61"/>
  <c r="R122" i="61"/>
  <c r="Q122" i="61"/>
  <c r="R121" i="61"/>
  <c r="Q121" i="61"/>
  <c r="R120" i="61"/>
  <c r="Q120" i="61"/>
  <c r="R119" i="61"/>
  <c r="Q119" i="61"/>
  <c r="R118" i="61"/>
  <c r="Q118" i="61"/>
  <c r="R116" i="61"/>
  <c r="Q116" i="61"/>
  <c r="R115" i="61"/>
  <c r="Q115" i="61"/>
  <c r="R114" i="61"/>
  <c r="Q114" i="61"/>
  <c r="R113" i="61"/>
  <c r="Q113" i="61"/>
  <c r="R112" i="61"/>
  <c r="Q112" i="61"/>
  <c r="R111" i="61"/>
  <c r="Q111" i="61"/>
  <c r="R110" i="61"/>
  <c r="Q110" i="61"/>
  <c r="R109" i="61"/>
  <c r="Q109" i="61"/>
  <c r="R108" i="61"/>
  <c r="Q108" i="61"/>
  <c r="R107" i="61"/>
  <c r="Q107" i="61"/>
  <c r="R106" i="61"/>
  <c r="Q106" i="61"/>
  <c r="R105" i="61"/>
  <c r="Q105" i="61"/>
  <c r="R104" i="61"/>
  <c r="Q104" i="61"/>
  <c r="R103" i="61"/>
  <c r="Q103" i="61"/>
  <c r="R102" i="61"/>
  <c r="Q102" i="61"/>
  <c r="R101" i="61"/>
  <c r="Q101" i="61"/>
  <c r="R100" i="61"/>
  <c r="Q100" i="61"/>
  <c r="R99" i="61"/>
  <c r="Q99" i="61"/>
  <c r="R98" i="61"/>
  <c r="Q98" i="61"/>
  <c r="R97" i="61"/>
  <c r="Q97" i="61"/>
  <c r="R96" i="61"/>
  <c r="Q96" i="61"/>
  <c r="R95" i="61"/>
  <c r="Q95" i="61"/>
  <c r="R94" i="61"/>
  <c r="Q94" i="61"/>
  <c r="R93" i="61"/>
  <c r="Q93" i="61"/>
  <c r="R92" i="61"/>
  <c r="Q92" i="61"/>
  <c r="R91" i="61"/>
  <c r="Q91" i="61"/>
  <c r="R90" i="61"/>
  <c r="Q90" i="61"/>
  <c r="R86" i="61"/>
  <c r="Q86" i="61"/>
  <c r="R85" i="61"/>
  <c r="Q85" i="61"/>
  <c r="R84" i="61"/>
  <c r="Q84" i="61"/>
  <c r="R83" i="61"/>
  <c r="Q83" i="61"/>
  <c r="R82" i="61"/>
  <c r="Q82" i="61"/>
  <c r="R81" i="61"/>
  <c r="Q81" i="61"/>
  <c r="R147" i="61"/>
  <c r="Q147" i="61"/>
  <c r="R146" i="61"/>
  <c r="Q146" i="61"/>
  <c r="R145" i="61"/>
  <c r="Q145" i="61"/>
  <c r="R144" i="61"/>
  <c r="Q144" i="61"/>
  <c r="R143" i="61"/>
  <c r="Q143" i="61"/>
  <c r="R55" i="61"/>
  <c r="Q55" i="61"/>
  <c r="R54" i="61"/>
  <c r="Q54" i="61"/>
  <c r="R53" i="61"/>
  <c r="Q53" i="61"/>
  <c r="R51" i="61"/>
  <c r="Q51" i="61"/>
  <c r="R50" i="61"/>
  <c r="Q50" i="61"/>
  <c r="R49" i="61"/>
  <c r="Q49" i="61"/>
  <c r="R48" i="61"/>
  <c r="Q48" i="61"/>
  <c r="R47" i="61"/>
  <c r="Q47" i="61"/>
  <c r="R46" i="61"/>
  <c r="Q46" i="61"/>
  <c r="R45" i="61"/>
  <c r="Q45" i="61"/>
  <c r="R44" i="61"/>
  <c r="Q44" i="61"/>
  <c r="R43" i="61"/>
  <c r="Q43" i="61"/>
  <c r="R42" i="61"/>
  <c r="Q42" i="61"/>
  <c r="R41" i="61"/>
  <c r="Q41" i="61"/>
  <c r="R40" i="61"/>
  <c r="Q40" i="61"/>
  <c r="R36" i="61"/>
  <c r="Q36" i="61"/>
  <c r="R35" i="61"/>
  <c r="Q35" i="61"/>
  <c r="R34" i="61"/>
  <c r="Q34" i="61"/>
  <c r="R33" i="61"/>
  <c r="Q33" i="61"/>
  <c r="R32" i="61"/>
  <c r="Q32" i="61"/>
  <c r="R31" i="61"/>
  <c r="Q31" i="61"/>
  <c r="R27" i="61"/>
  <c r="Q27" i="61"/>
  <c r="R26" i="61"/>
  <c r="Q26" i="61"/>
  <c r="R25" i="61"/>
  <c r="Q25" i="61"/>
  <c r="R24" i="61"/>
  <c r="Q24" i="61"/>
  <c r="R23" i="61"/>
  <c r="Q23" i="61"/>
  <c r="R22" i="61"/>
  <c r="Q22" i="61"/>
  <c r="R21" i="61"/>
  <c r="Q21" i="61"/>
  <c r="R20" i="61"/>
  <c r="Q20" i="61"/>
  <c r="R19" i="61"/>
  <c r="Q19" i="61"/>
  <c r="R18" i="61"/>
  <c r="Q18" i="61"/>
  <c r="R17" i="61"/>
  <c r="Q17" i="61"/>
  <c r="R16" i="61"/>
  <c r="Q16" i="61"/>
  <c r="R15" i="61"/>
  <c r="Q15" i="61"/>
  <c r="R14" i="61"/>
  <c r="Q14" i="61"/>
  <c r="R13" i="61"/>
  <c r="Q13" i="61"/>
  <c r="R12" i="61"/>
  <c r="Q12" i="61"/>
  <c r="R11" i="61"/>
  <c r="Q11" i="61"/>
  <c r="R10" i="61"/>
  <c r="Y16" i="61"/>
  <c r="W232" i="60"/>
  <c r="V232" i="60"/>
  <c r="W231" i="60"/>
  <c r="V231" i="60"/>
  <c r="W230" i="60"/>
  <c r="V230" i="60"/>
  <c r="AD562" i="60"/>
  <c r="AD561" i="60"/>
  <c r="AD560" i="60"/>
  <c r="AD522" i="60"/>
  <c r="AD521" i="60"/>
  <c r="AD520" i="60"/>
  <c r="AD519" i="60"/>
  <c r="AD518" i="60"/>
  <c r="AD517" i="60"/>
  <c r="AD503" i="60"/>
  <c r="AD502" i="60"/>
  <c r="AD501" i="60"/>
  <c r="AD492" i="60"/>
  <c r="AD491" i="60"/>
  <c r="AD490" i="60"/>
  <c r="AD268" i="60"/>
  <c r="AD267" i="60"/>
  <c r="AD266" i="60"/>
  <c r="W565" i="60"/>
  <c r="V565" i="60"/>
  <c r="W564" i="60"/>
  <c r="V564" i="60"/>
  <c r="W563" i="60"/>
  <c r="V563" i="60"/>
  <c r="W562" i="60"/>
  <c r="V562" i="60"/>
  <c r="W561" i="60"/>
  <c r="V561" i="60"/>
  <c r="W560" i="60"/>
  <c r="V560" i="60"/>
  <c r="W559" i="60"/>
  <c r="V559" i="60"/>
  <c r="W558" i="60"/>
  <c r="V558" i="60"/>
  <c r="W557" i="60"/>
  <c r="V557" i="60"/>
  <c r="W554" i="60"/>
  <c r="V554" i="60"/>
  <c r="W553" i="60"/>
  <c r="V553" i="60"/>
  <c r="W552" i="60"/>
  <c r="V552" i="60"/>
  <c r="W551" i="60"/>
  <c r="V551" i="60"/>
  <c r="W550" i="60"/>
  <c r="V550" i="60"/>
  <c r="W549" i="60"/>
  <c r="V549" i="60"/>
  <c r="W547" i="60"/>
  <c r="V547" i="60"/>
  <c r="W546" i="60"/>
  <c r="V546" i="60"/>
  <c r="W545" i="60"/>
  <c r="V545" i="60"/>
  <c r="W544" i="60"/>
  <c r="V544" i="60"/>
  <c r="W543" i="60"/>
  <c r="V543" i="60"/>
  <c r="W542" i="60"/>
  <c r="V542" i="60"/>
  <c r="W541" i="60"/>
  <c r="V541" i="60"/>
  <c r="W540" i="60"/>
  <c r="V540" i="60"/>
  <c r="W539" i="60"/>
  <c r="V539" i="60"/>
  <c r="W538" i="60"/>
  <c r="V538" i="60"/>
  <c r="W537" i="60"/>
  <c r="V537" i="60"/>
  <c r="W536" i="60"/>
  <c r="V536" i="60"/>
  <c r="W535" i="60"/>
  <c r="V535" i="60"/>
  <c r="W534" i="60"/>
  <c r="V534" i="60"/>
  <c r="W533" i="60"/>
  <c r="V533" i="60"/>
  <c r="W531" i="60"/>
  <c r="V531" i="60"/>
  <c r="W530" i="60"/>
  <c r="V530" i="60"/>
  <c r="W529" i="60"/>
  <c r="V529" i="60"/>
  <c r="W528" i="60"/>
  <c r="V528" i="60"/>
  <c r="W527" i="60"/>
  <c r="V527" i="60"/>
  <c r="W526" i="60"/>
  <c r="V526" i="60"/>
  <c r="W525" i="60"/>
  <c r="V525" i="60"/>
  <c r="W524" i="60"/>
  <c r="V524" i="60"/>
  <c r="W523" i="60"/>
  <c r="V523" i="60"/>
  <c r="W522" i="60"/>
  <c r="V522" i="60"/>
  <c r="W521" i="60"/>
  <c r="V521" i="60"/>
  <c r="W520" i="60"/>
  <c r="V520" i="60"/>
  <c r="W519" i="60"/>
  <c r="V519" i="60"/>
  <c r="W518" i="60"/>
  <c r="V518" i="60"/>
  <c r="W517" i="60"/>
  <c r="V517" i="60"/>
  <c r="W516" i="60"/>
  <c r="V516" i="60"/>
  <c r="W515" i="60"/>
  <c r="V515" i="60"/>
  <c r="W514" i="60"/>
  <c r="V514" i="60"/>
  <c r="W513" i="60"/>
  <c r="V513" i="60"/>
  <c r="W512" i="60"/>
  <c r="V512" i="60"/>
  <c r="W511" i="60"/>
  <c r="V511" i="60"/>
  <c r="W510" i="60"/>
  <c r="V510" i="60"/>
  <c r="W509" i="60"/>
  <c r="V509" i="60"/>
  <c r="W508" i="60"/>
  <c r="V508" i="60"/>
  <c r="W506" i="60"/>
  <c r="V506" i="60"/>
  <c r="W505" i="60"/>
  <c r="V505" i="60"/>
  <c r="W504" i="60"/>
  <c r="V504" i="60"/>
  <c r="W503" i="60"/>
  <c r="V503" i="60"/>
  <c r="W502" i="60"/>
  <c r="V502" i="60"/>
  <c r="W501" i="60"/>
  <c r="V501" i="60"/>
  <c r="W500" i="60"/>
  <c r="V500" i="60"/>
  <c r="W499" i="60"/>
  <c r="V499" i="60"/>
  <c r="W498" i="60"/>
  <c r="V498" i="60"/>
  <c r="W495" i="60"/>
  <c r="V495" i="60"/>
  <c r="W494" i="60"/>
  <c r="V494" i="60"/>
  <c r="W493" i="60"/>
  <c r="V493" i="60"/>
  <c r="W492" i="60"/>
  <c r="V492" i="60"/>
  <c r="W491" i="60"/>
  <c r="V491" i="60"/>
  <c r="W490" i="60"/>
  <c r="V490" i="60"/>
  <c r="W487" i="60"/>
  <c r="V487" i="60"/>
  <c r="W486" i="60"/>
  <c r="V486" i="60"/>
  <c r="W485" i="60"/>
  <c r="V485" i="60"/>
  <c r="W484" i="60"/>
  <c r="V484" i="60"/>
  <c r="W483" i="60"/>
  <c r="V483" i="60"/>
  <c r="W482" i="60"/>
  <c r="V482" i="60"/>
  <c r="W481" i="60"/>
  <c r="V481" i="60"/>
  <c r="W480" i="60"/>
  <c r="V480" i="60"/>
  <c r="W479" i="60"/>
  <c r="V479" i="60"/>
  <c r="W430" i="60"/>
  <c r="V430" i="60"/>
  <c r="W429" i="60"/>
  <c r="V429" i="60"/>
  <c r="W428" i="60"/>
  <c r="V428" i="60"/>
  <c r="W427" i="60"/>
  <c r="V427" i="60"/>
  <c r="W426" i="60"/>
  <c r="V426" i="60"/>
  <c r="W425" i="60"/>
  <c r="V425" i="60"/>
  <c r="W424" i="60"/>
  <c r="V424" i="60"/>
  <c r="W423" i="60"/>
  <c r="V423" i="60"/>
  <c r="W422" i="60"/>
  <c r="V422" i="60"/>
  <c r="W420" i="60"/>
  <c r="V420" i="60"/>
  <c r="W419" i="60"/>
  <c r="V419" i="60"/>
  <c r="W418" i="60"/>
  <c r="V418" i="60"/>
  <c r="W412" i="60"/>
  <c r="V412" i="60"/>
  <c r="W411" i="60"/>
  <c r="V411" i="60"/>
  <c r="W410" i="60"/>
  <c r="V410" i="60"/>
  <c r="W409" i="60"/>
  <c r="V409" i="60"/>
  <c r="W408" i="60"/>
  <c r="V408" i="60"/>
  <c r="W407" i="60"/>
  <c r="V407" i="60"/>
  <c r="W400" i="60"/>
  <c r="V400" i="60"/>
  <c r="W399" i="60"/>
  <c r="V399" i="60"/>
  <c r="W398" i="60"/>
  <c r="V398" i="60"/>
  <c r="W397" i="60"/>
  <c r="V397" i="60"/>
  <c r="W396" i="60"/>
  <c r="V396" i="60"/>
  <c r="W395" i="60"/>
  <c r="V395" i="60"/>
  <c r="W394" i="60"/>
  <c r="V394" i="60"/>
  <c r="W393" i="60"/>
  <c r="V393" i="60"/>
  <c r="W392" i="60"/>
  <c r="V392" i="60"/>
  <c r="W391" i="60"/>
  <c r="V391" i="60"/>
  <c r="W390" i="60"/>
  <c r="V390" i="60"/>
  <c r="W389" i="60"/>
  <c r="V389" i="60"/>
  <c r="W388" i="60"/>
  <c r="V388" i="60"/>
  <c r="W387" i="60"/>
  <c r="V387" i="60"/>
  <c r="W386" i="60"/>
  <c r="V386" i="60"/>
  <c r="W385" i="60"/>
  <c r="V385" i="60"/>
  <c r="W384" i="60"/>
  <c r="V384" i="60"/>
  <c r="W383" i="60"/>
  <c r="V383" i="60"/>
  <c r="W382" i="60"/>
  <c r="V382" i="60"/>
  <c r="W381" i="60"/>
  <c r="V381" i="60"/>
  <c r="W380" i="60"/>
  <c r="V380" i="60"/>
  <c r="W379" i="60"/>
  <c r="V379" i="60"/>
  <c r="W378" i="60"/>
  <c r="V378" i="60"/>
  <c r="W377" i="60"/>
  <c r="V377" i="60"/>
  <c r="W376" i="60"/>
  <c r="V376" i="60"/>
  <c r="W375" i="60"/>
  <c r="V375" i="60"/>
  <c r="W374" i="60"/>
  <c r="V374" i="60"/>
  <c r="W373" i="60"/>
  <c r="V373" i="60"/>
  <c r="W372" i="60"/>
  <c r="V372" i="60"/>
  <c r="W371" i="60"/>
  <c r="V371" i="60"/>
  <c r="W370" i="60"/>
  <c r="V370" i="60"/>
  <c r="W369" i="60"/>
  <c r="V369" i="60"/>
  <c r="W368" i="60"/>
  <c r="V368" i="60"/>
  <c r="W351" i="60"/>
  <c r="V351" i="60"/>
  <c r="W350" i="60"/>
  <c r="V350" i="60"/>
  <c r="W349" i="60"/>
  <c r="V349" i="60"/>
  <c r="W348" i="60"/>
  <c r="V348" i="60"/>
  <c r="W347" i="60"/>
  <c r="V347" i="60"/>
  <c r="W346" i="60"/>
  <c r="V346" i="60"/>
  <c r="W345" i="60"/>
  <c r="V345" i="60"/>
  <c r="W344" i="60"/>
  <c r="V344" i="60"/>
  <c r="W343" i="60"/>
  <c r="V343" i="60"/>
  <c r="W342" i="60"/>
  <c r="V342" i="60"/>
  <c r="W341" i="60"/>
  <c r="V341" i="60"/>
  <c r="W340" i="60"/>
  <c r="V340" i="60"/>
  <c r="W339" i="60"/>
  <c r="V339" i="60"/>
  <c r="W338" i="60"/>
  <c r="V338" i="60"/>
  <c r="W337" i="60"/>
  <c r="V337" i="60"/>
  <c r="W318" i="60"/>
  <c r="V318" i="60"/>
  <c r="W317" i="60"/>
  <c r="V317" i="60"/>
  <c r="W316" i="60"/>
  <c r="V316" i="60"/>
  <c r="W315" i="60"/>
  <c r="V315" i="60"/>
  <c r="W314" i="60"/>
  <c r="V314" i="60"/>
  <c r="W313" i="60"/>
  <c r="V313" i="60"/>
  <c r="W312" i="60"/>
  <c r="V312" i="60"/>
  <c r="W311" i="60"/>
  <c r="V311" i="60"/>
  <c r="W310" i="60"/>
  <c r="V310" i="60"/>
  <c r="W309" i="60"/>
  <c r="V309" i="60"/>
  <c r="W308" i="60"/>
  <c r="V308" i="60"/>
  <c r="W307" i="60"/>
  <c r="V307" i="60"/>
  <c r="W306" i="60"/>
  <c r="V306" i="60"/>
  <c r="W305" i="60"/>
  <c r="V305" i="60"/>
  <c r="W304" i="60"/>
  <c r="V304" i="60"/>
  <c r="W287" i="60"/>
  <c r="V287" i="60"/>
  <c r="W286" i="60"/>
  <c r="V286" i="60"/>
  <c r="W285" i="60"/>
  <c r="V285" i="60"/>
  <c r="W284" i="60"/>
  <c r="V284" i="60"/>
  <c r="W283" i="60"/>
  <c r="V283" i="60"/>
  <c r="W282" i="60"/>
  <c r="V282" i="60"/>
  <c r="W281" i="60"/>
  <c r="V281" i="60"/>
  <c r="W280" i="60"/>
  <c r="V280" i="60"/>
  <c r="W279" i="60"/>
  <c r="V279" i="60"/>
  <c r="W278" i="60"/>
  <c r="V278" i="60"/>
  <c r="W277" i="60"/>
  <c r="V277" i="60"/>
  <c r="W276" i="60"/>
  <c r="V276" i="60"/>
  <c r="W275" i="60"/>
  <c r="V275" i="60"/>
  <c r="W274" i="60"/>
  <c r="V274" i="60"/>
  <c r="W273" i="60"/>
  <c r="V273" i="60"/>
  <c r="W271" i="60"/>
  <c r="V271" i="60"/>
  <c r="W270" i="60"/>
  <c r="V270" i="60"/>
  <c r="W269" i="60"/>
  <c r="V269" i="60"/>
  <c r="W268" i="60"/>
  <c r="V268" i="60"/>
  <c r="W267" i="60"/>
  <c r="V267" i="60"/>
  <c r="W266" i="60"/>
  <c r="V266" i="60"/>
  <c r="W249" i="60"/>
  <c r="V249" i="60"/>
  <c r="W248" i="60"/>
  <c r="V248" i="60"/>
  <c r="W247" i="60"/>
  <c r="V247" i="60"/>
  <c r="W246" i="60"/>
  <c r="V246" i="60"/>
  <c r="W245" i="60"/>
  <c r="V245" i="60"/>
  <c r="W244" i="60"/>
  <c r="V244" i="60"/>
  <c r="W243" i="60"/>
  <c r="V243" i="60"/>
  <c r="W242" i="60"/>
  <c r="V242" i="60"/>
  <c r="W241" i="60"/>
  <c r="V241" i="60"/>
  <c r="W240" i="60"/>
  <c r="V240" i="60"/>
  <c r="W239" i="60"/>
  <c r="V239" i="60"/>
  <c r="W238" i="60"/>
  <c r="V238" i="60"/>
  <c r="W237" i="60"/>
  <c r="V237" i="60"/>
  <c r="W236" i="60"/>
  <c r="V236" i="60"/>
  <c r="W235" i="60"/>
  <c r="V235" i="60"/>
  <c r="W55" i="60"/>
  <c r="W54" i="60"/>
  <c r="W53" i="60"/>
  <c r="W52" i="60"/>
  <c r="W51" i="60"/>
  <c r="W50" i="60"/>
  <c r="W49" i="60"/>
  <c r="W48" i="60"/>
  <c r="W47" i="60"/>
  <c r="W45" i="60"/>
  <c r="W44" i="60"/>
  <c r="W43" i="60"/>
  <c r="W35" i="60"/>
  <c r="W34" i="60"/>
  <c r="W33" i="60"/>
  <c r="W31" i="60"/>
  <c r="W30" i="60"/>
  <c r="W29" i="60"/>
  <c r="W28" i="60"/>
  <c r="W27" i="60"/>
  <c r="W26" i="60"/>
  <c r="W25" i="60"/>
  <c r="W24" i="60"/>
  <c r="W23" i="60"/>
  <c r="W15" i="60"/>
  <c r="W14" i="60"/>
  <c r="W13" i="60"/>
  <c r="W12" i="60"/>
  <c r="W11" i="60"/>
  <c r="W10" i="60"/>
  <c r="W9" i="60"/>
  <c r="W8" i="60"/>
  <c r="W7" i="60"/>
  <c r="V55" i="60"/>
  <c r="V54" i="60"/>
  <c r="V53" i="60"/>
  <c r="V52" i="60"/>
  <c r="V51" i="60"/>
  <c r="V50" i="60"/>
  <c r="V49" i="60"/>
  <c r="V48" i="60"/>
  <c r="V47" i="60"/>
  <c r="V45" i="60"/>
  <c r="V44" i="60"/>
  <c r="V43" i="60"/>
  <c r="V35" i="60"/>
  <c r="V34" i="60"/>
  <c r="V33" i="60"/>
  <c r="V31" i="60"/>
  <c r="V30" i="60"/>
  <c r="V29" i="60"/>
  <c r="V28" i="60"/>
  <c r="V27" i="60"/>
  <c r="V26" i="60"/>
  <c r="V25" i="60"/>
  <c r="V24" i="60"/>
  <c r="V23" i="60"/>
  <c r="V15" i="60"/>
  <c r="V14" i="60"/>
  <c r="V13" i="60"/>
  <c r="V12" i="60"/>
  <c r="V11" i="60"/>
  <c r="V10" i="60"/>
  <c r="V9" i="60"/>
  <c r="V8" i="60"/>
  <c r="AA15" i="60"/>
  <c r="AA14" i="60"/>
  <c r="AA13" i="60"/>
  <c r="O25" i="12"/>
  <c r="O24" i="12"/>
  <c r="T24" i="12" s="1"/>
  <c r="P16" i="12"/>
  <c r="P15" i="12"/>
  <c r="P14" i="12"/>
  <c r="P13" i="12"/>
  <c r="P12" i="12"/>
  <c r="P11" i="12"/>
  <c r="O23" i="12"/>
  <c r="O16" i="12"/>
  <c r="O15" i="12"/>
  <c r="O14" i="12"/>
  <c r="O13" i="12"/>
  <c r="V147" i="61" l="1"/>
  <c r="V146" i="61"/>
  <c r="AV1489" i="14"/>
  <c r="AT1490" i="14"/>
  <c r="AT1454" i="14"/>
  <c r="AV1453" i="14"/>
  <c r="AV1416" i="14"/>
  <c r="AT1417" i="14"/>
  <c r="AT1381" i="14"/>
  <c r="AV1380" i="14"/>
  <c r="AT1346" i="14"/>
  <c r="AV1345" i="14"/>
  <c r="AV1308" i="14"/>
  <c r="AT1309" i="14"/>
  <c r="AV1273" i="14"/>
  <c r="AT1274" i="14"/>
  <c r="AV1235" i="14"/>
  <c r="AT1236" i="14"/>
  <c r="AV1200" i="14"/>
  <c r="AT1201" i="14"/>
  <c r="AV1162" i="14"/>
  <c r="AT1163" i="14"/>
  <c r="AT1128" i="14"/>
  <c r="AV1127" i="14"/>
  <c r="AV1090" i="14"/>
  <c r="AT1091" i="14"/>
  <c r="AV1050" i="14"/>
  <c r="AT1051" i="14"/>
  <c r="AT1016" i="14"/>
  <c r="AV1015" i="14"/>
  <c r="AV978" i="14"/>
  <c r="AT979" i="14"/>
  <c r="AT944" i="14"/>
  <c r="AV943" i="14"/>
  <c r="AV906" i="14"/>
  <c r="AT907" i="14"/>
  <c r="AV871" i="14"/>
  <c r="AT872" i="14"/>
  <c r="AV834" i="14"/>
  <c r="AT835" i="14"/>
  <c r="AV798" i="14"/>
  <c r="AT799" i="14"/>
  <c r="AV762" i="14"/>
  <c r="AT763" i="14"/>
  <c r="AT728" i="14"/>
  <c r="AV727" i="14"/>
  <c r="AV689" i="14"/>
  <c r="AT690" i="14"/>
  <c r="AT655" i="14"/>
  <c r="AV654" i="14"/>
  <c r="AT618" i="14"/>
  <c r="AV617" i="14"/>
  <c r="AT583" i="14"/>
  <c r="AV582" i="14"/>
  <c r="AV543" i="14"/>
  <c r="AT544" i="14"/>
  <c r="AT509" i="14"/>
  <c r="AV508" i="14"/>
  <c r="AV471" i="14"/>
  <c r="AT472" i="14"/>
  <c r="AV435" i="14"/>
  <c r="AT436" i="14"/>
  <c r="AV400" i="14"/>
  <c r="AT401" i="14"/>
  <c r="AV363" i="14"/>
  <c r="AT364" i="14"/>
  <c r="AV327" i="14"/>
  <c r="AT328" i="14"/>
  <c r="AV291" i="14"/>
  <c r="AT292" i="14"/>
  <c r="AT254" i="14"/>
  <c r="AV253" i="14"/>
  <c r="AV216" i="14"/>
  <c r="AT217" i="14"/>
  <c r="AV180" i="14"/>
  <c r="AT181" i="14"/>
  <c r="AT146" i="14"/>
  <c r="AV145" i="14"/>
  <c r="AV108" i="14"/>
  <c r="AT109" i="14"/>
  <c r="AV72" i="14"/>
  <c r="AT73" i="14"/>
  <c r="AT38" i="14"/>
  <c r="AV37" i="14"/>
  <c r="BB1046" i="13"/>
  <c r="BB974" i="13"/>
  <c r="BB1009" i="13"/>
  <c r="BB902" i="13"/>
  <c r="BB937" i="13"/>
  <c r="BB828" i="13"/>
  <c r="BB865" i="13"/>
  <c r="BB756" i="13"/>
  <c r="BB791" i="13"/>
  <c r="BB683" i="13"/>
  <c r="BB720" i="13"/>
  <c r="BB648" i="13"/>
  <c r="BB576" i="13"/>
  <c r="BB612" i="13"/>
  <c r="BB539" i="13"/>
  <c r="BB468" i="13"/>
  <c r="BB503" i="13"/>
  <c r="BB396" i="13"/>
  <c r="BB432" i="13"/>
  <c r="BB252" i="13"/>
  <c r="BB288" i="13"/>
  <c r="BB180" i="13"/>
  <c r="BB324" i="13"/>
  <c r="BB216" i="13"/>
  <c r="BB359" i="13"/>
  <c r="BB72" i="13"/>
  <c r="BB108" i="13"/>
  <c r="BB143" i="13"/>
  <c r="AT1048" i="13"/>
  <c r="AV1047" i="13"/>
  <c r="AV1010" i="13"/>
  <c r="AT1011" i="13"/>
  <c r="AV975" i="13"/>
  <c r="AT976" i="13"/>
  <c r="AV938" i="13"/>
  <c r="AT939" i="13"/>
  <c r="AV903" i="13"/>
  <c r="AT904" i="13"/>
  <c r="AV866" i="13"/>
  <c r="AT867" i="13"/>
  <c r="AV829" i="13"/>
  <c r="AT830" i="13"/>
  <c r="AV792" i="13"/>
  <c r="AT793" i="13"/>
  <c r="AV757" i="13"/>
  <c r="AT758" i="13"/>
  <c r="AT722" i="13"/>
  <c r="AV721" i="13"/>
  <c r="AV684" i="13"/>
  <c r="AT685" i="13"/>
  <c r="AV649" i="13"/>
  <c r="AT650" i="13"/>
  <c r="AT614" i="13"/>
  <c r="AV613" i="13"/>
  <c r="AV577" i="13"/>
  <c r="AT578" i="13"/>
  <c r="AV540" i="13"/>
  <c r="AT541" i="13"/>
  <c r="AV504" i="13"/>
  <c r="AT505" i="13"/>
  <c r="AV469" i="13"/>
  <c r="AT470" i="13"/>
  <c r="AV433" i="13"/>
  <c r="AT434" i="13"/>
  <c r="AV397" i="13"/>
  <c r="AT398" i="13"/>
  <c r="AV360" i="13"/>
  <c r="AT361" i="13"/>
  <c r="AT326" i="13"/>
  <c r="AV325" i="13"/>
  <c r="AV289" i="13"/>
  <c r="AT290" i="13"/>
  <c r="AT254" i="13"/>
  <c r="AV253" i="13"/>
  <c r="AV217" i="13"/>
  <c r="AT218" i="13"/>
  <c r="AV181" i="13"/>
  <c r="AT182" i="13"/>
  <c r="AV144" i="13"/>
  <c r="AT145" i="13"/>
  <c r="AV109" i="13"/>
  <c r="AT110" i="13"/>
  <c r="AT74" i="13"/>
  <c r="AV73" i="13"/>
  <c r="T14" i="12"/>
  <c r="T16" i="12"/>
  <c r="T12" i="12"/>
  <c r="T13" i="12"/>
  <c r="T15" i="12"/>
  <c r="T25" i="12"/>
  <c r="AA10" i="60"/>
  <c r="AA12" i="60"/>
  <c r="AA11" i="60"/>
  <c r="AA491" i="60"/>
  <c r="AA487" i="60"/>
  <c r="AA485" i="60"/>
  <c r="AA481" i="60"/>
  <c r="AA479" i="60"/>
  <c r="AA429" i="60"/>
  <c r="AA425" i="60"/>
  <c r="AA423" i="60"/>
  <c r="AA420" i="60"/>
  <c r="AA411" i="60"/>
  <c r="AA495" i="60"/>
  <c r="AA505" i="60"/>
  <c r="AA518" i="60"/>
  <c r="AA522" i="60"/>
  <c r="AA560" i="60"/>
  <c r="AA562" i="60"/>
  <c r="AA558" i="60"/>
  <c r="AA552" i="60"/>
  <c r="AA550" i="60"/>
  <c r="AA547" i="60"/>
  <c r="AA543" i="60"/>
  <c r="AA541" i="60"/>
  <c r="AA539" i="60"/>
  <c r="AA533" i="60"/>
  <c r="AA535" i="60"/>
  <c r="AA530" i="60"/>
  <c r="AA526" i="60"/>
  <c r="AA524" i="60"/>
  <c r="AA514" i="60"/>
  <c r="AA516" i="60"/>
  <c r="AA508" i="60"/>
  <c r="AA510" i="60"/>
  <c r="AA501" i="60"/>
  <c r="AA499" i="60"/>
  <c r="AA407" i="60"/>
  <c r="AA409" i="60"/>
  <c r="AA385" i="60"/>
  <c r="AA393" i="60"/>
  <c r="AA387" i="60"/>
  <c r="AA395" i="60"/>
  <c r="AA389" i="60"/>
  <c r="AA397" i="60"/>
  <c r="AA369" i="60"/>
  <c r="AA377" i="60"/>
  <c r="AA371" i="60"/>
  <c r="AA379" i="60"/>
  <c r="AA373" i="60"/>
  <c r="AA381" i="60"/>
  <c r="AA337" i="60"/>
  <c r="AA345" i="60"/>
  <c r="AA339" i="60"/>
  <c r="AA347" i="60"/>
  <c r="AA341" i="60"/>
  <c r="AA349" i="60"/>
  <c r="AA305" i="60"/>
  <c r="AA313" i="60"/>
  <c r="AA311" i="60"/>
  <c r="AA307" i="60"/>
  <c r="AA315" i="60"/>
  <c r="AA270" i="60"/>
  <c r="AA287" i="60"/>
  <c r="AA283" i="60"/>
  <c r="AA279" i="60"/>
  <c r="AA281" i="60"/>
  <c r="AA273" i="60"/>
  <c r="AA275" i="60"/>
  <c r="AA266" i="60"/>
  <c r="AA246" i="60"/>
  <c r="AA248" i="60"/>
  <c r="AA242" i="60"/>
  <c r="AA240" i="60"/>
  <c r="AA238" i="60"/>
  <c r="AA231" i="60"/>
  <c r="AA230" i="60"/>
  <c r="AA53" i="60"/>
  <c r="AA54" i="60"/>
  <c r="AA55" i="60"/>
  <c r="AA51" i="60"/>
  <c r="AA52" i="60"/>
  <c r="AA50" i="60"/>
  <c r="AA47" i="60"/>
  <c r="AA48" i="60"/>
  <c r="AA49" i="60"/>
  <c r="AA43" i="60"/>
  <c r="AA44" i="60"/>
  <c r="AA45" i="60"/>
  <c r="AA8" i="60"/>
  <c r="AA9" i="60"/>
  <c r="AA7" i="60"/>
  <c r="AA35" i="60"/>
  <c r="AA33" i="60"/>
  <c r="AA34" i="60"/>
  <c r="AA29" i="60"/>
  <c r="AA30" i="60"/>
  <c r="AA31" i="60"/>
  <c r="AA26" i="60"/>
  <c r="AA27" i="60"/>
  <c r="AA28" i="60"/>
  <c r="AA23" i="60"/>
  <c r="AA24" i="60"/>
  <c r="AA25" i="60"/>
  <c r="AA247" i="60"/>
  <c r="AA312" i="60"/>
  <c r="AA370" i="60"/>
  <c r="AA386" i="60"/>
  <c r="AA408" i="60"/>
  <c r="AA430" i="60"/>
  <c r="AA498" i="60"/>
  <c r="AA515" i="60"/>
  <c r="AA531" i="60"/>
  <c r="AA549" i="60"/>
  <c r="AA559" i="60"/>
  <c r="AA280" i="60"/>
  <c r="AA338" i="60"/>
  <c r="AA378" i="60"/>
  <c r="AA394" i="60"/>
  <c r="AA422" i="60"/>
  <c r="AA486" i="60"/>
  <c r="AA506" i="60"/>
  <c r="AA523" i="60"/>
  <c r="AA540" i="60"/>
  <c r="AA232" i="60"/>
  <c r="AA239" i="60"/>
  <c r="AA304" i="60"/>
  <c r="AA271" i="60"/>
  <c r="AA346" i="60"/>
  <c r="AA241" i="60"/>
  <c r="AA249" i="60"/>
  <c r="AA274" i="60"/>
  <c r="AA282" i="60"/>
  <c r="AA306" i="60"/>
  <c r="AA314" i="60"/>
  <c r="AA340" i="60"/>
  <c r="AA348" i="60"/>
  <c r="AA372" i="60"/>
  <c r="AA380" i="60"/>
  <c r="AA388" i="60"/>
  <c r="AA396" i="60"/>
  <c r="AA410" i="60"/>
  <c r="AA424" i="60"/>
  <c r="AA480" i="60"/>
  <c r="AA490" i="60"/>
  <c r="AA500" i="60"/>
  <c r="AA509" i="60"/>
  <c r="AA517" i="60"/>
  <c r="AA525" i="60"/>
  <c r="AA534" i="60"/>
  <c r="AA542" i="60"/>
  <c r="AA551" i="60"/>
  <c r="AA561" i="60"/>
  <c r="AA235" i="60"/>
  <c r="AA243" i="60"/>
  <c r="AA267" i="60"/>
  <c r="AA276" i="60"/>
  <c r="AA284" i="60"/>
  <c r="AA308" i="60"/>
  <c r="AA316" i="60"/>
  <c r="AA342" i="60"/>
  <c r="AA350" i="60"/>
  <c r="AA374" i="60"/>
  <c r="AA382" i="60"/>
  <c r="AA390" i="60"/>
  <c r="AA398" i="60"/>
  <c r="AA412" i="60"/>
  <c r="AA426" i="60"/>
  <c r="AA482" i="60"/>
  <c r="AA492" i="60"/>
  <c r="AA502" i="60"/>
  <c r="AA511" i="60"/>
  <c r="AA519" i="60"/>
  <c r="AA527" i="60"/>
  <c r="AA536" i="60"/>
  <c r="AA544" i="60"/>
  <c r="AA553" i="60"/>
  <c r="AA563" i="60"/>
  <c r="AA236" i="60"/>
  <c r="AA244" i="60"/>
  <c r="AA268" i="60"/>
  <c r="AA277" i="60"/>
  <c r="AA285" i="60"/>
  <c r="AA309" i="60"/>
  <c r="AA317" i="60"/>
  <c r="AA343" i="60"/>
  <c r="AA351" i="60"/>
  <c r="AA375" i="60"/>
  <c r="AA383" i="60"/>
  <c r="AA391" i="60"/>
  <c r="AA399" i="60"/>
  <c r="AA418" i="60"/>
  <c r="AA427" i="60"/>
  <c r="AA483" i="60"/>
  <c r="AA493" i="60"/>
  <c r="AA503" i="60"/>
  <c r="AA512" i="60"/>
  <c r="AA520" i="60"/>
  <c r="AA528" i="60"/>
  <c r="AA537" i="60"/>
  <c r="AA545" i="60"/>
  <c r="AA554" i="60"/>
  <c r="AA564" i="60"/>
  <c r="AA237" i="60"/>
  <c r="AA245" i="60"/>
  <c r="AA269" i="60"/>
  <c r="AA278" i="60"/>
  <c r="AA286" i="60"/>
  <c r="AA310" i="60"/>
  <c r="AA318" i="60"/>
  <c r="AA344" i="60"/>
  <c r="AA368" i="60"/>
  <c r="AA376" i="60"/>
  <c r="AA384" i="60"/>
  <c r="AA392" i="60"/>
  <c r="AA400" i="60"/>
  <c r="AA419" i="60"/>
  <c r="AA428" i="60"/>
  <c r="AA484" i="60"/>
  <c r="AA494" i="60"/>
  <c r="AA504" i="60"/>
  <c r="AA513" i="60"/>
  <c r="AA521" i="60"/>
  <c r="AA529" i="60"/>
  <c r="AA538" i="60"/>
  <c r="AA546" i="60"/>
  <c r="AA557" i="60"/>
  <c r="AA565" i="60"/>
  <c r="V196" i="61"/>
  <c r="V194" i="61"/>
  <c r="V190" i="61"/>
  <c r="V185" i="61"/>
  <c r="V183" i="61"/>
  <c r="V182" i="61"/>
  <c r="V179" i="61"/>
  <c r="V175" i="61"/>
  <c r="V172" i="61"/>
  <c r="V173" i="61"/>
  <c r="V165" i="61"/>
  <c r="V166" i="61"/>
  <c r="V161" i="61"/>
  <c r="V156" i="61"/>
  <c r="V158" i="61"/>
  <c r="V157" i="61"/>
  <c r="V153" i="61"/>
  <c r="V154" i="61"/>
  <c r="V144" i="61"/>
  <c r="V145" i="61"/>
  <c r="V143" i="61"/>
  <c r="V139" i="61"/>
  <c r="V137" i="61"/>
  <c r="V138" i="61"/>
  <c r="V135" i="61"/>
  <c r="V134" i="61"/>
  <c r="V127" i="61"/>
  <c r="V128" i="61"/>
  <c r="V124" i="61"/>
  <c r="V126" i="61"/>
  <c r="V123" i="61"/>
  <c r="V118" i="61"/>
  <c r="V119" i="61"/>
  <c r="V120" i="61"/>
  <c r="V111" i="61"/>
  <c r="V109" i="61"/>
  <c r="V110" i="61"/>
  <c r="V106" i="61"/>
  <c r="V107" i="61"/>
  <c r="V102" i="61"/>
  <c r="V103" i="61"/>
  <c r="V99" i="61"/>
  <c r="V101" i="61"/>
  <c r="V91" i="61"/>
  <c r="V90" i="61"/>
  <c r="V98" i="61"/>
  <c r="V94" i="61"/>
  <c r="V95" i="61"/>
  <c r="V93" i="61"/>
  <c r="V82" i="61"/>
  <c r="V83" i="61"/>
  <c r="V84" i="61"/>
  <c r="V10" i="61"/>
  <c r="V12" i="61"/>
  <c r="V189" i="61"/>
  <c r="V197" i="61"/>
  <c r="V187" i="61"/>
  <c r="V11" i="61"/>
  <c r="V192" i="61"/>
  <c r="V86" i="61"/>
  <c r="V97" i="61"/>
  <c r="V105" i="61"/>
  <c r="V113" i="61"/>
  <c r="V122" i="61"/>
  <c r="V133" i="61"/>
  <c r="V141" i="61"/>
  <c r="V160" i="61"/>
  <c r="V177" i="61"/>
  <c r="V193" i="61"/>
  <c r="V195" i="61"/>
  <c r="V81" i="61"/>
  <c r="V92" i="61"/>
  <c r="V100" i="61"/>
  <c r="V108" i="61"/>
  <c r="V125" i="61"/>
  <c r="V136" i="61"/>
  <c r="V155" i="61"/>
  <c r="V184" i="61"/>
  <c r="V178" i="61"/>
  <c r="V180" i="61"/>
  <c r="V186" i="61"/>
  <c r="V191" i="61"/>
  <c r="V85" i="61"/>
  <c r="V96" i="61"/>
  <c r="V104" i="61"/>
  <c r="V112" i="61"/>
  <c r="V121" i="61"/>
  <c r="V129" i="61"/>
  <c r="V140" i="61"/>
  <c r="V159" i="61"/>
  <c r="V167" i="61"/>
  <c r="V176" i="61"/>
  <c r="V41" i="61"/>
  <c r="V49" i="61"/>
  <c r="V42" i="61"/>
  <c r="V50" i="61"/>
  <c r="V43" i="61"/>
  <c r="V51" i="61"/>
  <c r="V48" i="61"/>
  <c r="V44" i="61"/>
  <c r="V53" i="61"/>
  <c r="V40" i="61"/>
  <c r="V45" i="61"/>
  <c r="V54" i="61"/>
  <c r="V46" i="61"/>
  <c r="V55" i="61"/>
  <c r="V47" i="61"/>
  <c r="V34" i="61"/>
  <c r="V35" i="61"/>
  <c r="V36" i="61"/>
  <c r="V33" i="61"/>
  <c r="V32" i="61"/>
  <c r="V31" i="61"/>
  <c r="V23" i="61"/>
  <c r="V24" i="61"/>
  <c r="V22" i="61"/>
  <c r="V21" i="61"/>
  <c r="V19" i="61"/>
  <c r="V20" i="61"/>
  <c r="V16" i="61"/>
  <c r="V17" i="61"/>
  <c r="V18" i="61"/>
  <c r="V25" i="61"/>
  <c r="V26" i="61"/>
  <c r="V27" i="61"/>
  <c r="V14" i="61"/>
  <c r="V15" i="61"/>
  <c r="V13" i="61"/>
  <c r="V115" i="61"/>
  <c r="V116" i="61"/>
  <c r="V114" i="61"/>
  <c r="V163" i="61"/>
  <c r="V164" i="61"/>
  <c r="V162" i="61"/>
  <c r="V170" i="61"/>
  <c r="V168" i="61"/>
  <c r="V169" i="61"/>
  <c r="M68" i="36"/>
  <c r="L68" i="36"/>
  <c r="Q68" i="36" s="1"/>
  <c r="M66" i="36"/>
  <c r="L66" i="36"/>
  <c r="Q66" i="36" s="1"/>
  <c r="M64" i="36"/>
  <c r="L64" i="36"/>
  <c r="Q64" i="36" s="1"/>
  <c r="M62" i="36"/>
  <c r="L62" i="36"/>
  <c r="Q62" i="36" s="1"/>
  <c r="M60" i="36"/>
  <c r="L60" i="36"/>
  <c r="Q60" i="36" s="1"/>
  <c r="M58" i="36"/>
  <c r="L58" i="36"/>
  <c r="Q58" i="36" s="1"/>
  <c r="M56" i="36"/>
  <c r="L56" i="36"/>
  <c r="Q56" i="36" s="1"/>
  <c r="M54" i="36"/>
  <c r="L54" i="36"/>
  <c r="Q54" i="36" s="1"/>
  <c r="M52" i="36"/>
  <c r="L52" i="36"/>
  <c r="Q52" i="36" s="1"/>
  <c r="M48" i="36"/>
  <c r="L48" i="36"/>
  <c r="Q48" i="36" s="1"/>
  <c r="M46" i="36"/>
  <c r="L46" i="36"/>
  <c r="Q46" i="36" s="1"/>
  <c r="M44" i="36"/>
  <c r="L44" i="36"/>
  <c r="Q44" i="36" s="1"/>
  <c r="M42" i="36"/>
  <c r="L42" i="36"/>
  <c r="Q42" i="36" s="1"/>
  <c r="M40" i="36"/>
  <c r="L40" i="36"/>
  <c r="Q40" i="36" s="1"/>
  <c r="M38" i="36"/>
  <c r="L38" i="36"/>
  <c r="Q38" i="36" s="1"/>
  <c r="M36" i="36"/>
  <c r="L36" i="36"/>
  <c r="Q36" i="36" s="1"/>
  <c r="M34" i="36"/>
  <c r="L34" i="36"/>
  <c r="Q34" i="36" s="1"/>
  <c r="M32" i="36"/>
  <c r="L32" i="36"/>
  <c r="Q32" i="36" s="1"/>
  <c r="M24" i="36"/>
  <c r="L24" i="36"/>
  <c r="Q24" i="36"/>
  <c r="M22" i="36"/>
  <c r="L22" i="36"/>
  <c r="Q22" i="36"/>
  <c r="M20" i="36"/>
  <c r="L20" i="36"/>
  <c r="Q20" i="36"/>
  <c r="M15" i="36"/>
  <c r="L15" i="36"/>
  <c r="Q15" i="36"/>
  <c r="M13" i="36"/>
  <c r="Q13" i="36"/>
  <c r="BE1498" i="14"/>
  <c r="AX1498" i="14"/>
  <c r="AW1498" i="14"/>
  <c r="F1062" i="14"/>
  <c r="G1062" i="14" s="1"/>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G263" i="14"/>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X9" i="14"/>
  <c r="AW9" i="14"/>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AX6" i="14"/>
  <c r="AW6" i="14"/>
  <c r="BE5" i="14"/>
  <c r="AX5" i="14"/>
  <c r="BB5" i="14"/>
  <c r="AX44" i="13"/>
  <c r="BE1056" i="13"/>
  <c r="AX1056" i="13"/>
  <c r="BB1056" i="13"/>
  <c r="A1019" i="13"/>
  <c r="A1055" i="13" s="1"/>
  <c r="A1056" i="13" s="1"/>
  <c r="A1057" i="13" s="1"/>
  <c r="A1058" i="13" s="1"/>
  <c r="F838" i="13"/>
  <c r="G838" i="13" s="1"/>
  <c r="H838" i="13" s="1"/>
  <c r="I838" i="13" s="1"/>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729" i="13"/>
  <c r="A765" i="13" s="1"/>
  <c r="A801" i="13" s="1"/>
  <c r="A837" i="13" s="1"/>
  <c r="A838" i="13" s="1"/>
  <c r="A839" i="13" s="1"/>
  <c r="A875" i="13" s="1"/>
  <c r="A911" i="13" s="1"/>
  <c r="A947" i="13" s="1"/>
  <c r="A369" i="13"/>
  <c r="A405" i="13" s="1"/>
  <c r="A441" i="13" s="1"/>
  <c r="A477" i="13" s="1"/>
  <c r="A513" i="13" s="1"/>
  <c r="A549" i="13" s="1"/>
  <c r="A585" i="13" s="1"/>
  <c r="A621" i="13" s="1"/>
  <c r="A657" i="13" s="1"/>
  <c r="AX9" i="13"/>
  <c r="BB9" i="13"/>
  <c r="A9" i="13"/>
  <c r="A45" i="13" s="1"/>
  <c r="A81" i="13" s="1"/>
  <c r="A117" i="13" s="1"/>
  <c r="A153" i="13" s="1"/>
  <c r="A189" i="13" s="1"/>
  <c r="A225" i="13" s="1"/>
  <c r="A261" i="13" s="1"/>
  <c r="A297" i="13" s="1"/>
  <c r="F8" i="13"/>
  <c r="AX7" i="13"/>
  <c r="AW7" i="13"/>
  <c r="BB7" i="13" s="1"/>
  <c r="BE5" i="13"/>
  <c r="AX5" i="13"/>
  <c r="BB5" i="13"/>
  <c r="T26" i="43"/>
  <c r="S26" i="43"/>
  <c r="T21" i="43"/>
  <c r="S21" i="43"/>
  <c r="T15" i="43"/>
  <c r="S15" i="43"/>
  <c r="AA5" i="43"/>
  <c r="T5" i="43"/>
  <c r="X5" i="43"/>
  <c r="B24" i="12"/>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B8776" i="12" s="1"/>
  <c r="B8777" i="12" s="1"/>
  <c r="B8778" i="12" s="1"/>
  <c r="B8779" i="12" s="1"/>
  <c r="B8780" i="12" s="1"/>
  <c r="B8781" i="12" s="1"/>
  <c r="B8782" i="12" s="1"/>
  <c r="T23" i="12"/>
  <c r="U153" i="62"/>
  <c r="U147" i="62"/>
  <c r="U142" i="62"/>
  <c r="U138" i="62"/>
  <c r="U134" i="62"/>
  <c r="U130" i="62"/>
  <c r="U124" i="62"/>
  <c r="U117" i="62"/>
  <c r="U115" i="62"/>
  <c r="U113" i="62"/>
  <c r="U111" i="62"/>
  <c r="U109" i="62"/>
  <c r="U103" i="62"/>
  <c r="U99" i="62"/>
  <c r="U95" i="62"/>
  <c r="U93" i="62"/>
  <c r="U89" i="62"/>
  <c r="U87" i="62"/>
  <c r="U85" i="62"/>
  <c r="U79" i="62"/>
  <c r="U77" i="62"/>
  <c r="U73" i="62"/>
  <c r="U59" i="62"/>
  <c r="U55" i="62"/>
  <c r="U53" i="62"/>
  <c r="U48" i="62"/>
  <c r="U43" i="62"/>
  <c r="U39" i="62"/>
  <c r="U37" i="62"/>
  <c r="U32" i="62"/>
  <c r="U30" i="62"/>
  <c r="U28" i="62"/>
  <c r="U26" i="62"/>
  <c r="U24" i="62"/>
  <c r="U21" i="62"/>
  <c r="AD126" i="64"/>
  <c r="AD117" i="64"/>
  <c r="AD96" i="64"/>
  <c r="AD55" i="64"/>
  <c r="AD54" i="64"/>
  <c r="AD53" i="64"/>
  <c r="AD28" i="64"/>
  <c r="AD27" i="64"/>
  <c r="AD26" i="64"/>
  <c r="AD25" i="64"/>
  <c r="AD24" i="64"/>
  <c r="AD16" i="64"/>
  <c r="AC159" i="17"/>
  <c r="AC153" i="17"/>
  <c r="AC151" i="17"/>
  <c r="AC139" i="17"/>
  <c r="AC102" i="17"/>
  <c r="AC96" i="17"/>
  <c r="AC61" i="17"/>
  <c r="AC59" i="17"/>
  <c r="AC57" i="17"/>
  <c r="AC51" i="17"/>
  <c r="AC49" i="17"/>
  <c r="AC43" i="17"/>
  <c r="AC37" i="17"/>
  <c r="AC34" i="17"/>
  <c r="AC29" i="17"/>
  <c r="AC23" i="17"/>
  <c r="AC17" i="17"/>
  <c r="Z9" i="17"/>
  <c r="W127" i="1"/>
  <c r="P127" i="1"/>
  <c r="O127" i="1"/>
  <c r="W125" i="1"/>
  <c r="P125" i="1"/>
  <c r="O125" i="1"/>
  <c r="W123" i="1"/>
  <c r="P123" i="1"/>
  <c r="O123" i="1"/>
  <c r="W121" i="1"/>
  <c r="P121" i="1"/>
  <c r="O121" i="1"/>
  <c r="P119" i="1"/>
  <c r="O119" i="1"/>
  <c r="P113" i="1"/>
  <c r="O113" i="1"/>
  <c r="W96" i="1"/>
  <c r="P96" i="1"/>
  <c r="O96" i="1"/>
  <c r="P111" i="1"/>
  <c r="O111" i="1"/>
  <c r="P108" i="1"/>
  <c r="O108" i="1"/>
  <c r="P106" i="1"/>
  <c r="O106" i="1"/>
  <c r="W104" i="1"/>
  <c r="P104" i="1"/>
  <c r="O104" i="1"/>
  <c r="P102" i="1"/>
  <c r="O102" i="1"/>
  <c r="P99" i="1"/>
  <c r="O99" i="1"/>
  <c r="P94" i="1"/>
  <c r="O94" i="1"/>
  <c r="W92" i="1"/>
  <c r="P92" i="1"/>
  <c r="O92" i="1"/>
  <c r="W90" i="1"/>
  <c r="P90" i="1"/>
  <c r="O90" i="1"/>
  <c r="W88" i="1"/>
  <c r="P88" i="1"/>
  <c r="O88" i="1"/>
  <c r="W86" i="1"/>
  <c r="P86" i="1"/>
  <c r="O86" i="1"/>
  <c r="W84" i="1"/>
  <c r="P84" i="1"/>
  <c r="O84" i="1"/>
  <c r="W81" i="1"/>
  <c r="P81" i="1"/>
  <c r="O81" i="1"/>
  <c r="W79" i="1"/>
  <c r="P79" i="1"/>
  <c r="O79" i="1"/>
  <c r="W76" i="1"/>
  <c r="P76" i="1"/>
  <c r="O76" i="1"/>
  <c r="W74" i="1"/>
  <c r="P74" i="1"/>
  <c r="O74" i="1"/>
  <c r="W72" i="1"/>
  <c r="P72" i="1"/>
  <c r="O72" i="1"/>
  <c r="W68" i="1"/>
  <c r="P68" i="1"/>
  <c r="O68" i="1"/>
  <c r="W66" i="1"/>
  <c r="P66" i="1"/>
  <c r="O66" i="1"/>
  <c r="W64" i="1"/>
  <c r="P64" i="1"/>
  <c r="O64" i="1"/>
  <c r="W62" i="1"/>
  <c r="P62" i="1"/>
  <c r="O62" i="1"/>
  <c r="W60" i="1"/>
  <c r="P60" i="1"/>
  <c r="O60" i="1"/>
  <c r="W58" i="1"/>
  <c r="P58" i="1"/>
  <c r="O58" i="1"/>
  <c r="P56" i="1"/>
  <c r="O56" i="1"/>
  <c r="P54" i="1"/>
  <c r="O54" i="1"/>
  <c r="P52" i="1"/>
  <c r="O52" i="1"/>
  <c r="P50" i="1"/>
  <c r="O50" i="1"/>
  <c r="P48" i="1"/>
  <c r="O48" i="1"/>
  <c r="P46" i="1"/>
  <c r="O46" i="1"/>
  <c r="W39" i="1"/>
  <c r="P39" i="1"/>
  <c r="O39" i="1"/>
  <c r="P37" i="1"/>
  <c r="O37" i="1"/>
  <c r="P35" i="1"/>
  <c r="O35" i="1"/>
  <c r="P33" i="1"/>
  <c r="O33" i="1"/>
  <c r="W31" i="1"/>
  <c r="P31" i="1"/>
  <c r="O31" i="1"/>
  <c r="W29" i="1"/>
  <c r="P29" i="1"/>
  <c r="O29" i="1"/>
  <c r="W27" i="1"/>
  <c r="P27" i="1"/>
  <c r="O27" i="1"/>
  <c r="P25" i="1"/>
  <c r="O25" i="1"/>
  <c r="P23" i="1"/>
  <c r="O23" i="1"/>
  <c r="W21" i="1"/>
  <c r="P21" i="1"/>
  <c r="O21" i="1"/>
  <c r="W19" i="1"/>
  <c r="P19" i="1"/>
  <c r="O19" i="1"/>
  <c r="W17" i="1"/>
  <c r="P17" i="1"/>
  <c r="O17" i="1"/>
  <c r="W15" i="1"/>
  <c r="P15" i="1"/>
  <c r="O15" i="1"/>
  <c r="P13" i="1"/>
  <c r="O13" i="1"/>
  <c r="P11" i="1"/>
  <c r="O11" i="1"/>
  <c r="P9" i="1"/>
  <c r="O9" i="1"/>
  <c r="P7" i="1"/>
  <c r="BB6" i="14" l="1"/>
  <c r="BB1498" i="14"/>
  <c r="BB9" i="14"/>
  <c r="BA1136" i="14"/>
  <c r="BA1462" i="14"/>
  <c r="BA1246" i="14"/>
  <c r="BA1209" i="14"/>
  <c r="BA1426" i="14"/>
  <c r="BA1173" i="14"/>
  <c r="BA1390" i="14"/>
  <c r="BA1354" i="14"/>
  <c r="BA1318" i="14"/>
  <c r="BA1282" i="14"/>
  <c r="AT1491" i="14"/>
  <c r="AV1490" i="14"/>
  <c r="AV1454" i="14"/>
  <c r="AT1455" i="14"/>
  <c r="AV1417" i="14"/>
  <c r="AT1418" i="14"/>
  <c r="AT1382" i="14"/>
  <c r="AV1381" i="14"/>
  <c r="AT1347" i="14"/>
  <c r="AV1346" i="14"/>
  <c r="AV1309" i="14"/>
  <c r="AT1310" i="14"/>
  <c r="AV1274" i="14"/>
  <c r="AT1275" i="14"/>
  <c r="AV1236" i="14"/>
  <c r="AT1237" i="14"/>
  <c r="AT1202" i="14"/>
  <c r="AV1201" i="14"/>
  <c r="AT1164" i="14"/>
  <c r="AV1163" i="14"/>
  <c r="BA1064" i="14"/>
  <c r="BA1100" i="14"/>
  <c r="AV1128" i="14"/>
  <c r="AT1129" i="14"/>
  <c r="AV1091" i="14"/>
  <c r="AT1092" i="14"/>
  <c r="BA1024" i="14"/>
  <c r="BA988" i="14"/>
  <c r="BA952" i="14"/>
  <c r="BA916" i="14"/>
  <c r="BA880" i="14"/>
  <c r="BA844" i="14"/>
  <c r="BA808" i="14"/>
  <c r="AV1051" i="14"/>
  <c r="AT1052" i="14"/>
  <c r="AT1017" i="14"/>
  <c r="AV1016" i="14"/>
  <c r="AV979" i="14"/>
  <c r="AT980" i="14"/>
  <c r="AV944" i="14"/>
  <c r="AT945" i="14"/>
  <c r="AV907" i="14"/>
  <c r="AT908" i="14"/>
  <c r="AT873" i="14"/>
  <c r="AV872" i="14"/>
  <c r="AT836" i="14"/>
  <c r="AV835" i="14"/>
  <c r="BA772" i="14"/>
  <c r="BA517" i="14"/>
  <c r="BA591" i="14"/>
  <c r="BA481" i="14"/>
  <c r="BA736" i="14"/>
  <c r="BA445" i="14"/>
  <c r="BA700" i="14"/>
  <c r="BA409" i="14"/>
  <c r="BA663" i="14"/>
  <c r="BA373" i="14"/>
  <c r="BA627" i="14"/>
  <c r="BA337" i="14"/>
  <c r="BA555" i="14"/>
  <c r="BA265" i="14"/>
  <c r="BA301" i="14"/>
  <c r="AV799" i="14"/>
  <c r="AT800" i="14"/>
  <c r="AV763" i="14"/>
  <c r="AT764" i="14"/>
  <c r="AT729" i="14"/>
  <c r="AV728" i="14"/>
  <c r="AV690" i="14"/>
  <c r="AT691" i="14"/>
  <c r="AV655" i="14"/>
  <c r="AT656" i="14"/>
  <c r="AT619" i="14"/>
  <c r="AV618" i="14"/>
  <c r="AT584" i="14"/>
  <c r="AV583" i="14"/>
  <c r="AV544" i="14"/>
  <c r="AT545" i="14"/>
  <c r="AT510" i="14"/>
  <c r="AV509" i="14"/>
  <c r="AV472" i="14"/>
  <c r="AT473" i="14"/>
  <c r="AV436" i="14"/>
  <c r="AT437" i="14"/>
  <c r="AT402" i="14"/>
  <c r="AV401" i="14"/>
  <c r="AT365" i="14"/>
  <c r="AV364" i="14"/>
  <c r="AV328" i="14"/>
  <c r="AT329" i="14"/>
  <c r="AT293" i="14"/>
  <c r="AV292" i="14"/>
  <c r="BA226" i="14"/>
  <c r="BA190" i="14"/>
  <c r="BA154" i="14"/>
  <c r="AT255" i="14"/>
  <c r="AV254" i="14"/>
  <c r="AV217" i="14"/>
  <c r="AT218" i="14"/>
  <c r="AT182" i="14"/>
  <c r="AV181" i="14"/>
  <c r="BA118" i="14"/>
  <c r="BA82" i="14"/>
  <c r="BA46" i="14"/>
  <c r="AT147" i="14"/>
  <c r="AV146" i="14"/>
  <c r="AV109" i="14"/>
  <c r="AT110" i="14"/>
  <c r="AV73" i="14"/>
  <c r="AT74" i="14"/>
  <c r="G8" i="14"/>
  <c r="BA10" i="14"/>
  <c r="AT39" i="14"/>
  <c r="AV38" i="14"/>
  <c r="A1063" i="14"/>
  <c r="A1099" i="14" s="1"/>
  <c r="A1135" i="14" s="1"/>
  <c r="A1171" i="14" s="1"/>
  <c r="A1172" i="14" s="1"/>
  <c r="A1208" i="14" s="1"/>
  <c r="A1244" i="14" s="1"/>
  <c r="A1245" i="14" s="1"/>
  <c r="A1281" i="14" s="1"/>
  <c r="A1317" i="14" s="1"/>
  <c r="A1353" i="14" s="1"/>
  <c r="A1389" i="14" s="1"/>
  <c r="A1425" i="14" s="1"/>
  <c r="A1461" i="14" s="1"/>
  <c r="A1497" i="14" s="1"/>
  <c r="A1498" i="14" s="1"/>
  <c r="A1062" i="14"/>
  <c r="G8" i="13"/>
  <c r="BA10" i="13"/>
  <c r="BB1047" i="13"/>
  <c r="BB975" i="13"/>
  <c r="BB1010" i="13"/>
  <c r="BB903" i="13"/>
  <c r="BB938" i="13"/>
  <c r="BB829" i="13"/>
  <c r="BB866" i="13"/>
  <c r="BB757" i="13"/>
  <c r="BB792" i="13"/>
  <c r="BB684" i="13"/>
  <c r="BB721" i="13"/>
  <c r="BB649" i="13"/>
  <c r="BB577" i="13"/>
  <c r="BB613" i="13"/>
  <c r="BB540" i="13"/>
  <c r="BB469" i="13"/>
  <c r="BB504" i="13"/>
  <c r="BB433" i="13"/>
  <c r="BB397" i="13"/>
  <c r="BB253" i="13"/>
  <c r="BB289" i="13"/>
  <c r="BB325" i="13"/>
  <c r="BB181" i="13"/>
  <c r="BB217" i="13"/>
  <c r="BB360" i="13"/>
  <c r="BB144" i="13"/>
  <c r="BB73" i="13"/>
  <c r="BB109" i="13"/>
  <c r="AV1048" i="13"/>
  <c r="AT1049" i="13"/>
  <c r="AV1011" i="13"/>
  <c r="AT1012" i="13"/>
  <c r="AV976" i="13"/>
  <c r="AT977" i="13"/>
  <c r="AV939" i="13"/>
  <c r="AT940" i="13"/>
  <c r="AT905" i="13"/>
  <c r="AV904" i="13"/>
  <c r="AV867" i="13"/>
  <c r="AT868" i="13"/>
  <c r="AV830" i="13"/>
  <c r="AT831" i="13"/>
  <c r="AV793" i="13"/>
  <c r="AT794" i="13"/>
  <c r="AV758" i="13"/>
  <c r="AT759" i="13"/>
  <c r="AV722" i="13"/>
  <c r="AT723" i="13"/>
  <c r="AT686" i="13"/>
  <c r="AV685" i="13"/>
  <c r="AV650" i="13"/>
  <c r="AT651" i="13"/>
  <c r="AV614" i="13"/>
  <c r="AT615" i="13"/>
  <c r="AV578" i="13"/>
  <c r="AT579" i="13"/>
  <c r="AV541" i="13"/>
  <c r="AT542" i="13"/>
  <c r="AV505" i="13"/>
  <c r="AT506" i="13"/>
  <c r="AV470" i="13"/>
  <c r="AT471" i="13"/>
  <c r="AV434" i="13"/>
  <c r="AT435" i="13"/>
  <c r="AV398" i="13"/>
  <c r="AT399" i="13"/>
  <c r="AV361" i="13"/>
  <c r="AT362" i="13"/>
  <c r="AV326" i="13"/>
  <c r="AT327" i="13"/>
  <c r="AV290" i="13"/>
  <c r="AT291" i="13"/>
  <c r="AV254" i="13"/>
  <c r="AT255" i="13"/>
  <c r="AV218" i="13"/>
  <c r="AT219" i="13"/>
  <c r="AV182" i="13"/>
  <c r="AT183" i="13"/>
  <c r="AT146" i="13"/>
  <c r="AV145" i="13"/>
  <c r="AV110" i="13"/>
  <c r="AT111" i="13"/>
  <c r="AV74" i="13"/>
  <c r="AT75" i="13"/>
  <c r="T7" i="1"/>
  <c r="U128" i="64"/>
  <c r="Z145" i="17"/>
  <c r="Z159" i="17"/>
  <c r="Z151" i="17"/>
  <c r="Z153" i="17"/>
  <c r="Z139" i="17"/>
  <c r="Z102" i="17"/>
  <c r="Z84" i="17"/>
  <c r="Z47" i="17"/>
  <c r="Z19" i="17"/>
  <c r="Z34" i="17"/>
  <c r="Z29" i="17"/>
  <c r="Z21" i="17"/>
  <c r="Z69" i="17"/>
  <c r="Z23" i="17"/>
  <c r="Z37" i="17"/>
  <c r="Z78" i="17"/>
  <c r="Z90" i="17"/>
  <c r="Z61" i="17"/>
  <c r="Z57" i="17"/>
  <c r="Z96" i="17"/>
  <c r="Z25" i="17"/>
  <c r="Z41" i="17"/>
  <c r="Z27" i="17"/>
  <c r="Z43" i="17"/>
  <c r="Z17" i="17"/>
  <c r="Z7" i="17"/>
  <c r="Z13" i="17"/>
  <c r="Z5" i="17"/>
  <c r="T111" i="1"/>
  <c r="T74" i="1"/>
  <c r="T79" i="1"/>
  <c r="T84" i="1"/>
  <c r="T88" i="1"/>
  <c r="T92" i="1"/>
  <c r="T99" i="1"/>
  <c r="T56" i="1"/>
  <c r="T68" i="1"/>
  <c r="T60" i="1"/>
  <c r="T64" i="1"/>
  <c r="T50" i="1"/>
  <c r="T46" i="1"/>
  <c r="X21" i="43"/>
  <c r="X26" i="43"/>
  <c r="X15" i="43"/>
  <c r="T11" i="1"/>
  <c r="T15" i="1"/>
  <c r="T35" i="1"/>
  <c r="T39" i="1"/>
  <c r="T48" i="1"/>
  <c r="T102" i="1"/>
  <c r="T96" i="1"/>
  <c r="T108" i="1"/>
  <c r="T121" i="1"/>
  <c r="T123" i="1"/>
  <c r="T127" i="1"/>
  <c r="T17" i="1"/>
  <c r="T27" i="1"/>
  <c r="T21" i="1"/>
  <c r="T31" i="1"/>
  <c r="T106" i="1"/>
  <c r="T119" i="1"/>
  <c r="T25" i="1"/>
  <c r="T54" i="1"/>
  <c r="T58" i="1"/>
  <c r="T62" i="1"/>
  <c r="T66" i="1"/>
  <c r="T72" i="1"/>
  <c r="T76" i="1"/>
  <c r="T81" i="1"/>
  <c r="T86" i="1"/>
  <c r="T90" i="1"/>
  <c r="T94" i="1"/>
  <c r="T125" i="1"/>
  <c r="T29" i="1"/>
  <c r="T104" i="1"/>
  <c r="T19" i="1"/>
  <c r="T9" i="1"/>
  <c r="T13" i="1"/>
  <c r="T23" i="1"/>
  <c r="T33" i="1"/>
  <c r="T37" i="1"/>
  <c r="T113" i="1"/>
  <c r="T52" i="1"/>
  <c r="T11" i="12"/>
  <c r="Z163" i="17"/>
  <c r="Z157" i="17"/>
  <c r="Z137" i="17"/>
  <c r="Z149" i="17"/>
  <c r="Z82" i="17"/>
  <c r="Z106" i="17"/>
  <c r="Z143" i="17"/>
  <c r="Z88" i="17"/>
  <c r="Z100" i="17"/>
  <c r="Z94" i="17"/>
  <c r="Z65" i="17"/>
  <c r="Z55" i="17"/>
  <c r="Z117" i="17"/>
  <c r="V65" i="64"/>
  <c r="V94" i="64"/>
  <c r="V28" i="64"/>
  <c r="V100" i="64"/>
  <c r="V44" i="64"/>
  <c r="V21" i="64"/>
  <c r="V82" i="64"/>
  <c r="V74" i="64"/>
  <c r="V51" i="64"/>
  <c r="V31" i="64"/>
  <c r="V60" i="64"/>
  <c r="V32" i="64"/>
  <c r="V58" i="64"/>
  <c r="V85" i="64"/>
  <c r="V27" i="64"/>
  <c r="V71" i="64"/>
  <c r="V23" i="64"/>
  <c r="V67" i="64"/>
  <c r="V107" i="64"/>
  <c r="V124" i="64"/>
  <c r="V43" i="64"/>
  <c r="V75" i="64"/>
  <c r="V42" i="64"/>
  <c r="V34" i="64"/>
  <c r="V24" i="64"/>
  <c r="V72" i="64"/>
  <c r="V96" i="64"/>
  <c r="V45" i="64"/>
  <c r="V22" i="64"/>
  <c r="V39" i="64"/>
  <c r="V33" i="64"/>
  <c r="V47" i="64"/>
  <c r="V40" i="64"/>
  <c r="V59" i="64"/>
  <c r="V30" i="64"/>
  <c r="V80" i="64"/>
  <c r="V53" i="64"/>
  <c r="V25" i="64"/>
  <c r="V57" i="64"/>
  <c r="V83" i="64"/>
  <c r="V54" i="64"/>
  <c r="V35" i="64"/>
  <c r="V55" i="64"/>
  <c r="V126" i="64"/>
  <c r="V104" i="64"/>
  <c r="V109" i="64"/>
  <c r="V46" i="64"/>
  <c r="V20" i="64"/>
  <c r="V73" i="64"/>
  <c r="V64" i="64"/>
  <c r="V78" i="64"/>
  <c r="V38" i="64"/>
  <c r="V50" i="64"/>
  <c r="V29" i="64"/>
  <c r="V52" i="64"/>
  <c r="V61" i="64"/>
  <c r="V122" i="64"/>
  <c r="V98" i="64"/>
  <c r="V81" i="64"/>
  <c r="V62" i="64"/>
  <c r="V49" i="64"/>
  <c r="V37" i="64"/>
  <c r="V69" i="64"/>
  <c r="V84" i="64"/>
  <c r="V77" i="64"/>
  <c r="V36" i="64"/>
  <c r="V48" i="64"/>
  <c r="V79" i="64"/>
  <c r="V26" i="64"/>
  <c r="V70" i="64"/>
  <c r="V41" i="64"/>
  <c r="V66" i="64"/>
  <c r="V68" i="64"/>
  <c r="V102" i="64"/>
  <c r="V117" i="64"/>
  <c r="V119" i="64"/>
  <c r="BB82" i="14" l="1"/>
  <c r="BB154" i="14"/>
  <c r="BB409" i="14"/>
  <c r="BB880" i="14"/>
  <c r="BB1318" i="14"/>
  <c r="BB1136" i="14"/>
  <c r="BB118" i="14"/>
  <c r="BB190" i="14"/>
  <c r="BB301" i="14"/>
  <c r="BB700" i="14"/>
  <c r="BB916" i="14"/>
  <c r="BB1100" i="14"/>
  <c r="BB1354" i="14"/>
  <c r="BB226" i="14"/>
  <c r="BB265" i="14"/>
  <c r="BB445" i="14"/>
  <c r="BB952" i="14"/>
  <c r="BB1064" i="14"/>
  <c r="BB1390" i="14"/>
  <c r="BB555" i="14"/>
  <c r="BB736" i="14"/>
  <c r="BB988" i="14"/>
  <c r="BB1173" i="14"/>
  <c r="BB337" i="14"/>
  <c r="BB481" i="14"/>
  <c r="BB1024" i="14"/>
  <c r="BB1426" i="14"/>
  <c r="BB627" i="14"/>
  <c r="BB591" i="14"/>
  <c r="BB1209" i="14"/>
  <c r="BB373" i="14"/>
  <c r="BB517" i="14"/>
  <c r="BB808" i="14"/>
  <c r="BB1246" i="14"/>
  <c r="BB10" i="14"/>
  <c r="BB46" i="14"/>
  <c r="BB663" i="14"/>
  <c r="BB772" i="14"/>
  <c r="BB844" i="14"/>
  <c r="BB1282" i="14"/>
  <c r="BB1462" i="14"/>
  <c r="AA107" i="64"/>
  <c r="AA66" i="64"/>
  <c r="AA84" i="64"/>
  <c r="AA122" i="64"/>
  <c r="AA73" i="64"/>
  <c r="AA35" i="64"/>
  <c r="AA59" i="64"/>
  <c r="AA72" i="64"/>
  <c r="AA67" i="64"/>
  <c r="AA31" i="64"/>
  <c r="AA94" i="64"/>
  <c r="AA60" i="64"/>
  <c r="AA23" i="64"/>
  <c r="AA47" i="64"/>
  <c r="AA55" i="64"/>
  <c r="AA69" i="64"/>
  <c r="AA40" i="64"/>
  <c r="AA37" i="64"/>
  <c r="AA26" i="64"/>
  <c r="AA49" i="64"/>
  <c r="AA29" i="64"/>
  <c r="AA109" i="64"/>
  <c r="AA57" i="64"/>
  <c r="AA33" i="64"/>
  <c r="AA42" i="64"/>
  <c r="AA27" i="64"/>
  <c r="AA82" i="64"/>
  <c r="AA77" i="64"/>
  <c r="AA30" i="64"/>
  <c r="AA20" i="64"/>
  <c r="AA46" i="64"/>
  <c r="AA74" i="64"/>
  <c r="AA119" i="64"/>
  <c r="AA79" i="64"/>
  <c r="AA62" i="64"/>
  <c r="AA50" i="64"/>
  <c r="AA104" i="64"/>
  <c r="AA25" i="64"/>
  <c r="AA39" i="64"/>
  <c r="AA75" i="64"/>
  <c r="AA85" i="64"/>
  <c r="AA21" i="64"/>
  <c r="AA68" i="64"/>
  <c r="AA96" i="64"/>
  <c r="AA28" i="64"/>
  <c r="AA61" i="64"/>
  <c r="AA24" i="64"/>
  <c r="AA65" i="64"/>
  <c r="AA70" i="64"/>
  <c r="AA83" i="64"/>
  <c r="AA71" i="64"/>
  <c r="AA117" i="64"/>
  <c r="AA48" i="64"/>
  <c r="AA81" i="64"/>
  <c r="AA38" i="64"/>
  <c r="AA126" i="64"/>
  <c r="AA53" i="64"/>
  <c r="AA22" i="64"/>
  <c r="AA43" i="64"/>
  <c r="AA58" i="64"/>
  <c r="AA44" i="64"/>
  <c r="AA64" i="64"/>
  <c r="AA41" i="64"/>
  <c r="AA54" i="64"/>
  <c r="AA51" i="64"/>
  <c r="AA52" i="64"/>
  <c r="AA34" i="64"/>
  <c r="AA102" i="64"/>
  <c r="AA36" i="64"/>
  <c r="AA98" i="64"/>
  <c r="AA78" i="64"/>
  <c r="AA80" i="64"/>
  <c r="AA45" i="64"/>
  <c r="AA124" i="64"/>
  <c r="AA32" i="64"/>
  <c r="AA100" i="64"/>
  <c r="BA1137" i="14"/>
  <c r="BA1355" i="14"/>
  <c r="BA1319" i="14"/>
  <c r="BA1283" i="14"/>
  <c r="BA1463" i="14"/>
  <c r="BA1247" i="14"/>
  <c r="BA1210" i="14"/>
  <c r="BA1427" i="14"/>
  <c r="BA1174" i="14"/>
  <c r="BA1391" i="14"/>
  <c r="AT1492" i="14"/>
  <c r="AV1491" i="14"/>
  <c r="AT1456" i="14"/>
  <c r="AV1455" i="14"/>
  <c r="AV1418" i="14"/>
  <c r="AT1419" i="14"/>
  <c r="AT1383" i="14"/>
  <c r="AV1382" i="14"/>
  <c r="AV1347" i="14"/>
  <c r="AT1348" i="14"/>
  <c r="AV1310" i="14"/>
  <c r="AT1311" i="14"/>
  <c r="AT1276" i="14"/>
  <c r="AV1275" i="14"/>
  <c r="AV1237" i="14"/>
  <c r="AT1238" i="14"/>
  <c r="AT1203" i="14"/>
  <c r="AV1202" i="14"/>
  <c r="AT1165" i="14"/>
  <c r="AV1164" i="14"/>
  <c r="BA1065" i="14"/>
  <c r="BA1101" i="14"/>
  <c r="AV1129" i="14"/>
  <c r="AT1130" i="14"/>
  <c r="AV1092" i="14"/>
  <c r="AT1093" i="14"/>
  <c r="BA917" i="14"/>
  <c r="BA881" i="14"/>
  <c r="BA845" i="14"/>
  <c r="BA809" i="14"/>
  <c r="BA1025" i="14"/>
  <c r="BA989" i="14"/>
  <c r="BA953" i="14"/>
  <c r="AT1053" i="14"/>
  <c r="AV1052" i="14"/>
  <c r="AV1017" i="14"/>
  <c r="AT1018" i="14"/>
  <c r="AV980" i="14"/>
  <c r="AT981" i="14"/>
  <c r="AT946" i="14"/>
  <c r="AV945" i="14"/>
  <c r="AV908" i="14"/>
  <c r="AT909" i="14"/>
  <c r="AT874" i="14"/>
  <c r="AV873" i="14"/>
  <c r="AT837" i="14"/>
  <c r="AV836" i="14"/>
  <c r="BA664" i="14"/>
  <c r="BA374" i="14"/>
  <c r="BA628" i="14"/>
  <c r="BA338" i="14"/>
  <c r="BA592" i="14"/>
  <c r="BA302" i="14"/>
  <c r="BA446" i="14"/>
  <c r="BA556" i="14"/>
  <c r="BA266" i="14"/>
  <c r="BA737" i="14"/>
  <c r="BA773" i="14"/>
  <c r="BA518" i="14"/>
  <c r="BA482" i="14"/>
  <c r="BA701" i="14"/>
  <c r="BA410" i="14"/>
  <c r="AV800" i="14"/>
  <c r="AT801" i="14"/>
  <c r="AV764" i="14"/>
  <c r="AT765" i="14"/>
  <c r="AV729" i="14"/>
  <c r="AT730" i="14"/>
  <c r="AV691" i="14"/>
  <c r="AT692" i="14"/>
  <c r="AT657" i="14"/>
  <c r="AV656" i="14"/>
  <c r="AT620" i="14"/>
  <c r="AV619" i="14"/>
  <c r="AT585" i="14"/>
  <c r="AV584" i="14"/>
  <c r="AV545" i="14"/>
  <c r="AT546" i="14"/>
  <c r="AT511" i="14"/>
  <c r="AV510" i="14"/>
  <c r="AV473" i="14"/>
  <c r="AT474" i="14"/>
  <c r="AV437" i="14"/>
  <c r="AT438" i="14"/>
  <c r="AT403" i="14"/>
  <c r="AV402" i="14"/>
  <c r="AV365" i="14"/>
  <c r="AT366" i="14"/>
  <c r="AV329" i="14"/>
  <c r="AT330" i="14"/>
  <c r="AT294" i="14"/>
  <c r="AV293" i="14"/>
  <c r="BA227" i="14"/>
  <c r="BA191" i="14"/>
  <c r="BA155" i="14"/>
  <c r="AT256" i="14"/>
  <c r="AV255" i="14"/>
  <c r="AV218" i="14"/>
  <c r="AT219" i="14"/>
  <c r="AV182" i="14"/>
  <c r="AT183" i="14"/>
  <c r="BA83" i="14"/>
  <c r="BA119" i="14"/>
  <c r="BA47" i="14"/>
  <c r="AV147" i="14"/>
  <c r="AT148" i="14"/>
  <c r="AV110" i="14"/>
  <c r="AT111" i="14"/>
  <c r="AV74" i="14"/>
  <c r="AT75" i="14"/>
  <c r="H8" i="14"/>
  <c r="BA11" i="14"/>
  <c r="AT40" i="14"/>
  <c r="AV39" i="14"/>
  <c r="BB10" i="13"/>
  <c r="H8" i="13"/>
  <c r="BA11" i="13"/>
  <c r="BB1048" i="13"/>
  <c r="BB976" i="13"/>
  <c r="BB1011" i="13"/>
  <c r="BB904" i="13"/>
  <c r="BB939" i="13"/>
  <c r="BB830" i="13"/>
  <c r="BB867" i="13"/>
  <c r="BB758" i="13"/>
  <c r="BB793" i="13"/>
  <c r="BB685" i="13"/>
  <c r="BB722" i="13"/>
  <c r="BB650" i="13"/>
  <c r="BB578" i="13"/>
  <c r="BB614" i="13"/>
  <c r="BB541" i="13"/>
  <c r="BB470" i="13"/>
  <c r="BB505" i="13"/>
  <c r="BB434" i="13"/>
  <c r="BB398" i="13"/>
  <c r="BB254" i="13"/>
  <c r="BB290" i="13"/>
  <c r="BB182" i="13"/>
  <c r="BB326" i="13"/>
  <c r="BB218" i="13"/>
  <c r="BB361" i="13"/>
  <c r="BB74" i="13"/>
  <c r="BB110" i="13"/>
  <c r="BB145" i="13"/>
  <c r="AT1050" i="13"/>
  <c r="AV1049" i="13"/>
  <c r="AV1012" i="13"/>
  <c r="AT1013" i="13"/>
  <c r="AT978" i="13"/>
  <c r="AV977" i="13"/>
  <c r="AV940" i="13"/>
  <c r="AT941" i="13"/>
  <c r="AT906" i="13"/>
  <c r="AV905" i="13"/>
  <c r="AV868" i="13"/>
  <c r="AT869" i="13"/>
  <c r="AT832" i="13"/>
  <c r="AV831" i="13"/>
  <c r="AV794" i="13"/>
  <c r="AT795" i="13"/>
  <c r="AT760" i="13"/>
  <c r="AV759" i="13"/>
  <c r="AT724" i="13"/>
  <c r="AV723" i="13"/>
  <c r="AT687" i="13"/>
  <c r="AV686" i="13"/>
  <c r="AT652" i="13"/>
  <c r="AV651" i="13"/>
  <c r="AT616" i="13"/>
  <c r="AV615" i="13"/>
  <c r="AT580" i="13"/>
  <c r="AV579" i="13"/>
  <c r="AV542" i="13"/>
  <c r="AT543" i="13"/>
  <c r="AV506" i="13"/>
  <c r="AT507" i="13"/>
  <c r="AT472" i="13"/>
  <c r="AV471" i="13"/>
  <c r="AT436" i="13"/>
  <c r="AV435" i="13"/>
  <c r="AT400" i="13"/>
  <c r="AV399" i="13"/>
  <c r="AV362" i="13"/>
  <c r="AT363" i="13"/>
  <c r="AT328" i="13"/>
  <c r="AV327" i="13"/>
  <c r="AT292" i="13"/>
  <c r="AV291" i="13"/>
  <c r="AT256" i="13"/>
  <c r="AV255" i="13"/>
  <c r="AT220" i="13"/>
  <c r="AV219" i="13"/>
  <c r="AT184" i="13"/>
  <c r="AV183" i="13"/>
  <c r="AV146" i="13"/>
  <c r="AT147" i="13"/>
  <c r="AT112" i="13"/>
  <c r="AV111" i="13"/>
  <c r="AT76" i="13"/>
  <c r="AV75" i="13"/>
  <c r="BB11" i="14" l="1"/>
  <c r="BB155" i="14"/>
  <c r="BB1025" i="14"/>
  <c r="BB83" i="14"/>
  <c r="BB191" i="14"/>
  <c r="BB410" i="14"/>
  <c r="BB446" i="14"/>
  <c r="BB809" i="14"/>
  <c r="BB1101" i="14"/>
  <c r="BB1427" i="14"/>
  <c r="BB119" i="14"/>
  <c r="BB227" i="14"/>
  <c r="BB701" i="14"/>
  <c r="BB302" i="14"/>
  <c r="BB845" i="14"/>
  <c r="BB1065" i="14"/>
  <c r="BB1210" i="14"/>
  <c r="BB556" i="14"/>
  <c r="BB482" i="14"/>
  <c r="BB592" i="14"/>
  <c r="BB881" i="14"/>
  <c r="BB1247" i="14"/>
  <c r="BB47" i="14"/>
  <c r="BB1355" i="14"/>
  <c r="BB518" i="14"/>
  <c r="BB338" i="14"/>
  <c r="BB917" i="14"/>
  <c r="BB1463" i="14"/>
  <c r="BB773" i="14"/>
  <c r="BB628" i="14"/>
  <c r="BB1283" i="14"/>
  <c r="BB737" i="14"/>
  <c r="BB374" i="14"/>
  <c r="BB953" i="14"/>
  <c r="BB1319" i="14"/>
  <c r="BB266" i="14"/>
  <c r="BB664" i="14"/>
  <c r="BB989" i="14"/>
  <c r="BB1391" i="14"/>
  <c r="BB1174" i="14"/>
  <c r="BB1137" i="14"/>
  <c r="BA1138" i="14"/>
  <c r="BA1464" i="14"/>
  <c r="BA1248" i="14"/>
  <c r="BA1211" i="14"/>
  <c r="BA1428" i="14"/>
  <c r="BA1175" i="14"/>
  <c r="BA1392" i="14"/>
  <c r="BA1356" i="14"/>
  <c r="BA1320" i="14"/>
  <c r="BA1284" i="14"/>
  <c r="AT1493" i="14"/>
  <c r="AV1492" i="14"/>
  <c r="AT1457" i="14"/>
  <c r="AV1456" i="14"/>
  <c r="AV1419" i="14"/>
  <c r="AT1420" i="14"/>
  <c r="AV1383" i="14"/>
  <c r="AT1384" i="14"/>
  <c r="AT1349" i="14"/>
  <c r="AV1348" i="14"/>
  <c r="AV1311" i="14"/>
  <c r="AT1312" i="14"/>
  <c r="AT1277" i="14"/>
  <c r="AV1276" i="14"/>
  <c r="AV1238" i="14"/>
  <c r="AT1239" i="14"/>
  <c r="AT1204" i="14"/>
  <c r="AV1203" i="14"/>
  <c r="AT1166" i="14"/>
  <c r="AV1165" i="14"/>
  <c r="BA1066" i="14"/>
  <c r="BA1102" i="14"/>
  <c r="AT1131" i="14"/>
  <c r="AV1130" i="14"/>
  <c r="AV1093" i="14"/>
  <c r="AT1094" i="14"/>
  <c r="BA1026" i="14"/>
  <c r="BA990" i="14"/>
  <c r="BA954" i="14"/>
  <c r="BA918" i="14"/>
  <c r="BA882" i="14"/>
  <c r="BA846" i="14"/>
  <c r="BA810" i="14"/>
  <c r="AT1054" i="14"/>
  <c r="AV1053" i="14"/>
  <c r="AT1019" i="14"/>
  <c r="AV1018" i="14"/>
  <c r="AV981" i="14"/>
  <c r="AT982" i="14"/>
  <c r="AT947" i="14"/>
  <c r="AV946" i="14"/>
  <c r="AV909" i="14"/>
  <c r="AT910" i="14"/>
  <c r="AT875" i="14"/>
  <c r="AV874" i="14"/>
  <c r="AV837" i="14"/>
  <c r="AT838" i="14"/>
  <c r="BA774" i="14"/>
  <c r="BA519" i="14"/>
  <c r="BA483" i="14"/>
  <c r="BA738" i="14"/>
  <c r="BA447" i="14"/>
  <c r="BA702" i="14"/>
  <c r="BA411" i="14"/>
  <c r="BA593" i="14"/>
  <c r="BA665" i="14"/>
  <c r="BA375" i="14"/>
  <c r="BA629" i="14"/>
  <c r="BA339" i="14"/>
  <c r="BA303" i="14"/>
  <c r="BA557" i="14"/>
  <c r="BA267" i="14"/>
  <c r="AV801" i="14"/>
  <c r="AT802" i="14"/>
  <c r="AV765" i="14"/>
  <c r="AT766" i="14"/>
  <c r="AT731" i="14"/>
  <c r="AV730" i="14"/>
  <c r="AV692" i="14"/>
  <c r="AT693" i="14"/>
  <c r="AT658" i="14"/>
  <c r="AV657" i="14"/>
  <c r="AT621" i="14"/>
  <c r="AV620" i="14"/>
  <c r="AV585" i="14"/>
  <c r="AT586" i="14"/>
  <c r="AV546" i="14"/>
  <c r="AT547" i="14"/>
  <c r="AT512" i="14"/>
  <c r="AV511" i="14"/>
  <c r="AV474" i="14"/>
  <c r="AT475" i="14"/>
  <c r="AV438" i="14"/>
  <c r="AT439" i="14"/>
  <c r="AT404" i="14"/>
  <c r="AV403" i="14"/>
  <c r="AV366" i="14"/>
  <c r="AT367" i="14"/>
  <c r="AV330" i="14"/>
  <c r="AT331" i="14"/>
  <c r="AT295" i="14"/>
  <c r="AV294" i="14"/>
  <c r="BA228" i="14"/>
  <c r="BA192" i="14"/>
  <c r="BA156" i="14"/>
  <c r="AV256" i="14"/>
  <c r="AT257" i="14"/>
  <c r="AV219" i="14"/>
  <c r="AT220" i="14"/>
  <c r="AT184" i="14"/>
  <c r="AV183" i="14"/>
  <c r="BA120" i="14"/>
  <c r="BA84" i="14"/>
  <c r="BA48" i="14"/>
  <c r="AT149" i="14"/>
  <c r="AV148" i="14"/>
  <c r="AV111" i="14"/>
  <c r="AT112" i="14"/>
  <c r="AV75" i="14"/>
  <c r="AT76" i="14"/>
  <c r="I8" i="14"/>
  <c r="BA12" i="14"/>
  <c r="AT41" i="14"/>
  <c r="AV40" i="14"/>
  <c r="BB11" i="13"/>
  <c r="I8" i="13"/>
  <c r="BA12" i="13"/>
  <c r="BB1049" i="13"/>
  <c r="BB1012" i="13"/>
  <c r="BB977" i="13"/>
  <c r="BB905" i="13"/>
  <c r="BB940" i="13"/>
  <c r="BB868" i="13"/>
  <c r="BB831" i="13"/>
  <c r="BB759" i="13"/>
  <c r="BB794" i="13"/>
  <c r="BB686" i="13"/>
  <c r="BB723" i="13"/>
  <c r="BB651" i="13"/>
  <c r="BB579" i="13"/>
  <c r="BB615" i="13"/>
  <c r="BB542" i="13"/>
  <c r="BB506" i="13"/>
  <c r="BB471" i="13"/>
  <c r="BB435" i="13"/>
  <c r="BB399" i="13"/>
  <c r="BB255" i="13"/>
  <c r="BB291" i="13"/>
  <c r="BB183" i="13"/>
  <c r="BB327" i="13"/>
  <c r="BB219" i="13"/>
  <c r="BB362" i="13"/>
  <c r="BB75" i="13"/>
  <c r="BB111" i="13"/>
  <c r="BB146" i="13"/>
  <c r="AT1051" i="13"/>
  <c r="AV1050" i="13"/>
  <c r="AT1014" i="13"/>
  <c r="AV1013" i="13"/>
  <c r="AT979" i="13"/>
  <c r="AV978" i="13"/>
  <c r="AT942" i="13"/>
  <c r="AV941" i="13"/>
  <c r="AT907" i="13"/>
  <c r="AV906" i="13"/>
  <c r="AT870" i="13"/>
  <c r="AV869" i="13"/>
  <c r="AT833" i="13"/>
  <c r="AV832" i="13"/>
  <c r="AT796" i="13"/>
  <c r="AV795" i="13"/>
  <c r="AV760" i="13"/>
  <c r="AT761" i="13"/>
  <c r="AT725" i="13"/>
  <c r="AV724" i="13"/>
  <c r="AT688" i="13"/>
  <c r="AV687" i="13"/>
  <c r="AT653" i="13"/>
  <c r="AV652" i="13"/>
  <c r="AT617" i="13"/>
  <c r="AV616" i="13"/>
  <c r="AT581" i="13"/>
  <c r="AV580" i="13"/>
  <c r="AT544" i="13"/>
  <c r="AV543" i="13"/>
  <c r="AT508" i="13"/>
  <c r="AV507" i="13"/>
  <c r="AT473" i="13"/>
  <c r="AV472" i="13"/>
  <c r="AT437" i="13"/>
  <c r="AV436" i="13"/>
  <c r="AT401" i="13"/>
  <c r="AV400" i="13"/>
  <c r="AT364" i="13"/>
  <c r="AV363" i="13"/>
  <c r="AT329" i="13"/>
  <c r="AV328" i="13"/>
  <c r="AV292" i="13"/>
  <c r="AT293" i="13"/>
  <c r="AT257" i="13"/>
  <c r="AV256" i="13"/>
  <c r="AV220" i="13"/>
  <c r="AT221" i="13"/>
  <c r="AT185" i="13"/>
  <c r="AV184" i="13"/>
  <c r="AT148" i="13"/>
  <c r="AV147" i="13"/>
  <c r="AT113" i="13"/>
  <c r="AV112" i="13"/>
  <c r="AT77" i="13"/>
  <c r="AV76" i="13"/>
  <c r="J8" i="13" l="1"/>
  <c r="BA13" i="13"/>
  <c r="BB593" i="14"/>
  <c r="BB1320" i="14"/>
  <c r="BB84" i="14"/>
  <c r="BB882" i="14"/>
  <c r="BB120" i="14"/>
  <c r="BB192" i="14"/>
  <c r="BB267" i="14"/>
  <c r="BB411" i="14"/>
  <c r="BB918" i="14"/>
  <c r="BB1102" i="14"/>
  <c r="BB1356" i="14"/>
  <c r="BB228" i="14"/>
  <c r="BB557" i="14"/>
  <c r="BB702" i="14"/>
  <c r="BB954" i="14"/>
  <c r="BB1066" i="14"/>
  <c r="BB1392" i="14"/>
  <c r="BB156" i="14"/>
  <c r="BB303" i="14"/>
  <c r="BB990" i="14"/>
  <c r="BB1175" i="14"/>
  <c r="BB447" i="14"/>
  <c r="BB339" i="14"/>
  <c r="BB738" i="14"/>
  <c r="BB1026" i="14"/>
  <c r="BB1428" i="14"/>
  <c r="BB1138" i="14"/>
  <c r="BB629" i="14"/>
  <c r="BB483" i="14"/>
  <c r="BB1211" i="14"/>
  <c r="BB375" i="14"/>
  <c r="BB519" i="14"/>
  <c r="BB810" i="14"/>
  <c r="BB1248" i="14"/>
  <c r="BB12" i="14"/>
  <c r="BB48" i="14"/>
  <c r="BB665" i="14"/>
  <c r="BB774" i="14"/>
  <c r="BB846" i="14"/>
  <c r="BB1284" i="14"/>
  <c r="BB1464" i="14"/>
  <c r="BA1139" i="14"/>
  <c r="BA1357" i="14"/>
  <c r="BA1321" i="14"/>
  <c r="BA1285" i="14"/>
  <c r="BA1465" i="14"/>
  <c r="BA1249" i="14"/>
  <c r="BA1212" i="14"/>
  <c r="BA1429" i="14"/>
  <c r="BA1176" i="14"/>
  <c r="BA1393" i="14"/>
  <c r="AT1494" i="14"/>
  <c r="AV1493" i="14"/>
  <c r="AT1458" i="14"/>
  <c r="AV1457" i="14"/>
  <c r="AV1420" i="14"/>
  <c r="AT1421" i="14"/>
  <c r="AT1385" i="14"/>
  <c r="AV1384" i="14"/>
  <c r="AT1350" i="14"/>
  <c r="AV1349" i="14"/>
  <c r="AV1312" i="14"/>
  <c r="AT1313" i="14"/>
  <c r="AV1277" i="14"/>
  <c r="AT1278" i="14"/>
  <c r="AV1239" i="14"/>
  <c r="AT1240" i="14"/>
  <c r="AT1205" i="14"/>
  <c r="AV1204" i="14"/>
  <c r="AV1166" i="14"/>
  <c r="AT1167" i="14"/>
  <c r="BA1067" i="14"/>
  <c r="BA1103" i="14"/>
  <c r="AT1132" i="14"/>
  <c r="AV1131" i="14"/>
  <c r="AV1094" i="14"/>
  <c r="AT1095" i="14"/>
  <c r="BA919" i="14"/>
  <c r="BA883" i="14"/>
  <c r="BA847" i="14"/>
  <c r="BA811" i="14"/>
  <c r="BA1027" i="14"/>
  <c r="BA991" i="14"/>
  <c r="BA955" i="14"/>
  <c r="AT1055" i="14"/>
  <c r="AV1054" i="14"/>
  <c r="AT1020" i="14"/>
  <c r="AV1019" i="14"/>
  <c r="AV982" i="14"/>
  <c r="AT983" i="14"/>
  <c r="AT948" i="14"/>
  <c r="AV947" i="14"/>
  <c r="AV910" i="14"/>
  <c r="AT911" i="14"/>
  <c r="AV875" i="14"/>
  <c r="AT876" i="14"/>
  <c r="AT839" i="14"/>
  <c r="AV838" i="14"/>
  <c r="BA666" i="14"/>
  <c r="BA376" i="14"/>
  <c r="BA630" i="14"/>
  <c r="BA340" i="14"/>
  <c r="BA594" i="14"/>
  <c r="BA304" i="14"/>
  <c r="BA558" i="14"/>
  <c r="BA268" i="14"/>
  <c r="BA775" i="14"/>
  <c r="BA520" i="14"/>
  <c r="BA739" i="14"/>
  <c r="BA484" i="14"/>
  <c r="BA448" i="14"/>
  <c r="BA703" i="14"/>
  <c r="BA412" i="14"/>
  <c r="AV802" i="14"/>
  <c r="AT803" i="14"/>
  <c r="AV766" i="14"/>
  <c r="AT767" i="14"/>
  <c r="AT732" i="14"/>
  <c r="AV731" i="14"/>
  <c r="AV693" i="14"/>
  <c r="AT694" i="14"/>
  <c r="AT659" i="14"/>
  <c r="AV658" i="14"/>
  <c r="AV621" i="14"/>
  <c r="AT622" i="14"/>
  <c r="AT587" i="14"/>
  <c r="AV586" i="14"/>
  <c r="AV547" i="14"/>
  <c r="AT548" i="14"/>
  <c r="AT513" i="14"/>
  <c r="AV512" i="14"/>
  <c r="AV475" i="14"/>
  <c r="AT476" i="14"/>
  <c r="AV439" i="14"/>
  <c r="AT440" i="14"/>
  <c r="AT405" i="14"/>
  <c r="AV404" i="14"/>
  <c r="AT368" i="14"/>
  <c r="AV367" i="14"/>
  <c r="AV331" i="14"/>
  <c r="AT332" i="14"/>
  <c r="AV295" i="14"/>
  <c r="AT296" i="14"/>
  <c r="BA229" i="14"/>
  <c r="BA193" i="14"/>
  <c r="BA157" i="14"/>
  <c r="AT258" i="14"/>
  <c r="AV257" i="14"/>
  <c r="AV220" i="14"/>
  <c r="AT221" i="14"/>
  <c r="AT185" i="14"/>
  <c r="AV184" i="14"/>
  <c r="BA121" i="14"/>
  <c r="BA85" i="14"/>
  <c r="BA49" i="14"/>
  <c r="AV149" i="14"/>
  <c r="AT150" i="14"/>
  <c r="AV112" i="14"/>
  <c r="AT113" i="14"/>
  <c r="AV76" i="14"/>
  <c r="AT77" i="14"/>
  <c r="J8" i="14"/>
  <c r="BA13" i="14"/>
  <c r="AT42" i="14"/>
  <c r="AV41" i="14"/>
  <c r="BB12" i="13"/>
  <c r="BB1050" i="13"/>
  <c r="BB1013" i="13"/>
  <c r="BB978" i="13"/>
  <c r="BB906" i="13"/>
  <c r="BB941" i="13"/>
  <c r="BB832" i="13"/>
  <c r="BB869" i="13"/>
  <c r="BB760" i="13"/>
  <c r="BB795" i="13"/>
  <c r="BB687" i="13"/>
  <c r="BB724" i="13"/>
  <c r="BB616" i="13"/>
  <c r="BB652" i="13"/>
  <c r="BB580" i="13"/>
  <c r="BB543" i="13"/>
  <c r="BB472" i="13"/>
  <c r="BB507" i="13"/>
  <c r="BB436" i="13"/>
  <c r="BB400" i="13"/>
  <c r="BB256" i="13"/>
  <c r="BB292" i="13"/>
  <c r="BB220" i="13"/>
  <c r="BB184" i="13"/>
  <c r="BB328" i="13"/>
  <c r="BB363" i="13"/>
  <c r="BB76" i="13"/>
  <c r="BB112" i="13"/>
  <c r="BB147" i="13"/>
  <c r="AT1052" i="13"/>
  <c r="AV1051" i="13"/>
  <c r="AT1015" i="13"/>
  <c r="AV1014" i="13"/>
  <c r="AT980" i="13"/>
  <c r="AV979" i="13"/>
  <c r="AT943" i="13"/>
  <c r="AV942" i="13"/>
  <c r="AT908" i="13"/>
  <c r="AV907" i="13"/>
  <c r="AT871" i="13"/>
  <c r="AV870" i="13"/>
  <c r="AT834" i="13"/>
  <c r="AV833" i="13"/>
  <c r="AT797" i="13"/>
  <c r="AV796" i="13"/>
  <c r="AT762" i="13"/>
  <c r="AV761" i="13"/>
  <c r="AT726" i="13"/>
  <c r="AV725" i="13"/>
  <c r="AT689" i="13"/>
  <c r="AV688" i="13"/>
  <c r="AT654" i="13"/>
  <c r="AV653" i="13"/>
  <c r="AT618" i="13"/>
  <c r="AV617" i="13"/>
  <c r="AT582" i="13"/>
  <c r="AV581" i="13"/>
  <c r="AT545" i="13"/>
  <c r="AV544" i="13"/>
  <c r="AT509" i="13"/>
  <c r="AV508" i="13"/>
  <c r="AT474" i="13"/>
  <c r="AV473" i="13"/>
  <c r="AT438" i="13"/>
  <c r="AV437" i="13"/>
  <c r="AT402" i="13"/>
  <c r="AV401" i="13"/>
  <c r="AT365" i="13"/>
  <c r="AV364" i="13"/>
  <c r="AT330" i="13"/>
  <c r="AV329" i="13"/>
  <c r="AT294" i="13"/>
  <c r="AV293" i="13"/>
  <c r="AT258" i="13"/>
  <c r="AV257" i="13"/>
  <c r="AT222" i="13"/>
  <c r="AV221" i="13"/>
  <c r="AT186" i="13"/>
  <c r="AV185" i="13"/>
  <c r="AT149" i="13"/>
  <c r="AV148" i="13"/>
  <c r="AT114" i="13"/>
  <c r="AV113" i="13"/>
  <c r="AT78" i="13"/>
  <c r="AV77" i="13"/>
  <c r="BB13" i="13" l="1"/>
  <c r="K8" i="13"/>
  <c r="BA14" i="13"/>
  <c r="BB1067" i="14"/>
  <c r="BB448" i="14"/>
  <c r="BB594" i="14"/>
  <c r="BB883" i="14"/>
  <c r="BB1249" i="14"/>
  <c r="BB1212" i="14"/>
  <c r="BB484" i="14"/>
  <c r="BB340" i="14"/>
  <c r="BB919" i="14"/>
  <c r="BB1465" i="14"/>
  <c r="BB739" i="14"/>
  <c r="BB630" i="14"/>
  <c r="BB1285" i="14"/>
  <c r="BB520" i="14"/>
  <c r="BB376" i="14"/>
  <c r="BB955" i="14"/>
  <c r="BB1321" i="14"/>
  <c r="BB13" i="14"/>
  <c r="BB49" i="14"/>
  <c r="BB775" i="14"/>
  <c r="BB666" i="14"/>
  <c r="BB991" i="14"/>
  <c r="BB1393" i="14"/>
  <c r="BB1357" i="14"/>
  <c r="BB229" i="14"/>
  <c r="BB703" i="14"/>
  <c r="BB304" i="14"/>
  <c r="BB847" i="14"/>
  <c r="BB85" i="14"/>
  <c r="BB157" i="14"/>
  <c r="BB268" i="14"/>
  <c r="BB1027" i="14"/>
  <c r="BB1176" i="14"/>
  <c r="BB1139" i="14"/>
  <c r="BB121" i="14"/>
  <c r="BB193" i="14"/>
  <c r="BB412" i="14"/>
  <c r="BB558" i="14"/>
  <c r="BB811" i="14"/>
  <c r="BB1103" i="14"/>
  <c r="BB1429" i="14"/>
  <c r="BA1140" i="14"/>
  <c r="BA1466" i="14"/>
  <c r="BA1250" i="14"/>
  <c r="BA1213" i="14"/>
  <c r="BA1430" i="14"/>
  <c r="BA1177" i="14"/>
  <c r="BA1394" i="14"/>
  <c r="BA1358" i="14"/>
  <c r="BA1322" i="14"/>
  <c r="BA1286" i="14"/>
  <c r="AV1494" i="14"/>
  <c r="AT1495" i="14"/>
  <c r="AV1458" i="14"/>
  <c r="AT1459" i="14"/>
  <c r="AV1421" i="14"/>
  <c r="AT1422" i="14"/>
  <c r="AT1386" i="14"/>
  <c r="AV1385" i="14"/>
  <c r="AV1350" i="14"/>
  <c r="AT1351" i="14"/>
  <c r="AV1313" i="14"/>
  <c r="AT1314" i="14"/>
  <c r="AT1279" i="14"/>
  <c r="AV1278" i="14"/>
  <c r="AV1240" i="14"/>
  <c r="AT1241" i="14"/>
  <c r="AV1205" i="14"/>
  <c r="AT1206" i="14"/>
  <c r="AT1168" i="14"/>
  <c r="AV1167" i="14"/>
  <c r="BA1068" i="14"/>
  <c r="BA1104" i="14"/>
  <c r="AV1132" i="14"/>
  <c r="AT1133" i="14"/>
  <c r="AV1095" i="14"/>
  <c r="AT1096" i="14"/>
  <c r="BA1028" i="14"/>
  <c r="BA992" i="14"/>
  <c r="BA956" i="14"/>
  <c r="BA920" i="14"/>
  <c r="BA884" i="14"/>
  <c r="BA848" i="14"/>
  <c r="BA812" i="14"/>
  <c r="AT1056" i="14"/>
  <c r="AV1055" i="14"/>
  <c r="AV1020" i="14"/>
  <c r="AT1021" i="14"/>
  <c r="AV983" i="14"/>
  <c r="AT984" i="14"/>
  <c r="AV948" i="14"/>
  <c r="AT949" i="14"/>
  <c r="AV911" i="14"/>
  <c r="AT912" i="14"/>
  <c r="AT877" i="14"/>
  <c r="AV876" i="14"/>
  <c r="AT840" i="14"/>
  <c r="AV839" i="14"/>
  <c r="BA776" i="14"/>
  <c r="BA521" i="14"/>
  <c r="BA485" i="14"/>
  <c r="BA740" i="14"/>
  <c r="BA449" i="14"/>
  <c r="BA704" i="14"/>
  <c r="BA413" i="14"/>
  <c r="BA667" i="14"/>
  <c r="BA377" i="14"/>
  <c r="BA305" i="14"/>
  <c r="BA631" i="14"/>
  <c r="BA341" i="14"/>
  <c r="BA595" i="14"/>
  <c r="BA559" i="14"/>
  <c r="BA269" i="14"/>
  <c r="AV803" i="14"/>
  <c r="AT804" i="14"/>
  <c r="AV767" i="14"/>
  <c r="AT768" i="14"/>
  <c r="AV732" i="14"/>
  <c r="AT733" i="14"/>
  <c r="AV694" i="14"/>
  <c r="AT695" i="14"/>
  <c r="AV659" i="14"/>
  <c r="AT660" i="14"/>
  <c r="AT623" i="14"/>
  <c r="AV622" i="14"/>
  <c r="AV587" i="14"/>
  <c r="AT588" i="14"/>
  <c r="AV548" i="14"/>
  <c r="AT549" i="14"/>
  <c r="AV513" i="14"/>
  <c r="AT514" i="14"/>
  <c r="AV476" i="14"/>
  <c r="AT477" i="14"/>
  <c r="AV440" i="14"/>
  <c r="AT441" i="14"/>
  <c r="AV405" i="14"/>
  <c r="AT406" i="14"/>
  <c r="AT369" i="14"/>
  <c r="AV368" i="14"/>
  <c r="AV332" i="14"/>
  <c r="AT333" i="14"/>
  <c r="AT297" i="14"/>
  <c r="AV296" i="14"/>
  <c r="BA230" i="14"/>
  <c r="BA194" i="14"/>
  <c r="BA158" i="14"/>
  <c r="AV258" i="14"/>
  <c r="AT259" i="14"/>
  <c r="AV221" i="14"/>
  <c r="AT222" i="14"/>
  <c r="AT186" i="14"/>
  <c r="AV185" i="14"/>
  <c r="BA122" i="14"/>
  <c r="BA86" i="14"/>
  <c r="BA50" i="14"/>
  <c r="AT151" i="14"/>
  <c r="AT152" i="14" s="1"/>
  <c r="AV152" i="14" s="1"/>
  <c r="AV150" i="14"/>
  <c r="AV113" i="14"/>
  <c r="AT114" i="14"/>
  <c r="AV77" i="14"/>
  <c r="AT78" i="14"/>
  <c r="K8" i="14"/>
  <c r="BA14" i="14"/>
  <c r="AT43" i="14"/>
  <c r="AV42" i="14"/>
  <c r="BB1051" i="13"/>
  <c r="BB979" i="13"/>
  <c r="BB1014" i="13"/>
  <c r="BB907" i="13"/>
  <c r="BB942" i="13"/>
  <c r="BB833" i="13"/>
  <c r="BB870" i="13"/>
  <c r="BB761" i="13"/>
  <c r="BB796" i="13"/>
  <c r="BB688" i="13"/>
  <c r="BB725" i="13"/>
  <c r="BB653" i="13"/>
  <c r="BB617" i="13"/>
  <c r="BB581" i="13"/>
  <c r="BB544" i="13"/>
  <c r="BB473" i="13"/>
  <c r="BB508" i="13"/>
  <c r="BB437" i="13"/>
  <c r="BB401" i="13"/>
  <c r="BB257" i="13"/>
  <c r="BB293" i="13"/>
  <c r="BB364" i="13"/>
  <c r="BB185" i="13"/>
  <c r="BB329" i="13"/>
  <c r="BB221" i="13"/>
  <c r="BB77" i="13"/>
  <c r="BB113" i="13"/>
  <c r="BB148" i="13"/>
  <c r="AV1052" i="13"/>
  <c r="AT1053" i="13"/>
  <c r="AT1016" i="13"/>
  <c r="AV1015" i="13"/>
  <c r="AV980" i="13"/>
  <c r="AT981" i="13"/>
  <c r="AT944" i="13"/>
  <c r="AV943" i="13"/>
  <c r="AV908" i="13"/>
  <c r="AT909" i="13"/>
  <c r="AT872" i="13"/>
  <c r="AV871" i="13"/>
  <c r="AV834" i="13"/>
  <c r="AT835" i="13"/>
  <c r="AT798" i="13"/>
  <c r="AV797" i="13"/>
  <c r="AV762" i="13"/>
  <c r="AT763" i="13"/>
  <c r="AV726" i="13"/>
  <c r="AT727" i="13"/>
  <c r="AT690" i="13"/>
  <c r="AV689" i="13"/>
  <c r="AV654" i="13"/>
  <c r="AT655" i="13"/>
  <c r="AV618" i="13"/>
  <c r="AT619" i="13"/>
  <c r="AV582" i="13"/>
  <c r="AT583" i="13"/>
  <c r="AT546" i="13"/>
  <c r="AV545" i="13"/>
  <c r="AV509" i="13"/>
  <c r="AT510" i="13"/>
  <c r="AV474" i="13"/>
  <c r="AT475" i="13"/>
  <c r="AV438" i="13"/>
  <c r="AT439" i="13"/>
  <c r="AV402" i="13"/>
  <c r="AT403" i="13"/>
  <c r="AT366" i="13"/>
  <c r="AV365" i="13"/>
  <c r="AV330" i="13"/>
  <c r="AT331" i="13"/>
  <c r="AV294" i="13"/>
  <c r="AT295" i="13"/>
  <c r="AV258" i="13"/>
  <c r="AT259" i="13"/>
  <c r="AV222" i="13"/>
  <c r="AT223" i="13"/>
  <c r="AV186" i="13"/>
  <c r="AT187" i="13"/>
  <c r="AT150" i="13"/>
  <c r="AV149" i="13"/>
  <c r="AV114" i="13"/>
  <c r="AT115" i="13"/>
  <c r="AV78" i="13"/>
  <c r="AT79" i="13"/>
  <c r="BB14" i="13" l="1"/>
  <c r="L8" i="13"/>
  <c r="BA15" i="13"/>
  <c r="BB122" i="14"/>
  <c r="BB194" i="14"/>
  <c r="BB269" i="14"/>
  <c r="BB413" i="14"/>
  <c r="BB230" i="14"/>
  <c r="BB559" i="14"/>
  <c r="BB704" i="14"/>
  <c r="BB956" i="14"/>
  <c r="BB1068" i="14"/>
  <c r="BB1394" i="14"/>
  <c r="BB920" i="14"/>
  <c r="BB1104" i="14"/>
  <c r="BB1358" i="14"/>
  <c r="BB595" i="14"/>
  <c r="BB449" i="14"/>
  <c r="BB992" i="14"/>
  <c r="BB1177" i="14"/>
  <c r="BB341" i="14"/>
  <c r="BB740" i="14"/>
  <c r="BB1028" i="14"/>
  <c r="BB1430" i="14"/>
  <c r="BB485" i="14"/>
  <c r="BB1213" i="14"/>
  <c r="BB305" i="14"/>
  <c r="BB521" i="14"/>
  <c r="BB812" i="14"/>
  <c r="BB1250" i="14"/>
  <c r="BB631" i="14"/>
  <c r="BB14" i="14"/>
  <c r="BB50" i="14"/>
  <c r="BB377" i="14"/>
  <c r="BB776" i="14"/>
  <c r="BB848" i="14"/>
  <c r="BB1286" i="14"/>
  <c r="BB1466" i="14"/>
  <c r="BB86" i="14"/>
  <c r="BB158" i="14"/>
  <c r="BB667" i="14"/>
  <c r="BB884" i="14"/>
  <c r="BB1322" i="14"/>
  <c r="BB1140" i="14"/>
  <c r="BB152" i="14"/>
  <c r="BA1141" i="14"/>
  <c r="BA1359" i="14"/>
  <c r="BA1323" i="14"/>
  <c r="BA1287" i="14"/>
  <c r="BA1467" i="14"/>
  <c r="BA1251" i="14"/>
  <c r="BA1214" i="14"/>
  <c r="BA1431" i="14"/>
  <c r="BA1178" i="14"/>
  <c r="BA1395" i="14"/>
  <c r="AV1495" i="14"/>
  <c r="AT1496" i="14"/>
  <c r="AV1496" i="14" s="1"/>
  <c r="AV1459" i="14"/>
  <c r="AT1460" i="14"/>
  <c r="AV1460" i="14" s="1"/>
  <c r="AV1422" i="14"/>
  <c r="AT1423" i="14"/>
  <c r="AV1386" i="14"/>
  <c r="AT1387" i="14"/>
  <c r="AV1351" i="14"/>
  <c r="AT1352" i="14"/>
  <c r="AV1352" i="14" s="1"/>
  <c r="AV1314" i="14"/>
  <c r="AT1315" i="14"/>
  <c r="AT1280" i="14"/>
  <c r="AV1280" i="14" s="1"/>
  <c r="AV1279" i="14"/>
  <c r="AV1241" i="14"/>
  <c r="AT1242" i="14"/>
  <c r="AV1206" i="14"/>
  <c r="AT1207" i="14"/>
  <c r="AV1207" i="14" s="1"/>
  <c r="AV1168" i="14"/>
  <c r="AT1169" i="14"/>
  <c r="BA1069" i="14"/>
  <c r="BA1105" i="14"/>
  <c r="AT1134" i="14"/>
  <c r="AV1134" i="14" s="1"/>
  <c r="AV1133" i="14"/>
  <c r="AV1096" i="14"/>
  <c r="AT1097" i="14"/>
  <c r="BA921" i="14"/>
  <c r="BA885" i="14"/>
  <c r="BA849" i="14"/>
  <c r="BA813" i="14"/>
  <c r="BA1029" i="14"/>
  <c r="BA993" i="14"/>
  <c r="BA957" i="14"/>
  <c r="AV1056" i="14"/>
  <c r="AT1057" i="14"/>
  <c r="AV1021" i="14"/>
  <c r="AT1022" i="14"/>
  <c r="AV1022" i="14" s="1"/>
  <c r="AV984" i="14"/>
  <c r="AT985" i="14"/>
  <c r="AV949" i="14"/>
  <c r="AT950" i="14"/>
  <c r="AV950" i="14" s="1"/>
  <c r="AV912" i="14"/>
  <c r="AT913" i="14"/>
  <c r="AV877" i="14"/>
  <c r="AT878" i="14"/>
  <c r="AV878" i="14" s="1"/>
  <c r="AV840" i="14"/>
  <c r="AT841" i="14"/>
  <c r="BA668" i="14"/>
  <c r="BA378" i="14"/>
  <c r="BA632" i="14"/>
  <c r="BA342" i="14"/>
  <c r="BA596" i="14"/>
  <c r="BA306" i="14"/>
  <c r="BA560" i="14"/>
  <c r="BA270" i="14"/>
  <c r="BA450" i="14"/>
  <c r="BA777" i="14"/>
  <c r="BA522" i="14"/>
  <c r="BA486" i="14"/>
  <c r="BA705" i="14"/>
  <c r="BA414" i="14"/>
  <c r="BA741" i="14"/>
  <c r="AV804" i="14"/>
  <c r="AT805" i="14"/>
  <c r="AV768" i="14"/>
  <c r="AT769" i="14"/>
  <c r="AV733" i="14"/>
  <c r="AT734" i="14"/>
  <c r="AV734" i="14" s="1"/>
  <c r="AV695" i="14"/>
  <c r="AT696" i="14"/>
  <c r="AV660" i="14"/>
  <c r="AT661" i="14"/>
  <c r="AV661" i="14" s="1"/>
  <c r="AV623" i="14"/>
  <c r="AT624" i="14"/>
  <c r="AV588" i="14"/>
  <c r="AT589" i="14"/>
  <c r="AV589" i="14" s="1"/>
  <c r="AV549" i="14"/>
  <c r="AT550" i="14"/>
  <c r="AV514" i="14"/>
  <c r="AT515" i="14"/>
  <c r="AV515" i="14" s="1"/>
  <c r="AV477" i="14"/>
  <c r="AT478" i="14"/>
  <c r="AV441" i="14"/>
  <c r="AT442" i="14"/>
  <c r="AV406" i="14"/>
  <c r="AT407" i="14"/>
  <c r="AV407" i="14" s="1"/>
  <c r="AV369" i="14"/>
  <c r="AT370" i="14"/>
  <c r="AV333" i="14"/>
  <c r="AT334" i="14"/>
  <c r="AV297" i="14"/>
  <c r="AT298" i="14"/>
  <c r="BA231" i="14"/>
  <c r="BA159" i="14"/>
  <c r="BA195" i="14"/>
  <c r="AV259" i="14"/>
  <c r="AT260" i="14"/>
  <c r="AV260" i="14" s="1"/>
  <c r="AV222" i="14"/>
  <c r="AT223" i="14"/>
  <c r="AV186" i="14"/>
  <c r="AT187" i="14"/>
  <c r="BA123" i="14"/>
  <c r="BA87" i="14"/>
  <c r="BA51" i="14"/>
  <c r="AV151" i="14"/>
  <c r="AV114" i="14"/>
  <c r="AT115" i="14"/>
  <c r="AV78" i="14"/>
  <c r="AT79" i="14"/>
  <c r="L8" i="14"/>
  <c r="BA15" i="14"/>
  <c r="AT44" i="14"/>
  <c r="AV44" i="14" s="1"/>
  <c r="AV43" i="14"/>
  <c r="BB1052" i="13"/>
  <c r="BB980" i="13"/>
  <c r="BB1015" i="13"/>
  <c r="BB943" i="13"/>
  <c r="BB908" i="13"/>
  <c r="BB834" i="13"/>
  <c r="BB871" i="13"/>
  <c r="BB762" i="13"/>
  <c r="BB797" i="13"/>
  <c r="BB689" i="13"/>
  <c r="BB726" i="13"/>
  <c r="BB654" i="13"/>
  <c r="BB618" i="13"/>
  <c r="BB582" i="13"/>
  <c r="BB545" i="13"/>
  <c r="BB474" i="13"/>
  <c r="BB509" i="13"/>
  <c r="BB438" i="13"/>
  <c r="BB402" i="13"/>
  <c r="BB294" i="13"/>
  <c r="BB222" i="13"/>
  <c r="BB186" i="13"/>
  <c r="BB330" i="13"/>
  <c r="BB258" i="13"/>
  <c r="BB365" i="13"/>
  <c r="BB78" i="13"/>
  <c r="BB114" i="13"/>
  <c r="BB149" i="13"/>
  <c r="AV1053" i="13"/>
  <c r="AT1054" i="13"/>
  <c r="AV1054" i="13" s="1"/>
  <c r="AV1016" i="13"/>
  <c r="AT1017" i="13"/>
  <c r="AV981" i="13"/>
  <c r="AT982" i="13"/>
  <c r="AV982" i="13" s="1"/>
  <c r="AV944" i="13"/>
  <c r="AT945" i="13"/>
  <c r="AV909" i="13"/>
  <c r="AT910" i="13"/>
  <c r="AV910" i="13" s="1"/>
  <c r="AV872" i="13"/>
  <c r="AT873" i="13"/>
  <c r="AV835" i="13"/>
  <c r="AT836" i="13"/>
  <c r="AV836" i="13" s="1"/>
  <c r="AV798" i="13"/>
  <c r="AT799" i="13"/>
  <c r="AV763" i="13"/>
  <c r="AT764" i="13"/>
  <c r="AV764" i="13" s="1"/>
  <c r="AV727" i="13"/>
  <c r="AT728" i="13"/>
  <c r="AV728" i="13" s="1"/>
  <c r="AV690" i="13"/>
  <c r="AT691" i="13"/>
  <c r="AV655" i="13"/>
  <c r="AT656" i="13"/>
  <c r="AV656" i="13" s="1"/>
  <c r="AV619" i="13"/>
  <c r="AT620" i="13"/>
  <c r="AV620" i="13" s="1"/>
  <c r="AV583" i="13"/>
  <c r="AT584" i="13"/>
  <c r="AV584" i="13" s="1"/>
  <c r="AV546" i="13"/>
  <c r="AT547" i="13"/>
  <c r="AV510" i="13"/>
  <c r="AT511" i="13"/>
  <c r="AV475" i="13"/>
  <c r="AT476" i="13"/>
  <c r="AV476" i="13" s="1"/>
  <c r="AV439" i="13"/>
  <c r="AT440" i="13"/>
  <c r="AV440" i="13" s="1"/>
  <c r="AV403" i="13"/>
  <c r="AT404" i="13"/>
  <c r="AV404" i="13" s="1"/>
  <c r="AV366" i="13"/>
  <c r="AT367" i="13"/>
  <c r="AV331" i="13"/>
  <c r="AT332" i="13"/>
  <c r="AV332" i="13" s="1"/>
  <c r="AV295" i="13"/>
  <c r="AT296" i="13"/>
  <c r="AV296" i="13" s="1"/>
  <c r="AV259" i="13"/>
  <c r="AT260" i="13"/>
  <c r="AV260" i="13" s="1"/>
  <c r="AV223" i="13"/>
  <c r="AT224" i="13"/>
  <c r="AV224" i="13" s="1"/>
  <c r="AV187" i="13"/>
  <c r="AT188" i="13"/>
  <c r="AV188" i="13" s="1"/>
  <c r="AV150" i="13"/>
  <c r="AT151" i="13"/>
  <c r="AV115" i="13"/>
  <c r="AT116" i="13"/>
  <c r="AV116" i="13" s="1"/>
  <c r="AV79" i="13"/>
  <c r="AT80" i="13"/>
  <c r="AV80" i="13" s="1"/>
  <c r="BB15" i="13" l="1"/>
  <c r="M8" i="13"/>
  <c r="BA16" i="13"/>
  <c r="BB87" i="14"/>
  <c r="BB705" i="14"/>
  <c r="BB596" i="14"/>
  <c r="BB885" i="14"/>
  <c r="BB1251" i="14"/>
  <c r="BB921" i="14"/>
  <c r="BB1467" i="14"/>
  <c r="BB486" i="14"/>
  <c r="BB342" i="14"/>
  <c r="BB522" i="14"/>
  <c r="BB632" i="14"/>
  <c r="BB1287" i="14"/>
  <c r="BB777" i="14"/>
  <c r="BB378" i="14"/>
  <c r="BB957" i="14"/>
  <c r="BB1323" i="14"/>
  <c r="BB51" i="14"/>
  <c r="BB450" i="14"/>
  <c r="BB668" i="14"/>
  <c r="BB993" i="14"/>
  <c r="BB1395" i="14"/>
  <c r="BB1359" i="14"/>
  <c r="BB195" i="14"/>
  <c r="BB270" i="14"/>
  <c r="BB1029" i="14"/>
  <c r="BB1178" i="14"/>
  <c r="BB1141" i="14"/>
  <c r="BB15" i="14"/>
  <c r="BB123" i="14"/>
  <c r="BB159" i="14"/>
  <c r="BB741" i="14"/>
  <c r="BB560" i="14"/>
  <c r="BB813" i="14"/>
  <c r="BB1105" i="14"/>
  <c r="BB1431" i="14"/>
  <c r="BB231" i="14"/>
  <c r="BB414" i="14"/>
  <c r="BB306" i="14"/>
  <c r="BB849" i="14"/>
  <c r="BB1069" i="14"/>
  <c r="BB1214" i="14"/>
  <c r="BB1460" i="14"/>
  <c r="BB589" i="14"/>
  <c r="BB734" i="14"/>
  <c r="BB1207" i="14"/>
  <c r="BB1352" i="14"/>
  <c r="BB260" i="14"/>
  <c r="BB950" i="14"/>
  <c r="BB44" i="14"/>
  <c r="BB515" i="14"/>
  <c r="BB661" i="14"/>
  <c r="BB1134" i="14"/>
  <c r="BB407" i="14"/>
  <c r="BB878" i="14"/>
  <c r="BB1022" i="14"/>
  <c r="BB1280" i="14"/>
  <c r="BB1496" i="14"/>
  <c r="BA1142" i="14"/>
  <c r="BA1468" i="14"/>
  <c r="BA1252" i="14"/>
  <c r="BA1215" i="14"/>
  <c r="BA1432" i="14"/>
  <c r="BA1179" i="14"/>
  <c r="BA1396" i="14"/>
  <c r="BA1360" i="14"/>
  <c r="BA1324" i="14"/>
  <c r="BA1288" i="14"/>
  <c r="AV1423" i="14"/>
  <c r="AT1424" i="14"/>
  <c r="AV1424" i="14" s="1"/>
  <c r="AV1387" i="14"/>
  <c r="AT1388" i="14"/>
  <c r="AV1388" i="14" s="1"/>
  <c r="AV1315" i="14"/>
  <c r="AT1316" i="14"/>
  <c r="AV1316" i="14" s="1"/>
  <c r="AV1242" i="14"/>
  <c r="AT1243" i="14"/>
  <c r="AV1243" i="14" s="1"/>
  <c r="AV1169" i="14"/>
  <c r="AT1170" i="14"/>
  <c r="AV1170" i="14" s="1"/>
  <c r="BA1070" i="14"/>
  <c r="BA1106" i="14"/>
  <c r="AV1097" i="14"/>
  <c r="AT1098" i="14"/>
  <c r="AV1098" i="14" s="1"/>
  <c r="BA1030" i="14"/>
  <c r="BA994" i="14"/>
  <c r="BA958" i="14"/>
  <c r="BA922" i="14"/>
  <c r="BA886" i="14"/>
  <c r="BA850" i="14"/>
  <c r="BA814" i="14"/>
  <c r="AV1057" i="14"/>
  <c r="AT1058" i="14"/>
  <c r="AV1058" i="14" s="1"/>
  <c r="AV985" i="14"/>
  <c r="AT986" i="14"/>
  <c r="AV986" i="14" s="1"/>
  <c r="AV913" i="14"/>
  <c r="AT914" i="14"/>
  <c r="AV914" i="14" s="1"/>
  <c r="AV841" i="14"/>
  <c r="AT842" i="14"/>
  <c r="AV842" i="14" s="1"/>
  <c r="BA778" i="14"/>
  <c r="BA523" i="14"/>
  <c r="BA597" i="14"/>
  <c r="BA487" i="14"/>
  <c r="BA742" i="14"/>
  <c r="BA451" i="14"/>
  <c r="BA706" i="14"/>
  <c r="BA415" i="14"/>
  <c r="BA669" i="14"/>
  <c r="BA379" i="14"/>
  <c r="BA633" i="14"/>
  <c r="BA343" i="14"/>
  <c r="BA307" i="14"/>
  <c r="BA561" i="14"/>
  <c r="BA271" i="14"/>
  <c r="AV805" i="14"/>
  <c r="AT806" i="14"/>
  <c r="AV806" i="14" s="1"/>
  <c r="AV769" i="14"/>
  <c r="AT770" i="14"/>
  <c r="AV770" i="14" s="1"/>
  <c r="AV696" i="14"/>
  <c r="AT697" i="14"/>
  <c r="AV697" i="14" s="1"/>
  <c r="AV624" i="14"/>
  <c r="AT625" i="14"/>
  <c r="AV625" i="14" s="1"/>
  <c r="AV550" i="14"/>
  <c r="AT551" i="14"/>
  <c r="AV551" i="14" s="1"/>
  <c r="AV478" i="14"/>
  <c r="AT479" i="14"/>
  <c r="AV479" i="14" s="1"/>
  <c r="AV442" i="14"/>
  <c r="AT443" i="14"/>
  <c r="AV443" i="14" s="1"/>
  <c r="AT371" i="14"/>
  <c r="AV371" i="14" s="1"/>
  <c r="AV370" i="14"/>
  <c r="AV334" i="14"/>
  <c r="AT335" i="14"/>
  <c r="AV335" i="14" s="1"/>
  <c r="AV298" i="14"/>
  <c r="AT299" i="14"/>
  <c r="AV299" i="14" s="1"/>
  <c r="BA232" i="14"/>
  <c r="BA196" i="14"/>
  <c r="BA160" i="14"/>
  <c r="AV223" i="14"/>
  <c r="AT224" i="14"/>
  <c r="AV224" i="14" s="1"/>
  <c r="AV187" i="14"/>
  <c r="AT188" i="14"/>
  <c r="AV188" i="14" s="1"/>
  <c r="BA124" i="14"/>
  <c r="BA88" i="14"/>
  <c r="BA52" i="14"/>
  <c r="AV115" i="14"/>
  <c r="AT116" i="14"/>
  <c r="AV116" i="14" s="1"/>
  <c r="AV79" i="14"/>
  <c r="AT80" i="14"/>
  <c r="AV80" i="14" s="1"/>
  <c r="M8" i="14"/>
  <c r="BA16" i="14"/>
  <c r="BB1053" i="13"/>
  <c r="BB982" i="13"/>
  <c r="BB981" i="13"/>
  <c r="BB1016" i="13"/>
  <c r="BB910" i="13"/>
  <c r="BB909" i="13"/>
  <c r="BB944" i="13"/>
  <c r="BB836" i="13"/>
  <c r="BB835" i="13"/>
  <c r="BB872" i="13"/>
  <c r="BB763" i="13"/>
  <c r="BB764" i="13"/>
  <c r="BB798" i="13"/>
  <c r="BB690" i="13"/>
  <c r="BB728" i="13"/>
  <c r="BB727" i="13"/>
  <c r="BB655" i="13"/>
  <c r="BB619" i="13"/>
  <c r="BB620" i="13"/>
  <c r="BB656" i="13"/>
  <c r="BB583" i="13"/>
  <c r="BB584" i="13"/>
  <c r="BB546" i="13"/>
  <c r="BB476" i="13"/>
  <c r="BB475" i="13"/>
  <c r="BB510" i="13"/>
  <c r="BB440" i="13"/>
  <c r="BB439" i="13"/>
  <c r="BB404" i="13"/>
  <c r="BB403" i="13"/>
  <c r="BB187" i="13"/>
  <c r="BB224" i="13"/>
  <c r="BB260" i="13"/>
  <c r="BB259" i="13"/>
  <c r="BB296" i="13"/>
  <c r="BB295" i="13"/>
  <c r="BB331" i="13"/>
  <c r="BB188" i="13"/>
  <c r="BB332" i="13"/>
  <c r="BB223" i="13"/>
  <c r="BB366" i="13"/>
  <c r="BB79" i="13"/>
  <c r="BB115" i="13"/>
  <c r="BB80" i="13"/>
  <c r="BB116" i="13"/>
  <c r="BB150" i="13"/>
  <c r="BB1054" i="13"/>
  <c r="AV1017" i="13"/>
  <c r="AT1018" i="13"/>
  <c r="AV1018" i="13" s="1"/>
  <c r="AV945" i="13"/>
  <c r="AT946" i="13"/>
  <c r="AV946" i="13" s="1"/>
  <c r="AV873" i="13"/>
  <c r="AT874" i="13"/>
  <c r="AV874" i="13" s="1"/>
  <c r="AV799" i="13"/>
  <c r="AT800" i="13"/>
  <c r="AV800" i="13" s="1"/>
  <c r="AV691" i="13"/>
  <c r="AT692" i="13"/>
  <c r="AV692" i="13" s="1"/>
  <c r="AV547" i="13"/>
  <c r="AT548" i="13"/>
  <c r="AV548" i="13" s="1"/>
  <c r="AV511" i="13"/>
  <c r="AT512" i="13"/>
  <c r="AV512" i="13" s="1"/>
  <c r="AV367" i="13"/>
  <c r="AT368" i="13"/>
  <c r="AV368" i="13" s="1"/>
  <c r="AV151" i="13"/>
  <c r="AT152" i="13"/>
  <c r="AV152" i="13" s="1"/>
  <c r="BB16" i="13" l="1"/>
  <c r="N8" i="13"/>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BA17" i="13"/>
  <c r="BB814" i="14"/>
  <c r="BB1396" i="14"/>
  <c r="BB271" i="14"/>
  <c r="BB706" i="14"/>
  <c r="BB850" i="14"/>
  <c r="BB1106" i="14"/>
  <c r="BB1179" i="14"/>
  <c r="BB778" i="14"/>
  <c r="BB160" i="14"/>
  <c r="BB561" i="14"/>
  <c r="BB451" i="14"/>
  <c r="BB886" i="14"/>
  <c r="BB1070" i="14"/>
  <c r="BB1432" i="14"/>
  <c r="BB52" i="14"/>
  <c r="BB196" i="14"/>
  <c r="BB307" i="14"/>
  <c r="BB742" i="14"/>
  <c r="BB922" i="14"/>
  <c r="BB1215" i="14"/>
  <c r="BB124" i="14"/>
  <c r="BB415" i="14"/>
  <c r="BB88" i="14"/>
  <c r="BB232" i="14"/>
  <c r="BB343" i="14"/>
  <c r="BB487" i="14"/>
  <c r="BB958" i="14"/>
  <c r="BB1252" i="14"/>
  <c r="BB633" i="14"/>
  <c r="BB597" i="14"/>
  <c r="BB994" i="14"/>
  <c r="BB1288" i="14"/>
  <c r="BB1468" i="14"/>
  <c r="BB379" i="14"/>
  <c r="BB523" i="14"/>
  <c r="BB1030" i="14"/>
  <c r="BB1324" i="14"/>
  <c r="BB1142" i="14"/>
  <c r="BB669" i="14"/>
  <c r="BB1360" i="14"/>
  <c r="BB16" i="14"/>
  <c r="BB1388" i="14"/>
  <c r="BB1424" i="14"/>
  <c r="BB625" i="14"/>
  <c r="BB443" i="14"/>
  <c r="BB1170" i="14"/>
  <c r="BB986" i="14"/>
  <c r="BB697" i="14"/>
  <c r="BB299" i="14"/>
  <c r="BB479" i="14"/>
  <c r="BB770" i="14"/>
  <c r="BB1243" i="14"/>
  <c r="BB188" i="14"/>
  <c r="BB1058" i="14"/>
  <c r="BB80" i="14"/>
  <c r="BB335" i="14"/>
  <c r="BB551" i="14"/>
  <c r="BB806" i="14"/>
  <c r="BB1098" i="14"/>
  <c r="BB1316" i="14"/>
  <c r="BB842" i="14"/>
  <c r="BB116" i="14"/>
  <c r="BB371" i="14"/>
  <c r="BB914" i="14"/>
  <c r="BB224" i="14"/>
  <c r="AV1500" i="14"/>
  <c r="BA1143" i="14"/>
  <c r="BA1361" i="14"/>
  <c r="BA1325" i="14"/>
  <c r="BA1289" i="14"/>
  <c r="BA1469" i="14"/>
  <c r="BA1253" i="14"/>
  <c r="BA1216" i="14"/>
  <c r="BA1433" i="14"/>
  <c r="BA1180" i="14"/>
  <c r="BA1397" i="14"/>
  <c r="BA1071" i="14"/>
  <c r="BA1107" i="14"/>
  <c r="BA923" i="14"/>
  <c r="BA887" i="14"/>
  <c r="BA851" i="14"/>
  <c r="BA815" i="14"/>
  <c r="BA1031" i="14"/>
  <c r="BA995" i="14"/>
  <c r="BA959" i="14"/>
  <c r="BA670" i="14"/>
  <c r="BA380" i="14"/>
  <c r="BA743" i="14"/>
  <c r="BA634" i="14"/>
  <c r="BA344" i="14"/>
  <c r="BA598" i="14"/>
  <c r="BA308" i="14"/>
  <c r="BA452" i="14"/>
  <c r="BA562" i="14"/>
  <c r="BA272" i="14"/>
  <c r="BA779" i="14"/>
  <c r="BA524" i="14"/>
  <c r="BA488" i="14"/>
  <c r="BA707" i="14"/>
  <c r="BA416" i="14"/>
  <c r="BA233" i="14"/>
  <c r="BA197" i="14"/>
  <c r="BA161" i="14"/>
  <c r="BA89" i="14"/>
  <c r="BA125" i="14"/>
  <c r="BA53" i="14"/>
  <c r="N8" i="14"/>
  <c r="BA17" i="14"/>
  <c r="BB1018" i="13"/>
  <c r="BB1017" i="13"/>
  <c r="BB946" i="13"/>
  <c r="BB945" i="13"/>
  <c r="BB874" i="13"/>
  <c r="BB873" i="13"/>
  <c r="BB799" i="13"/>
  <c r="BB800" i="13"/>
  <c r="BB692" i="13"/>
  <c r="BB691" i="13"/>
  <c r="BB548" i="13"/>
  <c r="BB547" i="13"/>
  <c r="BB512" i="13"/>
  <c r="BB511" i="13"/>
  <c r="BB367" i="13"/>
  <c r="BB368" i="13"/>
  <c r="BB151" i="13"/>
  <c r="BB152" i="13"/>
  <c r="AV1058" i="13"/>
  <c r="BB17" i="13" l="1"/>
  <c r="BB524" i="14"/>
  <c r="BB851" i="14"/>
  <c r="BB89" i="14"/>
  <c r="BB1253" i="14"/>
  <c r="BB161" i="14"/>
  <c r="BB272" i="14"/>
  <c r="BB380" i="14"/>
  <c r="BB923" i="14"/>
  <c r="BB1469" i="14"/>
  <c r="BB125" i="14"/>
  <c r="BB197" i="14"/>
  <c r="BB562" i="14"/>
  <c r="BB670" i="14"/>
  <c r="BB1107" i="14"/>
  <c r="BB1289" i="14"/>
  <c r="BB779" i="14"/>
  <c r="BB887" i="14"/>
  <c r="BB233" i="14"/>
  <c r="BB452" i="14"/>
  <c r="BB959" i="14"/>
  <c r="BB1071" i="14"/>
  <c r="BB1325" i="14"/>
  <c r="BB598" i="14"/>
  <c r="BB1031" i="14"/>
  <c r="BB1143" i="14"/>
  <c r="BB53" i="14"/>
  <c r="BB344" i="14"/>
  <c r="BB634" i="14"/>
  <c r="BB743" i="14"/>
  <c r="BB17" i="14"/>
  <c r="BB416" i="14"/>
  <c r="BB308" i="14"/>
  <c r="BB995" i="14"/>
  <c r="BB1397" i="14"/>
  <c r="BB1361" i="14"/>
  <c r="BB1180" i="14"/>
  <c r="BB815" i="14"/>
  <c r="BB707" i="14"/>
  <c r="BB488" i="14"/>
  <c r="BB1433" i="14"/>
  <c r="BB1216" i="14"/>
  <c r="BA1144" i="14"/>
  <c r="BA1470" i="14"/>
  <c r="BA1254" i="14"/>
  <c r="BA1217" i="14"/>
  <c r="BA1434" i="14"/>
  <c r="BA1181" i="14"/>
  <c r="BA1398" i="14"/>
  <c r="BA1362" i="14"/>
  <c r="BA1326" i="14"/>
  <c r="BA1290" i="14"/>
  <c r="BA1072" i="14"/>
  <c r="BA1108" i="14"/>
  <c r="BA1032" i="14"/>
  <c r="BA996" i="14"/>
  <c r="BA960" i="14"/>
  <c r="BA924" i="14"/>
  <c r="BA888" i="14"/>
  <c r="BA852" i="14"/>
  <c r="BA816" i="14"/>
  <c r="BA780" i="14"/>
  <c r="BA525" i="14"/>
  <c r="BA489" i="14"/>
  <c r="BA744" i="14"/>
  <c r="BA453" i="14"/>
  <c r="BA708" i="14"/>
  <c r="BA417" i="14"/>
  <c r="BA671" i="14"/>
  <c r="BA381" i="14"/>
  <c r="BA309" i="14"/>
  <c r="BA635" i="14"/>
  <c r="BA345" i="14"/>
  <c r="BA599" i="14"/>
  <c r="BA563" i="14"/>
  <c r="BA273" i="14"/>
  <c r="BA234" i="14"/>
  <c r="BA198" i="14"/>
  <c r="BA162" i="14"/>
  <c r="BA126" i="14"/>
  <c r="BA90" i="14"/>
  <c r="BA54" i="14"/>
  <c r="O8" i="14"/>
  <c r="BA18" i="14"/>
  <c r="BB54" i="14" l="1"/>
  <c r="BB453" i="14"/>
  <c r="BB1362" i="14"/>
  <c r="BB90" i="14"/>
  <c r="BB744" i="14"/>
  <c r="BB960" i="14"/>
  <c r="BB1398" i="14"/>
  <c r="BB126" i="14"/>
  <c r="BB635" i="14"/>
  <c r="BB489" i="14"/>
  <c r="BB996" i="14"/>
  <c r="BB1181" i="14"/>
  <c r="BB708" i="14"/>
  <c r="BB1326" i="14"/>
  <c r="BB599" i="14"/>
  <c r="BB924" i="14"/>
  <c r="BB345" i="14"/>
  <c r="BB162" i="14"/>
  <c r="BB309" i="14"/>
  <c r="BB525" i="14"/>
  <c r="BB1032" i="14"/>
  <c r="BB1434" i="14"/>
  <c r="BB1144" i="14"/>
  <c r="BB563" i="14"/>
  <c r="BB888" i="14"/>
  <c r="BB198" i="14"/>
  <c r="BB381" i="14"/>
  <c r="BB780" i="14"/>
  <c r="BB1108" i="14"/>
  <c r="BB1217" i="14"/>
  <c r="BB234" i="14"/>
  <c r="BB816" i="14"/>
  <c r="BB1254" i="14"/>
  <c r="BB671" i="14"/>
  <c r="BB1072" i="14"/>
  <c r="BB18" i="14"/>
  <c r="BB273" i="14"/>
  <c r="BB417" i="14"/>
  <c r="BB852" i="14"/>
  <c r="BB1290" i="14"/>
  <c r="BB1470" i="14"/>
  <c r="BA1145" i="14"/>
  <c r="BA1363" i="14"/>
  <c r="BA1327" i="14"/>
  <c r="BA1291" i="14"/>
  <c r="BA1471" i="14"/>
  <c r="BA1255" i="14"/>
  <c r="BA1218" i="14"/>
  <c r="BA1435" i="14"/>
  <c r="BA1182" i="14"/>
  <c r="BA1399" i="14"/>
  <c r="BA1073" i="14"/>
  <c r="BA1109" i="14"/>
  <c r="BA925" i="14"/>
  <c r="BA889" i="14"/>
  <c r="BA853" i="14"/>
  <c r="BA817" i="14"/>
  <c r="BA1033" i="14"/>
  <c r="BA997" i="14"/>
  <c r="BA961" i="14"/>
  <c r="BA672" i="14"/>
  <c r="BA382" i="14"/>
  <c r="BA636" i="14"/>
  <c r="BA346" i="14"/>
  <c r="BA745" i="14"/>
  <c r="BA454" i="14"/>
  <c r="BA600" i="14"/>
  <c r="BA310" i="14"/>
  <c r="BA564" i="14"/>
  <c r="BA274" i="14"/>
  <c r="BA781" i="14"/>
  <c r="BA526" i="14"/>
  <c r="BA490" i="14"/>
  <c r="BA709" i="14"/>
  <c r="BA418" i="14"/>
  <c r="BA199" i="14"/>
  <c r="BA235" i="14"/>
  <c r="BA163" i="14"/>
  <c r="BA127" i="14"/>
  <c r="BA91" i="14"/>
  <c r="BA55" i="14"/>
  <c r="P8" i="14"/>
  <c r="BA19" i="14"/>
  <c r="BB1033" i="14" l="1"/>
  <c r="BB817" i="14"/>
  <c r="BB91" i="14"/>
  <c r="BB346" i="14"/>
  <c r="BB163" i="14"/>
  <c r="BB274" i="14"/>
  <c r="BB382" i="14"/>
  <c r="BB925" i="14"/>
  <c r="BB1471" i="14"/>
  <c r="BB454" i="14"/>
  <c r="BB490" i="14"/>
  <c r="BB235" i="14"/>
  <c r="BB672" i="14"/>
  <c r="BB199" i="14"/>
  <c r="BB310" i="14"/>
  <c r="BB961" i="14"/>
  <c r="BB1073" i="14"/>
  <c r="BB1327" i="14"/>
  <c r="BB709" i="14"/>
  <c r="BB1182" i="14"/>
  <c r="BB1145" i="14"/>
  <c r="BB564" i="14"/>
  <c r="BB1109" i="14"/>
  <c r="BB1291" i="14"/>
  <c r="BB19" i="14"/>
  <c r="BB418" i="14"/>
  <c r="BB600" i="14"/>
  <c r="BB997" i="14"/>
  <c r="BB1399" i="14"/>
  <c r="BB1363" i="14"/>
  <c r="BB55" i="14"/>
  <c r="BB745" i="14"/>
  <c r="BB1435" i="14"/>
  <c r="BB526" i="14"/>
  <c r="BB853" i="14"/>
  <c r="BB1218" i="14"/>
  <c r="BB127" i="14"/>
  <c r="BB781" i="14"/>
  <c r="BB636" i="14"/>
  <c r="BB889" i="14"/>
  <c r="BB1255" i="14"/>
  <c r="BA1146" i="14"/>
  <c r="BA1472" i="14"/>
  <c r="BA1256" i="14"/>
  <c r="BA1219" i="14"/>
  <c r="BA1436" i="14"/>
  <c r="BA1183" i="14"/>
  <c r="BA1400" i="14"/>
  <c r="BA1364" i="14"/>
  <c r="BA1328" i="14"/>
  <c r="BA1292" i="14"/>
  <c r="BA1074" i="14"/>
  <c r="BA1110" i="14"/>
  <c r="BA1034" i="14"/>
  <c r="BA998" i="14"/>
  <c r="BA962" i="14"/>
  <c r="BA926" i="14"/>
  <c r="BA890" i="14"/>
  <c r="BA854" i="14"/>
  <c r="BA818" i="14"/>
  <c r="BA782" i="14"/>
  <c r="BA527" i="14"/>
  <c r="BA601" i="14"/>
  <c r="BA491" i="14"/>
  <c r="BA746" i="14"/>
  <c r="BA455" i="14"/>
  <c r="BA710" i="14"/>
  <c r="BA419" i="14"/>
  <c r="BA673" i="14"/>
  <c r="BA383" i="14"/>
  <c r="BA637" i="14"/>
  <c r="BA347" i="14"/>
  <c r="BA311" i="14"/>
  <c r="BA565" i="14"/>
  <c r="BA275" i="14"/>
  <c r="BA236" i="14"/>
  <c r="BA200" i="14"/>
  <c r="BA164" i="14"/>
  <c r="BA128" i="14"/>
  <c r="BA92" i="14"/>
  <c r="BA56" i="14"/>
  <c r="Q8" i="14"/>
  <c r="BA20" i="14"/>
  <c r="BB1146" i="14" l="1"/>
  <c r="BB746" i="14"/>
  <c r="BB926" i="14"/>
  <c r="BB92" i="14"/>
  <c r="BB347" i="14"/>
  <c r="BB962" i="14"/>
  <c r="BB1400" i="14"/>
  <c r="BB128" i="14"/>
  <c r="BB637" i="14"/>
  <c r="BB601" i="14"/>
  <c r="BB998" i="14"/>
  <c r="BB1183" i="14"/>
  <c r="BB164" i="14"/>
  <c r="BB383" i="14"/>
  <c r="BB527" i="14"/>
  <c r="BB1034" i="14"/>
  <c r="BB1436" i="14"/>
  <c r="BB455" i="14"/>
  <c r="BB56" i="14"/>
  <c r="BB782" i="14"/>
  <c r="BB1328" i="14"/>
  <c r="BB200" i="14"/>
  <c r="BB673" i="14"/>
  <c r="BB1110" i="14"/>
  <c r="BB1219" i="14"/>
  <c r="BB236" i="14"/>
  <c r="BB419" i="14"/>
  <c r="BB818" i="14"/>
  <c r="BB1074" i="14"/>
  <c r="BB1256" i="14"/>
  <c r="BB20" i="14"/>
  <c r="BB275" i="14"/>
  <c r="BB710" i="14"/>
  <c r="BB854" i="14"/>
  <c r="BB1292" i="14"/>
  <c r="BB1472" i="14"/>
  <c r="BB890" i="14"/>
  <c r="BB565" i="14"/>
  <c r="BB311" i="14"/>
  <c r="BB491" i="14"/>
  <c r="BB1364" i="14"/>
  <c r="BA1147" i="14"/>
  <c r="BA1365" i="14"/>
  <c r="BA1329" i="14"/>
  <c r="BA1293" i="14"/>
  <c r="BA1473" i="14"/>
  <c r="BA1257" i="14"/>
  <c r="BA1220" i="14"/>
  <c r="BA1437" i="14"/>
  <c r="BA1184" i="14"/>
  <c r="BA1401" i="14"/>
  <c r="BA1075" i="14"/>
  <c r="BA1111" i="14"/>
  <c r="BA927" i="14"/>
  <c r="BA891" i="14"/>
  <c r="BA855" i="14"/>
  <c r="BA819" i="14"/>
  <c r="BA1035" i="14"/>
  <c r="BA999" i="14"/>
  <c r="BA963" i="14"/>
  <c r="BA674" i="14"/>
  <c r="BA384" i="14"/>
  <c r="BA638" i="14"/>
  <c r="BA348" i="14"/>
  <c r="BA602" i="14"/>
  <c r="BA312" i="14"/>
  <c r="BA566" i="14"/>
  <c r="BA276" i="14"/>
  <c r="BA456" i="14"/>
  <c r="BA783" i="14"/>
  <c r="BA528" i="14"/>
  <c r="BA492" i="14"/>
  <c r="BA711" i="14"/>
  <c r="BA420" i="14"/>
  <c r="BA747" i="14"/>
  <c r="BA237" i="14"/>
  <c r="BA201" i="14"/>
  <c r="BA165" i="14"/>
  <c r="BA129" i="14"/>
  <c r="BA57" i="14"/>
  <c r="BA93" i="14"/>
  <c r="R8" i="14"/>
  <c r="BA21" i="14"/>
  <c r="BB1035" i="14" l="1"/>
  <c r="BB602" i="14"/>
  <c r="BB492" i="14"/>
  <c r="BB855" i="14"/>
  <c r="BB129" i="14"/>
  <c r="BB528" i="14"/>
  <c r="BB638" i="14"/>
  <c r="BB891" i="14"/>
  <c r="BB1257" i="14"/>
  <c r="BB165" i="14"/>
  <c r="BB783" i="14"/>
  <c r="BB384" i="14"/>
  <c r="BB927" i="14"/>
  <c r="BB1473" i="14"/>
  <c r="BB420" i="14"/>
  <c r="BB674" i="14"/>
  <c r="BB1293" i="14"/>
  <c r="BB1437" i="14"/>
  <c r="BB456" i="14"/>
  <c r="BB201" i="14"/>
  <c r="BB1111" i="14"/>
  <c r="BB237" i="14"/>
  <c r="BB276" i="14"/>
  <c r="BB963" i="14"/>
  <c r="BB1075" i="14"/>
  <c r="BB1329" i="14"/>
  <c r="BB21" i="14"/>
  <c r="BB747" i="14"/>
  <c r="BB566" i="14"/>
  <c r="BB999" i="14"/>
  <c r="BB1401" i="14"/>
  <c r="BB1365" i="14"/>
  <c r="BB1184" i="14"/>
  <c r="BB312" i="14"/>
  <c r="BB1147" i="14"/>
  <c r="BB711" i="14"/>
  <c r="BB348" i="14"/>
  <c r="BB1220" i="14"/>
  <c r="BB93" i="14"/>
  <c r="BB819" i="14"/>
  <c r="BB57" i="14"/>
  <c r="BA1148" i="14"/>
  <c r="BA1474" i="14"/>
  <c r="BA1258" i="14"/>
  <c r="BA1221" i="14"/>
  <c r="BA1438" i="14"/>
  <c r="BA1185" i="14"/>
  <c r="BA1402" i="14"/>
  <c r="BA1366" i="14"/>
  <c r="BA1330" i="14"/>
  <c r="BA1294" i="14"/>
  <c r="BA1076" i="14"/>
  <c r="BA1112" i="14"/>
  <c r="BA1036" i="14"/>
  <c r="BA1000" i="14"/>
  <c r="BA964" i="14"/>
  <c r="BA928" i="14"/>
  <c r="BA892" i="14"/>
  <c r="BA856" i="14"/>
  <c r="BA820" i="14"/>
  <c r="BA784" i="14"/>
  <c r="BA529" i="14"/>
  <c r="BA493" i="14"/>
  <c r="BA748" i="14"/>
  <c r="BA457" i="14"/>
  <c r="BA712" i="14"/>
  <c r="BA421" i="14"/>
  <c r="BA675" i="14"/>
  <c r="BA385" i="14"/>
  <c r="BA313" i="14"/>
  <c r="BA639" i="14"/>
  <c r="BA349" i="14"/>
  <c r="BA603" i="14"/>
  <c r="BA567" i="14"/>
  <c r="BA277" i="14"/>
  <c r="BA238" i="14"/>
  <c r="BA202" i="14"/>
  <c r="BA166" i="14"/>
  <c r="BA130" i="14"/>
  <c r="BA94" i="14"/>
  <c r="BA58" i="14"/>
  <c r="S8" i="14"/>
  <c r="BA22" i="14"/>
  <c r="BB58" i="14" l="1"/>
  <c r="BB928" i="14"/>
  <c r="BB94" i="14"/>
  <c r="BB748" i="14"/>
  <c r="BB166" i="14"/>
  <c r="BB313" i="14"/>
  <c r="BB529" i="14"/>
  <c r="BB1036" i="14"/>
  <c r="BB1438" i="14"/>
  <c r="BB892" i="14"/>
  <c r="BB385" i="14"/>
  <c r="BB1112" i="14"/>
  <c r="BB238" i="14"/>
  <c r="BB675" i="14"/>
  <c r="BB820" i="14"/>
  <c r="BB1076" i="14"/>
  <c r="BB1258" i="14"/>
  <c r="BB712" i="14"/>
  <c r="BB202" i="14"/>
  <c r="BB784" i="14"/>
  <c r="BB1221" i="14"/>
  <c r="BB22" i="14"/>
  <c r="BB277" i="14"/>
  <c r="BB421" i="14"/>
  <c r="BB856" i="14"/>
  <c r="BB1294" i="14"/>
  <c r="BB1474" i="14"/>
  <c r="BB1330" i="14"/>
  <c r="BB457" i="14"/>
  <c r="BB567" i="14"/>
  <c r="BB1148" i="14"/>
  <c r="BB603" i="14"/>
  <c r="BB1366" i="14"/>
  <c r="BB349" i="14"/>
  <c r="BB964" i="14"/>
  <c r="BB1402" i="14"/>
  <c r="BB130" i="14"/>
  <c r="BB639" i="14"/>
  <c r="BB493" i="14"/>
  <c r="BB1000" i="14"/>
  <c r="BB1185" i="14"/>
  <c r="BA1149" i="14"/>
  <c r="BA1367" i="14"/>
  <c r="BA1331" i="14"/>
  <c r="BA1295" i="14"/>
  <c r="BA1475" i="14"/>
  <c r="BA1259" i="14"/>
  <c r="BA1222" i="14"/>
  <c r="BA1439" i="14"/>
  <c r="BA1186" i="14"/>
  <c r="BA1403" i="14"/>
  <c r="BA1077" i="14"/>
  <c r="BA1113" i="14"/>
  <c r="BA929" i="14"/>
  <c r="BA893" i="14"/>
  <c r="BA857" i="14"/>
  <c r="BA821" i="14"/>
  <c r="BA1037" i="14"/>
  <c r="BA1001" i="14"/>
  <c r="BA965" i="14"/>
  <c r="BA676" i="14"/>
  <c r="BA386" i="14"/>
  <c r="BA640" i="14"/>
  <c r="BA350" i="14"/>
  <c r="BA604" i="14"/>
  <c r="BA314" i="14"/>
  <c r="BA749" i="14"/>
  <c r="BA568" i="14"/>
  <c r="BA278" i="14"/>
  <c r="BA785" i="14"/>
  <c r="BA530" i="14"/>
  <c r="BA494" i="14"/>
  <c r="BA458" i="14"/>
  <c r="BA713" i="14"/>
  <c r="BA422" i="14"/>
  <c r="BA203" i="14"/>
  <c r="BA239" i="14"/>
  <c r="BA167" i="14"/>
  <c r="BA95" i="14"/>
  <c r="BA131" i="14"/>
  <c r="BA59" i="14"/>
  <c r="T8" i="14"/>
  <c r="BA23" i="14"/>
  <c r="BB1001" i="14" l="1"/>
  <c r="BB314" i="14"/>
  <c r="BB1186" i="14"/>
  <c r="BB604" i="14"/>
  <c r="BB95" i="14"/>
  <c r="BB530" i="14"/>
  <c r="BB893" i="14"/>
  <c r="BB1259" i="14"/>
  <c r="BB167" i="14"/>
  <c r="BB785" i="14"/>
  <c r="BB386" i="14"/>
  <c r="BB929" i="14"/>
  <c r="BB1475" i="14"/>
  <c r="BB23" i="14"/>
  <c r="BB239" i="14"/>
  <c r="BB676" i="14"/>
  <c r="BB1295" i="14"/>
  <c r="BB749" i="14"/>
  <c r="BB278" i="14"/>
  <c r="BB1113" i="14"/>
  <c r="BB203" i="14"/>
  <c r="BB568" i="14"/>
  <c r="BB965" i="14"/>
  <c r="BB1077" i="14"/>
  <c r="BB1331" i="14"/>
  <c r="BB713" i="14"/>
  <c r="BB1403" i="14"/>
  <c r="BB1037" i="14"/>
  <c r="BB1149" i="14"/>
  <c r="BB1439" i="14"/>
  <c r="BB422" i="14"/>
  <c r="BB1367" i="14"/>
  <c r="BB458" i="14"/>
  <c r="BB131" i="14"/>
  <c r="BB494" i="14"/>
  <c r="BB350" i="14"/>
  <c r="BB857" i="14"/>
  <c r="BB1222" i="14"/>
  <c r="BB59" i="14"/>
  <c r="BB821" i="14"/>
  <c r="BB640" i="14"/>
  <c r="BA1150" i="14"/>
  <c r="BA1476" i="14"/>
  <c r="BA1260" i="14"/>
  <c r="BA1223" i="14"/>
  <c r="BA1440" i="14"/>
  <c r="BA1187" i="14"/>
  <c r="BA1404" i="14"/>
  <c r="BA1368" i="14"/>
  <c r="BA1332" i="14"/>
  <c r="BA1296" i="14"/>
  <c r="BA1078" i="14"/>
  <c r="BA1114" i="14"/>
  <c r="BA1038" i="14"/>
  <c r="BA1002" i="14"/>
  <c r="BA966" i="14"/>
  <c r="BA930" i="14"/>
  <c r="BA894" i="14"/>
  <c r="BA858" i="14"/>
  <c r="BA822" i="14"/>
  <c r="BA786" i="14"/>
  <c r="BA531" i="14"/>
  <c r="BA495" i="14"/>
  <c r="BA750" i="14"/>
  <c r="BA459" i="14"/>
  <c r="BA714" i="14"/>
  <c r="BA423" i="14"/>
  <c r="BA605" i="14"/>
  <c r="BA677" i="14"/>
  <c r="BA387" i="14"/>
  <c r="BA641" i="14"/>
  <c r="BA351" i="14"/>
  <c r="BA315" i="14"/>
  <c r="BA569" i="14"/>
  <c r="BA279" i="14"/>
  <c r="BA240" i="14"/>
  <c r="BA204" i="14"/>
  <c r="BA168" i="14"/>
  <c r="BA132" i="14"/>
  <c r="BA96" i="14"/>
  <c r="BA60" i="14"/>
  <c r="U8" i="14"/>
  <c r="BA24" i="14"/>
  <c r="BB858" i="14" l="1"/>
  <c r="BB569" i="14"/>
  <c r="BB315" i="14"/>
  <c r="BB1368" i="14"/>
  <c r="BB96" i="14"/>
  <c r="BB750" i="14"/>
  <c r="BB132" i="14"/>
  <c r="BB495" i="14"/>
  <c r="BB1187" i="14"/>
  <c r="BB168" i="14"/>
  <c r="BB387" i="14"/>
  <c r="BB531" i="14"/>
  <c r="BB1038" i="14"/>
  <c r="BB1440" i="14"/>
  <c r="BB279" i="14"/>
  <c r="BB1296" i="14"/>
  <c r="BB714" i="14"/>
  <c r="BB966" i="14"/>
  <c r="BB24" i="14"/>
  <c r="BB1332" i="14"/>
  <c r="BB60" i="14"/>
  <c r="BB459" i="14"/>
  <c r="BB351" i="14"/>
  <c r="BB1404" i="14"/>
  <c r="BB641" i="14"/>
  <c r="BB1002" i="14"/>
  <c r="BB204" i="14"/>
  <c r="BB677" i="14"/>
  <c r="BB786" i="14"/>
  <c r="BB1114" i="14"/>
  <c r="BB1223" i="14"/>
  <c r="BB240" i="14"/>
  <c r="BB605" i="14"/>
  <c r="BB822" i="14"/>
  <c r="BB1078" i="14"/>
  <c r="BB1260" i="14"/>
  <c r="BB423" i="14"/>
  <c r="BB1476" i="14"/>
  <c r="BB894" i="14"/>
  <c r="BB1150" i="14"/>
  <c r="BB930" i="14"/>
  <c r="BA1151" i="14"/>
  <c r="BA1369" i="14"/>
  <c r="BA1333" i="14"/>
  <c r="BA1297" i="14"/>
  <c r="BA1477" i="14"/>
  <c r="BA1261" i="14"/>
  <c r="BA1224" i="14"/>
  <c r="BA1441" i="14"/>
  <c r="BA1188" i="14"/>
  <c r="BA1405" i="14"/>
  <c r="BA1079" i="14"/>
  <c r="BA1115" i="14"/>
  <c r="BA931" i="14"/>
  <c r="BA895" i="14"/>
  <c r="BA859" i="14"/>
  <c r="BA823" i="14"/>
  <c r="BA1039" i="14"/>
  <c r="BA1003" i="14"/>
  <c r="BA967" i="14"/>
  <c r="BA678" i="14"/>
  <c r="BA388" i="14"/>
  <c r="BA642" i="14"/>
  <c r="BA352" i="14"/>
  <c r="BA606" i="14"/>
  <c r="BA316" i="14"/>
  <c r="BA460" i="14"/>
  <c r="BA570" i="14"/>
  <c r="BA280" i="14"/>
  <c r="BA787" i="14"/>
  <c r="BA532" i="14"/>
  <c r="BA751" i="14"/>
  <c r="BA496" i="14"/>
  <c r="BA715" i="14"/>
  <c r="BA424" i="14"/>
  <c r="BA205" i="14"/>
  <c r="BA241" i="14"/>
  <c r="BA169" i="14"/>
  <c r="BA97" i="14"/>
  <c r="BA133" i="14"/>
  <c r="BA61" i="14"/>
  <c r="V8" i="14"/>
  <c r="BA25" i="14"/>
  <c r="BB61" i="14" l="1"/>
  <c r="BB1441" i="14"/>
  <c r="BB352" i="14"/>
  <c r="BB97" i="14"/>
  <c r="BB532" i="14"/>
  <c r="BB895" i="14"/>
  <c r="BB169" i="14"/>
  <c r="BB787" i="14"/>
  <c r="BB388" i="14"/>
  <c r="BB931" i="14"/>
  <c r="BB1477" i="14"/>
  <c r="BB316" i="14"/>
  <c r="BB606" i="14"/>
  <c r="BB678" i="14"/>
  <c r="BB1297" i="14"/>
  <c r="BB1188" i="14"/>
  <c r="BB1151" i="14"/>
  <c r="BB241" i="14"/>
  <c r="BB1115" i="14"/>
  <c r="BB1079" i="14"/>
  <c r="BB715" i="14"/>
  <c r="BB823" i="14"/>
  <c r="BB280" i="14"/>
  <c r="BB205" i="14"/>
  <c r="BB570" i="14"/>
  <c r="BB967" i="14"/>
  <c r="BB1333" i="14"/>
  <c r="BB25" i="14"/>
  <c r="BB424" i="14"/>
  <c r="BB460" i="14"/>
  <c r="BB1003" i="14"/>
  <c r="BB1405" i="14"/>
  <c r="BB1369" i="14"/>
  <c r="BB1039" i="14"/>
  <c r="BB751" i="14"/>
  <c r="BB496" i="14"/>
  <c r="BB133" i="14"/>
  <c r="BB859" i="14"/>
  <c r="BB1224" i="14"/>
  <c r="BB642" i="14"/>
  <c r="BB1261" i="14"/>
  <c r="BA1152" i="14"/>
  <c r="BA1478" i="14"/>
  <c r="BA1262" i="14"/>
  <c r="BA1225" i="14"/>
  <c r="BA1442" i="14"/>
  <c r="BA1189" i="14"/>
  <c r="BA1406" i="14"/>
  <c r="BA1370" i="14"/>
  <c r="BA1334" i="14"/>
  <c r="BA1298" i="14"/>
  <c r="BA1080" i="14"/>
  <c r="BA1116" i="14"/>
  <c r="BA1040" i="14"/>
  <c r="BA1004" i="14"/>
  <c r="BA968" i="14"/>
  <c r="BA932" i="14"/>
  <c r="BA896" i="14"/>
  <c r="BA860" i="14"/>
  <c r="BA824" i="14"/>
  <c r="BA788" i="14"/>
  <c r="BA533" i="14"/>
  <c r="BA607" i="14"/>
  <c r="BA497" i="14"/>
  <c r="BA752" i="14"/>
  <c r="BA461" i="14"/>
  <c r="BA716" i="14"/>
  <c r="BA425" i="14"/>
  <c r="BA679" i="14"/>
  <c r="BA389" i="14"/>
  <c r="BA643" i="14"/>
  <c r="BA353" i="14"/>
  <c r="BA571" i="14"/>
  <c r="BA281" i="14"/>
  <c r="BA317" i="14"/>
  <c r="BA242" i="14"/>
  <c r="BA206" i="14"/>
  <c r="BA170" i="14"/>
  <c r="BA134" i="14"/>
  <c r="BA98" i="14"/>
  <c r="BA62" i="14"/>
  <c r="W8" i="14"/>
  <c r="BA26" i="14"/>
  <c r="BB1116" i="14" l="1"/>
  <c r="BB353" i="14"/>
  <c r="BB497" i="14"/>
  <c r="BB968" i="14"/>
  <c r="BB134" i="14"/>
  <c r="BB607" i="14"/>
  <c r="BB170" i="14"/>
  <c r="BB389" i="14"/>
  <c r="BB533" i="14"/>
  <c r="BB1040" i="14"/>
  <c r="BB1442" i="14"/>
  <c r="BB242" i="14"/>
  <c r="BB425" i="14"/>
  <c r="BB824" i="14"/>
  <c r="BB1080" i="14"/>
  <c r="BB1262" i="14"/>
  <c r="BB788" i="14"/>
  <c r="BB26" i="14"/>
  <c r="BB1298" i="14"/>
  <c r="BB679" i="14"/>
  <c r="BB317" i="14"/>
  <c r="BB860" i="14"/>
  <c r="BB1478" i="14"/>
  <c r="BB281" i="14"/>
  <c r="BB461" i="14"/>
  <c r="BB896" i="14"/>
  <c r="BB1334" i="14"/>
  <c r="BB1152" i="14"/>
  <c r="BB1225" i="14"/>
  <c r="BB716" i="14"/>
  <c r="BB62" i="14"/>
  <c r="BB571" i="14"/>
  <c r="BB752" i="14"/>
  <c r="BB932" i="14"/>
  <c r="BB1370" i="14"/>
  <c r="BB98" i="14"/>
  <c r="BB1406" i="14"/>
  <c r="BB206" i="14"/>
  <c r="BB643" i="14"/>
  <c r="BB1004" i="14"/>
  <c r="BB1189" i="14"/>
  <c r="BA1153" i="14"/>
  <c r="BA1371" i="14"/>
  <c r="BA1335" i="14"/>
  <c r="BA1299" i="14"/>
  <c r="BA1479" i="14"/>
  <c r="BA1263" i="14"/>
  <c r="BA1226" i="14"/>
  <c r="BA1443" i="14"/>
  <c r="BA1190" i="14"/>
  <c r="BA1407" i="14"/>
  <c r="BA1081" i="14"/>
  <c r="BA1117" i="14"/>
  <c r="BA933" i="14"/>
  <c r="BA897" i="14"/>
  <c r="BA861" i="14"/>
  <c r="BA825" i="14"/>
  <c r="BA1041" i="14"/>
  <c r="BA1005" i="14"/>
  <c r="BA969" i="14"/>
  <c r="BA680" i="14"/>
  <c r="BA390" i="14"/>
  <c r="BA644" i="14"/>
  <c r="BA354" i="14"/>
  <c r="BA608" i="14"/>
  <c r="BA318" i="14"/>
  <c r="BA572" i="14"/>
  <c r="BA282" i="14"/>
  <c r="BA753" i="14"/>
  <c r="BA462" i="14"/>
  <c r="BA789" i="14"/>
  <c r="BA534" i="14"/>
  <c r="BA498" i="14"/>
  <c r="BA717" i="14"/>
  <c r="BA426" i="14"/>
  <c r="BA243" i="14"/>
  <c r="BA207" i="14"/>
  <c r="BA171" i="14"/>
  <c r="BA135" i="14"/>
  <c r="BA99" i="14"/>
  <c r="BA63" i="14"/>
  <c r="X8" i="14"/>
  <c r="BA27" i="14"/>
  <c r="BB534" i="14" l="1"/>
  <c r="BB861" i="14"/>
  <c r="BB644" i="14"/>
  <c r="BB1263" i="14"/>
  <c r="BB462" i="14"/>
  <c r="BB933" i="14"/>
  <c r="BB1117" i="14"/>
  <c r="BB243" i="14"/>
  <c r="BB282" i="14"/>
  <c r="BB969" i="14"/>
  <c r="BB1081" i="14"/>
  <c r="BB1335" i="14"/>
  <c r="BB1226" i="14"/>
  <c r="BB680" i="14"/>
  <c r="BB99" i="14"/>
  <c r="BB135" i="14"/>
  <c r="BB390" i="14"/>
  <c r="BB753" i="14"/>
  <c r="BB1299" i="14"/>
  <c r="BB426" i="14"/>
  <c r="BB1005" i="14"/>
  <c r="BB1371" i="14"/>
  <c r="BB717" i="14"/>
  <c r="BB318" i="14"/>
  <c r="BB1041" i="14"/>
  <c r="BB1190" i="14"/>
  <c r="BB1153" i="14"/>
  <c r="BB354" i="14"/>
  <c r="BB789" i="14"/>
  <c r="BB897" i="14"/>
  <c r="BB171" i="14"/>
  <c r="BB1479" i="14"/>
  <c r="BB207" i="14"/>
  <c r="BB27" i="14"/>
  <c r="BB572" i="14"/>
  <c r="BB1407" i="14"/>
  <c r="BB63" i="14"/>
  <c r="BB498" i="14"/>
  <c r="BB608" i="14"/>
  <c r="BB825" i="14"/>
  <c r="BB1443" i="14"/>
  <c r="BA1154" i="14"/>
  <c r="BA1480" i="14"/>
  <c r="BA1264" i="14"/>
  <c r="BA1227" i="14"/>
  <c r="BA1444" i="14"/>
  <c r="BA1191" i="14"/>
  <c r="BA1408" i="14"/>
  <c r="BA1372" i="14"/>
  <c r="BA1336" i="14"/>
  <c r="BA1300" i="14"/>
  <c r="BA1082" i="14"/>
  <c r="BA1118" i="14"/>
  <c r="BA1042" i="14"/>
  <c r="BA1006" i="14"/>
  <c r="BA970" i="14"/>
  <c r="BA934" i="14"/>
  <c r="BA898" i="14"/>
  <c r="BA862" i="14"/>
  <c r="BA826" i="14"/>
  <c r="BA790" i="14"/>
  <c r="BA535" i="14"/>
  <c r="BA499" i="14"/>
  <c r="BA754" i="14"/>
  <c r="BA463" i="14"/>
  <c r="BA718" i="14"/>
  <c r="BA427" i="14"/>
  <c r="BA681" i="14"/>
  <c r="BA391" i="14"/>
  <c r="BA319" i="14"/>
  <c r="BA645" i="14"/>
  <c r="BA355" i="14"/>
  <c r="BA609" i="14"/>
  <c r="BA573" i="14"/>
  <c r="BA283" i="14"/>
  <c r="BA244" i="14"/>
  <c r="BA208" i="14"/>
  <c r="BA172" i="14"/>
  <c r="BA136" i="14"/>
  <c r="BA100" i="14"/>
  <c r="BA64" i="14"/>
  <c r="Y8" i="14"/>
  <c r="BA28" i="14"/>
  <c r="BB391" i="14" l="1"/>
  <c r="BB172" i="14"/>
  <c r="BB319" i="14"/>
  <c r="BB535" i="14"/>
  <c r="BB1042" i="14"/>
  <c r="BB1444" i="14"/>
  <c r="BB244" i="14"/>
  <c r="BB681" i="14"/>
  <c r="BB826" i="14"/>
  <c r="BB1082" i="14"/>
  <c r="BB1264" i="14"/>
  <c r="BB1118" i="14"/>
  <c r="BB283" i="14"/>
  <c r="BB1480" i="14"/>
  <c r="BB1300" i="14"/>
  <c r="BB718" i="14"/>
  <c r="BB898" i="14"/>
  <c r="BB1336" i="14"/>
  <c r="BB1154" i="14"/>
  <c r="BB208" i="14"/>
  <c r="BB1227" i="14"/>
  <c r="BB64" i="14"/>
  <c r="BB463" i="14"/>
  <c r="BB1372" i="14"/>
  <c r="BB790" i="14"/>
  <c r="BB862" i="14"/>
  <c r="BB573" i="14"/>
  <c r="BB609" i="14"/>
  <c r="BB934" i="14"/>
  <c r="BB100" i="14"/>
  <c r="BB355" i="14"/>
  <c r="BB754" i="14"/>
  <c r="BB970" i="14"/>
  <c r="BB1408" i="14"/>
  <c r="BB28" i="14"/>
  <c r="BB427" i="14"/>
  <c r="BB136" i="14"/>
  <c r="BB645" i="14"/>
  <c r="BB499" i="14"/>
  <c r="BB1006" i="14"/>
  <c r="BB1191" i="14"/>
  <c r="BA1155" i="14"/>
  <c r="BA1373" i="14"/>
  <c r="BA1337" i="14"/>
  <c r="BA1301" i="14"/>
  <c r="BA1481" i="14"/>
  <c r="BA1265" i="14"/>
  <c r="BA1228" i="14"/>
  <c r="BA1445" i="14"/>
  <c r="BA1192" i="14"/>
  <c r="BA1409" i="14"/>
  <c r="BA1083" i="14"/>
  <c r="BA1119" i="14"/>
  <c r="BA935" i="14"/>
  <c r="BA899" i="14"/>
  <c r="BA863" i="14"/>
  <c r="BA827" i="14"/>
  <c r="BA1043" i="14"/>
  <c r="BA1007" i="14"/>
  <c r="BA971" i="14"/>
  <c r="BA682" i="14"/>
  <c r="BA392" i="14"/>
  <c r="BA646" i="14"/>
  <c r="BA356" i="14"/>
  <c r="BA755" i="14"/>
  <c r="BA464" i="14"/>
  <c r="BA610" i="14"/>
  <c r="BA320" i="14"/>
  <c r="BA574" i="14"/>
  <c r="BA284" i="14"/>
  <c r="BA791" i="14"/>
  <c r="BA536" i="14"/>
  <c r="BA500" i="14"/>
  <c r="BA719" i="14"/>
  <c r="BA428" i="14"/>
  <c r="BA245" i="14"/>
  <c r="BA209" i="14"/>
  <c r="BA173" i="14"/>
  <c r="BA101" i="14"/>
  <c r="BA137" i="14"/>
  <c r="BA65" i="14"/>
  <c r="Z8" i="14"/>
  <c r="BA29" i="14"/>
  <c r="BB935" i="14" l="1"/>
  <c r="BB392" i="14"/>
  <c r="BB682" i="14"/>
  <c r="BB245" i="14"/>
  <c r="BB320" i="14"/>
  <c r="BB971" i="14"/>
  <c r="BB1083" i="14"/>
  <c r="BB1337" i="14"/>
  <c r="BB173" i="14"/>
  <c r="BB1481" i="14"/>
  <c r="BB574" i="14"/>
  <c r="BB1409" i="14"/>
  <c r="BB209" i="14"/>
  <c r="BB1301" i="14"/>
  <c r="BB29" i="14"/>
  <c r="BB1007" i="14"/>
  <c r="BB719" i="14"/>
  <c r="BB464" i="14"/>
  <c r="BB1043" i="14"/>
  <c r="BB1192" i="14"/>
  <c r="BB1155" i="14"/>
  <c r="BB610" i="14"/>
  <c r="BB500" i="14"/>
  <c r="BB284" i="14"/>
  <c r="BB1119" i="14"/>
  <c r="BB428" i="14"/>
  <c r="BB1373" i="14"/>
  <c r="BB65" i="14"/>
  <c r="BB755" i="14"/>
  <c r="BB827" i="14"/>
  <c r="BB1445" i="14"/>
  <c r="BB137" i="14"/>
  <c r="BB536" i="14"/>
  <c r="BB356" i="14"/>
  <c r="BB863" i="14"/>
  <c r="BB1228" i="14"/>
  <c r="BB101" i="14"/>
  <c r="BB791" i="14"/>
  <c r="BB646" i="14"/>
  <c r="BB899" i="14"/>
  <c r="BB1265" i="14"/>
  <c r="BA1156" i="14"/>
  <c r="BA1482" i="14"/>
  <c r="BA1266" i="14"/>
  <c r="BA1229" i="14"/>
  <c r="BA1446" i="14"/>
  <c r="BA1193" i="14"/>
  <c r="BA1410" i="14"/>
  <c r="BA1374" i="14"/>
  <c r="BA1338" i="14"/>
  <c r="BA1302" i="14"/>
  <c r="BA1084" i="14"/>
  <c r="BA1120" i="14"/>
  <c r="BA1044" i="14"/>
  <c r="BA1008" i="14"/>
  <c r="BA972" i="14"/>
  <c r="BA936" i="14"/>
  <c r="BA900" i="14"/>
  <c r="BA864" i="14"/>
  <c r="BA828" i="14"/>
  <c r="BA792" i="14"/>
  <c r="BA537" i="14"/>
  <c r="BA501" i="14"/>
  <c r="BA756" i="14"/>
  <c r="BA465" i="14"/>
  <c r="BA720" i="14"/>
  <c r="BA429" i="14"/>
  <c r="BA683" i="14"/>
  <c r="BA393" i="14"/>
  <c r="BA647" i="14"/>
  <c r="BA357" i="14"/>
  <c r="BA611" i="14"/>
  <c r="BA321" i="14"/>
  <c r="BA575" i="14"/>
  <c r="BA285" i="14"/>
  <c r="BA246" i="14"/>
  <c r="BA210" i="14"/>
  <c r="BA174" i="14"/>
  <c r="BA138" i="14"/>
  <c r="BA102" i="14"/>
  <c r="BA66" i="14"/>
  <c r="AA8" i="14"/>
  <c r="BA30" i="14"/>
  <c r="BB210" i="14" l="1"/>
  <c r="BB792" i="14"/>
  <c r="BB138" i="14"/>
  <c r="BB357" i="14"/>
  <c r="BB1008" i="14"/>
  <c r="BB1193" i="14"/>
  <c r="BB174" i="14"/>
  <c r="BB647" i="14"/>
  <c r="BB537" i="14"/>
  <c r="BB1044" i="14"/>
  <c r="BB1446" i="14"/>
  <c r="BB1120" i="14"/>
  <c r="BB246" i="14"/>
  <c r="BB683" i="14"/>
  <c r="BB828" i="14"/>
  <c r="BB1084" i="14"/>
  <c r="BB1266" i="14"/>
  <c r="BB285" i="14"/>
  <c r="BB1302" i="14"/>
  <c r="BB1229" i="14"/>
  <c r="BB575" i="14"/>
  <c r="BB720" i="14"/>
  <c r="BB900" i="14"/>
  <c r="BB1338" i="14"/>
  <c r="BB1156" i="14"/>
  <c r="BB429" i="14"/>
  <c r="BB1482" i="14"/>
  <c r="BB465" i="14"/>
  <c r="BB30" i="14"/>
  <c r="BB864" i="14"/>
  <c r="BB66" i="14"/>
  <c r="BB321" i="14"/>
  <c r="BB936" i="14"/>
  <c r="BB1374" i="14"/>
  <c r="BB102" i="14"/>
  <c r="BB611" i="14"/>
  <c r="BB756" i="14"/>
  <c r="BB972" i="14"/>
  <c r="BB1410" i="14"/>
  <c r="BB393" i="14"/>
  <c r="BB501" i="14"/>
  <c r="BA1157" i="14"/>
  <c r="BA1375" i="14"/>
  <c r="BA1339" i="14"/>
  <c r="BA1303" i="14"/>
  <c r="BA1483" i="14"/>
  <c r="BA1267" i="14"/>
  <c r="BA1230" i="14"/>
  <c r="BA1447" i="14"/>
  <c r="BA1194" i="14"/>
  <c r="BA1411" i="14"/>
  <c r="BA1085" i="14"/>
  <c r="BA1121" i="14"/>
  <c r="BA937" i="14"/>
  <c r="BA901" i="14"/>
  <c r="BA865" i="14"/>
  <c r="BA829" i="14"/>
  <c r="BA1045" i="14"/>
  <c r="BA1009" i="14"/>
  <c r="BA973" i="14"/>
  <c r="BA684" i="14"/>
  <c r="BA394" i="14"/>
  <c r="BA757" i="14"/>
  <c r="BA648" i="14"/>
  <c r="BA358" i="14"/>
  <c r="BA612" i="14"/>
  <c r="BA322" i="14"/>
  <c r="BA466" i="14"/>
  <c r="BA576" i="14"/>
  <c r="BA286" i="14"/>
  <c r="BA793" i="14"/>
  <c r="BA538" i="14"/>
  <c r="BA502" i="14"/>
  <c r="BA721" i="14"/>
  <c r="BA430" i="14"/>
  <c r="BA247" i="14"/>
  <c r="BA211" i="14"/>
  <c r="BA175" i="14"/>
  <c r="BA103" i="14"/>
  <c r="BA139" i="14"/>
  <c r="BA67" i="14"/>
  <c r="AB8" i="14"/>
  <c r="BA31" i="14"/>
  <c r="BB175" i="14" l="1"/>
  <c r="BB286" i="14"/>
  <c r="BB394" i="14"/>
  <c r="BB937" i="14"/>
  <c r="BB1483" i="14"/>
  <c r="BB211" i="14"/>
  <c r="BB1303" i="14"/>
  <c r="BB247" i="14"/>
  <c r="BB466" i="14"/>
  <c r="BB973" i="14"/>
  <c r="BB1085" i="14"/>
  <c r="BB1339" i="14"/>
  <c r="BB430" i="14"/>
  <c r="BB1375" i="14"/>
  <c r="BB576" i="14"/>
  <c r="BB31" i="14"/>
  <c r="BB1411" i="14"/>
  <c r="BB721" i="14"/>
  <c r="BB612" i="14"/>
  <c r="BB1045" i="14"/>
  <c r="BB1194" i="14"/>
  <c r="BB1157" i="14"/>
  <c r="BB1121" i="14"/>
  <c r="BB322" i="14"/>
  <c r="BB358" i="14"/>
  <c r="BB1447" i="14"/>
  <c r="BB1009" i="14"/>
  <c r="BB67" i="14"/>
  <c r="BB502" i="14"/>
  <c r="BB829" i="14"/>
  <c r="BB139" i="14"/>
  <c r="BB538" i="14"/>
  <c r="BB648" i="14"/>
  <c r="BB865" i="14"/>
  <c r="BB1230" i="14"/>
  <c r="BB684" i="14"/>
  <c r="BB103" i="14"/>
  <c r="BB793" i="14"/>
  <c r="BB757" i="14"/>
  <c r="BB901" i="14"/>
  <c r="BB1267" i="14"/>
  <c r="BA1158" i="14"/>
  <c r="BA1484" i="14"/>
  <c r="BA1268" i="14"/>
  <c r="BA1231" i="14"/>
  <c r="BA1448" i="14"/>
  <c r="BA1195" i="14"/>
  <c r="BA1412" i="14"/>
  <c r="BA1376" i="14"/>
  <c r="BA1340" i="14"/>
  <c r="BA1304" i="14"/>
  <c r="BA1086" i="14"/>
  <c r="BA1122" i="14"/>
  <c r="BA1046" i="14"/>
  <c r="BA1010" i="14"/>
  <c r="BA974" i="14"/>
  <c r="BA938" i="14"/>
  <c r="BA902" i="14"/>
  <c r="BA866" i="14"/>
  <c r="BA830" i="14"/>
  <c r="BA794" i="14"/>
  <c r="BA539" i="14"/>
  <c r="BA613" i="14"/>
  <c r="BA503" i="14"/>
  <c r="BA758" i="14"/>
  <c r="BA467" i="14"/>
  <c r="BA722" i="14"/>
  <c r="BA431" i="14"/>
  <c r="BA685" i="14"/>
  <c r="BA395" i="14"/>
  <c r="BA323" i="14"/>
  <c r="BA649" i="14"/>
  <c r="BA359" i="14"/>
  <c r="BA577" i="14"/>
  <c r="BA287" i="14"/>
  <c r="BA248" i="14"/>
  <c r="BA212" i="14"/>
  <c r="BA176" i="14"/>
  <c r="BA140" i="14"/>
  <c r="BA104" i="14"/>
  <c r="BA68" i="14"/>
  <c r="AC8" i="14"/>
  <c r="BA32" i="14"/>
  <c r="BB1086" i="14" l="1"/>
  <c r="BB323" i="14"/>
  <c r="BB1010" i="14"/>
  <c r="BB176" i="14"/>
  <c r="BB395" i="14"/>
  <c r="BB539" i="14"/>
  <c r="BB1046" i="14"/>
  <c r="BB1448" i="14"/>
  <c r="BB212" i="14"/>
  <c r="BB1122" i="14"/>
  <c r="BB431" i="14"/>
  <c r="BB1268" i="14"/>
  <c r="BB866" i="14"/>
  <c r="BB287" i="14"/>
  <c r="BB577" i="14"/>
  <c r="BB467" i="14"/>
  <c r="BB902" i="14"/>
  <c r="BB1340" i="14"/>
  <c r="BB1158" i="14"/>
  <c r="BB248" i="14"/>
  <c r="BB359" i="14"/>
  <c r="BB938" i="14"/>
  <c r="BB794" i="14"/>
  <c r="BB830" i="14"/>
  <c r="BB32" i="14"/>
  <c r="BB722" i="14"/>
  <c r="BB1304" i="14"/>
  <c r="BB1484" i="14"/>
  <c r="BB68" i="14"/>
  <c r="BB758" i="14"/>
  <c r="BB1376" i="14"/>
  <c r="BB104" i="14"/>
  <c r="BB649" i="14"/>
  <c r="BB503" i="14"/>
  <c r="BB974" i="14"/>
  <c r="BB1412" i="14"/>
  <c r="BB685" i="14"/>
  <c r="BB1231" i="14"/>
  <c r="BB140" i="14"/>
  <c r="BB613" i="14"/>
  <c r="BB1195" i="14"/>
  <c r="BA1159" i="14"/>
  <c r="BA1377" i="14"/>
  <c r="BA1341" i="14"/>
  <c r="BA1305" i="14"/>
  <c r="BA1485" i="14"/>
  <c r="BA1269" i="14"/>
  <c r="BA1232" i="14"/>
  <c r="BA1449" i="14"/>
  <c r="BA1196" i="14"/>
  <c r="BA1413" i="14"/>
  <c r="BA1087" i="14"/>
  <c r="BA1123" i="14"/>
  <c r="BA939" i="14"/>
  <c r="BA903" i="14"/>
  <c r="BA867" i="14"/>
  <c r="BA831" i="14"/>
  <c r="BA1047" i="14"/>
  <c r="BA1011" i="14"/>
  <c r="BA975" i="14"/>
  <c r="BA686" i="14"/>
  <c r="BA396" i="14"/>
  <c r="BA650" i="14"/>
  <c r="BA360" i="14"/>
  <c r="BA614" i="14"/>
  <c r="BA324" i="14"/>
  <c r="BA578" i="14"/>
  <c r="BA288" i="14"/>
  <c r="BA795" i="14"/>
  <c r="BA540" i="14"/>
  <c r="BA504" i="14"/>
  <c r="BA759" i="14"/>
  <c r="BA468" i="14"/>
  <c r="BA723" i="14"/>
  <c r="BA432" i="14"/>
  <c r="BA249" i="14"/>
  <c r="BA177" i="14"/>
  <c r="BA213" i="14"/>
  <c r="BA141" i="14"/>
  <c r="BA105" i="14"/>
  <c r="BA69" i="14"/>
  <c r="AD8" i="14"/>
  <c r="BA33" i="14"/>
  <c r="BB213" i="14" l="1"/>
  <c r="BB540" i="14"/>
  <c r="BB396" i="14"/>
  <c r="BB939" i="14"/>
  <c r="BB1485" i="14"/>
  <c r="BB177" i="14"/>
  <c r="BB975" i="14"/>
  <c r="BB1413" i="14"/>
  <c r="BB1123" i="14"/>
  <c r="BB288" i="14"/>
  <c r="BB1087" i="14"/>
  <c r="BB33" i="14"/>
  <c r="BB723" i="14"/>
  <c r="BB324" i="14"/>
  <c r="BB1047" i="14"/>
  <c r="BB1196" i="14"/>
  <c r="BB1159" i="14"/>
  <c r="BB795" i="14"/>
  <c r="BB249" i="14"/>
  <c r="BB1341" i="14"/>
  <c r="BB578" i="14"/>
  <c r="BB686" i="14"/>
  <c r="BB1305" i="14"/>
  <c r="BB432" i="14"/>
  <c r="BB1011" i="14"/>
  <c r="BB1377" i="14"/>
  <c r="BB69" i="14"/>
  <c r="BB468" i="14"/>
  <c r="BB614" i="14"/>
  <c r="BB831" i="14"/>
  <c r="BB1449" i="14"/>
  <c r="BB105" i="14"/>
  <c r="BB759" i="14"/>
  <c r="BB360" i="14"/>
  <c r="BB867" i="14"/>
  <c r="BB1232" i="14"/>
  <c r="BB141" i="14"/>
  <c r="BB504" i="14"/>
  <c r="BB650" i="14"/>
  <c r="BB903" i="14"/>
  <c r="BB1269" i="14"/>
  <c r="BA1160" i="14"/>
  <c r="BA1486" i="14"/>
  <c r="BA1270" i="14"/>
  <c r="BA1233" i="14"/>
  <c r="BA1450" i="14"/>
  <c r="BA1197" i="14"/>
  <c r="BA1414" i="14"/>
  <c r="BA1378" i="14"/>
  <c r="BA1342" i="14"/>
  <c r="BA1306" i="14"/>
  <c r="BA1088" i="14"/>
  <c r="BA1124" i="14"/>
  <c r="BA1048" i="14"/>
  <c r="BA1012" i="14"/>
  <c r="BA976" i="14"/>
  <c r="BA940" i="14"/>
  <c r="BA904" i="14"/>
  <c r="BA868" i="14"/>
  <c r="BA832" i="14"/>
  <c r="BA796" i="14"/>
  <c r="BA541" i="14"/>
  <c r="BA505" i="14"/>
  <c r="BA760" i="14"/>
  <c r="BA469" i="14"/>
  <c r="BA724" i="14"/>
  <c r="BA433" i="14"/>
  <c r="BA687" i="14"/>
  <c r="BA397" i="14"/>
  <c r="BA651" i="14"/>
  <c r="BA361" i="14"/>
  <c r="BA615" i="14"/>
  <c r="BA325" i="14"/>
  <c r="BA579" i="14"/>
  <c r="BA289" i="14"/>
  <c r="BA250" i="14"/>
  <c r="BA214" i="14"/>
  <c r="BA178" i="14"/>
  <c r="BA142" i="14"/>
  <c r="BA106" i="14"/>
  <c r="BA70" i="14"/>
  <c r="AE8" i="14"/>
  <c r="BA34" i="14"/>
  <c r="BB214" i="14" l="1"/>
  <c r="BB178" i="14"/>
  <c r="BB651" i="14"/>
  <c r="BB541" i="14"/>
  <c r="BB1048" i="14"/>
  <c r="BB1450" i="14"/>
  <c r="BB1124" i="14"/>
  <c r="BB250" i="14"/>
  <c r="BB687" i="14"/>
  <c r="BB832" i="14"/>
  <c r="BB1088" i="14"/>
  <c r="BB1270" i="14"/>
  <c r="BB397" i="14"/>
  <c r="BB433" i="14"/>
  <c r="BB579" i="14"/>
  <c r="BB724" i="14"/>
  <c r="BB904" i="14"/>
  <c r="BB1342" i="14"/>
  <c r="BB1160" i="14"/>
  <c r="BB34" i="14"/>
  <c r="BB868" i="14"/>
  <c r="BB325" i="14"/>
  <c r="BB940" i="14"/>
  <c r="BB796" i="14"/>
  <c r="BB1486" i="14"/>
  <c r="BB70" i="14"/>
  <c r="BB469" i="14"/>
  <c r="BB1378" i="14"/>
  <c r="BB106" i="14"/>
  <c r="BB615" i="14"/>
  <c r="BB760" i="14"/>
  <c r="BB976" i="14"/>
  <c r="BB1414" i="14"/>
  <c r="BB1233" i="14"/>
  <c r="BB289" i="14"/>
  <c r="BB1306" i="14"/>
  <c r="BB142" i="14"/>
  <c r="BB361" i="14"/>
  <c r="BB505" i="14"/>
  <c r="BB1012" i="14"/>
  <c r="BB1197" i="14"/>
  <c r="BA1161" i="14"/>
  <c r="BA1379" i="14"/>
  <c r="BA1343" i="14"/>
  <c r="BA1307" i="14"/>
  <c r="BA1487" i="14"/>
  <c r="BA1271" i="14"/>
  <c r="BA1234" i="14"/>
  <c r="BA1451" i="14"/>
  <c r="BA1198" i="14"/>
  <c r="BA1415" i="14"/>
  <c r="BA1089" i="14"/>
  <c r="BA1125" i="14"/>
  <c r="BA941" i="14"/>
  <c r="BA905" i="14"/>
  <c r="BA869" i="14"/>
  <c r="BA833" i="14"/>
  <c r="BA1049" i="14"/>
  <c r="BA1013" i="14"/>
  <c r="BA977" i="14"/>
  <c r="BA688" i="14"/>
  <c r="BA398" i="14"/>
  <c r="BA652" i="14"/>
  <c r="BA362" i="14"/>
  <c r="BA616" i="14"/>
  <c r="BA326" i="14"/>
  <c r="BA580" i="14"/>
  <c r="BA290" i="14"/>
  <c r="BA470" i="14"/>
  <c r="BA797" i="14"/>
  <c r="BA542" i="14"/>
  <c r="BA506" i="14"/>
  <c r="BA725" i="14"/>
  <c r="BA434" i="14"/>
  <c r="BA761" i="14"/>
  <c r="BA215" i="14"/>
  <c r="BA251" i="14"/>
  <c r="BA179" i="14"/>
  <c r="BA107" i="14"/>
  <c r="BA143" i="14"/>
  <c r="BA71" i="14"/>
  <c r="AF8" i="14"/>
  <c r="BA35" i="14"/>
  <c r="BB652" i="14" l="1"/>
  <c r="BB398" i="14"/>
  <c r="BB251" i="14"/>
  <c r="BB1125" i="14"/>
  <c r="BB215" i="14"/>
  <c r="BB290" i="14"/>
  <c r="BB977" i="14"/>
  <c r="BB1089" i="14"/>
  <c r="BB1343" i="14"/>
  <c r="BB905" i="14"/>
  <c r="BB797" i="14"/>
  <c r="BB1487" i="14"/>
  <c r="BB1307" i="14"/>
  <c r="BB688" i="14"/>
  <c r="BB35" i="14"/>
  <c r="BB580" i="14"/>
  <c r="BB1415" i="14"/>
  <c r="BB1379" i="14"/>
  <c r="BB434" i="14"/>
  <c r="BB326" i="14"/>
  <c r="BB1049" i="14"/>
  <c r="BB1198" i="14"/>
  <c r="BB1161" i="14"/>
  <c r="BB542" i="14"/>
  <c r="BB1013" i="14"/>
  <c r="BB71" i="14"/>
  <c r="BB833" i="14"/>
  <c r="BB1271" i="14"/>
  <c r="BB179" i="14"/>
  <c r="BB941" i="14"/>
  <c r="BB470" i="14"/>
  <c r="BB761" i="14"/>
  <c r="BB725" i="14"/>
  <c r="BB616" i="14"/>
  <c r="BB1451" i="14"/>
  <c r="BB143" i="14"/>
  <c r="BB506" i="14"/>
  <c r="BB362" i="14"/>
  <c r="BB869" i="14"/>
  <c r="BB1234" i="14"/>
  <c r="BB107" i="14"/>
  <c r="BA1162" i="14"/>
  <c r="BA1488" i="14"/>
  <c r="BA1272" i="14"/>
  <c r="BA1235" i="14"/>
  <c r="BA1452" i="14"/>
  <c r="BA1199" i="14"/>
  <c r="BA1416" i="14"/>
  <c r="BA1380" i="14"/>
  <c r="BA1344" i="14"/>
  <c r="BA1308" i="14"/>
  <c r="BA1090" i="14"/>
  <c r="BA1126" i="14"/>
  <c r="BA1050" i="14"/>
  <c r="BA1014" i="14"/>
  <c r="BA978" i="14"/>
  <c r="BA942" i="14"/>
  <c r="BA906" i="14"/>
  <c r="BA870" i="14"/>
  <c r="BA834" i="14"/>
  <c r="BA798" i="14"/>
  <c r="BA543" i="14"/>
  <c r="BA617" i="14"/>
  <c r="BA507" i="14"/>
  <c r="BA762" i="14"/>
  <c r="BA471" i="14"/>
  <c r="BA726" i="14"/>
  <c r="BA435" i="14"/>
  <c r="BA689" i="14"/>
  <c r="BA399" i="14"/>
  <c r="BA327" i="14"/>
  <c r="BA653" i="14"/>
  <c r="BA363" i="14"/>
  <c r="BA581" i="14"/>
  <c r="BA291" i="14"/>
  <c r="BA252" i="14"/>
  <c r="BA216" i="14"/>
  <c r="BA180" i="14"/>
  <c r="BA144" i="14"/>
  <c r="BA108" i="14"/>
  <c r="BA72" i="14"/>
  <c r="AG8" i="14"/>
  <c r="BA36" i="14"/>
  <c r="BB1126" i="14" l="1"/>
  <c r="BB689" i="14"/>
  <c r="BB252" i="14"/>
  <c r="BB435" i="14"/>
  <c r="BB834" i="14"/>
  <c r="BB1090" i="14"/>
  <c r="BB1272" i="14"/>
  <c r="BB180" i="14"/>
  <c r="BB36" i="14"/>
  <c r="BB726" i="14"/>
  <c r="BB1308" i="14"/>
  <c r="BB291" i="14"/>
  <c r="BB870" i="14"/>
  <c r="BB1488" i="14"/>
  <c r="BB581" i="14"/>
  <c r="BB471" i="14"/>
  <c r="BB906" i="14"/>
  <c r="BB1344" i="14"/>
  <c r="BB1162" i="14"/>
  <c r="BB399" i="14"/>
  <c r="BB762" i="14"/>
  <c r="BB1380" i="14"/>
  <c r="BB1050" i="14"/>
  <c r="BB1452" i="14"/>
  <c r="BB216" i="14"/>
  <c r="BB798" i="14"/>
  <c r="BB1235" i="14"/>
  <c r="BB72" i="14"/>
  <c r="BB363" i="14"/>
  <c r="BB942" i="14"/>
  <c r="BB108" i="14"/>
  <c r="BB653" i="14"/>
  <c r="BB507" i="14"/>
  <c r="BB978" i="14"/>
  <c r="BB1416" i="14"/>
  <c r="BB543" i="14"/>
  <c r="BB144" i="14"/>
  <c r="BB327" i="14"/>
  <c r="BB617" i="14"/>
  <c r="BB1014" i="14"/>
  <c r="BB1199" i="14"/>
  <c r="BA1163" i="14"/>
  <c r="BA1381" i="14"/>
  <c r="BA1345" i="14"/>
  <c r="BA1309" i="14"/>
  <c r="BA1489" i="14"/>
  <c r="BA1273" i="14"/>
  <c r="BA1236" i="14"/>
  <c r="BA1453" i="14"/>
  <c r="BA1200" i="14"/>
  <c r="BA1417" i="14"/>
  <c r="BA1091" i="14"/>
  <c r="BA1127" i="14"/>
  <c r="BA943" i="14"/>
  <c r="BA907" i="14"/>
  <c r="BA871" i="14"/>
  <c r="BA835" i="14"/>
  <c r="BA1051" i="14"/>
  <c r="BA1015" i="14"/>
  <c r="BA979" i="14"/>
  <c r="BA690" i="14"/>
  <c r="BA400" i="14"/>
  <c r="BA654" i="14"/>
  <c r="BA364" i="14"/>
  <c r="BA618" i="14"/>
  <c r="BA328" i="14"/>
  <c r="BA472" i="14"/>
  <c r="BA582" i="14"/>
  <c r="BA292" i="14"/>
  <c r="BA763" i="14"/>
  <c r="BA799" i="14"/>
  <c r="BA544" i="14"/>
  <c r="BA508" i="14"/>
  <c r="BA727" i="14"/>
  <c r="BA436" i="14"/>
  <c r="BA253" i="14"/>
  <c r="BA217" i="14"/>
  <c r="BA181" i="14"/>
  <c r="BA145" i="14"/>
  <c r="BA109" i="14"/>
  <c r="BA73" i="14"/>
  <c r="AH8" i="14"/>
  <c r="BA37" i="14"/>
  <c r="BB907" i="14" l="1"/>
  <c r="BB400" i="14"/>
  <c r="BB690" i="14"/>
  <c r="BB145" i="14"/>
  <c r="BB654" i="14"/>
  <c r="BB217" i="14"/>
  <c r="BB253" i="14"/>
  <c r="BB582" i="14"/>
  <c r="BB979" i="14"/>
  <c r="BB1091" i="14"/>
  <c r="BB1345" i="14"/>
  <c r="BB181" i="14"/>
  <c r="BB1489" i="14"/>
  <c r="BB292" i="14"/>
  <c r="BB1309" i="14"/>
  <c r="BB436" i="14"/>
  <c r="BB1381" i="14"/>
  <c r="BB1127" i="14"/>
  <c r="BB727" i="14"/>
  <c r="BB328" i="14"/>
  <c r="BB1051" i="14"/>
  <c r="BB1200" i="14"/>
  <c r="BB1163" i="14"/>
  <c r="BB799" i="14"/>
  <c r="BB763" i="14"/>
  <c r="BB472" i="14"/>
  <c r="BB1417" i="14"/>
  <c r="BB508" i="14"/>
  <c r="BB1273" i="14"/>
  <c r="BB943" i="14"/>
  <c r="BB37" i="14"/>
  <c r="BB1015" i="14"/>
  <c r="BB73" i="14"/>
  <c r="BB618" i="14"/>
  <c r="BB835" i="14"/>
  <c r="BB1453" i="14"/>
  <c r="BB109" i="14"/>
  <c r="BB544" i="14"/>
  <c r="BB364" i="14"/>
  <c r="BB871" i="14"/>
  <c r="BB1236" i="14"/>
  <c r="BA1164" i="14"/>
  <c r="BA1490" i="14"/>
  <c r="BA1274" i="14"/>
  <c r="BA1237" i="14"/>
  <c r="BA1454" i="14"/>
  <c r="BA1201" i="14"/>
  <c r="BA1418" i="14"/>
  <c r="BA1382" i="14"/>
  <c r="BA1346" i="14"/>
  <c r="BA1310" i="14"/>
  <c r="BA1092" i="14"/>
  <c r="BA1128" i="14"/>
  <c r="BA1052" i="14"/>
  <c r="BA1016" i="14"/>
  <c r="BA980" i="14"/>
  <c r="BA944" i="14"/>
  <c r="BA908" i="14"/>
  <c r="BA872" i="14"/>
  <c r="BA836" i="14"/>
  <c r="BA800" i="14"/>
  <c r="BA545" i="14"/>
  <c r="BA509" i="14"/>
  <c r="BA764" i="14"/>
  <c r="BA473" i="14"/>
  <c r="BA728" i="14"/>
  <c r="BA437" i="14"/>
  <c r="BA691" i="14"/>
  <c r="BA401" i="14"/>
  <c r="BA655" i="14"/>
  <c r="BA365" i="14"/>
  <c r="BA619" i="14"/>
  <c r="BA329" i="14"/>
  <c r="BA583" i="14"/>
  <c r="BA293" i="14"/>
  <c r="BA254" i="14"/>
  <c r="BA218" i="14"/>
  <c r="BA182" i="14"/>
  <c r="BA146" i="14"/>
  <c r="BA110" i="14"/>
  <c r="BA74" i="14"/>
  <c r="AI8" i="14"/>
  <c r="BA38" i="14"/>
  <c r="BB182" i="14" l="1"/>
  <c r="BB655" i="14"/>
  <c r="BB545" i="14"/>
  <c r="BB1052" i="14"/>
  <c r="BB1454" i="14"/>
  <c r="BB218" i="14"/>
  <c r="BB1237" i="14"/>
  <c r="BB254" i="14"/>
  <c r="BB691" i="14"/>
  <c r="BB836" i="14"/>
  <c r="BB1092" i="14"/>
  <c r="BB1274" i="14"/>
  <c r="BB401" i="14"/>
  <c r="BB872" i="14"/>
  <c r="BB583" i="14"/>
  <c r="BB728" i="14"/>
  <c r="BB908" i="14"/>
  <c r="BB1346" i="14"/>
  <c r="BB1164" i="14"/>
  <c r="BB437" i="14"/>
  <c r="BB1490" i="14"/>
  <c r="BB74" i="14"/>
  <c r="BB473" i="14"/>
  <c r="BB944" i="14"/>
  <c r="BB800" i="14"/>
  <c r="BB293" i="14"/>
  <c r="BB1310" i="14"/>
  <c r="BB329" i="14"/>
  <c r="BB1382" i="14"/>
  <c r="BB110" i="14"/>
  <c r="BB619" i="14"/>
  <c r="BB764" i="14"/>
  <c r="BB980" i="14"/>
  <c r="BB1418" i="14"/>
  <c r="BB1128" i="14"/>
  <c r="BB38" i="14"/>
  <c r="BB146" i="14"/>
  <c r="BB365" i="14"/>
  <c r="BB509" i="14"/>
  <c r="BB1016" i="14"/>
  <c r="BB1201" i="14"/>
  <c r="BA1165" i="14"/>
  <c r="BA1383" i="14"/>
  <c r="BA1347" i="14"/>
  <c r="BA1311" i="14"/>
  <c r="BA1491" i="14"/>
  <c r="BA1275" i="14"/>
  <c r="BA1238" i="14"/>
  <c r="BA1455" i="14"/>
  <c r="BA1202" i="14"/>
  <c r="BA1419" i="14"/>
  <c r="BA1093" i="14"/>
  <c r="BA1129" i="14"/>
  <c r="BA945" i="14"/>
  <c r="BA909" i="14"/>
  <c r="BA873" i="14"/>
  <c r="BA837" i="14"/>
  <c r="BA1053" i="14"/>
  <c r="BA1017" i="14"/>
  <c r="BA981" i="14"/>
  <c r="BA692" i="14"/>
  <c r="BA402" i="14"/>
  <c r="BA656" i="14"/>
  <c r="BA366" i="14"/>
  <c r="BA620" i="14"/>
  <c r="BA330" i="14"/>
  <c r="BA584" i="14"/>
  <c r="BA294" i="14"/>
  <c r="BA474" i="14"/>
  <c r="BA801" i="14"/>
  <c r="BA546" i="14"/>
  <c r="BA765" i="14"/>
  <c r="BA510" i="14"/>
  <c r="BA729" i="14"/>
  <c r="BA438" i="14"/>
  <c r="BA255" i="14"/>
  <c r="BA219" i="14"/>
  <c r="BA183" i="14"/>
  <c r="BA111" i="14"/>
  <c r="BA147" i="14"/>
  <c r="BA75" i="14"/>
  <c r="AJ8" i="14"/>
  <c r="BA39" i="14"/>
  <c r="BB474" i="14" l="1"/>
  <c r="BB546" i="14"/>
  <c r="BB183" i="14"/>
  <c r="BB801" i="14"/>
  <c r="BB402" i="14"/>
  <c r="BB945" i="14"/>
  <c r="BB1491" i="14"/>
  <c r="BB255" i="14"/>
  <c r="BB294" i="14"/>
  <c r="BB981" i="14"/>
  <c r="BB1093" i="14"/>
  <c r="BB1347" i="14"/>
  <c r="BB1017" i="14"/>
  <c r="BB1383" i="14"/>
  <c r="BB39" i="14"/>
  <c r="BB1419" i="14"/>
  <c r="BB729" i="14"/>
  <c r="BB330" i="14"/>
  <c r="BB1053" i="14"/>
  <c r="BB1202" i="14"/>
  <c r="BB1165" i="14"/>
  <c r="BB692" i="14"/>
  <c r="BB584" i="14"/>
  <c r="BB510" i="14"/>
  <c r="BB837" i="14"/>
  <c r="BB1455" i="14"/>
  <c r="BB219" i="14"/>
  <c r="BB1311" i="14"/>
  <c r="BB438" i="14"/>
  <c r="BB75" i="14"/>
  <c r="BB620" i="14"/>
  <c r="BB147" i="14"/>
  <c r="BB765" i="14"/>
  <c r="BB366" i="14"/>
  <c r="BB873" i="14"/>
  <c r="BB1238" i="14"/>
  <c r="BB1129" i="14"/>
  <c r="BB111" i="14"/>
  <c r="BB656" i="14"/>
  <c r="BB909" i="14"/>
  <c r="BB1275" i="14"/>
  <c r="BA1166" i="14"/>
  <c r="BA1492" i="14"/>
  <c r="BA1276" i="14"/>
  <c r="BA1239" i="14"/>
  <c r="BA1456" i="14"/>
  <c r="BA1203" i="14"/>
  <c r="BA1420" i="14"/>
  <c r="BA1384" i="14"/>
  <c r="BA1348" i="14"/>
  <c r="BA1312" i="14"/>
  <c r="BA1094" i="14"/>
  <c r="BA1130" i="14"/>
  <c r="BA1054" i="14"/>
  <c r="BA1018" i="14"/>
  <c r="BA982" i="14"/>
  <c r="BA946" i="14"/>
  <c r="BA910" i="14"/>
  <c r="BA874" i="14"/>
  <c r="BA838" i="14"/>
  <c r="BA802" i="14"/>
  <c r="BA547" i="14"/>
  <c r="BA621" i="14"/>
  <c r="BA511" i="14"/>
  <c r="BA766" i="14"/>
  <c r="BA475" i="14"/>
  <c r="BA730" i="14"/>
  <c r="BA439" i="14"/>
  <c r="BA693" i="14"/>
  <c r="BA403" i="14"/>
  <c r="BA331" i="14"/>
  <c r="BA657" i="14"/>
  <c r="BA367" i="14"/>
  <c r="BA585" i="14"/>
  <c r="BA295" i="14"/>
  <c r="BA256" i="14"/>
  <c r="BA220" i="14"/>
  <c r="BA184" i="14"/>
  <c r="BA148" i="14"/>
  <c r="BA112" i="14"/>
  <c r="BA76" i="14"/>
  <c r="AK8" i="14"/>
  <c r="BA40" i="14"/>
  <c r="BB256" i="14" l="1"/>
  <c r="BB838" i="14"/>
  <c r="BB1276" i="14"/>
  <c r="BB184" i="14"/>
  <c r="BB403" i="14"/>
  <c r="BB547" i="14"/>
  <c r="BB1054" i="14"/>
  <c r="BB1456" i="14"/>
  <c r="BB220" i="14"/>
  <c r="BB439" i="14"/>
  <c r="BB730" i="14"/>
  <c r="BB1130" i="14"/>
  <c r="BB1094" i="14"/>
  <c r="BB874" i="14"/>
  <c r="BB585" i="14"/>
  <c r="BB475" i="14"/>
  <c r="BB910" i="14"/>
  <c r="BB1348" i="14"/>
  <c r="BB1166" i="14"/>
  <c r="BB295" i="14"/>
  <c r="BB1492" i="14"/>
  <c r="BB76" i="14"/>
  <c r="BB766" i="14"/>
  <c r="BB693" i="14"/>
  <c r="BB802" i="14"/>
  <c r="BB1239" i="14"/>
  <c r="BB40" i="14"/>
  <c r="BB1312" i="14"/>
  <c r="BB367" i="14"/>
  <c r="BB946" i="14"/>
  <c r="BB1384" i="14"/>
  <c r="BB112" i="14"/>
  <c r="BB657" i="14"/>
  <c r="BB511" i="14"/>
  <c r="BB982" i="14"/>
  <c r="BB1420" i="14"/>
  <c r="BB148" i="14"/>
  <c r="BB331" i="14"/>
  <c r="BB621" i="14"/>
  <c r="BB1018" i="14"/>
  <c r="BB1203" i="14"/>
  <c r="BA1167" i="14"/>
  <c r="BA1385" i="14"/>
  <c r="BA1349" i="14"/>
  <c r="BA1313" i="14"/>
  <c r="BA1493" i="14"/>
  <c r="BA1277" i="14"/>
  <c r="BA1240" i="14"/>
  <c r="BA1457" i="14"/>
  <c r="BA1204" i="14"/>
  <c r="BA1421" i="14"/>
  <c r="BA1095" i="14"/>
  <c r="BA1131" i="14"/>
  <c r="BA947" i="14"/>
  <c r="BA911" i="14"/>
  <c r="BA875" i="14"/>
  <c r="BA839" i="14"/>
  <c r="BA1055" i="14"/>
  <c r="BA1019" i="14"/>
  <c r="BA983" i="14"/>
  <c r="BA694" i="14"/>
  <c r="BA404" i="14"/>
  <c r="BA658" i="14"/>
  <c r="BA368" i="14"/>
  <c r="BA767" i="14"/>
  <c r="BA476" i="14"/>
  <c r="BA622" i="14"/>
  <c r="BA332" i="14"/>
  <c r="BA586" i="14"/>
  <c r="BA296" i="14"/>
  <c r="BA803" i="14"/>
  <c r="BA548" i="14"/>
  <c r="BA512" i="14"/>
  <c r="BA731" i="14"/>
  <c r="BA440" i="14"/>
  <c r="BA257" i="14"/>
  <c r="BA221" i="14"/>
  <c r="BA185" i="14"/>
  <c r="BA149" i="14"/>
  <c r="BA77" i="14"/>
  <c r="BA113" i="14"/>
  <c r="AL8" i="14"/>
  <c r="BA41" i="14"/>
  <c r="BB694" i="14" l="1"/>
  <c r="BB185" i="14"/>
  <c r="BB296" i="14"/>
  <c r="BB404" i="14"/>
  <c r="BB947" i="14"/>
  <c r="BB1493" i="14"/>
  <c r="BB1131" i="14"/>
  <c r="BB257" i="14"/>
  <c r="BB332" i="14"/>
  <c r="BB983" i="14"/>
  <c r="BB1095" i="14"/>
  <c r="BB1349" i="14"/>
  <c r="BB586" i="14"/>
  <c r="BB440" i="14"/>
  <c r="BB1385" i="14"/>
  <c r="BB1019" i="14"/>
  <c r="BB731" i="14"/>
  <c r="BB476" i="14"/>
  <c r="BB1055" i="14"/>
  <c r="BB1204" i="14"/>
  <c r="BB1167" i="14"/>
  <c r="BB622" i="14"/>
  <c r="BB113" i="14"/>
  <c r="BB839" i="14"/>
  <c r="BB221" i="14"/>
  <c r="BB512" i="14"/>
  <c r="BB767" i="14"/>
  <c r="BB1457" i="14"/>
  <c r="BB77" i="14"/>
  <c r="BB548" i="14"/>
  <c r="BB368" i="14"/>
  <c r="BB875" i="14"/>
  <c r="BB1240" i="14"/>
  <c r="BB1313" i="14"/>
  <c r="BB41" i="14"/>
  <c r="BB1421" i="14"/>
  <c r="BB149" i="14"/>
  <c r="BB803" i="14"/>
  <c r="BB658" i="14"/>
  <c r="BB911" i="14"/>
  <c r="BB1277" i="14"/>
  <c r="BA1168" i="14"/>
  <c r="BA1494" i="14"/>
  <c r="BA1278" i="14"/>
  <c r="BA1241" i="14"/>
  <c r="BA1458" i="14"/>
  <c r="BA1205" i="14"/>
  <c r="BA1422" i="14"/>
  <c r="BA1386" i="14"/>
  <c r="BA1350" i="14"/>
  <c r="BA1314" i="14"/>
  <c r="BA1096" i="14"/>
  <c r="BA1132" i="14"/>
  <c r="BA1056" i="14"/>
  <c r="BA1020" i="14"/>
  <c r="BA984" i="14"/>
  <c r="BA948" i="14"/>
  <c r="BA912" i="14"/>
  <c r="BA876" i="14"/>
  <c r="BA840" i="14"/>
  <c r="BA804" i="14"/>
  <c r="BA549" i="14"/>
  <c r="BA513" i="14"/>
  <c r="BA768" i="14"/>
  <c r="BA477" i="14"/>
  <c r="BA732" i="14"/>
  <c r="BA441" i="14"/>
  <c r="BA695" i="14"/>
  <c r="BA405" i="14"/>
  <c r="BA333" i="14"/>
  <c r="BA659" i="14"/>
  <c r="BA369" i="14"/>
  <c r="BA623" i="14"/>
  <c r="BA587" i="14"/>
  <c r="BA297" i="14"/>
  <c r="BA258" i="14"/>
  <c r="BA222" i="14"/>
  <c r="BA186" i="14"/>
  <c r="BA150" i="14"/>
  <c r="BA114" i="14"/>
  <c r="BA78" i="14"/>
  <c r="AM8" i="14"/>
  <c r="BA42" i="14"/>
  <c r="BB333" i="14" l="1"/>
  <c r="BB1132" i="14"/>
  <c r="BB513" i="14"/>
  <c r="BB186" i="14"/>
  <c r="BB549" i="14"/>
  <c r="BB1458" i="14"/>
  <c r="BB405" i="14"/>
  <c r="BB258" i="14"/>
  <c r="BB695" i="14"/>
  <c r="BB840" i="14"/>
  <c r="BB1096" i="14"/>
  <c r="BB1278" i="14"/>
  <c r="BB441" i="14"/>
  <c r="BB297" i="14"/>
  <c r="BB876" i="14"/>
  <c r="BB1494" i="14"/>
  <c r="BB587" i="14"/>
  <c r="BB732" i="14"/>
  <c r="BB912" i="14"/>
  <c r="BB1350" i="14"/>
  <c r="BB1168" i="14"/>
  <c r="BB659" i="14"/>
  <c r="BB42" i="14"/>
  <c r="BB1314" i="14"/>
  <c r="BB1056" i="14"/>
  <c r="BB222" i="14"/>
  <c r="BB804" i="14"/>
  <c r="BB1241" i="14"/>
  <c r="BB78" i="14"/>
  <c r="BB623" i="14"/>
  <c r="BB477" i="14"/>
  <c r="BB948" i="14"/>
  <c r="BB1386" i="14"/>
  <c r="BB114" i="14"/>
  <c r="BB369" i="14"/>
  <c r="BB768" i="14"/>
  <c r="BB984" i="14"/>
  <c r="BB1422" i="14"/>
  <c r="BB150" i="14"/>
  <c r="BB1020" i="14"/>
  <c r="BB1205" i="14"/>
  <c r="BA1169" i="14"/>
  <c r="BA1387" i="14"/>
  <c r="BA1351" i="14"/>
  <c r="BA1315" i="14"/>
  <c r="BA1495" i="14"/>
  <c r="BA1279" i="14"/>
  <c r="BA1242" i="14"/>
  <c r="BA1459" i="14"/>
  <c r="BA1206" i="14"/>
  <c r="BA1423" i="14"/>
  <c r="BA1097" i="14"/>
  <c r="BA1133" i="14"/>
  <c r="BA949" i="14"/>
  <c r="BA913" i="14"/>
  <c r="BA877" i="14"/>
  <c r="BA841" i="14"/>
  <c r="BA1057" i="14"/>
  <c r="BA1021" i="14"/>
  <c r="BA985" i="14"/>
  <c r="BA696" i="14"/>
  <c r="BA406" i="14"/>
  <c r="BA660" i="14"/>
  <c r="BA370" i="14"/>
  <c r="BA624" i="14"/>
  <c r="BA334" i="14"/>
  <c r="BA769" i="14"/>
  <c r="BA478" i="14"/>
  <c r="BA588" i="14"/>
  <c r="BA298" i="14"/>
  <c r="BA805" i="14"/>
  <c r="BA550" i="14"/>
  <c r="BA514" i="14"/>
  <c r="BA733" i="14"/>
  <c r="BA442" i="14"/>
  <c r="BA259" i="14"/>
  <c r="BA223" i="14"/>
  <c r="BA187" i="14"/>
  <c r="BA43" i="14"/>
  <c r="BA115" i="14"/>
  <c r="BA151" i="14"/>
  <c r="BA79" i="14"/>
  <c r="BB298" i="14" l="1"/>
  <c r="BB696" i="14"/>
  <c r="BB259" i="14"/>
  <c r="BB478" i="14"/>
  <c r="BB985" i="14"/>
  <c r="BB1097" i="14"/>
  <c r="BB1351" i="14"/>
  <c r="BB949" i="14"/>
  <c r="BB223" i="14"/>
  <c r="BB1133" i="14"/>
  <c r="BB1387" i="14"/>
  <c r="BB588" i="14"/>
  <c r="BB1315" i="14"/>
  <c r="BB769" i="14"/>
  <c r="BB79" i="14"/>
  <c r="BB733" i="14"/>
  <c r="BB334" i="14"/>
  <c r="BB1057" i="14"/>
  <c r="BB1206" i="14"/>
  <c r="BB1169" i="14"/>
  <c r="BB442" i="14"/>
  <c r="BB1021" i="14"/>
  <c r="BB514" i="14"/>
  <c r="BB841" i="14"/>
  <c r="BB1459" i="14"/>
  <c r="BB187" i="14"/>
  <c r="BB406" i="14"/>
  <c r="BB1495" i="14"/>
  <c r="BB1423" i="14"/>
  <c r="BB151" i="14"/>
  <c r="BB624" i="14"/>
  <c r="BB115" i="14"/>
  <c r="BB550" i="14"/>
  <c r="BB370" i="14"/>
  <c r="BB877" i="14"/>
  <c r="BB1242" i="14"/>
  <c r="BB43" i="14"/>
  <c r="BB805" i="14"/>
  <c r="BB660" i="14"/>
  <c r="BB913" i="14"/>
  <c r="BB1279" i="14"/>
</calcChain>
</file>

<file path=xl/sharedStrings.xml><?xml version="1.0" encoding="utf-8"?>
<sst xmlns="http://schemas.openxmlformats.org/spreadsheetml/2006/main" count="28710" uniqueCount="1758">
  <si>
    <t xml:space="preserve">          2024 All-Source RFP for CETA-Compliant Energy and Capacity Resources   Exhibit B-1</t>
  </si>
  <si>
    <t>Redline 1</t>
  </si>
  <si>
    <t>Redline 2</t>
  </si>
  <si>
    <t>updated to new date</t>
  </si>
  <si>
    <t>Form Version: AS202406.02</t>
  </si>
  <si>
    <t>updated to version number</t>
  </si>
  <si>
    <t>Exhibit B-1. Proposal Form</t>
  </si>
  <si>
    <t>Instructions for Bidders</t>
  </si>
  <si>
    <t>The Proposal Requirement Forms enclosed (Exhibit B-1) are designed to capture the minimum information necessary for PSE to perform its preliminary review of the RFP proposals. Bidders should plan to provide all relevant information necessary to assess their proposals. PSE may also send additional data requests to Bidders on an as-needed basis during the RFP process.</t>
  </si>
  <si>
    <t>To be eligible to participate in this RFP, the Respondent must fully complete and include an Excel copy of the Exhibit B-1 forms enclosed. A downloadable copy of the forms template can be found at http://www.pse.com/RFP.</t>
  </si>
  <si>
    <t xml:space="preserve">Bidders may submit one offer for each proposal. </t>
  </si>
  <si>
    <t>Updated</t>
  </si>
  <si>
    <t xml:space="preserve">Bidders may not modify any part of the Exhibit B-1 forms. PSE has designed this Excel file to be a key input to PSE's All-Source RFP proposal database and models. PSE will reject Exhibit B-1 forms, if Bidders add, remove or modify tabs in the file. Any changes to the integrity, or failure to complete the required fields, of the Exhibit B-1 file will result in a validation error response and the web platform will not accept the proposal until the error is corrected. </t>
  </si>
  <si>
    <t xml:space="preserve">Bidders who do not fully complete the Exhibit B-1 forms or who return a modified Exhibit B-1 that is no longer functional as an input to our proposal database and models will not meet the minimum requirements of this All-Source RFP. If a proposal does not meet the minimum eligibility requirements of the RFP (see Exhibit B word document) the respondent will be notified and will have three (3) business days to remedy the proposal. </t>
  </si>
  <si>
    <t xml:space="preserve">Bidders are encouraged to follow file naming guidance where provided in Exhibit B-1 to submit additional documentation as required herein or to provide additional detail to support a response. Guidance can typically be found where respondent would indicate whether additional material has been provided.   </t>
  </si>
  <si>
    <t xml:space="preserve">The Exhibit B-1 form utilizes conditional formatting throughout the sheet to help guide Bidders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Bidders will only provide the information required for their bids. Optional fields are shaded gray, and should be completed if applicable to the bid. Bidders are encouraged to fill out the gray shaded fields, if applicable, to limit the need for data requests. Fields shaded light blue (the same color as form background) with no outline are not applicable to the bid, based on responses provided by the respondent, and they do not need to be completed. </t>
  </si>
  <si>
    <r>
      <rPr>
        <b/>
        <sz val="10"/>
        <rFont val="Arial"/>
        <family val="2"/>
      </rPr>
      <t xml:space="preserve">Have questions about the form? </t>
    </r>
    <r>
      <rPr>
        <sz val="10"/>
        <rFont val="Arial"/>
        <family val="2"/>
      </rPr>
      <t>Contact us at</t>
    </r>
    <r>
      <rPr>
        <b/>
        <sz val="10"/>
        <rFont val="Arial"/>
        <family val="2"/>
      </rPr>
      <t xml:space="preserve"> </t>
    </r>
    <r>
      <rPr>
        <u/>
        <sz val="10"/>
        <rFont val="Arial"/>
        <family val="2"/>
      </rPr>
      <t>AllSourceRFPmailbox@pse.com</t>
    </r>
    <r>
      <rPr>
        <sz val="10"/>
        <rFont val="Arial"/>
        <family val="2"/>
      </rPr>
      <t>.</t>
    </r>
    <r>
      <rPr>
        <sz val="10"/>
        <color rgb="FFC00000"/>
        <rFont val="Arial"/>
        <family val="2"/>
      </rPr>
      <t xml:space="preserve"> </t>
    </r>
  </si>
  <si>
    <t>1. Proposal Content Checklist</t>
  </si>
  <si>
    <t>Required</t>
  </si>
  <si>
    <t>Optional</t>
  </si>
  <si>
    <t>Required for all RFP proposals. (Do not remove tab.)</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</si>
  <si>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</si>
  <si>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</si>
  <si>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</si>
  <si>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</si>
  <si>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</si>
  <si>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</si>
  <si>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</si>
  <si>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</si>
  <si>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</si>
  <si>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</si>
  <si>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</si>
  <si>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</si>
  <si>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</si>
  <si>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</si>
  <si>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</si>
  <si>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</si>
  <si>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</si>
  <si>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</si>
  <si>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r>
      <t xml:space="preserve">Select response from drop-down list
</t>
    </r>
    <r>
      <rPr>
        <sz val="11"/>
        <color rgb="FFFF0000"/>
        <rFont val="Arial"/>
        <family val="2"/>
      </rPr>
      <t>(All fields are required for this section, if not applicable, select not applicable from the drop-down list)</t>
    </r>
  </si>
  <si>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</si>
  <si>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</si>
  <si>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</si>
  <si>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</si>
  <si>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</si>
  <si>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</si>
  <si>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</si>
  <si>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</si>
  <si>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</si>
  <si>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</si>
  <si>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</si>
  <si>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</si>
  <si>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</si>
  <si>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</si>
  <si>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</si>
  <si>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</si>
  <si>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</si>
  <si>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</si>
  <si>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</si>
  <si>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</si>
  <si>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</si>
  <si>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</si>
  <si>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</si>
  <si>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</si>
  <si>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</si>
  <si>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</si>
  <si>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</si>
  <si>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</si>
  <si>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</si>
  <si>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</si>
  <si>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</si>
  <si>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</si>
  <si>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</si>
  <si>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</si>
  <si>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</si>
  <si>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B-1</t>
  </si>
  <si>
    <t>x</t>
  </si>
  <si>
    <t>Proposal Content Checklist</t>
  </si>
  <si>
    <t>Tab 1</t>
  </si>
  <si>
    <t>currently minimum requirement</t>
  </si>
  <si>
    <t>Proposal Element</t>
  </si>
  <si>
    <t>Proposal_Content_Checklist</t>
  </si>
  <si>
    <t>List</t>
  </si>
  <si>
    <t>Yes</t>
  </si>
  <si>
    <t>No</t>
  </si>
  <si>
    <t xml:space="preserve">Commercial Details </t>
  </si>
  <si>
    <t>Tab 2a</t>
  </si>
  <si>
    <t>Commercial_Details</t>
  </si>
  <si>
    <t>Offer Details</t>
  </si>
  <si>
    <t>Tab 2b</t>
  </si>
  <si>
    <t>Offer_Details</t>
  </si>
  <si>
    <t>Facility</t>
  </si>
  <si>
    <t>Tab 3</t>
  </si>
  <si>
    <t>Variable Energy</t>
  </si>
  <si>
    <t>Variable energy  (also DERs, if applicable)</t>
  </si>
  <si>
    <t>Tab 3a</t>
  </si>
  <si>
    <t>Variable_Energy</t>
  </si>
  <si>
    <t>Not Applicable</t>
  </si>
  <si>
    <t>Flexible Capacity</t>
  </si>
  <si>
    <t>Flexible capacity (also DERs, if applicable)</t>
  </si>
  <si>
    <t>Tab 3b</t>
  </si>
  <si>
    <t>Flexible_Capacity</t>
  </si>
  <si>
    <t>Energy Storage</t>
  </si>
  <si>
    <t>Energy storage (also DERs, if applicable)</t>
  </si>
  <si>
    <t>Tab 3c</t>
  </si>
  <si>
    <t>Energy_Storage</t>
  </si>
  <si>
    <t>DR_DER_System</t>
  </si>
  <si>
    <t>DRs, DERs, system resources</t>
  </si>
  <si>
    <t>Tab 3d</t>
  </si>
  <si>
    <t xml:space="preserve">Energy Output (8760) </t>
  </si>
  <si>
    <t>Variable resource proposals</t>
  </si>
  <si>
    <t>Tab 4</t>
  </si>
  <si>
    <t>Energy_Output_8760</t>
  </si>
  <si>
    <t>Interconnection and Transmission</t>
  </si>
  <si>
    <t>Tab 5</t>
  </si>
  <si>
    <t>Integration_and_Transmission</t>
  </si>
  <si>
    <t>Development - Projects Detail</t>
  </si>
  <si>
    <t>Development or construction project proposals</t>
  </si>
  <si>
    <t>Tab 6</t>
  </si>
  <si>
    <t>Development_Projects_Detail</t>
  </si>
  <si>
    <t>Ownership - Capital Costs</t>
  </si>
  <si>
    <t>Proposals including asset sale offers</t>
  </si>
  <si>
    <t>Tab 7</t>
  </si>
  <si>
    <t>Ownership_Capital_Costs</t>
  </si>
  <si>
    <t>Ownership - Operating Costs</t>
  </si>
  <si>
    <t>Tab 8</t>
  </si>
  <si>
    <t>Ownership_Operating_Costs</t>
  </si>
  <si>
    <t>Bid Certification and contacts</t>
  </si>
  <si>
    <t>Tab 9</t>
  </si>
  <si>
    <t>Bid_Certification_and_contacts</t>
  </si>
  <si>
    <t>Exhibit A-1: Qualitative Rubric, and
Exhibit A-2: Equity Rubric, and
Exhibit B-1: Proposal Form, and
Exhibit B-2: Equity Form, and 
Exhibit D: Mutual Confidentiality Agreement</t>
  </si>
  <si>
    <t>Exhibit A, B, D</t>
  </si>
  <si>
    <t>Exhibit_A,B,D</t>
  </si>
  <si>
    <t>Prototype Term Sheet (by offer structure)</t>
  </si>
  <si>
    <t>All proposals (or specify Schedule C)</t>
  </si>
  <si>
    <t>Exhibit J</t>
  </si>
  <si>
    <t>Prototype_Term_Sheet_by_offer_structure</t>
  </si>
  <si>
    <t>PSE Customer Consent Letter</t>
  </si>
  <si>
    <t>Proposals for projects with a pending request for or agreement for PSE transmission or integration</t>
  </si>
  <si>
    <t>Exhibit I</t>
  </si>
  <si>
    <t>PSE_Customer_Consent_Letter</t>
  </si>
  <si>
    <t>Not Applicable - Schedule C</t>
  </si>
  <si>
    <t>Not Applicable - Not on PSE Transmission</t>
  </si>
  <si>
    <t>Proposals must be substantially complete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</si>
  <si>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</si>
  <si>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Exhibit B Word document)</t>
    </r>
  </si>
  <si>
    <t>Does respondent acknowledge that a bid fee is required, as specified in Section 6 of the All-Source RFP?</t>
  </si>
  <si>
    <t>are we collecting a bid fee for this RFP?</t>
  </si>
  <si>
    <t>Minimum Proposal Criteria</t>
  </si>
  <si>
    <t>Bid_Fee</t>
  </si>
  <si>
    <t>Does the respondent confirm that the respondent currently owns or has legally binding rights to develop or market the project(s)?</t>
  </si>
  <si>
    <t>Development_Rights</t>
  </si>
  <si>
    <t>Does the respondent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</si>
  <si>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</si>
  <si>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</si>
  <si>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r>
      <t>Does the resource have a nameplate capacity greater than 5 MW?</t>
    </r>
    <r>
      <rPr>
        <b/>
        <sz val="10"/>
        <color rgb="FFFF0000"/>
        <rFont val="Arial"/>
        <family val="2"/>
      </rPr>
      <t xml:space="preserve">    </t>
    </r>
    <r>
      <rPr>
        <b/>
        <sz val="10"/>
        <rFont val="Arial"/>
        <family val="2"/>
      </rPr>
      <t xml:space="preserve">                                                     </t>
    </r>
  </si>
  <si>
    <t>Change to 80MW?</t>
  </si>
  <si>
    <t>Nameplate_capacity</t>
  </si>
  <si>
    <t xml:space="preserve">Has the respondent submitted an interconnection request that supports the COD? If yes, provide interconnection queue number on Tab 5. </t>
  </si>
  <si>
    <t>and have an executed System Impact Study Agreement</t>
  </si>
  <si>
    <t>Submitted_request_for_Interconnection</t>
  </si>
  <si>
    <t>Has the respondent submitted Transmission Service Request to eligible RFP POD supporting long-term firm service by Jan. 1, 2030?</t>
  </si>
  <si>
    <t>Transmission Service Request submitted to eligible RFP POD with [System Impact Study or Cluster Study complete supporting long term firm service by 2030]</t>
  </si>
  <si>
    <t>Reasonable_Plan_for_Long_Term_Firm_Transmission</t>
  </si>
  <si>
    <t>Has the respondent verified either through the TSR process or based on information publicly available on the transmission provider's OASIS site that the identified path has sufficient available transmission capacity (ATC)?</t>
  </si>
  <si>
    <t>Verified_sufficient_ATC</t>
  </si>
  <si>
    <t>Not Applicable: If Answer to Question 5 is No</t>
  </si>
  <si>
    <t>Is the resource located within PSE's contiguous system (west of Cascades)?</t>
  </si>
  <si>
    <t>Resource_West_of_Cascades</t>
  </si>
  <si>
    <t>If Yes:</t>
  </si>
  <si>
    <t xml:space="preserve">Does the proposal demonstrate that the resource has the ability to secure network integration or firm, point-to-point transmission service?  </t>
  </si>
  <si>
    <t>NITS_or_FPTP</t>
  </si>
  <si>
    <t>Not Applicable: If Answer to Question 8 is No</t>
  </si>
  <si>
    <t>If No:</t>
  </si>
  <si>
    <t xml:space="preserve">Has the respondent specified a transmission path to PSE's system (BPAT.PSEI west of Cascades)?     
See All Source RFP, Section 3 and Exhibit F.               </t>
  </si>
  <si>
    <t>Transmission_Path_Specified</t>
  </si>
  <si>
    <t>Not Applicable: If Answer to Question 8 is Yes</t>
  </si>
  <si>
    <t>Busbar_to_POD_tx_reassigned</t>
  </si>
  <si>
    <r>
      <t xml:space="preserve">If the resource is a generation facility requiring fuel, does the proposal include firm fuel arrangements for the duration of the contract term? </t>
    </r>
    <r>
      <rPr>
        <i/>
        <sz val="8"/>
        <rFont val="Arial"/>
        <family val="2"/>
      </rPr>
      <t>See tabs 3 and 6</t>
    </r>
  </si>
  <si>
    <t>Firm_Fuel_Arrangements</t>
  </si>
  <si>
    <t>Gas-fired generation proposals must indicate that firm delivery transportation has been arranged. Biomass, biofuel, or other generation resources requiring fuel proposals must demonstrate a fuel supply plan. Standalone energy storage projects must demonstrate the ability to charge and discharge as required to meet the need. See Section 2 of the All-Source RFP for more about standalone storage project requirements.</t>
  </si>
  <si>
    <t xml:space="preserve">For variable generating resources, does respondent have at least one year of verifiable supporting data, e.g., historical wind generation and solar irradiance observations? </t>
  </si>
  <si>
    <t>1_year_of_intermittent_source_data</t>
  </si>
  <si>
    <t>If yes, please submit.</t>
  </si>
  <si>
    <t>1_year_of_intermittent_source_data_submitted</t>
  </si>
  <si>
    <t>Submitted</t>
  </si>
  <si>
    <t>Not Submitted</t>
  </si>
  <si>
    <t>Is the project operational, under construction, or in development?</t>
  </si>
  <si>
    <t>Development_or_Construction_project</t>
  </si>
  <si>
    <t>Operational</t>
  </si>
  <si>
    <t>Construction</t>
  </si>
  <si>
    <t>Development</t>
  </si>
  <si>
    <t>All else equal, PSE prefers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</si>
  <si>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</si>
  <si>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the respondent include an overall project schedule for meeting the commercial operation date? </t>
  </si>
  <si>
    <t>Meets_commercial_operation_date</t>
  </si>
  <si>
    <t>Not Applicable: Not Development/Construction Project</t>
  </si>
  <si>
    <t>Does the proposal demonstrate ≥50% site control for the project and any other project-related infrastructure (e.g., generation tie-line, etc.) consistent with guidance in the non-price scoring matrix in Exhibit A-1?</t>
  </si>
  <si>
    <t>Site_Control</t>
  </si>
  <si>
    <t>suggest deleting</t>
  </si>
  <si>
    <t>Has the respondent provided a permitting plan that identifies required permits and approvals, and their status; and a reasonable schedule for completion that supports the COD as part of the overall project schedule? See Tab 3.</t>
  </si>
  <si>
    <t>Permits_and_Approvals_identified</t>
  </si>
  <si>
    <t xml:space="preserve">Has the respondent started the permitting process?  </t>
  </si>
  <si>
    <t>Revise to match permitting min requirement (when decided)</t>
  </si>
  <si>
    <t>Started_Permitting_Process</t>
  </si>
  <si>
    <t>Has the project received approvals for all required discretionary permits?</t>
  </si>
  <si>
    <t>all_discretionary_permits</t>
  </si>
  <si>
    <t>Not Applicable: Not Development/Construction Project or otherwise not required</t>
  </si>
  <si>
    <t>Does the Respondent confirm that it shall (i) satisfy the Prevailing Wage Requirements and the Apprenticeship Requirements applicable to the Project and, (ii) execute an engineering, procurement and construction (“EPC”) contract for the Project that requires the EPC contractor to utilize a Project Labor Agreement, Community Workforce Agreement or Collective Bargaining Agreement, as applicable, in a reasonable and customary form, for major construction activities associated with the construction of the Project. and (iii) satisfy the requirements Section 11 of Washington House Bill 1589 (“HB 1589”) as related to the Project. For the avoidance of any doubt, satisfying HB 1589 specifically includes the requirement that the Project will be constructed by a prime contractor and its subcontractors in a way that includes community workforce agreements or project labor agreements and the payment of area standard prevailing wages and apprenticeship utilization requirements.</t>
  </si>
  <si>
    <t>Suggest replacing with: "Does the Respondent confirm that it shall (i) satisfy the Prevailing Wage Requirements and the Apprenticeship Requirements applicable to the Project and, (ii) execute an engineering, procurement and construction (“EPC”) contract for the Project that requires the EPC contractor to utilize a Project Labor Agreement, Community Workforce Agreement or Collective Bargaining Agreement, as applicable, in a reasonable and customary form, for major construction activities associated with the construction of the Project. and (iii) satisfy the requirements Section 11 of Washington House Bill 1589 (“HB 1589”) as related to the Project. For the avoidance of any doubt, satisfying HB 1589 specifically includes the requirement that the Project will be constructed by a prime contractor and its subcontractors in a way that includes community workforce agreements or project labor agreements and the payment of area standard prevailing wages and apprenticeship utilization requirements.</t>
  </si>
  <si>
    <t>HB_1589</t>
  </si>
  <si>
    <t>Will the project be able to deliver to PSE system (west of Cascades) or an eligible RFP POD on or before Jan 1, 2030?</t>
  </si>
  <si>
    <r>
      <t xml:space="preserve">Change date to "by [December 31, 2029]" and "deliver to PSE's system </t>
    </r>
    <r>
      <rPr>
        <u/>
        <sz val="10"/>
        <rFont val="Arial"/>
        <family val="2"/>
      </rPr>
      <t>or an eligible RFP POD</t>
    </r>
    <r>
      <rPr>
        <sz val="10"/>
        <rFont val="Arial"/>
        <family val="2"/>
      </rPr>
      <t>"</t>
    </r>
  </si>
  <si>
    <t>Suggest deleting</t>
  </si>
  <si>
    <t>If_not_meeting_COD_plan_provided</t>
  </si>
  <si>
    <t>Not Applicable: If Answer to Question 22 is Yes</t>
  </si>
  <si>
    <t>Has the respondent provided a project map, sketch or drawing that meets the minimum qualifying requirements specified in Exhibit B Word document of the All-Source RFP?</t>
  </si>
  <si>
    <t>Project_Map</t>
  </si>
  <si>
    <t>Must identify the geographical boundaries of the overall project and depict all property ownerships within those boundaries.</t>
  </si>
  <si>
    <t xml:space="preserve">Does the proposal include all associated environmental attributes of the project? </t>
  </si>
  <si>
    <t>Environmental_Atributes</t>
  </si>
  <si>
    <t>"Environmental attributes" means generally credits, benefits, reductions, offsets and other beneficial allowances with respect to fuel, emissions, air quality, or other environmental characteristics, resulting from the use of certain generation resources or other avoidance of emissions.</t>
  </si>
  <si>
    <t>Has respondent provided an Equity Plan consistent with the requirements of RCW 19.405.040(8)?</t>
  </si>
  <si>
    <t>Equity_Plan</t>
  </si>
  <si>
    <t>If yes, respondent may also provide a separately submitted written diversity commitment, policy, or plan in addition to their responses on Tab 2a.</t>
  </si>
  <si>
    <t>Equity_Plan_Attached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</si>
  <si>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</si>
  <si>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</si>
  <si>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</si>
  <si>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</si>
  <si>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</si>
  <si>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</si>
  <si>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Respondent has read Exhibit B (Word document) of the RFP and acknowledges that the respondent will be responsible for meeting all contractual milestones as scheduled and may be required to pay liquidated damages if they are missed. PSE will require either a parental guarantee if the counterparty meets investment-grade credit rating or the posting of security in the form of a letter of credit or equivalent bank guarantee.</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</si>
  <si>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</si>
  <si>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 subject to any exceptions in the definitive agreements in connection with financing or that meet certain assignee requirements.</t>
  </si>
  <si>
    <t>respondent_Aggreement</t>
  </si>
  <si>
    <r>
      <t xml:space="preserve">Additional minimum qualifying criteria for ownership proposals </t>
    </r>
    <r>
      <rPr>
        <sz val="9"/>
        <rFont val="Arial"/>
        <family val="2"/>
      </rPr>
      <t>(as defined in Exhibit B Word document)</t>
    </r>
  </si>
  <si>
    <t>In addition to the minimum qualifying criteria required for all proposals (above), PSE has identified the following additional criteria for ownership proposals / ownership options.</t>
  </si>
  <si>
    <t>Is ownership transfer proposed to occur before, on, or after COD?</t>
  </si>
  <si>
    <t>Additional Proposal Preferences</t>
  </si>
  <si>
    <t>Transfer_of_Ownership_Timing</t>
  </si>
  <si>
    <t>Before COD</t>
  </si>
  <si>
    <t>On COD</t>
  </si>
  <si>
    <t>After COD</t>
  </si>
  <si>
    <t>Respondent has read Exhibit B Word document of the All-Source RFP and acknowledges that if selected, PSE will require comprehensive engineering design documents and drawings well in advance of project construction, and that projects will be required to meet all PSE requirements and specifications.</t>
  </si>
  <si>
    <t>Comprehensive_Design</t>
  </si>
  <si>
    <t>Respondent attests that all proposed design engineering firms and project constructors will have proven expertise and experience in projects of similar scope and size.</t>
  </si>
  <si>
    <t>Design_Engineers_Proven_Expertise</t>
  </si>
  <si>
    <t>Proposal includes details about the proposed service and maintenance plan for major generation or storage equipment.</t>
  </si>
  <si>
    <t>Details_of_Service_and_Maintenance_Plan</t>
  </si>
  <si>
    <t>Proposal includes descriptions of the manufacturer warranties / guarantees for major equipment and the GSU / step-up transformers</t>
  </si>
  <si>
    <t>Details_of_warranties_gurantees</t>
  </si>
  <si>
    <r>
      <t>Exhibit B-1 bid form update request log (</t>
    </r>
    <r>
      <rPr>
        <sz val="11"/>
        <rFont val="Arial"/>
        <family val="2"/>
      </rPr>
      <t>leave blank for Exhibit B-1 updates submitted by the RFP proposal submission deadline</t>
    </r>
    <r>
      <rPr>
        <b/>
        <sz val="11"/>
        <rFont val="Arial"/>
        <family val="2"/>
      </rPr>
      <t>)</t>
    </r>
  </si>
  <si>
    <t>During the course of the RFP evaluation, PSE may request updates or clarifications in data requests that may best be submitted through a revision to the Exhibit B-1 form. In such case, please indicate the change in the field below and update Exhibit B-1 accordingly. Note that this field should be left blank for any changes to the Exhibit B-1 form that are uploaded by the RFP proposal submission deadline at 11:59 PM PPT on September 16, 2024.
Describe why the Exhibit B-1 form needs to be updated after the submission deadline.</t>
  </si>
  <si>
    <t>Details_of_ExB_Update_Request_Post_Submission</t>
  </si>
  <si>
    <t>String</t>
  </si>
  <si>
    <t>2a. Commercial Details</t>
  </si>
  <si>
    <t>Redline 1 - AOR/TW</t>
  </si>
  <si>
    <t>Respondent Summary</t>
  </si>
  <si>
    <r>
      <t xml:space="preserve">Respondent </t>
    </r>
    <r>
      <rPr>
        <i/>
        <sz val="8"/>
        <rFont val="Arial"/>
        <family val="2"/>
      </rPr>
      <t>seller/owner/developer</t>
    </r>
  </si>
  <si>
    <t>2a</t>
  </si>
  <si>
    <t>Respondent and offer summary</t>
  </si>
  <si>
    <t>Respondent</t>
  </si>
  <si>
    <r>
      <t xml:space="preserve">Is the respondent a subsidiary or affiliate of PSE?
</t>
    </r>
    <r>
      <rPr>
        <sz val="8"/>
        <rFont val="Arial"/>
        <family val="2"/>
      </rPr>
      <t>If PSE self-build proposal, please select PSE self-build</t>
    </r>
  </si>
  <si>
    <t>Affiliate</t>
  </si>
  <si>
    <t>PSE Self-build</t>
  </si>
  <si>
    <t>If yes, please specify the subsidiary or affiliate</t>
  </si>
  <si>
    <t>Specify_subsidiary_or_affiliate</t>
  </si>
  <si>
    <t xml:space="preserve">Examples of possible affiliates include, but are not limited to, PSE itself (aka. "self-build"), or entities owned or controlled by PSE’s beneficial owners, including entities controlled by British Columbia Investment Management Corporation, Alberta Investment Management Corporation, Ontario Municipal Employees Retirement System, Ontario Teachers’ Pension Plan, PGGM Vermogensbeheer B.V., and Macquarie Asset Management. </t>
  </si>
  <si>
    <r>
      <t xml:space="preserve">Briefly describe any prior experience working with PSE
</t>
    </r>
    <r>
      <rPr>
        <i/>
        <sz val="8"/>
        <rFont val="Arial"/>
        <family val="2"/>
      </rPr>
      <t>e.g., prior RFPs, prior projects/contracts, existing contracts</t>
    </r>
  </si>
  <si>
    <t>Prior_Experience_with_PSE</t>
  </si>
  <si>
    <t>Experience and qualifications</t>
  </si>
  <si>
    <t>Does the respondent own, or will it own the facility?</t>
  </si>
  <si>
    <t>Experience and Qualifications</t>
  </si>
  <si>
    <t>Respondend_is_Owner</t>
  </si>
  <si>
    <t>If not, specify owner.</t>
  </si>
  <si>
    <t>If_not_Owner</t>
  </si>
  <si>
    <t>Describe owner's experience with generation projects of similar technology, scope, and size. Specify similar projects completed to date.</t>
  </si>
  <si>
    <t>Describe_Owner_Experience</t>
  </si>
  <si>
    <t>Is the respondent the developer of the facility?</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</si>
  <si>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</si>
  <si>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</si>
  <si>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</si>
  <si>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</si>
  <si>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</si>
  <si>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</si>
  <si>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 xml:space="preserve"> (include "Summary CV" in filename of submitted document)</t>
  </si>
  <si>
    <t>Legal and financial</t>
  </si>
  <si>
    <t>Submit a deal diagram attachment that shows all contractual parties, listed by their legal names, and their relationship with the project.</t>
  </si>
  <si>
    <t>Deal_Diagram</t>
  </si>
  <si>
    <t>Not applicable (non-unit contingent PPA)</t>
  </si>
  <si>
    <t>(include "deal diagram" in filename of submitted document)</t>
  </si>
  <si>
    <t>suggest removing this question (and follow up "if yes")</t>
  </si>
  <si>
    <t>Project_Dependent_on_Another_Entity</t>
  </si>
  <si>
    <t>Description_of_Project_Dependency</t>
  </si>
  <si>
    <t>Does the project have any known legal issues?</t>
  </si>
  <si>
    <t>Project_known_legal_Issues</t>
  </si>
  <si>
    <r>
      <t xml:space="preserve">If yes, please describe. Include suits, disputes, administrative investigations, permitting issues, lis pendens, apparent or known property boundary ambiguities, trespasses, or encroachments, and any other pertinent legal issues.     
</t>
    </r>
    <r>
      <rPr>
        <b/>
        <sz val="8"/>
        <rFont val="Arial"/>
        <family val="2"/>
      </rPr>
      <t/>
    </r>
  </si>
  <si>
    <t>"lis pendens"</t>
  </si>
  <si>
    <t>Description_of_Project_Legal_Issues</t>
  </si>
  <si>
    <t>In the past five years, has the respondent filed for bankruptcy, been determined to be insolvent or been forced into receivership?</t>
  </si>
  <si>
    <t>bankruptcy</t>
  </si>
  <si>
    <t>In the past five years, has the respondent or any of its executive officers been convicted of a felony?</t>
  </si>
  <si>
    <t>felony</t>
  </si>
  <si>
    <t>Please provide a description of all material litigation to which respondent has been a party at any point in the past five years, including a summary of its resolution or current status. For purposes of this question, “material” means all claims in excess of $5 million.</t>
  </si>
  <si>
    <t>descript_litigation</t>
  </si>
  <si>
    <t>Does the respondent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</si>
  <si>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</si>
  <si>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</si>
  <si>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</si>
  <si>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respondent have a corporate credit rating by a credit rating agency?</t>
  </si>
  <si>
    <t>corporate_credit_rating</t>
  </si>
  <si>
    <t>If yes, please describe.</t>
  </si>
  <si>
    <t>corporate_credit_rating_description</t>
  </si>
  <si>
    <t>If the project is a development project, how does the respondent plan to finance the project?</t>
  </si>
  <si>
    <t>Finance_Plan_for_Development_Project</t>
  </si>
  <si>
    <t>Diversity, Equity and Inclusion</t>
  </si>
  <si>
    <t>I think we are removing the entire Customer Benefit Plan Section and replacing with new equity questionairre and separate scoring rubric</t>
  </si>
  <si>
    <t>Equity Plan</t>
  </si>
  <si>
    <t>Equity_Plan_Submitted</t>
  </si>
  <si>
    <t>Customer Benefits - Clean Energy</t>
  </si>
  <si>
    <t>Equitable_Benefits</t>
  </si>
  <si>
    <t>Reduction_of_burdens_to_vulnerable_and_highly_impacted</t>
  </si>
  <si>
    <t>Health_Impacts</t>
  </si>
  <si>
    <t>Environmental_Impacts</t>
  </si>
  <si>
    <t>Energy_Security_Resiliency</t>
  </si>
  <si>
    <t>For projects located in Washington:</t>
  </si>
  <si>
    <t xml:space="preserve">Has the location been designated as a highly impacted community in the Department of Health's Cumulative Impact Analysis?   </t>
  </si>
  <si>
    <t>designated_high_impact</t>
  </si>
  <si>
    <t>Not Applicable: Not in Washington</t>
  </si>
  <si>
    <t>See</t>
  </si>
  <si>
    <t xml:space="preserve">https://www.doh.wa.gov/DataandStatisticalReports/WashingtonTrackingNetworkWTN/ClimateProjections/CleanEnergyTransformationAct </t>
  </si>
  <si>
    <t>Are there estimated local employment impacts from the proposed resource?</t>
  </si>
  <si>
    <t>local_employ_impact</t>
  </si>
  <si>
    <r>
      <t xml:space="preserve">If yes, provide summary description </t>
    </r>
    <r>
      <rPr>
        <i/>
        <sz val="8"/>
        <rFont val="Arial"/>
        <family val="2"/>
      </rPr>
      <t>(1088 characters maximum)</t>
    </r>
  </si>
  <si>
    <r>
      <t xml:space="preserve">Is the bidding entity a women-, minority-, disabled-, and/or veteran-owned business?    </t>
    </r>
    <r>
      <rPr>
        <i/>
        <sz val="8"/>
        <rFont val="Arial"/>
        <family val="2"/>
      </rPr>
      <t xml:space="preserve">per WAC Chapter 480-107-145(2)(f) </t>
    </r>
  </si>
  <si>
    <t>Diversity, equity, and inclusion</t>
  </si>
  <si>
    <t>Developer_is_diverse</t>
  </si>
  <si>
    <t xml:space="preserve">If yes, specify relevant demographics below. </t>
  </si>
  <si>
    <t>Women owned?</t>
  </si>
  <si>
    <t>Developer_is_women</t>
  </si>
  <si>
    <t>Minority owned?</t>
  </si>
  <si>
    <t>Developer_is_minority</t>
  </si>
  <si>
    <t>Disabled owned?</t>
  </si>
  <si>
    <t>Developer_is_disabled</t>
  </si>
  <si>
    <t>Veteran owned?</t>
  </si>
  <si>
    <t>Developer_is_veteran</t>
  </si>
  <si>
    <t>Does the developer utilize or has the developer utilized diverse businesses, including (but not limited to), women-, minority-, disabled-, and veteran-owned businesses in the  past?</t>
  </si>
  <si>
    <t>Developer_use_of_diverse_businesses</t>
  </si>
  <si>
    <r>
      <t>If yes, provide summary description</t>
    </r>
    <r>
      <rPr>
        <i/>
        <sz val="8"/>
        <rFont val="Arial"/>
        <family val="2"/>
      </rPr>
      <t xml:space="preserve"> (1088 characters maximum)</t>
    </r>
  </si>
  <si>
    <t>Does the developer intend to seek out and utilize diverse businesses, including (but not limited to), women-, minority-, disabled-, and veteran-owned businesses for the proposed resource?</t>
  </si>
  <si>
    <t>Developer_intent_of_use_of_diverse_businesses</t>
  </si>
  <si>
    <t>Does the Respondent confirm that it shall comply with the labor standards in RCW 82.08.962 and 82.12.962? (calculation field, no entry required)</t>
  </si>
  <si>
    <t>Labor_Standards</t>
  </si>
  <si>
    <t>Remove the details</t>
  </si>
  <si>
    <t>Does the developer offer diversity training for its employees?</t>
  </si>
  <si>
    <t>Diversity_Training</t>
  </si>
  <si>
    <t>Does the developer have a written diversity commitment, policy or plan?</t>
  </si>
  <si>
    <t>Diversity_commitment</t>
  </si>
  <si>
    <t>Does the developer participate in any programs that offer apprenticeship or workforce development specifically to minorities and/or women?</t>
  </si>
  <si>
    <t>Apprentiship_or_workforce_development</t>
  </si>
  <si>
    <t>total rules</t>
  </si>
  <si>
    <t>2b. Offer Details</t>
  </si>
  <si>
    <t>changed to not required</t>
  </si>
  <si>
    <t>2b</t>
  </si>
  <si>
    <t>Offer Options</t>
  </si>
  <si>
    <t>Proposal_Type</t>
  </si>
  <si>
    <t>PPA / Other offtake option(s) only</t>
  </si>
  <si>
    <t>Ownership option(s) only</t>
  </si>
  <si>
    <t>Both options</t>
  </si>
  <si>
    <t>PSE will consider hybrid offers for generation paired with storage, if the respondent includes pricing for both resources in the table below.</t>
  </si>
  <si>
    <t>number_offers</t>
  </si>
  <si>
    <t>hidden</t>
  </si>
  <si>
    <t>offer_used</t>
  </si>
  <si>
    <t>Offer type</t>
  </si>
  <si>
    <t>Change to Asset Purchase, Project PPA, Capacity Agreement and other</t>
  </si>
  <si>
    <t>Rules updated</t>
  </si>
  <si>
    <t>offer_type</t>
  </si>
  <si>
    <t>Asset Purchase</t>
  </si>
  <si>
    <t>Project PPA</t>
  </si>
  <si>
    <t>Capacity Agreement</t>
  </si>
  <si>
    <t>Other - describe below</t>
  </si>
  <si>
    <t xml:space="preserve"> If other, fill out "Additional Offer Details" text box below</t>
  </si>
  <si>
    <t>Exchange Agreement</t>
  </si>
  <si>
    <t>Market PPA</t>
  </si>
  <si>
    <r>
      <t>Ownership Offer?</t>
    </r>
    <r>
      <rPr>
        <i/>
        <sz val="8"/>
        <rFont val="Arial"/>
        <family val="2"/>
      </rPr>
      <t xml:space="preserve"> (Calculated Field)</t>
    </r>
  </si>
  <si>
    <t>Change from user select list to formula, so that ownership is forced to be separated as a distinct offer</t>
  </si>
  <si>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</si>
  <si>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</si>
  <si>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</si>
  <si>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</si>
  <si>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</si>
  <si>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</si>
  <si>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</si>
  <si>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</si>
  <si>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</si>
  <si>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Resource Type</t>
  </si>
  <si>
    <t>resource_type</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</si>
  <si>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</si>
  <si>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</si>
  <si>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</si>
  <si>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</si>
  <si>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</si>
  <si>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</si>
  <si>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</si>
  <si>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</si>
  <si>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</si>
  <si>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</si>
  <si>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</si>
  <si>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</si>
  <si>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</si>
  <si>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</si>
  <si>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</si>
  <si>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</si>
  <si>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</si>
  <si>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</si>
  <si>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</si>
  <si>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</si>
  <si>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</si>
  <si>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</si>
  <si>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</si>
  <si>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</si>
  <si>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t>
  </si>
  <si>
    <t>Storage: Other (specify below)</t>
  </si>
  <si>
    <t>System PPA (non-unit contingent)</t>
  </si>
  <si>
    <t>Wind</t>
  </si>
  <si>
    <t>Wind: Off shore</t>
  </si>
  <si>
    <t>Other (specify below)</t>
  </si>
  <si>
    <t>If other, describe.</t>
  </si>
  <si>
    <t>resource_description</t>
  </si>
  <si>
    <r>
      <t xml:space="preserve">Offer capacity </t>
    </r>
    <r>
      <rPr>
        <i/>
        <sz val="8"/>
        <rFont val="Arial"/>
        <family val="2"/>
      </rPr>
      <t>(MW at Point of Interconnection)</t>
    </r>
  </si>
  <si>
    <t>Spell out "Point of Interconnection"</t>
  </si>
  <si>
    <t>offer_capacity</t>
  </si>
  <si>
    <t>&gt;0</t>
  </si>
  <si>
    <r>
      <t xml:space="preserve">Guaranteed Commercial Operation Date </t>
    </r>
    <r>
      <rPr>
        <i/>
        <sz val="8"/>
        <rFont val="Arial"/>
        <family val="2"/>
      </rPr>
      <t>(mm/dd/yyyy)</t>
    </r>
  </si>
  <si>
    <r>
      <t xml:space="preserve">suggest adding </t>
    </r>
    <r>
      <rPr>
        <u/>
        <sz val="10"/>
        <rFont val="Arial"/>
        <family val="2"/>
      </rPr>
      <t>"guaranteed</t>
    </r>
    <r>
      <rPr>
        <sz val="10"/>
        <rFont val="Arial"/>
        <family val="2"/>
      </rPr>
      <t xml:space="preserve"> Commercial Operation Date"</t>
    </r>
  </si>
  <si>
    <t>Guaranteed_COD</t>
  </si>
  <si>
    <t>date</t>
  </si>
  <si>
    <t>&lt;=01/01/2030</t>
  </si>
  <si>
    <t>date used for data validation?</t>
  </si>
  <si>
    <t>COD</t>
  </si>
  <si>
    <t>&gt;01/01/1900</t>
  </si>
  <si>
    <r>
      <t xml:space="preserve">Term start </t>
    </r>
    <r>
      <rPr>
        <i/>
        <sz val="8"/>
        <rFont val="Arial"/>
        <family val="2"/>
      </rPr>
      <t>(mm/dd/yyyy)</t>
    </r>
  </si>
  <si>
    <t>term_start</t>
  </si>
  <si>
    <t>&gt;01/01/2022</t>
  </si>
  <si>
    <r>
      <t xml:space="preserve">Term end </t>
    </r>
    <r>
      <rPr>
        <i/>
        <sz val="8"/>
        <rFont val="Arial"/>
        <family val="2"/>
      </rPr>
      <t>(mm/dd/yyyy)
for asset purchase, enter end of asset life</t>
    </r>
  </si>
  <si>
    <t>term_end</t>
  </si>
  <si>
    <t>Busbar Pricing (delivery at POI)</t>
  </si>
  <si>
    <t>price_type</t>
  </si>
  <si>
    <t>Fixed</t>
  </si>
  <si>
    <t>Escalating</t>
  </si>
  <si>
    <t>Market Indexed</t>
  </si>
  <si>
    <t xml:space="preserve"> (PSE preference is fixed price and uses a 6.62% discount rate to compare different offers)</t>
  </si>
  <si>
    <t>check discount rate if updated</t>
  </si>
  <si>
    <t>Simplified to Just Pricing, and use row 64-73 only</t>
  </si>
  <si>
    <t>fixed_capacity_price</t>
  </si>
  <si>
    <t>fixed_energy_price</t>
  </si>
  <si>
    <r>
      <t xml:space="preserve">         Capacity price at busbar (POI) </t>
    </r>
    <r>
      <rPr>
        <i/>
        <sz val="8"/>
        <rFont val="Arial"/>
        <family val="2"/>
      </rPr>
      <t>($/kW-year)
Please make sure the unit is $/kW-year.  A common user error is using $/kW-month. Enter a value of 0 if the resource doesn't have a capacity pricing component.</t>
    </r>
  </si>
  <si>
    <t>first_capacity</t>
  </si>
  <si>
    <t>$/kW-year</t>
  </si>
  <si>
    <t>escala_first_capacity</t>
  </si>
  <si>
    <r>
      <t xml:space="preserve">            Annual escalation </t>
    </r>
    <r>
      <rPr>
        <i/>
        <sz val="8"/>
        <rFont val="Arial"/>
        <family val="2"/>
      </rPr>
      <t>(%) - enter 0% if fixed pricing</t>
    </r>
  </si>
  <si>
    <t>escala_annual_capacity</t>
  </si>
  <si>
    <t>percent</t>
  </si>
  <si>
    <t>&gt;=0 &lt;=1</t>
  </si>
  <si>
    <r>
      <t xml:space="preserve">        Energy price at busbar (POI) </t>
    </r>
    <r>
      <rPr>
        <i/>
        <sz val="8"/>
        <rFont val="Arial"/>
        <family val="2"/>
      </rPr>
      <t>($/MWh)</t>
    </r>
  </si>
  <si>
    <t>first_energy</t>
  </si>
  <si>
    <t>Enter a value of 0 if the resource doesn't have an energy pricing component.</t>
  </si>
  <si>
    <t>$/MWh</t>
  </si>
  <si>
    <t>escala_first_energy</t>
  </si>
  <si>
    <t>escala_annual_energy</t>
  </si>
  <si>
    <t>Removed</t>
  </si>
  <si>
    <t>market_discount</t>
  </si>
  <si>
    <t>&gt;=-50 &lt;=50</t>
  </si>
  <si>
    <t>contract_heat_rate</t>
  </si>
  <si>
    <r>
      <t xml:space="preserve">Other charges </t>
    </r>
    <r>
      <rPr>
        <i/>
        <sz val="8"/>
        <rFont val="Arial"/>
        <family val="2"/>
      </rPr>
      <t>(field cannot be left balnk)
If yes, please explain in additional offer details field below.  
For example, answer yes if there would be any costs associated with energy delivery from project busbar to one of the identified PODs, such as transmission wheeling costs, balancing and integration costs and firm hourly scheduling costs.</t>
    </r>
  </si>
  <si>
    <t>other_charges</t>
  </si>
  <si>
    <t>Additional offer and pricing details (field cannot be left blank, if not applicable, enter Not Applicable)</t>
  </si>
  <si>
    <t xml:space="preserve">For temporal exchange agreements, include start and end dates for delivery to PSE, start and end dates for delivery returned by PSE, energy volume (MWh) and price per MWh.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</si>
  <si>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</si>
  <si>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</si>
  <si>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</si>
  <si>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</si>
  <si>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</si>
  <si>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</si>
  <si>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Production tax credit (%)</t>
  </si>
  <si>
    <t>Production_tax_credit</t>
  </si>
  <si>
    <t>Investment tax credit (%)</t>
  </si>
  <si>
    <t>Investment_tax_credit</t>
  </si>
  <si>
    <t>Lines 104 through 115 may be deleted (or updated) to reflect IRA</t>
  </si>
  <si>
    <t>removed</t>
  </si>
  <si>
    <t>Qualification_for_Safe_Harbor</t>
  </si>
  <si>
    <t>Physical work test with continuous construction</t>
  </si>
  <si>
    <t>Incur 5% of total cost of the project</t>
  </si>
  <si>
    <t>Eligible to receive energy community tax credit?</t>
  </si>
  <si>
    <t>updated to EC</t>
  </si>
  <si>
    <t>Energy_Community_Eligible</t>
  </si>
  <si>
    <t>Eligible to receive domestic content tax credit?</t>
  </si>
  <si>
    <t>updated to DC</t>
  </si>
  <si>
    <t>Domestic_Content_Eligible</t>
  </si>
  <si>
    <t>updated in v7</t>
  </si>
  <si>
    <t>Point_of_Delivery</t>
  </si>
  <si>
    <t>PSEI.SYSTEM</t>
  </si>
  <si>
    <t>BPAT.PSEI</t>
  </si>
  <si>
    <t>MIDCREMOTE</t>
  </si>
  <si>
    <t>COB/MALIN</t>
  </si>
  <si>
    <t>JOHNDAY</t>
  </si>
  <si>
    <t>NWH</t>
  </si>
  <si>
    <t>CENTRALIA</t>
  </si>
  <si>
    <t>BC.US.BORDER</t>
  </si>
  <si>
    <t>DELIVER TO MORE THAN ONE OF THESE PODS</t>
  </si>
  <si>
    <r>
      <t xml:space="preserve">Energy delivery details: explain details of the potential delivery plan(s) included in this proposal:
</t>
    </r>
    <r>
      <rPr>
        <sz val="8"/>
        <rFont val="Arial"/>
        <family val="2"/>
      </rPr>
      <t>1. Provide a summary of interconnection and transmission details that will be answered on Tab 5 of the form.
2. Provide details of basis for estimation of any costs associated with energy delivery from project busbar to one of the identified PODs, such as transmission wheeling costs, balancing and integration costs and firm hourly scheduling costs. 
3. Provide any assumptions regarding energy losses from POI to POD if applicable.</t>
    </r>
  </si>
  <si>
    <t>Energy_Delivery_Plan_Details</t>
  </si>
  <si>
    <r>
      <t xml:space="preserve">Does pricing above include all current and future environmental attributes? </t>
    </r>
    <r>
      <rPr>
        <sz val="8"/>
        <rFont val="Arial"/>
        <family val="2"/>
      </rPr>
      <t>(Field cannot be left blank)</t>
    </r>
  </si>
  <si>
    <t>updated to required</t>
  </si>
  <si>
    <t>Pricing_include_Environmental_Attributes</t>
  </si>
  <si>
    <t>N/A - Not renewable or non-emitting</t>
  </si>
  <si>
    <t>Provide estimated transmission wheeling cost for energy delivery from the project's POI to the POD answered above.
And provide details of the basis of the transmission wheeling costs estimation in the energy delivery details field above.</t>
  </si>
  <si>
    <t>Pricing_for_Transmission_to_POD</t>
  </si>
  <si>
    <t>N/A - Facility is located within PSE system (west of Cascades)</t>
  </si>
  <si>
    <t>For example, if two transmission wheels are needed, where the 1st wheel cost is $20/kw-year, and the 2nd wheel cost is $10/kw-year.  Enter 30 in the field to the right and the breakdowns in the Energy Delivery details field above.
If no wheels are needed, enter 0.  Field cannot be left blank.</t>
  </si>
  <si>
    <t>escalation %</t>
  </si>
  <si>
    <t>Escalation_for_Transmission_to_POD</t>
  </si>
  <si>
    <t>Provide estimated balancing and integration cost for energy delivery from the project's POI to the POD answered above. 
And provide details of the basis of the balancing and integration costs estimation in the energy delivery details field above.</t>
  </si>
  <si>
    <t>Pricing_for_Balancing_to_POD</t>
  </si>
  <si>
    <t>If no balancing and integration costs would incur, enter 0.  Field cannot be left blank.</t>
  </si>
  <si>
    <t>Escalation_for_Balancing_to_POD</t>
  </si>
  <si>
    <t>Provide estimated firm hourly scheduling cost for energy delivery from the project's POI to the POD answered above. 
And provide details of the basis of the firm hourly scheduling costs estimation in the energy delivery details field above.</t>
  </si>
  <si>
    <t>Pricing_for_Scheduling_to_POD</t>
  </si>
  <si>
    <t>If no firm hourly scheduling costs would incur, enter 0.  Field cannot be left blank.</t>
  </si>
  <si>
    <t>Escalation_for_Scheduling_to_POD</t>
  </si>
  <si>
    <r>
      <t xml:space="preserve">Does pricing above include emission costs? </t>
    </r>
    <r>
      <rPr>
        <sz val="8"/>
        <rFont val="Arial"/>
        <family val="2"/>
      </rPr>
      <t>(Field cannot be left blank)</t>
    </r>
    <r>
      <rPr>
        <b/>
        <sz val="10"/>
        <rFont val="Arial"/>
        <family val="2"/>
      </rPr>
      <t xml:space="preserve">   </t>
    </r>
  </si>
  <si>
    <t>Pricing_includes_Emission_Costs</t>
  </si>
  <si>
    <t>N/A - Resource is renewable or non-emitting</t>
  </si>
  <si>
    <t>3. Facility Detail</t>
  </si>
  <si>
    <t>(Do not remove tab.)</t>
  </si>
  <si>
    <t>Resource information summary</t>
  </si>
  <si>
    <t>Complete this tab to provide general information about the project. Provide additional project details on the relevant tab(s) listed below.</t>
  </si>
  <si>
    <t>Tab 3a. Variable energy resources - wind, solar, run-of-river hydro, other</t>
  </si>
  <si>
    <t>Tab 3b. Flexible capacity energy resources</t>
  </si>
  <si>
    <t>Tab 3c. Energy storage resources</t>
  </si>
  <si>
    <t>Tab 3d. DR, DER, market resources</t>
  </si>
  <si>
    <t>Please ensure that the Tab 4. Energy Output (8760) is also completed as noted / required.</t>
  </si>
  <si>
    <t>Hybrid / DER proponents, please complete all individual resources tabs (3a,3b, and 3c) as needed, as well as Tab 5. Interconnect &amp; Transmission,   if applicable.</t>
  </si>
  <si>
    <t>General facility information</t>
  </si>
  <si>
    <r>
      <t xml:space="preserve">Project/Facility name </t>
    </r>
    <r>
      <rPr>
        <i/>
        <sz val="8"/>
        <rFont val="Arial"/>
        <family val="2"/>
      </rPr>
      <t>(proposal name)</t>
    </r>
  </si>
  <si>
    <t>General Facility Information</t>
  </si>
  <si>
    <t>Project_Facility_Name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</si>
  <si>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</si>
  <si>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</si>
  <si>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</si>
  <si>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</si>
  <si>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</si>
  <si>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</si>
  <si>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</si>
  <si>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</si>
  <si>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</si>
  <si>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</si>
  <si>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</si>
  <si>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</si>
  <si>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</si>
  <si>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</si>
  <si>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</si>
  <si>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</si>
  <si>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Latitude</t>
  </si>
  <si>
    <t>(11,11)</t>
  </si>
  <si>
    <t>&gt;-90 &lt;90</t>
  </si>
  <si>
    <r>
      <t>Longitude</t>
    </r>
    <r>
      <rPr>
        <i/>
        <sz val="10"/>
        <rFont val="Arial"/>
        <family val="2"/>
      </rPr>
      <t xml:space="preserve"> (use Decimal degrees formatting, i.e. -122.200676)</t>
    </r>
  </si>
  <si>
    <t>Longitude</t>
  </si>
  <si>
    <t>&gt;-180 &lt;180</t>
  </si>
  <si>
    <t>Real estate</t>
  </si>
  <si>
    <t>Project size (in acreage)</t>
  </si>
  <si>
    <t>acres</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</si>
  <si>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</si>
  <si>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</si>
  <si>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</si>
  <si>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</si>
  <si>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</si>
  <si>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including transmission tie lines and natural gas laterals, solar arrays or turbine strings. If applicable, show substations, roads, collection systems, met towers for wind resources, and service buildings. Indicate the location of the transmission line with which the project will interconnect.</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</si>
  <si>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</si>
  <si>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</si>
  <si>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</si>
  <si>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Provide additional detail below, submit supporting documentation as needed</t>
  </si>
  <si>
    <t>Supporting document submitted?</t>
  </si>
  <si>
    <t>Land_Area_controlled_submitted</t>
  </si>
  <si>
    <t>(include "Land Area" in filename of submitted document)</t>
  </si>
  <si>
    <t>Land_area_controlled</t>
  </si>
  <si>
    <t>Provide a general description of project and project site, and describe key project components.</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</si>
  <si>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</si>
  <si>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</si>
  <si>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</si>
  <si>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</si>
  <si>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</si>
  <si>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</si>
  <si>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</si>
  <si>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t>
  </si>
  <si>
    <t>List percentage of total site (including gen-tie lines) under executed land agreements. (%)</t>
  </si>
  <si>
    <t>Site Control</t>
  </si>
  <si>
    <t>Site_control_percent</t>
  </si>
  <si>
    <t>PSE may request this documentation, if the project advances to the second phase of the RFP.</t>
  </si>
  <si>
    <t>Describe the types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</si>
  <si>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</si>
  <si>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</si>
  <si>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</si>
  <si>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</si>
  <si>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string</t>
  </si>
  <si>
    <t>Permitting</t>
  </si>
  <si>
    <t>Submit a permitting checklist for all permits and authorizations required to build and operate the project and, if applicable, the associated generation tie-line.</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</si>
  <si>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</si>
  <si>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</si>
  <si>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</si>
  <si>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</si>
  <si>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</si>
  <si>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</si>
  <si>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</si>
  <si>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List the status of all required applications and proceedings, the schedule to obtain the necessary permits and approvals, and relevant issuing authorities.</t>
  </si>
  <si>
    <r>
      <t>Suggest changing to "</t>
    </r>
    <r>
      <rPr>
        <u/>
        <sz val="10"/>
        <rFont val="Arial"/>
        <family val="2"/>
      </rPr>
      <t xml:space="preserve">List </t>
    </r>
    <r>
      <rPr>
        <sz val="10"/>
        <rFont val="Arial"/>
        <family val="2"/>
      </rPr>
      <t xml:space="preserve">the status of all required applications and proceedings, the schedule to obtain the necessary permits and approvals, </t>
    </r>
    <r>
      <rPr>
        <u/>
        <sz val="10"/>
        <rFont val="Arial"/>
        <family val="2"/>
      </rPr>
      <t>and relevant issuing authorities.</t>
    </r>
  </si>
  <si>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</si>
  <si>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</si>
  <si>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</si>
  <si>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</si>
  <si>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</si>
  <si>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</si>
  <si>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</si>
  <si>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</si>
  <si>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</si>
  <si>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</si>
  <si>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</si>
  <si>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</si>
  <si>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</si>
  <si>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</si>
  <si>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</si>
  <si>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</si>
  <si>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</si>
  <si>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</si>
  <si>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</si>
  <si>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</si>
  <si>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</si>
  <si>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</si>
  <si>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</si>
  <si>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</si>
  <si>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</si>
  <si>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</si>
  <si>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</si>
  <si>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</si>
  <si>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</si>
  <si>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</si>
  <si>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</si>
  <si>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</si>
  <si>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</si>
  <si>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</si>
  <si>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</si>
  <si>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Describe the plan and any ongoing community relations and environmental stakeholder relations.</t>
  </si>
  <si>
    <r>
      <t xml:space="preserve">Change "discuss" to </t>
    </r>
    <r>
      <rPr>
        <u/>
        <sz val="10"/>
        <rFont val="Arial"/>
        <family val="2"/>
      </rPr>
      <t>"describe"</t>
    </r>
  </si>
  <si>
    <t>Submittal_of_Plan_for_Community_Engagement</t>
  </si>
  <si>
    <t>(include "Community Plan" in filename of submitted document)</t>
  </si>
  <si>
    <t>Description_of_Plan_for_Community_Engagement</t>
  </si>
  <si>
    <t xml:space="preserve">Facility emissions </t>
  </si>
  <si>
    <t>Are there any known or likely operating limits due to permitting, legal, aesthetic, wildlife or other reasons?</t>
  </si>
  <si>
    <t>Facility emissions</t>
  </si>
  <si>
    <t>Operating_limitations</t>
  </si>
  <si>
    <t>Description_of_Operating_Limits</t>
  </si>
  <si>
    <t>Describe how the underlying facility or contract meets the obligations of Washington's Emissions Performance Standards (WAC 173-407).</t>
  </si>
  <si>
    <t>Description_of_meeting_Washington_Emissions_Performance_Standards</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</si>
  <si>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</si>
  <si>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</si>
  <si>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</si>
  <si>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opposition to the project.</t>
  </si>
  <si>
    <r>
      <t xml:space="preserve">Suggest changing second sentence to "include any known public </t>
    </r>
    <r>
      <rPr>
        <u/>
        <sz val="10"/>
        <rFont val="Arial"/>
        <family val="2"/>
      </rPr>
      <t>opposition to</t>
    </r>
    <r>
      <rPr>
        <sz val="10"/>
        <rFont val="Arial"/>
        <family val="2"/>
      </rPr>
      <t xml:space="preserve"> the project"</t>
    </r>
  </si>
  <si>
    <t>Ongoing_Community_or_Stakeholder_Relations</t>
  </si>
  <si>
    <t>(include "Community Relations" in filename of submitted document)</t>
  </si>
  <si>
    <t>Description_of_Community_or_Stakeholder_Concerns</t>
  </si>
  <si>
    <t>Development projects, see also Tab 6. Development Projects Detail, subparts Environmental Siting and Permitting.</t>
  </si>
  <si>
    <t>3a . Facility Detail for Variable Energy Resources</t>
  </si>
  <si>
    <t>Not required for non-unit contingent System PPAs. Required for all other RFP proposals. (Do not remove tab.)</t>
  </si>
  <si>
    <t>Variable Energy Resource Summary</t>
  </si>
  <si>
    <t>removed question since irrelevant due to reformatting below</t>
  </si>
  <si>
    <t>Solar Resource</t>
  </si>
  <si>
    <t>3a</t>
  </si>
  <si>
    <t>variable_summary</t>
  </si>
  <si>
    <t>Solar_Used</t>
  </si>
  <si>
    <t>list</t>
  </si>
  <si>
    <t>Resource status</t>
  </si>
  <si>
    <t>Solar_Status</t>
  </si>
  <si>
    <t>If operating, remaining useful life.</t>
  </si>
  <si>
    <t>(years)</t>
  </si>
  <si>
    <t>Solar_life</t>
  </si>
  <si>
    <t>&gt;0 &lt;100</t>
  </si>
  <si>
    <t>Wind Resource</t>
  </si>
  <si>
    <t>Wind_Used</t>
  </si>
  <si>
    <t>Wind_Status</t>
  </si>
  <si>
    <t>Wind_life</t>
  </si>
  <si>
    <t>Run of River Hydro</t>
  </si>
  <si>
    <t>RofR_Hydro_Used</t>
  </si>
  <si>
    <t>RofR_Hydro_Status</t>
  </si>
  <si>
    <t>RofR_Hydro_life</t>
  </si>
  <si>
    <t>Other Used</t>
  </si>
  <si>
    <t>Other_Used</t>
  </si>
  <si>
    <t>Other_Status</t>
  </si>
  <si>
    <t>Other_life</t>
  </si>
  <si>
    <t>Solar</t>
  </si>
  <si>
    <t>Describe design.</t>
  </si>
  <si>
    <t>solar</t>
  </si>
  <si>
    <t>design</t>
  </si>
  <si>
    <t>Solar panels</t>
  </si>
  <si>
    <t>Manufacturer(s) and Model(s)</t>
  </si>
  <si>
    <r>
      <t xml:space="preserve">"Manufacturer(s) </t>
    </r>
    <r>
      <rPr>
        <u/>
        <sz val="10"/>
        <rFont val="Arial"/>
        <family val="2"/>
      </rPr>
      <t>and model(s)</t>
    </r>
    <r>
      <rPr>
        <sz val="10"/>
        <rFont val="Arial"/>
        <family val="2"/>
      </rPr>
      <t>"</t>
    </r>
  </si>
  <si>
    <t>panel_manu</t>
  </si>
  <si>
    <t xml:space="preserve">Plant DC capacity </t>
  </si>
  <si>
    <t>(MW)</t>
  </si>
  <si>
    <t>DC_MW</t>
  </si>
  <si>
    <t>Annual degradation</t>
  </si>
  <si>
    <t>%</t>
  </si>
  <si>
    <t>annual_degr</t>
  </si>
  <si>
    <t>Racking / Tracker</t>
  </si>
  <si>
    <t>Suggest deleting (unnecessary detail)</t>
  </si>
  <si>
    <t>panel_orient</t>
  </si>
  <si>
    <t>racking_tracker_model</t>
  </si>
  <si>
    <t>Inverter / PCS</t>
  </si>
  <si>
    <t>inv_manu</t>
  </si>
  <si>
    <t>Efficiency</t>
  </si>
  <si>
    <t>inv_effic</t>
  </si>
  <si>
    <t>Plant AC nameplate capacity</t>
  </si>
  <si>
    <t>Maximum</t>
  </si>
  <si>
    <t>AC_max_MW</t>
  </si>
  <si>
    <t>AC_max_MVA</t>
  </si>
  <si>
    <t>Minimum</t>
  </si>
  <si>
    <t>AC_min_MW</t>
  </si>
  <si>
    <t>Ramping control</t>
  </si>
  <si>
    <t>Ramp up</t>
  </si>
  <si>
    <t>MW/min</t>
  </si>
  <si>
    <t>ramp_up</t>
  </si>
  <si>
    <t>Ramp down</t>
  </si>
  <si>
    <t>ramp_down</t>
  </si>
  <si>
    <t>Describe</t>
  </si>
  <si>
    <t>ramp_describe</t>
  </si>
  <si>
    <t>Energy output</t>
  </si>
  <si>
    <t>Estimated net annual capacity factor</t>
  </si>
  <si>
    <t>net_annual_CF</t>
  </si>
  <si>
    <t>Suggest deleting for solar</t>
  </si>
  <si>
    <t>winter_CF</t>
  </si>
  <si>
    <t>Is resource shaped to provide firm hourly delivery?</t>
  </si>
  <si>
    <t>shaped</t>
  </si>
  <si>
    <t>Include 8760 data on Tab 4. (If more than one resource, use the combined output. If shaped, use shaped output.)</t>
  </si>
  <si>
    <t>8760 data source (onsite data, estimated, etc)</t>
  </si>
  <si>
    <t>8760_source</t>
  </si>
  <si>
    <t>Independent resource assessment completed</t>
  </si>
  <si>
    <t>indepen_8760_assess</t>
  </si>
  <si>
    <t>If so, please submit.</t>
  </si>
  <si>
    <t>indepen_8760_submit</t>
  </si>
  <si>
    <t xml:space="preserve"> (include "Solar Independent Resource Assessment" in filename of submitted document)</t>
  </si>
  <si>
    <t>VOM_costs</t>
  </si>
  <si>
    <t>VOM_esca</t>
  </si>
  <si>
    <t>wind</t>
  </si>
  <si>
    <t>Describe any site suitability studies completed.</t>
  </si>
  <si>
    <t>site_study</t>
  </si>
  <si>
    <t>Does proposal include avian risk plan?</t>
  </si>
  <si>
    <t>avian_risk</t>
  </si>
  <si>
    <t>Does plant comply with FERC order 661-A?</t>
  </si>
  <si>
    <t>FERC_661_A</t>
  </si>
  <si>
    <t>Wind turbine</t>
  </si>
  <si>
    <t>Manufacturer(s)</t>
  </si>
  <si>
    <t>turbine_manu</t>
  </si>
  <si>
    <t>Model(s)</t>
  </si>
  <si>
    <t>turbine_model</t>
  </si>
  <si>
    <t>Describe any expected upgrades / revisions in proposed model from current / historical models.</t>
  </si>
  <si>
    <t>model_rev</t>
  </si>
  <si>
    <t>Describe certifier and date of third-party certification of proposed turbine model(s).</t>
  </si>
  <si>
    <t>model_3rd_cert</t>
  </si>
  <si>
    <t>Hub height</t>
  </si>
  <si>
    <t>(ft)</t>
  </si>
  <si>
    <t>hub_height</t>
  </si>
  <si>
    <t>Number of turbines</t>
  </si>
  <si>
    <t>num_turb</t>
  </si>
  <si>
    <t>Total turbine height</t>
  </si>
  <si>
    <t>total_turbine_height</t>
  </si>
  <si>
    <t>max_MW</t>
  </si>
  <si>
    <t>max_MVA</t>
  </si>
  <si>
    <t>min_MW</t>
  </si>
  <si>
    <t>ramp_descript</t>
  </si>
  <si>
    <t>Nov to Feb capacity factor</t>
  </si>
  <si>
    <t>win_CF</t>
  </si>
  <si>
    <t>8760_data</t>
  </si>
  <si>
    <t>8760_assess</t>
  </si>
  <si>
    <t>8760_submit</t>
  </si>
  <si>
    <t xml:space="preserve"> (include "Wind Independent Resource Assessment" in filename of submitted document)</t>
  </si>
  <si>
    <t>VOM_esc</t>
  </si>
  <si>
    <t>Run-of-river hydro</t>
  </si>
  <si>
    <t>run_rvr</t>
  </si>
  <si>
    <t>Head</t>
  </si>
  <si>
    <t>head</t>
  </si>
  <si>
    <t>Number of units</t>
  </si>
  <si>
    <t>num_units</t>
  </si>
  <si>
    <t>ramp_design</t>
  </si>
  <si>
    <t>Is resource shaped?</t>
  </si>
  <si>
    <t>8760_assess_submit</t>
  </si>
  <si>
    <t xml:space="preserve"> (include "Hydro Independent Resource Assessment" in filename of submitted document)</t>
  </si>
  <si>
    <t>Operations</t>
  </si>
  <si>
    <t>Forced outage rate</t>
  </si>
  <si>
    <t>forced_outage_rate</t>
  </si>
  <si>
    <t>(11,6)</t>
  </si>
  <si>
    <t>Mean time to repair</t>
  </si>
  <si>
    <t>hrs</t>
  </si>
  <si>
    <t>MTR</t>
  </si>
  <si>
    <t>Annual planned maintenance</t>
  </si>
  <si>
    <t>Expected average days per year</t>
  </si>
  <si>
    <t>plan_maint_days</t>
  </si>
  <si>
    <t>Expected timing month / season</t>
  </si>
  <si>
    <t>main_timing</t>
  </si>
  <si>
    <t>Estimated annual unit availability</t>
  </si>
  <si>
    <t>maint_unit_avail</t>
  </si>
  <si>
    <t>(provide value on % of year basis)</t>
  </si>
  <si>
    <t>Other</t>
  </si>
  <si>
    <t xml:space="preserve"> (include "Other Independent Resource Assessment" in filename of submitted document)</t>
  </si>
  <si>
    <t>Ownership Offers</t>
  </si>
  <si>
    <t>For ownership offers, please complete the following additional tabs:</t>
  </si>
  <si>
    <t>Tab 7. Ownership - Capital Costs</t>
  </si>
  <si>
    <t>Tab 8. Ownership - Operating Costs</t>
  </si>
  <si>
    <t>3b . Facility Detail for Flexible Capacity Resources</t>
  </si>
  <si>
    <t>Flexible Capacity Resource Summary</t>
  </si>
  <si>
    <t>Flexible Capacity Resource</t>
  </si>
  <si>
    <t>3b</t>
  </si>
  <si>
    <t>capacity_summary</t>
  </si>
  <si>
    <t>resource_used</t>
  </si>
  <si>
    <t>Flexible Capacity Resource Type</t>
  </si>
  <si>
    <t>Coal</t>
  </si>
  <si>
    <t>Gas Turbine - CCCT</t>
  </si>
  <si>
    <t>Gas Turbine - SCCT</t>
  </si>
  <si>
    <t>Gas/ Thermal Turbine - Other (specify below)</t>
  </si>
  <si>
    <t>resource_status</t>
  </si>
  <si>
    <t>If operating, provide remaining useful life.</t>
  </si>
  <si>
    <t>remaining_life</t>
  </si>
  <si>
    <t>Capacity</t>
  </si>
  <si>
    <t>Plant AC Nameplate capacity</t>
  </si>
  <si>
    <t>Annual</t>
  </si>
  <si>
    <t>Maximum capacity</t>
  </si>
  <si>
    <t>capacity</t>
  </si>
  <si>
    <t>ac_cap_iso_max</t>
  </si>
  <si>
    <t>Minimum capacity</t>
  </si>
  <si>
    <t>ac_cap_iso_min</t>
  </si>
  <si>
    <t>Winter (November to May)</t>
  </si>
  <si>
    <t>ac_cap_win_max</t>
  </si>
  <si>
    <t>ac_cap_win_min</t>
  </si>
  <si>
    <t>Summer (June to October)</t>
  </si>
  <si>
    <t>ac_cap_sum_max</t>
  </si>
  <si>
    <t>ac_cap_sum_min</t>
  </si>
  <si>
    <t>Capacity limited by permits?</t>
  </si>
  <si>
    <t>cap_permit</t>
  </si>
  <si>
    <t>If yes, describe.</t>
  </si>
  <si>
    <t>describe_cap_permit</t>
  </si>
  <si>
    <t xml:space="preserve">Nov to Feb availability </t>
  </si>
  <si>
    <t>Capability</t>
  </si>
  <si>
    <t>Facility start-up time</t>
  </si>
  <si>
    <t>Hot</t>
  </si>
  <si>
    <t>Warm</t>
  </si>
  <si>
    <t>Cold</t>
  </si>
  <si>
    <t>Start-up cost</t>
  </si>
  <si>
    <t>($)</t>
  </si>
  <si>
    <t>startup_cost_hot</t>
  </si>
  <si>
    <t>z</t>
  </si>
  <si>
    <t>startup_cost_warm</t>
  </si>
  <si>
    <t>startup_cost_cold</t>
  </si>
  <si>
    <t>Start-up fuel</t>
  </si>
  <si>
    <t xml:space="preserve"> (MMBtu)</t>
  </si>
  <si>
    <t>startup_fuel_hot</t>
  </si>
  <si>
    <t>startup_fuel_warm</t>
  </si>
  <si>
    <t>startup_fuel_cold</t>
  </si>
  <si>
    <t>Start-up cooling state / 
Registered cooling time</t>
  </si>
  <si>
    <t xml:space="preserve"> (hours)</t>
  </si>
  <si>
    <t>startup_time_hot</t>
  </si>
  <si>
    <t>startup_time_warm</t>
  </si>
  <si>
    <t>startup_time_cold</t>
  </si>
  <si>
    <t>Start-up ramp rate</t>
  </si>
  <si>
    <t xml:space="preserve"> (MW/min)</t>
  </si>
  <si>
    <t>startup_ramp_hot</t>
  </si>
  <si>
    <t xml:space="preserve"> Applied when running the resource from zero to min capacity</t>
  </si>
  <si>
    <t>startup_ramp_warm</t>
  </si>
  <si>
    <t>startup_ramp_cold</t>
  </si>
  <si>
    <t>Ten-minute start capable</t>
  </si>
  <si>
    <t>ten_min_start</t>
  </si>
  <si>
    <t>Maximum starts</t>
  </si>
  <si>
    <t>(per day)</t>
  </si>
  <si>
    <t>start_pday</t>
  </si>
  <si>
    <t>Describe cycling limitations.</t>
  </si>
  <si>
    <t>cycle_limits</t>
  </si>
  <si>
    <t>Ramp rates</t>
  </si>
  <si>
    <t>ramp_description</t>
  </si>
  <si>
    <t>Heat rate</t>
  </si>
  <si>
    <t>Load point</t>
  </si>
  <si>
    <t>Average heat rate</t>
  </si>
  <si>
    <t>(BTU/ kWh)</t>
  </si>
  <si>
    <t>Load point 1</t>
  </si>
  <si>
    <t>Load_pt1_MW</t>
  </si>
  <si>
    <t>Load_pt1_avg_heat_rate</t>
  </si>
  <si>
    <t>Load point 2</t>
  </si>
  <si>
    <t>Load_pt2_MW</t>
  </si>
  <si>
    <t>Load_pt2_avg_heat_rate</t>
  </si>
  <si>
    <t>Load point 3</t>
  </si>
  <si>
    <t>Load_pt3_MW</t>
  </si>
  <si>
    <t>Load_pt3_avg_heat_rate</t>
  </si>
  <si>
    <t>Load point 4</t>
  </si>
  <si>
    <t>Load_pt4_MW</t>
  </si>
  <si>
    <t>Load_pt4_avg_heat_rate</t>
  </si>
  <si>
    <t>Load point 5</t>
  </si>
  <si>
    <t>Load_pt5_MW</t>
  </si>
  <si>
    <t>Load_pt5_avg_heat_rate</t>
  </si>
  <si>
    <t>Load point 6</t>
  </si>
  <si>
    <t>Load_pt6_MW</t>
  </si>
  <si>
    <t>Load_pt6_avg_heat_rate</t>
  </si>
  <si>
    <t>Load point 7</t>
  </si>
  <si>
    <t>Load_pt7_MW</t>
  </si>
  <si>
    <t>Load_pt7_avg_heat_rate</t>
  </si>
  <si>
    <t>Load point 8</t>
  </si>
  <si>
    <t>Load_pt8_MW</t>
  </si>
  <si>
    <t>Load_pt8_avg_heat_rate</t>
  </si>
  <si>
    <t>Load point 9</t>
  </si>
  <si>
    <t>Load_pt9_MW</t>
  </si>
  <si>
    <t>Load_pt9_avg_heat_rate</t>
  </si>
  <si>
    <t>Load point 10</t>
  </si>
  <si>
    <t>Load_pt10_MW</t>
  </si>
  <si>
    <t>Load_pt10_avg_heat_rate</t>
  </si>
  <si>
    <t>Load point 11</t>
  </si>
  <si>
    <t>Load_pt11_MW</t>
  </si>
  <si>
    <t>Load_pt11_avg_heat_rate</t>
  </si>
  <si>
    <t>forced_out_rate</t>
  </si>
  <si>
    <t>(hours)</t>
  </si>
  <si>
    <t>maint_ave_days</t>
  </si>
  <si>
    <t>Expected timing month/season</t>
  </si>
  <si>
    <t>maint_timing</t>
  </si>
  <si>
    <t>unit_avail</t>
  </si>
  <si>
    <t>Costs</t>
  </si>
  <si>
    <t>Variable O&amp;M costs</t>
  </si>
  <si>
    <t>VOM</t>
  </si>
  <si>
    <t>assumed included in offer price</t>
  </si>
  <si>
    <t>Fixed O&amp;M</t>
  </si>
  <si>
    <t>$/kW-yr</t>
  </si>
  <si>
    <t>FOM</t>
  </si>
  <si>
    <t>Escalation rate to be used with above</t>
  </si>
  <si>
    <t>escalation_rate</t>
  </si>
  <si>
    <t>Fuel</t>
  </si>
  <si>
    <t>Fuel requirements</t>
  </si>
  <si>
    <t>Hourly fuel requirements</t>
  </si>
  <si>
    <t>At rated capacity</t>
  </si>
  <si>
    <t>lb/MMBtu</t>
  </si>
  <si>
    <t>fuel_hr_rated</t>
  </si>
  <si>
    <t>With duct firing, if applicable</t>
  </si>
  <si>
    <t>fuel_hr_rated_wduct</t>
  </si>
  <si>
    <t>Daily fuel requirements</t>
  </si>
  <si>
    <t>fuel_daily_rated</t>
  </si>
  <si>
    <t>fuel_daily_rated_wduct</t>
  </si>
  <si>
    <t>Fuel source</t>
  </si>
  <si>
    <t>Average emissions rate data</t>
  </si>
  <si>
    <t>Primary</t>
  </si>
  <si>
    <t>Secondary</t>
  </si>
  <si>
    <t>CO2</t>
  </si>
  <si>
    <t>ghg_pri</t>
  </si>
  <si>
    <t>ghg_sec</t>
  </si>
  <si>
    <t>NOx</t>
  </si>
  <si>
    <t>nox_pri</t>
  </si>
  <si>
    <t>nox_sec</t>
  </si>
  <si>
    <t>SOx</t>
  </si>
  <si>
    <t>sulf_pri</t>
  </si>
  <si>
    <t>sulf_sec</t>
  </si>
  <si>
    <t>Particulate matter</t>
  </si>
  <si>
    <t>part_mat_pri</t>
  </si>
  <si>
    <t>part_mat_sec</t>
  </si>
  <si>
    <t>Provide additional detail as needed.</t>
  </si>
  <si>
    <t>emissions_detail</t>
  </si>
  <si>
    <t>Fuel supply</t>
  </si>
  <si>
    <t xml:space="preserve">Primary fuel </t>
  </si>
  <si>
    <t>prim_source</t>
  </si>
  <si>
    <t>Secondary fuel, if applicable</t>
  </si>
  <si>
    <t>backup_source</t>
  </si>
  <si>
    <t>Storage on site?</t>
  </si>
  <si>
    <t>fuel_on_site</t>
  </si>
  <si>
    <t>If yes, for how long at rated capacity?</t>
  </si>
  <si>
    <t>(days)</t>
  </si>
  <si>
    <t>on_site_capacity</t>
  </si>
  <si>
    <t>Has fuel supply been secured?</t>
  </si>
  <si>
    <t>fuel_secured</t>
  </si>
  <si>
    <t>If yes, please submit a fuel supply plan.</t>
  </si>
  <si>
    <t>fuel_plan_submit</t>
  </si>
  <si>
    <t xml:space="preserve"> (include "Firm Fuel Supply Plan" in filename of submitted document)</t>
  </si>
  <si>
    <t>If no, please describe.</t>
  </si>
  <si>
    <t>supply_descript</t>
  </si>
  <si>
    <t>Fuel transportation</t>
  </si>
  <si>
    <t>Is fuel transportation included in price?</t>
  </si>
  <si>
    <t>fuel_trans_price</t>
  </si>
  <si>
    <t>If no, describe.</t>
  </si>
  <si>
    <t>fuel_trans_descrip</t>
  </si>
  <si>
    <t>Has fuel transportation been secured?</t>
  </si>
  <si>
    <t>fuel_trans_secured</t>
  </si>
  <si>
    <t>Describe fuel transportation method.</t>
  </si>
  <si>
    <t>3c . Facility Detail for Energy Storage Resources</t>
  </si>
  <si>
    <t>Energy Storage Resource Summary</t>
  </si>
  <si>
    <t>Energy Storage Resource</t>
  </si>
  <si>
    <t>3c</t>
  </si>
  <si>
    <t>Energy storage summary</t>
  </si>
  <si>
    <t>Resource_used</t>
  </si>
  <si>
    <t>Energy Storage Resource type</t>
  </si>
  <si>
    <t>Resource_type</t>
  </si>
  <si>
    <t>Battery Li-ion</t>
  </si>
  <si>
    <t>Battery Flow</t>
  </si>
  <si>
    <t>Pumped Hydro</t>
  </si>
  <si>
    <t>Resource_other</t>
  </si>
  <si>
    <t>Resource_status</t>
  </si>
  <si>
    <t>Source for charging storage system</t>
  </si>
  <si>
    <t>storage_charge_source</t>
  </si>
  <si>
    <t>Hybrid</t>
  </si>
  <si>
    <t>Offsite</t>
  </si>
  <si>
    <t>If offsite, describe.</t>
  </si>
  <si>
    <t>offsite_charging</t>
  </si>
  <si>
    <t>System design</t>
  </si>
  <si>
    <t>Storage medium</t>
  </si>
  <si>
    <r>
      <t xml:space="preserve">Technology
</t>
    </r>
    <r>
      <rPr>
        <i/>
        <sz val="8"/>
        <rFont val="Arial"/>
        <family val="2"/>
      </rPr>
      <t xml:space="preserve">if applicable, provide Battery Nameplate (MWh) per container, Number of Battery Containers </t>
    </r>
  </si>
  <si>
    <t>flex gen edits added</t>
  </si>
  <si>
    <t>System Design</t>
  </si>
  <si>
    <t>technology</t>
  </si>
  <si>
    <t>Manufacturer</t>
  </si>
  <si>
    <t>manufacturer</t>
  </si>
  <si>
    <t>MWh</t>
  </si>
  <si>
    <t>Max state of charge</t>
  </si>
  <si>
    <t>max_SOC</t>
  </si>
  <si>
    <t>Min state of charge</t>
  </si>
  <si>
    <t>min_SOC</t>
  </si>
  <si>
    <r>
      <t xml:space="preserve">       </t>
    </r>
    <r>
      <rPr>
        <b/>
        <sz val="10"/>
        <rFont val="Arial"/>
        <family val="2"/>
      </rPr>
      <t xml:space="preserve">Cycle limitation </t>
    </r>
    <r>
      <rPr>
        <sz val="10"/>
        <rFont val="Arial"/>
      </rPr>
      <t xml:space="preserve">
(A battery cycle is defined as a full charge of the system at the required power level, followed by a full discharge at the required power level)</t>
    </r>
  </si>
  <si>
    <t xml:space="preserve">Annual cycle limits (e.g., 365) </t>
  </si>
  <si>
    <t xml:space="preserve">Annual capacity degradation impacting PSE, if any. </t>
  </si>
  <si>
    <t>cycles_impact</t>
  </si>
  <si>
    <t>Provide other operation assumptions and limitations. 
(e.g., max cycles per day, average SOC, resting SOC, resting time)</t>
  </si>
  <si>
    <t>cycles_description</t>
  </si>
  <si>
    <t>Inverter / PCS (if applicable)</t>
  </si>
  <si>
    <t xml:space="preserve">Model: provide details including:
  Nameplate per inverter (MW)
Number of Inverters
Is the inverter model a skid solution with MVT? </t>
  </si>
  <si>
    <t>model</t>
  </si>
  <si>
    <t>Integration</t>
  </si>
  <si>
    <t>Name of Integrator</t>
  </si>
  <si>
    <t>integrator</t>
  </si>
  <si>
    <t>Describe relevant experience of integrator and provide client references</t>
  </si>
  <si>
    <t>integrator_experience</t>
  </si>
  <si>
    <t>Cooling System</t>
  </si>
  <si>
    <t>Provide summary description of proposed HVAC system including minimum and maximum operating temperatures for normal operations. Describe operations outside minimum and maximum operating temperatures.</t>
  </si>
  <si>
    <t>cooling_descript</t>
  </si>
  <si>
    <t>Fire Protection System</t>
  </si>
  <si>
    <t>System addresses fire and explosive gas detection, prevention, and mitigation?</t>
  </si>
  <si>
    <t>fire_system</t>
  </si>
  <si>
    <t>Provide summary description of fire protection system and compliant standard.</t>
  </si>
  <si>
    <t>fire_descript</t>
  </si>
  <si>
    <t>Maximum discharge power</t>
  </si>
  <si>
    <t>max_discharge_MW</t>
  </si>
  <si>
    <t>max_discharge_MVA</t>
  </si>
  <si>
    <t>Minimum discharge power</t>
  </si>
  <si>
    <t>min_discharge_MW</t>
  </si>
  <si>
    <t>Maximum charge power</t>
  </si>
  <si>
    <t>max_charge_MW</t>
  </si>
  <si>
    <t>max_charge_MVA</t>
  </si>
  <si>
    <t>Minimum charge power</t>
  </si>
  <si>
    <t>min_charge_MW</t>
  </si>
  <si>
    <t>Power capacity degradation</t>
  </si>
  <si>
    <t>% per year</t>
  </si>
  <si>
    <t>power_degradation_cycles</t>
  </si>
  <si>
    <r>
      <t xml:space="preserve">Maximum dischargeable energy at POI 
</t>
    </r>
    <r>
      <rPr>
        <i/>
        <sz val="8"/>
        <rFont val="Arial"/>
        <family val="2"/>
      </rPr>
      <t>(i.e. Maximum AC useable energy that could be discharged from the project at POI)</t>
    </r>
  </si>
  <si>
    <t>(MWh)</t>
  </si>
  <si>
    <t>MWh_max</t>
  </si>
  <si>
    <t xml:space="preserve">      Others</t>
  </si>
  <si>
    <t>Rated plant DC nameplate energy capacity</t>
  </si>
  <si>
    <t>MWh_min</t>
  </si>
  <si>
    <t xml:space="preserve">Energy capacity degradation
</t>
  </si>
  <si>
    <t>energy_degradation_cycles</t>
  </si>
  <si>
    <t>Discuss Augmentation plan and methodology</t>
  </si>
  <si>
    <t>Augmentation Expected?</t>
  </si>
  <si>
    <t>augmentation</t>
  </si>
  <si>
    <t>Describe augmentation schedule</t>
  </si>
  <si>
    <t>conditional format change</t>
  </si>
  <si>
    <t>augmentation_schedule</t>
  </si>
  <si>
    <r>
      <t xml:space="preserve">Energy output </t>
    </r>
    <r>
      <rPr>
        <i/>
        <sz val="10"/>
        <rFont val="Arial"/>
        <family val="2"/>
      </rPr>
      <t>(intended for pumped hydro resources only)</t>
    </r>
  </si>
  <si>
    <t>%, year 1</t>
  </si>
  <si>
    <t>Estimated net average annual energy output</t>
  </si>
  <si>
    <t>net_avg_energy</t>
  </si>
  <si>
    <t>Nov to Feb average energy output</t>
  </si>
  <si>
    <t>winter_energy</t>
  </si>
  <si>
    <t>Control and operations</t>
  </si>
  <si>
    <t>Maximum Ramp up Rate</t>
  </si>
  <si>
    <t>Control and Operations</t>
  </si>
  <si>
    <t>Maximum Ramp down Rate</t>
  </si>
  <si>
    <t xml:space="preserve">Describe the Ramp rate setting and configurable range. </t>
  </si>
  <si>
    <t>Charging / Discharging</t>
  </si>
  <si>
    <t>First Year Total Round Trip Efficiency ( AC-AC at POI)</t>
  </si>
  <si>
    <t>First Year Round Trip Efficiency</t>
  </si>
  <si>
    <t>1st_Yr_AC_AC_Round_Trip_Efficiency</t>
  </si>
  <si>
    <t>charging_eff</t>
  </si>
  <si>
    <t>Please provide the followings to Total Round Trip Efficiency
- Battery DC charge efficiency
- Battery DC discharge efficiency
- Battery DC Round Trip efficiency
- DC cable one way efficiency
- PCS one way efficiency
- MVT one way efficiency
- MV collection to POI one way efficiency</t>
  </si>
  <si>
    <t>Annual Round Trip Efficency Degradation</t>
  </si>
  <si>
    <t>round_trip_eff_details</t>
  </si>
  <si>
    <t>discharge_eff</t>
  </si>
  <si>
    <t>Last Year Total Round Trip Efficiency ( AC-AC at POI)</t>
  </si>
  <si>
    <t>Last Year Round Trip Efficiency</t>
  </si>
  <si>
    <t>Last_Yr_AC_AC_Round_Trip_Efficiency</t>
  </si>
  <si>
    <t>round_trip_eff</t>
  </si>
  <si>
    <t>Plant control</t>
  </si>
  <si>
    <t xml:space="preserve">Will PSE have exclusive use of facliity? </t>
  </si>
  <si>
    <t>Will PSE have exclusive use of facliity? (Yes/No)</t>
  </si>
  <si>
    <t>hybrid_control</t>
  </si>
  <si>
    <t>Will Developer or PSE provide station power?</t>
  </si>
  <si>
    <t>Will Developer or PSE provide station power? (Developer/PSE)</t>
  </si>
  <si>
    <t>SOC_schedule</t>
  </si>
  <si>
    <t>Developer</t>
  </si>
  <si>
    <t>PSE</t>
  </si>
  <si>
    <t>Eliminate</t>
  </si>
  <si>
    <t>time_shift</t>
  </si>
  <si>
    <t>time_shift_control</t>
  </si>
  <si>
    <t>operational_flexibility</t>
  </si>
  <si>
    <t>operation_flexibility_lifespan</t>
  </si>
  <si>
    <t>curtail_EMS</t>
  </si>
  <si>
    <t>Forecast Forced Outage Rate</t>
  </si>
  <si>
    <t>Mean time to repair the whole site</t>
  </si>
  <si>
    <t>Augmentation Costs $/MWh - Add "assumned included in offer price" below line</t>
  </si>
  <si>
    <t>mean_time_repair</t>
  </si>
  <si>
    <t>O&amp;M costs</t>
  </si>
  <si>
    <t>Annual planned maintenance (at site level)</t>
  </si>
  <si>
    <t>maint_days_year</t>
  </si>
  <si>
    <t>annual_avail</t>
  </si>
  <si>
    <t>For ownership offers, please include the following:</t>
  </si>
  <si>
    <t>Expected life span for energy storage system</t>
  </si>
  <si>
    <t>Ownership Options</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</si>
  <si>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</si>
  <si>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</si>
  <si>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</si>
  <si>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</si>
  <si>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</si>
  <si>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</si>
  <si>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</si>
  <si>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</si>
  <si>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</si>
  <si>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Engineering documentation submitted</t>
  </si>
  <si>
    <t>engineering_documentation</t>
  </si>
  <si>
    <t xml:space="preserve"> (include "Engineering Documentation" in filename of submitted document)</t>
  </si>
  <si>
    <t>3d . Facility Detail for DR, DER, or System Resources</t>
  </si>
  <si>
    <t>Required for all other RFP proposals. (Do not remove tab.)</t>
  </si>
  <si>
    <t>Demand Response, Distributed Energy Resources, or System Resource Summaries</t>
  </si>
  <si>
    <t>Number</t>
  </si>
  <si>
    <t>DR Resource</t>
  </si>
  <si>
    <t>3d</t>
  </si>
  <si>
    <t>Resource_Summary</t>
  </si>
  <si>
    <t>DR_used</t>
  </si>
  <si>
    <t>DER Resource</t>
  </si>
  <si>
    <t>DER_used</t>
  </si>
  <si>
    <t>System Resource</t>
  </si>
  <si>
    <t>System_R_Used</t>
  </si>
  <si>
    <t>Demand response ("DR")</t>
  </si>
  <si>
    <t>Program specifics</t>
  </si>
  <si>
    <t>Demand_response</t>
  </si>
  <si>
    <t>program_design</t>
  </si>
  <si>
    <t>Types of loads</t>
  </si>
  <si>
    <t>Load_types</t>
  </si>
  <si>
    <t>Types of customers</t>
  </si>
  <si>
    <t>Customer_types</t>
  </si>
  <si>
    <t>Marketing plan</t>
  </si>
  <si>
    <t>Submit detailed marketing plan if available.</t>
  </si>
  <si>
    <t>submit_marketing_plan</t>
  </si>
  <si>
    <t xml:space="preserve"> (include "DR Marketing Plan" in filename of submitted document)</t>
  </si>
  <si>
    <t>Provide summary marketing plan / demonstrate ability to enroll customers.</t>
  </si>
  <si>
    <t>marketing_plan</t>
  </si>
  <si>
    <t>Measurement &amp; evaluation plan</t>
  </si>
  <si>
    <t>Submit detailed measurement and evaluation plan if available.</t>
  </si>
  <si>
    <t>submit_measure_plan</t>
  </si>
  <si>
    <t xml:space="preserve"> (include "DR Measure and Eval Plan" in filename of submitted document)</t>
  </si>
  <si>
    <t>Provide summary of measurement and evaluation plan, consistent with Exhibit K.</t>
  </si>
  <si>
    <t>measure_plan</t>
  </si>
  <si>
    <t>integration_design</t>
  </si>
  <si>
    <t>Describe interface.</t>
  </si>
  <si>
    <t>interface</t>
  </si>
  <si>
    <t>Describe communications protocols.</t>
  </si>
  <si>
    <t>comms</t>
  </si>
  <si>
    <t>IT Security</t>
  </si>
  <si>
    <t>Does the Respondent have a SOC2 Type II audit report issued within the past 12 months?</t>
  </si>
  <si>
    <t>DR_SOC2_audit_report</t>
  </si>
  <si>
    <t>If no, please indicate latest audit and plans for SOC2 Type II certification.</t>
  </si>
  <si>
    <t>DR_SOC2_audit_report_no_descript</t>
  </si>
  <si>
    <t>If not applicable, please explain why.</t>
  </si>
  <si>
    <t>DR_SOC2_audit_report_NA_descript</t>
  </si>
  <si>
    <t>Does the Respondent provide US-only hosting options?</t>
  </si>
  <si>
    <t>DR_US_hosting</t>
  </si>
  <si>
    <t>If no, please describe hosting options and plans for US-only hosting.</t>
  </si>
  <si>
    <t>DR_US_hosting_no_descript</t>
  </si>
  <si>
    <t>DR_US_hosting_NA_descript</t>
  </si>
  <si>
    <t>Does the Respondent support encryption of data in transit using SSH or TLS1.2 or later?</t>
  </si>
  <si>
    <t>DR_encrypt_transit</t>
  </si>
  <si>
    <t>If no, please describe how encryption of data in transit is supported.</t>
  </si>
  <si>
    <t>DR_encrypt_transit_no_descript</t>
  </si>
  <si>
    <t>DR_encrypt_transit_NA_descript</t>
  </si>
  <si>
    <t>Does the Respondent support encryption of data at rest using AES256 or better?</t>
  </si>
  <si>
    <t>DR_encrypt_rest</t>
  </si>
  <si>
    <t>If no, please describe how encryption of data at rest is supported.</t>
  </si>
  <si>
    <t>DR_encrypt_rest_no_descript</t>
  </si>
  <si>
    <t>DR_encrypt_rest_NA_descript</t>
  </si>
  <si>
    <t>Does the Respondent support SAML2.0 for single sign on?</t>
  </si>
  <si>
    <t>DR_SAML_SSO</t>
  </si>
  <si>
    <t>If no, please describe how single sign on is supported.</t>
  </si>
  <si>
    <t>DR_SAML_SSO_no_descript</t>
  </si>
  <si>
    <t>DR_SAML_SSO_NA_descript</t>
  </si>
  <si>
    <t>Time ahead</t>
  </si>
  <si>
    <t>Day</t>
  </si>
  <si>
    <t>1 Hour</t>
  </si>
  <si>
    <t xml:space="preserve">Winter power capacity by year (AC) </t>
  </si>
  <si>
    <t>assumed to be 30 deg F</t>
  </si>
  <si>
    <t>winter_2023_day</t>
  </si>
  <si>
    <t>winter_2023_1hr</t>
  </si>
  <si>
    <t>winter_2024_day</t>
  </si>
  <si>
    <t>winter_2024_1hr</t>
  </si>
  <si>
    <t>winter_2025_day</t>
  </si>
  <si>
    <t>winter_2025_1hr</t>
  </si>
  <si>
    <t>winter_2026_day</t>
  </si>
  <si>
    <t>winter_2026_1hr</t>
  </si>
  <si>
    <t>winter_2027_day</t>
  </si>
  <si>
    <t>winter_2027_1hr</t>
  </si>
  <si>
    <t>winter_2028_day</t>
  </si>
  <si>
    <t>winter_2028_1hr</t>
  </si>
  <si>
    <t>winter_2029_day</t>
  </si>
  <si>
    <t>winter_2029_1hr</t>
  </si>
  <si>
    <t>winter_2030_day</t>
  </si>
  <si>
    <t>winter_2030_1hr</t>
  </si>
  <si>
    <t>winter_2031_day</t>
  </si>
  <si>
    <t>winter_2031_1hr</t>
  </si>
  <si>
    <t>winter_2032_day</t>
  </si>
  <si>
    <t>winter_2032_1hr</t>
  </si>
  <si>
    <t xml:space="preserve">Summer power capacity by year (AC) </t>
  </si>
  <si>
    <t>assumed to be 85 deg F</t>
  </si>
  <si>
    <t>summer_2023_day</t>
  </si>
  <si>
    <t>summer_2023_1hr</t>
  </si>
  <si>
    <t>summer_2024_day</t>
  </si>
  <si>
    <t>summer_2024_1hr</t>
  </si>
  <si>
    <t>summer_2025_day</t>
  </si>
  <si>
    <t>summer_2025_1hr</t>
  </si>
  <si>
    <t>summer_2026_day</t>
  </si>
  <si>
    <t>summer_2026_1hr</t>
  </si>
  <si>
    <t>summer_2027_day</t>
  </si>
  <si>
    <t>summer_2027_1hr</t>
  </si>
  <si>
    <t>summer_2028_day</t>
  </si>
  <si>
    <t>summer_2028_1hr</t>
  </si>
  <si>
    <t>summer_2029_day</t>
  </si>
  <si>
    <t>summer_2029_1hr</t>
  </si>
  <si>
    <t>summer_2030_day</t>
  </si>
  <si>
    <t>summer_2030_1hr</t>
  </si>
  <si>
    <t>summer_2031_day</t>
  </si>
  <si>
    <t>summer_2031_1hr</t>
  </si>
  <si>
    <t>summer_2032_day</t>
  </si>
  <si>
    <t>summer_2032_1hr</t>
  </si>
  <si>
    <t>If additional availability can be provided, please describe.</t>
  </si>
  <si>
    <t>additional_capacity</t>
  </si>
  <si>
    <t>Pricing</t>
  </si>
  <si>
    <t>Capacity charge</t>
  </si>
  <si>
    <t>($/kW-year)</t>
  </si>
  <si>
    <t>Capacity_charge</t>
  </si>
  <si>
    <t>2023_1</t>
  </si>
  <si>
    <t>2023_2</t>
  </si>
  <si>
    <t>2023_3</t>
  </si>
  <si>
    <t>2024_1</t>
  </si>
  <si>
    <t>2024_2</t>
  </si>
  <si>
    <t>2024_3</t>
  </si>
  <si>
    <t>2025_1</t>
  </si>
  <si>
    <t>2025_2</t>
  </si>
  <si>
    <t>2025_3</t>
  </si>
  <si>
    <t>2026_1</t>
  </si>
  <si>
    <t>2026_2</t>
  </si>
  <si>
    <t>2026_3</t>
  </si>
  <si>
    <t>2027_1</t>
  </si>
  <si>
    <t>2027_2</t>
  </si>
  <si>
    <t>2027_3</t>
  </si>
  <si>
    <t>2028_1</t>
  </si>
  <si>
    <t>2028_2</t>
  </si>
  <si>
    <t>2028_3</t>
  </si>
  <si>
    <t>2029_1</t>
  </si>
  <si>
    <t>2029_2</t>
  </si>
  <si>
    <t>2029_3</t>
  </si>
  <si>
    <t>2030_1</t>
  </si>
  <si>
    <t>2030_2</t>
  </si>
  <si>
    <t>2030_3</t>
  </si>
  <si>
    <t>2031_1</t>
  </si>
  <si>
    <t>2031_2</t>
  </si>
  <si>
    <t>2031_3</t>
  </si>
  <si>
    <t>2032_1</t>
  </si>
  <si>
    <t>2032_2</t>
  </si>
  <si>
    <t>2032_3</t>
  </si>
  <si>
    <t>Customer benefit sharing</t>
  </si>
  <si>
    <t>Offer include customer benefit sharing?</t>
  </si>
  <si>
    <t>customer_benefit</t>
  </si>
  <si>
    <t>cust_benefit_discription</t>
  </si>
  <si>
    <t>Per participant annual incentive</t>
  </si>
  <si>
    <t>($/participant)</t>
  </si>
  <si>
    <t>per_participant_incentive</t>
  </si>
  <si>
    <t>Normalized incentive based on delivered capacity</t>
  </si>
  <si>
    <t>($/kW-yr)</t>
  </si>
  <si>
    <t>normalized_incentive</t>
  </si>
  <si>
    <t>Total costs</t>
  </si>
  <si>
    <t>to include capacity charges, customer incentives 
and any other pricing elements</t>
  </si>
  <si>
    <t>($'s)</t>
  </si>
  <si>
    <t>total_costs</t>
  </si>
  <si>
    <t>Costs breakdown</t>
  </si>
  <si>
    <t>Program startup costs</t>
  </si>
  <si>
    <t>% of total</t>
  </si>
  <si>
    <t>startup_costs</t>
  </si>
  <si>
    <t>Software licensing</t>
  </si>
  <si>
    <t>software</t>
  </si>
  <si>
    <t>Marketing / Recruitment</t>
  </si>
  <si>
    <t>marketing</t>
  </si>
  <si>
    <t>Equipment capital</t>
  </si>
  <si>
    <t>capital</t>
  </si>
  <si>
    <t>Equipment installation</t>
  </si>
  <si>
    <t>equip_install</t>
  </si>
  <si>
    <t>Equipment maintenance</t>
  </si>
  <si>
    <t>equip_maint</t>
  </si>
  <si>
    <t>Participant incentives</t>
  </si>
  <si>
    <t>participant_incentive</t>
  </si>
  <si>
    <t>Customer service</t>
  </si>
  <si>
    <t>cust_service</t>
  </si>
  <si>
    <t>Tracking and reporting, M&amp;V</t>
  </si>
  <si>
    <t>tracking_reporting</t>
  </si>
  <si>
    <t>Other (please specify)</t>
  </si>
  <si>
    <t>other_costs</t>
  </si>
  <si>
    <t>Total (should equal 100%)</t>
  </si>
  <si>
    <t>Distributed energy resource ("DER")</t>
  </si>
  <si>
    <t>Note: Use facility tabs (3a,3b,3c) for the specific resources used for the DER, in addition to the main required tabs.</t>
  </si>
  <si>
    <t>Describe design</t>
  </si>
  <si>
    <t>Distributed_Energy_Resource</t>
  </si>
  <si>
    <t>Types of customers/Site</t>
  </si>
  <si>
    <t>types_customers</t>
  </si>
  <si>
    <t>Assessment and acquisition plan</t>
  </si>
  <si>
    <t>Submit assessment and acquisition plan if available.</t>
  </si>
  <si>
    <t xml:space="preserve"> (include "DER Assessment and Acquisition Plan" in filename of submitted document)</t>
  </si>
  <si>
    <t>Provide summary of assessment and acquisition plan.</t>
  </si>
  <si>
    <t>assessment_plan</t>
  </si>
  <si>
    <t>DER_SOC2_audit_report</t>
  </si>
  <si>
    <t>DER_SOC2_audit_report_no_descript</t>
  </si>
  <si>
    <t>DER_SOC2_audit_report_NA_descript</t>
  </si>
  <si>
    <t>DER_US_hosting</t>
  </si>
  <si>
    <t>DER_US_hosting_no_descript</t>
  </si>
  <si>
    <t>DER_US_hosting_NA_descript</t>
  </si>
  <si>
    <t>DER_encrypt_transit</t>
  </si>
  <si>
    <t>DER_encrypt_transit_no_descript</t>
  </si>
  <si>
    <t>DER_encrypt_transit_NA_descript</t>
  </si>
  <si>
    <t>DER_encrypt_rest</t>
  </si>
  <si>
    <t>DER_encrypt_rest_no_descript</t>
  </si>
  <si>
    <t>DER_encrypt_rest_NA_descript</t>
  </si>
  <si>
    <t>DER_SAML_SSO</t>
  </si>
  <si>
    <t>DER_SAML_SSO_no_descript</t>
  </si>
  <si>
    <t>Does the Bidder have an existing relationship with Uplight VPP platform?</t>
  </si>
  <si>
    <t>DER_Uplight_VPP</t>
  </si>
  <si>
    <t>Based on the Bidder’s experience with Uplight, please describe the details of any single sign-on (SSO) implementation. Include the standard (if any) adhered to and how it was implemented.</t>
  </si>
  <si>
    <t>DER_Uplight_SSO</t>
  </si>
  <si>
    <t>DER_SAML_SSO_NA_descript</t>
  </si>
  <si>
    <t>Describe pricing.</t>
  </si>
  <si>
    <t>price_description</t>
  </si>
  <si>
    <t>Provide any energy charges.</t>
  </si>
  <si>
    <t>$/kWh</t>
  </si>
  <si>
    <t>energy_charge</t>
  </si>
  <si>
    <t>Provide any capacity charges.</t>
  </si>
  <si>
    <t>$/kW</t>
  </si>
  <si>
    <t>capacity_charge</t>
  </si>
  <si>
    <t>Project include customer benefit sharing?</t>
  </si>
  <si>
    <t>customer_benefit_sharing</t>
  </si>
  <si>
    <t>description_customer_benefit_sharing</t>
  </si>
  <si>
    <t>System Resources</t>
  </si>
  <si>
    <t>Market_Design</t>
  </si>
  <si>
    <t>System</t>
  </si>
  <si>
    <t>Specified?</t>
  </si>
  <si>
    <t>specified</t>
  </si>
  <si>
    <t>specified_description</t>
  </si>
  <si>
    <t>Plant AC capacity</t>
  </si>
  <si>
    <t>(MVA)</t>
  </si>
  <si>
    <t>Dispatchable?</t>
  </si>
  <si>
    <t>dispatchable</t>
  </si>
  <si>
    <t>If yes, can it be shaped?</t>
  </si>
  <si>
    <t>description_of_dispatch</t>
  </si>
  <si>
    <t>Shaped</t>
  </si>
  <si>
    <t>As Generated</t>
  </si>
  <si>
    <t>Events</t>
  </si>
  <si>
    <t>Number of events - winter</t>
  </si>
  <si>
    <t>winter_events</t>
  </si>
  <si>
    <t>duration</t>
  </si>
  <si>
    <t>(hrs)</t>
  </si>
  <si>
    <t>winter_duration</t>
  </si>
  <si>
    <t>Number of events - summer</t>
  </si>
  <si>
    <t>summer_events</t>
  </si>
  <si>
    <t>summer_duration</t>
  </si>
  <si>
    <t>Description of measurement and verification</t>
  </si>
  <si>
    <t>measurement_verification</t>
  </si>
  <si>
    <t>8760_datasource</t>
  </si>
  <si>
    <t>8760_assessment</t>
  </si>
  <si>
    <t>If so, please submit</t>
  </si>
  <si>
    <t>8760_assessment_submitted</t>
  </si>
  <si>
    <t xml:space="preserve"> (include "Market Independent Resource Assessment" in filename of submitted document)</t>
  </si>
  <si>
    <t>4. Variable Energy Output Profile for Intermittent Resources (8760)</t>
  </si>
  <si>
    <t>Not required for baseload or dispatchable resources. Required for all other RFP resources. (Do not remove tab.)</t>
  </si>
  <si>
    <t>Suggest deleting this question</t>
  </si>
  <si>
    <t>Variable Energy Output Profile</t>
  </si>
  <si>
    <t>Energy_Used</t>
  </si>
  <si>
    <t>Project capacity at POI (MW)</t>
  </si>
  <si>
    <t>POI_MW</t>
  </si>
  <si>
    <t>&gt;=0</t>
  </si>
  <si>
    <r>
      <t xml:space="preserve">Project annual output at POI (MWh)
</t>
    </r>
    <r>
      <rPr>
        <sz val="10"/>
        <color rgb="FFFF0000"/>
        <rFont val="Arial"/>
        <family val="2"/>
      </rPr>
      <t>(Calculated based on 8760 entered below.  Please double check the calculated total matches the resource's expected total MWh output)</t>
    </r>
  </si>
  <si>
    <t>POI_annual_MWh</t>
  </si>
  <si>
    <t>* Note the 8760 data should be based on the typical meteorological year (also known as P50).</t>
  </si>
  <si>
    <t>* Offers that include multiple resources (wind, solar, energy storage, etc) or is shaped, should submit the combined or shaped 8760 output.</t>
  </si>
  <si>
    <t>* Please format data to at most 4 decimal places (shown in the table below)</t>
  </si>
  <si>
    <t>Hour ending</t>
  </si>
  <si>
    <t>Net Energy at POI MW</t>
  </si>
  <si>
    <t>Hour</t>
  </si>
  <si>
    <t>&gt;=-100 &lt;=1000</t>
  </si>
  <si>
    <t>RepeatTo: C8782</t>
  </si>
  <si>
    <t>RepeatTo: D8782</t>
  </si>
  <si>
    <t>RepeatTo: E8782</t>
  </si>
  <si>
    <t>5. Interconnection and Transmission</t>
  </si>
  <si>
    <r>
      <t xml:space="preserve">Required for all RFP proposals. (Do not remove tab.)  </t>
    </r>
    <r>
      <rPr>
        <b/>
        <sz val="14"/>
        <color theme="0"/>
        <rFont val="Palatino Linotype"/>
        <family val="1"/>
      </rPr>
      <t>Fill in ALL fields if applicable.</t>
    </r>
  </si>
  <si>
    <t>Delivery Path</t>
  </si>
  <si>
    <t>Is project a DR or DER?</t>
  </si>
  <si>
    <t>If project is a DR or DER, please use the following text box to clarify any information with respect to interconnection and transmission.</t>
  </si>
  <si>
    <t>For all others (non-DER), please specify the information below.</t>
  </si>
  <si>
    <t>Interconnection Service</t>
  </si>
  <si>
    <t>Interconnection Service Request #1</t>
  </si>
  <si>
    <t>Queue #:</t>
  </si>
  <si>
    <t>Queue Status:</t>
  </si>
  <si>
    <t xml:space="preserve">Transmission Provider: </t>
  </si>
  <si>
    <t>Point of Interconnection (substation name &amp; voltage level):</t>
  </si>
  <si>
    <t>Network / Energy Resource Interconnection Service ("NRIS" / "ERIS") Election:</t>
  </si>
  <si>
    <t>Requested Capacity (MW):</t>
  </si>
  <si>
    <t>Requested Commercial Operation Date ("COD"):</t>
  </si>
  <si>
    <t>(Expected) Cluster / System Impact Study Completion Date:</t>
  </si>
  <si>
    <t>(Expected) Facilities Study Completion Date:</t>
  </si>
  <si>
    <t>(Expected) Large Generator Interconnection Agreement ("LGIA") Execution Date:</t>
  </si>
  <si>
    <t>(Expected) Interconnection Customer Interconnection Facilitites ("ICIF") Completion Date:</t>
  </si>
  <si>
    <t>(Expected) Transmission Provider Interconnection Facilitites ("TPIF") Completion Date:</t>
  </si>
  <si>
    <t>(Expected) Network Upgrade ("NU") Completion Date:</t>
  </si>
  <si>
    <t>(Expected) Total TPIF Costs:</t>
  </si>
  <si>
    <t>(Expected) Total NU Costs:</t>
  </si>
  <si>
    <t>NU Facilities / Scope</t>
  </si>
  <si>
    <t xml:space="preserve">Queue #(s) with Contingent Facilities: </t>
  </si>
  <si>
    <t xml:space="preserve">(Expected) Contingent Facilities Cost: </t>
  </si>
  <si>
    <t xml:space="preserve">(Expected) Contingent Facilities Completion Date: </t>
  </si>
  <si>
    <t>Affected Systems Identified:</t>
  </si>
  <si>
    <t>(Expected) Affected System Impact Study Completion Date:</t>
  </si>
  <si>
    <t>(Expected) Total Affected Systems Mitigation Cost:</t>
  </si>
  <si>
    <t>(Expected) Affected Systems Mitigation Completion Date:</t>
  </si>
  <si>
    <t>Affected Systems Mitigation Facilities / Scope:</t>
  </si>
  <si>
    <t xml:space="preserve">Is there anything PSE needs to know for the interconnection service plan? </t>
  </si>
  <si>
    <t>Interconnection Service Request #2</t>
  </si>
  <si>
    <t>Interconnection Service Request #3</t>
  </si>
  <si>
    <t>Please include any information and/or queue #s that are not captured in the fields above.</t>
  </si>
  <si>
    <t>Transmission Service</t>
  </si>
  <si>
    <t>Transmission Service Request #1</t>
  </si>
  <si>
    <t>Open Access Same Time Information System ("OASIS") Assigned Reference ("AREF") #:</t>
  </si>
  <si>
    <t>OASIS AREF Status:</t>
  </si>
  <si>
    <t>Point of Receipt ("POR"):</t>
  </si>
  <si>
    <t>Point of Delivery ("POD"):</t>
  </si>
  <si>
    <t>Source:</t>
  </si>
  <si>
    <t>Sink:</t>
  </si>
  <si>
    <t>Request Submission Date:</t>
  </si>
  <si>
    <t>Service Commencement Date:</t>
  </si>
  <si>
    <t>Service End Date:</t>
  </si>
  <si>
    <t>Service Cost ($/kW-mo):</t>
  </si>
  <si>
    <t>(Expected) Transmission Service Agreement ("TSA") Execution Date:</t>
  </si>
  <si>
    <t>Bridge Conditional Firm Service Award Description (OASIS AREF, start/stop dates, curtailment conditions):</t>
  </si>
  <si>
    <t xml:space="preserve">Is there anything PSE needs to know for the transmission service plan? </t>
  </si>
  <si>
    <t>Transmission Service Request #2</t>
  </si>
  <si>
    <t>Transmission Service Request #3</t>
  </si>
  <si>
    <t>Transmission Service Request #4</t>
  </si>
  <si>
    <t>Transmission Service Request #5</t>
  </si>
  <si>
    <t>Transmission Service Request #6</t>
  </si>
  <si>
    <t>Transmission Service Request #7</t>
  </si>
  <si>
    <t>Transmission Service Request #8</t>
  </si>
  <si>
    <t>Transmission Service Request #9</t>
  </si>
  <si>
    <t>Transmission Service Request #10</t>
  </si>
  <si>
    <t>Please include any information and/or AREF #s that are not captured in the fields above.</t>
  </si>
  <si>
    <t>Energy Storage - load request</t>
  </si>
  <si>
    <r>
      <t xml:space="preserve">Does energy storage project </t>
    </r>
    <r>
      <rPr>
        <b/>
        <u/>
        <sz val="10"/>
        <rFont val="Arial"/>
        <family val="2"/>
      </rPr>
      <t>have firm</t>
    </r>
    <r>
      <rPr>
        <b/>
        <sz val="10"/>
        <rFont val="Arial"/>
        <family val="2"/>
      </rPr>
      <t xml:space="preserve"> transmission service to charge the device?</t>
    </r>
  </si>
  <si>
    <t>If yes, please decribe transmission for charging, including NERC priority code (1-7)</t>
  </si>
  <si>
    <t>Did the interconnection service process study the energy storage component as a load?</t>
  </si>
  <si>
    <t>If yes, please decribe the study performed, the required costs identified, and the expected completion timeframe identified.</t>
  </si>
  <si>
    <t>Ancillary services</t>
  </si>
  <si>
    <t>Project balancing authority</t>
  </si>
  <si>
    <t>Please provide the following responses to party responsible for Ancillary services:</t>
  </si>
  <si>
    <t>Service</t>
  </si>
  <si>
    <t>Party 
responsible</t>
  </si>
  <si>
    <t>Operating reserves</t>
  </si>
  <si>
    <t>Resource integration (balancing for intermittent resources)</t>
  </si>
  <si>
    <t>Scheduling</t>
  </si>
  <si>
    <t>Regulating reserves</t>
  </si>
  <si>
    <t>Generation imbalance</t>
  </si>
  <si>
    <t>Other required ancillary service(s)</t>
  </si>
  <si>
    <t>Specify other</t>
  </si>
  <si>
    <t>Interconnection Development</t>
  </si>
  <si>
    <t>Does the project require construction of a tie-line to the POI?</t>
  </si>
  <si>
    <t>If yes:</t>
  </si>
  <si>
    <r>
      <t>How long is the tie-line?</t>
    </r>
    <r>
      <rPr>
        <i/>
        <sz val="7"/>
        <rFont val="Arial"/>
        <family val="2"/>
      </rPr>
      <t xml:space="preserve"> (miles)</t>
    </r>
  </si>
  <si>
    <t>Expected completion date of the tie-line</t>
  </si>
  <si>
    <t>Submit a map showing the tie-line route relative to the project and the POI. Include the development, design and construction work as part of the attached detailed project development schedule described on Tab 6. Development Projects Detail.</t>
  </si>
  <si>
    <r>
      <t xml:space="preserve">Describe the location of the tie-line relative to the project and the POI. Include the development/construction status of the tie-line. </t>
    </r>
    <r>
      <rPr>
        <sz val="8"/>
        <rFont val="Arial"/>
        <family val="2"/>
      </rPr>
      <t xml:space="preserve">Describe relevant permitting and land rights matters associated with the tie-line on Tab 6. Development Projects Detail in the site control and permitting sections. </t>
    </r>
  </si>
  <si>
    <t>PURPA qualifying facilities</t>
  </si>
  <si>
    <t xml:space="preserve">Is respondent proposing a QF resource located outside the Pacific Northwest as defined for the BPA in Section 3 of the Pacific Northwest Electric Power Planning Conservation Act </t>
  </si>
  <si>
    <t xml:space="preserve">(94 Stat. 2698; 16 U.S.C. Sec 839a)? </t>
  </si>
  <si>
    <t xml:space="preserve">If yes, describe how electricity from the facility will be delivered to Washington state on a real-time basis without shaping, storage or integration services. </t>
  </si>
  <si>
    <t>Does the owner/developer plan to pursue eligibility through the PURPA?</t>
  </si>
  <si>
    <t>6. Development - Details</t>
  </si>
  <si>
    <t>Required for development and construction projects. Not required for operating projects or non-unit-contingent offers. (Do not remove tab.)</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</si>
  <si>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</si>
  <si>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</si>
  <si>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</si>
  <si>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Not submitted</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</si>
  <si>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</si>
  <si>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</si>
  <si>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</si>
  <si>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</si>
  <si>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</si>
  <si>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</si>
  <si>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Interconnection</t>
  </si>
  <si>
    <t xml:space="preserve">Testing </t>
  </si>
  <si>
    <t>Include any potential opportunities to improve the schedule</t>
  </si>
  <si>
    <t>Engineering</t>
  </si>
  <si>
    <t>Commissioning</t>
  </si>
  <si>
    <r>
      <t xml:space="preserve">Have any arrangements or commitments been made for the construction of the project? Please provide details.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</si>
  <si>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</si>
  <si>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</si>
  <si>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Additional detail submitted?</t>
  </si>
  <si>
    <t>Arrangements_or_Commitments_for_Construction_Submitted</t>
  </si>
  <si>
    <t xml:space="preserve"> (include "Development contractual structure" in filename of submitted document)</t>
  </si>
  <si>
    <t>Description_of_Arrangements_or_Commitments_for_Construction</t>
  </si>
  <si>
    <t>Describe the status of the procurement of major equipment.</t>
  </si>
  <si>
    <t>Suggest changing to "describe the status of the procurement of major equipment"</t>
  </si>
  <si>
    <t>Arrangements_or_Commitments_for_Safe_Harbored_Major_Equipment_Submitted</t>
  </si>
  <si>
    <t xml:space="preserve"> (include "Development safe harbor and major equipment" in filename of submitted document)</t>
  </si>
  <si>
    <t>Description_gements_or_Commitments_for_Safe_Harbored_Major_Equipment</t>
  </si>
  <si>
    <t>7. Ownership - Capital Costs</t>
  </si>
  <si>
    <t xml:space="preserve">       Required for proposals containing asset sale offers. (Do not remove tab.)</t>
  </si>
  <si>
    <t>Costs in nominal dollars only</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</si>
  <si>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</si>
  <si>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</si>
  <si>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</si>
  <si>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</si>
  <si>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</si>
  <si>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</si>
  <si>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</si>
  <si>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</si>
  <si>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</si>
  <si>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</si>
  <si>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</si>
  <si>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</si>
  <si>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</si>
  <si>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</si>
  <si>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</si>
  <si>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</si>
  <si>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</si>
  <si>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</si>
  <si>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</si>
  <si>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</si>
  <si>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</si>
  <si>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</si>
  <si>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</si>
  <si>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</si>
  <si>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</si>
  <si>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</si>
  <si>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</si>
  <si>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</si>
  <si>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</si>
  <si>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</si>
  <si>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</si>
  <si>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</si>
  <si>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</si>
  <si>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</si>
  <si>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</si>
  <si>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</si>
  <si>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</si>
  <si>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</si>
  <si>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</si>
  <si>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</si>
  <si>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</si>
  <si>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</si>
  <si>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</si>
  <si>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</si>
  <si>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</si>
  <si>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</si>
  <si>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</si>
  <si>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</si>
  <si>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</si>
  <si>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</si>
  <si>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</si>
  <si>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</si>
  <si>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</si>
  <si>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</si>
  <si>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</si>
  <si>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</si>
  <si>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</si>
  <si>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</si>
  <si>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</si>
  <si>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</si>
  <si>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</si>
  <si>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</si>
  <si>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</si>
  <si>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</si>
  <si>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</si>
  <si>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</si>
  <si>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</si>
  <si>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</si>
  <si>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</si>
  <si>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</si>
  <si>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</si>
  <si>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</si>
  <si>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</si>
  <si>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</si>
  <si>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</si>
  <si>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</si>
  <si>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</si>
  <si>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</si>
  <si>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</si>
  <si>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</si>
  <si>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</si>
  <si>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</si>
  <si>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</si>
  <si>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</si>
  <si>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</si>
  <si>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</si>
  <si>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</si>
  <si>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</si>
  <si>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</si>
  <si>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</si>
  <si>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</si>
  <si>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</si>
  <si>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8. Ownership - Operating Costs</t>
  </si>
  <si>
    <t>Generation Statistics</t>
  </si>
  <si>
    <t>C</t>
  </si>
  <si>
    <t>Generation statistics (as applicable per resource type)</t>
  </si>
  <si>
    <t>Additional Info.</t>
  </si>
  <si>
    <t>Net capacity</t>
  </si>
  <si>
    <t>MW</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</si>
  <si>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</si>
  <si>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</si>
  <si>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</si>
  <si>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</si>
  <si>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</si>
  <si>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</si>
  <si>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</si>
  <si>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</si>
  <si>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</si>
  <si>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</si>
  <si>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</si>
  <si>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</si>
  <si>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</si>
  <si>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</si>
  <si>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</si>
  <si>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</si>
  <si>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</si>
  <si>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</si>
  <si>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</si>
  <si>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</si>
  <si>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</si>
  <si>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</si>
  <si>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</si>
  <si>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</si>
  <si>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</si>
  <si>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</si>
  <si>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</si>
  <si>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</si>
  <si>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</si>
  <si>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</si>
  <si>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</si>
  <si>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</si>
  <si>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</si>
  <si>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</si>
  <si>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</si>
  <si>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</si>
  <si>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</si>
  <si>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</si>
  <si>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</si>
  <si>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</si>
  <si>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</si>
  <si>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</si>
  <si>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</si>
  <si>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</si>
  <si>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</si>
  <si>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</si>
  <si>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</si>
  <si>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</si>
  <si>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</si>
  <si>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</si>
  <si>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</si>
  <si>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</si>
  <si>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</si>
  <si>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</si>
  <si>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</si>
  <si>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</si>
  <si>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</si>
  <si>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</si>
  <si>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</si>
  <si>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</si>
  <si>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</si>
  <si>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</si>
  <si>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</si>
  <si>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</si>
  <si>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</si>
  <si>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</si>
  <si>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</si>
  <si>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</si>
  <si>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</si>
  <si>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</si>
  <si>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</si>
  <si>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</si>
  <si>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</si>
  <si>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</si>
  <si>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</si>
  <si>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</si>
  <si>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9. Bid Certification and Contacts</t>
  </si>
  <si>
    <t xml:space="preserve">Required for all RFP proposals. (Do not remove tab.) </t>
  </si>
  <si>
    <t>Bid certification</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</si>
  <si>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respondent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</si>
  <si>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B-1 forms (in Excel format), respondent must provide a signed copy of Tab 9. A PDF scan of the signed tab must be submitted electronically along with Exhibit B-1 and all other attachments. Please include "Bid Certification Signature" in filename of submitted document.</t>
  </si>
  <si>
    <r>
      <t xml:space="preserve">Proposal name
</t>
    </r>
    <r>
      <rPr>
        <i/>
        <sz val="8"/>
        <rFont val="Arial"/>
        <family val="2"/>
      </rPr>
      <t>Calculation field, no entry required</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</si>
  <si>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</si>
  <si>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</si>
  <si>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</si>
  <si>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</si>
  <si>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</si>
  <si>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</si>
  <si>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</si>
  <si>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</si>
  <si>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</si>
  <si>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</si>
  <si>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</si>
  <si>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</si>
  <si>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</si>
  <si>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Date</t>
  </si>
  <si>
    <t>&gt;01/01/2021</t>
  </si>
  <si>
    <t>what date to be used?</t>
  </si>
  <si>
    <t>Please provide a signed copy of Tab 9 (scanned PDF file), along with the complete live Excel proposal form.</t>
  </si>
  <si>
    <t>Do not remove Tab 9 (or any other tab) from the Exhibit B-1 proposal file.</t>
  </si>
  <si>
    <t>Primary contact (required for all proposals)</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</si>
  <si>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</si>
  <si>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</si>
  <si>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</si>
  <si>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</si>
  <si>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</si>
  <si>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</si>
  <si>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</si>
  <si>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</si>
  <si>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</si>
  <si>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</si>
  <si>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</si>
  <si>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</si>
  <si>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</si>
  <si>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</si>
  <si>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</si>
  <si>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</si>
  <si>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</si>
  <si>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</si>
  <si>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</si>
  <si>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</si>
  <si>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</si>
  <si>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Alternate Contact</t>
  </si>
  <si>
    <t>Last Modified - 06/27/2024</t>
  </si>
  <si>
    <r>
      <t xml:space="preserve">Select the Point of delivery ("POD") as identified in Exhibit F
</t>
    </r>
    <r>
      <rPr>
        <sz val="8"/>
        <rFont val="Arial"/>
        <family val="2"/>
      </rPr>
      <t>PSEI.SYSTEM, BPAT.PSEI, NWH, MIDCREMOTE, COB/MALIN, JOHNDAY, CENTRALIA, BC.US.BORDER.
if more than one PODs are required, select Deliever to more than one of these PODS and explain the details in the question below.</t>
    </r>
  </si>
  <si>
    <t>Is the respondent planning to deliver energy or assign existing, awarded transmission to PSE to enable PSE to deliver energy to  to one of the following delivery points: PSEI.SYSTEM, BPAT.PSEI, NWH, MIDCREMOTE, COB/MALIN, JOHNDAY, CENTRALIA, BC.US.BORDER? Otherwise, PSE will not accept deliveries at the project’s busbar, unless the project interconnects at one of the above delivery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</si>
</sst>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8" formatCode="&quot;$&quot;#,##0.00_);[Red]\(&quot;$&quot;#,##0.00\)"/>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quot;$&quot;#,##0.00\ &quot;/kWh&quot;"/>
    <numFmt numFmtId="174" formatCode="&quot;$&quot;#,##0.00\ &quot;/kW&quot;"/>
    <numFmt numFmtId="175" formatCode="#,##0\ &quot;events&quot;"/>
    <numFmt numFmtId="176" formatCode="0.0000"/>
    <numFmt numFmtId="177" formatCode="#,##0.00\ &quot;MWh&quot;"/>
    <numFmt numFmtId="178" formatCode="0.0000%"/>
    <numFmt numFmtId="179" formatCode="&quot;$&quot;#,##0.00\ &quot;/kW-Year&quot;;;&quot;$&quot;0.00\ &quot;/kW-Year&quot;"/>
    <numFmt numFmtId="180" formatCode="&quot;$&quot;#,##0.00\ &quot;/MWh&quot;;;&quot;$&quot;0.00\ &quot;/MWh&quot;"/>
    <numFmt numFmtId="181" formatCode="0.00%\ ;;\ 0.00\ &quot;%&quot;"/>
    <numFmt numFmtId="182" formatCode="&quot;$&quot;#,##0.00\ &quot;Btu/kWh&quot;;;&quot;$&quot;0.00\ &quot;Btu/kWh&quot;"/>
    <numFmt numFmtId="183" formatCode="mm/dd/yyyy"/>
    <numFmt numFmtId="184" formatCode="0.00\ &quot;$/kW-year&quot;"/>
  </numFmts>
  <fonts count="63">
    <font>
      <sz val="10"/>
      <name val="Arial"/>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sz val="10"/>
      <color rgb="FFC00000"/>
      <name val="Arial"/>
      <family val="2"/>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indexed="9"/>
      <name val="Arial"/>
      <family val="2"/>
    </font>
    <font>
      <i/>
      <sz val="8"/>
      <color theme="1"/>
      <name val="Arial"/>
      <family val="2"/>
    </font>
    <font>
      <i/>
      <sz val="8.5"/>
      <name val="Arial"/>
      <family val="2"/>
    </font>
    <font>
      <b/>
      <sz val="10"/>
      <color rgb="FFFF0000"/>
      <name val="Arial"/>
      <family val="2"/>
    </font>
    <font>
      <b/>
      <u/>
      <sz val="10"/>
      <color indexed="9"/>
      <name val="Palatino Linotype"/>
      <family val="1"/>
    </font>
    <font>
      <i/>
      <sz val="7"/>
      <name val="Arial"/>
      <family val="2"/>
    </font>
    <font>
      <sz val="11"/>
      <name val="Calibri"/>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0"/>
      <color theme="8" tint="0.79998168889431442"/>
      <name val="Arial"/>
      <family val="2"/>
    </font>
    <font>
      <sz val="8"/>
      <color rgb="FFFF0000"/>
      <name val="Arial"/>
      <family val="2"/>
    </font>
    <font>
      <sz val="11"/>
      <color rgb="FFFF0000"/>
      <name val="Arial"/>
      <family val="2"/>
    </font>
    <font>
      <b/>
      <sz val="14"/>
      <color theme="0"/>
      <name val="Palatino Linotype"/>
      <family val="1"/>
    </font>
  </fonts>
  <fills count="1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FFC000"/>
        <bgColor indexed="64"/>
      </patternFill>
    </fill>
    <fill>
      <patternFill patternType="solid">
        <fgColor rgb="FF92D050"/>
        <bgColor indexed="64"/>
      </patternFill>
    </fill>
  </fills>
  <borders count="4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right/>
      <top/>
      <bottom style="double">
        <color indexed="64"/>
      </bottom>
      <diagonal/>
    </border>
  </borders>
  <cellStyleXfs count="11">
    <xf numFmtId="0" fontId="0" fillId="0" borderId="0"/>
    <xf numFmtId="0" fontId="5"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57" fillId="0" borderId="0"/>
    <xf numFmtId="0" fontId="1" fillId="0" borderId="0"/>
  </cellStyleXfs>
  <cellXfs count="1233">
    <xf numFmtId="0" fontId="0" fillId="0" borderId="0" xfId="0"/>
    <xf numFmtId="0" fontId="0" fillId="0" borderId="0" xfId="0" applyAlignment="1">
      <alignment horizontal="center" vertical="center"/>
    </xf>
    <xf numFmtId="0" fontId="9" fillId="3" borderId="11" xfId="0" applyFont="1" applyFill="1" applyBorder="1" applyAlignment="1">
      <alignment horizontal="right" vertical="center" wrapText="1" indent="1"/>
    </xf>
    <xf numFmtId="0" fontId="5" fillId="0" borderId="0" xfId="1"/>
    <xf numFmtId="0" fontId="5" fillId="0" borderId="0" xfId="1" applyAlignment="1">
      <alignment horizontal="center"/>
    </xf>
    <xf numFmtId="0" fontId="9" fillId="3" borderId="30"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13" fillId="3" borderId="9" xfId="0" applyFont="1" applyFill="1" applyBorder="1" applyAlignment="1">
      <alignment horizontal="left"/>
    </xf>
    <xf numFmtId="0" fontId="13" fillId="3" borderId="6" xfId="0" applyFont="1" applyFill="1" applyBorder="1" applyAlignment="1">
      <alignment horizontal="left"/>
    </xf>
    <xf numFmtId="0" fontId="7" fillId="3" borderId="0" xfId="0" applyFont="1" applyFill="1" applyAlignment="1">
      <alignment horizontal="center" vertical="center"/>
    </xf>
    <xf numFmtId="0" fontId="7" fillId="3" borderId="10" xfId="0" applyFont="1" applyFill="1" applyBorder="1" applyAlignment="1">
      <alignment horizontal="center" vertical="center"/>
    </xf>
    <xf numFmtId="0" fontId="13" fillId="2" borderId="7" xfId="0" applyFont="1" applyFill="1" applyBorder="1"/>
    <xf numFmtId="0" fontId="13" fillId="3" borderId="5" xfId="0" applyFont="1" applyFill="1" applyBorder="1" applyAlignment="1">
      <alignment horizontal="left"/>
    </xf>
    <xf numFmtId="0" fontId="9" fillId="3" borderId="7" xfId="0" applyFont="1" applyFill="1" applyBorder="1" applyAlignment="1">
      <alignment horizontal="center" vertical="center" wrapText="1"/>
    </xf>
    <xf numFmtId="0" fontId="9" fillId="3" borderId="10" xfId="0" applyFont="1" applyFill="1" applyBorder="1" applyAlignment="1">
      <alignment horizontal="left" vertical="center" wrapText="1" indent="2"/>
    </xf>
    <xf numFmtId="0" fontId="14" fillId="2" borderId="16" xfId="0" applyFont="1" applyFill="1" applyBorder="1" applyAlignment="1">
      <alignment horizontal="center" vertical="center"/>
    </xf>
    <xf numFmtId="0" fontId="13" fillId="3" borderId="9" xfId="0" applyFont="1" applyFill="1" applyBorder="1" applyAlignment="1">
      <alignment horizontal="left"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4" fillId="2" borderId="17" xfId="0" applyFont="1" applyFill="1" applyBorder="1" applyAlignment="1">
      <alignment horizontal="center" vertical="center"/>
    </xf>
    <xf numFmtId="0" fontId="3" fillId="0" borderId="0" xfId="0" applyFont="1"/>
    <xf numFmtId="0" fontId="13" fillId="2" borderId="16" xfId="0" applyFont="1" applyFill="1" applyBorder="1"/>
    <xf numFmtId="0" fontId="13" fillId="2" borderId="16" xfId="0" applyFont="1" applyFill="1" applyBorder="1" applyAlignment="1">
      <alignment horizontal="center"/>
    </xf>
    <xf numFmtId="0" fontId="13" fillId="2" borderId="17" xfId="0" applyFont="1" applyFill="1" applyBorder="1"/>
    <xf numFmtId="0" fontId="34" fillId="0" borderId="0" xfId="0" applyFont="1"/>
    <xf numFmtId="0" fontId="0" fillId="3" borderId="0" xfId="0" applyFill="1"/>
    <xf numFmtId="0" fontId="36" fillId="3" borderId="0" xfId="0" applyFont="1" applyFill="1"/>
    <xf numFmtId="0" fontId="10" fillId="3" borderId="0" xfId="0" applyFont="1" applyFill="1"/>
    <xf numFmtId="0" fontId="13" fillId="3" borderId="5" xfId="0" applyFont="1" applyFill="1" applyBorder="1" applyAlignment="1">
      <alignment horizontal="left" indent="1"/>
    </xf>
    <xf numFmtId="0" fontId="13" fillId="3" borderId="6" xfId="0" applyFont="1" applyFill="1" applyBorder="1" applyAlignment="1">
      <alignment horizontal="left" indent="1"/>
    </xf>
    <xf numFmtId="0" fontId="13" fillId="3" borderId="7" xfId="0" applyFont="1" applyFill="1" applyBorder="1" applyAlignment="1">
      <alignment horizontal="left" indent="1"/>
    </xf>
    <xf numFmtId="0" fontId="9" fillId="3" borderId="30" xfId="0" applyFont="1" applyFill="1" applyBorder="1" applyAlignment="1">
      <alignment horizontal="left" vertical="center" wrapText="1" indent="1"/>
    </xf>
    <xf numFmtId="0" fontId="9" fillId="3" borderId="7" xfId="0" applyFont="1" applyFill="1" applyBorder="1" applyAlignment="1">
      <alignment horizontal="left" vertical="center" wrapText="1" indent="1"/>
    </xf>
    <xf numFmtId="0" fontId="9" fillId="3" borderId="12" xfId="0" applyFont="1" applyFill="1" applyBorder="1" applyAlignment="1">
      <alignment horizontal="left" vertical="center" wrapText="1" indent="1"/>
    </xf>
    <xf numFmtId="0" fontId="9" fillId="3" borderId="32" xfId="0" applyFont="1" applyFill="1" applyBorder="1" applyAlignment="1">
      <alignment horizontal="left" vertical="center" wrapText="1" indent="1"/>
    </xf>
    <xf numFmtId="0" fontId="9" fillId="3" borderId="14" xfId="0" applyFont="1" applyFill="1" applyBorder="1" applyAlignment="1">
      <alignment horizontal="left" vertical="center" wrapText="1" indent="1"/>
    </xf>
    <xf numFmtId="0" fontId="0" fillId="3" borderId="10" xfId="0" applyFill="1" applyBorder="1"/>
    <xf numFmtId="0" fontId="10" fillId="6" borderId="0" xfId="0" applyFont="1" applyFill="1"/>
    <xf numFmtId="0" fontId="10" fillId="6" borderId="19" xfId="0" applyFont="1" applyFill="1" applyBorder="1"/>
    <xf numFmtId="0" fontId="10" fillId="6" borderId="22" xfId="0" applyFont="1" applyFill="1" applyBorder="1"/>
    <xf numFmtId="0" fontId="10" fillId="6" borderId="8" xfId="0" applyFont="1" applyFill="1" applyBorder="1"/>
    <xf numFmtId="0" fontId="9" fillId="3" borderId="18" xfId="0" applyFont="1" applyFill="1" applyBorder="1" applyAlignment="1">
      <alignment horizontal="left" vertical="center" wrapText="1" indent="1"/>
    </xf>
    <xf numFmtId="0" fontId="9" fillId="3" borderId="6" xfId="0" applyFont="1" applyFill="1" applyBorder="1" applyAlignment="1">
      <alignment horizontal="left" vertical="center" wrapText="1" indent="1"/>
    </xf>
    <xf numFmtId="165" fontId="3" fillId="5" borderId="2" xfId="1" applyNumberFormat="1" applyFont="1" applyFill="1" applyBorder="1" applyAlignment="1">
      <alignment horizontal="center"/>
    </xf>
    <xf numFmtId="0" fontId="38" fillId="4" borderId="2" xfId="1" applyFont="1" applyFill="1" applyBorder="1" applyAlignment="1">
      <alignment horizontal="center"/>
    </xf>
    <xf numFmtId="0" fontId="5" fillId="3" borderId="10" xfId="1" applyFill="1" applyBorder="1"/>
    <xf numFmtId="0" fontId="16" fillId="3" borderId="0" xfId="1" applyFont="1" applyFill="1" applyAlignment="1">
      <alignment horizontal="left" vertical="top"/>
    </xf>
    <xf numFmtId="0" fontId="5" fillId="3" borderId="0" xfId="1" applyFill="1"/>
    <xf numFmtId="0" fontId="5" fillId="3" borderId="7" xfId="1" applyFill="1" applyBorder="1"/>
    <xf numFmtId="0" fontId="5" fillId="3" borderId="10" xfId="1" applyFill="1" applyBorder="1" applyAlignment="1">
      <alignment horizontal="center"/>
    </xf>
    <xf numFmtId="0" fontId="5" fillId="3" borderId="11" xfId="1" applyFill="1" applyBorder="1"/>
    <xf numFmtId="0" fontId="5" fillId="3" borderId="13" xfId="1" applyFill="1" applyBorder="1"/>
    <xf numFmtId="0" fontId="5"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3" fillId="2" borderId="16" xfId="0" applyFont="1" applyFill="1" applyBorder="1" applyAlignment="1">
      <alignment horizontal="left" vertical="center"/>
    </xf>
    <xf numFmtId="0" fontId="13" fillId="3" borderId="5" xfId="0" applyFont="1" applyFill="1" applyBorder="1" applyAlignment="1">
      <alignment horizontal="left" vertical="center"/>
    </xf>
    <xf numFmtId="0" fontId="9" fillId="3" borderId="10" xfId="0" applyFont="1" applyFill="1" applyBorder="1" applyAlignment="1">
      <alignment horizontal="left" vertical="center"/>
    </xf>
    <xf numFmtId="0" fontId="3" fillId="3" borderId="0" xfId="0" applyFont="1" applyFill="1" applyAlignment="1">
      <alignment horizontal="left" vertical="center"/>
    </xf>
    <xf numFmtId="0" fontId="0" fillId="3" borderId="0" xfId="0" applyFill="1" applyAlignment="1">
      <alignment horizontal="right"/>
    </xf>
    <xf numFmtId="0" fontId="15" fillId="3" borderId="7" xfId="0" applyFont="1" applyFill="1" applyBorder="1"/>
    <xf numFmtId="0" fontId="32" fillId="3" borderId="10" xfId="0" applyFont="1" applyFill="1" applyBorder="1" applyAlignment="1">
      <alignment horizontal="left" vertical="center"/>
    </xf>
    <xf numFmtId="0" fontId="32" fillId="3" borderId="0" xfId="0" applyFont="1" applyFill="1" applyAlignment="1">
      <alignment horizontal="left" vertical="center"/>
    </xf>
    <xf numFmtId="0" fontId="9" fillId="3" borderId="0" xfId="0" applyFont="1" applyFill="1" applyAlignment="1">
      <alignment horizontal="right" vertical="center"/>
    </xf>
    <xf numFmtId="0" fontId="9" fillId="3" borderId="0" xfId="0" applyFont="1" applyFill="1" applyAlignment="1">
      <alignment horizontal="center" vertical="center"/>
    </xf>
    <xf numFmtId="0" fontId="9" fillId="3" borderId="10" xfId="0" applyFont="1" applyFill="1" applyBorder="1" applyAlignment="1">
      <alignment horizontal="right" vertical="center"/>
    </xf>
    <xf numFmtId="0" fontId="0" fillId="3" borderId="0" xfId="0" applyFill="1" applyAlignment="1">
      <alignment horizontal="left"/>
    </xf>
    <xf numFmtId="0" fontId="9" fillId="3" borderId="10" xfId="0" applyFont="1" applyFill="1" applyBorder="1"/>
    <xf numFmtId="0" fontId="9" fillId="3" borderId="0" xfId="0" applyFont="1" applyFill="1"/>
    <xf numFmtId="0" fontId="12" fillId="3" borderId="0" xfId="0" applyFont="1" applyFill="1" applyAlignment="1">
      <alignment vertical="center"/>
    </xf>
    <xf numFmtId="0" fontId="12" fillId="3" borderId="0" xfId="0" applyFont="1" applyFill="1" applyAlignment="1">
      <alignment horizontal="left" vertical="center"/>
    </xf>
    <xf numFmtId="0" fontId="15" fillId="3" borderId="14" xfId="0" applyFont="1" applyFill="1" applyBorder="1"/>
    <xf numFmtId="0" fontId="0" fillId="3" borderId="7" xfId="0" applyFill="1" applyBorder="1" applyAlignment="1">
      <alignment horizontal="left"/>
    </xf>
    <xf numFmtId="0" fontId="9" fillId="3" borderId="7" xfId="0" applyFont="1" applyFill="1" applyBorder="1" applyAlignment="1">
      <alignment horizontal="right" vertical="center"/>
    </xf>
    <xf numFmtId="0" fontId="0" fillId="3" borderId="11" xfId="0" applyFill="1" applyBorder="1"/>
    <xf numFmtId="0" fontId="0" fillId="3" borderId="13" xfId="0" applyFill="1" applyBorder="1"/>
    <xf numFmtId="0" fontId="0" fillId="2" borderId="16" xfId="0" applyFill="1" applyBorder="1"/>
    <xf numFmtId="0" fontId="0" fillId="2" borderId="17" xfId="0" applyFill="1" applyBorder="1"/>
    <xf numFmtId="0" fontId="9" fillId="3" borderId="13" xfId="0" applyFont="1" applyFill="1" applyBorder="1" applyAlignment="1">
      <alignment horizontal="left" vertical="center"/>
    </xf>
    <xf numFmtId="0" fontId="9" fillId="3" borderId="14" xfId="0" applyFont="1" applyFill="1" applyBorder="1" applyAlignment="1">
      <alignment horizontal="right" vertical="center"/>
    </xf>
    <xf numFmtId="0" fontId="3" fillId="3" borderId="0" xfId="0" applyFont="1" applyFill="1" applyAlignment="1">
      <alignment horizontal="left" vertical="center" indent="1"/>
    </xf>
    <xf numFmtId="0" fontId="0" fillId="3" borderId="10" xfId="0" applyFill="1" applyBorder="1" applyAlignment="1">
      <alignment horizontal="left" indent="1"/>
    </xf>
    <xf numFmtId="0" fontId="40" fillId="6" borderId="31" xfId="0" applyFont="1" applyFill="1" applyBorder="1" applyAlignment="1">
      <alignment vertical="top"/>
    </xf>
    <xf numFmtId="0" fontId="40" fillId="6" borderId="21" xfId="0" applyFont="1" applyFill="1" applyBorder="1"/>
    <xf numFmtId="0" fontId="13" fillId="3" borderId="5" xfId="0" applyFont="1" applyFill="1" applyBorder="1" applyAlignment="1">
      <alignment horizontal="center"/>
    </xf>
    <xf numFmtId="0" fontId="9" fillId="3" borderId="11" xfId="0" applyFont="1" applyFill="1" applyBorder="1" applyAlignment="1">
      <alignment horizontal="left" vertical="center" wrapText="1" indent="1"/>
    </xf>
    <xf numFmtId="0" fontId="0" fillId="6" borderId="31" xfId="0" applyFill="1" applyBorder="1"/>
    <xf numFmtId="0" fontId="0" fillId="6" borderId="0" xfId="0" applyFill="1"/>
    <xf numFmtId="0" fontId="0" fillId="6" borderId="19" xfId="0" applyFill="1" applyBorder="1"/>
    <xf numFmtId="0" fontId="10" fillId="6" borderId="0" xfId="0" applyFont="1" applyFill="1" applyAlignment="1">
      <alignment vertical="center" wrapText="1"/>
    </xf>
    <xf numFmtId="0" fontId="0" fillId="3" borderId="5" xfId="0" applyFill="1" applyBorder="1"/>
    <xf numFmtId="0" fontId="0" fillId="3" borderId="22" xfId="0" applyFill="1" applyBorder="1"/>
    <xf numFmtId="0" fontId="3" fillId="6" borderId="0" xfId="0" applyFont="1" applyFill="1" applyAlignment="1">
      <alignment vertical="top" wrapText="1"/>
    </xf>
    <xf numFmtId="0" fontId="12" fillId="3" borderId="0" xfId="0" applyFont="1" applyFill="1" applyAlignment="1">
      <alignment horizontal="left" vertical="center" indent="1"/>
    </xf>
    <xf numFmtId="0" fontId="3" fillId="3" borderId="10" xfId="0" applyFont="1" applyFill="1" applyBorder="1" applyAlignment="1">
      <alignment horizontal="left" indent="1"/>
    </xf>
    <xf numFmtId="0" fontId="3" fillId="3" borderId="0" xfId="0" applyFont="1" applyFill="1" applyAlignment="1">
      <alignment horizontal="left" indent="1"/>
    </xf>
    <xf numFmtId="0" fontId="12" fillId="3" borderId="0" xfId="0" applyFont="1" applyFill="1" applyAlignment="1">
      <alignment horizontal="left" vertical="center" indent="3"/>
    </xf>
    <xf numFmtId="0" fontId="3" fillId="3" borderId="0" xfId="0" applyFont="1" applyFill="1"/>
    <xf numFmtId="0" fontId="9" fillId="3" borderId="0" xfId="0" applyFont="1" applyFill="1" applyAlignment="1">
      <alignment vertical="center"/>
    </xf>
    <xf numFmtId="0" fontId="13" fillId="3" borderId="9" xfId="0" applyFont="1" applyFill="1" applyBorder="1"/>
    <xf numFmtId="0" fontId="13" fillId="3" borderId="5" xfId="0" applyFont="1" applyFill="1" applyBorder="1"/>
    <xf numFmtId="0" fontId="15" fillId="3" borderId="5" xfId="0" applyFont="1" applyFill="1" applyBorder="1"/>
    <xf numFmtId="0" fontId="15" fillId="3" borderId="6" xfId="0" applyFont="1" applyFill="1" applyBorder="1"/>
    <xf numFmtId="0" fontId="12" fillId="3" borderId="13" xfId="0" applyFont="1" applyFill="1" applyBorder="1" applyAlignment="1">
      <alignment horizontal="left" vertical="center"/>
    </xf>
    <xf numFmtId="0" fontId="15" fillId="3" borderId="7" xfId="0" applyFont="1" applyFill="1" applyBorder="1" applyAlignment="1">
      <alignment vertical="center"/>
    </xf>
    <xf numFmtId="0" fontId="3" fillId="3" borderId="0" xfId="0" applyFont="1" applyFill="1" applyAlignment="1">
      <alignment horizontal="left"/>
    </xf>
    <xf numFmtId="0" fontId="9" fillId="3" borderId="10" xfId="0" applyFont="1" applyFill="1" applyBorder="1" applyAlignment="1">
      <alignment horizontal="left" vertical="center" indent="3"/>
    </xf>
    <xf numFmtId="0" fontId="3" fillId="3" borderId="10" xfId="0" applyFont="1" applyFill="1" applyBorder="1" applyAlignment="1">
      <alignment horizontal="left" vertical="center" indent="1"/>
    </xf>
    <xf numFmtId="0" fontId="0" fillId="3" borderId="7" xfId="0" applyFill="1" applyBorder="1"/>
    <xf numFmtId="0" fontId="9" fillId="3" borderId="11" xfId="0" applyFont="1" applyFill="1" applyBorder="1" applyAlignment="1">
      <alignment horizontal="left" vertical="center" indent="1"/>
    </xf>
    <xf numFmtId="0" fontId="9"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4" fillId="4" borderId="5" xfId="0" applyFont="1" applyFill="1" applyBorder="1"/>
    <xf numFmtId="0" fontId="0" fillId="4" borderId="6" xfId="0" applyFill="1" applyBorder="1"/>
    <xf numFmtId="0" fontId="0" fillId="4" borderId="13" xfId="0" applyFill="1" applyBorder="1"/>
    <xf numFmtId="0" fontId="34" fillId="4" borderId="13" xfId="0" applyFont="1" applyFill="1" applyBorder="1"/>
    <xf numFmtId="0" fontId="0" fillId="4" borderId="14" xfId="0" applyFill="1" applyBorder="1"/>
    <xf numFmtId="0" fontId="24" fillId="6" borderId="25" xfId="0" applyFont="1" applyFill="1" applyBorder="1"/>
    <xf numFmtId="0" fontId="24" fillId="6" borderId="0" xfId="0" applyFont="1" applyFill="1"/>
    <xf numFmtId="0" fontId="27" fillId="6" borderId="27" xfId="0" applyFont="1" applyFill="1" applyBorder="1"/>
    <xf numFmtId="0" fontId="28" fillId="6" borderId="28" xfId="0" applyFont="1" applyFill="1" applyBorder="1"/>
    <xf numFmtId="41" fontId="26" fillId="6" borderId="0" xfId="0" applyNumberFormat="1" applyFont="1" applyFill="1" applyAlignment="1">
      <alignment horizontal="center"/>
    </xf>
    <xf numFmtId="0" fontId="26" fillId="6" borderId="0" xfId="0" applyFont="1" applyFill="1"/>
    <xf numFmtId="0" fontId="0" fillId="6" borderId="13" xfId="0" applyFill="1" applyBorder="1"/>
    <xf numFmtId="0" fontId="0" fillId="6" borderId="14" xfId="0" applyFill="1" applyBorder="1"/>
    <xf numFmtId="0" fontId="9" fillId="3" borderId="0" xfId="0" applyFont="1" applyFill="1" applyAlignment="1">
      <alignment horizontal="center" vertical="center" wrapText="1"/>
    </xf>
    <xf numFmtId="0" fontId="9" fillId="3" borderId="13" xfId="0" applyFont="1" applyFill="1" applyBorder="1" applyAlignment="1">
      <alignment horizontal="right" vertical="center" wrapText="1" indent="1"/>
    </xf>
    <xf numFmtId="0" fontId="9" fillId="3" borderId="13" xfId="0" applyFont="1" applyFill="1" applyBorder="1" applyAlignment="1">
      <alignment horizontal="left" vertical="center" wrapText="1" indent="1"/>
    </xf>
    <xf numFmtId="0" fontId="20" fillId="6" borderId="10" xfId="0" applyFont="1" applyFill="1" applyBorder="1" applyAlignment="1">
      <alignment horizontal="center" vertical="center"/>
    </xf>
    <xf numFmtId="0" fontId="43" fillId="3" borderId="0" xfId="0" applyFont="1" applyFill="1" applyAlignment="1">
      <alignment horizontal="right" vertical="center" wrapText="1"/>
    </xf>
    <xf numFmtId="0" fontId="43" fillId="3" borderId="13" xfId="0" applyFont="1" applyFill="1" applyBorder="1" applyAlignment="1">
      <alignment horizontal="right" vertical="center" wrapText="1"/>
    </xf>
    <xf numFmtId="0" fontId="43" fillId="2" borderId="16" xfId="0" applyFont="1" applyFill="1" applyBorder="1" applyAlignment="1">
      <alignment horizontal="right"/>
    </xf>
    <xf numFmtId="0" fontId="43" fillId="3" borderId="19" xfId="0" applyFont="1" applyFill="1" applyBorder="1" applyAlignment="1">
      <alignment horizontal="right" vertical="center" wrapText="1"/>
    </xf>
    <xf numFmtId="0" fontId="43" fillId="0" borderId="0" xfId="0" applyFont="1" applyAlignment="1">
      <alignment horizontal="right"/>
    </xf>
    <xf numFmtId="0" fontId="9" fillId="3" borderId="10" xfId="0" applyFont="1" applyFill="1" applyBorder="1" applyAlignment="1">
      <alignment horizontal="right" vertical="center" wrapText="1" indent="1"/>
    </xf>
    <xf numFmtId="0" fontId="9" fillId="3" borderId="0" xfId="0" applyFont="1" applyFill="1" applyAlignment="1">
      <alignment horizontal="right" vertical="center" wrapText="1" indent="1"/>
    </xf>
    <xf numFmtId="0" fontId="13" fillId="3" borderId="10" xfId="0" applyFont="1" applyFill="1" applyBorder="1" applyAlignment="1">
      <alignment horizontal="left" vertical="center"/>
    </xf>
    <xf numFmtId="0" fontId="13" fillId="3" borderId="0" xfId="0" applyFont="1" applyFill="1" applyAlignment="1">
      <alignment horizontal="left" vertical="center"/>
    </xf>
    <xf numFmtId="0" fontId="14" fillId="3" borderId="0" xfId="0" applyFont="1" applyFill="1" applyAlignment="1">
      <alignment horizontal="center" vertical="center"/>
    </xf>
    <xf numFmtId="0" fontId="14" fillId="3" borderId="7" xfId="0" applyFont="1" applyFill="1" applyBorder="1" applyAlignment="1">
      <alignment horizontal="center" vertical="center"/>
    </xf>
    <xf numFmtId="0" fontId="8" fillId="3" borderId="10" xfId="0" applyFont="1" applyFill="1" applyBorder="1" applyAlignment="1">
      <alignment horizontal="left" vertical="top" wrapText="1" indent="1"/>
    </xf>
    <xf numFmtId="0" fontId="3" fillId="3" borderId="13" xfId="0" applyFont="1" applyFill="1" applyBorder="1" applyAlignment="1">
      <alignment horizontal="left" vertical="center"/>
    </xf>
    <xf numFmtId="0" fontId="19" fillId="3" borderId="7" xfId="0" applyFont="1" applyFill="1" applyBorder="1" applyAlignment="1">
      <alignment horizontal="center" vertical="center"/>
    </xf>
    <xf numFmtId="0" fontId="3" fillId="3" borderId="10" xfId="0" applyFont="1" applyFill="1" applyBorder="1" applyAlignment="1">
      <alignment horizontal="left" indent="3"/>
    </xf>
    <xf numFmtId="0" fontId="3" fillId="3" borderId="0" xfId="0" applyFont="1" applyFill="1" applyAlignment="1">
      <alignment horizontal="left" indent="3"/>
    </xf>
    <xf numFmtId="0" fontId="9" fillId="3" borderId="0" xfId="0" applyFont="1" applyFill="1" applyAlignment="1">
      <alignment horizontal="left" vertical="top" wrapText="1"/>
    </xf>
    <xf numFmtId="0" fontId="11" fillId="3" borderId="10" xfId="0" applyFont="1" applyFill="1" applyBorder="1" applyAlignment="1">
      <alignment horizontal="left" vertical="top" wrapText="1" indent="1"/>
    </xf>
    <xf numFmtId="0" fontId="13" fillId="3" borderId="0" xfId="0" applyFont="1" applyFill="1" applyAlignment="1">
      <alignment horizontal="left" vertical="top" wrapText="1" indent="1"/>
    </xf>
    <xf numFmtId="0" fontId="3" fillId="6" borderId="0" xfId="0" applyFont="1" applyFill="1"/>
    <xf numFmtId="0" fontId="9" fillId="3" borderId="9" xfId="0" applyFont="1" applyFill="1" applyBorder="1" applyAlignment="1">
      <alignment horizontal="left" vertical="center" indent="1"/>
    </xf>
    <xf numFmtId="0" fontId="9" fillId="3" borderId="6" xfId="0" applyFont="1" applyFill="1" applyBorder="1" applyAlignment="1">
      <alignment horizontal="right" vertical="center"/>
    </xf>
    <xf numFmtId="0" fontId="9" fillId="3" borderId="13" xfId="0" applyFont="1" applyFill="1" applyBorder="1" applyAlignment="1">
      <alignment horizontal="right" vertical="center"/>
    </xf>
    <xf numFmtId="0" fontId="9" fillId="3" borderId="5" xfId="0" applyFont="1" applyFill="1" applyBorder="1" applyAlignment="1">
      <alignment horizontal="right" vertical="center"/>
    </xf>
    <xf numFmtId="0" fontId="9" fillId="3" borderId="5" xfId="0" applyFont="1" applyFill="1" applyBorder="1" applyAlignment="1">
      <alignment horizontal="left" vertical="center" indent="1"/>
    </xf>
    <xf numFmtId="0" fontId="3" fillId="6" borderId="0" xfId="0" applyFont="1" applyFill="1" applyAlignment="1">
      <alignment horizontal="left"/>
    </xf>
    <xf numFmtId="0" fontId="3" fillId="6" borderId="0" xfId="0" applyFont="1" applyFill="1" applyAlignment="1">
      <alignment horizontal="left" vertical="center"/>
    </xf>
    <xf numFmtId="0" fontId="9" fillId="3" borderId="7" xfId="0" applyFont="1" applyFill="1" applyBorder="1" applyAlignment="1">
      <alignment horizontal="left" vertical="center" indent="1"/>
    </xf>
    <xf numFmtId="0" fontId="3" fillId="6" borderId="0" xfId="0" applyFont="1" applyFill="1" applyAlignment="1">
      <alignment horizontal="left" vertical="center" indent="1"/>
    </xf>
    <xf numFmtId="0" fontId="3" fillId="0" borderId="0" xfId="0" applyFont="1" applyAlignment="1">
      <alignment horizontal="left" vertical="center" indent="1"/>
    </xf>
    <xf numFmtId="0" fontId="3" fillId="6" borderId="2" xfId="0" applyFont="1" applyFill="1" applyBorder="1" applyAlignment="1" applyProtection="1">
      <alignment horizontal="left" vertical="center" wrapText="1" indent="1"/>
      <protection locked="0"/>
    </xf>
    <xf numFmtId="0" fontId="12" fillId="3" borderId="31" xfId="0" applyFont="1" applyFill="1" applyBorder="1" applyAlignment="1">
      <alignment vertical="center"/>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32" fillId="3" borderId="0" xfId="0" applyFont="1" applyFill="1" applyAlignment="1">
      <alignment horizontal="left" indent="3"/>
    </xf>
    <xf numFmtId="0" fontId="9" fillId="3" borderId="5" xfId="0" applyFont="1" applyFill="1" applyBorder="1" applyAlignment="1">
      <alignment horizontal="left" vertical="center"/>
    </xf>
    <xf numFmtId="0" fontId="3" fillId="3" borderId="5" xfId="0" applyFont="1" applyFill="1" applyBorder="1" applyAlignment="1">
      <alignment horizontal="left" vertical="center"/>
    </xf>
    <xf numFmtId="0" fontId="3" fillId="3" borderId="0" xfId="0" applyFont="1" applyFill="1" applyAlignment="1">
      <alignment horizontal="center" vertical="center" wrapText="1"/>
    </xf>
    <xf numFmtId="0" fontId="42" fillId="3" borderId="0" xfId="0" applyFont="1" applyFill="1" applyAlignment="1">
      <alignment horizontal="left" vertical="center" indent="1"/>
    </xf>
    <xf numFmtId="0" fontId="42" fillId="3" borderId="0" xfId="0" applyFont="1" applyFill="1" applyAlignment="1">
      <alignment horizontal="left" vertical="center"/>
    </xf>
    <xf numFmtId="0" fontId="42" fillId="3" borderId="7" xfId="0" applyFont="1" applyFill="1" applyBorder="1" applyAlignment="1">
      <alignment horizontal="right" vertical="center"/>
    </xf>
    <xf numFmtId="0" fontId="3" fillId="3" borderId="10" xfId="0" applyFont="1" applyFill="1" applyBorder="1" applyAlignment="1">
      <alignment horizontal="left" vertical="top" indent="1"/>
    </xf>
    <xf numFmtId="0" fontId="13" fillId="3" borderId="0" xfId="0" applyFont="1" applyFill="1" applyAlignment="1">
      <alignment horizontal="left" indent="1"/>
    </xf>
    <xf numFmtId="0" fontId="32" fillId="3" borderId="22" xfId="0" applyFont="1" applyFill="1" applyBorder="1" applyAlignment="1">
      <alignment horizontal="left" vertical="center" wrapText="1" indent="1"/>
    </xf>
    <xf numFmtId="0" fontId="9" fillId="3" borderId="20" xfId="0" applyFont="1" applyFill="1" applyBorder="1" applyAlignment="1">
      <alignment horizontal="left" vertical="center" wrapText="1" indent="1"/>
    </xf>
    <xf numFmtId="0" fontId="10" fillId="0" borderId="0" xfId="0" applyFont="1"/>
    <xf numFmtId="0" fontId="16" fillId="6" borderId="10" xfId="0" applyFont="1" applyFill="1" applyBorder="1"/>
    <xf numFmtId="0" fontId="23" fillId="6" borderId="0" xfId="0" applyFont="1" applyFill="1"/>
    <xf numFmtId="0" fontId="8" fillId="6" borderId="0" xfId="0" applyFont="1" applyFill="1"/>
    <xf numFmtId="0" fontId="0" fillId="6" borderId="7" xfId="0" applyFill="1" applyBorder="1"/>
    <xf numFmtId="0" fontId="30" fillId="6" borderId="10" xfId="0" applyFont="1" applyFill="1" applyBorder="1"/>
    <xf numFmtId="0" fontId="20" fillId="6" borderId="0" xfId="0" applyFont="1" applyFill="1" applyAlignment="1">
      <alignment horizontal="center"/>
    </xf>
    <xf numFmtId="0" fontId="8" fillId="6" borderId="7" xfId="0" applyFont="1" applyFill="1" applyBorder="1"/>
    <xf numFmtId="0" fontId="22" fillId="6" borderId="10" xfId="1" applyFont="1" applyFill="1" applyBorder="1"/>
    <xf numFmtId="0" fontId="23" fillId="6" borderId="0" xfId="1" applyFont="1" applyFill="1"/>
    <xf numFmtId="0" fontId="20" fillId="6" borderId="0" xfId="0" applyFont="1" applyFill="1" applyAlignment="1">
      <alignment horizontal="center" vertical="center"/>
    </xf>
    <xf numFmtId="0" fontId="31" fillId="6" borderId="0" xfId="0" applyFont="1" applyFill="1"/>
    <xf numFmtId="0" fontId="8" fillId="6" borderId="0" xfId="0" applyFont="1" applyFill="1" applyAlignment="1">
      <alignment horizontal="center"/>
    </xf>
    <xf numFmtId="0" fontId="3" fillId="6" borderId="7" xfId="0" applyFont="1" applyFill="1" applyBorder="1" applyAlignment="1">
      <alignment horizontal="center" vertical="center" wrapText="1"/>
    </xf>
    <xf numFmtId="0" fontId="32" fillId="6" borderId="0" xfId="0" applyFont="1" applyFill="1"/>
    <xf numFmtId="0" fontId="33" fillId="6" borderId="0" xfId="0" applyFont="1" applyFill="1"/>
    <xf numFmtId="0" fontId="8" fillId="6" borderId="0" xfId="0" applyFont="1" applyFill="1" applyAlignment="1">
      <alignment horizontal="left" indent="1"/>
    </xf>
    <xf numFmtId="0" fontId="20" fillId="6" borderId="11" xfId="0" applyFont="1" applyFill="1" applyBorder="1" applyAlignment="1">
      <alignment horizontal="center"/>
    </xf>
    <xf numFmtId="0" fontId="9" fillId="6" borderId="13" xfId="0" applyFont="1" applyFill="1" applyBorder="1"/>
    <xf numFmtId="0" fontId="20" fillId="6" borderId="10" xfId="0" applyFont="1" applyFill="1" applyBorder="1" applyAlignment="1">
      <alignment horizontal="center"/>
    </xf>
    <xf numFmtId="0" fontId="13" fillId="6" borderId="9" xfId="0" applyFont="1" applyFill="1" applyBorder="1" applyAlignment="1">
      <alignment horizontal="left"/>
    </xf>
    <xf numFmtId="0" fontId="13"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1" fillId="6" borderId="0" xfId="0" applyFont="1" applyFill="1"/>
    <xf numFmtId="0" fontId="16" fillId="6" borderId="0" xfId="0" applyFont="1" applyFill="1"/>
    <xf numFmtId="0" fontId="20" fillId="6" borderId="7" xfId="0" applyFont="1" applyFill="1" applyBorder="1" applyAlignment="1">
      <alignment horizontal="center"/>
    </xf>
    <xf numFmtId="0" fontId="25" fillId="6" borderId="0" xfId="0" applyFont="1" applyFill="1"/>
    <xf numFmtId="0" fontId="26" fillId="6" borderId="7" xfId="0" applyFont="1" applyFill="1" applyBorder="1"/>
    <xf numFmtId="0" fontId="4" fillId="6" borderId="7" xfId="0" applyFont="1" applyFill="1" applyBorder="1" applyAlignment="1">
      <alignment horizontal="center" vertical="center" wrapText="1"/>
    </xf>
    <xf numFmtId="0" fontId="0" fillId="6" borderId="0" xfId="0" applyFill="1" applyAlignment="1">
      <alignment horizontal="center"/>
    </xf>
    <xf numFmtId="0" fontId="34" fillId="6" borderId="0" xfId="0" applyFont="1" applyFill="1"/>
    <xf numFmtId="0" fontId="0" fillId="6" borderId="11" xfId="0" applyFill="1" applyBorder="1"/>
    <xf numFmtId="0" fontId="0" fillId="3" borderId="7" xfId="0" applyFill="1" applyBorder="1" applyAlignment="1">
      <alignment horizontal="left" vertical="center"/>
    </xf>
    <xf numFmtId="0" fontId="46" fillId="3" borderId="7" xfId="0" applyFont="1" applyFill="1" applyBorder="1" applyAlignment="1">
      <alignment horizontal="center" vertical="center"/>
    </xf>
    <xf numFmtId="0" fontId="47" fillId="3" borderId="0" xfId="0" applyFont="1" applyFill="1" applyAlignment="1">
      <alignment horizontal="center" vertical="center"/>
    </xf>
    <xf numFmtId="0" fontId="47" fillId="3" borderId="7" xfId="0" applyFont="1" applyFill="1" applyBorder="1" applyAlignment="1">
      <alignment horizontal="center" vertical="center"/>
    </xf>
    <xf numFmtId="0" fontId="32" fillId="3" borderId="10" xfId="0" applyFont="1" applyFill="1" applyBorder="1" applyAlignment="1">
      <alignment horizontal="left" vertical="center" indent="1"/>
    </xf>
    <xf numFmtId="0" fontId="15" fillId="3" borderId="7" xfId="0" applyFont="1" applyFill="1" applyBorder="1" applyAlignment="1">
      <alignment horizontal="left" vertical="center" indent="3"/>
    </xf>
    <xf numFmtId="0" fontId="9" fillId="3" borderId="35" xfId="0" applyFont="1" applyFill="1" applyBorder="1" applyAlignment="1">
      <alignment horizontal="center" vertical="center" wrapText="1"/>
    </xf>
    <xf numFmtId="0" fontId="9" fillId="3" borderId="3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9" fillId="3" borderId="36" xfId="0" applyFont="1" applyFill="1" applyBorder="1" applyAlignment="1">
      <alignment horizontal="left" vertical="center" wrapText="1" indent="1"/>
    </xf>
    <xf numFmtId="0" fontId="3" fillId="3" borderId="37"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43" fillId="3" borderId="5" xfId="0" applyFont="1" applyFill="1" applyBorder="1" applyAlignment="1">
      <alignment horizontal="right"/>
    </xf>
    <xf numFmtId="164" fontId="43" fillId="3" borderId="0" xfId="0" applyNumberFormat="1" applyFont="1" applyFill="1" applyAlignment="1">
      <alignment horizontal="right" vertical="center" wrapText="1"/>
    </xf>
    <xf numFmtId="164" fontId="8" fillId="3" borderId="0" xfId="0" applyNumberFormat="1" applyFont="1" applyFill="1" applyAlignment="1">
      <alignment horizontal="left" vertical="center" wrapText="1" indent="1"/>
    </xf>
    <xf numFmtId="164" fontId="8" fillId="3" borderId="20" xfId="0" applyNumberFormat="1" applyFont="1" applyFill="1" applyBorder="1" applyAlignment="1">
      <alignment horizontal="center" vertical="center" wrapText="1"/>
    </xf>
    <xf numFmtId="164" fontId="8" fillId="3" borderId="22" xfId="0" applyNumberFormat="1" applyFont="1" applyFill="1" applyBorder="1" applyAlignment="1">
      <alignment horizontal="center" vertical="center" wrapText="1"/>
    </xf>
    <xf numFmtId="0" fontId="9" fillId="3" borderId="9" xfId="0" applyFont="1" applyFill="1" applyBorder="1" applyAlignment="1">
      <alignment horizontal="left" vertical="center" wrapText="1" indent="1"/>
    </xf>
    <xf numFmtId="0" fontId="9" fillId="3" borderId="5" xfId="0" applyFont="1" applyFill="1" applyBorder="1" applyAlignment="1">
      <alignment horizontal="left" vertical="center" wrapText="1" indent="1"/>
    </xf>
    <xf numFmtId="164" fontId="43" fillId="3" borderId="5" xfId="0" applyNumberFormat="1" applyFont="1" applyFill="1" applyBorder="1" applyAlignment="1">
      <alignment horizontal="right" vertical="center" wrapText="1"/>
    </xf>
    <xf numFmtId="164" fontId="43" fillId="3" borderId="13" xfId="0" applyNumberFormat="1" applyFont="1" applyFill="1" applyBorder="1" applyAlignment="1">
      <alignment horizontal="right" vertical="center" wrapText="1"/>
    </xf>
    <xf numFmtId="164" fontId="8" fillId="3" borderId="0" xfId="0" applyNumberFormat="1" applyFont="1" applyFill="1" applyAlignment="1">
      <alignment horizontal="center" vertical="center" wrapText="1"/>
    </xf>
    <xf numFmtId="0" fontId="9" fillId="3" borderId="7" xfId="6" applyFont="1" applyFill="1" applyBorder="1" applyAlignment="1">
      <alignment horizontal="right" vertical="center"/>
    </xf>
    <xf numFmtId="0" fontId="9" fillId="3" borderId="0" xfId="6" applyFont="1" applyFill="1" applyAlignment="1">
      <alignment horizontal="left" vertical="center" indent="1"/>
    </xf>
    <xf numFmtId="0" fontId="3" fillId="3" borderId="0" xfId="0" applyFont="1" applyFill="1" applyAlignment="1">
      <alignment horizontal="left" vertical="center" wrapText="1"/>
    </xf>
    <xf numFmtId="0" fontId="0" fillId="6" borderId="0" xfId="0" applyFill="1" applyAlignment="1">
      <alignment vertical="center"/>
    </xf>
    <xf numFmtId="0" fontId="42" fillId="6" borderId="0" xfId="0" applyFont="1" applyFill="1"/>
    <xf numFmtId="0" fontId="0" fillId="6" borderId="0" xfId="0" applyFill="1" applyAlignment="1">
      <alignment horizontal="left" vertical="center" indent="3"/>
    </xf>
    <xf numFmtId="0" fontId="5" fillId="6" borderId="0" xfId="1" applyFill="1"/>
    <xf numFmtId="0" fontId="3" fillId="6" borderId="27" xfId="0" applyFont="1" applyFill="1" applyBorder="1" applyAlignment="1">
      <alignment vertical="center"/>
    </xf>
    <xf numFmtId="0" fontId="3" fillId="6" borderId="25" xfId="0" applyFont="1" applyFill="1" applyBorder="1"/>
    <xf numFmtId="1" fontId="3" fillId="6" borderId="2" xfId="0" applyNumberFormat="1" applyFont="1" applyFill="1" applyBorder="1" applyAlignment="1" applyProtection="1">
      <alignment horizontal="left" vertical="center" indent="1"/>
      <protection locked="0"/>
    </xf>
    <xf numFmtId="49" fontId="3" fillId="6" borderId="2" xfId="0" applyNumberFormat="1" applyFont="1" applyFill="1" applyBorder="1" applyAlignment="1" applyProtection="1">
      <alignment horizontal="center" vertical="center" wrapText="1"/>
      <protection locked="0"/>
    </xf>
    <xf numFmtId="166" fontId="3" fillId="3" borderId="0" xfId="0" applyNumberFormat="1" applyFont="1" applyFill="1" applyAlignment="1" applyProtection="1">
      <alignment horizontal="center" vertical="center"/>
      <protection locked="0"/>
    </xf>
    <xf numFmtId="0" fontId="26" fillId="2" borderId="34" xfId="0" applyFont="1" applyFill="1" applyBorder="1" applyAlignment="1" applyProtection="1">
      <alignment horizontal="left" vertical="center"/>
      <protection locked="0"/>
    </xf>
    <xf numFmtId="0" fontId="3" fillId="6" borderId="26" xfId="0" applyFont="1" applyFill="1" applyBorder="1" applyAlignment="1">
      <alignment vertical="center"/>
    </xf>
    <xf numFmtId="0" fontId="3" fillId="6" borderId="26" xfId="0" applyFont="1" applyFill="1" applyBorder="1" applyAlignment="1">
      <alignment horizontal="left" vertical="center"/>
    </xf>
    <xf numFmtId="0" fontId="3" fillId="6" borderId="26" xfId="0" applyFont="1" applyFill="1" applyBorder="1" applyAlignment="1">
      <alignment horizontal="left" vertical="center" indent="2"/>
    </xf>
    <xf numFmtId="0" fontId="13" fillId="6" borderId="27" xfId="0" applyFont="1" applyFill="1" applyBorder="1" applyAlignment="1">
      <alignment vertical="center"/>
    </xf>
    <xf numFmtId="0" fontId="13" fillId="6" borderId="24" xfId="0" applyFont="1" applyFill="1" applyBorder="1" applyAlignment="1">
      <alignment vertical="center"/>
    </xf>
    <xf numFmtId="0" fontId="9" fillId="6" borderId="0" xfId="0" applyFont="1" applyFill="1" applyAlignment="1">
      <alignment vertical="center"/>
    </xf>
    <xf numFmtId="41" fontId="9" fillId="6" borderId="0" xfId="0" applyNumberFormat="1" applyFont="1" applyFill="1" applyAlignment="1">
      <alignment horizontal="left" vertical="center"/>
    </xf>
    <xf numFmtId="0" fontId="3" fillId="6" borderId="0" xfId="0" applyFont="1" applyFill="1" applyAlignment="1">
      <alignment vertical="center"/>
    </xf>
    <xf numFmtId="0" fontId="3" fillId="6" borderId="0" xfId="0" applyFont="1" applyFill="1" applyAlignment="1">
      <alignment horizontal="left" vertical="center" indent="2"/>
    </xf>
    <xf numFmtId="0" fontId="3" fillId="6" borderId="0" xfId="0" applyFont="1" applyFill="1" applyAlignment="1">
      <alignment horizontal="left" vertical="center" wrapText="1"/>
    </xf>
    <xf numFmtId="0" fontId="3" fillId="6" borderId="0" xfId="0" applyFont="1" applyFill="1" applyAlignment="1">
      <alignment horizontal="left" vertical="center" wrapText="1" indent="2"/>
    </xf>
    <xf numFmtId="0" fontId="3" fillId="3" borderId="0" xfId="0" applyFont="1" applyFill="1" applyAlignment="1" applyProtection="1">
      <alignment horizontal="center" vertical="center"/>
      <protection locked="0"/>
    </xf>
    <xf numFmtId="0" fontId="20" fillId="6" borderId="0" xfId="1" applyFont="1" applyFill="1" applyAlignment="1">
      <alignment horizontal="center" vertical="center"/>
    </xf>
    <xf numFmtId="0" fontId="20" fillId="6" borderId="7" xfId="1" applyFont="1" applyFill="1" applyBorder="1" applyAlignment="1">
      <alignment horizontal="center" vertical="center"/>
    </xf>
    <xf numFmtId="0" fontId="8" fillId="6" borderId="34" xfId="0" applyFont="1" applyFill="1" applyBorder="1" applyAlignment="1">
      <alignment horizontal="left" vertical="center"/>
    </xf>
    <xf numFmtId="1" fontId="26" fillId="6" borderId="23" xfId="0" applyNumberFormat="1" applyFont="1" applyFill="1" applyBorder="1" applyAlignment="1">
      <alignment horizontal="right" vertical="center"/>
    </xf>
    <xf numFmtId="0" fontId="26" fillId="6" borderId="34" xfId="0" applyFont="1" applyFill="1" applyBorder="1" applyAlignment="1">
      <alignment horizontal="left" vertical="center"/>
    </xf>
    <xf numFmtId="0" fontId="15" fillId="3" borderId="7" xfId="0" applyFont="1" applyFill="1" applyBorder="1" applyAlignment="1">
      <alignment wrapText="1"/>
    </xf>
    <xf numFmtId="0" fontId="9"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7" fillId="3" borderId="0" xfId="0" applyFont="1" applyFill="1"/>
    <xf numFmtId="0" fontId="36" fillId="3" borderId="10" xfId="0" applyFont="1" applyFill="1" applyBorder="1"/>
    <xf numFmtId="0" fontId="36" fillId="3" borderId="0" xfId="0" applyFont="1" applyFill="1" applyAlignment="1">
      <alignment horizontal="left"/>
    </xf>
    <xf numFmtId="0" fontId="36" fillId="3" borderId="7" xfId="0" applyFont="1" applyFill="1" applyBorder="1"/>
    <xf numFmtId="0" fontId="10" fillId="3" borderId="10" xfId="0" applyFont="1" applyFill="1" applyBorder="1"/>
    <xf numFmtId="0" fontId="10" fillId="3" borderId="7" xfId="0" applyFont="1" applyFill="1" applyBorder="1"/>
    <xf numFmtId="0" fontId="10" fillId="3" borderId="11" xfId="0" applyFont="1" applyFill="1" applyBorder="1"/>
    <xf numFmtId="0" fontId="10" fillId="3" borderId="13" xfId="0" applyFont="1" applyFill="1" applyBorder="1"/>
    <xf numFmtId="0" fontId="10" fillId="3" borderId="14" xfId="0" applyFont="1" applyFill="1" applyBorder="1"/>
    <xf numFmtId="0" fontId="3" fillId="3" borderId="10" xfId="0" applyFont="1" applyFill="1" applyBorder="1" applyAlignment="1">
      <alignment horizontal="left" vertical="center" indent="3"/>
    </xf>
    <xf numFmtId="0" fontId="3" fillId="3" borderId="0" xfId="0" applyFont="1" applyFill="1" applyAlignment="1">
      <alignment horizontal="left" vertical="center" indent="3"/>
    </xf>
    <xf numFmtId="0" fontId="3" fillId="3" borderId="0" xfId="0" applyFont="1" applyFill="1" applyAlignment="1">
      <alignment horizontal="left" vertical="top" indent="3"/>
    </xf>
    <xf numFmtId="0" fontId="9" fillId="3" borderId="9" xfId="0" applyFont="1" applyFill="1" applyBorder="1"/>
    <xf numFmtId="0" fontId="9" fillId="3" borderId="5" xfId="0" applyFont="1" applyFill="1" applyBorder="1"/>
    <xf numFmtId="0" fontId="9" fillId="3" borderId="11" xfId="0" applyFont="1" applyFill="1" applyBorder="1"/>
    <xf numFmtId="1" fontId="26" fillId="6" borderId="24" xfId="0" applyNumberFormat="1" applyFont="1" applyFill="1" applyBorder="1" applyAlignment="1">
      <alignment horizontal="righ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3" fillId="7" borderId="0" xfId="0" applyFont="1" applyFill="1" applyAlignment="1">
      <alignment horizontal="center" vertical="center"/>
    </xf>
    <xf numFmtId="0" fontId="0" fillId="0" borderId="0" xfId="0" applyAlignment="1">
      <alignment wrapText="1"/>
    </xf>
    <xf numFmtId="0" fontId="3" fillId="0" borderId="0" xfId="6" applyAlignment="1">
      <alignment horizontal="center" vertical="center"/>
    </xf>
    <xf numFmtId="0" fontId="3" fillId="0" borderId="0" xfId="6"/>
    <xf numFmtId="0" fontId="3" fillId="0" borderId="0" xfId="6" applyAlignment="1">
      <alignment horizontal="center"/>
    </xf>
    <xf numFmtId="0" fontId="3" fillId="0" borderId="0" xfId="0" applyFont="1" applyAlignment="1">
      <alignment horizontal="center"/>
    </xf>
    <xf numFmtId="0" fontId="25" fillId="0" borderId="0" xfId="0" applyFont="1" applyAlignment="1">
      <alignment horizontal="center"/>
    </xf>
    <xf numFmtId="0" fontId="42" fillId="0" borderId="0" xfId="0" applyFont="1" applyAlignment="1">
      <alignment horizontal="center" vertical="center"/>
    </xf>
    <xf numFmtId="0" fontId="3" fillId="9" borderId="0" xfId="0" applyFont="1" applyFill="1" applyAlignment="1">
      <alignment horizontal="center" vertical="center"/>
    </xf>
    <xf numFmtId="0" fontId="0" fillId="0" borderId="0" xfId="0" applyAlignment="1">
      <alignment vertical="center"/>
    </xf>
    <xf numFmtId="0" fontId="42" fillId="0" borderId="0" xfId="0" applyFont="1"/>
    <xf numFmtId="0" fontId="2" fillId="11" borderId="22" xfId="8" applyFill="1" applyBorder="1" applyAlignment="1">
      <alignment horizontal="center" vertical="center" wrapText="1"/>
    </xf>
    <xf numFmtId="0" fontId="3" fillId="11" borderId="22" xfId="0" applyFont="1" applyFill="1" applyBorder="1" applyAlignment="1">
      <alignment horizontal="center" wrapText="1"/>
    </xf>
    <xf numFmtId="0" fontId="3" fillId="0" borderId="0" xfId="0" applyFont="1" applyAlignment="1">
      <alignment horizontal="left" vertical="center"/>
    </xf>
    <xf numFmtId="0" fontId="0" fillId="7" borderId="0" xfId="0" applyFill="1" applyAlignment="1">
      <alignment horizontal="center" vertical="center"/>
    </xf>
    <xf numFmtId="0" fontId="32" fillId="3" borderId="0" xfId="0" applyFont="1" applyFill="1" applyAlignment="1">
      <alignment horizontal="left" vertical="top" indent="3"/>
    </xf>
    <xf numFmtId="0" fontId="3" fillId="3" borderId="10" xfId="0" applyFont="1" applyFill="1" applyBorder="1" applyAlignment="1">
      <alignment horizontal="left" vertical="top" indent="3"/>
    </xf>
    <xf numFmtId="0" fontId="3" fillId="3" borderId="0" xfId="0" applyFont="1" applyFill="1" applyAlignment="1">
      <alignment horizontal="center"/>
    </xf>
    <xf numFmtId="0" fontId="9" fillId="3" borderId="0" xfId="0" applyFont="1" applyFill="1" applyAlignment="1">
      <alignment horizontal="right"/>
    </xf>
    <xf numFmtId="14" fontId="3" fillId="3" borderId="0" xfId="0" applyNumberFormat="1" applyFont="1" applyFill="1" applyAlignment="1">
      <alignment horizontal="center" vertical="center"/>
    </xf>
    <xf numFmtId="0" fontId="3" fillId="3" borderId="0" xfId="0" applyFont="1" applyFill="1" applyAlignment="1">
      <alignment horizontal="left" vertical="top" wrapText="1" indent="1"/>
    </xf>
    <xf numFmtId="0" fontId="0" fillId="0" borderId="0" xfId="0" applyAlignment="1">
      <alignment horizontal="left" indent="5"/>
    </xf>
    <xf numFmtId="0" fontId="32" fillId="3" borderId="0" xfId="0" applyFont="1" applyFill="1" applyAlignment="1">
      <alignment vertical="top" wrapText="1"/>
    </xf>
    <xf numFmtId="0" fontId="32" fillId="3" borderId="20" xfId="0" applyFont="1" applyFill="1" applyBorder="1" applyAlignment="1">
      <alignment vertical="top" wrapText="1"/>
    </xf>
    <xf numFmtId="0" fontId="29" fillId="0" borderId="0" xfId="0" applyFont="1"/>
    <xf numFmtId="0" fontId="32" fillId="3" borderId="0" xfId="0" applyFont="1" applyFill="1" applyAlignment="1">
      <alignment vertical="center" wrapText="1"/>
    </xf>
    <xf numFmtId="0" fontId="0" fillId="0" borderId="0" xfId="0" applyAlignment="1">
      <alignment horizontal="right"/>
    </xf>
    <xf numFmtId="0" fontId="3" fillId="2" borderId="31" xfId="0" applyFont="1" applyFill="1" applyBorder="1" applyAlignment="1">
      <alignment vertical="top" wrapText="1"/>
    </xf>
    <xf numFmtId="0" fontId="3" fillId="2" borderId="0" xfId="0" applyFont="1" applyFill="1" applyAlignment="1">
      <alignment vertical="top" wrapText="1"/>
    </xf>
    <xf numFmtId="0" fontId="3" fillId="2" borderId="19" xfId="0" applyFont="1" applyFill="1" applyBorder="1" applyAlignment="1">
      <alignment vertical="top" wrapText="1"/>
    </xf>
    <xf numFmtId="0" fontId="3" fillId="2" borderId="21" xfId="0" applyFont="1" applyFill="1" applyBorder="1" applyAlignment="1">
      <alignment vertical="top" wrapText="1"/>
    </xf>
    <xf numFmtId="0" fontId="3" fillId="2" borderId="22" xfId="0" applyFont="1" applyFill="1" applyBorder="1" applyAlignment="1">
      <alignment vertical="top" wrapText="1"/>
    </xf>
    <xf numFmtId="0" fontId="3" fillId="2" borderId="8" xfId="0" applyFont="1" applyFill="1" applyBorder="1" applyAlignment="1">
      <alignment vertical="top" wrapText="1"/>
    </xf>
    <xf numFmtId="0" fontId="9" fillId="0" borderId="0" xfId="0" applyFont="1" applyAlignment="1">
      <alignment horizontal="left"/>
    </xf>
    <xf numFmtId="0" fontId="29" fillId="0" borderId="0" xfId="0" applyFont="1" applyAlignment="1">
      <alignment horizontal="center"/>
    </xf>
    <xf numFmtId="0" fontId="0" fillId="0" borderId="0" xfId="0" applyAlignment="1">
      <alignment horizontal="left"/>
    </xf>
    <xf numFmtId="0" fontId="0" fillId="3" borderId="7" xfId="0" applyFill="1" applyBorder="1" applyAlignment="1">
      <alignment horizontal="center"/>
    </xf>
    <xf numFmtId="0" fontId="9" fillId="3" borderId="10" xfId="0" applyFont="1" applyFill="1" applyBorder="1" applyAlignment="1">
      <alignment horizontal="left"/>
    </xf>
    <xf numFmtId="0" fontId="0" fillId="3" borderId="10" xfId="0" applyFill="1" applyBorder="1" applyAlignment="1">
      <alignment horizontal="left"/>
    </xf>
    <xf numFmtId="0" fontId="3" fillId="3" borderId="10" xfId="0" applyFont="1" applyFill="1" applyBorder="1" applyAlignment="1">
      <alignment horizontal="center"/>
    </xf>
    <xf numFmtId="0" fontId="29" fillId="3" borderId="10" xfId="0" applyFont="1" applyFill="1" applyBorder="1" applyAlignment="1">
      <alignment horizontal="center"/>
    </xf>
    <xf numFmtId="0" fontId="29" fillId="3" borderId="0" xfId="0" applyFont="1" applyFill="1" applyAlignment="1">
      <alignment horizontal="center"/>
    </xf>
    <xf numFmtId="0" fontId="3"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29" fillId="0" borderId="0" xfId="0" applyFont="1" applyAlignment="1">
      <alignment horizontal="center" wrapText="1"/>
    </xf>
    <xf numFmtId="0" fontId="5" fillId="3" borderId="7" xfId="1" applyFill="1" applyBorder="1" applyAlignment="1">
      <alignment horizontal="center"/>
    </xf>
    <xf numFmtId="0" fontId="0" fillId="3" borderId="10" xfId="0" applyFill="1" applyBorder="1" applyAlignment="1">
      <alignment vertical="center"/>
    </xf>
    <xf numFmtId="0" fontId="29" fillId="3" borderId="0" xfId="0" applyFont="1" applyFill="1"/>
    <xf numFmtId="0" fontId="29" fillId="3" borderId="10" xfId="0" applyFont="1" applyFill="1" applyBorder="1" applyAlignment="1">
      <alignment horizontal="center" vertical="center" wrapText="1"/>
    </xf>
    <xf numFmtId="0" fontId="29" fillId="3" borderId="0" xfId="0" applyFont="1" applyFill="1" applyAlignment="1">
      <alignment horizontal="center" vertical="center" wrapText="1"/>
    </xf>
    <xf numFmtId="0" fontId="0" fillId="3" borderId="7" xfId="0" applyFill="1" applyBorder="1" applyAlignment="1">
      <alignment vertical="center"/>
    </xf>
    <xf numFmtId="0" fontId="0" fillId="3" borderId="10" xfId="0" applyFill="1" applyBorder="1" applyAlignment="1">
      <alignment horizontal="right" wrapText="1"/>
    </xf>
    <xf numFmtId="0" fontId="6" fillId="0" borderId="0" xfId="0" applyFont="1" applyAlignment="1">
      <alignment horizontal="center" vertical="center"/>
    </xf>
    <xf numFmtId="0" fontId="41" fillId="0" borderId="0" xfId="0" applyFont="1" applyAlignment="1">
      <alignment horizontal="center" vertical="center"/>
    </xf>
    <xf numFmtId="0" fontId="9" fillId="0" borderId="0" xfId="0" applyFont="1" applyAlignment="1">
      <alignment horizontal="left" indent="2"/>
    </xf>
    <xf numFmtId="0" fontId="9" fillId="0" borderId="0" xfId="0" applyFont="1" applyAlignment="1">
      <alignment horizontal="left" vertical="center" indent="2"/>
    </xf>
    <xf numFmtId="0" fontId="9" fillId="3" borderId="7" xfId="0" applyFont="1" applyFill="1" applyBorder="1" applyAlignment="1">
      <alignment horizontal="left"/>
    </xf>
    <xf numFmtId="0" fontId="9" fillId="3" borderId="0" xfId="0" applyFont="1" applyFill="1" applyAlignment="1">
      <alignment horizontal="left"/>
    </xf>
    <xf numFmtId="0" fontId="3" fillId="3" borderId="10" xfId="0" applyFont="1" applyFill="1" applyBorder="1" applyAlignment="1">
      <alignment horizontal="right" vertical="center" wrapText="1"/>
    </xf>
    <xf numFmtId="0" fontId="3" fillId="3" borderId="10" xfId="0" applyFont="1" applyFill="1" applyBorder="1" applyAlignment="1">
      <alignment horizontal="left" vertical="center" wrapText="1"/>
    </xf>
    <xf numFmtId="0" fontId="0" fillId="3" borderId="11" xfId="0" applyFill="1" applyBorder="1" applyAlignment="1">
      <alignment horizontal="right"/>
    </xf>
    <xf numFmtId="0" fontId="3" fillId="3" borderId="10" xfId="0" applyFont="1" applyFill="1" applyBorder="1" applyAlignment="1">
      <alignment vertical="center" wrapText="1"/>
    </xf>
    <xf numFmtId="0" fontId="9" fillId="3" borderId="10" xfId="0" applyFont="1" applyFill="1" applyBorder="1" applyAlignment="1">
      <alignment horizontal="left" indent="2"/>
    </xf>
    <xf numFmtId="0" fontId="9" fillId="3" borderId="0" xfId="0" applyFont="1" applyFill="1" applyAlignment="1">
      <alignment horizontal="left" indent="2"/>
    </xf>
    <xf numFmtId="0" fontId="9" fillId="3" borderId="7" xfId="0" applyFont="1" applyFill="1" applyBorder="1" applyAlignment="1">
      <alignment horizontal="left" indent="2"/>
    </xf>
    <xf numFmtId="0" fontId="0" fillId="3" borderId="7" xfId="0" applyFill="1" applyBorder="1" applyAlignment="1">
      <alignment horizontal="right"/>
    </xf>
    <xf numFmtId="0" fontId="0" fillId="3" borderId="10" xfId="0" applyFill="1" applyBorder="1" applyAlignment="1">
      <alignment horizontal="center" vertical="center"/>
    </xf>
    <xf numFmtId="0" fontId="0" fillId="3" borderId="0" xfId="0" applyFill="1" applyAlignment="1">
      <alignment horizontal="center" vertical="center"/>
    </xf>
    <xf numFmtId="0" fontId="9" fillId="3" borderId="0" xfId="0" applyFont="1" applyFill="1" applyAlignment="1">
      <alignment wrapText="1"/>
    </xf>
    <xf numFmtId="0" fontId="3" fillId="0" borderId="0" xfId="0" applyFont="1" applyAlignment="1">
      <alignment horizontal="left"/>
    </xf>
    <xf numFmtId="0" fontId="9" fillId="0" borderId="0" xfId="0" applyFont="1" applyAlignment="1">
      <alignment horizontal="center"/>
    </xf>
    <xf numFmtId="0" fontId="29" fillId="3" borderId="10" xfId="0" applyFont="1" applyFill="1" applyBorder="1" applyAlignment="1">
      <alignment vertical="top"/>
    </xf>
    <xf numFmtId="0" fontId="29" fillId="3" borderId="0" xfId="0" applyFont="1" applyFill="1" applyAlignment="1">
      <alignment vertical="top"/>
    </xf>
    <xf numFmtId="0" fontId="7" fillId="3" borderId="6" xfId="0" applyFont="1" applyFill="1" applyBorder="1" applyAlignment="1">
      <alignment horizontal="center" vertical="center"/>
    </xf>
    <xf numFmtId="0" fontId="9" fillId="3" borderId="7" xfId="0" applyFont="1" applyFill="1" applyBorder="1" applyAlignment="1">
      <alignment horizontal="center"/>
    </xf>
    <xf numFmtId="0" fontId="9" fillId="3" borderId="14" xfId="0" applyFont="1" applyFill="1" applyBorder="1" applyAlignment="1">
      <alignment horizontal="center"/>
    </xf>
    <xf numFmtId="0" fontId="12" fillId="3" borderId="0" xfId="0" applyFont="1" applyFill="1" applyAlignment="1">
      <alignment vertical="center" wrapText="1"/>
    </xf>
    <xf numFmtId="0" fontId="9" fillId="3" borderId="0" xfId="0" applyFont="1" applyFill="1" applyAlignment="1">
      <alignment vertical="center" wrapText="1"/>
    </xf>
    <xf numFmtId="0" fontId="3" fillId="3" borderId="7" xfId="0" applyFont="1" applyFill="1" applyBorder="1"/>
    <xf numFmtId="0" fontId="3" fillId="3" borderId="10" xfId="0" applyFont="1" applyFill="1" applyBorder="1" applyAlignment="1">
      <alignment horizontal="right" wrapText="1"/>
    </xf>
    <xf numFmtId="49" fontId="35" fillId="3" borderId="0" xfId="0" applyNumberFormat="1" applyFont="1" applyFill="1" applyAlignment="1">
      <alignment horizontal="left" vertical="top" wrapText="1" indent="1"/>
    </xf>
    <xf numFmtId="0" fontId="8" fillId="2" borderId="34" xfId="0" applyFont="1" applyFill="1" applyBorder="1" applyAlignment="1" applyProtection="1">
      <alignment vertical="center"/>
      <protection locked="0"/>
    </xf>
    <xf numFmtId="0" fontId="8" fillId="2" borderId="34" xfId="0" applyFont="1" applyFill="1" applyBorder="1" applyAlignment="1" applyProtection="1">
      <alignment horizontal="left" vertical="center"/>
      <protection locked="0"/>
    </xf>
    <xf numFmtId="0" fontId="3" fillId="12" borderId="0" xfId="0" applyFont="1" applyFill="1" applyAlignment="1">
      <alignment horizontal="center" vertical="center" wrapText="1"/>
    </xf>
    <xf numFmtId="0" fontId="3" fillId="12" borderId="0" xfId="0" applyFont="1" applyFill="1" applyAlignment="1">
      <alignment horizontal="center" vertical="center"/>
    </xf>
    <xf numFmtId="0" fontId="3" fillId="12" borderId="0" xfId="0" applyFont="1" applyFill="1" applyAlignment="1">
      <alignment horizontal="center"/>
    </xf>
    <xf numFmtId="0" fontId="0" fillId="12" borderId="0" xfId="0" applyFill="1" applyAlignment="1">
      <alignment horizontal="center" vertical="center"/>
    </xf>
    <xf numFmtId="0" fontId="0" fillId="12" borderId="0" xfId="0" applyFill="1"/>
    <xf numFmtId="0" fontId="9" fillId="3" borderId="30" xfId="0" applyFont="1" applyFill="1" applyBorder="1" applyAlignment="1">
      <alignment horizontal="left" vertical="center" wrapText="1" indent="4"/>
    </xf>
    <xf numFmtId="0" fontId="0" fillId="0" borderId="0" xfId="0" applyAlignment="1">
      <alignment horizontal="left" indent="4"/>
    </xf>
    <xf numFmtId="164" fontId="8" fillId="3" borderId="0" xfId="0" applyNumberFormat="1" applyFont="1" applyFill="1" applyAlignment="1">
      <alignment horizontal="left" vertical="center" wrapText="1" indent="3"/>
    </xf>
    <xf numFmtId="0" fontId="0" fillId="0" borderId="0" xfId="0" applyAlignment="1">
      <alignment horizontal="left" vertical="center"/>
    </xf>
    <xf numFmtId="0" fontId="3" fillId="0" borderId="0" xfId="0" applyFont="1" applyAlignment="1">
      <alignment horizontal="left" vertical="center" wrapText="1"/>
    </xf>
    <xf numFmtId="0" fontId="27" fillId="3" borderId="10" xfId="0" applyFont="1" applyFill="1" applyBorder="1" applyAlignment="1">
      <alignment horizontal="center" vertical="center"/>
    </xf>
    <xf numFmtId="0" fontId="50" fillId="3" borderId="0" xfId="6" applyFont="1" applyFill="1" applyAlignment="1">
      <alignment horizontal="left" vertical="center" indent="1"/>
    </xf>
    <xf numFmtId="0" fontId="50" fillId="3" borderId="10" xfId="0" applyFont="1" applyFill="1" applyBorder="1" applyAlignment="1">
      <alignment horizontal="left" vertical="center" indent="1"/>
    </xf>
    <xf numFmtId="0" fontId="50"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vertical="center" wrapText="1"/>
    </xf>
    <xf numFmtId="0" fontId="0" fillId="0" borderId="0" xfId="0" applyAlignment="1">
      <alignment horizontal="right" wrapText="1"/>
    </xf>
    <xf numFmtId="0" fontId="3" fillId="3" borderId="10" xfId="0" applyFont="1" applyFill="1" applyBorder="1" applyAlignment="1">
      <alignment horizontal="left" indent="2"/>
    </xf>
    <xf numFmtId="0" fontId="3" fillId="3" borderId="11" xfId="0" applyFont="1" applyFill="1" applyBorder="1" applyAlignment="1">
      <alignment horizontal="left"/>
    </xf>
    <xf numFmtId="0" fontId="0" fillId="3" borderId="10" xfId="0" applyFill="1" applyBorder="1" applyAlignment="1">
      <alignment horizontal="right" vertical="center" wrapText="1" indent="1"/>
    </xf>
    <xf numFmtId="0" fontId="53" fillId="3" borderId="10" xfId="0" applyFont="1" applyFill="1" applyBorder="1" applyAlignment="1">
      <alignment horizontal="center" wrapText="1"/>
    </xf>
    <xf numFmtId="0" fontId="53" fillId="3" borderId="0" xfId="0" applyFont="1" applyFill="1" applyAlignment="1">
      <alignment horizontal="center" wrapText="1"/>
    </xf>
    <xf numFmtId="0" fontId="3" fillId="3" borderId="10" xfId="0" applyFont="1" applyFill="1" applyBorder="1" applyAlignment="1">
      <alignment horizontal="left" vertical="center" indent="5"/>
    </xf>
    <xf numFmtId="0" fontId="9" fillId="3" borderId="10" xfId="6" applyFont="1" applyFill="1" applyBorder="1" applyAlignment="1">
      <alignment horizontal="left" vertical="center" indent="1"/>
    </xf>
    <xf numFmtId="49" fontId="35" fillId="3" borderId="13" xfId="0" applyNumberFormat="1" applyFont="1" applyFill="1" applyBorder="1" applyAlignment="1">
      <alignment horizontal="left" vertical="top" wrapText="1" indent="1"/>
    </xf>
    <xf numFmtId="0" fontId="32" fillId="3" borderId="22" xfId="0" applyFont="1" applyFill="1" applyBorder="1" applyAlignment="1">
      <alignment vertical="top" wrapText="1"/>
    </xf>
    <xf numFmtId="0" fontId="8" fillId="3" borderId="10" xfId="0" applyFont="1" applyFill="1" applyBorder="1" applyAlignment="1">
      <alignment horizontal="left" vertical="center" wrapText="1" indent="1"/>
    </xf>
    <xf numFmtId="0" fontId="8" fillId="3" borderId="0" xfId="0" applyFont="1" applyFill="1" applyAlignment="1">
      <alignment horizontal="left" vertical="center" wrapText="1" indent="1"/>
    </xf>
    <xf numFmtId="0" fontId="9" fillId="3" borderId="10" xfId="0" applyFont="1" applyFill="1" applyBorder="1" applyAlignment="1">
      <alignment horizontal="left" indent="3"/>
    </xf>
    <xf numFmtId="49" fontId="35" fillId="3" borderId="0" xfId="0" applyNumberFormat="1" applyFont="1" applyFill="1" applyAlignment="1">
      <alignment horizontal="left" vertical="top" wrapText="1" indent="3"/>
    </xf>
    <xf numFmtId="49" fontId="35" fillId="3" borderId="0" xfId="0" applyNumberFormat="1" applyFont="1" applyFill="1" applyAlignment="1">
      <alignment horizontal="left" vertical="top" indent="3"/>
    </xf>
    <xf numFmtId="0" fontId="27" fillId="3" borderId="10" xfId="0" applyFont="1" applyFill="1" applyBorder="1" applyAlignment="1">
      <alignment horizontal="right"/>
    </xf>
    <xf numFmtId="0" fontId="3" fillId="3" borderId="0" xfId="0" applyFont="1" applyFill="1" applyAlignment="1">
      <alignment horizontal="left" indent="5"/>
    </xf>
    <xf numFmtId="0" fontId="9" fillId="3" borderId="10" xfId="0" applyFont="1" applyFill="1" applyBorder="1" applyAlignment="1">
      <alignment horizontal="right" vertical="top"/>
    </xf>
    <xf numFmtId="0" fontId="9" fillId="3" borderId="0" xfId="0" applyFont="1" applyFill="1" applyAlignment="1">
      <alignment horizontal="right" vertical="top"/>
    </xf>
    <xf numFmtId="0" fontId="0" fillId="3" borderId="0" xfId="0" applyFill="1" applyAlignment="1">
      <alignment horizontal="left" vertical="top"/>
    </xf>
    <xf numFmtId="0" fontId="15" fillId="3" borderId="7" xfId="0" applyFont="1" applyFill="1" applyBorder="1" applyAlignment="1">
      <alignment vertical="top"/>
    </xf>
    <xf numFmtId="0" fontId="0" fillId="0" borderId="0" xfId="0" applyAlignment="1">
      <alignment vertical="top"/>
    </xf>
    <xf numFmtId="0" fontId="3" fillId="0" borderId="0" xfId="0" applyFont="1" applyAlignment="1">
      <alignment horizontal="center" vertical="top"/>
    </xf>
    <xf numFmtId="0" fontId="0" fillId="6" borderId="0" xfId="0" applyFill="1" applyAlignment="1">
      <alignment vertical="top"/>
    </xf>
    <xf numFmtId="0" fontId="32" fillId="3" borderId="10" xfId="0" applyFont="1" applyFill="1" applyBorder="1"/>
    <xf numFmtId="0" fontId="32" fillId="3" borderId="0" xfId="0" applyFont="1" applyFill="1"/>
    <xf numFmtId="0" fontId="32" fillId="3" borderId="10" xfId="0" applyFont="1" applyFill="1" applyBorder="1" applyAlignment="1">
      <alignment vertical="center"/>
    </xf>
    <xf numFmtId="0" fontId="0" fillId="3" borderId="0" xfId="0" applyFill="1" applyAlignment="1">
      <alignment vertical="center"/>
    </xf>
    <xf numFmtId="0" fontId="9" fillId="3" borderId="7" xfId="0" applyFont="1" applyFill="1" applyBorder="1" applyAlignment="1">
      <alignment horizontal="left" vertical="center" wrapText="1"/>
    </xf>
    <xf numFmtId="0" fontId="3" fillId="0" borderId="0" xfId="0" applyFont="1" applyAlignment="1">
      <alignment vertical="center"/>
    </xf>
    <xf numFmtId="0" fontId="32" fillId="3" borderId="0" xfId="0" applyFont="1" applyFill="1" applyAlignment="1">
      <alignment vertical="center"/>
    </xf>
    <xf numFmtId="0" fontId="9" fillId="3" borderId="0" xfId="0" applyFont="1" applyFill="1" applyAlignment="1">
      <alignment vertical="top"/>
    </xf>
    <xf numFmtId="0" fontId="9" fillId="3" borderId="10" xfId="0" applyFont="1" applyFill="1" applyBorder="1" applyAlignment="1">
      <alignment horizontal="left" vertical="top" indent="2"/>
    </xf>
    <xf numFmtId="0" fontId="3" fillId="3" borderId="0" xfId="0" applyFont="1" applyFill="1" applyAlignment="1">
      <alignment horizontal="left" vertical="top" indent="9"/>
    </xf>
    <xf numFmtId="0" fontId="32" fillId="3" borderId="0" xfId="0" applyFont="1" applyFill="1" applyAlignment="1">
      <alignment horizontal="left" vertical="top" indent="5"/>
    </xf>
    <xf numFmtId="0" fontId="9" fillId="3" borderId="10" xfId="0" applyFont="1" applyFill="1" applyBorder="1" applyAlignment="1">
      <alignment vertical="top"/>
    </xf>
    <xf numFmtId="0" fontId="32" fillId="3" borderId="10" xfId="0" applyFont="1" applyFill="1" applyBorder="1" applyAlignment="1">
      <alignment horizontal="right"/>
    </xf>
    <xf numFmtId="0" fontId="8" fillId="3" borderId="0" xfId="0" applyFont="1" applyFill="1" applyAlignment="1">
      <alignment horizontal="center"/>
    </xf>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3" fillId="3" borderId="10" xfId="0" applyFont="1" applyFill="1" applyBorder="1" applyAlignment="1">
      <alignment horizontal="left" vertical="center" wrapText="1" indent="3"/>
    </xf>
    <xf numFmtId="0" fontId="9" fillId="3" borderId="10" xfId="0" applyFont="1" applyFill="1" applyBorder="1" applyAlignment="1">
      <alignment horizontal="left" vertical="top" wrapText="1" indent="1"/>
    </xf>
    <xf numFmtId="0" fontId="9" fillId="3" borderId="0" xfId="0" applyFont="1" applyFill="1" applyAlignment="1">
      <alignment horizontal="left" vertical="top" wrapText="1" indent="1"/>
    </xf>
    <xf numFmtId="0" fontId="32" fillId="3" borderId="10" xfId="0" applyFont="1" applyFill="1" applyBorder="1" applyAlignment="1">
      <alignment horizontal="left" vertical="top" wrapText="1" indent="3"/>
    </xf>
    <xf numFmtId="0" fontId="32" fillId="3" borderId="0" xfId="0" applyFont="1" applyFill="1" applyAlignment="1">
      <alignment horizontal="left" vertical="top" wrapText="1" indent="3"/>
    </xf>
    <xf numFmtId="0" fontId="8" fillId="3" borderId="10" xfId="0" applyFont="1" applyFill="1" applyBorder="1" applyAlignment="1">
      <alignment horizontal="left" vertical="center" wrapText="1" indent="3"/>
    </xf>
    <xf numFmtId="0" fontId="8" fillId="3" borderId="0" xfId="0" applyFont="1" applyFill="1" applyAlignment="1">
      <alignment horizontal="left" vertical="center" wrapText="1" indent="3"/>
    </xf>
    <xf numFmtId="0" fontId="9" fillId="3" borderId="10" xfId="0" applyFont="1" applyFill="1" applyBorder="1" applyAlignment="1">
      <alignment horizontal="left" vertical="center" indent="1"/>
    </xf>
    <xf numFmtId="0" fontId="9" fillId="3" borderId="0" xfId="0" applyFont="1" applyFill="1" applyAlignment="1">
      <alignment horizontal="left" vertical="center" indent="1"/>
    </xf>
    <xf numFmtId="0" fontId="9" fillId="3" borderId="10" xfId="0" applyFont="1" applyFill="1" applyBorder="1" applyAlignment="1">
      <alignment horizontal="left" vertical="center" wrapText="1" indent="3"/>
    </xf>
    <xf numFmtId="0" fontId="54" fillId="3" borderId="7" xfId="0" applyFont="1" applyFill="1" applyBorder="1" applyAlignment="1">
      <alignment horizontal="left" indent="2"/>
    </xf>
    <xf numFmtId="0" fontId="32" fillId="3" borderId="0" xfId="0" applyFont="1" applyFill="1" applyAlignment="1">
      <alignment horizontal="left" vertical="top"/>
    </xf>
    <xf numFmtId="0" fontId="13" fillId="2" borderId="15" xfId="0" applyFont="1" applyFill="1" applyBorder="1" applyAlignment="1">
      <alignment horizontal="left" vertical="center" indent="1"/>
    </xf>
    <xf numFmtId="49" fontId="3" fillId="0" borderId="4" xfId="0" applyNumberFormat="1" applyFont="1" applyBorder="1" applyAlignment="1" applyProtection="1">
      <alignment horizontal="left" vertical="center" wrapText="1" indent="1"/>
      <protection locked="0"/>
    </xf>
    <xf numFmtId="0" fontId="3" fillId="3" borderId="10" xfId="0" applyFont="1" applyFill="1" applyBorder="1" applyAlignment="1">
      <alignment horizontal="left" vertical="center" wrapText="1" indent="5"/>
    </xf>
    <xf numFmtId="0" fontId="3" fillId="3" borderId="0" xfId="0" applyFont="1" applyFill="1" applyAlignment="1">
      <alignment horizontal="left" vertical="center" indent="5"/>
    </xf>
    <xf numFmtId="0" fontId="3" fillId="3" borderId="0" xfId="0" applyFont="1" applyFill="1" applyAlignment="1">
      <alignment horizontal="left" wrapText="1"/>
    </xf>
    <xf numFmtId="0" fontId="9" fillId="3" borderId="0" xfId="0" applyFont="1" applyFill="1" applyAlignment="1">
      <alignment horizontal="left" wrapText="1"/>
    </xf>
    <xf numFmtId="0" fontId="9" fillId="3" borderId="0" xfId="0" applyFont="1" applyFill="1" applyAlignment="1">
      <alignment horizontal="left" vertical="center"/>
    </xf>
    <xf numFmtId="0" fontId="9" fillId="3" borderId="10" xfId="0" applyFont="1" applyFill="1" applyBorder="1" applyAlignment="1">
      <alignment horizontal="left" indent="1"/>
    </xf>
    <xf numFmtId="0" fontId="9" fillId="3" borderId="0" xfId="0" applyFont="1" applyFill="1" applyAlignment="1">
      <alignment horizontal="left" indent="1"/>
    </xf>
    <xf numFmtId="0" fontId="3" fillId="3" borderId="10" xfId="0" applyFont="1" applyFill="1" applyBorder="1" applyAlignment="1">
      <alignment horizontal="center" vertical="center" wrapText="1"/>
    </xf>
    <xf numFmtId="0" fontId="3" fillId="3" borderId="10" xfId="0" applyFont="1" applyFill="1" applyBorder="1" applyAlignment="1">
      <alignment horizontal="right"/>
    </xf>
    <xf numFmtId="0" fontId="3" fillId="3" borderId="10" xfId="0" applyFont="1" applyFill="1" applyBorder="1" applyAlignment="1">
      <alignment horizontal="right" vertical="center"/>
    </xf>
    <xf numFmtId="0" fontId="0" fillId="3" borderId="10" xfId="0" applyFill="1" applyBorder="1" applyAlignment="1">
      <alignment horizontal="right" vertical="center"/>
    </xf>
    <xf numFmtId="0" fontId="0" fillId="3" borderId="0" xfId="0" applyFill="1" applyAlignment="1">
      <alignment horizontal="right" vertical="center"/>
    </xf>
    <xf numFmtId="0" fontId="0" fillId="3" borderId="10" xfId="0" applyFill="1" applyBorder="1" applyAlignment="1">
      <alignment horizontal="right"/>
    </xf>
    <xf numFmtId="0" fontId="0" fillId="3" borderId="0" xfId="0" applyFill="1" applyAlignment="1">
      <alignment horizontal="center" vertical="center" wrapText="1"/>
    </xf>
    <xf numFmtId="0" fontId="9" fillId="3" borderId="0" xfId="0" applyFont="1" applyFill="1" applyAlignment="1">
      <alignment horizontal="center"/>
    </xf>
    <xf numFmtId="0" fontId="3" fillId="3" borderId="0" xfId="0" applyFont="1" applyFill="1" applyAlignment="1">
      <alignment horizontal="center" vertical="center"/>
    </xf>
    <xf numFmtId="0" fontId="0" fillId="3" borderId="10" xfId="0" applyFill="1" applyBorder="1" applyAlignment="1">
      <alignment horizontal="center"/>
    </xf>
    <xf numFmtId="0" fontId="27" fillId="3" borderId="10" xfId="0" applyFont="1" applyFill="1" applyBorder="1" applyAlignment="1">
      <alignment horizontal="center"/>
    </xf>
    <xf numFmtId="0" fontId="13" fillId="2" borderId="16" xfId="0" applyFont="1" applyFill="1" applyBorder="1" applyAlignment="1">
      <alignment horizontal="left" indent="1"/>
    </xf>
    <xf numFmtId="0" fontId="50" fillId="0" borderId="0" xfId="0" applyFont="1" applyAlignment="1">
      <alignment horizontal="left"/>
    </xf>
    <xf numFmtId="0" fontId="32" fillId="3" borderId="10" xfId="0" applyFont="1" applyFill="1" applyBorder="1" applyAlignment="1">
      <alignment horizontal="left" vertical="top"/>
    </xf>
    <xf numFmtId="0" fontId="0" fillId="12" borderId="0" xfId="0" applyFill="1" applyAlignment="1">
      <alignment vertical="center"/>
    </xf>
    <xf numFmtId="0" fontId="21" fillId="3" borderId="10" xfId="0" applyFont="1" applyFill="1" applyBorder="1" applyAlignment="1">
      <alignment horizontal="right"/>
    </xf>
    <xf numFmtId="0" fontId="21" fillId="3" borderId="10" xfId="0" applyFont="1" applyFill="1" applyBorder="1" applyAlignment="1">
      <alignment horizontal="center"/>
    </xf>
    <xf numFmtId="0" fontId="21" fillId="3" borderId="10" xfId="0" applyFont="1" applyFill="1" applyBorder="1" applyAlignment="1">
      <alignment horizontal="right" vertical="center"/>
    </xf>
    <xf numFmtId="0" fontId="0" fillId="3" borderId="10" xfId="0" applyFill="1" applyBorder="1" applyAlignment="1">
      <alignment horizontal="left" indent="4"/>
    </xf>
    <xf numFmtId="0" fontId="9" fillId="3" borderId="10" xfId="0" applyFont="1" applyFill="1" applyBorder="1" applyAlignment="1">
      <alignment horizontal="left" vertical="center" indent="6"/>
    </xf>
    <xf numFmtId="0" fontId="29" fillId="3" borderId="0" xfId="0" applyFont="1" applyFill="1" applyAlignment="1">
      <alignment wrapText="1"/>
    </xf>
    <xf numFmtId="0" fontId="50" fillId="3" borderId="10" xfId="0" applyFont="1" applyFill="1" applyBorder="1" applyAlignment="1">
      <alignment horizontal="left" vertical="center"/>
    </xf>
    <xf numFmtId="0" fontId="55" fillId="3" borderId="10" xfId="0" applyFont="1" applyFill="1" applyBorder="1" applyAlignment="1">
      <alignment horizontal="left" vertical="center"/>
    </xf>
    <xf numFmtId="0" fontId="55" fillId="3" borderId="0" xfId="0" applyFont="1" applyFill="1" applyAlignment="1">
      <alignment horizontal="left" vertical="center"/>
    </xf>
    <xf numFmtId="0" fontId="32" fillId="3" borderId="10" xfId="0" applyFont="1" applyFill="1" applyBorder="1" applyAlignment="1">
      <alignment horizontal="center" vertical="top" wrapText="1"/>
    </xf>
    <xf numFmtId="0" fontId="29" fillId="3" borderId="0" xfId="0" applyFont="1" applyFill="1" applyAlignment="1">
      <alignment horizontal="center" vertical="top" wrapText="1"/>
    </xf>
    <xf numFmtId="0" fontId="29" fillId="3" borderId="7" xfId="0" applyFont="1" applyFill="1" applyBorder="1" applyAlignment="1">
      <alignment horizontal="center" vertical="top" wrapText="1"/>
    </xf>
    <xf numFmtId="0" fontId="9" fillId="3" borderId="0" xfId="0" applyFont="1" applyFill="1" applyAlignment="1">
      <alignment horizontal="right" wrapText="1"/>
    </xf>
    <xf numFmtId="0" fontId="50" fillId="3" borderId="10" xfId="0" applyFont="1" applyFill="1" applyBorder="1" applyAlignment="1">
      <alignment vertical="center" wrapText="1"/>
    </xf>
    <xf numFmtId="0" fontId="50" fillId="3" borderId="0" xfId="0" applyFont="1" applyFill="1" applyAlignment="1">
      <alignment vertical="center" wrapText="1"/>
    </xf>
    <xf numFmtId="0" fontId="50" fillId="3" borderId="0" xfId="0" applyFont="1" applyFill="1" applyAlignment="1">
      <alignment horizontal="left" vertical="center" wrapText="1" inden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3" fillId="0" borderId="22" xfId="0" applyFont="1" applyBorder="1" applyAlignment="1">
      <alignment horizontal="center" vertical="center"/>
    </xf>
    <xf numFmtId="0" fontId="0" fillId="0" borderId="22" xfId="0" applyBorder="1" applyAlignment="1">
      <alignment horizontal="center"/>
    </xf>
    <xf numFmtId="0" fontId="3" fillId="0" borderId="22" xfId="6" applyBorder="1" applyAlignment="1">
      <alignment horizontal="center" vertical="center"/>
    </xf>
    <xf numFmtId="0" fontId="3" fillId="0" borderId="22" xfId="0" applyFont="1" applyBorder="1" applyAlignment="1">
      <alignment horizontal="center" vertical="center" wrapText="1"/>
    </xf>
    <xf numFmtId="0" fontId="3" fillId="7" borderId="22" xfId="0" applyFont="1" applyFill="1" applyBorder="1" applyAlignment="1">
      <alignment horizontal="center" vertical="center"/>
    </xf>
    <xf numFmtId="0" fontId="0" fillId="0" borderId="8" xfId="0" applyBorder="1"/>
    <xf numFmtId="0" fontId="10" fillId="0" borderId="19" xfId="0" applyFont="1" applyBorder="1"/>
    <xf numFmtId="0" fontId="3" fillId="0" borderId="22" xfId="0" applyFont="1" applyBorder="1"/>
    <xf numFmtId="0" fontId="3" fillId="0" borderId="22" xfId="0" applyFont="1" applyBorder="1" applyAlignment="1">
      <alignment horizontal="center"/>
    </xf>
    <xf numFmtId="0" fontId="3" fillId="0" borderId="19" xfId="0" applyFont="1" applyBorder="1"/>
    <xf numFmtId="0" fontId="5" fillId="0" borderId="19" xfId="1" applyBorder="1"/>
    <xf numFmtId="0" fontId="5"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0" fillId="0" borderId="19" xfId="0" applyBorder="1" applyAlignment="1">
      <alignment wrapText="1"/>
    </xf>
    <xf numFmtId="0" fontId="0" fillId="0" borderId="22" xfId="0" applyBorder="1" applyAlignment="1">
      <alignment horizontal="center" vertical="center"/>
    </xf>
    <xf numFmtId="0" fontId="0" fillId="0" borderId="22" xfId="0" applyBorder="1" applyAlignment="1">
      <alignment horizontal="left"/>
    </xf>
    <xf numFmtId="0" fontId="3" fillId="11" borderId="22" xfId="0" applyFont="1" applyFill="1" applyBorder="1" applyAlignment="1">
      <alignment horizontal="center" vertical="center"/>
    </xf>
    <xf numFmtId="0" fontId="21" fillId="3" borderId="5" xfId="0" applyFont="1" applyFill="1" applyBorder="1" applyAlignment="1">
      <alignment horizontal="right" vertical="center"/>
    </xf>
    <xf numFmtId="0" fontId="21" fillId="3" borderId="0" xfId="0" applyFont="1" applyFill="1" applyAlignment="1">
      <alignment horizontal="left" vertical="center"/>
    </xf>
    <xf numFmtId="165" fontId="9" fillId="3" borderId="0" xfId="1" applyNumberFormat="1" applyFont="1" applyFill="1" applyAlignment="1">
      <alignment vertical="center"/>
    </xf>
    <xf numFmtId="0" fontId="3" fillId="3" borderId="0" xfId="0" applyFont="1" applyFill="1" applyAlignment="1">
      <alignment horizontal="right" vertical="center"/>
    </xf>
    <xf numFmtId="0" fontId="3" fillId="0" borderId="22" xfId="6" applyBorder="1"/>
    <xf numFmtId="0" fontId="5" fillId="0" borderId="22" xfId="1" applyBorder="1"/>
    <xf numFmtId="0" fontId="5" fillId="0" borderId="8" xfId="1" applyBorder="1"/>
    <xf numFmtId="0" fontId="29" fillId="3" borderId="0" xfId="0" applyFont="1" applyFill="1" applyAlignment="1">
      <alignment horizontal="left" vertical="center" indent="1"/>
    </xf>
    <xf numFmtId="0" fontId="29" fillId="3" borderId="0" xfId="0" applyFont="1" applyFill="1" applyAlignment="1">
      <alignment horizontal="left" vertical="top"/>
    </xf>
    <xf numFmtId="0" fontId="29" fillId="3" borderId="10" xfId="0" applyFont="1" applyFill="1" applyBorder="1" applyAlignment="1">
      <alignment horizontal="left" vertical="top"/>
    </xf>
    <xf numFmtId="0" fontId="29" fillId="3" borderId="10" xfId="0" applyFont="1" applyFill="1" applyBorder="1"/>
    <xf numFmtId="0" fontId="21" fillId="3" borderId="10" xfId="0" applyFont="1" applyFill="1" applyBorder="1" applyAlignment="1">
      <alignment horizontal="left" indent="2"/>
    </xf>
    <xf numFmtId="0" fontId="3" fillId="3" borderId="10" xfId="0" applyFont="1" applyFill="1" applyBorder="1" applyAlignment="1">
      <alignment horizontal="left" indent="4"/>
    </xf>
    <xf numFmtId="0" fontId="3" fillId="3" borderId="10" xfId="0" applyFont="1" applyFill="1" applyBorder="1" applyAlignment="1">
      <alignment horizontal="left" vertical="center" indent="6"/>
    </xf>
    <xf numFmtId="0" fontId="3" fillId="3" borderId="10" xfId="0" applyFont="1" applyFill="1" applyBorder="1" applyAlignment="1">
      <alignment horizontal="left" indent="6"/>
    </xf>
    <xf numFmtId="0" fontId="42" fillId="0" borderId="19" xfId="0" applyFont="1" applyBorder="1"/>
    <xf numFmtId="0" fontId="2" fillId="0" borderId="22" xfId="8" applyBorder="1" applyAlignment="1">
      <alignment horizontal="center" vertical="center" wrapText="1"/>
    </xf>
    <xf numFmtId="0" fontId="3" fillId="0" borderId="22" xfId="0" applyFont="1" applyBorder="1" applyAlignment="1">
      <alignment horizontal="center" wrapText="1"/>
    </xf>
    <xf numFmtId="0" fontId="3" fillId="6" borderId="2" xfId="0" applyFont="1" applyFill="1" applyBorder="1" applyAlignment="1" applyProtection="1">
      <alignment horizontal="left" vertical="center"/>
      <protection locked="0"/>
    </xf>
    <xf numFmtId="49" fontId="48" fillId="3" borderId="0" xfId="0" applyNumberFormat="1" applyFont="1" applyFill="1"/>
    <xf numFmtId="49" fontId="35" fillId="3" borderId="0" xfId="0" applyNumberFormat="1" applyFont="1" applyFill="1" applyAlignment="1">
      <alignment horizontal="right" vertical="top" wrapText="1"/>
    </xf>
    <xf numFmtId="0" fontId="12" fillId="3" borderId="0" xfId="0" applyFont="1" applyFill="1" applyAlignment="1">
      <alignment vertical="top"/>
    </xf>
    <xf numFmtId="0" fontId="3" fillId="3" borderId="0" xfId="0" applyFont="1" applyFill="1" applyAlignment="1">
      <alignment vertical="top"/>
    </xf>
    <xf numFmtId="49" fontId="3" fillId="6" borderId="2" xfId="0" applyNumberFormat="1" applyFont="1" applyFill="1" applyBorder="1" applyAlignment="1" applyProtection="1">
      <alignment horizontal="left" vertical="top" wrapText="1"/>
      <protection locked="0"/>
    </xf>
    <xf numFmtId="10" fontId="3" fillId="6" borderId="2" xfId="0" applyNumberFormat="1" applyFont="1" applyFill="1" applyBorder="1" applyAlignment="1" applyProtection="1">
      <alignment horizontal="left" vertical="center" wrapText="1" indent="1"/>
      <protection locked="0"/>
    </xf>
    <xf numFmtId="0" fontId="9" fillId="2" borderId="15" xfId="0" applyFont="1" applyFill="1" applyBorder="1"/>
    <xf numFmtId="0" fontId="9" fillId="2" borderId="16" xfId="0" applyFont="1" applyFill="1" applyBorder="1"/>
    <xf numFmtId="0" fontId="9" fillId="2" borderId="17" xfId="0" applyFont="1" applyFill="1" applyBorder="1"/>
    <xf numFmtId="0" fontId="0" fillId="3" borderId="14" xfId="0" applyFill="1" applyBorder="1" applyAlignment="1">
      <alignment horizontal="center"/>
    </xf>
    <xf numFmtId="10" fontId="3" fillId="6" borderId="2" xfId="0" applyNumberFormat="1" applyFont="1" applyFill="1" applyBorder="1" applyAlignment="1" applyProtection="1">
      <alignment horizontal="left" vertical="top" wrapText="1"/>
      <protection locked="0"/>
    </xf>
    <xf numFmtId="2" fontId="3" fillId="6" borderId="2" xfId="0" applyNumberFormat="1" applyFont="1" applyFill="1" applyBorder="1" applyAlignment="1" applyProtection="1">
      <alignment horizontal="left" vertical="center" indent="1"/>
      <protection locked="0"/>
    </xf>
    <xf numFmtId="2" fontId="0" fillId="3" borderId="0" xfId="0" applyNumberFormat="1" applyFill="1" applyAlignment="1">
      <alignment horizontal="center"/>
    </xf>
    <xf numFmtId="10" fontId="3" fillId="6" borderId="2" xfId="0" applyNumberFormat="1" applyFont="1" applyFill="1" applyBorder="1" applyAlignment="1" applyProtection="1">
      <alignment horizontal="center" vertical="center" wrapText="1"/>
      <protection locked="0"/>
    </xf>
    <xf numFmtId="2" fontId="3" fillId="3" borderId="0" xfId="0" applyNumberFormat="1" applyFont="1" applyFill="1" applyAlignment="1">
      <alignment horizontal="center"/>
    </xf>
    <xf numFmtId="167" fontId="0" fillId="3" borderId="0" xfId="0" applyNumberFormat="1" applyFill="1" applyAlignment="1">
      <alignment horizontal="center"/>
    </xf>
    <xf numFmtId="10" fontId="0" fillId="3" borderId="0" xfId="0" applyNumberFormat="1" applyFill="1" applyAlignment="1">
      <alignment horizontal="center"/>
    </xf>
    <xf numFmtId="176" fontId="3" fillId="0" borderId="2" xfId="1" applyNumberFormat="1" applyFont="1" applyBorder="1" applyAlignment="1" applyProtection="1">
      <alignment horizontal="right" vertical="center" indent="1"/>
      <protection locked="0"/>
    </xf>
    <xf numFmtId="4" fontId="26" fillId="2" borderId="23" xfId="0" applyNumberFormat="1" applyFont="1" applyFill="1" applyBorder="1" applyAlignment="1" applyProtection="1">
      <alignment horizontal="center" vertical="center"/>
      <protection locked="0"/>
    </xf>
    <xf numFmtId="4" fontId="26" fillId="2" borderId="24" xfId="0" applyNumberFormat="1" applyFont="1" applyFill="1" applyBorder="1" applyAlignment="1" applyProtection="1">
      <alignment horizontal="center" vertical="center"/>
      <protection locked="0"/>
    </xf>
    <xf numFmtId="4" fontId="26" fillId="2" borderId="29" xfId="0" applyNumberFormat="1" applyFont="1" applyFill="1" applyBorder="1" applyAlignment="1" applyProtection="1">
      <alignment horizontal="center" vertical="center"/>
      <protection locked="0"/>
    </xf>
    <xf numFmtId="4" fontId="26" fillId="2" borderId="28" xfId="0" applyNumberFormat="1" applyFont="1" applyFill="1" applyBorder="1" applyAlignment="1" applyProtection="1">
      <alignment horizontal="center" vertical="center"/>
      <protection locked="0"/>
    </xf>
    <xf numFmtId="2" fontId="8" fillId="2" borderId="23" xfId="0" applyNumberFormat="1" applyFont="1" applyFill="1" applyBorder="1" applyAlignment="1" applyProtection="1">
      <alignment horizontal="center" vertical="center"/>
      <protection locked="0"/>
    </xf>
    <xf numFmtId="2" fontId="8" fillId="2" borderId="24" xfId="0" applyNumberFormat="1" applyFont="1" applyFill="1" applyBorder="1" applyAlignment="1" applyProtection="1">
      <alignment horizontal="center" vertical="center"/>
      <protection locked="0"/>
    </xf>
    <xf numFmtId="2" fontId="8" fillId="6" borderId="23" xfId="0" applyNumberFormat="1" applyFont="1" applyFill="1" applyBorder="1" applyAlignment="1">
      <alignment horizontal="center" vertical="center"/>
    </xf>
    <xf numFmtId="2" fontId="8" fillId="6" borderId="24" xfId="0" applyNumberFormat="1" applyFont="1" applyFill="1" applyBorder="1" applyAlignment="1">
      <alignment horizontal="center" vertical="center"/>
    </xf>
    <xf numFmtId="10" fontId="8" fillId="2" borderId="23" xfId="0" applyNumberFormat="1" applyFont="1" applyFill="1" applyBorder="1" applyAlignment="1" applyProtection="1">
      <alignment horizontal="center" vertical="center"/>
      <protection locked="0"/>
    </xf>
    <xf numFmtId="10" fontId="8" fillId="2" borderId="24" xfId="0" applyNumberFormat="1" applyFont="1" applyFill="1" applyBorder="1" applyAlignment="1" applyProtection="1">
      <alignment horizontal="center" vertical="center"/>
      <protection locked="0"/>
    </xf>
    <xf numFmtId="10" fontId="3" fillId="3" borderId="0" xfId="0" applyNumberFormat="1" applyFont="1" applyFill="1" applyAlignment="1" applyProtection="1">
      <alignment horizontal="center" vertical="center"/>
      <protection locked="0"/>
    </xf>
    <xf numFmtId="0" fontId="0" fillId="13" borderId="40" xfId="0" applyFill="1" applyBorder="1"/>
    <xf numFmtId="0" fontId="0" fillId="0" borderId="20" xfId="0" applyBorder="1" applyAlignment="1">
      <alignment vertical="center"/>
    </xf>
    <xf numFmtId="0" fontId="0" fillId="0" borderId="20" xfId="0" applyBorder="1" applyAlignment="1">
      <alignment horizontal="right" vertical="center"/>
    </xf>
    <xf numFmtId="0" fontId="0" fillId="14" borderId="0" xfId="0" applyFill="1"/>
    <xf numFmtId="0" fontId="3" fillId="0" borderId="20" xfId="0" applyFont="1" applyBorder="1" applyAlignment="1">
      <alignment horizontal="center"/>
    </xf>
    <xf numFmtId="4" fontId="26" fillId="6" borderId="23" xfId="0" applyNumberFormat="1" applyFont="1" applyFill="1" applyBorder="1" applyAlignment="1" applyProtection="1">
      <alignment horizontal="center" vertical="center"/>
      <protection locked="0"/>
    </xf>
    <xf numFmtId="4" fontId="26" fillId="6" borderId="24" xfId="0" applyNumberFormat="1" applyFont="1" applyFill="1" applyBorder="1" applyAlignment="1" applyProtection="1">
      <alignment horizontal="center" vertical="center"/>
      <protection locked="0"/>
    </xf>
    <xf numFmtId="0" fontId="26" fillId="6" borderId="34" xfId="0" applyFont="1" applyFill="1" applyBorder="1" applyAlignment="1" applyProtection="1">
      <alignment horizontal="left" vertical="center"/>
      <protection locked="0"/>
    </xf>
    <xf numFmtId="0" fontId="56"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3" fillId="0" borderId="20" xfId="0" applyFont="1" applyBorder="1" applyAlignment="1">
      <alignment horizontal="center" vertical="center"/>
    </xf>
    <xf numFmtId="4" fontId="26" fillId="2" borderId="0" xfId="0" applyNumberFormat="1" applyFont="1" applyFill="1" applyAlignment="1" applyProtection="1">
      <alignment horizontal="center" vertical="center"/>
      <protection locked="0"/>
    </xf>
    <xf numFmtId="0" fontId="26" fillId="2" borderId="7" xfId="0" applyFont="1" applyFill="1" applyBorder="1" applyAlignment="1" applyProtection="1">
      <alignment horizontal="left" vertical="center"/>
      <protection locked="0"/>
    </xf>
    <xf numFmtId="4" fontId="26" fillId="6" borderId="0" xfId="0" applyNumberFormat="1" applyFont="1" applyFill="1" applyAlignment="1" applyProtection="1">
      <alignment horizontal="center" vertical="center"/>
      <protection locked="0"/>
    </xf>
    <xf numFmtId="0" fontId="26" fillId="6" borderId="7" xfId="0" applyFont="1" applyFill="1" applyBorder="1" applyAlignment="1" applyProtection="1">
      <alignment horizontal="left" vertical="center"/>
      <protection locked="0"/>
    </xf>
    <xf numFmtId="4" fontId="26" fillId="6" borderId="29" xfId="0" applyNumberFormat="1" applyFont="1" applyFill="1" applyBorder="1" applyAlignment="1" applyProtection="1">
      <alignment horizontal="center" vertical="center"/>
      <protection locked="0"/>
    </xf>
    <xf numFmtId="4" fontId="26" fillId="6" borderId="28" xfId="0" applyNumberFormat="1" applyFont="1" applyFill="1" applyBorder="1" applyAlignment="1" applyProtection="1">
      <alignment horizontal="center" vertical="center"/>
      <protection locked="0"/>
    </xf>
    <xf numFmtId="0" fontId="8" fillId="6" borderId="22" xfId="0" applyFont="1" applyFill="1" applyBorder="1"/>
    <xf numFmtId="0" fontId="25" fillId="0" borderId="22" xfId="0" applyFont="1" applyBorder="1" applyAlignment="1">
      <alignment horizontal="center"/>
    </xf>
    <xf numFmtId="2" fontId="8" fillId="6" borderId="23" xfId="0" applyNumberFormat="1" applyFont="1" applyFill="1" applyBorder="1" applyAlignment="1" applyProtection="1">
      <alignment horizontal="center" vertical="center"/>
      <protection locked="0"/>
    </xf>
    <xf numFmtId="2" fontId="8" fillId="6" borderId="24" xfId="0" applyNumberFormat="1" applyFont="1" applyFill="1" applyBorder="1" applyAlignment="1" applyProtection="1">
      <alignment horizontal="center" vertical="center"/>
      <protection locked="0"/>
    </xf>
    <xf numFmtId="0" fontId="8" fillId="6" borderId="34" xfId="0" applyFont="1" applyFill="1" applyBorder="1" applyAlignment="1" applyProtection="1">
      <alignment vertical="center"/>
      <protection locked="0"/>
    </xf>
    <xf numFmtId="0" fontId="0" fillId="6" borderId="22" xfId="0" applyFill="1" applyBorder="1"/>
    <xf numFmtId="0" fontId="56" fillId="0" borderId="22" xfId="0" applyFont="1" applyBorder="1" applyAlignment="1">
      <alignment horizontal="center"/>
    </xf>
    <xf numFmtId="10" fontId="8" fillId="6" borderId="23" xfId="0" applyNumberFormat="1" applyFont="1" applyFill="1" applyBorder="1" applyAlignment="1" applyProtection="1">
      <alignment horizontal="center" vertical="center"/>
      <protection locked="0"/>
    </xf>
    <xf numFmtId="10" fontId="8" fillId="6" borderId="24" xfId="0" applyNumberFormat="1" applyFont="1" applyFill="1" applyBorder="1" applyAlignment="1" applyProtection="1">
      <alignment horizontal="center" vertical="center"/>
      <protection locked="0"/>
    </xf>
    <xf numFmtId="2" fontId="8" fillId="6" borderId="0" xfId="0" applyNumberFormat="1" applyFont="1" applyFill="1" applyAlignment="1" applyProtection="1">
      <alignment horizontal="center" vertical="center"/>
      <protection locked="0"/>
    </xf>
    <xf numFmtId="0" fontId="8" fillId="6" borderId="7" xfId="0" applyFont="1" applyFill="1" applyBorder="1" applyAlignment="1" applyProtection="1">
      <alignment vertical="center"/>
      <protection locked="0"/>
    </xf>
    <xf numFmtId="0" fontId="8" fillId="6" borderId="7" xfId="0" applyFont="1" applyFill="1" applyBorder="1" applyAlignment="1" applyProtection="1">
      <alignment horizontal="left" vertical="center"/>
      <protection locked="0"/>
    </xf>
    <xf numFmtId="0" fontId="8" fillId="6" borderId="34" xfId="0" applyFont="1" applyFill="1" applyBorder="1" applyAlignment="1" applyProtection="1">
      <alignment horizontal="left" vertical="center"/>
      <protection locked="0"/>
    </xf>
    <xf numFmtId="179" fontId="3" fillId="0" borderId="2" xfId="0" applyNumberFormat="1" applyFont="1" applyBorder="1" applyAlignment="1" applyProtection="1">
      <alignment horizontal="left" vertical="center"/>
      <protection locked="0"/>
    </xf>
    <xf numFmtId="180" fontId="3" fillId="0" borderId="2" xfId="0" applyNumberFormat="1" applyFont="1" applyBorder="1" applyAlignment="1" applyProtection="1">
      <alignment horizontal="left" vertical="center"/>
      <protection locked="0"/>
    </xf>
    <xf numFmtId="0" fontId="9" fillId="3" borderId="10" xfId="0" applyFont="1" applyFill="1" applyBorder="1" applyAlignment="1">
      <alignment horizontal="left" vertical="center" indent="2"/>
    </xf>
    <xf numFmtId="0" fontId="3" fillId="3" borderId="10" xfId="0" applyFont="1" applyFill="1" applyBorder="1" applyAlignment="1">
      <alignment horizontal="left" vertical="center" indent="8"/>
    </xf>
    <xf numFmtId="2" fontId="3" fillId="0" borderId="2" xfId="1" applyNumberFormat="1" applyFont="1" applyBorder="1" applyAlignment="1" applyProtection="1">
      <alignment horizontal="right" vertical="center" indent="1"/>
      <protection locked="0"/>
    </xf>
    <xf numFmtId="0" fontId="0" fillId="3" borderId="19" xfId="0" applyFill="1" applyBorder="1" applyAlignment="1">
      <alignment horizontal="center"/>
    </xf>
    <xf numFmtId="1" fontId="3" fillId="5" borderId="2" xfId="0" applyNumberFormat="1" applyFont="1" applyFill="1" applyBorder="1" applyAlignment="1" applyProtection="1">
      <alignment horizontal="left" vertical="center" indent="1"/>
      <protection locked="0"/>
    </xf>
    <xf numFmtId="49" fontId="3" fillId="5" borderId="2" xfId="0" applyNumberFormat="1" applyFont="1" applyFill="1" applyBorder="1" applyAlignment="1" applyProtection="1">
      <alignment horizontal="left" vertical="top" wrapText="1"/>
      <protection locked="0"/>
    </xf>
    <xf numFmtId="2" fontId="3" fillId="3" borderId="0" xfId="0" applyNumberFormat="1" applyFont="1" applyFill="1" applyAlignment="1">
      <alignment horizontal="left" vertical="center" indent="1"/>
    </xf>
    <xf numFmtId="0" fontId="3" fillId="7" borderId="0" xfId="0" applyFont="1" applyFill="1" applyAlignment="1">
      <alignment horizontal="center" vertical="center" wrapText="1"/>
    </xf>
    <xf numFmtId="49" fontId="3" fillId="3" borderId="0" xfId="0" applyNumberFormat="1" applyFont="1" applyFill="1" applyAlignment="1" applyProtection="1">
      <alignment horizontal="left" vertical="top" wrapText="1"/>
      <protection locked="0"/>
    </xf>
    <xf numFmtId="0" fontId="13" fillId="2" borderId="5" xfId="0" applyFont="1" applyFill="1" applyBorder="1" applyAlignment="1">
      <alignment horizontal="left" vertical="center"/>
    </xf>
    <xf numFmtId="0" fontId="3" fillId="5" borderId="2" xfId="0" applyFont="1" applyFill="1" applyBorder="1" applyAlignment="1" applyProtection="1">
      <alignment horizontal="center" vertical="center" wrapText="1"/>
      <protection locked="0"/>
    </xf>
    <xf numFmtId="1" fontId="3" fillId="15" borderId="2" xfId="0" applyNumberFormat="1" applyFont="1" applyFill="1" applyBorder="1" applyAlignment="1" applyProtection="1">
      <alignment horizontal="left" vertical="center"/>
      <protection locked="0"/>
    </xf>
    <xf numFmtId="0" fontId="0" fillId="3" borderId="7" xfId="0" applyFill="1" applyBorder="1" applyAlignment="1">
      <alignment horizontal="centerContinuous"/>
    </xf>
    <xf numFmtId="49" fontId="3" fillId="5" borderId="4" xfId="0" applyNumberFormat="1" applyFont="1" applyFill="1" applyBorder="1" applyAlignment="1" applyProtection="1">
      <alignment horizontal="left" vertical="center" wrapText="1" indent="1"/>
      <protection locked="0"/>
    </xf>
    <xf numFmtId="0" fontId="32" fillId="3" borderId="20" xfId="0" applyFont="1" applyFill="1" applyBorder="1" applyAlignment="1">
      <alignment horizontal="left" vertical="center" wrapText="1" indent="1"/>
    </xf>
    <xf numFmtId="0" fontId="9" fillId="3" borderId="0" xfId="0" applyFont="1" applyFill="1" applyAlignment="1">
      <alignment horizontal="left" vertical="center" wrapText="1"/>
    </xf>
    <xf numFmtId="49" fontId="3" fillId="3" borderId="41" xfId="0" applyNumberFormat="1" applyFont="1" applyFill="1" applyBorder="1" applyAlignment="1">
      <alignment horizontal="left" vertical="center" wrapText="1" indent="1"/>
    </xf>
    <xf numFmtId="49" fontId="3" fillId="6" borderId="2" xfId="0" applyNumberFormat="1" applyFont="1" applyFill="1" applyBorder="1" applyAlignment="1" applyProtection="1">
      <alignment horizontal="left" vertical="center" wrapText="1"/>
      <protection locked="0"/>
    </xf>
    <xf numFmtId="1" fontId="3" fillId="6" borderId="2" xfId="0" applyNumberFormat="1" applyFont="1" applyFill="1" applyBorder="1" applyAlignment="1">
      <alignment horizontal="left" vertical="center" indent="1"/>
    </xf>
    <xf numFmtId="49" fontId="3" fillId="3" borderId="0" xfId="0" applyNumberFormat="1" applyFont="1" applyFill="1" applyAlignment="1">
      <alignment vertical="top" wrapText="1"/>
    </xf>
    <xf numFmtId="49" fontId="3" fillId="3" borderId="0" xfId="0" applyNumberFormat="1" applyFont="1" applyFill="1" applyAlignment="1">
      <alignment horizontal="left" vertical="top" wrapText="1"/>
    </xf>
    <xf numFmtId="0" fontId="3" fillId="6" borderId="2" xfId="0" applyFont="1" applyFill="1" applyBorder="1" applyAlignment="1">
      <alignment horizontal="left" vertical="center"/>
    </xf>
    <xf numFmtId="179" fontId="3" fillId="0" borderId="2" xfId="0" applyNumberFormat="1" applyFont="1" applyBorder="1" applyAlignment="1">
      <alignment horizontal="left" vertical="center"/>
    </xf>
    <xf numFmtId="180" fontId="3" fillId="0" borderId="2" xfId="0" applyNumberFormat="1" applyFont="1" applyBorder="1" applyAlignment="1">
      <alignment horizontal="left" vertical="center"/>
    </xf>
    <xf numFmtId="49" fontId="3" fillId="6" borderId="2" xfId="0" applyNumberFormat="1" applyFont="1" applyFill="1" applyBorder="1" applyAlignment="1">
      <alignment horizontal="left" vertical="center" wrapText="1"/>
    </xf>
    <xf numFmtId="49" fontId="3" fillId="6" borderId="2" xfId="0" applyNumberFormat="1" applyFont="1" applyFill="1" applyBorder="1" applyAlignment="1">
      <alignment horizontal="center" vertical="center" wrapText="1"/>
    </xf>
    <xf numFmtId="49" fontId="3" fillId="6" borderId="2" xfId="0" applyNumberFormat="1" applyFont="1" applyFill="1" applyBorder="1" applyAlignment="1">
      <alignment horizontal="left" vertical="top" wrapText="1"/>
    </xf>
    <xf numFmtId="10" fontId="3" fillId="6" borderId="2" xfId="0" applyNumberFormat="1" applyFont="1" applyFill="1" applyBorder="1" applyAlignment="1">
      <alignment horizontal="left" vertical="top" wrapText="1"/>
    </xf>
    <xf numFmtId="0" fontId="34" fillId="12" borderId="0" xfId="0" applyFont="1" applyFill="1"/>
    <xf numFmtId="10" fontId="3" fillId="6" borderId="2" xfId="0" applyNumberFormat="1" applyFont="1" applyFill="1" applyBorder="1" applyAlignment="1">
      <alignment horizontal="center" vertical="center" wrapText="1"/>
    </xf>
    <xf numFmtId="1" fontId="3" fillId="5" borderId="2" xfId="0" applyNumberFormat="1" applyFont="1" applyFill="1" applyBorder="1" applyAlignment="1">
      <alignment horizontal="left" vertical="center" indent="1"/>
    </xf>
    <xf numFmtId="49" fontId="3" fillId="5" borderId="2" xfId="0" applyNumberFormat="1" applyFont="1" applyFill="1" applyBorder="1" applyAlignment="1">
      <alignment horizontal="left" vertical="top" wrapText="1"/>
    </xf>
    <xf numFmtId="168" fontId="0" fillId="3" borderId="0" xfId="0" applyNumberFormat="1" applyFill="1" applyAlignment="1">
      <alignment horizontal="center"/>
    </xf>
    <xf numFmtId="2" fontId="3" fillId="0" borderId="2" xfId="1" applyNumberFormat="1" applyFont="1" applyBorder="1" applyAlignment="1">
      <alignment horizontal="right" vertical="center" indent="1"/>
    </xf>
    <xf numFmtId="4" fontId="3" fillId="0" borderId="2" xfId="1" applyNumberFormat="1" applyFont="1" applyBorder="1" applyAlignment="1">
      <alignment horizontal="right" vertical="center" indent="1"/>
    </xf>
    <xf numFmtId="0" fontId="9" fillId="3" borderId="0" xfId="1" applyFont="1" applyFill="1" applyAlignment="1">
      <alignment horizontal="center"/>
    </xf>
    <xf numFmtId="176" fontId="3" fillId="0" borderId="2" xfId="1" applyNumberFormat="1" applyFont="1" applyBorder="1" applyAlignment="1">
      <alignment horizontal="right" vertical="center" indent="1"/>
    </xf>
    <xf numFmtId="0" fontId="10" fillId="12" borderId="0" xfId="0" applyFont="1" applyFill="1"/>
    <xf numFmtId="0" fontId="34" fillId="12" borderId="0" xfId="0" applyFont="1" applyFill="1" applyAlignment="1">
      <alignment horizontal="center" vertical="center" wrapText="1"/>
    </xf>
    <xf numFmtId="0" fontId="3" fillId="8" borderId="0" xfId="0" applyFont="1" applyFill="1" applyAlignment="1">
      <alignment horizontal="center" vertical="center" wrapText="1"/>
    </xf>
    <xf numFmtId="0" fontId="34" fillId="0" borderId="0" xfId="0" applyFont="1" applyAlignment="1">
      <alignment horizontal="center" vertical="center"/>
    </xf>
    <xf numFmtId="0" fontId="0" fillId="0" borderId="0" xfId="0" applyAlignment="1">
      <alignment horizontal="left" vertical="center" indent="4"/>
    </xf>
    <xf numFmtId="0" fontId="3" fillId="0" borderId="0" xfId="0" applyFont="1" applyAlignment="1">
      <alignment horizontal="left" vertical="center" indent="4"/>
    </xf>
    <xf numFmtId="0" fontId="0" fillId="0" borderId="19" xfId="0" applyBorder="1" applyAlignment="1">
      <alignment horizontal="left" indent="4"/>
    </xf>
    <xf numFmtId="0" fontId="3" fillId="0" borderId="0" xfId="0" applyFont="1" applyAlignment="1">
      <alignment horizontal="left" vertical="center" indent="5"/>
    </xf>
    <xf numFmtId="0" fontId="0" fillId="0" borderId="19" xfId="0" applyBorder="1" applyAlignment="1">
      <alignment horizontal="left" indent="5"/>
    </xf>
    <xf numFmtId="0" fontId="29" fillId="0" borderId="0" xfId="0" applyFont="1" applyAlignment="1">
      <alignment horizontal="center" vertical="center"/>
    </xf>
    <xf numFmtId="0" fontId="29" fillId="0" borderId="19" xfId="0" applyFont="1" applyBorder="1"/>
    <xf numFmtId="0" fontId="3" fillId="12" borderId="0" xfId="0" applyFont="1" applyFill="1"/>
    <xf numFmtId="0" fontId="9" fillId="12" borderId="10" xfId="0" applyFont="1" applyFill="1" applyBorder="1"/>
    <xf numFmtId="0" fontId="9" fillId="12" borderId="0" xfId="0" applyFont="1" applyFill="1"/>
    <xf numFmtId="0" fontId="15" fillId="12" borderId="7" xfId="0" applyFont="1" applyFill="1" applyBorder="1"/>
    <xf numFmtId="0" fontId="3" fillId="0" borderId="0" xfId="0" applyFont="1" applyAlignment="1">
      <alignment vertical="top" wrapText="1"/>
    </xf>
    <xf numFmtId="0" fontId="0" fillId="16" borderId="0" xfId="0" applyFill="1"/>
    <xf numFmtId="0" fontId="9" fillId="3" borderId="7" xfId="0" applyFont="1" applyFill="1" applyBorder="1" applyAlignment="1">
      <alignment horizontal="left" vertical="center" wrapText="1" indent="5"/>
    </xf>
    <xf numFmtId="0" fontId="59" fillId="3" borderId="0" xfId="0" applyFont="1" applyFill="1" applyAlignment="1">
      <alignment horizontal="right"/>
    </xf>
    <xf numFmtId="0" fontId="3" fillId="12" borderId="0" xfId="6" applyFill="1" applyAlignment="1">
      <alignment horizontal="center" vertical="center"/>
    </xf>
    <xf numFmtId="0" fontId="3" fillId="0" borderId="0" xfId="0" applyFont="1" applyAlignment="1">
      <alignment wrapText="1"/>
    </xf>
    <xf numFmtId="0" fontId="0" fillId="0" borderId="0" xfId="0" applyAlignment="1">
      <alignment horizontal="center" vertical="center" wrapText="1"/>
    </xf>
    <xf numFmtId="0" fontId="34" fillId="0" borderId="0" xfId="0" applyFont="1" applyAlignment="1">
      <alignment wrapText="1"/>
    </xf>
    <xf numFmtId="0" fontId="59" fillId="3" borderId="0" xfId="1" applyFont="1" applyFill="1"/>
    <xf numFmtId="0" fontId="3" fillId="3" borderId="10" xfId="0" applyFont="1" applyFill="1" applyBorder="1" applyAlignment="1">
      <alignment horizontal="right" vertical="center" wrapText="1" indent="1"/>
    </xf>
    <xf numFmtId="0" fontId="3" fillId="3" borderId="10" xfId="0" applyFont="1" applyFill="1" applyBorder="1" applyAlignment="1">
      <alignment horizontal="right" vertical="top"/>
    </xf>
    <xf numFmtId="0" fontId="3" fillId="3" borderId="10" xfId="0" applyFont="1" applyFill="1" applyBorder="1" applyAlignment="1">
      <alignment horizontal="right" vertical="top" wrapText="1"/>
    </xf>
    <xf numFmtId="0" fontId="0" fillId="17" borderId="0" xfId="0" applyFill="1"/>
    <xf numFmtId="0" fontId="3" fillId="8" borderId="0" xfId="0" applyFont="1" applyFill="1" applyAlignment="1">
      <alignment horizontal="center" vertical="center"/>
    </xf>
    <xf numFmtId="0" fontId="0" fillId="8" borderId="0" xfId="0" applyFill="1"/>
    <xf numFmtId="0" fontId="29" fillId="3" borderId="0" xfId="0" applyFont="1" applyFill="1" applyAlignment="1">
      <alignment horizontal="center" wrapText="1"/>
    </xf>
    <xf numFmtId="0" fontId="9" fillId="0" borderId="10" xfId="0" applyFont="1" applyBorder="1"/>
    <xf numFmtId="0" fontId="9" fillId="0" borderId="0" xfId="0" applyFont="1" applyAlignment="1">
      <alignment horizontal="left" vertical="top" wrapText="1"/>
    </xf>
    <xf numFmtId="0" fontId="15" fillId="0" borderId="7" xfId="0" applyFont="1" applyBorder="1"/>
    <xf numFmtId="0" fontId="0" fillId="0" borderId="10" xfId="0" applyBorder="1"/>
    <xf numFmtId="0" fontId="12" fillId="0" borderId="0" xfId="0" applyFont="1" applyAlignment="1">
      <alignment horizontal="left" vertical="center"/>
    </xf>
    <xf numFmtId="0" fontId="0" fillId="3" borderId="0" xfId="0" applyFill="1" applyAlignment="1">
      <alignment vertical="top"/>
    </xf>
    <xf numFmtId="0" fontId="0" fillId="3" borderId="20" xfId="0" applyFill="1" applyBorder="1" applyAlignment="1">
      <alignment horizontal="right" vertical="center"/>
    </xf>
    <xf numFmtId="0" fontId="0" fillId="3" borderId="19" xfId="0" applyFill="1" applyBorder="1"/>
    <xf numFmtId="0" fontId="4" fillId="0" borderId="0" xfId="0" applyFont="1" applyAlignment="1">
      <alignment horizontal="center" vertical="center"/>
    </xf>
    <xf numFmtId="0" fontId="34" fillId="3" borderId="10" xfId="0" applyFont="1" applyFill="1" applyBorder="1" applyAlignment="1">
      <alignment horizontal="left" indent="1"/>
    </xf>
    <xf numFmtId="0" fontId="13" fillId="2" borderId="15" xfId="0" applyFont="1" applyFill="1" applyBorder="1" applyAlignment="1">
      <alignment horizontal="left" indent="1"/>
    </xf>
    <xf numFmtId="0" fontId="3" fillId="3" borderId="2" xfId="0" applyFont="1" applyFill="1" applyBorder="1" applyAlignment="1">
      <alignment horizontal="left" vertical="center"/>
    </xf>
    <xf numFmtId="0" fontId="3" fillId="3" borderId="9" xfId="0" applyFont="1" applyFill="1" applyBorder="1" applyAlignment="1">
      <alignment vertical="top" wrapText="1"/>
    </xf>
    <xf numFmtId="0" fontId="3" fillId="3" borderId="5" xfId="0" applyFont="1" applyFill="1" applyBorder="1" applyAlignment="1">
      <alignment vertical="top" wrapText="1"/>
    </xf>
    <xf numFmtId="0" fontId="3" fillId="3" borderId="10" xfId="0" applyFont="1" applyFill="1" applyBorder="1" applyAlignment="1">
      <alignment vertical="top" wrapText="1"/>
    </xf>
    <xf numFmtId="0" fontId="3" fillId="0" borderId="2" xfId="0" applyFont="1" applyBorder="1" applyAlignment="1" applyProtection="1">
      <alignment horizontal="left" vertical="center"/>
      <protection locked="0"/>
    </xf>
    <xf numFmtId="183" fontId="3" fillId="0" borderId="2" xfId="0" applyNumberFormat="1" applyFont="1" applyBorder="1" applyAlignment="1" applyProtection="1">
      <alignment horizontal="left" vertical="center"/>
      <protection locked="0"/>
    </xf>
    <xf numFmtId="181" fontId="3" fillId="0" borderId="2" xfId="0" applyNumberFormat="1" applyFont="1" applyBorder="1" applyAlignment="1" applyProtection="1">
      <alignment horizontal="left" vertical="center"/>
      <protection locked="0"/>
    </xf>
    <xf numFmtId="0" fontId="9" fillId="3" borderId="10" xfId="0" applyFont="1" applyFill="1" applyBorder="1" applyAlignment="1">
      <alignment vertical="center" wrapText="1"/>
    </xf>
    <xf numFmtId="0" fontId="9" fillId="3" borderId="11" xfId="0" applyFont="1" applyFill="1" applyBorder="1" applyAlignment="1">
      <alignment vertical="center" wrapText="1"/>
    </xf>
    <xf numFmtId="0" fontId="9" fillId="3" borderId="13" xfId="0" applyFont="1" applyFill="1" applyBorder="1" applyAlignment="1">
      <alignment vertical="center" wrapText="1"/>
    </xf>
    <xf numFmtId="0" fontId="13" fillId="2" borderId="0" xfId="0" applyFont="1" applyFill="1" applyAlignment="1">
      <alignment horizontal="center" wrapText="1"/>
    </xf>
    <xf numFmtId="0" fontId="13" fillId="2" borderId="10" xfId="0" applyFont="1" applyFill="1" applyBorder="1" applyAlignment="1">
      <alignment horizontal="left" vertical="center"/>
    </xf>
    <xf numFmtId="0" fontId="13" fillId="2" borderId="0" xfId="0" applyFont="1" applyFill="1" applyAlignment="1">
      <alignment horizontal="center" vertical="center"/>
    </xf>
    <xf numFmtId="0" fontId="43" fillId="2" borderId="0" xfId="0" applyFont="1" applyFill="1" applyAlignment="1">
      <alignment horizontal="right" vertical="center"/>
    </xf>
    <xf numFmtId="0" fontId="13" fillId="2" borderId="16" xfId="0" applyFont="1" applyFill="1" applyBorder="1" applyAlignment="1">
      <alignment horizontal="center" wrapText="1"/>
    </xf>
    <xf numFmtId="164" fontId="3" fillId="3" borderId="10" xfId="0" applyNumberFormat="1" applyFont="1" applyFill="1" applyBorder="1" applyAlignment="1">
      <alignment horizontal="left" vertical="center" wrapText="1" indent="3"/>
    </xf>
    <xf numFmtId="164" fontId="3" fillId="3" borderId="0" xfId="0" applyNumberFormat="1" applyFont="1" applyFill="1" applyAlignment="1">
      <alignment horizontal="left" vertical="center" wrapText="1" indent="3"/>
    </xf>
    <xf numFmtId="0" fontId="8" fillId="3" borderId="10" xfId="0" applyFont="1" applyFill="1" applyBorder="1" applyAlignment="1">
      <alignment horizontal="left" vertical="center" wrapText="1" indent="7"/>
    </xf>
    <xf numFmtId="0" fontId="32" fillId="3" borderId="10" xfId="0" applyFont="1" applyFill="1" applyBorder="1" applyAlignment="1">
      <alignment vertical="top"/>
    </xf>
    <xf numFmtId="0" fontId="9" fillId="3" borderId="0" xfId="0" applyFont="1" applyFill="1" applyAlignment="1">
      <alignment horizontal="left" vertical="center" indent="3"/>
    </xf>
    <xf numFmtId="0" fontId="8" fillId="3" borderId="0" xfId="0" applyFont="1" applyFill="1" applyAlignment="1">
      <alignment horizontal="left"/>
    </xf>
    <xf numFmtId="0" fontId="50" fillId="3" borderId="0" xfId="0" applyFont="1" applyFill="1" applyAlignment="1">
      <alignment horizontal="left"/>
    </xf>
    <xf numFmtId="0" fontId="3" fillId="11" borderId="22" xfId="0" applyFont="1" applyFill="1" applyBorder="1" applyAlignment="1">
      <alignment horizontal="center" vertical="center" wrapText="1"/>
    </xf>
    <xf numFmtId="0" fontId="3" fillId="16" borderId="0" xfId="0" applyFont="1" applyFill="1"/>
    <xf numFmtId="0" fontId="0" fillId="0" borderId="22" xfId="0" applyBorder="1" applyAlignment="1">
      <alignment vertical="center"/>
    </xf>
    <xf numFmtId="0" fontId="0" fillId="3" borderId="22" xfId="0" applyFill="1" applyBorder="1" applyAlignment="1">
      <alignment vertical="center"/>
    </xf>
    <xf numFmtId="0" fontId="3" fillId="2" borderId="16" xfId="0" applyFont="1" applyFill="1" applyBorder="1"/>
    <xf numFmtId="0" fontId="9" fillId="6" borderId="2" xfId="0" applyFont="1" applyFill="1" applyBorder="1" applyAlignment="1" applyProtection="1">
      <alignment horizontal="left" vertical="center"/>
      <protection locked="0"/>
    </xf>
    <xf numFmtId="14" fontId="9" fillId="6" borderId="2" xfId="0" applyNumberFormat="1" applyFont="1" applyFill="1" applyBorder="1" applyAlignment="1" applyProtection="1">
      <alignment horizontal="left" vertical="center"/>
      <protection locked="0"/>
    </xf>
    <xf numFmtId="8" fontId="9" fillId="6" borderId="2" xfId="0" applyNumberFormat="1" applyFont="1" applyFill="1" applyBorder="1" applyAlignment="1" applyProtection="1">
      <alignment horizontal="left" vertical="center"/>
      <protection locked="0"/>
    </xf>
    <xf numFmtId="49" fontId="3" fillId="3" borderId="10" xfId="0" applyNumberFormat="1" applyFont="1" applyFill="1" applyBorder="1" applyAlignment="1">
      <alignment horizontal="left" vertical="top" wrapText="1" indent="1"/>
    </xf>
    <xf numFmtId="49" fontId="3" fillId="3" borderId="0" xfId="0" applyNumberFormat="1" applyFont="1" applyFill="1" applyAlignment="1">
      <alignment horizontal="left" vertical="top" wrapText="1" indent="1"/>
    </xf>
    <xf numFmtId="49" fontId="3" fillId="3" borderId="19" xfId="0" applyNumberFormat="1" applyFont="1" applyFill="1" applyBorder="1" applyAlignment="1">
      <alignment vertical="top" wrapText="1"/>
    </xf>
    <xf numFmtId="49" fontId="3" fillId="3" borderId="31" xfId="0" applyNumberFormat="1" applyFont="1" applyFill="1" applyBorder="1" applyAlignment="1">
      <alignment vertical="top" wrapText="1"/>
    </xf>
    <xf numFmtId="49" fontId="3" fillId="3" borderId="12" xfId="0" applyNumberFormat="1" applyFont="1" applyFill="1" applyBorder="1" applyAlignment="1">
      <alignment horizontal="left" vertical="top" wrapText="1" indent="1"/>
    </xf>
    <xf numFmtId="165" fontId="9" fillId="3" borderId="0" xfId="6" applyNumberFormat="1" applyFont="1" applyFill="1" applyAlignment="1">
      <alignment vertical="top" wrapText="1"/>
    </xf>
    <xf numFmtId="4" fontId="3" fillId="3" borderId="2" xfId="6" applyNumberFormat="1" applyFill="1" applyBorder="1" applyAlignment="1">
      <alignment horizontal="right" vertical="center" indent="1"/>
    </xf>
    <xf numFmtId="0" fontId="9" fillId="3" borderId="10" xfId="6" applyFont="1" applyFill="1" applyBorder="1" applyAlignment="1">
      <alignment horizontal="left" vertical="center" indent="3"/>
    </xf>
    <xf numFmtId="0" fontId="9" fillId="3" borderId="0" xfId="6" applyFont="1" applyFill="1" applyAlignment="1">
      <alignment horizontal="left" vertical="center"/>
    </xf>
    <xf numFmtId="0" fontId="9" fillId="6" borderId="2" xfId="6" applyFont="1" applyFill="1" applyBorder="1" applyAlignment="1" applyProtection="1">
      <alignment horizontal="left" vertical="center"/>
      <protection locked="0"/>
    </xf>
    <xf numFmtId="0" fontId="3" fillId="0" borderId="2" xfId="0" applyFont="1" applyBorder="1" applyAlignment="1" applyProtection="1">
      <alignment horizontal="left" vertical="center" wrapText="1" indent="1"/>
      <protection locked="0"/>
    </xf>
    <xf numFmtId="0" fontId="3" fillId="3" borderId="13" xfId="0" applyFont="1" applyFill="1" applyBorder="1" applyAlignment="1">
      <alignment horizontal="center" vertical="center" wrapText="1"/>
    </xf>
    <xf numFmtId="0" fontId="3" fillId="3" borderId="13" xfId="0" applyFont="1" applyFill="1" applyBorder="1" applyAlignment="1">
      <alignment horizontal="left" vertical="center" wrapText="1"/>
    </xf>
    <xf numFmtId="164" fontId="3" fillId="3" borderId="0" xfId="0" applyNumberFormat="1" applyFont="1" applyFill="1" applyAlignment="1">
      <alignment horizontal="center" vertical="center" wrapText="1"/>
    </xf>
    <xf numFmtId="0" fontId="3" fillId="6" borderId="3" xfId="0" applyFont="1" applyFill="1" applyBorder="1" applyAlignment="1" applyProtection="1">
      <alignment horizontal="left" vertical="center" wrapText="1" indent="1"/>
      <protection locked="0"/>
    </xf>
    <xf numFmtId="0" fontId="3" fillId="0" borderId="3" xfId="0" applyFont="1" applyBorder="1" applyAlignment="1" applyProtection="1">
      <alignment horizontal="left" vertical="center" wrapText="1" indent="1"/>
      <protection locked="0"/>
    </xf>
    <xf numFmtId="0" fontId="3" fillId="3" borderId="20" xfId="0" applyFont="1" applyFill="1" applyBorder="1" applyAlignment="1">
      <alignment horizontal="left" vertical="center" wrapText="1"/>
    </xf>
    <xf numFmtId="164" fontId="3" fillId="3" borderId="0" xfId="0" applyNumberFormat="1" applyFont="1" applyFill="1" applyAlignment="1">
      <alignment horizontal="left" vertical="center" wrapText="1" indent="1"/>
    </xf>
    <xf numFmtId="164" fontId="3" fillId="3" borderId="22" xfId="0" applyNumberFormat="1"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164" fontId="3" fillId="3" borderId="20" xfId="0" applyNumberFormat="1" applyFont="1" applyFill="1" applyBorder="1" applyAlignment="1">
      <alignment horizontal="center" vertical="center" wrapText="1"/>
    </xf>
    <xf numFmtId="164" fontId="3" fillId="3" borderId="13" xfId="0" applyNumberFormat="1" applyFont="1" applyFill="1" applyBorder="1" applyAlignment="1">
      <alignment horizontal="left" vertical="center" wrapText="1" indent="1"/>
    </xf>
    <xf numFmtId="164" fontId="3" fillId="3" borderId="13" xfId="0" applyNumberFormat="1" applyFont="1" applyFill="1" applyBorder="1" applyAlignment="1">
      <alignment horizontal="center" vertical="center" wrapText="1"/>
    </xf>
    <xf numFmtId="0" fontId="8" fillId="0" borderId="0" xfId="0" applyFont="1" applyAlignment="1">
      <alignment horizontal="left" vertical="center"/>
    </xf>
    <xf numFmtId="0" fontId="3" fillId="0" borderId="2" xfId="0" applyFont="1" applyBorder="1" applyAlignment="1">
      <alignment horizontal="left" vertical="center"/>
    </xf>
    <xf numFmtId="167" fontId="3" fillId="0" borderId="2" xfId="0" applyNumberFormat="1" applyFont="1" applyBorder="1" applyAlignment="1" applyProtection="1">
      <alignment horizontal="left" vertical="center"/>
      <protection locked="0"/>
    </xf>
    <xf numFmtId="167" fontId="3" fillId="0" borderId="2" xfId="0" applyNumberFormat="1" applyFont="1" applyBorder="1" applyAlignment="1">
      <alignment horizontal="left" vertical="center"/>
    </xf>
    <xf numFmtId="0" fontId="3" fillId="0" borderId="2" xfId="0" applyFont="1" applyBorder="1" applyAlignment="1" applyProtection="1">
      <alignment horizontal="left" vertical="center" wrapText="1"/>
      <protection locked="0"/>
    </xf>
    <xf numFmtId="0" fontId="3" fillId="0" borderId="2" xfId="0" applyFont="1" applyBorder="1" applyAlignment="1">
      <alignment vertical="center" wrapText="1"/>
    </xf>
    <xf numFmtId="0" fontId="3" fillId="0" borderId="2" xfId="0" applyFont="1" applyBorder="1" applyAlignment="1">
      <alignment horizontal="left" vertical="center" wrapText="1"/>
    </xf>
    <xf numFmtId="183" fontId="3" fillId="0" borderId="2" xfId="0" applyNumberFormat="1" applyFont="1" applyBorder="1" applyAlignment="1">
      <alignment horizontal="left" vertical="center"/>
    </xf>
    <xf numFmtId="181" fontId="3" fillId="0" borderId="2" xfId="0" applyNumberFormat="1" applyFont="1" applyBorder="1" applyAlignment="1">
      <alignment horizontal="left" vertical="center"/>
    </xf>
    <xf numFmtId="182" fontId="3" fillId="5" borderId="2" xfId="0" applyNumberFormat="1" applyFont="1" applyFill="1" applyBorder="1" applyAlignment="1">
      <alignment horizontal="left" vertical="center"/>
    </xf>
    <xf numFmtId="167" fontId="3" fillId="0" borderId="2" xfId="0" applyNumberFormat="1" applyFont="1" applyBorder="1" applyAlignment="1">
      <alignment vertical="center"/>
    </xf>
    <xf numFmtId="0" fontId="8" fillId="3" borderId="0" xfId="0" applyFont="1" applyFill="1" applyAlignment="1">
      <alignment horizontal="left" vertical="center"/>
    </xf>
    <xf numFmtId="181" fontId="3" fillId="15" borderId="2" xfId="0" applyNumberFormat="1" applyFont="1" applyFill="1" applyBorder="1" applyAlignment="1" applyProtection="1">
      <alignment horizontal="left" vertical="center"/>
      <protection locked="0"/>
    </xf>
    <xf numFmtId="0" fontId="8" fillId="3" borderId="0" xfId="0" applyFont="1" applyFill="1" applyAlignment="1">
      <alignment horizontal="left" vertical="center" indent="1"/>
    </xf>
    <xf numFmtId="0" fontId="8" fillId="3" borderId="13" xfId="0" applyFont="1" applyFill="1" applyBorder="1" applyAlignment="1">
      <alignment horizontal="left" vertical="center"/>
    </xf>
    <xf numFmtId="0" fontId="3" fillId="3" borderId="7" xfId="0" applyFont="1" applyFill="1" applyBorder="1" applyAlignment="1">
      <alignment horizontal="left" vertical="center"/>
    </xf>
    <xf numFmtId="0" fontId="3" fillId="6" borderId="2" xfId="0" applyFont="1" applyFill="1" applyBorder="1" applyAlignment="1" applyProtection="1">
      <alignment horizontal="left" vertical="center" indent="1"/>
      <protection locked="0"/>
    </xf>
    <xf numFmtId="0" fontId="8" fillId="3" borderId="0" xfId="0" applyFont="1" applyFill="1" applyAlignment="1">
      <alignment vertical="center"/>
    </xf>
    <xf numFmtId="0" fontId="8" fillId="3" borderId="0" xfId="0" applyFont="1" applyFill="1" applyAlignment="1">
      <alignment vertical="top"/>
    </xf>
    <xf numFmtId="0" fontId="8" fillId="3" borderId="0" xfId="0" applyFont="1" applyFill="1" applyAlignment="1">
      <alignment horizontal="right" vertical="center"/>
    </xf>
    <xf numFmtId="0" fontId="3" fillId="5" borderId="2" xfId="0" applyFont="1" applyFill="1" applyBorder="1" applyAlignment="1" applyProtection="1">
      <alignment horizontal="left" vertical="center" indent="1"/>
      <protection locked="0"/>
    </xf>
    <xf numFmtId="0" fontId="3" fillId="6" borderId="2" xfId="0" applyFont="1" applyFill="1" applyBorder="1" applyAlignment="1">
      <alignment horizontal="left" vertical="center" indent="1"/>
    </xf>
    <xf numFmtId="10" fontId="3" fillId="6" borderId="2" xfId="0" applyNumberFormat="1" applyFont="1" applyFill="1" applyBorder="1" applyAlignment="1" applyProtection="1">
      <alignment horizontal="left" vertical="center" indent="1"/>
      <protection locked="0"/>
    </xf>
    <xf numFmtId="10" fontId="3" fillId="6" borderId="2" xfId="0" applyNumberFormat="1" applyFont="1" applyFill="1" applyBorder="1" applyAlignment="1">
      <alignment horizontal="left" vertical="center" indent="1"/>
    </xf>
    <xf numFmtId="2" fontId="3" fillId="6" borderId="2" xfId="0" applyNumberFormat="1" applyFont="1" applyFill="1" applyBorder="1" applyAlignment="1">
      <alignment horizontal="left" vertical="center" indent="1"/>
    </xf>
    <xf numFmtId="0" fontId="3" fillId="0" borderId="2" xfId="0" applyFont="1" applyBorder="1" applyAlignment="1" applyProtection="1">
      <alignment horizontal="left" vertical="center" indent="1"/>
      <protection locked="0"/>
    </xf>
    <xf numFmtId="0" fontId="3" fillId="0" borderId="2" xfId="0" applyFont="1" applyBorder="1" applyAlignment="1">
      <alignment horizontal="left" vertical="center" indent="1"/>
    </xf>
    <xf numFmtId="169" fontId="3" fillId="6" borderId="2" xfId="0" applyNumberFormat="1" applyFont="1" applyFill="1" applyBorder="1" applyAlignment="1">
      <alignment horizontal="left" vertical="center" indent="1"/>
    </xf>
    <xf numFmtId="178" fontId="3" fillId="6" borderId="2" xfId="0" applyNumberFormat="1" applyFont="1" applyFill="1" applyBorder="1" applyAlignment="1" applyProtection="1">
      <alignment horizontal="left" vertical="center" indent="1"/>
      <protection locked="0"/>
    </xf>
    <xf numFmtId="178" fontId="3" fillId="6" borderId="2" xfId="0" applyNumberFormat="1" applyFont="1" applyFill="1" applyBorder="1" applyAlignment="1">
      <alignment horizontal="left" vertical="center" indent="1"/>
    </xf>
    <xf numFmtId="172" fontId="3" fillId="6" borderId="2" xfId="0" applyNumberFormat="1" applyFont="1" applyFill="1" applyBorder="1" applyAlignment="1" applyProtection="1">
      <alignment horizontal="left" vertical="center" indent="1"/>
      <protection locked="0"/>
    </xf>
    <xf numFmtId="172" fontId="3" fillId="6" borderId="2" xfId="0" applyNumberFormat="1" applyFont="1" applyFill="1" applyBorder="1" applyAlignment="1">
      <alignment horizontal="left" vertical="center" indent="1"/>
    </xf>
    <xf numFmtId="180" fontId="3" fillId="6" borderId="2" xfId="0" applyNumberFormat="1" applyFont="1" applyFill="1" applyBorder="1" applyAlignment="1">
      <alignment horizontal="left" vertical="center" indent="1"/>
    </xf>
    <xf numFmtId="171" fontId="3" fillId="6" borderId="2" xfId="0" applyNumberFormat="1" applyFont="1" applyFill="1" applyBorder="1" applyAlignment="1" applyProtection="1">
      <alignment horizontal="left" vertical="center" indent="1"/>
      <protection locked="0"/>
    </xf>
    <xf numFmtId="171" fontId="3" fillId="6" borderId="2" xfId="0" applyNumberFormat="1" applyFont="1" applyFill="1" applyBorder="1" applyAlignment="1">
      <alignment horizontal="left" vertical="center" indent="1"/>
    </xf>
    <xf numFmtId="0" fontId="3" fillId="5" borderId="2" xfId="0" applyFont="1" applyFill="1" applyBorder="1" applyAlignment="1">
      <alignment horizontal="left" vertical="center" indent="1"/>
    </xf>
    <xf numFmtId="176" fontId="3" fillId="6" borderId="2" xfId="0" applyNumberFormat="1" applyFont="1" applyFill="1" applyBorder="1" applyAlignment="1" applyProtection="1">
      <alignment horizontal="left" vertical="center" indent="1"/>
      <protection locked="0"/>
    </xf>
    <xf numFmtId="176" fontId="3" fillId="5" borderId="2" xfId="0" applyNumberFormat="1" applyFont="1" applyFill="1" applyBorder="1" applyAlignment="1" applyProtection="1">
      <alignment horizontal="left" vertical="center" indent="1"/>
      <protection locked="0"/>
    </xf>
    <xf numFmtId="176" fontId="3" fillId="6" borderId="2" xfId="0" applyNumberFormat="1" applyFont="1" applyFill="1" applyBorder="1" applyAlignment="1">
      <alignment horizontal="left" vertical="center" indent="1"/>
    </xf>
    <xf numFmtId="176" fontId="3" fillId="5" borderId="2" xfId="0" applyNumberFormat="1" applyFont="1" applyFill="1" applyBorder="1" applyAlignment="1">
      <alignment horizontal="left" vertical="center" indent="1"/>
    </xf>
    <xf numFmtId="177" fontId="3" fillId="6" borderId="2" xfId="0" applyNumberFormat="1" applyFont="1" applyFill="1" applyBorder="1" applyAlignment="1" applyProtection="1">
      <alignment horizontal="left" vertical="center" indent="1"/>
      <protection locked="0"/>
    </xf>
    <xf numFmtId="177" fontId="3" fillId="6" borderId="2" xfId="0" applyNumberFormat="1" applyFont="1" applyFill="1" applyBorder="1" applyAlignment="1">
      <alignment horizontal="left" vertical="center" indent="1"/>
    </xf>
    <xf numFmtId="169" fontId="3" fillId="6" borderId="2" xfId="0" applyNumberFormat="1" applyFont="1" applyFill="1" applyBorder="1" applyAlignment="1" applyProtection="1">
      <alignment horizontal="left" vertical="center" indent="1"/>
      <protection locked="0"/>
    </xf>
    <xf numFmtId="168" fontId="3" fillId="6" borderId="2" xfId="0" applyNumberFormat="1" applyFont="1" applyFill="1" applyBorder="1" applyAlignment="1" applyProtection="1">
      <alignment horizontal="left" vertical="center" indent="1"/>
      <protection locked="0"/>
    </xf>
    <xf numFmtId="168" fontId="3" fillId="6" borderId="2" xfId="0" applyNumberFormat="1" applyFont="1" applyFill="1" applyBorder="1" applyAlignment="1">
      <alignment horizontal="left" vertical="center" indent="1"/>
    </xf>
    <xf numFmtId="0" fontId="3" fillId="6" borderId="0" xfId="0" applyFont="1" applyFill="1" applyAlignment="1">
      <alignment horizontal="center" vertical="center"/>
    </xf>
    <xf numFmtId="41" fontId="3" fillId="6" borderId="0" xfId="0" applyNumberFormat="1" applyFont="1" applyFill="1" applyAlignment="1">
      <alignment horizontal="center"/>
    </xf>
    <xf numFmtId="0" fontId="3" fillId="6" borderId="24" xfId="0" applyFont="1" applyFill="1" applyBorder="1"/>
    <xf numFmtId="0" fontId="3" fillId="6" borderId="26" xfId="0" applyFont="1" applyFill="1" applyBorder="1" applyAlignment="1">
      <alignment horizontal="center"/>
    </xf>
    <xf numFmtId="0" fontId="3" fillId="6" borderId="0" xfId="0" applyFont="1" applyFill="1" applyAlignment="1">
      <alignment horizontal="center"/>
    </xf>
    <xf numFmtId="0" fontId="3" fillId="6" borderId="27" xfId="0" applyFont="1" applyFill="1" applyBorder="1" applyAlignment="1">
      <alignment horizontal="center" vertical="center"/>
    </xf>
    <xf numFmtId="0" fontId="3" fillId="6" borderId="13" xfId="0" applyFont="1" applyFill="1" applyBorder="1"/>
    <xf numFmtId="0" fontId="3" fillId="3" borderId="4" xfId="0" applyFont="1" applyFill="1" applyBorder="1" applyAlignment="1">
      <alignment horizontal="left" vertical="center" wrapText="1" indent="1"/>
    </xf>
    <xf numFmtId="183" fontId="3" fillId="0" borderId="4" xfId="0" applyNumberFormat="1" applyFont="1" applyBorder="1" applyAlignment="1" applyProtection="1">
      <alignment horizontal="left" vertical="center" wrapText="1" indent="1"/>
      <protection locked="0"/>
    </xf>
    <xf numFmtId="49" fontId="3" fillId="3" borderId="30" xfId="0" applyNumberFormat="1" applyFont="1" applyFill="1" applyBorder="1" applyAlignment="1">
      <alignment vertical="top" wrapText="1"/>
    </xf>
    <xf numFmtId="9" fontId="12" fillId="6" borderId="2" xfId="0" applyNumberFormat="1" applyFont="1" applyFill="1" applyBorder="1" applyAlignment="1" applyProtection="1">
      <alignment vertical="center"/>
      <protection locked="0"/>
    </xf>
    <xf numFmtId="0" fontId="3" fillId="3" borderId="10" xfId="0" applyFont="1" applyFill="1" applyBorder="1" applyAlignment="1">
      <alignment horizontal="left" wrapText="1"/>
    </xf>
    <xf numFmtId="0" fontId="3" fillId="3" borderId="0" xfId="0" applyFont="1" applyFill="1" applyAlignment="1">
      <alignment horizontal="left" vertical="top" wrapText="1"/>
    </xf>
    <xf numFmtId="0" fontId="0" fillId="3" borderId="10" xfId="0" applyFill="1" applyBorder="1" applyAlignment="1">
      <alignment horizontal="left" vertical="top"/>
    </xf>
    <xf numFmtId="0" fontId="3" fillId="3" borderId="0" xfId="0" applyFont="1" applyFill="1" applyAlignment="1">
      <alignment vertical="center" wrapText="1"/>
    </xf>
    <xf numFmtId="0" fontId="3" fillId="3" borderId="10" xfId="0" applyFont="1" applyFill="1" applyBorder="1" applyAlignment="1">
      <alignment horizontal="left" vertical="top" wrapText="1"/>
    </xf>
    <xf numFmtId="49" fontId="3" fillId="6" borderId="0" xfId="0" applyNumberFormat="1" applyFont="1" applyFill="1" applyAlignment="1">
      <alignment vertical="top" wrapText="1"/>
    </xf>
    <xf numFmtId="0" fontId="9" fillId="3" borderId="0" xfId="0" applyFont="1" applyFill="1" applyAlignment="1">
      <alignment horizontal="left" vertical="center"/>
    </xf>
    <xf numFmtId="0" fontId="0" fillId="0" borderId="0" xfId="0" applyFill="1" applyAlignment="1">
      <alignment horizontal="center" vertical="center"/>
    </xf>
    <xf numFmtId="0" fontId="9" fillId="3" borderId="0" xfId="0" applyFont="1" applyFill="1" applyAlignment="1">
      <alignment horizontal="left" vertical="top" wrapText="1"/>
    </xf>
    <xf numFmtId="0" fontId="13" fillId="2" borderId="15" xfId="0" applyFont="1" applyFill="1" applyBorder="1" applyAlignment="1">
      <alignment horizontal="left" indent="2"/>
    </xf>
    <xf numFmtId="0" fontId="13" fillId="2" borderId="16" xfId="0" applyFont="1" applyFill="1" applyBorder="1" applyAlignment="1">
      <alignment horizontal="left" indent="2"/>
    </xf>
    <xf numFmtId="0" fontId="13" fillId="2" borderId="17" xfId="0" applyFont="1" applyFill="1" applyBorder="1" applyAlignment="1">
      <alignment horizontal="left" indent="2"/>
    </xf>
    <xf numFmtId="0" fontId="3" fillId="6" borderId="0" xfId="0" applyFont="1" applyFill="1" applyAlignment="1">
      <alignment horizontal="left" vertical="top" wrapText="1"/>
    </xf>
    <xf numFmtId="49" fontId="3" fillId="5" borderId="4" xfId="0" applyNumberFormat="1" applyFont="1" applyFill="1" applyBorder="1" applyAlignment="1" applyProtection="1">
      <alignment horizontal="center" vertical="top" wrapText="1"/>
      <protection locked="0"/>
    </xf>
    <xf numFmtId="49" fontId="3" fillId="5" borderId="12" xfId="0" applyNumberFormat="1" applyFont="1" applyFill="1" applyBorder="1" applyAlignment="1" applyProtection="1">
      <alignment horizontal="center" vertical="top" wrapText="1"/>
      <protection locked="0"/>
    </xf>
    <xf numFmtId="49" fontId="3" fillId="5" borderId="1" xfId="0" applyNumberFormat="1" applyFont="1" applyFill="1" applyBorder="1" applyAlignment="1" applyProtection="1">
      <alignment horizontal="center" vertical="top" wrapText="1"/>
      <protection locked="0"/>
    </xf>
    <xf numFmtId="0" fontId="3" fillId="3" borderId="10" xfId="0" applyFont="1" applyFill="1" applyBorder="1" applyAlignment="1">
      <alignment horizontal="left" vertical="center" wrapText="1" indent="6"/>
    </xf>
    <xf numFmtId="0" fontId="9" fillId="3" borderId="0" xfId="0" applyFont="1" applyFill="1" applyAlignment="1">
      <alignment horizontal="left" vertical="center" wrapText="1" indent="6"/>
    </xf>
    <xf numFmtId="0" fontId="32" fillId="3" borderId="10" xfId="0" applyFont="1" applyFill="1" applyBorder="1" applyAlignment="1">
      <alignment horizontal="left" vertical="center" wrapText="1" indent="1"/>
    </xf>
    <xf numFmtId="0" fontId="32" fillId="3" borderId="0" xfId="0" applyFont="1" applyFill="1" applyAlignment="1">
      <alignment horizontal="left" vertical="center" wrapText="1" indent="1"/>
    </xf>
    <xf numFmtId="0" fontId="3" fillId="3" borderId="10" xfId="0" applyFont="1" applyFill="1" applyBorder="1" applyAlignment="1">
      <alignment horizontal="left" vertical="center" wrapText="1" indent="5"/>
    </xf>
    <xf numFmtId="0" fontId="3" fillId="3" borderId="0" xfId="0" applyFont="1" applyFill="1" applyAlignment="1">
      <alignment horizontal="left" vertical="center" wrapText="1" indent="5"/>
    </xf>
    <xf numFmtId="0" fontId="32" fillId="3" borderId="10" xfId="0" applyFont="1" applyFill="1" applyBorder="1" applyAlignment="1">
      <alignment horizontal="left" vertical="top" wrapText="1" indent="3"/>
    </xf>
    <xf numFmtId="0" fontId="32" fillId="3" borderId="0" xfId="0" applyFont="1" applyFill="1" applyAlignment="1">
      <alignment horizontal="left" vertical="top" wrapText="1" indent="3"/>
    </xf>
    <xf numFmtId="0" fontId="9" fillId="3" borderId="10" xfId="0" applyFont="1" applyFill="1" applyBorder="1" applyAlignment="1">
      <alignment horizontal="left" vertical="center" wrapText="1" indent="2"/>
    </xf>
    <xf numFmtId="0" fontId="9" fillId="3" borderId="0" xfId="0" applyFont="1" applyFill="1" applyAlignment="1">
      <alignment horizontal="left" vertical="center" wrapText="1" indent="2"/>
    </xf>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3" fillId="3" borderId="10" xfId="0" applyFont="1" applyFill="1" applyBorder="1" applyAlignment="1">
      <alignment horizontal="left" vertical="top" wrapText="1" indent="4"/>
    </xf>
    <xf numFmtId="0" fontId="3" fillId="3" borderId="0" xfId="0" applyFont="1" applyFill="1" applyAlignment="1">
      <alignment horizontal="left" vertical="top" wrapText="1" indent="4"/>
    </xf>
    <xf numFmtId="0" fontId="8" fillId="3" borderId="10" xfId="0" applyFont="1" applyFill="1" applyBorder="1" applyAlignment="1">
      <alignment horizontal="left" vertical="center" wrapText="1" indent="3"/>
    </xf>
    <xf numFmtId="0" fontId="8" fillId="3" borderId="0" xfId="0" applyFont="1" applyFill="1" applyAlignment="1">
      <alignment horizontal="left" vertical="center" wrapText="1" indent="3"/>
    </xf>
    <xf numFmtId="0" fontId="45" fillId="3" borderId="10" xfId="0" applyFont="1" applyFill="1" applyBorder="1" applyAlignment="1">
      <alignment horizontal="left" vertical="top" wrapText="1" indent="3"/>
    </xf>
    <xf numFmtId="0" fontId="45" fillId="3" borderId="0" xfId="0" applyFont="1" applyFill="1" applyAlignment="1">
      <alignment horizontal="left" vertical="top" wrapText="1" indent="3"/>
    </xf>
    <xf numFmtId="0" fontId="32" fillId="3" borderId="10" xfId="0" applyFont="1" applyFill="1" applyBorder="1" applyAlignment="1">
      <alignment horizontal="left" vertical="center" wrapText="1" indent="5"/>
    </xf>
    <xf numFmtId="0" fontId="32" fillId="3" borderId="0" xfId="0" applyFont="1" applyFill="1" applyAlignment="1">
      <alignment horizontal="left" vertical="center" wrapText="1" indent="5"/>
    </xf>
    <xf numFmtId="0" fontId="3" fillId="10" borderId="0" xfId="0" applyFont="1" applyFill="1" applyAlignment="1">
      <alignment horizontal="center" vertical="center" wrapText="1"/>
    </xf>
    <xf numFmtId="0" fontId="0" fillId="10" borderId="22" xfId="0" applyFill="1" applyBorder="1" applyAlignment="1">
      <alignment horizontal="center" vertical="center" wrapText="1"/>
    </xf>
    <xf numFmtId="0" fontId="2" fillId="11" borderId="0" xfId="8" applyFill="1" applyAlignment="1">
      <alignment horizontal="center" vertical="center" wrapText="1"/>
    </xf>
    <xf numFmtId="0" fontId="0" fillId="11" borderId="22" xfId="0" applyFill="1" applyBorder="1" applyAlignment="1">
      <alignment horizontal="center" vertical="center" wrapText="1"/>
    </xf>
    <xf numFmtId="0" fontId="3" fillId="11" borderId="0" xfId="0" applyFont="1" applyFill="1" applyAlignment="1">
      <alignment horizontal="center" wrapText="1"/>
    </xf>
    <xf numFmtId="0" fontId="3" fillId="11" borderId="0" xfId="0" applyFont="1" applyFill="1" applyAlignment="1">
      <alignment horizontal="center" vertical="center" wrapText="1"/>
    </xf>
    <xf numFmtId="0" fontId="3" fillId="11" borderId="22" xfId="0" applyFont="1" applyFill="1" applyBorder="1" applyAlignment="1">
      <alignment horizontal="center" vertical="center" wrapText="1"/>
    </xf>
    <xf numFmtId="0" fontId="3" fillId="10" borderId="0" xfId="0" applyFont="1" applyFill="1" applyAlignment="1">
      <alignment horizontal="center" vertical="center"/>
    </xf>
    <xf numFmtId="0" fontId="0" fillId="10" borderId="22" xfId="0" applyFill="1" applyBorder="1" applyAlignment="1">
      <alignment horizontal="center" vertical="center"/>
    </xf>
    <xf numFmtId="0" fontId="3" fillId="10" borderId="22" xfId="0" applyFont="1" applyFill="1" applyBorder="1" applyAlignment="1">
      <alignment horizontal="center" vertical="center" wrapText="1"/>
    </xf>
    <xf numFmtId="0" fontId="3" fillId="11" borderId="0" xfId="0" applyFont="1" applyFill="1" applyAlignment="1">
      <alignment horizontal="center" vertical="center"/>
    </xf>
    <xf numFmtId="0" fontId="9" fillId="3" borderId="10" xfId="0" applyFont="1" applyFill="1" applyBorder="1" applyAlignment="1">
      <alignment horizontal="left" vertical="top" wrapText="1" indent="1"/>
    </xf>
    <xf numFmtId="0" fontId="9" fillId="3" borderId="0" xfId="0" applyFont="1" applyFill="1" applyAlignment="1">
      <alignment horizontal="left" vertical="top" wrapText="1" indent="1"/>
    </xf>
    <xf numFmtId="0" fontId="3" fillId="3" borderId="10" xfId="0" applyFont="1" applyFill="1" applyBorder="1" applyAlignment="1">
      <alignment horizontal="left" vertical="center" wrapText="1" indent="3"/>
    </xf>
    <xf numFmtId="0" fontId="3" fillId="3" borderId="0" xfId="0" applyFont="1" applyFill="1" applyAlignment="1">
      <alignment horizontal="left" vertical="center" wrapText="1" indent="3"/>
    </xf>
    <xf numFmtId="164" fontId="3" fillId="3" borderId="10" xfId="0" applyNumberFormat="1" applyFont="1" applyFill="1" applyBorder="1" applyAlignment="1">
      <alignment horizontal="left" vertical="center" wrapText="1" indent="3"/>
    </xf>
    <xf numFmtId="164" fontId="3" fillId="3" borderId="0" xfId="0" applyNumberFormat="1" applyFont="1" applyFill="1" applyAlignment="1">
      <alignment horizontal="left" vertical="center" wrapText="1" indent="3"/>
    </xf>
    <xf numFmtId="0" fontId="6" fillId="4" borderId="9"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6" xfId="0" applyFont="1" applyFill="1" applyBorder="1" applyAlignment="1">
      <alignment horizontal="center" vertical="center"/>
    </xf>
    <xf numFmtId="0" fontId="9" fillId="3" borderId="10" xfId="0" applyFont="1" applyFill="1" applyBorder="1" applyAlignment="1">
      <alignment horizontal="left" vertical="center" wrapText="1" indent="6"/>
    </xf>
    <xf numFmtId="0" fontId="29" fillId="3" borderId="10" xfId="0" applyFont="1" applyFill="1" applyBorder="1" applyAlignment="1">
      <alignment horizontal="center" vertical="center"/>
    </xf>
    <xf numFmtId="0" fontId="29" fillId="3" borderId="0" xfId="0" applyFont="1" applyFill="1" applyAlignment="1">
      <alignment horizontal="center" vertical="center"/>
    </xf>
    <xf numFmtId="0" fontId="29" fillId="3" borderId="7" xfId="0" applyFont="1" applyFill="1" applyBorder="1" applyAlignment="1">
      <alignment horizontal="center" vertical="center"/>
    </xf>
    <xf numFmtId="0" fontId="55" fillId="3" borderId="10" xfId="0" applyFont="1" applyFill="1" applyBorder="1" applyAlignment="1">
      <alignment horizontal="left" vertical="top" wrapText="1" indent="7"/>
    </xf>
    <xf numFmtId="0" fontId="55" fillId="3" borderId="0" xfId="0" applyFont="1" applyFill="1" applyAlignment="1">
      <alignment horizontal="left" vertical="top" wrapText="1" indent="7"/>
    </xf>
    <xf numFmtId="0" fontId="32" fillId="3" borderId="10" xfId="0" applyFont="1" applyFill="1" applyBorder="1" applyAlignment="1">
      <alignment horizontal="left" vertical="top" wrapText="1" indent="1"/>
    </xf>
    <xf numFmtId="0" fontId="32" fillId="3" borderId="0" xfId="0" applyFont="1" applyFill="1" applyAlignment="1">
      <alignment horizontal="left" vertical="top" wrapText="1" indent="1"/>
    </xf>
    <xf numFmtId="0" fontId="0" fillId="10" borderId="0" xfId="0" applyFill="1" applyAlignment="1">
      <alignment horizontal="center"/>
    </xf>
    <xf numFmtId="0" fontId="41" fillId="4" borderId="10" xfId="0" applyFont="1" applyFill="1" applyBorder="1" applyAlignment="1">
      <alignment horizontal="center" vertical="center"/>
    </xf>
    <xf numFmtId="0" fontId="41" fillId="4" borderId="0" xfId="0" applyFont="1" applyFill="1" applyAlignment="1">
      <alignment horizontal="center" vertical="center"/>
    </xf>
    <xf numFmtId="0" fontId="41" fillId="4" borderId="7"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0" xfId="0" applyFont="1" applyFill="1" applyAlignment="1">
      <alignment horizontal="center" vertical="center"/>
    </xf>
    <xf numFmtId="0" fontId="44" fillId="3" borderId="7" xfId="0" applyFont="1" applyFill="1" applyBorder="1" applyAlignment="1">
      <alignment horizontal="center" vertical="center"/>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13" fillId="2" borderId="17" xfId="0" applyFont="1" applyFill="1" applyBorder="1" applyAlignment="1">
      <alignment horizontal="left" indent="1"/>
    </xf>
    <xf numFmtId="0" fontId="9" fillId="3" borderId="19" xfId="0" applyFont="1" applyFill="1" applyBorder="1" applyAlignment="1">
      <alignment horizontal="left" vertical="center" wrapText="1" indent="1"/>
    </xf>
    <xf numFmtId="0" fontId="9" fillId="3" borderId="10" xfId="0" applyFont="1" applyFill="1" applyBorder="1" applyAlignment="1">
      <alignment horizontal="left" vertical="center" indent="1"/>
    </xf>
    <xf numFmtId="0" fontId="9" fillId="3" borderId="0" xfId="0" applyFont="1" applyFill="1" applyAlignment="1">
      <alignment horizontal="left" vertical="center" indent="1"/>
    </xf>
    <xf numFmtId="0" fontId="9" fillId="3" borderId="19" xfId="0" applyFont="1" applyFill="1" applyBorder="1" applyAlignment="1">
      <alignment horizontal="left" vertical="center" indent="1"/>
    </xf>
    <xf numFmtId="0" fontId="3" fillId="3" borderId="0" xfId="0" applyFont="1" applyFill="1" applyAlignment="1">
      <alignment horizontal="left" vertical="top" wrapText="1"/>
    </xf>
    <xf numFmtId="49" fontId="35" fillId="5" borderId="4" xfId="0" applyNumberFormat="1" applyFont="1" applyFill="1" applyBorder="1" applyAlignment="1" applyProtection="1">
      <alignment horizontal="left" vertical="top" wrapText="1"/>
      <protection locked="0"/>
    </xf>
    <xf numFmtId="49" fontId="35" fillId="5" borderId="12" xfId="0" applyNumberFormat="1" applyFont="1" applyFill="1" applyBorder="1" applyAlignment="1" applyProtection="1">
      <alignment horizontal="left" vertical="top" wrapText="1"/>
      <protection locked="0"/>
    </xf>
    <xf numFmtId="49" fontId="35" fillId="5" borderId="1" xfId="0" applyNumberFormat="1" applyFont="1" applyFill="1" applyBorder="1" applyAlignment="1" applyProtection="1">
      <alignment horizontal="left" vertical="top" wrapText="1"/>
      <protection locked="0"/>
    </xf>
    <xf numFmtId="49" fontId="35" fillId="6" borderId="4" xfId="0" applyNumberFormat="1" applyFont="1" applyFill="1" applyBorder="1" applyAlignment="1" applyProtection="1">
      <alignment horizontal="left" vertical="top" wrapText="1"/>
      <protection locked="0"/>
    </xf>
    <xf numFmtId="49" fontId="35" fillId="6" borderId="12" xfId="0" applyNumberFormat="1" applyFont="1" applyFill="1" applyBorder="1" applyAlignment="1" applyProtection="1">
      <alignment horizontal="left" vertical="top" wrapText="1"/>
      <protection locked="0"/>
    </xf>
    <xf numFmtId="49" fontId="35" fillId="6" borderId="1" xfId="0" applyNumberFormat="1" applyFont="1" applyFill="1" applyBorder="1" applyAlignment="1" applyProtection="1">
      <alignment horizontal="left" vertical="top" wrapText="1"/>
      <protection locked="0"/>
    </xf>
    <xf numFmtId="0" fontId="9" fillId="3" borderId="10" xfId="0" applyFont="1" applyFill="1" applyBorder="1" applyAlignment="1">
      <alignment horizontal="left" wrapText="1" indent="1"/>
    </xf>
    <xf numFmtId="0" fontId="9" fillId="3" borderId="0" xfId="0" applyFont="1" applyFill="1" applyAlignment="1">
      <alignment horizontal="left" wrapText="1" indent="1"/>
    </xf>
    <xf numFmtId="0" fontId="2" fillId="11" borderId="22" xfId="8" applyFill="1" applyBorder="1" applyAlignment="1">
      <alignment horizontal="center" vertical="center" wrapText="1"/>
    </xf>
    <xf numFmtId="49" fontId="3" fillId="0" borderId="4" xfId="0" applyNumberFormat="1" applyFont="1" applyBorder="1" applyAlignment="1" applyProtection="1">
      <alignment horizontal="left" vertical="center" wrapText="1"/>
      <protection locked="0"/>
    </xf>
    <xf numFmtId="49" fontId="3" fillId="0" borderId="12" xfId="0" applyNumberFormat="1" applyFont="1" applyBorder="1" applyAlignment="1" applyProtection="1">
      <alignment horizontal="left" vertical="center" wrapText="1"/>
      <protection locked="0"/>
    </xf>
    <xf numFmtId="49" fontId="3" fillId="0" borderId="1" xfId="0" applyNumberFormat="1" applyFont="1" applyBorder="1" applyAlignment="1" applyProtection="1">
      <alignment horizontal="left" vertical="center" wrapText="1"/>
      <protection locked="0"/>
    </xf>
    <xf numFmtId="0" fontId="41" fillId="4" borderId="11" xfId="0" applyFont="1" applyFill="1" applyBorder="1" applyAlignment="1">
      <alignment horizontal="center" vertical="center"/>
    </xf>
    <xf numFmtId="0" fontId="41" fillId="4" borderId="13" xfId="0" applyFont="1" applyFill="1" applyBorder="1" applyAlignment="1">
      <alignment horizontal="center" vertical="center"/>
    </xf>
    <xf numFmtId="0" fontId="41" fillId="4" borderId="14" xfId="0" applyFont="1" applyFill="1" applyBorder="1" applyAlignment="1">
      <alignment horizontal="center" vertical="center"/>
    </xf>
    <xf numFmtId="0" fontId="3" fillId="6" borderId="4" xfId="0" applyFont="1" applyFill="1" applyBorder="1" applyAlignment="1" applyProtection="1">
      <alignment horizontal="left" vertical="center"/>
      <protection locked="0"/>
    </xf>
    <xf numFmtId="0" fontId="3" fillId="6" borderId="12" xfId="0"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protection locked="0"/>
    </xf>
    <xf numFmtId="49" fontId="58" fillId="3" borderId="0" xfId="0" applyNumberFormat="1" applyFont="1" applyFill="1" applyAlignment="1">
      <alignment horizontal="center"/>
    </xf>
    <xf numFmtId="0" fontId="32" fillId="3" borderId="0" xfId="0" applyFont="1" applyFill="1" applyAlignment="1">
      <alignment horizontal="left" vertical="top" wrapText="1"/>
    </xf>
    <xf numFmtId="0" fontId="9" fillId="3" borderId="19" xfId="0" applyFont="1" applyFill="1" applyBorder="1" applyAlignment="1">
      <alignment horizontal="left" vertical="top" wrapText="1" indent="1"/>
    </xf>
    <xf numFmtId="49" fontId="3" fillId="6" borderId="4" xfId="0" applyNumberFormat="1" applyFont="1" applyFill="1" applyBorder="1" applyAlignment="1" applyProtection="1">
      <alignment horizontal="left" vertical="top" wrapText="1"/>
      <protection locked="0"/>
    </xf>
    <xf numFmtId="49" fontId="3" fillId="6" borderId="12" xfId="0" applyNumberFormat="1" applyFont="1" applyFill="1" applyBorder="1" applyAlignment="1" applyProtection="1">
      <alignment horizontal="left" vertical="top" wrapText="1"/>
      <protection locked="0"/>
    </xf>
    <xf numFmtId="49" fontId="3" fillId="6" borderId="1" xfId="0" applyNumberFormat="1" applyFont="1" applyFill="1" applyBorder="1" applyAlignment="1" applyProtection="1">
      <alignment horizontal="left" vertical="top" wrapText="1"/>
      <protection locked="0"/>
    </xf>
    <xf numFmtId="0" fontId="13" fillId="2" borderId="15" xfId="0" applyFont="1" applyFill="1" applyBorder="1" applyAlignment="1">
      <alignment horizontal="left" vertical="center" indent="1"/>
    </xf>
    <xf numFmtId="0" fontId="13" fillId="2" borderId="16" xfId="0" applyFont="1" applyFill="1" applyBorder="1" applyAlignment="1">
      <alignment horizontal="left" vertical="center" indent="1"/>
    </xf>
    <xf numFmtId="0" fontId="13" fillId="2" borderId="17" xfId="0" applyFont="1" applyFill="1" applyBorder="1" applyAlignment="1">
      <alignment horizontal="left" vertical="center" indent="1"/>
    </xf>
    <xf numFmtId="0" fontId="3" fillId="3" borderId="10" xfId="0" applyFont="1" applyFill="1" applyBorder="1" applyAlignment="1">
      <alignment horizontal="left" vertical="top" wrapText="1" indent="3"/>
    </xf>
    <xf numFmtId="0" fontId="3" fillId="3" borderId="0" xfId="0" applyFont="1" applyFill="1" applyAlignment="1">
      <alignment horizontal="left" vertical="top" wrapText="1" indent="3"/>
    </xf>
    <xf numFmtId="0" fontId="3" fillId="3" borderId="19" xfId="0" applyFont="1" applyFill="1" applyBorder="1" applyAlignment="1">
      <alignment horizontal="left" vertical="top" wrapText="1" indent="3"/>
    </xf>
    <xf numFmtId="49" fontId="3" fillId="6" borderId="4" xfId="0" applyNumberFormat="1" applyFont="1" applyFill="1" applyBorder="1" applyAlignment="1" applyProtection="1">
      <alignment horizontal="left" vertical="center" wrapText="1"/>
      <protection locked="0"/>
    </xf>
    <xf numFmtId="49" fontId="3" fillId="6" borderId="12" xfId="0" applyNumberFormat="1" applyFont="1" applyFill="1" applyBorder="1" applyAlignment="1" applyProtection="1">
      <alignment horizontal="left" vertical="center" wrapText="1"/>
      <protection locked="0"/>
    </xf>
    <xf numFmtId="49" fontId="3" fillId="6" borderId="1" xfId="0" applyNumberFormat="1" applyFont="1" applyFill="1" applyBorder="1" applyAlignment="1" applyProtection="1">
      <alignment horizontal="left" vertical="center" wrapText="1"/>
      <protection locked="0"/>
    </xf>
    <xf numFmtId="0" fontId="9" fillId="3" borderId="10" xfId="0" applyFont="1" applyFill="1" applyBorder="1" applyAlignment="1">
      <alignment horizontal="left" vertical="center" wrapText="1" indent="3"/>
    </xf>
    <xf numFmtId="0" fontId="9" fillId="3" borderId="0" xfId="0" applyFont="1" applyFill="1" applyAlignment="1">
      <alignment horizontal="left" vertical="center" wrapText="1" indent="3"/>
    </xf>
    <xf numFmtId="0" fontId="54" fillId="3" borderId="10" xfId="0" applyFont="1" applyFill="1" applyBorder="1" applyAlignment="1">
      <alignment horizontal="left" indent="2"/>
    </xf>
    <xf numFmtId="0" fontId="54" fillId="3" borderId="0" xfId="0" applyFont="1" applyFill="1" applyAlignment="1">
      <alignment horizontal="left" indent="2"/>
    </xf>
    <xf numFmtId="0" fontId="54" fillId="3" borderId="7" xfId="0" applyFont="1" applyFill="1" applyBorder="1" applyAlignment="1">
      <alignment horizontal="left" indent="2"/>
    </xf>
    <xf numFmtId="0" fontId="9" fillId="3" borderId="19" xfId="0" applyFont="1" applyFill="1" applyBorder="1" applyAlignment="1">
      <alignment horizontal="left" vertical="center" wrapText="1" indent="3"/>
    </xf>
    <xf numFmtId="49" fontId="35" fillId="6" borderId="4" xfId="0" applyNumberFormat="1" applyFont="1" applyFill="1" applyBorder="1" applyAlignment="1">
      <alignment horizontal="left" vertical="top" wrapText="1"/>
    </xf>
    <xf numFmtId="49" fontId="35" fillId="6" borderId="12" xfId="0" applyNumberFormat="1" applyFont="1" applyFill="1" applyBorder="1" applyAlignment="1">
      <alignment horizontal="left" vertical="top" wrapText="1"/>
    </xf>
    <xf numFmtId="49" fontId="35" fillId="6" borderId="1" xfId="0" applyNumberFormat="1" applyFont="1" applyFill="1" applyBorder="1" applyAlignment="1">
      <alignment horizontal="left" vertical="top"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3" fillId="5" borderId="4" xfId="0" applyNumberFormat="1" applyFont="1" applyFill="1" applyBorder="1" applyAlignment="1" applyProtection="1">
      <alignment horizontal="left" vertical="top" wrapText="1"/>
      <protection locked="0"/>
    </xf>
    <xf numFmtId="49" fontId="3" fillId="5" borderId="12" xfId="0" applyNumberFormat="1" applyFont="1" applyFill="1" applyBorder="1" applyAlignment="1" applyProtection="1">
      <alignment horizontal="left" vertical="top" wrapText="1"/>
      <protection locked="0"/>
    </xf>
    <xf numFmtId="49" fontId="3" fillId="5" borderId="1" xfId="0" applyNumberFormat="1" applyFont="1" applyFill="1" applyBorder="1" applyAlignment="1" applyProtection="1">
      <alignment horizontal="left" vertical="top" wrapText="1"/>
      <protection locked="0"/>
    </xf>
    <xf numFmtId="0" fontId="9" fillId="3" borderId="0" xfId="0" applyFont="1" applyFill="1" applyAlignment="1">
      <alignment horizontal="left" vertical="center" wrapText="1"/>
    </xf>
    <xf numFmtId="0" fontId="9" fillId="3" borderId="22" xfId="0" applyFont="1" applyFill="1" applyBorder="1" applyAlignment="1">
      <alignment horizontal="left" vertical="top" wrapText="1"/>
    </xf>
    <xf numFmtId="0" fontId="9" fillId="3" borderId="19" xfId="0" applyFont="1" applyFill="1" applyBorder="1" applyAlignment="1">
      <alignment horizontal="left" vertical="center" wrapText="1"/>
    </xf>
    <xf numFmtId="49" fontId="3" fillId="6" borderId="4" xfId="0" applyNumberFormat="1" applyFont="1" applyFill="1" applyBorder="1" applyAlignment="1" applyProtection="1">
      <alignment horizontal="left" vertical="center" wrapText="1" indent="1"/>
      <protection locked="0"/>
    </xf>
    <xf numFmtId="49" fontId="3" fillId="6" borderId="1" xfId="0" applyNumberFormat="1" applyFont="1" applyFill="1" applyBorder="1" applyAlignment="1" applyProtection="1">
      <alignment horizontal="left" vertical="center" wrapText="1" indent="1"/>
      <protection locked="0"/>
    </xf>
    <xf numFmtId="0" fontId="3" fillId="3" borderId="0" xfId="0" applyFont="1" applyFill="1" applyAlignment="1">
      <alignment horizontal="left" wrapText="1"/>
    </xf>
    <xf numFmtId="0" fontId="9" fillId="3" borderId="0" xfId="0" applyFont="1" applyFill="1" applyAlignment="1">
      <alignment horizontal="left" wrapText="1"/>
    </xf>
    <xf numFmtId="0" fontId="32" fillId="3" borderId="0" xfId="0" applyFont="1" applyFill="1" applyAlignment="1">
      <alignment horizontal="left" vertical="center" wrapText="1" indent="3"/>
    </xf>
    <xf numFmtId="0" fontId="0" fillId="10" borderId="0" xfId="0" applyFill="1" applyAlignment="1">
      <alignment horizontal="center" vertical="center"/>
    </xf>
    <xf numFmtId="0" fontId="6" fillId="4" borderId="10" xfId="0" applyFont="1" applyFill="1" applyBorder="1" applyAlignment="1">
      <alignment horizontal="center" vertical="center"/>
    </xf>
    <xf numFmtId="0" fontId="6" fillId="4" borderId="0" xfId="0" applyFont="1" applyFill="1" applyAlignment="1">
      <alignment horizontal="center" vertical="center"/>
    </xf>
    <xf numFmtId="0" fontId="6" fillId="4" borderId="7" xfId="0" applyFont="1" applyFill="1" applyBorder="1" applyAlignment="1">
      <alignment horizontal="center" vertical="center"/>
    </xf>
    <xf numFmtId="0" fontId="13" fillId="12" borderId="15" xfId="0" applyFont="1" applyFill="1" applyBorder="1" applyAlignment="1">
      <alignment horizontal="left" indent="1"/>
    </xf>
    <xf numFmtId="0" fontId="13" fillId="12" borderId="16" xfId="0" applyFont="1" applyFill="1" applyBorder="1" applyAlignment="1">
      <alignment horizontal="left" indent="1"/>
    </xf>
    <xf numFmtId="0" fontId="13" fillId="12" borderId="17" xfId="0" applyFont="1" applyFill="1" applyBorder="1" applyAlignment="1">
      <alignment horizontal="left" indent="1"/>
    </xf>
    <xf numFmtId="0" fontId="9" fillId="3" borderId="0" xfId="0" applyFont="1" applyFill="1" applyAlignment="1">
      <alignment horizontal="left" vertical="center"/>
    </xf>
    <xf numFmtId="0" fontId="8" fillId="3" borderId="0" xfId="0" applyFont="1" applyFill="1" applyAlignment="1">
      <alignment horizontal="left" vertical="center" wrapText="1"/>
    </xf>
    <xf numFmtId="0" fontId="29" fillId="3" borderId="0" xfId="0" applyFont="1" applyFill="1" applyAlignment="1">
      <alignment horizontal="center" vertical="center" wrapText="1"/>
    </xf>
    <xf numFmtId="0" fontId="49" fillId="3" borderId="0" xfId="0" applyFont="1" applyFill="1" applyAlignment="1">
      <alignment horizontal="center" vertical="center" wrapText="1"/>
    </xf>
    <xf numFmtId="0" fontId="3" fillId="3" borderId="0" xfId="0" applyFont="1" applyFill="1" applyAlignment="1">
      <alignment horizontal="left" vertical="center" indent="5"/>
    </xf>
    <xf numFmtId="0" fontId="8" fillId="3" borderId="0" xfId="0" applyFont="1" applyFill="1" applyAlignment="1">
      <alignment horizontal="left" vertical="top" wrapText="1"/>
    </xf>
    <xf numFmtId="49" fontId="35" fillId="6" borderId="4" xfId="0" applyNumberFormat="1" applyFont="1" applyFill="1" applyBorder="1" applyAlignment="1" applyProtection="1">
      <alignment wrapText="1"/>
      <protection locked="0"/>
    </xf>
    <xf numFmtId="49" fontId="35" fillId="6" borderId="12" xfId="0" applyNumberFormat="1" applyFont="1" applyFill="1" applyBorder="1" applyAlignment="1" applyProtection="1">
      <alignment wrapText="1"/>
      <protection locked="0"/>
    </xf>
    <xf numFmtId="49" fontId="35" fillId="6" borderId="1" xfId="0" applyNumberFormat="1" applyFont="1" applyFill="1" applyBorder="1" applyAlignment="1" applyProtection="1">
      <alignment wrapText="1"/>
      <protection locked="0"/>
    </xf>
    <xf numFmtId="0" fontId="3" fillId="3" borderId="0" xfId="0" applyFont="1" applyFill="1" applyAlignment="1">
      <alignment horizontal="left" vertical="center" indent="3"/>
    </xf>
    <xf numFmtId="0" fontId="3" fillId="15" borderId="4" xfId="0" applyFont="1" applyFill="1" applyBorder="1" applyAlignment="1" applyProtection="1">
      <alignment vertical="center"/>
      <protection locked="0"/>
    </xf>
    <xf numFmtId="0" fontId="3" fillId="15" borderId="12" xfId="0" applyFont="1" applyFill="1" applyBorder="1" applyAlignment="1" applyProtection="1">
      <alignment vertical="center"/>
      <protection locked="0"/>
    </xf>
    <xf numFmtId="0" fontId="3" fillId="15" borderId="1" xfId="0" applyFont="1" applyFill="1" applyBorder="1" applyAlignment="1" applyProtection="1">
      <alignment vertical="center"/>
      <protection locked="0"/>
    </xf>
    <xf numFmtId="0" fontId="3" fillId="6" borderId="4" xfId="0" applyFont="1" applyFill="1" applyBorder="1" applyAlignment="1" applyProtection="1">
      <alignment horizontal="center" vertical="center"/>
      <protection locked="0"/>
    </xf>
    <xf numFmtId="0" fontId="3" fillId="6" borderId="12" xfId="0" applyFont="1" applyFill="1" applyBorder="1" applyAlignment="1" applyProtection="1">
      <alignment horizontal="center" vertical="center"/>
      <protection locked="0"/>
    </xf>
    <xf numFmtId="0" fontId="3" fillId="6" borderId="1" xfId="0" applyFont="1" applyFill="1" applyBorder="1" applyAlignment="1" applyProtection="1">
      <alignment horizontal="center" vertical="center"/>
      <protection locked="0"/>
    </xf>
    <xf numFmtId="0" fontId="3" fillId="6" borderId="4" xfId="0" applyFont="1" applyFill="1" applyBorder="1" applyAlignment="1" applyProtection="1">
      <alignment horizontal="left" vertical="top"/>
      <protection locked="0"/>
    </xf>
    <xf numFmtId="0" fontId="3" fillId="6" borderId="12" xfId="0" applyFont="1" applyFill="1" applyBorder="1" applyAlignment="1" applyProtection="1">
      <alignment horizontal="left" vertical="top"/>
      <protection locked="0"/>
    </xf>
    <xf numFmtId="0" fontId="3" fillId="6" borderId="1" xfId="0" applyFont="1" applyFill="1" applyBorder="1" applyAlignment="1" applyProtection="1">
      <alignment horizontal="left" vertical="top"/>
      <protection locked="0"/>
    </xf>
    <xf numFmtId="0" fontId="3" fillId="6" borderId="4" xfId="0" applyFont="1" applyFill="1" applyBorder="1" applyAlignment="1" applyProtection="1">
      <alignment vertical="center"/>
      <protection locked="0"/>
    </xf>
    <xf numFmtId="0" fontId="3" fillId="6" borderId="12" xfId="0" applyFont="1" applyFill="1" applyBorder="1" applyAlignment="1" applyProtection="1">
      <alignment vertical="center"/>
      <protection locked="0"/>
    </xf>
    <xf numFmtId="0" fontId="3" fillId="6" borderId="1" xfId="0" applyFont="1" applyFill="1" applyBorder="1" applyAlignment="1" applyProtection="1">
      <alignment vertical="center"/>
      <protection locked="0"/>
    </xf>
    <xf numFmtId="184" fontId="3" fillId="6" borderId="4" xfId="0" applyNumberFormat="1" applyFont="1" applyFill="1" applyBorder="1" applyAlignment="1" applyProtection="1">
      <alignment horizontal="left" vertical="center"/>
      <protection locked="0"/>
    </xf>
    <xf numFmtId="184" fontId="3" fillId="6" borderId="12" xfId="0" applyNumberFormat="1" applyFont="1" applyFill="1" applyBorder="1" applyAlignment="1" applyProtection="1">
      <alignment horizontal="left" vertical="center"/>
      <protection locked="0"/>
    </xf>
    <xf numFmtId="184" fontId="3" fillId="6" borderId="1" xfId="0" applyNumberFormat="1" applyFont="1" applyFill="1" applyBorder="1" applyAlignment="1" applyProtection="1">
      <alignment horizontal="left" vertical="center"/>
      <protection locked="0"/>
    </xf>
    <xf numFmtId="0" fontId="3" fillId="0" borderId="0" xfId="0" applyFont="1" applyAlignment="1">
      <alignment horizontal="center" vertical="center"/>
    </xf>
    <xf numFmtId="0" fontId="0" fillId="0" borderId="0" xfId="0" applyAlignment="1">
      <alignment horizontal="center"/>
    </xf>
    <xf numFmtId="0" fontId="2" fillId="0" borderId="0" xfId="8" applyAlignment="1">
      <alignment horizontal="center" vertical="center" wrapText="1"/>
    </xf>
    <xf numFmtId="0" fontId="2" fillId="0" borderId="22" xfId="8"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wrapText="1"/>
    </xf>
    <xf numFmtId="0" fontId="3" fillId="0" borderId="22" xfId="0" applyFont="1" applyBorder="1" applyAlignment="1">
      <alignment horizontal="center" vertical="center" wrapText="1"/>
    </xf>
    <xf numFmtId="49" fontId="3" fillId="6" borderId="33" xfId="0" applyNumberFormat="1" applyFont="1" applyFill="1" applyBorder="1" applyAlignment="1" applyProtection="1">
      <alignment horizontal="left" vertical="top" wrapText="1" indent="1"/>
      <protection locked="0"/>
    </xf>
    <xf numFmtId="49" fontId="3" fillId="6" borderId="12" xfId="0" applyNumberFormat="1" applyFont="1" applyFill="1" applyBorder="1" applyAlignment="1" applyProtection="1">
      <alignment horizontal="left" vertical="top" wrapText="1" indent="1"/>
      <protection locked="0"/>
    </xf>
    <xf numFmtId="49" fontId="3" fillId="6" borderId="1" xfId="0" applyNumberFormat="1" applyFont="1" applyFill="1" applyBorder="1" applyAlignment="1" applyProtection="1">
      <alignment horizontal="left" vertical="top" wrapText="1" indent="1"/>
      <protection locked="0"/>
    </xf>
    <xf numFmtId="0" fontId="3" fillId="6" borderId="4" xfId="0" applyFont="1" applyFill="1" applyBorder="1" applyAlignment="1" applyProtection="1">
      <alignment horizontal="left" vertical="center" wrapText="1" indent="1"/>
      <protection locked="0"/>
    </xf>
    <xf numFmtId="0" fontId="3" fillId="6" borderId="1" xfId="0" applyFont="1" applyFill="1" applyBorder="1" applyAlignment="1" applyProtection="1">
      <alignment horizontal="left" vertical="center" wrapText="1" indent="1"/>
      <protection locked="0"/>
    </xf>
    <xf numFmtId="0" fontId="3" fillId="3" borderId="10" xfId="0" applyFont="1" applyFill="1" applyBorder="1" applyAlignment="1">
      <alignment horizontal="left" vertical="top" wrapText="1" indent="1"/>
    </xf>
    <xf numFmtId="0" fontId="3" fillId="3" borderId="0" xfId="0" applyFont="1" applyFill="1" applyAlignment="1">
      <alignment horizontal="left" vertical="top" wrapText="1" indent="1"/>
    </xf>
    <xf numFmtId="0" fontId="8" fillId="3" borderId="10" xfId="0" applyFont="1" applyFill="1" applyBorder="1" applyAlignment="1">
      <alignment horizontal="left" wrapText="1" indent="2"/>
    </xf>
    <xf numFmtId="0" fontId="8" fillId="3" borderId="0" xfId="0" applyFont="1" applyFill="1" applyAlignment="1">
      <alignment horizontal="left" wrapText="1" indent="2"/>
    </xf>
    <xf numFmtId="0" fontId="8" fillId="3" borderId="0" xfId="0" applyFont="1" applyFill="1" applyAlignment="1">
      <alignment horizontal="center" vertical="center" wrapText="1"/>
    </xf>
    <xf numFmtId="0" fontId="8" fillId="3" borderId="10" xfId="0" applyFont="1" applyFill="1" applyBorder="1" applyAlignment="1">
      <alignment horizontal="center" vertical="center" wrapText="1"/>
    </xf>
    <xf numFmtId="170" fontId="3" fillId="0" borderId="4" xfId="0" applyNumberFormat="1" applyFont="1" applyBorder="1" applyAlignment="1" applyProtection="1">
      <alignment horizontal="left" vertical="center" indent="1"/>
      <protection locked="0"/>
    </xf>
    <xf numFmtId="170" fontId="3" fillId="0" borderId="12" xfId="0" applyNumberFormat="1" applyFont="1" applyBorder="1" applyAlignment="1" applyProtection="1">
      <alignment horizontal="left" vertical="center" indent="1"/>
      <protection locked="0"/>
    </xf>
    <xf numFmtId="170" fontId="3" fillId="0" borderId="1" xfId="0" applyNumberFormat="1" applyFont="1" applyBorder="1" applyAlignment="1" applyProtection="1">
      <alignment horizontal="left" vertical="center" indent="1"/>
      <protection locked="0"/>
    </xf>
    <xf numFmtId="49" fontId="3" fillId="6" borderId="4" xfId="0" applyNumberFormat="1" applyFont="1" applyFill="1" applyBorder="1" applyAlignment="1" applyProtection="1">
      <alignment horizontal="left" vertical="center" indent="1"/>
      <protection locked="0"/>
    </xf>
    <xf numFmtId="49" fontId="3" fillId="6" borderId="12" xfId="0" applyNumberFormat="1" applyFont="1" applyFill="1" applyBorder="1" applyAlignment="1" applyProtection="1">
      <alignment horizontal="left" vertical="center" indent="1"/>
      <protection locked="0"/>
    </xf>
    <xf numFmtId="49" fontId="3" fillId="6" borderId="1" xfId="0" applyNumberFormat="1" applyFont="1" applyFill="1" applyBorder="1" applyAlignment="1" applyProtection="1">
      <alignment horizontal="left" vertical="center" indent="1"/>
      <protection locked="0"/>
    </xf>
    <xf numFmtId="0" fontId="3" fillId="0" borderId="4" xfId="0" applyFont="1" applyBorder="1" applyAlignment="1" applyProtection="1">
      <alignment horizontal="left" vertical="center" indent="1"/>
      <protection locked="0"/>
    </xf>
    <xf numFmtId="0" fontId="3" fillId="0" borderId="12" xfId="0" applyFont="1" applyBorder="1" applyAlignment="1" applyProtection="1">
      <alignment horizontal="left" vertical="center" indent="1"/>
      <protection locked="0"/>
    </xf>
    <xf numFmtId="0" fontId="3" fillId="0" borderId="1" xfId="0" applyFont="1" applyBorder="1" applyAlignment="1" applyProtection="1">
      <alignment horizontal="left" vertical="center" indent="1"/>
      <protection locked="0"/>
    </xf>
    <xf numFmtId="0" fontId="3" fillId="3" borderId="10" xfId="0" applyFont="1" applyFill="1" applyBorder="1" applyAlignment="1">
      <alignment horizontal="left" vertical="center" wrapText="1" indent="1"/>
    </xf>
    <xf numFmtId="0" fontId="3" fillId="3" borderId="0" xfId="0" applyFont="1" applyFill="1" applyAlignment="1">
      <alignment horizontal="left" vertical="center" wrapText="1" indent="1"/>
    </xf>
    <xf numFmtId="0" fontId="9" fillId="3" borderId="10" xfId="0" applyFont="1" applyFill="1" applyBorder="1" applyAlignment="1">
      <alignment horizontal="left" indent="1"/>
    </xf>
    <xf numFmtId="0" fontId="9" fillId="3" borderId="0" xfId="0" applyFont="1" applyFill="1" applyAlignment="1">
      <alignment horizontal="left" indent="1"/>
    </xf>
    <xf numFmtId="0" fontId="3" fillId="2" borderId="38" xfId="0" applyFont="1" applyFill="1" applyBorder="1" applyAlignment="1">
      <alignment horizontal="center" vertical="top" wrapText="1"/>
    </xf>
    <xf numFmtId="0" fontId="3" fillId="2" borderId="20" xfId="0" applyFont="1" applyFill="1" applyBorder="1" applyAlignment="1">
      <alignment horizontal="center" vertical="top" wrapText="1"/>
    </xf>
    <xf numFmtId="0" fontId="3" fillId="2" borderId="39" xfId="0" applyFont="1" applyFill="1" applyBorder="1" applyAlignment="1">
      <alignment horizontal="center" vertical="top" wrapText="1"/>
    </xf>
    <xf numFmtId="0" fontId="3" fillId="2" borderId="31" xfId="0" applyFont="1" applyFill="1" applyBorder="1" applyAlignment="1">
      <alignment horizontal="left" vertical="top" wrapText="1" indent="1"/>
    </xf>
    <xf numFmtId="0" fontId="3" fillId="2" borderId="0" xfId="0" applyFont="1" applyFill="1" applyAlignment="1">
      <alignment horizontal="left" vertical="top" wrapText="1" indent="1"/>
    </xf>
    <xf numFmtId="0" fontId="3" fillId="2" borderId="19" xfId="0" applyFont="1" applyFill="1" applyBorder="1" applyAlignment="1">
      <alignment horizontal="left" vertical="top" wrapText="1" indent="1"/>
    </xf>
    <xf numFmtId="49" fontId="3" fillId="0" borderId="4" xfId="0" applyNumberFormat="1" applyFont="1" applyBorder="1" applyAlignment="1" applyProtection="1">
      <alignment horizontal="left" vertical="center"/>
      <protection locked="0"/>
    </xf>
    <xf numFmtId="49" fontId="3" fillId="0" borderId="12" xfId="0" applyNumberFormat="1" applyFont="1" applyBorder="1" applyAlignment="1" applyProtection="1">
      <alignment horizontal="left" vertical="center"/>
      <protection locked="0"/>
    </xf>
    <xf numFmtId="49" fontId="3" fillId="0" borderId="1" xfId="0" applyNumberFormat="1" applyFont="1" applyBorder="1" applyAlignment="1" applyProtection="1">
      <alignment horizontal="left" vertical="center"/>
      <protection locked="0"/>
    </xf>
    <xf numFmtId="0" fontId="0" fillId="3" borderId="0" xfId="0" applyFill="1" applyAlignment="1">
      <alignment horizontal="left" vertical="center" wrapText="1" indent="3"/>
    </xf>
    <xf numFmtId="49" fontId="3" fillId="6" borderId="4" xfId="0" applyNumberFormat="1" applyFont="1" applyFill="1" applyBorder="1" applyAlignment="1" applyProtection="1">
      <alignment horizontal="left" vertical="top" wrapText="1" indent="1"/>
      <protection locked="0"/>
    </xf>
    <xf numFmtId="0" fontId="9" fillId="2" borderId="15" xfId="0" applyFont="1" applyFill="1" applyBorder="1" applyAlignment="1">
      <alignment horizontal="left" indent="2"/>
    </xf>
    <xf numFmtId="0" fontId="9" fillId="2" borderId="16" xfId="0" applyFont="1" applyFill="1" applyBorder="1" applyAlignment="1">
      <alignment horizontal="left" indent="2"/>
    </xf>
    <xf numFmtId="0" fontId="9" fillId="2" borderId="17" xfId="0" applyFont="1" applyFill="1" applyBorder="1" applyAlignment="1">
      <alignment horizontal="left" indent="2"/>
    </xf>
    <xf numFmtId="0" fontId="0" fillId="0" borderId="0" xfId="0" applyAlignment="1">
      <alignment horizontal="center" vertical="center" wrapText="1"/>
    </xf>
    <xf numFmtId="0" fontId="29" fillId="3" borderId="10" xfId="0" applyFont="1" applyFill="1" applyBorder="1" applyAlignment="1">
      <alignment horizontal="right"/>
    </xf>
    <xf numFmtId="0" fontId="29" fillId="3" borderId="0" xfId="0" applyFont="1" applyFill="1" applyAlignment="1">
      <alignment horizontal="right"/>
    </xf>
    <xf numFmtId="0" fontId="0" fillId="3" borderId="10" xfId="0" applyFill="1" applyBorder="1" applyAlignment="1">
      <alignment horizontal="right" vertical="center"/>
    </xf>
    <xf numFmtId="0" fontId="0" fillId="3" borderId="0" xfId="0" applyFill="1" applyAlignment="1">
      <alignment horizontal="right" vertical="center"/>
    </xf>
    <xf numFmtId="0" fontId="3" fillId="3" borderId="10" xfId="0" applyFont="1" applyFill="1" applyBorder="1" applyAlignment="1">
      <alignment horizontal="center" vertical="center" wrapText="1"/>
    </xf>
    <xf numFmtId="0" fontId="3" fillId="3" borderId="0" xfId="0" applyFont="1" applyFill="1" applyAlignment="1">
      <alignment horizontal="center" vertical="center" wrapText="1"/>
    </xf>
    <xf numFmtId="0" fontId="0" fillId="3" borderId="10" xfId="0" applyFill="1" applyBorder="1" applyAlignment="1">
      <alignment horizontal="right" vertical="center" wrapText="1"/>
    </xf>
    <xf numFmtId="0" fontId="0" fillId="3" borderId="0" xfId="0" applyFill="1" applyAlignment="1">
      <alignment horizontal="right" vertical="center" wrapText="1"/>
    </xf>
    <xf numFmtId="0" fontId="3" fillId="3" borderId="10" xfId="0" applyFont="1" applyFill="1" applyBorder="1" applyAlignment="1">
      <alignment horizontal="right"/>
    </xf>
    <xf numFmtId="0" fontId="0" fillId="3" borderId="0" xfId="0" applyFill="1" applyAlignment="1">
      <alignment horizontal="right"/>
    </xf>
    <xf numFmtId="0" fontId="3" fillId="3" borderId="10" xfId="0" applyFont="1" applyFill="1" applyBorder="1" applyAlignment="1">
      <alignment horizontal="center" vertical="center"/>
    </xf>
    <xf numFmtId="0" fontId="3" fillId="3" borderId="0" xfId="0" applyFont="1" applyFill="1" applyAlignment="1">
      <alignment horizontal="center" vertical="center"/>
    </xf>
    <xf numFmtId="0" fontId="0" fillId="3" borderId="10" xfId="0" applyFill="1" applyBorder="1" applyAlignment="1">
      <alignment horizontal="right"/>
    </xf>
    <xf numFmtId="0" fontId="0" fillId="3" borderId="10" xfId="0" applyFill="1" applyBorder="1" applyAlignment="1">
      <alignment horizontal="center"/>
    </xf>
    <xf numFmtId="0" fontId="0" fillId="3" borderId="0" xfId="0" applyFill="1" applyAlignment="1">
      <alignment horizontal="center"/>
    </xf>
    <xf numFmtId="0" fontId="29" fillId="3" borderId="10" xfId="0" applyFont="1" applyFill="1" applyBorder="1" applyAlignment="1">
      <alignment horizontal="right" vertical="top"/>
    </xf>
    <xf numFmtId="0" fontId="29" fillId="3" borderId="0" xfId="0" applyFont="1" applyFill="1" applyAlignment="1">
      <alignment horizontal="right" vertical="top"/>
    </xf>
    <xf numFmtId="0" fontId="0" fillId="2" borderId="16" xfId="0" applyFill="1" applyBorder="1" applyAlignment="1">
      <alignment horizontal="left" indent="2"/>
    </xf>
    <xf numFmtId="0" fontId="0" fillId="2" borderId="17" xfId="0" applyFill="1" applyBorder="1" applyAlignment="1">
      <alignment horizontal="left" indent="2"/>
    </xf>
    <xf numFmtId="0" fontId="9" fillId="2" borderId="15" xfId="0" applyFont="1" applyFill="1" applyBorder="1" applyAlignment="1">
      <alignment horizontal="left" vertical="center" indent="2"/>
    </xf>
    <xf numFmtId="0" fontId="9" fillId="2" borderId="16" xfId="0" applyFont="1" applyFill="1" applyBorder="1" applyAlignment="1">
      <alignment horizontal="left" vertical="center" indent="2"/>
    </xf>
    <xf numFmtId="0" fontId="9" fillId="2" borderId="17" xfId="0" applyFont="1" applyFill="1" applyBorder="1" applyAlignment="1">
      <alignment horizontal="left" vertical="center" indent="2"/>
    </xf>
    <xf numFmtId="0" fontId="0" fillId="3" borderId="0" xfId="0" applyFill="1" applyAlignment="1">
      <alignment horizontal="center" vertical="center" wrapText="1"/>
    </xf>
    <xf numFmtId="0" fontId="9" fillId="3" borderId="10" xfId="0" applyFont="1" applyFill="1" applyBorder="1" applyAlignment="1">
      <alignment horizontal="left" vertical="center" indent="2"/>
    </xf>
    <xf numFmtId="0" fontId="0" fillId="0" borderId="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4"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2" fontId="3" fillId="6" borderId="4" xfId="0" applyNumberFormat="1" applyFont="1" applyFill="1" applyBorder="1" applyAlignment="1" applyProtection="1">
      <alignment horizontal="center" vertical="center"/>
      <protection locked="0"/>
    </xf>
    <xf numFmtId="2" fontId="3" fillId="6" borderId="12" xfId="0" applyNumberFormat="1" applyFont="1" applyFill="1" applyBorder="1" applyAlignment="1" applyProtection="1">
      <alignment horizontal="center" vertical="center"/>
      <protection locked="0"/>
    </xf>
    <xf numFmtId="2" fontId="3" fillId="6" borderId="1" xfId="0" applyNumberFormat="1" applyFont="1" applyFill="1" applyBorder="1" applyAlignment="1" applyProtection="1">
      <alignment horizontal="center" vertical="center"/>
      <protection locked="0"/>
    </xf>
    <xf numFmtId="2" fontId="3" fillId="6" borderId="4" xfId="0" applyNumberFormat="1" applyFont="1" applyFill="1" applyBorder="1" applyAlignment="1">
      <alignment horizontal="center" vertical="center"/>
    </xf>
    <xf numFmtId="2" fontId="3" fillId="6" borderId="12" xfId="0" applyNumberFormat="1" applyFont="1" applyFill="1" applyBorder="1" applyAlignment="1">
      <alignment horizontal="center" vertical="center"/>
    </xf>
    <xf numFmtId="2" fontId="3" fillId="6" borderId="1" xfId="0" applyNumberFormat="1" applyFont="1" applyFill="1" applyBorder="1" applyAlignment="1">
      <alignment horizontal="center" vertical="center"/>
    </xf>
    <xf numFmtId="0" fontId="3" fillId="3" borderId="10" xfId="0" applyFont="1" applyFill="1" applyBorder="1" applyAlignment="1">
      <alignment horizontal="right" vertical="center"/>
    </xf>
    <xf numFmtId="10" fontId="3" fillId="6" borderId="4" xfId="0" applyNumberFormat="1" applyFont="1" applyFill="1" applyBorder="1" applyAlignment="1" applyProtection="1">
      <alignment horizontal="center" vertical="center"/>
      <protection locked="0"/>
    </xf>
    <xf numFmtId="10" fontId="3" fillId="6" borderId="12" xfId="0" applyNumberFormat="1" applyFont="1" applyFill="1" applyBorder="1" applyAlignment="1" applyProtection="1">
      <alignment horizontal="center" vertical="center"/>
      <protection locked="0"/>
    </xf>
    <xf numFmtId="10" fontId="3" fillId="6" borderId="1" xfId="0" applyNumberFormat="1" applyFont="1" applyFill="1" applyBorder="1" applyAlignment="1" applyProtection="1">
      <alignment horizontal="center" vertical="center"/>
      <protection locked="0"/>
    </xf>
    <xf numFmtId="10" fontId="3" fillId="6" borderId="4" xfId="0" applyNumberFormat="1" applyFont="1" applyFill="1" applyBorder="1" applyAlignment="1">
      <alignment horizontal="center" vertical="center"/>
    </xf>
    <xf numFmtId="10" fontId="3" fillId="6" borderId="12" xfId="0" applyNumberFormat="1" applyFont="1" applyFill="1" applyBorder="1" applyAlignment="1">
      <alignment horizontal="center" vertical="center"/>
    </xf>
    <xf numFmtId="10" fontId="3" fillId="6" borderId="1" xfId="0" applyNumberFormat="1" applyFont="1" applyFill="1" applyBorder="1" applyAlignment="1">
      <alignment horizontal="center" vertical="center"/>
    </xf>
    <xf numFmtId="0" fontId="32" fillId="3" borderId="10" xfId="0" applyFont="1" applyFill="1" applyBorder="1" applyAlignment="1">
      <alignment horizontal="center"/>
    </xf>
    <xf numFmtId="0" fontId="32" fillId="3" borderId="0" xfId="0" applyFont="1" applyFill="1" applyAlignment="1">
      <alignment horizontal="center"/>
    </xf>
    <xf numFmtId="0" fontId="29" fillId="3" borderId="10" xfId="0" applyFont="1" applyFill="1" applyBorder="1" applyAlignment="1">
      <alignment horizontal="left" indent="9"/>
    </xf>
    <xf numFmtId="0" fontId="29" fillId="3" borderId="0" xfId="0" applyFont="1" applyFill="1" applyAlignment="1">
      <alignment horizontal="left" indent="9"/>
    </xf>
    <xf numFmtId="0" fontId="0" fillId="0" borderId="0" xfId="0" applyAlignment="1">
      <alignment horizontal="right"/>
    </xf>
    <xf numFmtId="49" fontId="3" fillId="6" borderId="4" xfId="0" applyNumberFormat="1" applyFont="1" applyFill="1" applyBorder="1" applyAlignment="1">
      <alignment horizontal="left" vertical="top" wrapText="1"/>
    </xf>
    <xf numFmtId="49" fontId="3" fillId="6" borderId="12" xfId="0" applyNumberFormat="1" applyFont="1" applyFill="1" applyBorder="1" applyAlignment="1">
      <alignment horizontal="left" vertical="top" wrapText="1"/>
    </xf>
    <xf numFmtId="49" fontId="3" fillId="6" borderId="1" xfId="0" applyNumberFormat="1" applyFont="1" applyFill="1" applyBorder="1" applyAlignment="1">
      <alignment horizontal="left" vertical="top" wrapText="1"/>
    </xf>
    <xf numFmtId="0" fontId="32" fillId="3" borderId="10" xfId="0" applyFont="1" applyFill="1" applyBorder="1" applyAlignment="1">
      <alignment horizontal="right" wrapText="1"/>
    </xf>
    <xf numFmtId="0" fontId="32" fillId="3" borderId="0" xfId="0" applyFont="1" applyFill="1" applyAlignment="1">
      <alignment horizontal="right" wrapText="1"/>
    </xf>
    <xf numFmtId="171" fontId="3" fillId="6" borderId="4" xfId="0" applyNumberFormat="1" applyFont="1" applyFill="1" applyBorder="1" applyAlignment="1">
      <alignment horizontal="center" vertical="center"/>
    </xf>
    <xf numFmtId="171" fontId="3" fillId="6" borderId="12" xfId="0" applyNumberFormat="1" applyFont="1" applyFill="1" applyBorder="1" applyAlignment="1">
      <alignment horizontal="center" vertical="center"/>
    </xf>
    <xf numFmtId="171" fontId="3" fillId="6" borderId="1" xfId="0" applyNumberFormat="1" applyFont="1" applyFill="1" applyBorder="1" applyAlignment="1">
      <alignment horizontal="center" vertical="center"/>
    </xf>
    <xf numFmtId="0" fontId="3" fillId="3" borderId="0" xfId="0" applyFont="1" applyFill="1" applyAlignment="1">
      <alignment horizontal="center"/>
    </xf>
    <xf numFmtId="0" fontId="3" fillId="6" borderId="4"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 xfId="0" applyFont="1" applyFill="1" applyBorder="1" applyAlignment="1">
      <alignment horizontal="center" vertical="center"/>
    </xf>
    <xf numFmtId="171" fontId="3" fillId="6" borderId="4" xfId="0" applyNumberFormat="1" applyFont="1" applyFill="1" applyBorder="1" applyAlignment="1" applyProtection="1">
      <alignment horizontal="center" vertical="center"/>
      <protection locked="0"/>
    </xf>
    <xf numFmtId="171" fontId="3" fillId="6" borderId="12" xfId="0" applyNumberFormat="1" applyFont="1" applyFill="1" applyBorder="1" applyAlignment="1" applyProtection="1">
      <alignment horizontal="center" vertical="center"/>
      <protection locked="0"/>
    </xf>
    <xf numFmtId="171" fontId="3" fillId="6" borderId="1" xfId="0" applyNumberFormat="1" applyFont="1" applyFill="1" applyBorder="1" applyAlignment="1" applyProtection="1">
      <alignment horizontal="center" vertical="center"/>
      <protection locked="0"/>
    </xf>
    <xf numFmtId="49" fontId="3" fillId="6" borderId="4" xfId="0" applyNumberFormat="1" applyFont="1" applyFill="1" applyBorder="1" applyAlignment="1" applyProtection="1">
      <alignment horizontal="center" vertical="center" wrapText="1"/>
      <protection locked="0"/>
    </xf>
    <xf numFmtId="49" fontId="3" fillId="6" borderId="12" xfId="0" applyNumberFormat="1" applyFont="1" applyFill="1" applyBorder="1" applyAlignment="1" applyProtection="1">
      <alignment horizontal="center" vertical="center" wrapText="1"/>
      <protection locked="0"/>
    </xf>
    <xf numFmtId="49" fontId="3" fillId="6" borderId="1" xfId="0" applyNumberFormat="1" applyFont="1" applyFill="1" applyBorder="1" applyAlignment="1" applyProtection="1">
      <alignment horizontal="center" vertical="center" wrapText="1"/>
      <protection locked="0"/>
    </xf>
    <xf numFmtId="178" fontId="3" fillId="6" borderId="4" xfId="0" applyNumberFormat="1" applyFont="1" applyFill="1" applyBorder="1" applyAlignment="1">
      <alignment horizontal="center" vertical="center"/>
    </xf>
    <xf numFmtId="178" fontId="3" fillId="6" borderId="12" xfId="0" applyNumberFormat="1" applyFont="1" applyFill="1" applyBorder="1" applyAlignment="1">
      <alignment horizontal="center" vertical="center"/>
    </xf>
    <xf numFmtId="178" fontId="3" fillId="6" borderId="1" xfId="0" applyNumberFormat="1" applyFont="1" applyFill="1" applyBorder="1" applyAlignment="1">
      <alignment horizontal="center" vertical="center"/>
    </xf>
    <xf numFmtId="172" fontId="3" fillId="6" borderId="4" xfId="0" applyNumberFormat="1" applyFont="1" applyFill="1" applyBorder="1" applyAlignment="1">
      <alignment horizontal="center" vertical="center"/>
    </xf>
    <xf numFmtId="172" fontId="3" fillId="6" borderId="12" xfId="0" applyNumberFormat="1" applyFont="1" applyFill="1" applyBorder="1" applyAlignment="1">
      <alignment horizontal="center" vertical="center"/>
    </xf>
    <xf numFmtId="172" fontId="3" fillId="6" borderId="1" xfId="0" applyNumberFormat="1" applyFont="1" applyFill="1" applyBorder="1" applyAlignment="1">
      <alignment horizontal="center" vertical="center"/>
    </xf>
    <xf numFmtId="49" fontId="3" fillId="6" borderId="4" xfId="0" applyNumberFormat="1" applyFont="1" applyFill="1" applyBorder="1" applyAlignment="1">
      <alignment horizontal="center" vertical="center" wrapText="1"/>
    </xf>
    <xf numFmtId="49" fontId="3" fillId="6" borderId="12"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78" fontId="3" fillId="6" borderId="4" xfId="0" applyNumberFormat="1" applyFont="1" applyFill="1" applyBorder="1" applyAlignment="1" applyProtection="1">
      <alignment horizontal="center" vertical="center"/>
      <protection locked="0"/>
    </xf>
    <xf numFmtId="178" fontId="3" fillId="6" borderId="12" xfId="0" applyNumberFormat="1" applyFont="1" applyFill="1" applyBorder="1" applyAlignment="1" applyProtection="1">
      <alignment horizontal="center" vertical="center"/>
      <protection locked="0"/>
    </xf>
    <xf numFmtId="178" fontId="3" fillId="6" borderId="1" xfId="0" applyNumberFormat="1" applyFont="1" applyFill="1" applyBorder="1" applyAlignment="1" applyProtection="1">
      <alignment horizontal="center" vertical="center"/>
      <protection locked="0"/>
    </xf>
    <xf numFmtId="1" fontId="3" fillId="6" borderId="4" xfId="0" applyNumberFormat="1" applyFont="1" applyFill="1" applyBorder="1" applyAlignment="1" applyProtection="1">
      <alignment horizontal="center" vertical="center"/>
      <protection locked="0"/>
    </xf>
    <xf numFmtId="1" fontId="3" fillId="6" borderId="12" xfId="0" applyNumberFormat="1" applyFont="1" applyFill="1" applyBorder="1" applyAlignment="1" applyProtection="1">
      <alignment horizontal="center" vertical="center"/>
      <protection locked="0"/>
    </xf>
    <xf numFmtId="1" fontId="3" fillId="6" borderId="1" xfId="0" applyNumberFormat="1" applyFont="1" applyFill="1" applyBorder="1" applyAlignment="1" applyProtection="1">
      <alignment horizontal="center" vertical="center"/>
      <protection locked="0"/>
    </xf>
    <xf numFmtId="1" fontId="3" fillId="6" borderId="4" xfId="0" applyNumberFormat="1" applyFont="1" applyFill="1" applyBorder="1" applyAlignment="1">
      <alignment horizontal="center" vertical="center"/>
    </xf>
    <xf numFmtId="1" fontId="3" fillId="6" borderId="12" xfId="0" applyNumberFormat="1" applyFont="1" applyFill="1" applyBorder="1" applyAlignment="1">
      <alignment horizontal="center" vertical="center"/>
    </xf>
    <xf numFmtId="1" fontId="3" fillId="6" borderId="1" xfId="0" applyNumberFormat="1" applyFont="1" applyFill="1" applyBorder="1" applyAlignment="1">
      <alignment horizontal="center" vertical="center"/>
    </xf>
    <xf numFmtId="0" fontId="9" fillId="3" borderId="0" xfId="0" applyFont="1" applyFill="1" applyAlignment="1">
      <alignment horizontal="center"/>
    </xf>
    <xf numFmtId="0" fontId="0" fillId="5" borderId="4"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 xfId="0" applyFill="1" applyBorder="1" applyAlignment="1" applyProtection="1">
      <alignment horizontal="center"/>
      <protection locked="0"/>
    </xf>
    <xf numFmtId="10" fontId="3" fillId="6" borderId="4" xfId="0" applyNumberFormat="1" applyFont="1" applyFill="1" applyBorder="1" applyAlignment="1" applyProtection="1">
      <alignment horizontal="center" vertical="center" wrapText="1"/>
      <protection locked="0"/>
    </xf>
    <xf numFmtId="10" fontId="3" fillId="6" borderId="12" xfId="0" applyNumberFormat="1" applyFont="1" applyFill="1" applyBorder="1" applyAlignment="1" applyProtection="1">
      <alignment horizontal="center" vertical="center" wrapText="1"/>
      <protection locked="0"/>
    </xf>
    <xf numFmtId="10" fontId="3" fillId="6" borderId="1" xfId="0" applyNumberFormat="1" applyFont="1" applyFill="1" applyBorder="1" applyAlignment="1" applyProtection="1">
      <alignment horizontal="center" vertical="center" wrapText="1"/>
      <protection locked="0"/>
    </xf>
    <xf numFmtId="10" fontId="3" fillId="6" borderId="4" xfId="0" applyNumberFormat="1" applyFont="1" applyFill="1" applyBorder="1" applyAlignment="1">
      <alignment horizontal="center" vertical="center" wrapText="1"/>
    </xf>
    <xf numFmtId="10" fontId="3" fillId="6" borderId="12" xfId="0" applyNumberFormat="1" applyFont="1" applyFill="1" applyBorder="1" applyAlignment="1">
      <alignment horizontal="center" vertical="center" wrapText="1"/>
    </xf>
    <xf numFmtId="10" fontId="3" fillId="6" borderId="1" xfId="0" applyNumberFormat="1" applyFont="1" applyFill="1" applyBorder="1" applyAlignment="1">
      <alignment horizontal="center" vertical="center" wrapText="1"/>
    </xf>
    <xf numFmtId="172" fontId="3" fillId="6" borderId="4" xfId="0" applyNumberFormat="1" applyFont="1" applyFill="1" applyBorder="1" applyAlignment="1" applyProtection="1">
      <alignment horizontal="center" vertical="center"/>
      <protection locked="0"/>
    </xf>
    <xf numFmtId="172" fontId="3" fillId="6" borderId="12" xfId="0" applyNumberFormat="1" applyFont="1" applyFill="1" applyBorder="1" applyAlignment="1" applyProtection="1">
      <alignment horizontal="center" vertical="center"/>
      <protection locked="0"/>
    </xf>
    <xf numFmtId="172" fontId="3" fillId="6" borderId="1" xfId="0" applyNumberFormat="1" applyFont="1" applyFill="1" applyBorder="1" applyAlignment="1" applyProtection="1">
      <alignment horizontal="center" vertical="center"/>
      <protection locked="0"/>
    </xf>
    <xf numFmtId="176" fontId="3" fillId="6" borderId="4" xfId="0" applyNumberFormat="1" applyFont="1" applyFill="1" applyBorder="1" applyAlignment="1">
      <alignment horizontal="center" vertical="center"/>
    </xf>
    <xf numFmtId="176" fontId="3" fillId="6" borderId="12" xfId="0" applyNumberFormat="1" applyFont="1" applyFill="1" applyBorder="1" applyAlignment="1">
      <alignment horizontal="center" vertical="center"/>
    </xf>
    <xf numFmtId="176" fontId="3" fillId="6" borderId="1" xfId="0" applyNumberFormat="1" applyFont="1" applyFill="1" applyBorder="1" applyAlignment="1">
      <alignment horizontal="center" vertical="center"/>
    </xf>
    <xf numFmtId="176" fontId="3" fillId="5" borderId="4" xfId="0" applyNumberFormat="1" applyFont="1" applyFill="1" applyBorder="1" applyAlignment="1">
      <alignment horizontal="center" vertical="center"/>
    </xf>
    <xf numFmtId="176" fontId="3" fillId="5" borderId="12" xfId="0" applyNumberFormat="1" applyFont="1" applyFill="1" applyBorder="1" applyAlignment="1">
      <alignment horizontal="center" vertical="center"/>
    </xf>
    <xf numFmtId="176" fontId="3" fillId="5" borderId="1" xfId="0" applyNumberFormat="1" applyFont="1" applyFill="1" applyBorder="1" applyAlignment="1">
      <alignment horizontal="center" vertical="center"/>
    </xf>
    <xf numFmtId="169" fontId="3" fillId="6" borderId="4" xfId="0" applyNumberFormat="1" applyFont="1" applyFill="1" applyBorder="1" applyAlignment="1" applyProtection="1">
      <alignment horizontal="center" vertical="center"/>
      <protection locked="0"/>
    </xf>
    <xf numFmtId="169" fontId="3" fillId="6" borderId="12" xfId="0" applyNumberFormat="1" applyFont="1" applyFill="1" applyBorder="1" applyAlignment="1" applyProtection="1">
      <alignment horizontal="center" vertical="center"/>
      <protection locked="0"/>
    </xf>
    <xf numFmtId="169" fontId="3" fillId="6" borderId="1" xfId="0" applyNumberFormat="1" applyFont="1" applyFill="1" applyBorder="1" applyAlignment="1" applyProtection="1">
      <alignment horizontal="center" vertical="center"/>
      <protection locked="0"/>
    </xf>
    <xf numFmtId="168" fontId="3" fillId="6" borderId="4" xfId="0" applyNumberFormat="1" applyFont="1" applyFill="1" applyBorder="1" applyAlignment="1" applyProtection="1">
      <alignment horizontal="center" vertical="center"/>
      <protection locked="0"/>
    </xf>
    <xf numFmtId="168" fontId="3" fillId="6" borderId="12" xfId="0" applyNumberFormat="1" applyFont="1" applyFill="1" applyBorder="1" applyAlignment="1" applyProtection="1">
      <alignment horizontal="center" vertical="center"/>
      <protection locked="0"/>
    </xf>
    <xf numFmtId="168" fontId="3" fillId="6" borderId="1" xfId="0" applyNumberFormat="1" applyFont="1" applyFill="1" applyBorder="1" applyAlignment="1" applyProtection="1">
      <alignment horizontal="center" vertical="center"/>
      <protection locked="0"/>
    </xf>
    <xf numFmtId="169" fontId="3" fillId="6" borderId="4" xfId="0" applyNumberFormat="1" applyFont="1" applyFill="1" applyBorder="1" applyAlignment="1">
      <alignment horizontal="center" vertical="center"/>
    </xf>
    <xf numFmtId="169" fontId="3" fillId="6" borderId="12" xfId="0" applyNumberFormat="1" applyFont="1" applyFill="1" applyBorder="1" applyAlignment="1">
      <alignment horizontal="center" vertical="center"/>
    </xf>
    <xf numFmtId="169" fontId="3" fillId="6" borderId="1" xfId="0" applyNumberFormat="1" applyFont="1" applyFill="1" applyBorder="1" applyAlignment="1">
      <alignment horizontal="center" vertical="center"/>
    </xf>
    <xf numFmtId="168" fontId="3" fillId="6" borderId="4" xfId="0" applyNumberFormat="1" applyFont="1" applyFill="1" applyBorder="1" applyAlignment="1">
      <alignment horizontal="center" vertical="center"/>
    </xf>
    <xf numFmtId="168" fontId="3" fillId="6" borderId="12" xfId="0" applyNumberFormat="1" applyFont="1" applyFill="1" applyBorder="1" applyAlignment="1">
      <alignment horizontal="center" vertical="center"/>
    </xf>
    <xf numFmtId="168" fontId="3" fillId="6" borderId="1" xfId="0" applyNumberFormat="1" applyFont="1" applyFill="1" applyBorder="1" applyAlignment="1">
      <alignment horizontal="center" vertical="center"/>
    </xf>
    <xf numFmtId="176" fontId="3" fillId="6" borderId="4" xfId="0" applyNumberFormat="1" applyFont="1" applyFill="1" applyBorder="1" applyAlignment="1" applyProtection="1">
      <alignment horizontal="center" vertical="center"/>
      <protection locked="0"/>
    </xf>
    <xf numFmtId="176" fontId="3" fillId="6" borderId="12" xfId="0" applyNumberFormat="1" applyFont="1" applyFill="1" applyBorder="1" applyAlignment="1" applyProtection="1">
      <alignment horizontal="center" vertical="center"/>
      <protection locked="0"/>
    </xf>
    <xf numFmtId="176" fontId="3" fillId="6" borderId="1" xfId="0" applyNumberFormat="1" applyFont="1" applyFill="1" applyBorder="1" applyAlignment="1" applyProtection="1">
      <alignment horizontal="center" vertical="center"/>
      <protection locked="0"/>
    </xf>
    <xf numFmtId="176" fontId="3" fillId="5" borderId="4" xfId="0" applyNumberFormat="1" applyFont="1" applyFill="1" applyBorder="1" applyAlignment="1" applyProtection="1">
      <alignment horizontal="center" vertical="center"/>
      <protection locked="0"/>
    </xf>
    <xf numFmtId="176" fontId="3" fillId="5" borderId="12" xfId="0" applyNumberFormat="1" applyFont="1" applyFill="1" applyBorder="1" applyAlignment="1" applyProtection="1">
      <alignment horizontal="center" vertical="center"/>
      <protection locked="0"/>
    </xf>
    <xf numFmtId="176" fontId="3" fillId="5" borderId="1" xfId="0" applyNumberFormat="1" applyFont="1" applyFill="1" applyBorder="1" applyAlignment="1" applyProtection="1">
      <alignment horizontal="center" vertical="center"/>
      <protection locked="0"/>
    </xf>
    <xf numFmtId="49" fontId="3" fillId="5" borderId="4" xfId="0" applyNumberFormat="1" applyFont="1" applyFill="1" applyBorder="1" applyAlignment="1">
      <alignment horizontal="left" vertical="top" wrapText="1"/>
    </xf>
    <xf numFmtId="49" fontId="3" fillId="5" borderId="12" xfId="0" applyNumberFormat="1" applyFont="1" applyFill="1" applyBorder="1" applyAlignment="1">
      <alignment horizontal="left" vertical="top" wrapText="1"/>
    </xf>
    <xf numFmtId="49" fontId="3" fillId="5" borderId="1" xfId="0" applyNumberFormat="1" applyFont="1" applyFill="1" applyBorder="1" applyAlignment="1">
      <alignment horizontal="left" vertical="top" wrapText="1"/>
    </xf>
    <xf numFmtId="49" fontId="3" fillId="5" borderId="4" xfId="0" applyNumberFormat="1" applyFont="1" applyFill="1" applyBorder="1" applyAlignment="1" applyProtection="1">
      <alignment horizontal="center" vertical="center" wrapText="1"/>
      <protection locked="0"/>
    </xf>
    <xf numFmtId="49" fontId="3" fillId="5" borderId="12" xfId="0" applyNumberFormat="1" applyFont="1" applyFill="1" applyBorder="1" applyAlignment="1" applyProtection="1">
      <alignment horizontal="center" vertical="center" wrapText="1"/>
      <protection locked="0"/>
    </xf>
    <xf numFmtId="49" fontId="3" fillId="5" borderId="1" xfId="0" applyNumberFormat="1" applyFont="1" applyFill="1" applyBorder="1" applyAlignment="1" applyProtection="1">
      <alignment horizontal="center" vertical="center" wrapText="1"/>
      <protection locked="0"/>
    </xf>
    <xf numFmtId="49" fontId="3" fillId="5" borderId="4" xfId="0" applyNumberFormat="1" applyFont="1" applyFill="1" applyBorder="1" applyAlignment="1">
      <alignment horizontal="center" vertical="center" wrapText="1"/>
    </xf>
    <xf numFmtId="49" fontId="3" fillId="5" borderId="12" xfId="0" applyNumberFormat="1"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29" fillId="3" borderId="10" xfId="0" applyFont="1" applyFill="1" applyBorder="1" applyAlignment="1">
      <alignment horizontal="left" vertical="center" indent="12"/>
    </xf>
    <xf numFmtId="0" fontId="29" fillId="3" borderId="0" xfId="0" applyFont="1" applyFill="1" applyAlignment="1">
      <alignment horizontal="left" vertical="center" indent="12"/>
    </xf>
    <xf numFmtId="0" fontId="3" fillId="3" borderId="10" xfId="0" applyFont="1" applyFill="1" applyBorder="1" applyAlignment="1">
      <alignment horizontal="left" wrapText="1" indent="2"/>
    </xf>
    <xf numFmtId="0" fontId="3" fillId="3" borderId="0" xfId="0" applyFont="1" applyFill="1" applyAlignment="1">
      <alignment horizontal="left" wrapText="1" indent="2"/>
    </xf>
    <xf numFmtId="0" fontId="3" fillId="3" borderId="10" xfId="0" applyFont="1" applyFill="1" applyBorder="1" applyAlignment="1">
      <alignment horizontal="right" vertical="center" wrapText="1" indent="2"/>
    </xf>
    <xf numFmtId="0" fontId="3" fillId="3" borderId="10" xfId="0" applyFont="1" applyFill="1" applyBorder="1" applyAlignment="1">
      <alignment horizontal="left" vertical="center" wrapText="1" indent="2"/>
    </xf>
    <xf numFmtId="0" fontId="3" fillId="3" borderId="0" xfId="0" applyFont="1" applyFill="1" applyAlignment="1">
      <alignment horizontal="left" vertical="center" wrapText="1" indent="2"/>
    </xf>
    <xf numFmtId="0" fontId="3" fillId="3" borderId="19" xfId="0" applyFont="1" applyFill="1" applyBorder="1" applyAlignment="1">
      <alignment horizontal="left" vertical="center" wrapText="1" indent="2"/>
    </xf>
    <xf numFmtId="0" fontId="3" fillId="3" borderId="10" xfId="0" applyFont="1" applyFill="1" applyBorder="1" applyAlignment="1">
      <alignment horizontal="left" vertical="center" indent="2"/>
    </xf>
    <xf numFmtId="0" fontId="3" fillId="3" borderId="0" xfId="0" applyFont="1" applyFill="1" applyAlignment="1">
      <alignment horizontal="left" vertical="center" indent="2"/>
    </xf>
    <xf numFmtId="0" fontId="3" fillId="3" borderId="19" xfId="0" applyFont="1" applyFill="1" applyBorder="1" applyAlignment="1">
      <alignment horizontal="left" vertical="center" indent="2"/>
    </xf>
    <xf numFmtId="0" fontId="0" fillId="3" borderId="10" xfId="0" applyFill="1" applyBorder="1" applyAlignment="1">
      <alignment horizontal="left" vertical="top" wrapText="1"/>
    </xf>
    <xf numFmtId="0" fontId="0" fillId="3" borderId="0" xfId="0" applyFill="1" applyAlignment="1">
      <alignment horizontal="left" vertical="top" wrapText="1"/>
    </xf>
    <xf numFmtId="0" fontId="0" fillId="3" borderId="22" xfId="0" applyFill="1" applyBorder="1" applyAlignment="1">
      <alignment horizontal="center"/>
    </xf>
    <xf numFmtId="0" fontId="3" fillId="3" borderId="0" xfId="0" applyFont="1" applyFill="1" applyAlignment="1">
      <alignment horizontal="left" vertical="center" wrapText="1" indent="6"/>
    </xf>
    <xf numFmtId="0" fontId="3" fillId="3" borderId="19" xfId="0" applyFont="1" applyFill="1" applyBorder="1" applyAlignment="1">
      <alignment horizontal="left" vertical="center" wrapText="1" indent="6"/>
    </xf>
    <xf numFmtId="0" fontId="3" fillId="3" borderId="10" xfId="0" applyFont="1" applyFill="1" applyBorder="1" applyAlignment="1">
      <alignment horizontal="left" vertical="center" indent="6"/>
    </xf>
    <xf numFmtId="0" fontId="3" fillId="3" borderId="0" xfId="0" applyFont="1" applyFill="1" applyAlignment="1">
      <alignment horizontal="left" vertical="center" indent="6"/>
    </xf>
    <xf numFmtId="0" fontId="3" fillId="3" borderId="19" xfId="0" applyFont="1" applyFill="1" applyBorder="1" applyAlignment="1">
      <alignment horizontal="left" vertical="center" indent="6"/>
    </xf>
    <xf numFmtId="167" fontId="3" fillId="3" borderId="0" xfId="0" applyNumberFormat="1" applyFont="1" applyFill="1" applyAlignment="1">
      <alignment horizontal="center" vertical="center"/>
    </xf>
    <xf numFmtId="49" fontId="3" fillId="3" borderId="0" xfId="0" applyNumberFormat="1" applyFont="1" applyFill="1" applyAlignment="1">
      <alignment horizontal="left" vertical="top" wrapText="1"/>
    </xf>
    <xf numFmtId="168" fontId="3" fillId="3" borderId="0" xfId="0" applyNumberFormat="1" applyFont="1" applyFill="1" applyAlignment="1">
      <alignment horizontal="center" vertical="center"/>
    </xf>
    <xf numFmtId="2" fontId="3" fillId="3" borderId="0" xfId="0" applyNumberFormat="1" applyFont="1" applyFill="1" applyAlignment="1">
      <alignment horizontal="center" vertical="center"/>
    </xf>
    <xf numFmtId="10" fontId="3" fillId="3" borderId="0" xfId="0" applyNumberFormat="1" applyFont="1" applyFill="1" applyAlignment="1">
      <alignment horizontal="center" vertical="center"/>
    </xf>
    <xf numFmtId="0" fontId="0" fillId="0" borderId="0" xfId="0" applyAlignment="1">
      <alignment horizontal="center" vertical="center"/>
    </xf>
    <xf numFmtId="49" fontId="3" fillId="3" borderId="0" xfId="0" applyNumberFormat="1" applyFont="1" applyFill="1" applyAlignment="1">
      <alignment horizontal="center" vertical="center" wrapText="1"/>
    </xf>
    <xf numFmtId="175" fontId="3" fillId="6" borderId="4" xfId="0" applyNumberFormat="1" applyFont="1" applyFill="1" applyBorder="1" applyAlignment="1">
      <alignment horizontal="center" vertical="center"/>
    </xf>
    <xf numFmtId="175" fontId="3" fillId="6" borderId="1" xfId="0" applyNumberFormat="1" applyFont="1" applyFill="1" applyBorder="1" applyAlignment="1">
      <alignment horizontal="center" vertical="center"/>
    </xf>
    <xf numFmtId="175" fontId="3" fillId="6" borderId="4" xfId="0" applyNumberFormat="1" applyFont="1" applyFill="1" applyBorder="1" applyAlignment="1" applyProtection="1">
      <alignment horizontal="center" vertical="center"/>
      <protection locked="0"/>
    </xf>
    <xf numFmtId="175" fontId="3" fillId="6" borderId="1" xfId="0" applyNumberFormat="1" applyFont="1" applyFill="1" applyBorder="1" applyAlignment="1" applyProtection="1">
      <alignment horizontal="center" vertical="center"/>
      <protection locked="0"/>
    </xf>
    <xf numFmtId="0" fontId="27" fillId="3" borderId="10" xfId="0" applyFont="1" applyFill="1" applyBorder="1" applyAlignment="1">
      <alignment horizontal="center"/>
    </xf>
    <xf numFmtId="0" fontId="27" fillId="3" borderId="0" xfId="0" applyFont="1" applyFill="1" applyAlignment="1">
      <alignment horizontal="center"/>
    </xf>
    <xf numFmtId="0" fontId="3" fillId="3" borderId="0" xfId="0" applyFont="1" applyFill="1" applyAlignment="1">
      <alignment horizontal="right"/>
    </xf>
    <xf numFmtId="0" fontId="32" fillId="3" borderId="10" xfId="0" applyFont="1" applyFill="1" applyBorder="1" applyAlignment="1">
      <alignment horizontal="center" wrapText="1"/>
    </xf>
    <xf numFmtId="0" fontId="29" fillId="3" borderId="0" xfId="0" applyFont="1" applyFill="1" applyAlignment="1">
      <alignment horizontal="center" wrapText="1"/>
    </xf>
    <xf numFmtId="0" fontId="29" fillId="3" borderId="10" xfId="0" applyFont="1" applyFill="1" applyBorder="1" applyAlignment="1">
      <alignment horizontal="center" wrapText="1"/>
    </xf>
    <xf numFmtId="0" fontId="3" fillId="3" borderId="0" xfId="0" applyFont="1" applyFill="1" applyAlignment="1">
      <alignment horizontal="right" vertical="center"/>
    </xf>
    <xf numFmtId="10" fontId="3" fillId="3" borderId="20" xfId="0" applyNumberFormat="1" applyFont="1" applyFill="1" applyBorder="1" applyAlignment="1">
      <alignment horizontal="center" vertical="center"/>
    </xf>
    <xf numFmtId="167" fontId="3" fillId="6" borderId="4" xfId="0" applyNumberFormat="1" applyFont="1" applyFill="1" applyBorder="1" applyAlignment="1" applyProtection="1">
      <alignment horizontal="center" vertical="center"/>
      <protection locked="0"/>
    </xf>
    <xf numFmtId="167" fontId="3" fillId="6" borderId="1" xfId="0" applyNumberFormat="1" applyFont="1" applyFill="1" applyBorder="1" applyAlignment="1" applyProtection="1">
      <alignment horizontal="center" vertical="center"/>
      <protection locked="0"/>
    </xf>
    <xf numFmtId="0" fontId="0" fillId="3" borderId="19" xfId="0" applyFill="1" applyBorder="1" applyAlignment="1">
      <alignment horizontal="center" vertical="center" wrapText="1"/>
    </xf>
    <xf numFmtId="0" fontId="3" fillId="3" borderId="10" xfId="0" applyFont="1" applyFill="1" applyBorder="1" applyAlignment="1">
      <alignment horizontal="right" vertical="center" indent="1"/>
    </xf>
    <xf numFmtId="0" fontId="0" fillId="3" borderId="0" xfId="0" applyFill="1" applyAlignment="1">
      <alignment horizontal="right" vertical="center" indent="1"/>
    </xf>
    <xf numFmtId="173" fontId="3" fillId="6" borderId="4" xfId="0" applyNumberFormat="1" applyFont="1" applyFill="1" applyBorder="1" applyAlignment="1" applyProtection="1">
      <alignment horizontal="center" vertical="center"/>
      <protection locked="0"/>
    </xf>
    <xf numFmtId="173" fontId="3" fillId="6" borderId="1" xfId="0" applyNumberFormat="1" applyFont="1" applyFill="1" applyBorder="1" applyAlignment="1" applyProtection="1">
      <alignment horizontal="center" vertical="center"/>
      <protection locked="0"/>
    </xf>
    <xf numFmtId="173" fontId="3" fillId="6" borderId="4" xfId="0" applyNumberFormat="1" applyFont="1" applyFill="1" applyBorder="1" applyAlignment="1">
      <alignment horizontal="center" vertical="center"/>
    </xf>
    <xf numFmtId="173" fontId="3" fillId="6" borderId="1" xfId="0" applyNumberFormat="1" applyFont="1" applyFill="1" applyBorder="1" applyAlignment="1">
      <alignment horizontal="center" vertical="center"/>
    </xf>
    <xf numFmtId="174" fontId="3" fillId="6" borderId="4" xfId="0" applyNumberFormat="1" applyFont="1" applyFill="1" applyBorder="1" applyAlignment="1">
      <alignment horizontal="center" vertical="center"/>
    </xf>
    <xf numFmtId="174" fontId="3" fillId="6" borderId="1" xfId="0" applyNumberFormat="1" applyFont="1" applyFill="1" applyBorder="1" applyAlignment="1">
      <alignment horizontal="center" vertical="center"/>
    </xf>
    <xf numFmtId="0" fontId="32" fillId="3" borderId="10"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7" xfId="0" applyFont="1" applyFill="1" applyBorder="1" applyAlignment="1">
      <alignment horizontal="left" vertical="top" wrapText="1"/>
    </xf>
    <xf numFmtId="174" fontId="3" fillId="6" borderId="4" xfId="0" applyNumberFormat="1" applyFont="1" applyFill="1" applyBorder="1" applyAlignment="1" applyProtection="1">
      <alignment horizontal="center" vertical="center"/>
      <protection locked="0"/>
    </xf>
    <xf numFmtId="174" fontId="3" fillId="6" borderId="1" xfId="0" applyNumberFormat="1" applyFont="1" applyFill="1" applyBorder="1" applyAlignment="1" applyProtection="1">
      <alignment horizontal="center" vertical="center"/>
      <protection locked="0"/>
    </xf>
    <xf numFmtId="49" fontId="3" fillId="6" borderId="21" xfId="0" applyNumberFormat="1" applyFont="1" applyFill="1" applyBorder="1" applyAlignment="1">
      <alignment horizontal="left" vertical="top" wrapText="1"/>
    </xf>
    <xf numFmtId="49" fontId="3" fillId="6" borderId="8" xfId="0" applyNumberFormat="1" applyFont="1" applyFill="1" applyBorder="1" applyAlignment="1">
      <alignment horizontal="left" vertical="top" wrapText="1"/>
    </xf>
    <xf numFmtId="0" fontId="50" fillId="0" borderId="31" xfId="6" applyFont="1" applyBorder="1" applyAlignment="1">
      <alignment horizontal="left" vertical="top" wrapText="1"/>
    </xf>
    <xf numFmtId="0" fontId="50" fillId="0" borderId="0" xfId="6" applyFont="1" applyAlignment="1">
      <alignment horizontal="left" vertical="top" wrapText="1"/>
    </xf>
    <xf numFmtId="0" fontId="50" fillId="0" borderId="19" xfId="6" applyFont="1" applyBorder="1" applyAlignment="1">
      <alignment horizontal="left" vertical="top" wrapText="1"/>
    </xf>
    <xf numFmtId="0" fontId="3" fillId="0" borderId="38" xfId="1" applyFont="1" applyBorder="1" applyAlignment="1">
      <alignment horizontal="left" vertical="top" wrapText="1"/>
    </xf>
    <xf numFmtId="0" fontId="3" fillId="0" borderId="20" xfId="1" applyFont="1" applyBorder="1" applyAlignment="1">
      <alignment horizontal="left" vertical="top" wrapText="1"/>
    </xf>
    <xf numFmtId="0" fontId="3" fillId="0" borderId="39" xfId="1" applyFont="1" applyBorder="1" applyAlignment="1">
      <alignment horizontal="left" vertical="top" wrapText="1"/>
    </xf>
    <xf numFmtId="0" fontId="3" fillId="0" borderId="21" xfId="1" applyFont="1" applyBorder="1" applyAlignment="1">
      <alignment horizontal="left" vertical="top" wrapText="1"/>
    </xf>
    <xf numFmtId="0" fontId="3" fillId="0" borderId="22" xfId="1" applyFont="1" applyBorder="1" applyAlignment="1">
      <alignment horizontal="left" vertical="top" wrapText="1"/>
    </xf>
    <xf numFmtId="0" fontId="3" fillId="0" borderId="8" xfId="1" applyFont="1" applyBorder="1" applyAlignment="1">
      <alignment horizontal="left" vertical="top" wrapText="1"/>
    </xf>
    <xf numFmtId="0" fontId="6" fillId="4" borderId="9"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51" fillId="4" borderId="0" xfId="0" applyFont="1" applyFill="1" applyAlignment="1">
      <alignment horizontal="center" vertical="center" wrapText="1"/>
    </xf>
    <xf numFmtId="0" fontId="51" fillId="4" borderId="7" xfId="0" applyFont="1" applyFill="1" applyBorder="1" applyAlignment="1">
      <alignment horizontal="center" vertical="center" wrapText="1"/>
    </xf>
    <xf numFmtId="0" fontId="13" fillId="2" borderId="15" xfId="0" applyFont="1" applyFill="1" applyBorder="1" applyAlignment="1">
      <alignment horizontal="center"/>
    </xf>
    <xf numFmtId="0" fontId="13" fillId="2" borderId="16" xfId="0" applyFont="1" applyFill="1" applyBorder="1" applyAlignment="1">
      <alignment horizontal="center"/>
    </xf>
    <xf numFmtId="0" fontId="13" fillId="2" borderId="17" xfId="0" applyFont="1" applyFill="1" applyBorder="1" applyAlignment="1">
      <alignment horizontal="center"/>
    </xf>
    <xf numFmtId="44" fontId="6" fillId="4" borderId="9" xfId="4" applyFont="1" applyFill="1" applyBorder="1" applyAlignment="1" applyProtection="1">
      <alignment horizontal="center" vertical="center"/>
    </xf>
    <xf numFmtId="44" fontId="6" fillId="4" borderId="5" xfId="4" applyFont="1" applyFill="1" applyBorder="1" applyAlignment="1" applyProtection="1">
      <alignment horizontal="center" vertical="center"/>
    </xf>
    <xf numFmtId="44" fontId="6" fillId="4" borderId="6" xfId="4" applyFont="1" applyFill="1" applyBorder="1" applyAlignment="1" applyProtection="1">
      <alignment horizontal="center" vertical="center"/>
    </xf>
    <xf numFmtId="49" fontId="3" fillId="6" borderId="4" xfId="0" applyNumberFormat="1" applyFont="1" applyFill="1" applyBorder="1" applyAlignment="1" applyProtection="1">
      <alignment horizontal="center" vertical="top" wrapText="1"/>
      <protection locked="0"/>
    </xf>
    <xf numFmtId="49" fontId="3" fillId="6" borderId="12" xfId="0" applyNumberFormat="1" applyFont="1" applyFill="1" applyBorder="1" applyAlignment="1" applyProtection="1">
      <alignment horizontal="center" vertical="top" wrapText="1"/>
      <protection locked="0"/>
    </xf>
    <xf numFmtId="49" fontId="3" fillId="6" borderId="1" xfId="0" applyNumberFormat="1" applyFont="1" applyFill="1" applyBorder="1" applyAlignment="1" applyProtection="1">
      <alignment horizontal="center" vertical="top" wrapText="1"/>
      <protection locked="0"/>
    </xf>
    <xf numFmtId="49" fontId="3" fillId="3" borderId="0" xfId="0" applyNumberFormat="1" applyFont="1" applyFill="1" applyAlignment="1">
      <alignment horizontal="left" vertical="center" wrapText="1" indent="1"/>
    </xf>
    <xf numFmtId="0" fontId="9" fillId="3" borderId="10" xfId="0" applyFont="1" applyFill="1" applyBorder="1" applyAlignment="1">
      <alignment horizontal="left" vertical="center" wrapText="1"/>
    </xf>
    <xf numFmtId="0" fontId="9" fillId="2" borderId="4" xfId="0" applyFont="1" applyFill="1" applyBorder="1" applyAlignment="1">
      <alignment horizontal="left" vertical="center" indent="1"/>
    </xf>
    <xf numFmtId="0" fontId="9" fillId="2" borderId="1" xfId="0" applyFont="1" applyFill="1" applyBorder="1" applyAlignment="1">
      <alignment horizontal="left" vertical="center" indent="1"/>
    </xf>
    <xf numFmtId="0" fontId="3" fillId="3" borderId="10"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9" xfId="0" applyFont="1" applyFill="1" applyBorder="1" applyAlignment="1">
      <alignment horizontal="left" vertical="center" wrapText="1"/>
    </xf>
    <xf numFmtId="2" fontId="3" fillId="6" borderId="4" xfId="0" applyNumberFormat="1" applyFont="1" applyFill="1" applyBorder="1" applyAlignment="1" applyProtection="1">
      <alignment horizontal="center" vertical="center" wrapText="1"/>
      <protection locked="0"/>
    </xf>
    <xf numFmtId="2" fontId="3" fillId="6" borderId="1" xfId="0" applyNumberFormat="1" applyFont="1" applyFill="1" applyBorder="1" applyAlignment="1" applyProtection="1">
      <alignment horizontal="center" vertical="center" wrapText="1"/>
      <protection locked="0"/>
    </xf>
    <xf numFmtId="183" fontId="3" fillId="6" borderId="4" xfId="0" applyNumberFormat="1" applyFont="1" applyFill="1" applyBorder="1" applyAlignment="1" applyProtection="1">
      <alignment horizontal="center" vertical="center" wrapText="1"/>
      <protection locked="0"/>
    </xf>
    <xf numFmtId="183" fontId="3" fillId="6" borderId="1" xfId="0" applyNumberFormat="1" applyFont="1" applyFill="1" applyBorder="1" applyAlignment="1" applyProtection="1">
      <alignment horizontal="center" vertical="center" wrapText="1"/>
      <protection locked="0"/>
    </xf>
    <xf numFmtId="0" fontId="18" fillId="4" borderId="11"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4" xfId="0" applyFont="1" applyFill="1" applyBorder="1" applyAlignment="1">
      <alignment horizontal="center" vertical="center"/>
    </xf>
    <xf numFmtId="0" fontId="6" fillId="4" borderId="9" xfId="0" applyFont="1" applyFill="1" applyBorder="1" applyAlignment="1">
      <alignment horizontal="left" vertical="center"/>
    </xf>
    <xf numFmtId="0" fontId="6" fillId="4" borderId="5" xfId="0" applyFont="1" applyFill="1" applyBorder="1" applyAlignment="1">
      <alignment horizontal="left" vertical="center"/>
    </xf>
    <xf numFmtId="0" fontId="41" fillId="4" borderId="11" xfId="0" applyFont="1" applyFill="1" applyBorder="1" applyAlignment="1">
      <alignment horizontal="left" vertical="center"/>
    </xf>
    <xf numFmtId="0" fontId="41" fillId="4" borderId="13" xfId="0" applyFont="1" applyFill="1" applyBorder="1" applyAlignment="1">
      <alignment horizontal="left" vertical="center"/>
    </xf>
    <xf numFmtId="0" fontId="13" fillId="2" borderId="11" xfId="0" applyFont="1" applyFill="1" applyBorder="1" applyAlignment="1">
      <alignment horizontal="left"/>
    </xf>
    <xf numFmtId="0" fontId="13" fillId="2" borderId="13" xfId="0" applyFont="1" applyFill="1" applyBorder="1" applyAlignment="1">
      <alignment horizontal="left"/>
    </xf>
    <xf numFmtId="0" fontId="3" fillId="6" borderId="0" xfId="0" applyFont="1" applyFill="1" applyAlignment="1">
      <alignment horizontal="left" vertical="center"/>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3" fillId="2" borderId="4" xfId="0" applyFont="1" applyFill="1" applyBorder="1" applyAlignment="1">
      <alignment horizontal="left" vertical="top" wrapText="1" indent="1"/>
    </xf>
    <xf numFmtId="0" fontId="3" fillId="2" borderId="1" xfId="0" applyFont="1" applyFill="1" applyBorder="1" applyAlignment="1">
      <alignment horizontal="left" vertical="top" wrapText="1" indent="1"/>
    </xf>
    <xf numFmtId="0" fontId="9" fillId="2" borderId="38" xfId="0" applyFont="1" applyFill="1" applyBorder="1" applyAlignment="1">
      <alignment horizontal="left" vertical="top" wrapText="1"/>
    </xf>
    <xf numFmtId="0" fontId="9" fillId="2" borderId="39" xfId="0" applyFont="1" applyFill="1" applyBorder="1" applyAlignment="1">
      <alignment horizontal="left" vertical="top" wrapText="1"/>
    </xf>
    <xf numFmtId="0" fontId="9" fillId="2" borderId="31"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1" xfId="0" applyFont="1" applyFill="1" applyBorder="1" applyAlignment="1">
      <alignment horizontal="left" vertical="top" wrapText="1"/>
    </xf>
    <xf numFmtId="0" fontId="9" fillId="2" borderId="8" xfId="0" applyFont="1" applyFill="1" applyBorder="1" applyAlignment="1">
      <alignment horizontal="left" vertical="top" wrapText="1"/>
    </xf>
    <xf numFmtId="0" fontId="34" fillId="3" borderId="10" xfId="0" applyFont="1" applyFill="1" applyBorder="1" applyAlignment="1">
      <alignment horizontal="left" indent="1"/>
    </xf>
    <xf numFmtId="0" fontId="34" fillId="3" borderId="0" xfId="0" applyFont="1" applyFill="1" applyAlignment="1">
      <alignment horizontal="left" indent="1"/>
    </xf>
    <xf numFmtId="0" fontId="50" fillId="3" borderId="0" xfId="0" applyFont="1" applyFill="1" applyAlignment="1">
      <alignment horizontal="center" vertical="top" wrapText="1"/>
    </xf>
    <xf numFmtId="0" fontId="60" fillId="3" borderId="0" xfId="0" applyFont="1" applyFill="1" applyAlignment="1">
      <alignment horizontal="center" vertical="top" wrapText="1"/>
    </xf>
    <xf numFmtId="0" fontId="0" fillId="3" borderId="11" xfId="0" applyFill="1" applyBorder="1" applyAlignment="1">
      <alignment horizontal="left" indent="1"/>
    </xf>
    <xf numFmtId="0" fontId="0" fillId="3" borderId="13" xfId="0" applyFill="1" applyBorder="1" applyAlignment="1">
      <alignment horizontal="left" indent="1"/>
    </xf>
  </cellXfs>
  <cellStyles count="11">
    <cellStyle name="Comma 2" xfId="3"/>
    <cellStyle name="Currency 2" xfId="4"/>
    <cellStyle name="Normal" xfId="0" builtinId="0"/>
    <cellStyle name="Normal 2" xfId="1"/>
    <cellStyle name="Normal 2 2" xfId="6"/>
    <cellStyle name="Normal 3" xfId="2"/>
    <cellStyle name="Normal 4" xfId="8"/>
    <cellStyle name="Normal 4 2" xfId="10"/>
    <cellStyle name="Normal 5" xfId="9"/>
    <cellStyle name="Percent 2" xfId="5"/>
    <cellStyle name="Percent 3" xfId="7"/>
  </cellStyles>
  <dxfs count="184">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border>
        <left style="thin">
          <color auto="1"/>
        </left>
        <vertical/>
        <horizontal/>
      </border>
    </dxf>
    <dxf>
      <fill>
        <patternFill>
          <bgColor theme="4" tint="0.79998168889431442"/>
        </patternFill>
      </fill>
      <border>
        <left/>
        <right/>
        <top/>
        <bottom/>
        <vertical/>
        <horizontal/>
      </border>
    </dxf>
    <dxf>
      <border>
        <left style="thin">
          <color auto="1"/>
        </left>
        <right style="thin">
          <color auto="1"/>
        </right>
        <vertical/>
        <horizontal/>
      </border>
    </dxf>
    <dxf>
      <fill>
        <patternFill>
          <bgColor theme="4" tint="0.79998168889431442"/>
        </patternFill>
      </fill>
      <border>
        <left/>
        <right/>
        <top/>
        <bottom/>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342900"/>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dang/AppData/Local/Microsoft/Windows/INetCache/Content.Outlook/W0S1UOG4/2024-06-04%20ExB_Form_%20-%20TAI%20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Respondents"/>
      <sheetName val="1. Proposal Content Checklist"/>
      <sheetName val="2a. Commercial Details"/>
      <sheetName val="2b. Offer Details"/>
      <sheetName val="3. Facility"/>
      <sheetName val="3a. Variable Energy"/>
      <sheetName val="3b. Flexible Capacity"/>
      <sheetName val="3c. Energy Storage"/>
      <sheetName val="3d. DR_DER_System"/>
      <sheetName val="4. Energy Output (8760)"/>
      <sheetName val="5. Interconnect &amp; Transmission"/>
      <sheetName val="6. Development - Details"/>
      <sheetName val="7. Ownership - Capital Costs"/>
      <sheetName val="8. Ownership - Operating Costs"/>
      <sheetName val="9. Bid Certification &amp; Contac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A1:S44"/>
  <sheetViews>
    <sheetView showGridLines="0" showRowColHeaders="0" tabSelected="1" zoomScale="115" zoomScaleNormal="115" workbookViewId="0">
      <selection activeCell="E8" sqref="E8"/>
    </sheetView>
  </sheetViews>
  <sheetFormatPr defaultColWidth="0" defaultRowHeight="12.5" zeroHeight="1"/>
  <cols>
    <col min="1" max="1" width="2" style="25" customWidth="1"/>
    <col min="2" max="2" width="1.54296875" style="25" customWidth="1"/>
    <col min="3" max="3" width="3.7265625" style="25" customWidth="1"/>
    <col min="4" max="4" width="1.26953125" style="25" customWidth="1"/>
    <col min="5" max="5" width="104" style="25" customWidth="1"/>
    <col min="6" max="6" width="2.7265625" style="25" customWidth="1"/>
    <col min="7" max="7" width="1.7265625" style="25" customWidth="1"/>
    <col min="8" max="8" width="9.1796875" style="25" customWidth="1"/>
    <col min="9" max="9" width="23.1796875" style="25" hidden="1" customWidth="1"/>
    <col min="10" max="19" width="0" style="25" hidden="1" customWidth="1"/>
    <col min="20" max="16384" width="9.1796875" style="25" hidden="1"/>
  </cols>
  <sheetData>
    <row r="1" spans="2:10" ht="13" thickBot="1"/>
    <row r="2" spans="2:10">
      <c r="B2" s="267"/>
      <c r="C2" s="90"/>
      <c r="D2" s="90"/>
      <c r="E2" s="90"/>
      <c r="F2" s="90"/>
      <c r="G2" s="268"/>
    </row>
    <row r="3" spans="2:10" ht="48.75" customHeight="1">
      <c r="B3" s="36"/>
      <c r="C3" s="269" t="s">
        <v>0</v>
      </c>
      <c r="G3" s="108"/>
      <c r="I3" s="25" t="s">
        <v>1</v>
      </c>
      <c r="J3" s="25" t="s">
        <v>2</v>
      </c>
    </row>
    <row r="4" spans="2:10" ht="8.25" customHeight="1">
      <c r="B4" s="36"/>
      <c r="C4" s="269"/>
      <c r="G4" s="108"/>
    </row>
    <row r="5" spans="2:10" ht="13">
      <c r="B5" s="36"/>
      <c r="E5" s="778" t="s">
        <v>1755</v>
      </c>
      <c r="G5" s="108"/>
      <c r="I5" s="376" t="s">
        <v>3</v>
      </c>
    </row>
    <row r="6" spans="2:10" ht="19.5" customHeight="1">
      <c r="B6" s="36"/>
      <c r="E6" s="778" t="s">
        <v>4</v>
      </c>
      <c r="G6" s="108"/>
      <c r="I6" s="376" t="s">
        <v>5</v>
      </c>
    </row>
    <row r="7" spans="2:10" ht="13">
      <c r="B7" s="36"/>
      <c r="E7" s="64"/>
      <c r="G7" s="108"/>
    </row>
    <row r="8" spans="2:10" s="26" customFormat="1" ht="20">
      <c r="B8" s="270"/>
      <c r="C8" s="271" t="s">
        <v>6</v>
      </c>
      <c r="G8" s="272"/>
    </row>
    <row r="9" spans="2:10" s="26" customFormat="1" ht="6" customHeight="1">
      <c r="B9" s="270"/>
      <c r="C9" s="271"/>
      <c r="G9" s="272"/>
    </row>
    <row r="10" spans="2:10" ht="13" thickBot="1">
      <c r="B10" s="36"/>
      <c r="G10" s="108"/>
    </row>
    <row r="11" spans="2:10" ht="14.5" thickBot="1">
      <c r="B11" s="36"/>
      <c r="C11" s="781" t="s">
        <v>7</v>
      </c>
      <c r="D11" s="782"/>
      <c r="E11" s="782"/>
      <c r="F11" s="783"/>
      <c r="G11" s="108"/>
    </row>
    <row r="12" spans="2:10">
      <c r="B12" s="36"/>
      <c r="C12" s="90"/>
      <c r="D12" s="90"/>
      <c r="E12" s="90"/>
      <c r="F12" s="90"/>
      <c r="G12" s="108"/>
    </row>
    <row r="13" spans="2:10" ht="55.5" customHeight="1">
      <c r="B13" s="36"/>
      <c r="C13" s="780" t="s">
        <v>8</v>
      </c>
      <c r="D13" s="780"/>
      <c r="E13" s="780"/>
      <c r="F13" s="780"/>
      <c r="G13" s="108"/>
    </row>
    <row r="14" spans="2:10">
      <c r="B14" s="36"/>
      <c r="C14" s="91"/>
      <c r="D14" s="91"/>
      <c r="E14" s="91"/>
      <c r="F14" s="91"/>
      <c r="G14" s="108"/>
    </row>
    <row r="15" spans="2:10">
      <c r="B15" s="36"/>
      <c r="C15" s="86"/>
      <c r="D15" s="87"/>
      <c r="E15" s="87"/>
      <c r="F15" s="88"/>
      <c r="G15" s="108"/>
    </row>
    <row r="16" spans="2:10">
      <c r="B16" s="36"/>
      <c r="C16" s="86"/>
      <c r="D16" s="87"/>
      <c r="E16" s="87"/>
      <c r="F16" s="88"/>
      <c r="G16" s="108"/>
    </row>
    <row r="17" spans="2:19" s="27" customFormat="1" ht="27" customHeight="1">
      <c r="B17" s="273"/>
      <c r="C17" s="82">
        <v>1</v>
      </c>
      <c r="D17" s="37"/>
      <c r="E17" s="92" t="s">
        <v>9</v>
      </c>
      <c r="F17" s="38"/>
      <c r="G17" s="274"/>
    </row>
    <row r="18" spans="2:19" s="27" customFormat="1" ht="10" customHeight="1">
      <c r="B18" s="273"/>
      <c r="C18" s="82"/>
      <c r="D18" s="37"/>
      <c r="E18" s="37"/>
      <c r="F18" s="38"/>
      <c r="G18" s="274"/>
    </row>
    <row r="19" spans="2:19" s="27" customFormat="1" ht="16.5">
      <c r="B19" s="273"/>
      <c r="C19" s="82">
        <v>2</v>
      </c>
      <c r="D19" s="37"/>
      <c r="E19" s="636" t="s">
        <v>10</v>
      </c>
      <c r="F19" s="38"/>
      <c r="G19" s="274"/>
      <c r="I19" s="621" t="s">
        <v>11</v>
      </c>
      <c r="J19" s="178"/>
      <c r="K19" s="178"/>
      <c r="L19" s="178"/>
      <c r="M19" s="178"/>
      <c r="N19" s="178"/>
      <c r="O19" s="178"/>
      <c r="P19" s="178"/>
      <c r="Q19" s="178"/>
      <c r="R19" s="178"/>
      <c r="S19" s="178"/>
    </row>
    <row r="20" spans="2:19" s="27" customFormat="1" ht="10" customHeight="1">
      <c r="B20" s="273"/>
      <c r="C20" s="82"/>
      <c r="D20" s="37"/>
      <c r="E20" s="37"/>
      <c r="F20" s="38"/>
      <c r="G20" s="274"/>
    </row>
    <row r="21" spans="2:19" s="27" customFormat="1" ht="52.5" customHeight="1">
      <c r="B21" s="273"/>
      <c r="C21" s="82">
        <v>3</v>
      </c>
      <c r="D21" s="37"/>
      <c r="E21" s="92" t="s">
        <v>12</v>
      </c>
      <c r="F21" s="38"/>
      <c r="G21" s="274"/>
    </row>
    <row r="22" spans="2:19" s="27" customFormat="1" ht="10" customHeight="1">
      <c r="B22" s="273"/>
      <c r="C22" s="82"/>
      <c r="D22" s="37"/>
      <c r="E22" s="89"/>
      <c r="F22" s="38"/>
      <c r="G22" s="274"/>
    </row>
    <row r="23" spans="2:19" s="27" customFormat="1" ht="50">
      <c r="B23" s="273"/>
      <c r="C23" s="82">
        <v>4</v>
      </c>
      <c r="D23" s="37"/>
      <c r="E23" s="92" t="s">
        <v>13</v>
      </c>
      <c r="F23" s="38"/>
      <c r="G23" s="274"/>
    </row>
    <row r="24" spans="2:19" s="27" customFormat="1" ht="10" customHeight="1">
      <c r="B24" s="273"/>
      <c r="C24" s="82"/>
      <c r="D24" s="37"/>
      <c r="E24" s="37"/>
      <c r="F24" s="38"/>
      <c r="G24" s="274"/>
    </row>
    <row r="25" spans="2:19" s="27" customFormat="1" ht="38.25" customHeight="1">
      <c r="B25" s="273"/>
      <c r="C25" s="82">
        <v>5</v>
      </c>
      <c r="D25" s="37"/>
      <c r="E25" s="92" t="s">
        <v>14</v>
      </c>
      <c r="F25" s="38"/>
      <c r="G25" s="274"/>
    </row>
    <row r="26" spans="2:19" s="27" customFormat="1" ht="10" customHeight="1">
      <c r="B26" s="273"/>
      <c r="C26" s="82"/>
      <c r="D26" s="37"/>
      <c r="E26" s="37"/>
      <c r="F26" s="38"/>
      <c r="G26" s="274"/>
    </row>
    <row r="27" spans="2:19" s="27" customFormat="1" ht="58.5" customHeight="1">
      <c r="B27" s="273"/>
      <c r="C27" s="82">
        <v>6</v>
      </c>
      <c r="D27" s="37"/>
      <c r="E27" s="784" t="s">
        <v>15</v>
      </c>
      <c r="F27" s="38"/>
      <c r="G27" s="274"/>
    </row>
    <row r="28" spans="2:19" s="27" customFormat="1" ht="39" customHeight="1">
      <c r="B28" s="273"/>
      <c r="C28" s="82"/>
      <c r="D28" s="37"/>
      <c r="E28" s="784"/>
      <c r="F28" s="38"/>
      <c r="G28" s="274"/>
    </row>
    <row r="29" spans="2:19" s="27" customFormat="1" ht="10" customHeight="1">
      <c r="B29" s="273"/>
      <c r="C29" s="82"/>
      <c r="D29" s="37"/>
      <c r="E29" s="37"/>
      <c r="F29" s="38"/>
      <c r="G29" s="274"/>
    </row>
    <row r="30" spans="2:19" s="27" customFormat="1" ht="14.25" customHeight="1">
      <c r="B30" s="273"/>
      <c r="C30" s="82">
        <v>7</v>
      </c>
      <c r="D30" s="37"/>
      <c r="E30" s="92" t="s">
        <v>16</v>
      </c>
      <c r="F30" s="38"/>
      <c r="G30" s="274"/>
    </row>
    <row r="31" spans="2:19" s="27" customFormat="1" ht="16.5">
      <c r="B31" s="273"/>
      <c r="C31" s="83"/>
      <c r="D31" s="39"/>
      <c r="E31" s="39"/>
      <c r="F31" s="40"/>
      <c r="G31" s="274"/>
    </row>
    <row r="32" spans="2:19" s="27" customFormat="1" ht="14.5" thickBot="1">
      <c r="B32" s="275"/>
      <c r="C32" s="276"/>
      <c r="D32" s="276"/>
      <c r="E32" s="276"/>
      <c r="F32" s="276"/>
      <c r="G32" s="277"/>
    </row>
    <row r="33" s="27" customFormat="1" ht="14"/>
    <row r="34"/>
    <row r="35"/>
    <row r="36"/>
    <row r="37"/>
    <row r="38"/>
    <row r="39"/>
    <row r="40"/>
    <row r="41"/>
    <row r="42"/>
    <row r="43"/>
    <row r="44"/>
  </sheetData>
  <sheetProtection algorithmName="SHA-512" hashValue="z0IAO69frzsybVIFpMQk6ChibjR+nP/3xuloo4zDP5PtssWts71OD/Pu4o6VHYL1znGCShr1Y8cNfW8pY5zYWw==" saltValue="wKrBKjkkMLpMBxwcz/b9wA==" spinCount="100000" sheet="1" selectLockedCells="1"/>
  <mergeCells count="3">
    <mergeCell ref="C13:F13"/>
    <mergeCell ref="C11:F11"/>
    <mergeCell ref="E27:E28"/>
  </mergeCells>
  <printOptions horizontalCentered="1"/>
  <pageMargins left="0.2" right="0.2" top="0.75" bottom="0.75" header="0.3" footer="0.3"/>
  <pageSetup scale="90"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BJ8783"/>
  <sheetViews>
    <sheetView showGridLines="0" showRowColHeaders="0" zoomScale="115" zoomScaleNormal="115" workbookViewId="0">
      <selection activeCell="C11" sqref="C11"/>
    </sheetView>
  </sheetViews>
  <sheetFormatPr defaultColWidth="0" defaultRowHeight="12.5" zeroHeight="1"/>
  <cols>
    <col min="1" max="1" width="5" style="3" customWidth="1"/>
    <col min="2" max="2" width="49" style="3" customWidth="1"/>
    <col min="3" max="3" width="26.26953125" style="3" customWidth="1"/>
    <col min="4" max="4" width="4" style="3" customWidth="1"/>
    <col min="5" max="5" width="3.26953125" style="3" customWidth="1"/>
    <col min="6" max="6" width="6.26953125" style="3" customWidth="1"/>
    <col min="7" max="7" width="3" style="25" customWidth="1"/>
    <col min="8" max="8" width="3" customWidth="1"/>
    <col min="9" max="9" width="47.7265625" hidden="1" customWidth="1"/>
    <col min="10" max="10" width="6.81640625" hidden="1" customWidth="1"/>
    <col min="11" max="13" width="3" hidden="1" customWidth="1"/>
    <col min="14" max="14" width="6.453125" style="290" hidden="1" customWidth="1"/>
    <col min="15" max="15" width="2.1796875" style="290" hidden="1" customWidth="1"/>
    <col min="16" max="16" width="21.1796875" style="290" hidden="1" customWidth="1"/>
    <col min="17" max="17" width="26.54296875" style="290" hidden="1" customWidth="1"/>
    <col min="18" max="18" width="16.1796875" style="290" hidden="1" customWidth="1"/>
    <col min="19" max="19" width="7.54296875" style="290" hidden="1" customWidth="1"/>
    <col min="20" max="20" width="26.81640625" style="290" hidden="1" customWidth="1"/>
    <col min="21" max="21" width="10.453125" style="290" hidden="1" customWidth="1"/>
    <col min="22" max="22" width="15.54296875" style="290" hidden="1" customWidth="1"/>
    <col min="23" max="23" width="12.54296875" style="290" hidden="1" customWidth="1"/>
    <col min="24" max="24" width="9.453125" style="290" hidden="1" customWidth="1"/>
    <col min="25" max="25" width="18" style="291" hidden="1" customWidth="1"/>
    <col min="26" max="26" width="18.81640625" style="291" hidden="1" customWidth="1"/>
    <col min="27" max="27" width="48.453125" style="291" hidden="1" customWidth="1"/>
    <col min="28" max="28" width="21.453125" style="291" hidden="1" customWidth="1"/>
    <col min="29" max="29" width="11.453125" style="291" hidden="1" customWidth="1"/>
    <col min="30" max="30" width="15.453125" style="3" hidden="1" customWidth="1"/>
    <col min="31" max="31" width="15.26953125" style="3" hidden="1" customWidth="1"/>
    <col min="32" max="32" width="28.453125" style="3" hidden="1" customWidth="1"/>
    <col min="33" max="41" width="5.54296875" style="3" hidden="1" customWidth="1"/>
    <col min="42" max="61" width="6.54296875" style="3" hidden="1" customWidth="1"/>
    <col min="62" max="62" width="6.54296875" style="494" hidden="1" customWidth="1"/>
    <col min="63" max="16384" width="9.1796875" style="3" hidden="1"/>
  </cols>
  <sheetData>
    <row r="1" spans="1:62" customFormat="1" ht="38.25" customHeight="1">
      <c r="A1" s="1179" t="s">
        <v>1391</v>
      </c>
      <c r="B1" s="1180"/>
      <c r="C1" s="1180"/>
      <c r="D1" s="1180"/>
      <c r="E1" s="1180"/>
      <c r="F1" s="1181"/>
      <c r="G1" s="25"/>
      <c r="N1" s="818" t="s">
        <v>18</v>
      </c>
      <c r="O1" s="818"/>
      <c r="P1" s="818"/>
      <c r="Q1" s="818"/>
      <c r="R1" s="818"/>
      <c r="S1" s="818"/>
      <c r="T1" s="818"/>
      <c r="U1" s="818"/>
      <c r="V1" s="818"/>
      <c r="W1" s="818"/>
      <c r="X1" s="818"/>
      <c r="Y1" s="836" t="s">
        <v>19</v>
      </c>
      <c r="Z1" s="836"/>
      <c r="AA1" s="836"/>
      <c r="AB1" s="836"/>
      <c r="AC1" s="836"/>
      <c r="AD1" s="836"/>
      <c r="AG1" s="3"/>
      <c r="BJ1" s="480"/>
    </row>
    <row r="2" spans="1:62" customFormat="1" ht="30.75" customHeight="1" thickBot="1">
      <c r="A2" s="1182" t="s">
        <v>1392</v>
      </c>
      <c r="B2" s="1183"/>
      <c r="C2" s="1183"/>
      <c r="D2" s="1183"/>
      <c r="E2" s="1183"/>
      <c r="F2" s="1184"/>
      <c r="G2" s="25"/>
      <c r="H2" s="25"/>
      <c r="I2" t="s">
        <v>257</v>
      </c>
      <c r="J2" t="s">
        <v>2</v>
      </c>
      <c r="N2" s="810" t="s">
        <v>21</v>
      </c>
      <c r="O2" s="812" t="s">
        <v>22</v>
      </c>
      <c r="P2" s="812"/>
      <c r="Q2" s="813" t="s">
        <v>23</v>
      </c>
      <c r="R2" s="813" t="s">
        <v>24</v>
      </c>
      <c r="S2" s="813" t="s">
        <v>25</v>
      </c>
      <c r="T2" s="813" t="s">
        <v>26</v>
      </c>
      <c r="U2" s="813" t="s">
        <v>27</v>
      </c>
      <c r="V2" s="813" t="s">
        <v>28</v>
      </c>
      <c r="W2" s="813" t="s">
        <v>29</v>
      </c>
      <c r="X2" s="813" t="s">
        <v>30</v>
      </c>
      <c r="Y2" s="808" t="s">
        <v>31</v>
      </c>
      <c r="Z2" s="808" t="s">
        <v>32</v>
      </c>
      <c r="AA2" s="808" t="s">
        <v>33</v>
      </c>
      <c r="AB2" s="808" t="s">
        <v>34</v>
      </c>
      <c r="AC2" s="808" t="s">
        <v>35</v>
      </c>
      <c r="AD2" s="808" t="s">
        <v>36</v>
      </c>
      <c r="AF2" s="25"/>
      <c r="AG2" s="3"/>
      <c r="BJ2" s="480"/>
    </row>
    <row r="3" spans="1:62" customFormat="1" ht="15" customHeight="1" thickBot="1">
      <c r="A3" s="1185"/>
      <c r="B3" s="1186"/>
      <c r="C3" s="1186"/>
      <c r="D3" s="1186"/>
      <c r="E3" s="1186"/>
      <c r="F3" s="1187"/>
      <c r="G3" s="25"/>
      <c r="L3" t="s">
        <v>40</v>
      </c>
      <c r="N3" s="859"/>
      <c r="O3" s="299" t="s">
        <v>41</v>
      </c>
      <c r="P3" s="300" t="s">
        <v>42</v>
      </c>
      <c r="Q3" s="814"/>
      <c r="R3" s="814"/>
      <c r="S3" s="814"/>
      <c r="T3" s="814"/>
      <c r="U3" s="814"/>
      <c r="V3" s="814"/>
      <c r="W3" s="814"/>
      <c r="X3" s="814"/>
      <c r="Y3" s="817"/>
      <c r="Z3" s="817"/>
      <c r="AA3" s="817"/>
      <c r="AB3" s="817"/>
      <c r="AC3" s="817"/>
      <c r="AD3" s="817"/>
      <c r="AE3" s="483"/>
      <c r="AF3" s="3"/>
      <c r="AG3" s="501" t="s">
        <v>43</v>
      </c>
      <c r="AH3" s="501" t="s">
        <v>44</v>
      </c>
      <c r="AI3" s="501" t="s">
        <v>45</v>
      </c>
      <c r="AJ3" s="501" t="s">
        <v>46</v>
      </c>
      <c r="AK3" s="501" t="s">
        <v>47</v>
      </c>
      <c r="AL3" s="485" t="s">
        <v>48</v>
      </c>
      <c r="AM3" s="485" t="s">
        <v>49</v>
      </c>
      <c r="AN3" s="485" t="s">
        <v>50</v>
      </c>
      <c r="AO3" s="485" t="s">
        <v>51</v>
      </c>
      <c r="AP3" s="485" t="s">
        <v>52</v>
      </c>
      <c r="AQ3" s="485" t="s">
        <v>53</v>
      </c>
      <c r="AR3" s="485" t="s">
        <v>54</v>
      </c>
      <c r="AS3" s="485" t="s">
        <v>55</v>
      </c>
      <c r="AT3" s="485" t="s">
        <v>56</v>
      </c>
      <c r="AU3" s="485" t="s">
        <v>57</v>
      </c>
      <c r="AV3" s="485" t="s">
        <v>58</v>
      </c>
      <c r="AW3" s="485" t="s">
        <v>59</v>
      </c>
      <c r="AX3" s="485" t="s">
        <v>60</v>
      </c>
      <c r="AY3" s="485" t="s">
        <v>61</v>
      </c>
      <c r="AZ3" s="485" t="s">
        <v>62</v>
      </c>
      <c r="BA3" s="485" t="s">
        <v>63</v>
      </c>
      <c r="BB3" s="485" t="s">
        <v>64</v>
      </c>
      <c r="BC3" s="485" t="s">
        <v>65</v>
      </c>
      <c r="BD3" s="483" t="s">
        <v>66</v>
      </c>
      <c r="BE3" s="483" t="s">
        <v>67</v>
      </c>
      <c r="BF3" s="483" t="s">
        <v>68</v>
      </c>
      <c r="BG3" s="483" t="s">
        <v>69</v>
      </c>
      <c r="BH3" s="483" t="s">
        <v>70</v>
      </c>
      <c r="BI3" s="483" t="s">
        <v>71</v>
      </c>
      <c r="BJ3" s="489" t="s">
        <v>72</v>
      </c>
    </row>
    <row r="4" spans="1:62" ht="11.25" customHeight="1">
      <c r="A4" s="45"/>
      <c r="B4" s="46"/>
      <c r="C4" s="47"/>
      <c r="D4" s="47"/>
      <c r="E4" s="47"/>
      <c r="F4" s="48"/>
      <c r="L4" t="s">
        <v>40</v>
      </c>
    </row>
    <row r="5" spans="1:62" ht="11.25" customHeight="1">
      <c r="A5" s="45"/>
      <c r="B5" s="46"/>
      <c r="C5" s="456" t="s">
        <v>88</v>
      </c>
      <c r="D5" s="47"/>
      <c r="E5" s="47"/>
      <c r="F5" s="48"/>
      <c r="L5" t="s">
        <v>40</v>
      </c>
      <c r="N5"/>
      <c r="O5"/>
      <c r="P5"/>
      <c r="Q5"/>
      <c r="R5"/>
      <c r="S5"/>
      <c r="T5"/>
      <c r="U5"/>
      <c r="V5"/>
      <c r="W5"/>
      <c r="X5"/>
      <c r="Y5"/>
      <c r="Z5"/>
      <c r="AA5"/>
      <c r="AB5"/>
      <c r="AC5"/>
      <c r="AD5"/>
    </row>
    <row r="6" spans="1:62" ht="2.25" customHeight="1">
      <c r="A6" s="45"/>
      <c r="B6" s="46"/>
      <c r="C6" s="47"/>
      <c r="D6" s="47"/>
      <c r="E6" s="47"/>
      <c r="F6" s="48"/>
      <c r="K6" t="s">
        <v>76</v>
      </c>
      <c r="N6"/>
      <c r="O6"/>
      <c r="P6"/>
      <c r="Q6"/>
      <c r="R6"/>
      <c r="S6"/>
      <c r="T6"/>
      <c r="U6"/>
      <c r="V6"/>
      <c r="W6"/>
      <c r="X6"/>
      <c r="Y6"/>
      <c r="Z6"/>
      <c r="AA6"/>
      <c r="AB6"/>
      <c r="AC6"/>
      <c r="AD6"/>
    </row>
    <row r="7" spans="1:62" ht="2.25" customHeight="1">
      <c r="A7" s="45"/>
      <c r="B7" s="46"/>
      <c r="C7" s="47"/>
      <c r="D7" s="47"/>
      <c r="E7" s="47"/>
      <c r="F7" s="48"/>
      <c r="K7" t="s">
        <v>76</v>
      </c>
    </row>
    <row r="8" spans="1:62" ht="2.25" customHeight="1">
      <c r="A8" s="45"/>
      <c r="B8" s="505"/>
      <c r="C8" s="644" t="s">
        <v>83</v>
      </c>
      <c r="D8" s="47"/>
      <c r="E8" s="47"/>
      <c r="F8" s="48"/>
      <c r="I8" s="20" t="s">
        <v>1393</v>
      </c>
      <c r="L8" t="s">
        <v>40</v>
      </c>
      <c r="N8" s="285" t="str">
        <f ca="1">SUBSTITUTE(CELL("address",C8),"$","")</f>
        <v>C8</v>
      </c>
      <c r="O8" s="373">
        <v>4</v>
      </c>
      <c r="P8" s="285" t="str">
        <f t="shared" ref="P8:P10" ca="1" si="0">MID(CELL("filename",O8),FIND("]",CELL("filename",O8))+1,256)</f>
        <v>4. Energy Output (8760)</v>
      </c>
      <c r="Q8" s="290" t="s">
        <v>1394</v>
      </c>
      <c r="R8" s="290" t="s">
        <v>1395</v>
      </c>
      <c r="S8" s="290">
        <v>1</v>
      </c>
      <c r="T8" s="290" t="str">
        <f t="shared" ref="T8:T10" ca="1" si="1">O8&amp;"_"&amp;N8&amp;"_"&amp;R8&amp;"_"&amp;S8</f>
        <v>4_C8_Energy_Used_1</v>
      </c>
      <c r="U8" s="285" t="s">
        <v>82</v>
      </c>
      <c r="V8" s="285"/>
      <c r="W8" s="285" t="str">
        <f>AG8</f>
        <v>Yes</v>
      </c>
      <c r="X8" s="285" t="s">
        <v>84</v>
      </c>
      <c r="Y8" s="285" t="s">
        <v>84</v>
      </c>
      <c r="AE8"/>
      <c r="AF8"/>
      <c r="AG8" s="3" t="s">
        <v>83</v>
      </c>
    </row>
    <row r="9" spans="1:62" ht="2.25" customHeight="1">
      <c r="A9" s="45"/>
      <c r="B9" s="46"/>
      <c r="C9" s="47"/>
      <c r="D9" s="47"/>
      <c r="E9" s="47"/>
      <c r="F9" s="48"/>
      <c r="K9" t="s">
        <v>76</v>
      </c>
      <c r="N9" s="285" t="str">
        <f ca="1">SUBSTITUTE(CELL("address",D8),"$","")</f>
        <v>D8</v>
      </c>
      <c r="O9" s="285">
        <f t="shared" ref="O9:O16" si="2">$O$8</f>
        <v>4</v>
      </c>
      <c r="P9" s="285" t="str">
        <f t="shared" ca="1" si="0"/>
        <v>4. Energy Output (8760)</v>
      </c>
      <c r="Q9" s="290" t="s">
        <v>1394</v>
      </c>
      <c r="R9" s="290" t="s">
        <v>1395</v>
      </c>
      <c r="S9" s="290">
        <v>2</v>
      </c>
      <c r="T9" s="290" t="str">
        <f t="shared" ca="1" si="1"/>
        <v>4_D8_Energy_Used_2</v>
      </c>
      <c r="U9" s="285" t="s">
        <v>82</v>
      </c>
      <c r="V9" s="285"/>
      <c r="W9" s="285" t="str">
        <f>AG9</f>
        <v>Yes</v>
      </c>
      <c r="X9" s="285" t="s">
        <v>84</v>
      </c>
      <c r="Y9" s="285" t="s">
        <v>84</v>
      </c>
      <c r="AE9"/>
      <c r="AF9"/>
      <c r="AG9" s="3" t="s">
        <v>83</v>
      </c>
    </row>
    <row r="10" spans="1:62" ht="2.25" customHeight="1">
      <c r="A10" s="45"/>
      <c r="B10" s="46"/>
      <c r="C10" s="47"/>
      <c r="D10" s="47"/>
      <c r="E10" s="47"/>
      <c r="F10" s="48"/>
      <c r="K10" t="s">
        <v>76</v>
      </c>
      <c r="N10" s="285" t="str">
        <f ca="1">SUBSTITUTE(CELL("address",E8),"$","")</f>
        <v>E8</v>
      </c>
      <c r="O10" s="285">
        <f t="shared" si="2"/>
        <v>4</v>
      </c>
      <c r="P10" s="285" t="str">
        <f t="shared" ca="1" si="0"/>
        <v>4. Energy Output (8760)</v>
      </c>
      <c r="Q10" s="290" t="s">
        <v>1394</v>
      </c>
      <c r="R10" s="290" t="s">
        <v>1395</v>
      </c>
      <c r="S10" s="290">
        <v>3</v>
      </c>
      <c r="T10" s="290" t="str">
        <f t="shared" ca="1" si="1"/>
        <v>4_E8_Energy_Used_3</v>
      </c>
      <c r="U10" s="285" t="s">
        <v>82</v>
      </c>
      <c r="V10" s="285"/>
      <c r="W10" s="285" t="str">
        <f>AG10</f>
        <v>Yes</v>
      </c>
      <c r="X10" s="285" t="s">
        <v>84</v>
      </c>
      <c r="Y10" s="285" t="s">
        <v>84</v>
      </c>
      <c r="AE10"/>
      <c r="AF10"/>
      <c r="AG10" s="3" t="s">
        <v>83</v>
      </c>
    </row>
    <row r="11" spans="1:62" ht="18" customHeight="1">
      <c r="A11" s="45"/>
      <c r="B11" s="505" t="s">
        <v>1396</v>
      </c>
      <c r="C11" s="586"/>
      <c r="D11" s="617"/>
      <c r="E11" s="617"/>
      <c r="F11" s="48"/>
      <c r="L11" t="s">
        <v>40</v>
      </c>
      <c r="N11" s="285" t="str">
        <f ca="1">SUBSTITUTE(CELL("address",C11),"$","")</f>
        <v>C11</v>
      </c>
      <c r="O11" s="285">
        <f t="shared" si="2"/>
        <v>4</v>
      </c>
      <c r="P11" s="285" t="str">
        <f ca="1">MID(CELL("filename",O8),FIND("]",CELL("filename",O8))+1,256)</f>
        <v>4. Energy Output (8760)</v>
      </c>
      <c r="Q11" s="290" t="s">
        <v>1394</v>
      </c>
      <c r="R11" s="290" t="s">
        <v>1397</v>
      </c>
      <c r="S11" s="290">
        <v>1</v>
      </c>
      <c r="T11" s="290" t="str">
        <f ca="1">O8&amp;"_"&amp;N11&amp;"_"&amp;R11&amp;"_"&amp;S11</f>
        <v>4_C11_POI_MW_1</v>
      </c>
      <c r="U11" s="285" t="s">
        <v>574</v>
      </c>
      <c r="V11" s="285"/>
      <c r="W11" s="285" t="s">
        <v>1398</v>
      </c>
      <c r="X11" s="285" t="s">
        <v>84</v>
      </c>
      <c r="Y11" s="285" t="s">
        <v>84</v>
      </c>
      <c r="AA11" s="288"/>
      <c r="AE11"/>
      <c r="AF11"/>
    </row>
    <row r="12" spans="1:62" ht="5.25" customHeight="1">
      <c r="A12" s="45"/>
      <c r="B12" s="46"/>
      <c r="C12" s="47"/>
      <c r="D12" s="47"/>
      <c r="E12" s="47"/>
      <c r="F12" s="48"/>
      <c r="K12" t="s">
        <v>76</v>
      </c>
      <c r="N12" s="285" t="str">
        <f ca="1">SUBSTITUTE(CELL("address",D11),"$","")</f>
        <v>D11</v>
      </c>
      <c r="O12" s="285">
        <f t="shared" si="2"/>
        <v>4</v>
      </c>
      <c r="P12" s="285" t="str">
        <f t="shared" ref="P12:P16" ca="1" si="3">MID(CELL("filename",O12),FIND("]",CELL("filename",O12))+1,256)</f>
        <v>4. Energy Output (8760)</v>
      </c>
      <c r="Q12" s="290" t="s">
        <v>1394</v>
      </c>
      <c r="R12" s="290" t="s">
        <v>1397</v>
      </c>
      <c r="S12" s="290">
        <v>2</v>
      </c>
      <c r="T12" s="290" t="str">
        <f t="shared" ref="T12:T16" ca="1" si="4">O12&amp;"_"&amp;N12&amp;"_"&amp;R12&amp;"_"&amp;S12</f>
        <v>4_D11_POI_MW_2</v>
      </c>
      <c r="U12" s="285" t="s">
        <v>574</v>
      </c>
      <c r="V12" s="285"/>
      <c r="W12" s="285" t="s">
        <v>1398</v>
      </c>
      <c r="X12" s="285" t="s">
        <v>84</v>
      </c>
      <c r="Y12" s="285" t="s">
        <v>84</v>
      </c>
      <c r="AA12" s="288"/>
      <c r="AE12"/>
      <c r="AF12"/>
    </row>
    <row r="13" spans="1:62" ht="5.25" customHeight="1">
      <c r="A13" s="45"/>
      <c r="B13" s="46"/>
      <c r="C13" s="47"/>
      <c r="D13" s="47"/>
      <c r="E13" s="47"/>
      <c r="F13" s="48"/>
      <c r="K13" t="s">
        <v>76</v>
      </c>
      <c r="N13" s="285" t="str">
        <f ca="1">SUBSTITUTE(CELL("address",E11),"$","")</f>
        <v>E11</v>
      </c>
      <c r="O13" s="285">
        <f t="shared" si="2"/>
        <v>4</v>
      </c>
      <c r="P13" s="285" t="str">
        <f t="shared" ca="1" si="3"/>
        <v>4. Energy Output (8760)</v>
      </c>
      <c r="Q13" s="290" t="s">
        <v>1394</v>
      </c>
      <c r="R13" s="290" t="s">
        <v>1397</v>
      </c>
      <c r="S13" s="290">
        <v>3</v>
      </c>
      <c r="T13" s="290" t="str">
        <f t="shared" ca="1" si="4"/>
        <v>4_E11_POI_MW_3</v>
      </c>
      <c r="U13" s="285" t="s">
        <v>574</v>
      </c>
      <c r="V13" s="285"/>
      <c r="W13" s="285" t="s">
        <v>1398</v>
      </c>
      <c r="X13" s="285" t="s">
        <v>84</v>
      </c>
      <c r="Y13" s="285" t="s">
        <v>84</v>
      </c>
      <c r="AA13" s="288"/>
      <c r="AE13"/>
      <c r="AF13"/>
    </row>
    <row r="14" spans="1:62" ht="58.5" customHeight="1">
      <c r="A14" s="45"/>
      <c r="B14" s="698" t="s">
        <v>1399</v>
      </c>
      <c r="C14" s="699">
        <f>SUM(C23:C8782)</f>
        <v>0</v>
      </c>
      <c r="D14" s="618"/>
      <c r="E14" s="618"/>
      <c r="F14" s="48"/>
      <c r="L14" t="s">
        <v>40</v>
      </c>
      <c r="N14" s="285" t="str">
        <f ca="1">SUBSTITUTE(CELL("address",C14),"$","")</f>
        <v>C14</v>
      </c>
      <c r="O14" s="285">
        <f t="shared" si="2"/>
        <v>4</v>
      </c>
      <c r="P14" s="285" t="str">
        <f t="shared" ca="1" si="3"/>
        <v>4. Energy Output (8760)</v>
      </c>
      <c r="Q14" s="290" t="s">
        <v>1394</v>
      </c>
      <c r="R14" s="290" t="s">
        <v>1400</v>
      </c>
      <c r="S14" s="290">
        <v>1</v>
      </c>
      <c r="T14" s="290" t="str">
        <f t="shared" ca="1" si="4"/>
        <v>4_C14_POI_annual_MWh_1</v>
      </c>
      <c r="U14" s="285" t="s">
        <v>574</v>
      </c>
      <c r="V14" s="285"/>
      <c r="W14" s="285" t="s">
        <v>1398</v>
      </c>
      <c r="X14" s="285" t="s">
        <v>84</v>
      </c>
      <c r="Y14" s="285" t="s">
        <v>84</v>
      </c>
      <c r="AA14" s="288"/>
      <c r="AE14"/>
      <c r="AF14"/>
    </row>
    <row r="15" spans="1:62" ht="5.25" customHeight="1">
      <c r="A15" s="45"/>
      <c r="B15" s="46"/>
      <c r="C15" s="47"/>
      <c r="D15" s="47"/>
      <c r="E15" s="47"/>
      <c r="F15" s="48"/>
      <c r="K15" t="s">
        <v>76</v>
      </c>
      <c r="N15" s="285" t="str">
        <f ca="1">SUBSTITUTE(CELL("address",D14),"$","")</f>
        <v>D14</v>
      </c>
      <c r="O15" s="285">
        <f t="shared" si="2"/>
        <v>4</v>
      </c>
      <c r="P15" s="285" t="str">
        <f t="shared" ca="1" si="3"/>
        <v>4. Energy Output (8760)</v>
      </c>
      <c r="Q15" s="290" t="s">
        <v>1394</v>
      </c>
      <c r="R15" s="290" t="s">
        <v>1400</v>
      </c>
      <c r="S15" s="290">
        <v>2</v>
      </c>
      <c r="T15" s="290" t="str">
        <f t="shared" ca="1" si="4"/>
        <v>4_D14_POI_annual_MWh_2</v>
      </c>
      <c r="U15" s="285" t="s">
        <v>574</v>
      </c>
      <c r="V15" s="285"/>
      <c r="W15" s="285" t="s">
        <v>1398</v>
      </c>
      <c r="X15" s="285" t="s">
        <v>84</v>
      </c>
      <c r="Y15" s="285" t="s">
        <v>84</v>
      </c>
      <c r="AA15" s="288"/>
      <c r="AE15"/>
      <c r="AF15"/>
    </row>
    <row r="16" spans="1:62" ht="18.75" customHeight="1">
      <c r="A16" s="45"/>
      <c r="B16" s="46"/>
      <c r="C16" s="47"/>
      <c r="D16" s="47"/>
      <c r="E16" s="47"/>
      <c r="F16" s="48"/>
      <c r="L16" t="s">
        <v>40</v>
      </c>
      <c r="N16" s="285" t="str">
        <f ca="1">SUBSTITUTE(CELL("address",E14),"$","")</f>
        <v>E14</v>
      </c>
      <c r="O16" s="285">
        <f t="shared" si="2"/>
        <v>4</v>
      </c>
      <c r="P16" s="285" t="str">
        <f t="shared" ca="1" si="3"/>
        <v>4. Energy Output (8760)</v>
      </c>
      <c r="Q16" s="290" t="s">
        <v>1394</v>
      </c>
      <c r="R16" s="290" t="s">
        <v>1400</v>
      </c>
      <c r="S16" s="290">
        <v>3</v>
      </c>
      <c r="T16" s="290" t="str">
        <f t="shared" ca="1" si="4"/>
        <v>4_E14_POI_annual_MWh_3</v>
      </c>
      <c r="U16" s="285" t="s">
        <v>574</v>
      </c>
      <c r="V16" s="285"/>
      <c r="W16" s="285" t="s">
        <v>1398</v>
      </c>
      <c r="X16" s="285" t="s">
        <v>84</v>
      </c>
      <c r="Y16" s="285" t="s">
        <v>84</v>
      </c>
      <c r="AA16" s="288"/>
      <c r="AE16"/>
      <c r="AF16"/>
    </row>
    <row r="17" spans="1:62" ht="26.25" customHeight="1">
      <c r="A17" s="45"/>
      <c r="B17" s="1173" t="s">
        <v>1401</v>
      </c>
      <c r="C17" s="1174"/>
      <c r="D17" s="1174"/>
      <c r="E17" s="1175"/>
      <c r="F17" s="48"/>
      <c r="L17" t="s">
        <v>40</v>
      </c>
      <c r="N17" s="3"/>
      <c r="O17" s="285"/>
      <c r="U17" s="285"/>
      <c r="V17" s="285"/>
      <c r="W17" s="285"/>
      <c r="X17" s="285"/>
      <c r="AE17"/>
      <c r="AF17"/>
    </row>
    <row r="18" spans="1:62" ht="30" customHeight="1">
      <c r="A18" s="45"/>
      <c r="B18" s="1170" t="s">
        <v>1402</v>
      </c>
      <c r="C18" s="1171"/>
      <c r="D18" s="1171"/>
      <c r="E18" s="1172"/>
      <c r="F18" s="48"/>
      <c r="L18" t="s">
        <v>40</v>
      </c>
      <c r="N18" s="3"/>
      <c r="O18" s="285"/>
      <c r="U18" s="285"/>
      <c r="V18" s="285"/>
      <c r="W18" s="285"/>
      <c r="X18" s="285"/>
      <c r="AE18"/>
      <c r="AF18"/>
    </row>
    <row r="19" spans="1:62">
      <c r="A19" s="45"/>
      <c r="B19" s="1176" t="s">
        <v>1403</v>
      </c>
      <c r="C19" s="1177"/>
      <c r="D19" s="1177"/>
      <c r="E19" s="1178"/>
      <c r="F19" s="48"/>
      <c r="N19" s="3"/>
      <c r="O19" s="285"/>
      <c r="U19" s="285"/>
      <c r="V19" s="285"/>
      <c r="W19" s="285"/>
      <c r="X19" s="285"/>
      <c r="AE19"/>
      <c r="AF19"/>
    </row>
    <row r="20" spans="1:62" ht="24.75" customHeight="1">
      <c r="A20" s="45"/>
      <c r="B20" s="46"/>
      <c r="C20" s="456" t="s">
        <v>88</v>
      </c>
      <c r="D20" s="619"/>
      <c r="E20" s="619"/>
      <c r="F20" s="48"/>
      <c r="L20" t="s">
        <v>40</v>
      </c>
      <c r="N20" s="3"/>
      <c r="O20" s="285"/>
      <c r="U20" s="285"/>
      <c r="V20" s="285"/>
      <c r="W20" s="285"/>
      <c r="X20" s="285"/>
      <c r="AE20"/>
      <c r="AF20"/>
    </row>
    <row r="21" spans="1:62" ht="5.25" customHeight="1">
      <c r="A21" s="45"/>
      <c r="B21" s="47"/>
      <c r="C21" s="47"/>
      <c r="D21" s="47"/>
      <c r="E21" s="47"/>
      <c r="F21" s="48"/>
      <c r="K21" t="s">
        <v>76</v>
      </c>
      <c r="AE21"/>
      <c r="AF21"/>
    </row>
    <row r="22" spans="1:62" s="4" customFormat="1" ht="13">
      <c r="A22" s="49"/>
      <c r="B22" s="44" t="s">
        <v>1404</v>
      </c>
      <c r="C22" s="44" t="s">
        <v>1405</v>
      </c>
      <c r="D22" s="47"/>
      <c r="E22" s="47"/>
      <c r="F22" s="334"/>
      <c r="G22" s="25"/>
      <c r="H22"/>
      <c r="I22"/>
      <c r="J22"/>
      <c r="K22"/>
      <c r="L22" t="s">
        <v>40</v>
      </c>
      <c r="M22"/>
      <c r="N22" s="290"/>
      <c r="O22" s="290"/>
      <c r="P22" s="290"/>
      <c r="Q22" s="290"/>
      <c r="R22" s="290"/>
      <c r="S22" s="290"/>
      <c r="T22" s="290"/>
      <c r="U22" s="290"/>
      <c r="V22" s="290"/>
      <c r="W22" s="290"/>
      <c r="X22" s="290"/>
      <c r="Y22" s="292"/>
      <c r="Z22" s="292"/>
      <c r="AA22" s="292"/>
      <c r="AB22" s="292"/>
      <c r="AC22" s="292"/>
      <c r="AE22"/>
      <c r="AF22"/>
      <c r="BJ22" s="495"/>
    </row>
    <row r="23" spans="1:62">
      <c r="A23" s="45"/>
      <c r="B23" s="43">
        <v>1</v>
      </c>
      <c r="C23" s="539"/>
      <c r="D23" s="620"/>
      <c r="E23" s="620"/>
      <c r="F23" s="48"/>
      <c r="L23" t="s">
        <v>40</v>
      </c>
      <c r="N23" s="285" t="str">
        <f ca="1">SUBSTITUTE(CELL("address",C23),"$","")</f>
        <v>C23</v>
      </c>
      <c r="O23" s="285">
        <f>$O$8</f>
        <v>4</v>
      </c>
      <c r="P23" s="285" t="str">
        <f t="shared" ref="P23:P25" ca="1" si="5">MID(CELL("filename",O23),FIND("]",CELL("filename",O23))+1,256)</f>
        <v>4. Energy Output (8760)</v>
      </c>
      <c r="Q23" s="290" t="s">
        <v>1394</v>
      </c>
      <c r="R23" s="290" t="s">
        <v>1406</v>
      </c>
      <c r="S23" s="290">
        <v>1</v>
      </c>
      <c r="T23" s="290" t="str">
        <f t="shared" ref="T23:T25" ca="1" si="6">O23&amp;"_"&amp;N23&amp;"_"&amp;R23&amp;"_"&amp;S23</f>
        <v>4_C23_Hour_1</v>
      </c>
      <c r="U23" s="285" t="s">
        <v>395</v>
      </c>
      <c r="V23" s="285"/>
      <c r="W23" s="285" t="s">
        <v>1407</v>
      </c>
      <c r="X23" s="285" t="s">
        <v>84</v>
      </c>
      <c r="Y23" s="285" t="s">
        <v>84</v>
      </c>
      <c r="AA23" s="288"/>
      <c r="AB23" s="293"/>
      <c r="AC23" s="293"/>
      <c r="AD23" s="3" t="s">
        <v>1408</v>
      </c>
    </row>
    <row r="24" spans="1:62">
      <c r="A24" s="45"/>
      <c r="B24" s="43">
        <f>B23+1</f>
        <v>2</v>
      </c>
      <c r="C24" s="539"/>
      <c r="D24" s="620"/>
      <c r="E24" s="620"/>
      <c r="F24" s="48"/>
      <c r="L24" t="s">
        <v>40</v>
      </c>
      <c r="N24" s="285" t="str">
        <f ca="1">SUBSTITUTE(CELL("address",D23),"$","")</f>
        <v>D23</v>
      </c>
      <c r="O24" s="285">
        <f>$O$8</f>
        <v>4</v>
      </c>
      <c r="P24" s="285" t="str">
        <f t="shared" ca="1" si="5"/>
        <v>4. Energy Output (8760)</v>
      </c>
      <c r="Q24" s="290" t="s">
        <v>1394</v>
      </c>
      <c r="R24" s="290" t="s">
        <v>1406</v>
      </c>
      <c r="S24" s="290">
        <v>1</v>
      </c>
      <c r="T24" s="290" t="str">
        <f t="shared" ca="1" si="6"/>
        <v>4_D23_Hour_1</v>
      </c>
      <c r="U24" s="285" t="s">
        <v>395</v>
      </c>
      <c r="V24" s="285"/>
      <c r="W24" s="285" t="s">
        <v>1407</v>
      </c>
      <c r="X24" s="285" t="s">
        <v>84</v>
      </c>
      <c r="Y24" s="285" t="s">
        <v>84</v>
      </c>
      <c r="AA24" s="288"/>
      <c r="AB24" s="293"/>
      <c r="AD24" s="3" t="s">
        <v>1409</v>
      </c>
    </row>
    <row r="25" spans="1:62">
      <c r="A25" s="45"/>
      <c r="B25" s="43">
        <f t="shared" ref="B25:B88" si="7">B24+1</f>
        <v>3</v>
      </c>
      <c r="C25" s="539"/>
      <c r="D25" s="620"/>
      <c r="E25" s="620"/>
      <c r="F25" s="48"/>
      <c r="L25" t="s">
        <v>40</v>
      </c>
      <c r="N25" s="484" t="str">
        <f ca="1">SUBSTITUTE(CELL("address",E23),"$","")</f>
        <v>E23</v>
      </c>
      <c r="O25" s="484">
        <f>$O$8</f>
        <v>4</v>
      </c>
      <c r="P25" s="484" t="str">
        <f t="shared" ca="1" si="5"/>
        <v>4. Energy Output (8760)</v>
      </c>
      <c r="Q25" s="486" t="s">
        <v>1394</v>
      </c>
      <c r="R25" s="486" t="s">
        <v>1406</v>
      </c>
      <c r="S25" s="486">
        <v>1</v>
      </c>
      <c r="T25" s="486" t="str">
        <f t="shared" ca="1" si="6"/>
        <v>4_E23_Hour_1</v>
      </c>
      <c r="U25" s="484" t="s">
        <v>395</v>
      </c>
      <c r="V25" s="484"/>
      <c r="W25" s="484" t="s">
        <v>1407</v>
      </c>
      <c r="X25" s="484" t="s">
        <v>84</v>
      </c>
      <c r="Y25" s="484" t="s">
        <v>84</v>
      </c>
      <c r="Z25" s="507"/>
      <c r="AA25" s="288"/>
      <c r="AB25" s="492"/>
      <c r="AC25" s="507"/>
      <c r="AD25" s="508" t="s">
        <v>1410</v>
      </c>
      <c r="AE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9"/>
    </row>
    <row r="26" spans="1:62">
      <c r="A26" s="45"/>
      <c r="B26" s="43">
        <f t="shared" si="7"/>
        <v>4</v>
      </c>
      <c r="C26" s="539"/>
      <c r="D26" s="620"/>
      <c r="E26" s="620"/>
      <c r="F26" s="48"/>
      <c r="L26" t="s">
        <v>40</v>
      </c>
      <c r="N26" s="285"/>
      <c r="O26" s="285"/>
      <c r="U26" s="285"/>
      <c r="V26" s="285"/>
      <c r="W26" s="285"/>
      <c r="X26" s="285"/>
    </row>
    <row r="27" spans="1:62">
      <c r="A27" s="45"/>
      <c r="B27" s="43">
        <f t="shared" si="7"/>
        <v>5</v>
      </c>
      <c r="C27" s="539"/>
      <c r="D27" s="620"/>
      <c r="E27" s="620"/>
      <c r="F27" s="48"/>
      <c r="L27" t="s">
        <v>40</v>
      </c>
      <c r="N27" s="285">
        <f ca="1">COUNTA(N8:N25)</f>
        <v>12</v>
      </c>
      <c r="O27" s="285"/>
      <c r="U27" s="285"/>
      <c r="V27" s="285"/>
      <c r="W27" s="285"/>
      <c r="X27" s="285"/>
    </row>
    <row r="28" spans="1:62">
      <c r="A28" s="45"/>
      <c r="B28" s="43">
        <f t="shared" si="7"/>
        <v>6</v>
      </c>
      <c r="C28" s="539"/>
      <c r="D28" s="620"/>
      <c r="E28" s="620"/>
      <c r="F28" s="48"/>
      <c r="L28" t="s">
        <v>40</v>
      </c>
      <c r="N28" s="285"/>
      <c r="O28" s="285"/>
      <c r="U28" s="285"/>
      <c r="V28" s="285"/>
      <c r="W28" s="285"/>
      <c r="X28" s="285"/>
    </row>
    <row r="29" spans="1:62">
      <c r="A29" s="45"/>
      <c r="B29" s="43">
        <f t="shared" si="7"/>
        <v>7</v>
      </c>
      <c r="C29" s="539"/>
      <c r="D29" s="620"/>
      <c r="E29" s="620"/>
      <c r="F29" s="48"/>
      <c r="L29" t="s">
        <v>40</v>
      </c>
      <c r="N29" s="285"/>
      <c r="O29" s="285"/>
      <c r="U29" s="285"/>
      <c r="V29" s="285"/>
      <c r="W29" s="285"/>
      <c r="X29" s="285"/>
    </row>
    <row r="30" spans="1:62">
      <c r="A30" s="45"/>
      <c r="B30" s="43">
        <f t="shared" si="7"/>
        <v>8</v>
      </c>
      <c r="C30" s="539"/>
      <c r="D30" s="620"/>
      <c r="E30" s="620"/>
      <c r="F30" s="48"/>
      <c r="L30" t="s">
        <v>40</v>
      </c>
      <c r="N30" s="285"/>
      <c r="O30" s="285"/>
      <c r="U30" s="285"/>
      <c r="V30" s="285"/>
      <c r="W30" s="285"/>
      <c r="X30" s="285"/>
    </row>
    <row r="31" spans="1:62">
      <c r="A31" s="45"/>
      <c r="B31" s="43">
        <f t="shared" si="7"/>
        <v>9</v>
      </c>
      <c r="C31" s="539"/>
      <c r="D31" s="620"/>
      <c r="E31" s="620"/>
      <c r="F31" s="48"/>
      <c r="L31" t="s">
        <v>40</v>
      </c>
      <c r="N31" s="285"/>
      <c r="O31" s="285"/>
      <c r="U31" s="285"/>
      <c r="V31" s="285"/>
      <c r="W31" s="285"/>
      <c r="X31" s="285"/>
    </row>
    <row r="32" spans="1:62">
      <c r="A32" s="45"/>
      <c r="B32" s="43">
        <f t="shared" si="7"/>
        <v>10</v>
      </c>
      <c r="C32" s="539"/>
      <c r="D32" s="620"/>
      <c r="E32" s="620"/>
      <c r="F32" s="48"/>
      <c r="L32" t="s">
        <v>40</v>
      </c>
      <c r="N32" s="285"/>
      <c r="O32" s="285"/>
      <c r="U32" s="285"/>
      <c r="V32" s="285"/>
      <c r="W32" s="285"/>
      <c r="X32" s="285"/>
    </row>
    <row r="33" spans="1:24">
      <c r="A33" s="45"/>
      <c r="B33" s="43">
        <f t="shared" si="7"/>
        <v>11</v>
      </c>
      <c r="C33" s="539"/>
      <c r="D33" s="620"/>
      <c r="E33" s="620"/>
      <c r="F33" s="48"/>
      <c r="L33" t="s">
        <v>40</v>
      </c>
      <c r="N33" s="285"/>
      <c r="O33" s="285"/>
      <c r="U33" s="285"/>
      <c r="V33" s="285"/>
      <c r="W33" s="285"/>
      <c r="X33" s="285"/>
    </row>
    <row r="34" spans="1:24">
      <c r="A34" s="45"/>
      <c r="B34" s="43">
        <f t="shared" si="7"/>
        <v>12</v>
      </c>
      <c r="C34" s="539"/>
      <c r="D34" s="620"/>
      <c r="E34" s="620"/>
      <c r="F34" s="48"/>
      <c r="L34" t="s">
        <v>40</v>
      </c>
      <c r="N34" s="285"/>
      <c r="O34" s="285"/>
      <c r="U34" s="285"/>
      <c r="V34" s="285"/>
      <c r="W34" s="285"/>
      <c r="X34" s="285"/>
    </row>
    <row r="35" spans="1:24">
      <c r="A35" s="45"/>
      <c r="B35" s="43">
        <f t="shared" si="7"/>
        <v>13</v>
      </c>
      <c r="C35" s="539"/>
      <c r="D35" s="620"/>
      <c r="E35" s="620"/>
      <c r="F35" s="48"/>
      <c r="L35" t="s">
        <v>40</v>
      </c>
      <c r="N35" s="285"/>
      <c r="O35" s="285"/>
      <c r="U35" s="285"/>
      <c r="V35" s="285"/>
      <c r="W35" s="285"/>
      <c r="X35" s="285"/>
    </row>
    <row r="36" spans="1:24">
      <c r="A36" s="45"/>
      <c r="B36" s="43">
        <f t="shared" si="7"/>
        <v>14</v>
      </c>
      <c r="C36" s="539"/>
      <c r="D36" s="620"/>
      <c r="E36" s="620"/>
      <c r="F36" s="48"/>
      <c r="L36" t="s">
        <v>40</v>
      </c>
      <c r="N36" s="285"/>
      <c r="O36" s="285"/>
      <c r="U36" s="285"/>
      <c r="V36" s="285"/>
      <c r="W36" s="285"/>
      <c r="X36" s="285"/>
    </row>
    <row r="37" spans="1:24">
      <c r="A37" s="45"/>
      <c r="B37" s="43">
        <f t="shared" si="7"/>
        <v>15</v>
      </c>
      <c r="C37" s="539"/>
      <c r="D37" s="620"/>
      <c r="E37" s="620"/>
      <c r="F37" s="48"/>
      <c r="L37" t="s">
        <v>40</v>
      </c>
      <c r="N37" s="285"/>
      <c r="O37" s="285"/>
      <c r="U37" s="285"/>
      <c r="V37" s="285"/>
      <c r="W37" s="285"/>
      <c r="X37" s="285"/>
    </row>
    <row r="38" spans="1:24">
      <c r="A38" s="45"/>
      <c r="B38" s="43">
        <f t="shared" si="7"/>
        <v>16</v>
      </c>
      <c r="C38" s="539"/>
      <c r="D38" s="620"/>
      <c r="E38" s="620"/>
      <c r="F38" s="48"/>
      <c r="L38" t="s">
        <v>40</v>
      </c>
      <c r="N38" s="285"/>
      <c r="O38" s="285"/>
      <c r="U38" s="285"/>
      <c r="V38" s="285"/>
      <c r="W38" s="285"/>
      <c r="X38" s="285"/>
    </row>
    <row r="39" spans="1:24">
      <c r="A39" s="45"/>
      <c r="B39" s="43">
        <f t="shared" si="7"/>
        <v>17</v>
      </c>
      <c r="C39" s="539"/>
      <c r="D39" s="620"/>
      <c r="E39" s="620"/>
      <c r="F39" s="48"/>
      <c r="L39" t="s">
        <v>40</v>
      </c>
      <c r="N39" s="285"/>
      <c r="O39" s="285"/>
      <c r="U39" s="285"/>
      <c r="V39" s="285"/>
      <c r="W39" s="285"/>
      <c r="X39" s="285"/>
    </row>
    <row r="40" spans="1:24">
      <c r="A40" s="45"/>
      <c r="B40" s="43">
        <f t="shared" si="7"/>
        <v>18</v>
      </c>
      <c r="C40" s="539"/>
      <c r="D40" s="620"/>
      <c r="E40" s="620"/>
      <c r="F40" s="48"/>
      <c r="L40" t="s">
        <v>40</v>
      </c>
      <c r="N40" s="285"/>
      <c r="O40" s="285"/>
      <c r="U40" s="285"/>
      <c r="V40" s="285"/>
      <c r="W40" s="285"/>
      <c r="X40" s="285"/>
    </row>
    <row r="41" spans="1:24">
      <c r="A41" s="45"/>
      <c r="B41" s="43">
        <f t="shared" si="7"/>
        <v>19</v>
      </c>
      <c r="C41" s="539"/>
      <c r="D41" s="620"/>
      <c r="E41" s="620"/>
      <c r="F41" s="48"/>
      <c r="L41" t="s">
        <v>40</v>
      </c>
      <c r="N41" s="285"/>
      <c r="O41" s="285"/>
      <c r="U41" s="285"/>
      <c r="V41" s="285"/>
      <c r="W41" s="285"/>
      <c r="X41" s="285"/>
    </row>
    <row r="42" spans="1:24">
      <c r="A42" s="45"/>
      <c r="B42" s="43">
        <f t="shared" si="7"/>
        <v>20</v>
      </c>
      <c r="C42" s="539"/>
      <c r="D42" s="620"/>
      <c r="E42" s="620"/>
      <c r="F42" s="48"/>
      <c r="L42" t="s">
        <v>40</v>
      </c>
      <c r="N42" s="285"/>
      <c r="O42" s="285"/>
      <c r="U42" s="285"/>
      <c r="V42" s="285"/>
      <c r="W42" s="285"/>
      <c r="X42" s="285"/>
    </row>
    <row r="43" spans="1:24">
      <c r="A43" s="45"/>
      <c r="B43" s="43">
        <f t="shared" si="7"/>
        <v>21</v>
      </c>
      <c r="C43" s="539"/>
      <c r="D43" s="620"/>
      <c r="E43" s="620"/>
      <c r="F43" s="48"/>
      <c r="L43" t="s">
        <v>40</v>
      </c>
      <c r="N43" s="285"/>
      <c r="O43" s="285"/>
      <c r="U43" s="285"/>
      <c r="V43" s="285"/>
      <c r="W43" s="285"/>
      <c r="X43" s="285"/>
    </row>
    <row r="44" spans="1:24">
      <c r="A44" s="45"/>
      <c r="B44" s="43">
        <f t="shared" si="7"/>
        <v>22</v>
      </c>
      <c r="C44" s="539"/>
      <c r="D44" s="620"/>
      <c r="E44" s="620"/>
      <c r="F44" s="48"/>
      <c r="L44" t="s">
        <v>40</v>
      </c>
      <c r="N44" s="285"/>
      <c r="O44" s="285"/>
      <c r="U44" s="285"/>
      <c r="V44" s="285"/>
      <c r="W44" s="285"/>
      <c r="X44" s="285"/>
    </row>
    <row r="45" spans="1:24">
      <c r="A45" s="45"/>
      <c r="B45" s="43">
        <f t="shared" si="7"/>
        <v>23</v>
      </c>
      <c r="C45" s="539"/>
      <c r="D45" s="620"/>
      <c r="E45" s="620"/>
      <c r="F45" s="48"/>
      <c r="L45" t="s">
        <v>40</v>
      </c>
      <c r="N45" s="285"/>
      <c r="O45" s="285"/>
      <c r="U45" s="285"/>
      <c r="V45" s="285"/>
      <c r="W45" s="285"/>
      <c r="X45" s="285"/>
    </row>
    <row r="46" spans="1:24">
      <c r="A46" s="45"/>
      <c r="B46" s="43">
        <f t="shared" si="7"/>
        <v>24</v>
      </c>
      <c r="C46" s="539"/>
      <c r="D46" s="620"/>
      <c r="E46" s="620"/>
      <c r="F46" s="48"/>
      <c r="L46" t="s">
        <v>40</v>
      </c>
      <c r="N46" s="285"/>
      <c r="O46" s="285"/>
      <c r="U46" s="285"/>
      <c r="V46" s="285"/>
      <c r="W46" s="285"/>
      <c r="X46" s="285"/>
    </row>
    <row r="47" spans="1:24">
      <c r="A47" s="45"/>
      <c r="B47" s="43">
        <f t="shared" si="7"/>
        <v>25</v>
      </c>
      <c r="C47" s="539"/>
      <c r="D47" s="620"/>
      <c r="E47" s="620"/>
      <c r="F47" s="48"/>
      <c r="L47" t="s">
        <v>40</v>
      </c>
      <c r="N47" s="285"/>
      <c r="O47" s="285"/>
      <c r="U47" s="285"/>
      <c r="V47" s="285"/>
      <c r="W47" s="285"/>
      <c r="X47" s="285"/>
    </row>
    <row r="48" spans="1:24">
      <c r="A48" s="45"/>
      <c r="B48" s="43">
        <f t="shared" si="7"/>
        <v>26</v>
      </c>
      <c r="C48" s="539"/>
      <c r="D48" s="620"/>
      <c r="E48" s="620"/>
      <c r="F48" s="48"/>
      <c r="L48" t="s">
        <v>40</v>
      </c>
      <c r="N48" s="285"/>
      <c r="O48" s="285"/>
      <c r="U48" s="285"/>
      <c r="V48" s="285"/>
      <c r="W48" s="285"/>
      <c r="X48" s="285"/>
    </row>
    <row r="49" spans="1:24">
      <c r="A49" s="45"/>
      <c r="B49" s="43">
        <f t="shared" si="7"/>
        <v>27</v>
      </c>
      <c r="C49" s="539"/>
      <c r="D49" s="620"/>
      <c r="E49" s="620"/>
      <c r="F49" s="48"/>
      <c r="L49" t="s">
        <v>40</v>
      </c>
      <c r="N49" s="285"/>
      <c r="O49" s="285"/>
      <c r="U49" s="285"/>
      <c r="V49" s="285"/>
      <c r="W49" s="285"/>
      <c r="X49" s="285"/>
    </row>
    <row r="50" spans="1:24">
      <c r="A50" s="45"/>
      <c r="B50" s="43">
        <f t="shared" si="7"/>
        <v>28</v>
      </c>
      <c r="C50" s="539"/>
      <c r="D50" s="620"/>
      <c r="E50" s="620"/>
      <c r="F50" s="48"/>
      <c r="L50" t="s">
        <v>40</v>
      </c>
      <c r="N50" s="285"/>
      <c r="O50" s="285"/>
      <c r="U50" s="285"/>
      <c r="V50" s="285"/>
      <c r="W50" s="285"/>
      <c r="X50" s="285"/>
    </row>
    <row r="51" spans="1:24">
      <c r="A51" s="45"/>
      <c r="B51" s="43">
        <f t="shared" si="7"/>
        <v>29</v>
      </c>
      <c r="C51" s="539"/>
      <c r="D51" s="620"/>
      <c r="E51" s="620"/>
      <c r="F51" s="48"/>
      <c r="L51" t="s">
        <v>40</v>
      </c>
      <c r="N51" s="285"/>
      <c r="O51" s="285"/>
      <c r="U51" s="285"/>
      <c r="V51" s="285"/>
      <c r="W51" s="285"/>
      <c r="X51" s="285"/>
    </row>
    <row r="52" spans="1:24">
      <c r="A52" s="45"/>
      <c r="B52" s="43">
        <f t="shared" si="7"/>
        <v>30</v>
      </c>
      <c r="C52" s="539"/>
      <c r="D52" s="620"/>
      <c r="E52" s="620"/>
      <c r="F52" s="48"/>
      <c r="L52" t="s">
        <v>40</v>
      </c>
      <c r="N52" s="285"/>
      <c r="O52" s="285"/>
      <c r="U52" s="285"/>
      <c r="V52" s="285"/>
      <c r="W52" s="285"/>
      <c r="X52" s="285"/>
    </row>
    <row r="53" spans="1:24">
      <c r="A53" s="45"/>
      <c r="B53" s="43">
        <f t="shared" si="7"/>
        <v>31</v>
      </c>
      <c r="C53" s="539"/>
      <c r="D53" s="620"/>
      <c r="E53" s="620"/>
      <c r="F53" s="48"/>
      <c r="L53" t="s">
        <v>40</v>
      </c>
      <c r="N53" s="285"/>
      <c r="O53" s="285"/>
      <c r="U53" s="285"/>
      <c r="V53" s="285"/>
      <c r="W53" s="285"/>
      <c r="X53" s="285"/>
    </row>
    <row r="54" spans="1:24">
      <c r="A54" s="45"/>
      <c r="B54" s="43">
        <f t="shared" si="7"/>
        <v>32</v>
      </c>
      <c r="C54" s="539"/>
      <c r="D54" s="620"/>
      <c r="E54" s="620"/>
      <c r="F54" s="48"/>
      <c r="L54" t="s">
        <v>40</v>
      </c>
      <c r="N54" s="285"/>
      <c r="O54" s="285"/>
      <c r="U54" s="285"/>
      <c r="V54" s="285"/>
      <c r="W54" s="285"/>
      <c r="X54" s="285"/>
    </row>
    <row r="55" spans="1:24">
      <c r="A55" s="45"/>
      <c r="B55" s="43">
        <f t="shared" si="7"/>
        <v>33</v>
      </c>
      <c r="C55" s="539"/>
      <c r="D55" s="620"/>
      <c r="E55" s="620"/>
      <c r="F55" s="48"/>
      <c r="L55" t="s">
        <v>40</v>
      </c>
      <c r="N55" s="285"/>
      <c r="O55" s="285"/>
      <c r="U55" s="285"/>
      <c r="V55" s="285"/>
      <c r="W55" s="285"/>
      <c r="X55" s="285"/>
    </row>
    <row r="56" spans="1:24">
      <c r="A56" s="45"/>
      <c r="B56" s="43">
        <f t="shared" si="7"/>
        <v>34</v>
      </c>
      <c r="C56" s="539"/>
      <c r="D56" s="620"/>
      <c r="E56" s="620"/>
      <c r="F56" s="48"/>
      <c r="L56" t="s">
        <v>40</v>
      </c>
      <c r="N56" s="285"/>
      <c r="O56" s="285"/>
      <c r="U56" s="285"/>
      <c r="V56" s="285"/>
      <c r="W56" s="285"/>
      <c r="X56" s="285"/>
    </row>
    <row r="57" spans="1:24">
      <c r="A57" s="45"/>
      <c r="B57" s="43">
        <f t="shared" si="7"/>
        <v>35</v>
      </c>
      <c r="C57" s="539"/>
      <c r="D57" s="620"/>
      <c r="E57" s="620"/>
      <c r="F57" s="48"/>
      <c r="L57" t="s">
        <v>40</v>
      </c>
      <c r="N57" s="285"/>
      <c r="O57" s="285"/>
      <c r="U57" s="285"/>
      <c r="V57" s="285"/>
      <c r="W57" s="285"/>
      <c r="X57" s="285"/>
    </row>
    <row r="58" spans="1:24">
      <c r="A58" s="45"/>
      <c r="B58" s="43">
        <f t="shared" si="7"/>
        <v>36</v>
      </c>
      <c r="C58" s="539"/>
      <c r="D58" s="620"/>
      <c r="E58" s="620"/>
      <c r="F58" s="48"/>
      <c r="L58" t="s">
        <v>40</v>
      </c>
      <c r="N58" s="285"/>
      <c r="O58" s="285"/>
      <c r="U58" s="285"/>
      <c r="V58" s="285"/>
      <c r="W58" s="285"/>
      <c r="X58" s="285"/>
    </row>
    <row r="59" spans="1:24">
      <c r="A59" s="45"/>
      <c r="B59" s="43">
        <f t="shared" si="7"/>
        <v>37</v>
      </c>
      <c r="C59" s="539"/>
      <c r="D59" s="620"/>
      <c r="E59" s="620"/>
      <c r="F59" s="48"/>
      <c r="L59" t="s">
        <v>40</v>
      </c>
      <c r="N59" s="285"/>
      <c r="O59" s="285"/>
      <c r="U59" s="285"/>
      <c r="V59" s="285"/>
      <c r="W59" s="285"/>
      <c r="X59" s="285"/>
    </row>
    <row r="60" spans="1:24">
      <c r="A60" s="45"/>
      <c r="B60" s="43">
        <f t="shared" si="7"/>
        <v>38</v>
      </c>
      <c r="C60" s="539"/>
      <c r="D60" s="620"/>
      <c r="E60" s="620"/>
      <c r="F60" s="48"/>
      <c r="L60" t="s">
        <v>40</v>
      </c>
      <c r="N60" s="285"/>
      <c r="O60" s="285"/>
      <c r="U60" s="285"/>
      <c r="V60" s="285"/>
      <c r="W60" s="285"/>
      <c r="X60" s="285"/>
    </row>
    <row r="61" spans="1:24">
      <c r="A61" s="45"/>
      <c r="B61" s="43">
        <f t="shared" si="7"/>
        <v>39</v>
      </c>
      <c r="C61" s="539"/>
      <c r="D61" s="620"/>
      <c r="E61" s="620"/>
      <c r="F61" s="48"/>
      <c r="L61" t="s">
        <v>40</v>
      </c>
      <c r="N61" s="285"/>
      <c r="O61" s="285"/>
      <c r="U61" s="285"/>
      <c r="V61" s="285"/>
      <c r="W61" s="285"/>
      <c r="X61" s="285"/>
    </row>
    <row r="62" spans="1:24">
      <c r="A62" s="45"/>
      <c r="B62" s="43">
        <f t="shared" si="7"/>
        <v>40</v>
      </c>
      <c r="C62" s="539"/>
      <c r="D62" s="620"/>
      <c r="E62" s="620"/>
      <c r="F62" s="48"/>
      <c r="L62" t="s">
        <v>40</v>
      </c>
      <c r="N62" s="285"/>
      <c r="O62" s="285"/>
      <c r="U62" s="285"/>
      <c r="V62" s="285"/>
      <c r="W62" s="285"/>
      <c r="X62" s="285"/>
    </row>
    <row r="63" spans="1:24">
      <c r="A63" s="45"/>
      <c r="B63" s="43">
        <f t="shared" si="7"/>
        <v>41</v>
      </c>
      <c r="C63" s="539"/>
      <c r="D63" s="620"/>
      <c r="E63" s="620"/>
      <c r="F63" s="48"/>
      <c r="L63" t="s">
        <v>40</v>
      </c>
      <c r="N63" s="285"/>
      <c r="O63" s="285"/>
      <c r="U63" s="285"/>
      <c r="V63" s="285"/>
      <c r="W63" s="285"/>
      <c r="X63" s="285"/>
    </row>
    <row r="64" spans="1:24">
      <c r="A64" s="45"/>
      <c r="B64" s="43">
        <f t="shared" si="7"/>
        <v>42</v>
      </c>
      <c r="C64" s="539"/>
      <c r="D64" s="620"/>
      <c r="E64" s="620"/>
      <c r="F64" s="48"/>
      <c r="L64" t="s">
        <v>40</v>
      </c>
      <c r="N64" s="285"/>
      <c r="O64" s="285"/>
      <c r="U64" s="285"/>
      <c r="V64" s="285"/>
      <c r="W64" s="285"/>
      <c r="X64" s="285"/>
    </row>
    <row r="65" spans="1:24">
      <c r="A65" s="45"/>
      <c r="B65" s="43">
        <f t="shared" si="7"/>
        <v>43</v>
      </c>
      <c r="C65" s="539"/>
      <c r="D65" s="620"/>
      <c r="E65" s="620"/>
      <c r="F65" s="48"/>
      <c r="L65" t="s">
        <v>40</v>
      </c>
      <c r="N65" s="285"/>
      <c r="O65" s="285"/>
      <c r="U65" s="285"/>
      <c r="V65" s="285"/>
      <c r="W65" s="285"/>
      <c r="X65" s="285"/>
    </row>
    <row r="66" spans="1:24">
      <c r="A66" s="45"/>
      <c r="B66" s="43">
        <f t="shared" si="7"/>
        <v>44</v>
      </c>
      <c r="C66" s="539"/>
      <c r="D66" s="620"/>
      <c r="E66" s="620"/>
      <c r="F66" s="48"/>
      <c r="L66" t="s">
        <v>40</v>
      </c>
      <c r="N66" s="285"/>
      <c r="O66" s="285"/>
      <c r="U66" s="285"/>
      <c r="V66" s="285"/>
      <c r="W66" s="285"/>
      <c r="X66" s="285"/>
    </row>
    <row r="67" spans="1:24">
      <c r="A67" s="45"/>
      <c r="B67" s="43">
        <f t="shared" si="7"/>
        <v>45</v>
      </c>
      <c r="C67" s="539"/>
      <c r="D67" s="620"/>
      <c r="E67" s="620"/>
      <c r="F67" s="48"/>
      <c r="L67" t="s">
        <v>40</v>
      </c>
      <c r="N67" s="285"/>
      <c r="O67" s="285"/>
      <c r="U67" s="285"/>
      <c r="V67" s="285"/>
      <c r="W67" s="285"/>
      <c r="X67" s="285"/>
    </row>
    <row r="68" spans="1:24">
      <c r="A68" s="45"/>
      <c r="B68" s="43">
        <f t="shared" si="7"/>
        <v>46</v>
      </c>
      <c r="C68" s="539"/>
      <c r="D68" s="620"/>
      <c r="E68" s="620"/>
      <c r="F68" s="48"/>
      <c r="L68" t="s">
        <v>40</v>
      </c>
      <c r="N68" s="285"/>
      <c r="O68" s="285"/>
      <c r="U68" s="285"/>
      <c r="V68" s="285"/>
      <c r="W68" s="285"/>
      <c r="X68" s="285"/>
    </row>
    <row r="69" spans="1:24">
      <c r="A69" s="45"/>
      <c r="B69" s="43">
        <f t="shared" si="7"/>
        <v>47</v>
      </c>
      <c r="C69" s="539"/>
      <c r="D69" s="620"/>
      <c r="E69" s="620"/>
      <c r="F69" s="48"/>
      <c r="L69" t="s">
        <v>40</v>
      </c>
      <c r="N69" s="285"/>
      <c r="O69" s="285"/>
      <c r="U69" s="285"/>
      <c r="V69" s="285"/>
      <c r="W69" s="285"/>
      <c r="X69" s="285"/>
    </row>
    <row r="70" spans="1:24">
      <c r="A70" s="45"/>
      <c r="B70" s="43">
        <f t="shared" si="7"/>
        <v>48</v>
      </c>
      <c r="C70" s="539"/>
      <c r="D70" s="620"/>
      <c r="E70" s="620"/>
      <c r="F70" s="48"/>
      <c r="L70" t="s">
        <v>40</v>
      </c>
      <c r="N70" s="285"/>
      <c r="O70" s="285"/>
      <c r="U70" s="285"/>
      <c r="V70" s="285"/>
      <c r="W70" s="285"/>
      <c r="X70" s="285"/>
    </row>
    <row r="71" spans="1:24">
      <c r="A71" s="45"/>
      <c r="B71" s="43">
        <f t="shared" si="7"/>
        <v>49</v>
      </c>
      <c r="C71" s="539"/>
      <c r="D71" s="620"/>
      <c r="E71" s="620"/>
      <c r="F71" s="48"/>
      <c r="L71" t="s">
        <v>40</v>
      </c>
      <c r="N71" s="285"/>
      <c r="O71" s="285"/>
      <c r="U71" s="285"/>
      <c r="V71" s="285"/>
      <c r="W71" s="285"/>
      <c r="X71" s="285"/>
    </row>
    <row r="72" spans="1:24">
      <c r="A72" s="45"/>
      <c r="B72" s="43">
        <f t="shared" si="7"/>
        <v>50</v>
      </c>
      <c r="C72" s="539"/>
      <c r="D72" s="620"/>
      <c r="E72" s="620"/>
      <c r="F72" s="48"/>
      <c r="L72" t="s">
        <v>40</v>
      </c>
      <c r="N72" s="285"/>
      <c r="O72" s="285"/>
      <c r="U72" s="285"/>
      <c r="V72" s="285"/>
      <c r="W72" s="285"/>
      <c r="X72" s="285"/>
    </row>
    <row r="73" spans="1:24">
      <c r="A73" s="45"/>
      <c r="B73" s="43">
        <f t="shared" si="7"/>
        <v>51</v>
      </c>
      <c r="C73" s="539"/>
      <c r="D73" s="620"/>
      <c r="E73" s="620"/>
      <c r="F73" s="48"/>
      <c r="L73" t="s">
        <v>40</v>
      </c>
      <c r="N73" s="285"/>
      <c r="O73" s="285"/>
      <c r="U73" s="285"/>
      <c r="V73" s="285"/>
      <c r="W73" s="285"/>
      <c r="X73" s="285"/>
    </row>
    <row r="74" spans="1:24">
      <c r="A74" s="45"/>
      <c r="B74" s="43">
        <f t="shared" si="7"/>
        <v>52</v>
      </c>
      <c r="C74" s="539"/>
      <c r="D74" s="620"/>
      <c r="E74" s="620"/>
      <c r="F74" s="48"/>
      <c r="L74" t="s">
        <v>40</v>
      </c>
      <c r="N74" s="285"/>
      <c r="O74" s="285"/>
      <c r="U74" s="285"/>
      <c r="V74" s="285"/>
      <c r="W74" s="285"/>
      <c r="X74" s="285"/>
    </row>
    <row r="75" spans="1:24">
      <c r="A75" s="45"/>
      <c r="B75" s="43">
        <f t="shared" si="7"/>
        <v>53</v>
      </c>
      <c r="C75" s="539"/>
      <c r="D75" s="620"/>
      <c r="E75" s="620"/>
      <c r="F75" s="48"/>
      <c r="L75" t="s">
        <v>40</v>
      </c>
      <c r="N75" s="285"/>
      <c r="O75" s="285"/>
      <c r="U75" s="285"/>
      <c r="V75" s="285"/>
      <c r="W75" s="285"/>
      <c r="X75" s="285"/>
    </row>
    <row r="76" spans="1:24">
      <c r="A76" s="45"/>
      <c r="B76" s="43">
        <f t="shared" si="7"/>
        <v>54</v>
      </c>
      <c r="C76" s="539"/>
      <c r="D76" s="620"/>
      <c r="E76" s="620"/>
      <c r="F76" s="48"/>
      <c r="L76" t="s">
        <v>40</v>
      </c>
      <c r="N76" s="285"/>
      <c r="O76" s="285"/>
      <c r="U76" s="285"/>
      <c r="V76" s="285"/>
      <c r="W76" s="285"/>
      <c r="X76" s="285"/>
    </row>
    <row r="77" spans="1:24">
      <c r="A77" s="45"/>
      <c r="B77" s="43">
        <f t="shared" si="7"/>
        <v>55</v>
      </c>
      <c r="C77" s="539"/>
      <c r="D77" s="620"/>
      <c r="E77" s="620"/>
      <c r="F77" s="48"/>
      <c r="L77" t="s">
        <v>40</v>
      </c>
      <c r="N77" s="285"/>
      <c r="O77" s="285"/>
      <c r="U77" s="285"/>
      <c r="V77" s="285"/>
      <c r="W77" s="285"/>
      <c r="X77" s="285"/>
    </row>
    <row r="78" spans="1:24">
      <c r="A78" s="45"/>
      <c r="B78" s="43">
        <f t="shared" si="7"/>
        <v>56</v>
      </c>
      <c r="C78" s="539"/>
      <c r="D78" s="620"/>
      <c r="E78" s="620"/>
      <c r="F78" s="48"/>
      <c r="L78" t="s">
        <v>40</v>
      </c>
      <c r="N78" s="285"/>
      <c r="O78" s="285"/>
      <c r="U78" s="285"/>
      <c r="V78" s="285"/>
      <c r="W78" s="285"/>
      <c r="X78" s="285"/>
    </row>
    <row r="79" spans="1:24">
      <c r="A79" s="45"/>
      <c r="B79" s="43">
        <f t="shared" si="7"/>
        <v>57</v>
      </c>
      <c r="C79" s="539"/>
      <c r="D79" s="620"/>
      <c r="E79" s="620"/>
      <c r="F79" s="48"/>
      <c r="L79" t="s">
        <v>40</v>
      </c>
      <c r="N79" s="285"/>
      <c r="O79" s="285"/>
      <c r="U79" s="285"/>
      <c r="V79" s="285"/>
      <c r="W79" s="285"/>
      <c r="X79" s="285"/>
    </row>
    <row r="80" spans="1:24">
      <c r="A80" s="45"/>
      <c r="B80" s="43">
        <f t="shared" si="7"/>
        <v>58</v>
      </c>
      <c r="C80" s="539"/>
      <c r="D80" s="620"/>
      <c r="E80" s="620"/>
      <c r="F80" s="48"/>
      <c r="L80" t="s">
        <v>40</v>
      </c>
      <c r="N80" s="285"/>
      <c r="O80" s="285"/>
      <c r="U80" s="285"/>
      <c r="V80" s="285"/>
      <c r="W80" s="285"/>
      <c r="X80" s="285"/>
    </row>
    <row r="81" spans="1:24">
      <c r="A81" s="45"/>
      <c r="B81" s="43">
        <f t="shared" si="7"/>
        <v>59</v>
      </c>
      <c r="C81" s="539"/>
      <c r="D81" s="620"/>
      <c r="E81" s="620"/>
      <c r="F81" s="48"/>
      <c r="L81" t="s">
        <v>40</v>
      </c>
      <c r="N81" s="285"/>
      <c r="O81" s="285"/>
      <c r="U81" s="285"/>
      <c r="V81" s="285"/>
      <c r="W81" s="285"/>
      <c r="X81" s="285"/>
    </row>
    <row r="82" spans="1:24">
      <c r="A82" s="45"/>
      <c r="B82" s="43">
        <f t="shared" si="7"/>
        <v>60</v>
      </c>
      <c r="C82" s="539"/>
      <c r="D82" s="620"/>
      <c r="E82" s="620"/>
      <c r="F82" s="48"/>
      <c r="L82" t="s">
        <v>40</v>
      </c>
      <c r="N82" s="285"/>
      <c r="O82" s="285"/>
      <c r="U82" s="285"/>
      <c r="V82" s="285"/>
      <c r="W82" s="285"/>
      <c r="X82" s="285"/>
    </row>
    <row r="83" spans="1:24">
      <c r="A83" s="45"/>
      <c r="B83" s="43">
        <f t="shared" si="7"/>
        <v>61</v>
      </c>
      <c r="C83" s="539"/>
      <c r="D83" s="620"/>
      <c r="E83" s="620"/>
      <c r="F83" s="48"/>
      <c r="L83" t="s">
        <v>40</v>
      </c>
      <c r="N83" s="285"/>
      <c r="O83" s="285"/>
      <c r="U83" s="285"/>
      <c r="V83" s="285"/>
      <c r="W83" s="285"/>
      <c r="X83" s="285"/>
    </row>
    <row r="84" spans="1:24">
      <c r="A84" s="45"/>
      <c r="B84" s="43">
        <f t="shared" si="7"/>
        <v>62</v>
      </c>
      <c r="C84" s="539"/>
      <c r="D84" s="620"/>
      <c r="E84" s="620"/>
      <c r="F84" s="48"/>
      <c r="L84" t="s">
        <v>40</v>
      </c>
      <c r="N84" s="285"/>
      <c r="O84" s="285"/>
      <c r="U84" s="285"/>
      <c r="V84" s="285"/>
      <c r="W84" s="285"/>
      <c r="X84" s="285"/>
    </row>
    <row r="85" spans="1:24">
      <c r="A85" s="45"/>
      <c r="B85" s="43">
        <f t="shared" si="7"/>
        <v>63</v>
      </c>
      <c r="C85" s="539"/>
      <c r="D85" s="620"/>
      <c r="E85" s="620"/>
      <c r="F85" s="48"/>
      <c r="L85" t="s">
        <v>40</v>
      </c>
      <c r="N85" s="285"/>
      <c r="O85" s="285"/>
      <c r="U85" s="285"/>
      <c r="V85" s="285"/>
      <c r="W85" s="285"/>
      <c r="X85" s="285"/>
    </row>
    <row r="86" spans="1:24">
      <c r="A86" s="45"/>
      <c r="B86" s="43">
        <f t="shared" si="7"/>
        <v>64</v>
      </c>
      <c r="C86" s="539"/>
      <c r="D86" s="620"/>
      <c r="E86" s="620"/>
      <c r="F86" s="48"/>
      <c r="L86" t="s">
        <v>40</v>
      </c>
      <c r="N86" s="285"/>
      <c r="O86" s="285"/>
      <c r="U86" s="285"/>
      <c r="V86" s="285"/>
      <c r="W86" s="285"/>
      <c r="X86" s="285"/>
    </row>
    <row r="87" spans="1:24">
      <c r="A87" s="45"/>
      <c r="B87" s="43">
        <f t="shared" si="7"/>
        <v>65</v>
      </c>
      <c r="C87" s="539"/>
      <c r="D87" s="620"/>
      <c r="E87" s="620"/>
      <c r="F87" s="48"/>
      <c r="L87" t="s">
        <v>40</v>
      </c>
      <c r="N87" s="285"/>
      <c r="O87" s="285"/>
      <c r="U87" s="285"/>
      <c r="V87" s="285"/>
      <c r="W87" s="285"/>
      <c r="X87" s="285"/>
    </row>
    <row r="88" spans="1:24">
      <c r="A88" s="45"/>
      <c r="B88" s="43">
        <f t="shared" si="7"/>
        <v>66</v>
      </c>
      <c r="C88" s="539"/>
      <c r="D88" s="620"/>
      <c r="E88" s="620"/>
      <c r="F88" s="48"/>
      <c r="L88" t="s">
        <v>40</v>
      </c>
      <c r="N88" s="285"/>
      <c r="O88" s="285"/>
      <c r="U88" s="285"/>
      <c r="V88" s="285"/>
      <c r="W88" s="285"/>
      <c r="X88" s="285"/>
    </row>
    <row r="89" spans="1:24">
      <c r="A89" s="45"/>
      <c r="B89" s="43">
        <f t="shared" ref="B89:B152" si="8">B88+1</f>
        <v>67</v>
      </c>
      <c r="C89" s="539"/>
      <c r="D89" s="620"/>
      <c r="E89" s="620"/>
      <c r="F89" s="48"/>
      <c r="L89" t="s">
        <v>40</v>
      </c>
      <c r="N89" s="285"/>
      <c r="O89" s="285"/>
      <c r="U89" s="285"/>
      <c r="V89" s="285"/>
      <c r="W89" s="285"/>
      <c r="X89" s="285"/>
    </row>
    <row r="90" spans="1:24">
      <c r="A90" s="45"/>
      <c r="B90" s="43">
        <f t="shared" si="8"/>
        <v>68</v>
      </c>
      <c r="C90" s="539"/>
      <c r="D90" s="620"/>
      <c r="E90" s="620"/>
      <c r="F90" s="48"/>
      <c r="L90" t="s">
        <v>40</v>
      </c>
      <c r="N90" s="285"/>
      <c r="O90" s="285"/>
      <c r="U90" s="285"/>
      <c r="V90" s="285"/>
      <c r="W90" s="285"/>
      <c r="X90" s="285"/>
    </row>
    <row r="91" spans="1:24">
      <c r="A91" s="45"/>
      <c r="B91" s="43">
        <f t="shared" si="8"/>
        <v>69</v>
      </c>
      <c r="C91" s="539"/>
      <c r="D91" s="620"/>
      <c r="E91" s="620"/>
      <c r="F91" s="48"/>
      <c r="L91" t="s">
        <v>40</v>
      </c>
      <c r="N91" s="285"/>
      <c r="O91" s="285"/>
      <c r="U91" s="285"/>
      <c r="V91" s="285"/>
      <c r="W91" s="285"/>
      <c r="X91" s="285"/>
    </row>
    <row r="92" spans="1:24">
      <c r="A92" s="45"/>
      <c r="B92" s="43">
        <f t="shared" si="8"/>
        <v>70</v>
      </c>
      <c r="C92" s="539"/>
      <c r="D92" s="620"/>
      <c r="E92" s="620"/>
      <c r="F92" s="48"/>
      <c r="L92" t="s">
        <v>40</v>
      </c>
      <c r="N92" s="285"/>
      <c r="O92" s="285"/>
      <c r="U92" s="285"/>
      <c r="V92" s="285"/>
      <c r="W92" s="285"/>
      <c r="X92" s="285"/>
    </row>
    <row r="93" spans="1:24">
      <c r="A93" s="45"/>
      <c r="B93" s="43">
        <f t="shared" si="8"/>
        <v>71</v>
      </c>
      <c r="C93" s="539"/>
      <c r="D93" s="620"/>
      <c r="E93" s="620"/>
      <c r="F93" s="48"/>
      <c r="L93" t="s">
        <v>40</v>
      </c>
      <c r="N93" s="285"/>
      <c r="O93" s="285"/>
      <c r="U93" s="285"/>
      <c r="V93" s="285"/>
      <c r="W93" s="285"/>
      <c r="X93" s="285"/>
    </row>
    <row r="94" spans="1:24">
      <c r="A94" s="45"/>
      <c r="B94" s="43">
        <f t="shared" si="8"/>
        <v>72</v>
      </c>
      <c r="C94" s="539"/>
      <c r="D94" s="620"/>
      <c r="E94" s="620"/>
      <c r="F94" s="48"/>
      <c r="L94" t="s">
        <v>40</v>
      </c>
      <c r="N94" s="285"/>
      <c r="O94" s="285"/>
      <c r="U94" s="285"/>
      <c r="V94" s="285"/>
      <c r="W94" s="285"/>
      <c r="X94" s="285"/>
    </row>
    <row r="95" spans="1:24">
      <c r="A95" s="45"/>
      <c r="B95" s="43">
        <f t="shared" si="8"/>
        <v>73</v>
      </c>
      <c r="C95" s="539"/>
      <c r="D95" s="620"/>
      <c r="E95" s="620"/>
      <c r="F95" s="48"/>
      <c r="L95" t="s">
        <v>40</v>
      </c>
      <c r="N95" s="285"/>
      <c r="O95" s="285"/>
      <c r="U95" s="285"/>
      <c r="V95" s="285"/>
      <c r="W95" s="285"/>
      <c r="X95" s="285"/>
    </row>
    <row r="96" spans="1:24">
      <c r="A96" s="45"/>
      <c r="B96" s="43">
        <f t="shared" si="8"/>
        <v>74</v>
      </c>
      <c r="C96" s="539"/>
      <c r="D96" s="620"/>
      <c r="E96" s="620"/>
      <c r="F96" s="48"/>
      <c r="L96" t="s">
        <v>40</v>
      </c>
      <c r="N96" s="285"/>
      <c r="O96" s="285"/>
      <c r="U96" s="285"/>
      <c r="V96" s="285"/>
      <c r="W96" s="285"/>
      <c r="X96" s="285"/>
    </row>
    <row r="97" spans="1:24">
      <c r="A97" s="45"/>
      <c r="B97" s="43">
        <f t="shared" si="8"/>
        <v>75</v>
      </c>
      <c r="C97" s="539"/>
      <c r="D97" s="620"/>
      <c r="E97" s="620"/>
      <c r="F97" s="48"/>
      <c r="L97" t="s">
        <v>40</v>
      </c>
      <c r="N97" s="285"/>
      <c r="O97" s="285"/>
      <c r="U97" s="285"/>
      <c r="V97" s="285"/>
      <c r="W97" s="285"/>
      <c r="X97" s="285"/>
    </row>
    <row r="98" spans="1:24">
      <c r="A98" s="45"/>
      <c r="B98" s="43">
        <f t="shared" si="8"/>
        <v>76</v>
      </c>
      <c r="C98" s="539"/>
      <c r="D98" s="620"/>
      <c r="E98" s="620"/>
      <c r="F98" s="48"/>
      <c r="L98" t="s">
        <v>40</v>
      </c>
      <c r="N98" s="285"/>
      <c r="O98" s="285"/>
      <c r="U98" s="285"/>
      <c r="V98" s="285"/>
      <c r="W98" s="285"/>
      <c r="X98" s="285"/>
    </row>
    <row r="99" spans="1:24">
      <c r="A99" s="45"/>
      <c r="B99" s="43">
        <f t="shared" si="8"/>
        <v>77</v>
      </c>
      <c r="C99" s="539"/>
      <c r="D99" s="620"/>
      <c r="E99" s="620"/>
      <c r="F99" s="48"/>
      <c r="L99" t="s">
        <v>40</v>
      </c>
      <c r="N99" s="285"/>
      <c r="O99" s="285"/>
      <c r="U99" s="285"/>
      <c r="V99" s="285"/>
      <c r="W99" s="285"/>
      <c r="X99" s="285"/>
    </row>
    <row r="100" spans="1:24">
      <c r="A100" s="45"/>
      <c r="B100" s="43">
        <f t="shared" si="8"/>
        <v>78</v>
      </c>
      <c r="C100" s="539"/>
      <c r="D100" s="620"/>
      <c r="E100" s="620"/>
      <c r="F100" s="48"/>
      <c r="L100" t="s">
        <v>40</v>
      </c>
      <c r="N100" s="285"/>
      <c r="O100" s="285"/>
      <c r="U100" s="285"/>
      <c r="V100" s="285"/>
      <c r="W100" s="285"/>
      <c r="X100" s="285"/>
    </row>
    <row r="101" spans="1:24">
      <c r="A101" s="45"/>
      <c r="B101" s="43">
        <f t="shared" si="8"/>
        <v>79</v>
      </c>
      <c r="C101" s="539"/>
      <c r="D101" s="620"/>
      <c r="E101" s="620"/>
      <c r="F101" s="48"/>
      <c r="L101" t="s">
        <v>40</v>
      </c>
      <c r="N101" s="285"/>
      <c r="O101" s="285"/>
      <c r="U101" s="285"/>
      <c r="V101" s="285"/>
      <c r="W101" s="285"/>
      <c r="X101" s="285"/>
    </row>
    <row r="102" spans="1:24">
      <c r="A102" s="45"/>
      <c r="B102" s="43">
        <f t="shared" si="8"/>
        <v>80</v>
      </c>
      <c r="C102" s="539"/>
      <c r="D102" s="620"/>
      <c r="E102" s="620"/>
      <c r="F102" s="48"/>
      <c r="L102" t="s">
        <v>40</v>
      </c>
      <c r="N102" s="285"/>
      <c r="O102" s="285"/>
      <c r="U102" s="285"/>
      <c r="V102" s="285"/>
      <c r="W102" s="285"/>
      <c r="X102" s="285"/>
    </row>
    <row r="103" spans="1:24">
      <c r="A103" s="45"/>
      <c r="B103" s="43">
        <f t="shared" si="8"/>
        <v>81</v>
      </c>
      <c r="C103" s="539"/>
      <c r="D103" s="620"/>
      <c r="E103" s="620"/>
      <c r="F103" s="48"/>
      <c r="L103" t="s">
        <v>40</v>
      </c>
      <c r="N103" s="285"/>
      <c r="O103" s="285"/>
      <c r="U103" s="285"/>
      <c r="V103" s="285"/>
      <c r="W103" s="285"/>
      <c r="X103" s="285"/>
    </row>
    <row r="104" spans="1:24">
      <c r="A104" s="45"/>
      <c r="B104" s="43">
        <f t="shared" si="8"/>
        <v>82</v>
      </c>
      <c r="C104" s="539"/>
      <c r="D104" s="620"/>
      <c r="E104" s="620"/>
      <c r="F104" s="48"/>
      <c r="L104" t="s">
        <v>40</v>
      </c>
      <c r="N104" s="285"/>
      <c r="O104" s="285"/>
      <c r="U104" s="285"/>
      <c r="V104" s="285"/>
      <c r="W104" s="285"/>
      <c r="X104" s="285"/>
    </row>
    <row r="105" spans="1:24">
      <c r="A105" s="45"/>
      <c r="B105" s="43">
        <f t="shared" si="8"/>
        <v>83</v>
      </c>
      <c r="C105" s="539"/>
      <c r="D105" s="620"/>
      <c r="E105" s="620"/>
      <c r="F105" s="48"/>
      <c r="L105" t="s">
        <v>40</v>
      </c>
      <c r="N105" s="285"/>
      <c r="O105" s="285"/>
      <c r="U105" s="285"/>
      <c r="V105" s="285"/>
      <c r="W105" s="285"/>
      <c r="X105" s="285"/>
    </row>
    <row r="106" spans="1:24">
      <c r="A106" s="45"/>
      <c r="B106" s="43">
        <f t="shared" si="8"/>
        <v>84</v>
      </c>
      <c r="C106" s="539"/>
      <c r="D106" s="620"/>
      <c r="E106" s="620"/>
      <c r="F106" s="48"/>
      <c r="L106" t="s">
        <v>40</v>
      </c>
      <c r="N106" s="285"/>
      <c r="O106" s="285"/>
      <c r="U106" s="285"/>
      <c r="V106" s="285"/>
      <c r="W106" s="285"/>
      <c r="X106" s="285"/>
    </row>
    <row r="107" spans="1:24">
      <c r="A107" s="45"/>
      <c r="B107" s="43">
        <f t="shared" si="8"/>
        <v>85</v>
      </c>
      <c r="C107" s="539"/>
      <c r="D107" s="620"/>
      <c r="E107" s="620"/>
      <c r="F107" s="48"/>
      <c r="L107" t="s">
        <v>40</v>
      </c>
      <c r="N107" s="285"/>
      <c r="O107" s="285"/>
      <c r="U107" s="285"/>
      <c r="V107" s="285"/>
      <c r="W107" s="285"/>
      <c r="X107" s="285"/>
    </row>
    <row r="108" spans="1:24">
      <c r="A108" s="45"/>
      <c r="B108" s="43">
        <f t="shared" si="8"/>
        <v>86</v>
      </c>
      <c r="C108" s="539"/>
      <c r="D108" s="620"/>
      <c r="E108" s="620"/>
      <c r="F108" s="48"/>
      <c r="L108" t="s">
        <v>40</v>
      </c>
      <c r="N108" s="285"/>
      <c r="O108" s="285"/>
      <c r="U108" s="285"/>
      <c r="V108" s="285"/>
      <c r="W108" s="285"/>
      <c r="X108" s="285"/>
    </row>
    <row r="109" spans="1:24">
      <c r="A109" s="45"/>
      <c r="B109" s="43">
        <f t="shared" si="8"/>
        <v>87</v>
      </c>
      <c r="C109" s="539"/>
      <c r="D109" s="620"/>
      <c r="E109" s="620"/>
      <c r="F109" s="48"/>
      <c r="L109" t="s">
        <v>40</v>
      </c>
      <c r="N109" s="285"/>
      <c r="O109" s="285"/>
      <c r="U109" s="285"/>
      <c r="V109" s="285"/>
      <c r="W109" s="285"/>
      <c r="X109" s="285"/>
    </row>
    <row r="110" spans="1:24">
      <c r="A110" s="45"/>
      <c r="B110" s="43">
        <f t="shared" si="8"/>
        <v>88</v>
      </c>
      <c r="C110" s="539"/>
      <c r="D110" s="620"/>
      <c r="E110" s="620"/>
      <c r="F110" s="48"/>
      <c r="L110" t="s">
        <v>40</v>
      </c>
      <c r="N110" s="285"/>
      <c r="O110" s="285"/>
      <c r="U110" s="285"/>
      <c r="V110" s="285"/>
      <c r="W110" s="285"/>
      <c r="X110" s="285"/>
    </row>
    <row r="111" spans="1:24">
      <c r="A111" s="45"/>
      <c r="B111" s="43">
        <f t="shared" si="8"/>
        <v>89</v>
      </c>
      <c r="C111" s="539"/>
      <c r="D111" s="620"/>
      <c r="E111" s="620"/>
      <c r="F111" s="48"/>
      <c r="L111" t="s">
        <v>40</v>
      </c>
      <c r="N111" s="285"/>
      <c r="O111" s="285"/>
      <c r="U111" s="285"/>
      <c r="V111" s="285"/>
      <c r="W111" s="285"/>
      <c r="X111" s="285"/>
    </row>
    <row r="112" spans="1:24">
      <c r="A112" s="45"/>
      <c r="B112" s="43">
        <f t="shared" si="8"/>
        <v>90</v>
      </c>
      <c r="C112" s="539"/>
      <c r="D112" s="620"/>
      <c r="E112" s="620"/>
      <c r="F112" s="48"/>
      <c r="L112" t="s">
        <v>40</v>
      </c>
      <c r="N112" s="285"/>
      <c r="O112" s="285"/>
      <c r="U112" s="285"/>
      <c r="V112" s="285"/>
      <c r="W112" s="285"/>
      <c r="X112" s="285"/>
    </row>
    <row r="113" spans="1:24">
      <c r="A113" s="45"/>
      <c r="B113" s="43">
        <f t="shared" si="8"/>
        <v>91</v>
      </c>
      <c r="C113" s="539"/>
      <c r="D113" s="620"/>
      <c r="E113" s="620"/>
      <c r="F113" s="48"/>
      <c r="L113" t="s">
        <v>40</v>
      </c>
      <c r="N113" s="285"/>
      <c r="O113" s="285"/>
      <c r="U113" s="285"/>
      <c r="V113" s="285"/>
      <c r="W113" s="285"/>
      <c r="X113" s="285"/>
    </row>
    <row r="114" spans="1:24">
      <c r="A114" s="45"/>
      <c r="B114" s="43">
        <f t="shared" si="8"/>
        <v>92</v>
      </c>
      <c r="C114" s="539"/>
      <c r="D114" s="620"/>
      <c r="E114" s="620"/>
      <c r="F114" s="48"/>
      <c r="L114" t="s">
        <v>40</v>
      </c>
      <c r="N114" s="285"/>
      <c r="O114" s="285"/>
      <c r="U114" s="285"/>
      <c r="V114" s="285"/>
      <c r="W114" s="285"/>
      <c r="X114" s="285"/>
    </row>
    <row r="115" spans="1:24">
      <c r="A115" s="45"/>
      <c r="B115" s="43">
        <f t="shared" si="8"/>
        <v>93</v>
      </c>
      <c r="C115" s="539"/>
      <c r="D115" s="620"/>
      <c r="E115" s="620"/>
      <c r="F115" s="48"/>
      <c r="L115" t="s">
        <v>40</v>
      </c>
      <c r="N115" s="285"/>
      <c r="O115" s="285"/>
      <c r="U115" s="285"/>
      <c r="V115" s="285"/>
      <c r="W115" s="285"/>
      <c r="X115" s="285"/>
    </row>
    <row r="116" spans="1:24">
      <c r="A116" s="45"/>
      <c r="B116" s="43">
        <f t="shared" si="8"/>
        <v>94</v>
      </c>
      <c r="C116" s="539"/>
      <c r="D116" s="620"/>
      <c r="E116" s="620"/>
      <c r="F116" s="48"/>
      <c r="L116" t="s">
        <v>40</v>
      </c>
      <c r="N116" s="285"/>
      <c r="O116" s="285"/>
      <c r="U116" s="285"/>
      <c r="V116" s="285"/>
      <c r="W116" s="285"/>
      <c r="X116" s="285"/>
    </row>
    <row r="117" spans="1:24">
      <c r="A117" s="45"/>
      <c r="B117" s="43">
        <f t="shared" si="8"/>
        <v>95</v>
      </c>
      <c r="C117" s="539"/>
      <c r="D117" s="620"/>
      <c r="E117" s="620"/>
      <c r="F117" s="48"/>
      <c r="L117" t="s">
        <v>40</v>
      </c>
      <c r="N117" s="285"/>
      <c r="O117" s="285"/>
      <c r="U117" s="285"/>
      <c r="V117" s="285"/>
      <c r="W117" s="285"/>
      <c r="X117" s="285"/>
    </row>
    <row r="118" spans="1:24">
      <c r="A118" s="45"/>
      <c r="B118" s="43">
        <f t="shared" si="8"/>
        <v>96</v>
      </c>
      <c r="C118" s="539"/>
      <c r="D118" s="620"/>
      <c r="E118" s="620"/>
      <c r="F118" s="48"/>
      <c r="L118" t="s">
        <v>40</v>
      </c>
      <c r="N118" s="285"/>
      <c r="O118" s="285"/>
      <c r="U118" s="285"/>
      <c r="V118" s="285"/>
      <c r="W118" s="285"/>
      <c r="X118" s="285"/>
    </row>
    <row r="119" spans="1:24">
      <c r="A119" s="45"/>
      <c r="B119" s="43">
        <f t="shared" si="8"/>
        <v>97</v>
      </c>
      <c r="C119" s="539"/>
      <c r="D119" s="620"/>
      <c r="E119" s="620"/>
      <c r="F119" s="48"/>
      <c r="L119" t="s">
        <v>40</v>
      </c>
      <c r="N119" s="285"/>
      <c r="O119" s="285"/>
      <c r="U119" s="285"/>
      <c r="V119" s="285"/>
      <c r="W119" s="285"/>
      <c r="X119" s="285"/>
    </row>
    <row r="120" spans="1:24">
      <c r="A120" s="45"/>
      <c r="B120" s="43">
        <f t="shared" si="8"/>
        <v>98</v>
      </c>
      <c r="C120" s="539"/>
      <c r="D120" s="620"/>
      <c r="E120" s="620"/>
      <c r="F120" s="48"/>
      <c r="L120" t="s">
        <v>40</v>
      </c>
      <c r="N120" s="285"/>
      <c r="O120" s="285"/>
      <c r="U120" s="285"/>
      <c r="V120" s="285"/>
      <c r="W120" s="285"/>
      <c r="X120" s="285"/>
    </row>
    <row r="121" spans="1:24">
      <c r="A121" s="45"/>
      <c r="B121" s="43">
        <f t="shared" si="8"/>
        <v>99</v>
      </c>
      <c r="C121" s="539"/>
      <c r="D121" s="620"/>
      <c r="E121" s="620"/>
      <c r="F121" s="48"/>
      <c r="L121" t="s">
        <v>40</v>
      </c>
      <c r="N121" s="285"/>
      <c r="O121" s="285"/>
      <c r="U121" s="285"/>
      <c r="V121" s="285"/>
      <c r="W121" s="285"/>
      <c r="X121" s="285"/>
    </row>
    <row r="122" spans="1:24">
      <c r="A122" s="45"/>
      <c r="B122" s="43">
        <f t="shared" si="8"/>
        <v>100</v>
      </c>
      <c r="C122" s="539"/>
      <c r="D122" s="620"/>
      <c r="E122" s="620"/>
      <c r="F122" s="48"/>
      <c r="L122" t="s">
        <v>40</v>
      </c>
      <c r="N122" s="285"/>
      <c r="O122" s="285"/>
      <c r="U122" s="285"/>
      <c r="V122" s="285"/>
      <c r="W122" s="285"/>
      <c r="X122" s="285"/>
    </row>
    <row r="123" spans="1:24">
      <c r="A123" s="45"/>
      <c r="B123" s="43">
        <f t="shared" si="8"/>
        <v>101</v>
      </c>
      <c r="C123" s="539"/>
      <c r="D123" s="620"/>
      <c r="E123" s="620"/>
      <c r="F123" s="48"/>
      <c r="L123" t="s">
        <v>40</v>
      </c>
      <c r="N123" s="285"/>
      <c r="O123" s="285"/>
      <c r="U123" s="285"/>
      <c r="V123" s="285"/>
      <c r="W123" s="285"/>
      <c r="X123" s="285"/>
    </row>
    <row r="124" spans="1:24">
      <c r="A124" s="45"/>
      <c r="B124" s="43">
        <f t="shared" si="8"/>
        <v>102</v>
      </c>
      <c r="C124" s="539"/>
      <c r="D124" s="620"/>
      <c r="E124" s="620"/>
      <c r="F124" s="48"/>
      <c r="L124" t="s">
        <v>40</v>
      </c>
      <c r="N124" s="285"/>
      <c r="O124" s="285"/>
      <c r="U124" s="285"/>
      <c r="V124" s="285"/>
      <c r="W124" s="285"/>
      <c r="X124" s="285"/>
    </row>
    <row r="125" spans="1:24">
      <c r="A125" s="45"/>
      <c r="B125" s="43">
        <f t="shared" si="8"/>
        <v>103</v>
      </c>
      <c r="C125" s="539"/>
      <c r="D125" s="620"/>
      <c r="E125" s="620"/>
      <c r="F125" s="48"/>
      <c r="L125" t="s">
        <v>40</v>
      </c>
      <c r="N125" s="285"/>
      <c r="O125" s="285"/>
      <c r="U125" s="285"/>
      <c r="V125" s="285"/>
      <c r="W125" s="285"/>
      <c r="X125" s="285"/>
    </row>
    <row r="126" spans="1:24">
      <c r="A126" s="45"/>
      <c r="B126" s="43">
        <f t="shared" si="8"/>
        <v>104</v>
      </c>
      <c r="C126" s="539"/>
      <c r="D126" s="620"/>
      <c r="E126" s="620"/>
      <c r="F126" s="48"/>
      <c r="L126" t="s">
        <v>40</v>
      </c>
      <c r="N126" s="285"/>
      <c r="O126" s="285"/>
      <c r="U126" s="285"/>
      <c r="V126" s="285"/>
      <c r="W126" s="285"/>
      <c r="X126" s="285"/>
    </row>
    <row r="127" spans="1:24">
      <c r="A127" s="45"/>
      <c r="B127" s="43">
        <f t="shared" si="8"/>
        <v>105</v>
      </c>
      <c r="C127" s="539"/>
      <c r="D127" s="620"/>
      <c r="E127" s="620"/>
      <c r="F127" s="48"/>
      <c r="L127" t="s">
        <v>40</v>
      </c>
      <c r="N127" s="285"/>
      <c r="O127" s="285"/>
      <c r="U127" s="285"/>
      <c r="V127" s="285"/>
      <c r="W127" s="285"/>
      <c r="X127" s="285"/>
    </row>
    <row r="128" spans="1:24">
      <c r="A128" s="45"/>
      <c r="B128" s="43">
        <f t="shared" si="8"/>
        <v>106</v>
      </c>
      <c r="C128" s="539"/>
      <c r="D128" s="620"/>
      <c r="E128" s="620"/>
      <c r="F128" s="48"/>
      <c r="L128" t="s">
        <v>40</v>
      </c>
      <c r="N128" s="285"/>
      <c r="O128" s="285"/>
      <c r="U128" s="285"/>
      <c r="V128" s="285"/>
      <c r="W128" s="285"/>
      <c r="X128" s="285"/>
    </row>
    <row r="129" spans="1:24">
      <c r="A129" s="45"/>
      <c r="B129" s="43">
        <f t="shared" si="8"/>
        <v>107</v>
      </c>
      <c r="C129" s="539"/>
      <c r="D129" s="620"/>
      <c r="E129" s="620"/>
      <c r="F129" s="48"/>
      <c r="L129" t="s">
        <v>40</v>
      </c>
      <c r="N129" s="285"/>
      <c r="O129" s="285"/>
      <c r="U129" s="285"/>
      <c r="V129" s="285"/>
      <c r="W129" s="285"/>
      <c r="X129" s="285"/>
    </row>
    <row r="130" spans="1:24">
      <c r="A130" s="45"/>
      <c r="B130" s="43">
        <f t="shared" si="8"/>
        <v>108</v>
      </c>
      <c r="C130" s="539"/>
      <c r="D130" s="620"/>
      <c r="E130" s="620"/>
      <c r="F130" s="48"/>
      <c r="L130" t="s">
        <v>40</v>
      </c>
      <c r="N130" s="285"/>
      <c r="O130" s="285"/>
      <c r="U130" s="285"/>
      <c r="V130" s="285"/>
      <c r="W130" s="285"/>
      <c r="X130" s="285"/>
    </row>
    <row r="131" spans="1:24">
      <c r="A131" s="45"/>
      <c r="B131" s="43">
        <f t="shared" si="8"/>
        <v>109</v>
      </c>
      <c r="C131" s="539"/>
      <c r="D131" s="620"/>
      <c r="E131" s="620"/>
      <c r="F131" s="48"/>
      <c r="L131" t="s">
        <v>40</v>
      </c>
      <c r="N131" s="285"/>
      <c r="O131" s="285"/>
      <c r="U131" s="285"/>
      <c r="V131" s="285"/>
      <c r="W131" s="285"/>
      <c r="X131" s="285"/>
    </row>
    <row r="132" spans="1:24">
      <c r="A132" s="45"/>
      <c r="B132" s="43">
        <f t="shared" si="8"/>
        <v>110</v>
      </c>
      <c r="C132" s="539"/>
      <c r="D132" s="620"/>
      <c r="E132" s="620"/>
      <c r="F132" s="48"/>
      <c r="L132" t="s">
        <v>40</v>
      </c>
      <c r="N132" s="285"/>
      <c r="O132" s="285"/>
      <c r="U132" s="285"/>
      <c r="V132" s="285"/>
      <c r="W132" s="285"/>
      <c r="X132" s="285"/>
    </row>
    <row r="133" spans="1:24">
      <c r="A133" s="45"/>
      <c r="B133" s="43">
        <f t="shared" si="8"/>
        <v>111</v>
      </c>
      <c r="C133" s="539"/>
      <c r="D133" s="620"/>
      <c r="E133" s="620"/>
      <c r="F133" s="48"/>
      <c r="L133" t="s">
        <v>40</v>
      </c>
      <c r="N133" s="285"/>
      <c r="O133" s="285"/>
      <c r="U133" s="285"/>
      <c r="V133" s="285"/>
      <c r="W133" s="285"/>
      <c r="X133" s="285"/>
    </row>
    <row r="134" spans="1:24">
      <c r="A134" s="45"/>
      <c r="B134" s="43">
        <f t="shared" si="8"/>
        <v>112</v>
      </c>
      <c r="C134" s="539"/>
      <c r="D134" s="620"/>
      <c r="E134" s="620"/>
      <c r="F134" s="48"/>
      <c r="L134" t="s">
        <v>40</v>
      </c>
      <c r="N134" s="285"/>
      <c r="O134" s="285"/>
      <c r="U134" s="285"/>
      <c r="V134" s="285"/>
      <c r="W134" s="285"/>
      <c r="X134" s="285"/>
    </row>
    <row r="135" spans="1:24">
      <c r="A135" s="45"/>
      <c r="B135" s="43">
        <f t="shared" si="8"/>
        <v>113</v>
      </c>
      <c r="C135" s="539"/>
      <c r="D135" s="620"/>
      <c r="E135" s="620"/>
      <c r="F135" s="48"/>
      <c r="L135" t="s">
        <v>40</v>
      </c>
      <c r="N135" s="285"/>
      <c r="O135" s="285"/>
      <c r="U135" s="285"/>
      <c r="V135" s="285"/>
      <c r="W135" s="285"/>
      <c r="X135" s="285"/>
    </row>
    <row r="136" spans="1:24">
      <c r="A136" s="45"/>
      <c r="B136" s="43">
        <f t="shared" si="8"/>
        <v>114</v>
      </c>
      <c r="C136" s="539"/>
      <c r="D136" s="620"/>
      <c r="E136" s="620"/>
      <c r="F136" s="48"/>
      <c r="L136" t="s">
        <v>40</v>
      </c>
      <c r="N136" s="285"/>
      <c r="O136" s="285"/>
      <c r="U136" s="285"/>
      <c r="V136" s="285"/>
      <c r="W136" s="285"/>
      <c r="X136" s="285"/>
    </row>
    <row r="137" spans="1:24">
      <c r="A137" s="45"/>
      <c r="B137" s="43">
        <f t="shared" si="8"/>
        <v>115</v>
      </c>
      <c r="C137" s="539"/>
      <c r="D137" s="620"/>
      <c r="E137" s="620"/>
      <c r="F137" s="48"/>
      <c r="L137" t="s">
        <v>40</v>
      </c>
      <c r="N137" s="285"/>
      <c r="O137" s="285"/>
      <c r="U137" s="285"/>
      <c r="V137" s="285"/>
      <c r="W137" s="285"/>
      <c r="X137" s="285"/>
    </row>
    <row r="138" spans="1:24">
      <c r="A138" s="45"/>
      <c r="B138" s="43">
        <f t="shared" si="8"/>
        <v>116</v>
      </c>
      <c r="C138" s="539"/>
      <c r="D138" s="620"/>
      <c r="E138" s="620"/>
      <c r="F138" s="48"/>
      <c r="L138" t="s">
        <v>40</v>
      </c>
      <c r="N138" s="285"/>
      <c r="O138" s="285"/>
      <c r="U138" s="285"/>
      <c r="V138" s="285"/>
      <c r="W138" s="285"/>
      <c r="X138" s="285"/>
    </row>
    <row r="139" spans="1:24">
      <c r="A139" s="45"/>
      <c r="B139" s="43">
        <f t="shared" si="8"/>
        <v>117</v>
      </c>
      <c r="C139" s="539"/>
      <c r="D139" s="620"/>
      <c r="E139" s="620"/>
      <c r="F139" s="48"/>
      <c r="L139" t="s">
        <v>40</v>
      </c>
      <c r="N139" s="285"/>
      <c r="O139" s="285"/>
      <c r="U139" s="285"/>
      <c r="V139" s="285"/>
      <c r="W139" s="285"/>
      <c r="X139" s="285"/>
    </row>
    <row r="140" spans="1:24">
      <c r="A140" s="45"/>
      <c r="B140" s="43">
        <f t="shared" si="8"/>
        <v>118</v>
      </c>
      <c r="C140" s="539"/>
      <c r="D140" s="620"/>
      <c r="E140" s="620"/>
      <c r="F140" s="48"/>
      <c r="L140" t="s">
        <v>40</v>
      </c>
      <c r="N140" s="285"/>
      <c r="O140" s="285"/>
      <c r="U140" s="285"/>
      <c r="V140" s="285"/>
      <c r="W140" s="285"/>
      <c r="X140" s="285"/>
    </row>
    <row r="141" spans="1:24">
      <c r="A141" s="45"/>
      <c r="B141" s="43">
        <f t="shared" si="8"/>
        <v>119</v>
      </c>
      <c r="C141" s="539"/>
      <c r="D141" s="620"/>
      <c r="E141" s="620"/>
      <c r="F141" s="48"/>
      <c r="L141" t="s">
        <v>40</v>
      </c>
      <c r="N141" s="285"/>
      <c r="O141" s="285"/>
      <c r="U141" s="285"/>
      <c r="V141" s="285"/>
      <c r="W141" s="285"/>
      <c r="X141" s="285"/>
    </row>
    <row r="142" spans="1:24">
      <c r="A142" s="45"/>
      <c r="B142" s="43">
        <f t="shared" si="8"/>
        <v>120</v>
      </c>
      <c r="C142" s="539"/>
      <c r="D142" s="620"/>
      <c r="E142" s="620"/>
      <c r="F142" s="48"/>
      <c r="L142" t="s">
        <v>40</v>
      </c>
      <c r="N142" s="285"/>
      <c r="O142" s="285"/>
      <c r="U142" s="285"/>
      <c r="V142" s="285"/>
      <c r="W142" s="285"/>
      <c r="X142" s="285"/>
    </row>
    <row r="143" spans="1:24">
      <c r="A143" s="45"/>
      <c r="B143" s="43">
        <f t="shared" si="8"/>
        <v>121</v>
      </c>
      <c r="C143" s="539"/>
      <c r="D143" s="620"/>
      <c r="E143" s="620"/>
      <c r="F143" s="48"/>
      <c r="L143" t="s">
        <v>40</v>
      </c>
      <c r="N143" s="285"/>
      <c r="O143" s="285"/>
      <c r="U143" s="285"/>
      <c r="V143" s="285"/>
      <c r="W143" s="285"/>
      <c r="X143" s="285"/>
    </row>
    <row r="144" spans="1:24">
      <c r="A144" s="45"/>
      <c r="B144" s="43">
        <f t="shared" si="8"/>
        <v>122</v>
      </c>
      <c r="C144" s="539"/>
      <c r="D144" s="620"/>
      <c r="E144" s="620"/>
      <c r="F144" s="48"/>
      <c r="L144" t="s">
        <v>40</v>
      </c>
      <c r="N144" s="285"/>
      <c r="O144" s="285"/>
      <c r="U144" s="285"/>
      <c r="V144" s="285"/>
      <c r="W144" s="285"/>
      <c r="X144" s="285"/>
    </row>
    <row r="145" spans="1:24">
      <c r="A145" s="45"/>
      <c r="B145" s="43">
        <f t="shared" si="8"/>
        <v>123</v>
      </c>
      <c r="C145" s="539"/>
      <c r="D145" s="620"/>
      <c r="E145" s="620"/>
      <c r="F145" s="48"/>
      <c r="L145" t="s">
        <v>40</v>
      </c>
      <c r="N145" s="285"/>
      <c r="O145" s="285"/>
      <c r="U145" s="285"/>
      <c r="V145" s="285"/>
      <c r="W145" s="285"/>
      <c r="X145" s="285"/>
    </row>
    <row r="146" spans="1:24">
      <c r="A146" s="45"/>
      <c r="B146" s="43">
        <f t="shared" si="8"/>
        <v>124</v>
      </c>
      <c r="C146" s="539"/>
      <c r="D146" s="620"/>
      <c r="E146" s="620"/>
      <c r="F146" s="48"/>
      <c r="L146" t="s">
        <v>40</v>
      </c>
      <c r="N146" s="285"/>
      <c r="O146" s="285"/>
      <c r="U146" s="285"/>
      <c r="V146" s="285"/>
      <c r="W146" s="285"/>
      <c r="X146" s="285"/>
    </row>
    <row r="147" spans="1:24">
      <c r="A147" s="45"/>
      <c r="B147" s="43">
        <f t="shared" si="8"/>
        <v>125</v>
      </c>
      <c r="C147" s="539"/>
      <c r="D147" s="620"/>
      <c r="E147" s="620"/>
      <c r="F147" s="48"/>
      <c r="L147" t="s">
        <v>40</v>
      </c>
      <c r="N147" s="285"/>
      <c r="O147" s="285"/>
      <c r="U147" s="285"/>
      <c r="V147" s="285"/>
      <c r="W147" s="285"/>
      <c r="X147" s="285"/>
    </row>
    <row r="148" spans="1:24">
      <c r="A148" s="45"/>
      <c r="B148" s="43">
        <f t="shared" si="8"/>
        <v>126</v>
      </c>
      <c r="C148" s="539"/>
      <c r="D148" s="620"/>
      <c r="E148" s="620"/>
      <c r="F148" s="48"/>
      <c r="L148" t="s">
        <v>40</v>
      </c>
      <c r="N148" s="285"/>
      <c r="O148" s="285"/>
      <c r="U148" s="285"/>
      <c r="V148" s="285"/>
      <c r="W148" s="285"/>
      <c r="X148" s="285"/>
    </row>
    <row r="149" spans="1:24">
      <c r="A149" s="45"/>
      <c r="B149" s="43">
        <f t="shared" si="8"/>
        <v>127</v>
      </c>
      <c r="C149" s="539"/>
      <c r="D149" s="620"/>
      <c r="E149" s="620"/>
      <c r="F149" s="48"/>
      <c r="L149" t="s">
        <v>40</v>
      </c>
      <c r="N149" s="285"/>
      <c r="O149" s="285"/>
      <c r="U149" s="285"/>
      <c r="V149" s="285"/>
      <c r="W149" s="285"/>
      <c r="X149" s="285"/>
    </row>
    <row r="150" spans="1:24">
      <c r="A150" s="45"/>
      <c r="B150" s="43">
        <f t="shared" si="8"/>
        <v>128</v>
      </c>
      <c r="C150" s="539"/>
      <c r="D150" s="620"/>
      <c r="E150" s="620"/>
      <c r="F150" s="48"/>
      <c r="L150" t="s">
        <v>40</v>
      </c>
      <c r="N150" s="285"/>
      <c r="O150" s="285"/>
      <c r="U150" s="285"/>
      <c r="V150" s="285"/>
      <c r="W150" s="285"/>
      <c r="X150" s="285"/>
    </row>
    <row r="151" spans="1:24">
      <c r="A151" s="45"/>
      <c r="B151" s="43">
        <f t="shared" si="8"/>
        <v>129</v>
      </c>
      <c r="C151" s="539"/>
      <c r="D151" s="620"/>
      <c r="E151" s="620"/>
      <c r="F151" s="48"/>
      <c r="L151" t="s">
        <v>40</v>
      </c>
      <c r="N151" s="285"/>
      <c r="O151" s="285"/>
      <c r="U151" s="285"/>
      <c r="V151" s="285"/>
      <c r="W151" s="285"/>
      <c r="X151" s="285"/>
    </row>
    <row r="152" spans="1:24">
      <c r="A152" s="45"/>
      <c r="B152" s="43">
        <f t="shared" si="8"/>
        <v>130</v>
      </c>
      <c r="C152" s="539"/>
      <c r="D152" s="620"/>
      <c r="E152" s="620"/>
      <c r="F152" s="48"/>
      <c r="L152" t="s">
        <v>40</v>
      </c>
      <c r="N152" s="285"/>
      <c r="O152" s="285"/>
      <c r="U152" s="285"/>
      <c r="V152" s="285"/>
      <c r="W152" s="285"/>
      <c r="X152" s="285"/>
    </row>
    <row r="153" spans="1:24">
      <c r="A153" s="45"/>
      <c r="B153" s="43">
        <f t="shared" ref="B153:B216" si="9">B152+1</f>
        <v>131</v>
      </c>
      <c r="C153" s="539"/>
      <c r="D153" s="620"/>
      <c r="E153" s="620"/>
      <c r="F153" s="48"/>
      <c r="L153" t="s">
        <v>40</v>
      </c>
      <c r="N153" s="285"/>
      <c r="O153" s="285"/>
      <c r="U153" s="285"/>
      <c r="V153" s="285"/>
      <c r="W153" s="285"/>
      <c r="X153" s="285"/>
    </row>
    <row r="154" spans="1:24">
      <c r="A154" s="45"/>
      <c r="B154" s="43">
        <f t="shared" si="9"/>
        <v>132</v>
      </c>
      <c r="C154" s="539"/>
      <c r="D154" s="620"/>
      <c r="E154" s="620"/>
      <c r="F154" s="48"/>
      <c r="L154" t="s">
        <v>40</v>
      </c>
      <c r="N154" s="285"/>
      <c r="O154" s="285"/>
      <c r="U154" s="285"/>
      <c r="V154" s="285"/>
      <c r="W154" s="285"/>
      <c r="X154" s="285"/>
    </row>
    <row r="155" spans="1:24">
      <c r="A155" s="45"/>
      <c r="B155" s="43">
        <f t="shared" si="9"/>
        <v>133</v>
      </c>
      <c r="C155" s="539"/>
      <c r="D155" s="620"/>
      <c r="E155" s="620"/>
      <c r="F155" s="48"/>
      <c r="L155" t="s">
        <v>40</v>
      </c>
      <c r="N155" s="285"/>
      <c r="O155" s="285"/>
      <c r="U155" s="285"/>
      <c r="V155" s="285"/>
      <c r="W155" s="285"/>
      <c r="X155" s="285"/>
    </row>
    <row r="156" spans="1:24">
      <c r="A156" s="45"/>
      <c r="B156" s="43">
        <f t="shared" si="9"/>
        <v>134</v>
      </c>
      <c r="C156" s="539"/>
      <c r="D156" s="620"/>
      <c r="E156" s="620"/>
      <c r="F156" s="48"/>
      <c r="L156" t="s">
        <v>40</v>
      </c>
      <c r="N156" s="285"/>
      <c r="O156" s="285"/>
      <c r="U156" s="285"/>
      <c r="V156" s="285"/>
      <c r="W156" s="285"/>
      <c r="X156" s="285"/>
    </row>
    <row r="157" spans="1:24">
      <c r="A157" s="45"/>
      <c r="B157" s="43">
        <f t="shared" si="9"/>
        <v>135</v>
      </c>
      <c r="C157" s="539"/>
      <c r="D157" s="620"/>
      <c r="E157" s="620"/>
      <c r="F157" s="48"/>
      <c r="L157" t="s">
        <v>40</v>
      </c>
      <c r="N157" s="285"/>
      <c r="O157" s="285"/>
      <c r="U157" s="285"/>
      <c r="V157" s="285"/>
      <c r="W157" s="285"/>
      <c r="X157" s="285"/>
    </row>
    <row r="158" spans="1:24">
      <c r="A158" s="45"/>
      <c r="B158" s="43">
        <f t="shared" si="9"/>
        <v>136</v>
      </c>
      <c r="C158" s="539"/>
      <c r="D158" s="620"/>
      <c r="E158" s="620"/>
      <c r="F158" s="48"/>
      <c r="L158" t="s">
        <v>40</v>
      </c>
      <c r="N158" s="285"/>
      <c r="O158" s="285"/>
      <c r="U158" s="285"/>
      <c r="V158" s="285"/>
      <c r="W158" s="285"/>
      <c r="X158" s="285"/>
    </row>
    <row r="159" spans="1:24">
      <c r="A159" s="45"/>
      <c r="B159" s="43">
        <f t="shared" si="9"/>
        <v>137</v>
      </c>
      <c r="C159" s="539"/>
      <c r="D159" s="620"/>
      <c r="E159" s="620"/>
      <c r="F159" s="48"/>
      <c r="L159" t="s">
        <v>40</v>
      </c>
      <c r="N159" s="285"/>
      <c r="O159" s="285"/>
      <c r="U159" s="285"/>
      <c r="V159" s="285"/>
      <c r="W159" s="285"/>
      <c r="X159" s="285"/>
    </row>
    <row r="160" spans="1:24">
      <c r="A160" s="45"/>
      <c r="B160" s="43">
        <f t="shared" si="9"/>
        <v>138</v>
      </c>
      <c r="C160" s="539"/>
      <c r="D160" s="620"/>
      <c r="E160" s="620"/>
      <c r="F160" s="48"/>
      <c r="L160" t="s">
        <v>40</v>
      </c>
      <c r="N160" s="285"/>
      <c r="O160" s="285"/>
      <c r="U160" s="285"/>
      <c r="V160" s="285"/>
      <c r="W160" s="285"/>
      <c r="X160" s="285"/>
    </row>
    <row r="161" spans="1:24">
      <c r="A161" s="45"/>
      <c r="B161" s="43">
        <f t="shared" si="9"/>
        <v>139</v>
      </c>
      <c r="C161" s="539"/>
      <c r="D161" s="620"/>
      <c r="E161" s="620"/>
      <c r="F161" s="48"/>
      <c r="L161" t="s">
        <v>40</v>
      </c>
      <c r="N161" s="285"/>
      <c r="O161" s="285"/>
      <c r="U161" s="285"/>
      <c r="V161" s="285"/>
      <c r="W161" s="285"/>
      <c r="X161" s="285"/>
    </row>
    <row r="162" spans="1:24">
      <c r="A162" s="45"/>
      <c r="B162" s="43">
        <f t="shared" si="9"/>
        <v>140</v>
      </c>
      <c r="C162" s="539"/>
      <c r="D162" s="620"/>
      <c r="E162" s="620"/>
      <c r="F162" s="48"/>
      <c r="L162" t="s">
        <v>40</v>
      </c>
      <c r="N162" s="285"/>
      <c r="O162" s="285"/>
      <c r="U162" s="285"/>
      <c r="V162" s="285"/>
      <c r="W162" s="285"/>
      <c r="X162" s="285"/>
    </row>
    <row r="163" spans="1:24">
      <c r="A163" s="45"/>
      <c r="B163" s="43">
        <f t="shared" si="9"/>
        <v>141</v>
      </c>
      <c r="C163" s="539"/>
      <c r="D163" s="620"/>
      <c r="E163" s="620"/>
      <c r="F163" s="48"/>
      <c r="L163" t="s">
        <v>40</v>
      </c>
      <c r="N163" s="285"/>
      <c r="O163" s="285"/>
      <c r="U163" s="285"/>
      <c r="V163" s="285"/>
      <c r="W163" s="285"/>
      <c r="X163" s="285"/>
    </row>
    <row r="164" spans="1:24">
      <c r="A164" s="45"/>
      <c r="B164" s="43">
        <f t="shared" si="9"/>
        <v>142</v>
      </c>
      <c r="C164" s="539"/>
      <c r="D164" s="620"/>
      <c r="E164" s="620"/>
      <c r="F164" s="48"/>
      <c r="L164" t="s">
        <v>40</v>
      </c>
      <c r="N164" s="285"/>
      <c r="O164" s="285"/>
      <c r="U164" s="285"/>
      <c r="V164" s="285"/>
      <c r="W164" s="285"/>
      <c r="X164" s="285"/>
    </row>
    <row r="165" spans="1:24">
      <c r="A165" s="45"/>
      <c r="B165" s="43">
        <f t="shared" si="9"/>
        <v>143</v>
      </c>
      <c r="C165" s="539"/>
      <c r="D165" s="620"/>
      <c r="E165" s="620"/>
      <c r="F165" s="48"/>
      <c r="L165" t="s">
        <v>40</v>
      </c>
      <c r="N165" s="285"/>
      <c r="O165" s="285"/>
      <c r="U165" s="285"/>
      <c r="V165" s="285"/>
      <c r="W165" s="285"/>
      <c r="X165" s="285"/>
    </row>
    <row r="166" spans="1:24">
      <c r="A166" s="45"/>
      <c r="B166" s="43">
        <f t="shared" si="9"/>
        <v>144</v>
      </c>
      <c r="C166" s="539"/>
      <c r="D166" s="620"/>
      <c r="E166" s="620"/>
      <c r="F166" s="48"/>
      <c r="L166" t="s">
        <v>40</v>
      </c>
      <c r="N166" s="285"/>
      <c r="O166" s="285"/>
      <c r="U166" s="285"/>
      <c r="V166" s="285"/>
      <c r="W166" s="285"/>
      <c r="X166" s="285"/>
    </row>
    <row r="167" spans="1:24">
      <c r="A167" s="45"/>
      <c r="B167" s="43">
        <f t="shared" si="9"/>
        <v>145</v>
      </c>
      <c r="C167" s="539"/>
      <c r="D167" s="620"/>
      <c r="E167" s="620"/>
      <c r="F167" s="48"/>
      <c r="L167" t="s">
        <v>40</v>
      </c>
      <c r="N167" s="285"/>
      <c r="O167" s="285"/>
      <c r="U167" s="285"/>
      <c r="V167" s="285"/>
      <c r="W167" s="285"/>
      <c r="X167" s="285"/>
    </row>
    <row r="168" spans="1:24">
      <c r="A168" s="45"/>
      <c r="B168" s="43">
        <f t="shared" si="9"/>
        <v>146</v>
      </c>
      <c r="C168" s="539"/>
      <c r="D168" s="620"/>
      <c r="E168" s="620"/>
      <c r="F168" s="48"/>
      <c r="L168" t="s">
        <v>40</v>
      </c>
      <c r="N168" s="285"/>
      <c r="O168" s="285"/>
      <c r="U168" s="285"/>
      <c r="V168" s="285"/>
      <c r="W168" s="285"/>
      <c r="X168" s="285"/>
    </row>
    <row r="169" spans="1:24">
      <c r="A169" s="45"/>
      <c r="B169" s="43">
        <f t="shared" si="9"/>
        <v>147</v>
      </c>
      <c r="C169" s="539"/>
      <c r="D169" s="620"/>
      <c r="E169" s="620"/>
      <c r="F169" s="48"/>
      <c r="L169" t="s">
        <v>40</v>
      </c>
      <c r="N169" s="285"/>
      <c r="O169" s="285"/>
      <c r="U169" s="285"/>
      <c r="V169" s="285"/>
      <c r="W169" s="285"/>
      <c r="X169" s="285"/>
    </row>
    <row r="170" spans="1:24">
      <c r="A170" s="45"/>
      <c r="B170" s="43">
        <f t="shared" si="9"/>
        <v>148</v>
      </c>
      <c r="C170" s="539"/>
      <c r="D170" s="620"/>
      <c r="E170" s="620"/>
      <c r="F170" s="48"/>
      <c r="L170" t="s">
        <v>40</v>
      </c>
      <c r="N170" s="285"/>
      <c r="O170" s="285"/>
      <c r="U170" s="285"/>
      <c r="V170" s="285"/>
      <c r="W170" s="285"/>
      <c r="X170" s="285"/>
    </row>
    <row r="171" spans="1:24">
      <c r="A171" s="45"/>
      <c r="B171" s="43">
        <f t="shared" si="9"/>
        <v>149</v>
      </c>
      <c r="C171" s="539"/>
      <c r="D171" s="620"/>
      <c r="E171" s="620"/>
      <c r="F171" s="48"/>
      <c r="L171" t="s">
        <v>40</v>
      </c>
      <c r="N171" s="285"/>
      <c r="O171" s="285"/>
      <c r="U171" s="285"/>
      <c r="V171" s="285"/>
      <c r="W171" s="285"/>
      <c r="X171" s="285"/>
    </row>
    <row r="172" spans="1:24">
      <c r="A172" s="45"/>
      <c r="B172" s="43">
        <f t="shared" si="9"/>
        <v>150</v>
      </c>
      <c r="C172" s="539"/>
      <c r="D172" s="620"/>
      <c r="E172" s="620"/>
      <c r="F172" s="48"/>
      <c r="L172" t="s">
        <v>40</v>
      </c>
      <c r="N172" s="285"/>
      <c r="O172" s="285"/>
      <c r="U172" s="285"/>
      <c r="V172" s="285"/>
      <c r="W172" s="285"/>
      <c r="X172" s="285"/>
    </row>
    <row r="173" spans="1:24">
      <c r="A173" s="45"/>
      <c r="B173" s="43">
        <f t="shared" si="9"/>
        <v>151</v>
      </c>
      <c r="C173" s="539"/>
      <c r="D173" s="620"/>
      <c r="E173" s="620"/>
      <c r="F173" s="48"/>
      <c r="L173" t="s">
        <v>40</v>
      </c>
      <c r="N173" s="285"/>
      <c r="O173" s="285"/>
      <c r="U173" s="285"/>
      <c r="V173" s="285"/>
      <c r="W173" s="285"/>
      <c r="X173" s="285"/>
    </row>
    <row r="174" spans="1:24">
      <c r="A174" s="45"/>
      <c r="B174" s="43">
        <f t="shared" si="9"/>
        <v>152</v>
      </c>
      <c r="C174" s="539"/>
      <c r="D174" s="620"/>
      <c r="E174" s="620"/>
      <c r="F174" s="48"/>
      <c r="L174" t="s">
        <v>40</v>
      </c>
      <c r="N174" s="285"/>
      <c r="O174" s="285"/>
      <c r="U174" s="285"/>
      <c r="V174" s="285"/>
      <c r="W174" s="285"/>
      <c r="X174" s="285"/>
    </row>
    <row r="175" spans="1:24">
      <c r="A175" s="45"/>
      <c r="B175" s="43">
        <f t="shared" si="9"/>
        <v>153</v>
      </c>
      <c r="C175" s="539"/>
      <c r="D175" s="620"/>
      <c r="E175" s="620"/>
      <c r="F175" s="48"/>
      <c r="L175" t="s">
        <v>40</v>
      </c>
      <c r="N175" s="285"/>
      <c r="O175" s="285"/>
      <c r="U175" s="285"/>
      <c r="V175" s="285"/>
      <c r="W175" s="285"/>
      <c r="X175" s="285"/>
    </row>
    <row r="176" spans="1:24">
      <c r="A176" s="45"/>
      <c r="B176" s="43">
        <f t="shared" si="9"/>
        <v>154</v>
      </c>
      <c r="C176" s="539"/>
      <c r="D176" s="620"/>
      <c r="E176" s="620"/>
      <c r="F176" s="48"/>
      <c r="L176" t="s">
        <v>40</v>
      </c>
      <c r="N176" s="285"/>
      <c r="O176" s="285"/>
      <c r="U176" s="285"/>
      <c r="V176" s="285"/>
      <c r="W176" s="285"/>
      <c r="X176" s="285"/>
    </row>
    <row r="177" spans="1:24">
      <c r="A177" s="45"/>
      <c r="B177" s="43">
        <f t="shared" si="9"/>
        <v>155</v>
      </c>
      <c r="C177" s="539"/>
      <c r="D177" s="620"/>
      <c r="E177" s="620"/>
      <c r="F177" s="48"/>
      <c r="L177" t="s">
        <v>40</v>
      </c>
      <c r="N177" s="285"/>
      <c r="O177" s="285"/>
      <c r="U177" s="285"/>
      <c r="V177" s="285"/>
      <c r="W177" s="285"/>
      <c r="X177" s="285"/>
    </row>
    <row r="178" spans="1:24">
      <c r="A178" s="45"/>
      <c r="B178" s="43">
        <f t="shared" si="9"/>
        <v>156</v>
      </c>
      <c r="C178" s="539"/>
      <c r="D178" s="620"/>
      <c r="E178" s="620"/>
      <c r="F178" s="48"/>
      <c r="L178" t="s">
        <v>40</v>
      </c>
      <c r="N178" s="285"/>
      <c r="O178" s="285"/>
      <c r="U178" s="285"/>
      <c r="V178" s="285"/>
      <c r="W178" s="285"/>
      <c r="X178" s="285"/>
    </row>
    <row r="179" spans="1:24">
      <c r="A179" s="45"/>
      <c r="B179" s="43">
        <f t="shared" si="9"/>
        <v>157</v>
      </c>
      <c r="C179" s="539"/>
      <c r="D179" s="620"/>
      <c r="E179" s="620"/>
      <c r="F179" s="48"/>
      <c r="L179" t="s">
        <v>40</v>
      </c>
      <c r="N179" s="285"/>
      <c r="O179" s="285"/>
      <c r="U179" s="285"/>
      <c r="V179" s="285"/>
      <c r="W179" s="285"/>
      <c r="X179" s="285"/>
    </row>
    <row r="180" spans="1:24">
      <c r="A180" s="45"/>
      <c r="B180" s="43">
        <f t="shared" si="9"/>
        <v>158</v>
      </c>
      <c r="C180" s="539"/>
      <c r="D180" s="620"/>
      <c r="E180" s="620"/>
      <c r="F180" s="48"/>
      <c r="L180" t="s">
        <v>40</v>
      </c>
      <c r="N180" s="285"/>
      <c r="O180" s="285"/>
      <c r="U180" s="285"/>
      <c r="V180" s="285"/>
      <c r="W180" s="285"/>
      <c r="X180" s="285"/>
    </row>
    <row r="181" spans="1:24">
      <c r="A181" s="45"/>
      <c r="B181" s="43">
        <f t="shared" si="9"/>
        <v>159</v>
      </c>
      <c r="C181" s="539"/>
      <c r="D181" s="620"/>
      <c r="E181" s="620"/>
      <c r="F181" s="48"/>
      <c r="L181" t="s">
        <v>40</v>
      </c>
      <c r="N181" s="285"/>
      <c r="O181" s="285"/>
      <c r="U181" s="285"/>
      <c r="V181" s="285"/>
      <c r="W181" s="285"/>
      <c r="X181" s="285"/>
    </row>
    <row r="182" spans="1:24">
      <c r="A182" s="45"/>
      <c r="B182" s="43">
        <f t="shared" si="9"/>
        <v>160</v>
      </c>
      <c r="C182" s="539"/>
      <c r="D182" s="620"/>
      <c r="E182" s="620"/>
      <c r="F182" s="48"/>
      <c r="L182" t="s">
        <v>40</v>
      </c>
      <c r="N182" s="285"/>
      <c r="O182" s="285"/>
      <c r="U182" s="285"/>
      <c r="V182" s="285"/>
      <c r="W182" s="285"/>
      <c r="X182" s="285"/>
    </row>
    <row r="183" spans="1:24">
      <c r="A183" s="45"/>
      <c r="B183" s="43">
        <f t="shared" si="9"/>
        <v>161</v>
      </c>
      <c r="C183" s="539"/>
      <c r="D183" s="620"/>
      <c r="E183" s="620"/>
      <c r="F183" s="48"/>
      <c r="L183" t="s">
        <v>40</v>
      </c>
      <c r="N183" s="285"/>
      <c r="O183" s="285"/>
      <c r="U183" s="285"/>
      <c r="V183" s="285"/>
      <c r="W183" s="285"/>
      <c r="X183" s="285"/>
    </row>
    <row r="184" spans="1:24">
      <c r="A184" s="45"/>
      <c r="B184" s="43">
        <f t="shared" si="9"/>
        <v>162</v>
      </c>
      <c r="C184" s="539"/>
      <c r="D184" s="620"/>
      <c r="E184" s="620"/>
      <c r="F184" s="48"/>
      <c r="L184" t="s">
        <v>40</v>
      </c>
      <c r="N184" s="285"/>
      <c r="O184" s="285"/>
      <c r="U184" s="285"/>
      <c r="V184" s="285"/>
      <c r="W184" s="285"/>
      <c r="X184" s="285"/>
    </row>
    <row r="185" spans="1:24">
      <c r="A185" s="45"/>
      <c r="B185" s="43">
        <f t="shared" si="9"/>
        <v>163</v>
      </c>
      <c r="C185" s="539"/>
      <c r="D185" s="620"/>
      <c r="E185" s="620"/>
      <c r="F185" s="48"/>
      <c r="L185" t="s">
        <v>40</v>
      </c>
      <c r="N185" s="285"/>
      <c r="O185" s="285"/>
      <c r="U185" s="285"/>
      <c r="V185" s="285"/>
      <c r="W185" s="285"/>
      <c r="X185" s="285"/>
    </row>
    <row r="186" spans="1:24">
      <c r="A186" s="45"/>
      <c r="B186" s="43">
        <f t="shared" si="9"/>
        <v>164</v>
      </c>
      <c r="C186" s="539"/>
      <c r="D186" s="620"/>
      <c r="E186" s="620"/>
      <c r="F186" s="48"/>
      <c r="L186" t="s">
        <v>40</v>
      </c>
      <c r="N186" s="285"/>
      <c r="O186" s="285"/>
      <c r="U186" s="285"/>
      <c r="V186" s="285"/>
      <c r="W186" s="285"/>
      <c r="X186" s="285"/>
    </row>
    <row r="187" spans="1:24">
      <c r="A187" s="45"/>
      <c r="B187" s="43">
        <f t="shared" si="9"/>
        <v>165</v>
      </c>
      <c r="C187" s="539"/>
      <c r="D187" s="620"/>
      <c r="E187" s="620"/>
      <c r="F187" s="48"/>
      <c r="L187" t="s">
        <v>40</v>
      </c>
      <c r="N187" s="285"/>
      <c r="O187" s="285"/>
      <c r="U187" s="285"/>
      <c r="V187" s="285"/>
      <c r="W187" s="285"/>
      <c r="X187" s="285"/>
    </row>
    <row r="188" spans="1:24">
      <c r="A188" s="45"/>
      <c r="B188" s="43">
        <f t="shared" si="9"/>
        <v>166</v>
      </c>
      <c r="C188" s="539"/>
      <c r="D188" s="620"/>
      <c r="E188" s="620"/>
      <c r="F188" s="48"/>
      <c r="L188" t="s">
        <v>40</v>
      </c>
      <c r="N188" s="285"/>
      <c r="O188" s="285"/>
      <c r="U188" s="285"/>
      <c r="V188" s="285"/>
      <c r="W188" s="285"/>
      <c r="X188" s="285"/>
    </row>
    <row r="189" spans="1:24">
      <c r="A189" s="45"/>
      <c r="B189" s="43">
        <f t="shared" si="9"/>
        <v>167</v>
      </c>
      <c r="C189" s="539"/>
      <c r="D189" s="620"/>
      <c r="E189" s="620"/>
      <c r="F189" s="48"/>
      <c r="L189" t="s">
        <v>40</v>
      </c>
      <c r="N189" s="285"/>
      <c r="O189" s="285"/>
      <c r="U189" s="285"/>
      <c r="V189" s="285"/>
      <c r="W189" s="285"/>
      <c r="X189" s="285"/>
    </row>
    <row r="190" spans="1:24">
      <c r="A190" s="45"/>
      <c r="B190" s="43">
        <f t="shared" si="9"/>
        <v>168</v>
      </c>
      <c r="C190" s="539"/>
      <c r="D190" s="620"/>
      <c r="E190" s="620"/>
      <c r="F190" s="48"/>
      <c r="L190" t="s">
        <v>40</v>
      </c>
      <c r="N190" s="285"/>
      <c r="O190" s="285"/>
      <c r="U190" s="285"/>
      <c r="V190" s="285"/>
      <c r="W190" s="285"/>
      <c r="X190" s="285"/>
    </row>
    <row r="191" spans="1:24">
      <c r="A191" s="45"/>
      <c r="B191" s="43">
        <f t="shared" si="9"/>
        <v>169</v>
      </c>
      <c r="C191" s="539"/>
      <c r="D191" s="620"/>
      <c r="E191" s="620"/>
      <c r="F191" s="48"/>
      <c r="L191" t="s">
        <v>40</v>
      </c>
      <c r="N191" s="285"/>
      <c r="O191" s="285"/>
      <c r="U191" s="285"/>
      <c r="V191" s="285"/>
      <c r="W191" s="285"/>
      <c r="X191" s="285"/>
    </row>
    <row r="192" spans="1:24">
      <c r="A192" s="45"/>
      <c r="B192" s="43">
        <f t="shared" si="9"/>
        <v>170</v>
      </c>
      <c r="C192" s="539"/>
      <c r="D192" s="620"/>
      <c r="E192" s="620"/>
      <c r="F192" s="48"/>
      <c r="L192" t="s">
        <v>40</v>
      </c>
      <c r="N192" s="285"/>
      <c r="O192" s="285"/>
      <c r="U192" s="285"/>
      <c r="V192" s="285"/>
      <c r="W192" s="285"/>
      <c r="X192" s="285"/>
    </row>
    <row r="193" spans="1:24">
      <c r="A193" s="45"/>
      <c r="B193" s="43">
        <f t="shared" si="9"/>
        <v>171</v>
      </c>
      <c r="C193" s="539"/>
      <c r="D193" s="620"/>
      <c r="E193" s="620"/>
      <c r="F193" s="48"/>
      <c r="L193" t="s">
        <v>40</v>
      </c>
      <c r="N193" s="285"/>
      <c r="O193" s="285"/>
      <c r="U193" s="285"/>
      <c r="V193" s="285"/>
      <c r="W193" s="285"/>
      <c r="X193" s="285"/>
    </row>
    <row r="194" spans="1:24">
      <c r="A194" s="45"/>
      <c r="B194" s="43">
        <f t="shared" si="9"/>
        <v>172</v>
      </c>
      <c r="C194" s="539"/>
      <c r="D194" s="620"/>
      <c r="E194" s="620"/>
      <c r="F194" s="48"/>
      <c r="L194" t="s">
        <v>40</v>
      </c>
      <c r="N194" s="285"/>
      <c r="O194" s="285"/>
      <c r="U194" s="285"/>
      <c r="V194" s="285"/>
      <c r="W194" s="285"/>
      <c r="X194" s="285"/>
    </row>
    <row r="195" spans="1:24">
      <c r="A195" s="45"/>
      <c r="B195" s="43">
        <f t="shared" si="9"/>
        <v>173</v>
      </c>
      <c r="C195" s="539"/>
      <c r="D195" s="620"/>
      <c r="E195" s="620"/>
      <c r="F195" s="48"/>
      <c r="L195" t="s">
        <v>40</v>
      </c>
      <c r="N195" s="285"/>
      <c r="O195" s="285"/>
      <c r="U195" s="285"/>
      <c r="V195" s="285"/>
      <c r="W195" s="285"/>
      <c r="X195" s="285"/>
    </row>
    <row r="196" spans="1:24">
      <c r="A196" s="45"/>
      <c r="B196" s="43">
        <f t="shared" si="9"/>
        <v>174</v>
      </c>
      <c r="C196" s="539"/>
      <c r="D196" s="620"/>
      <c r="E196" s="620"/>
      <c r="F196" s="48"/>
      <c r="L196" t="s">
        <v>40</v>
      </c>
      <c r="N196" s="285"/>
      <c r="O196" s="285"/>
      <c r="U196" s="285"/>
      <c r="V196" s="285"/>
      <c r="W196" s="285"/>
      <c r="X196" s="285"/>
    </row>
    <row r="197" spans="1:24">
      <c r="A197" s="45"/>
      <c r="B197" s="43">
        <f t="shared" si="9"/>
        <v>175</v>
      </c>
      <c r="C197" s="539"/>
      <c r="D197" s="620"/>
      <c r="E197" s="620"/>
      <c r="F197" s="48"/>
      <c r="L197" t="s">
        <v>40</v>
      </c>
      <c r="N197" s="285"/>
      <c r="O197" s="285"/>
      <c r="U197" s="285"/>
      <c r="V197" s="285"/>
      <c r="W197" s="285"/>
      <c r="X197" s="285"/>
    </row>
    <row r="198" spans="1:24">
      <c r="A198" s="45"/>
      <c r="B198" s="43">
        <f t="shared" si="9"/>
        <v>176</v>
      </c>
      <c r="C198" s="539"/>
      <c r="D198" s="620"/>
      <c r="E198" s="620"/>
      <c r="F198" s="48"/>
      <c r="L198" t="s">
        <v>40</v>
      </c>
      <c r="N198" s="285"/>
      <c r="O198" s="285"/>
      <c r="U198" s="285"/>
      <c r="V198" s="285"/>
      <c r="W198" s="285"/>
      <c r="X198" s="285"/>
    </row>
    <row r="199" spans="1:24">
      <c r="A199" s="45"/>
      <c r="B199" s="43">
        <f t="shared" si="9"/>
        <v>177</v>
      </c>
      <c r="C199" s="539"/>
      <c r="D199" s="620"/>
      <c r="E199" s="620"/>
      <c r="F199" s="48"/>
      <c r="L199" t="s">
        <v>40</v>
      </c>
      <c r="N199" s="285"/>
      <c r="O199" s="285"/>
      <c r="U199" s="285"/>
      <c r="V199" s="285"/>
      <c r="W199" s="285"/>
      <c r="X199" s="285"/>
    </row>
    <row r="200" spans="1:24">
      <c r="A200" s="45"/>
      <c r="B200" s="43">
        <f t="shared" si="9"/>
        <v>178</v>
      </c>
      <c r="C200" s="539"/>
      <c r="D200" s="620"/>
      <c r="E200" s="620"/>
      <c r="F200" s="48"/>
      <c r="L200" t="s">
        <v>40</v>
      </c>
      <c r="N200" s="285"/>
      <c r="O200" s="285"/>
      <c r="U200" s="285"/>
      <c r="V200" s="285"/>
      <c r="W200" s="285"/>
      <c r="X200" s="285"/>
    </row>
    <row r="201" spans="1:24">
      <c r="A201" s="45"/>
      <c r="B201" s="43">
        <f t="shared" si="9"/>
        <v>179</v>
      </c>
      <c r="C201" s="539"/>
      <c r="D201" s="620"/>
      <c r="E201" s="620"/>
      <c r="F201" s="48"/>
      <c r="L201" t="s">
        <v>40</v>
      </c>
      <c r="N201" s="285"/>
      <c r="O201" s="285"/>
      <c r="U201" s="285"/>
      <c r="V201" s="285"/>
      <c r="W201" s="285"/>
      <c r="X201" s="285"/>
    </row>
    <row r="202" spans="1:24">
      <c r="A202" s="45"/>
      <c r="B202" s="43">
        <f t="shared" si="9"/>
        <v>180</v>
      </c>
      <c r="C202" s="539"/>
      <c r="D202" s="620"/>
      <c r="E202" s="620"/>
      <c r="F202" s="48"/>
      <c r="L202" t="s">
        <v>40</v>
      </c>
      <c r="N202" s="285"/>
      <c r="O202" s="285"/>
      <c r="U202" s="285"/>
      <c r="V202" s="285"/>
      <c r="W202" s="285"/>
      <c r="X202" s="285"/>
    </row>
    <row r="203" spans="1:24">
      <c r="A203" s="45"/>
      <c r="B203" s="43">
        <f t="shared" si="9"/>
        <v>181</v>
      </c>
      <c r="C203" s="539"/>
      <c r="D203" s="620"/>
      <c r="E203" s="620"/>
      <c r="F203" s="48"/>
      <c r="L203" t="s">
        <v>40</v>
      </c>
      <c r="N203" s="285"/>
      <c r="O203" s="285"/>
      <c r="U203" s="285"/>
      <c r="V203" s="285"/>
      <c r="W203" s="285"/>
      <c r="X203" s="285"/>
    </row>
    <row r="204" spans="1:24">
      <c r="A204" s="45"/>
      <c r="B204" s="43">
        <f t="shared" si="9"/>
        <v>182</v>
      </c>
      <c r="C204" s="539"/>
      <c r="D204" s="620"/>
      <c r="E204" s="620"/>
      <c r="F204" s="48"/>
      <c r="L204" t="s">
        <v>40</v>
      </c>
      <c r="N204" s="285"/>
      <c r="O204" s="285"/>
      <c r="U204" s="285"/>
      <c r="V204" s="285"/>
      <c r="W204" s="285"/>
      <c r="X204" s="285"/>
    </row>
    <row r="205" spans="1:24">
      <c r="A205" s="45"/>
      <c r="B205" s="43">
        <f t="shared" si="9"/>
        <v>183</v>
      </c>
      <c r="C205" s="539"/>
      <c r="D205" s="620"/>
      <c r="E205" s="620"/>
      <c r="F205" s="48"/>
      <c r="L205" t="s">
        <v>40</v>
      </c>
      <c r="N205" s="285"/>
      <c r="O205" s="285"/>
      <c r="U205" s="285"/>
      <c r="V205" s="285"/>
      <c r="W205" s="285"/>
      <c r="X205" s="285"/>
    </row>
    <row r="206" spans="1:24">
      <c r="A206" s="45"/>
      <c r="B206" s="43">
        <f t="shared" si="9"/>
        <v>184</v>
      </c>
      <c r="C206" s="539"/>
      <c r="D206" s="620"/>
      <c r="E206" s="620"/>
      <c r="F206" s="48"/>
      <c r="L206" t="s">
        <v>40</v>
      </c>
      <c r="N206" s="285"/>
      <c r="O206" s="285"/>
      <c r="U206" s="285"/>
      <c r="V206" s="285"/>
      <c r="W206" s="285"/>
      <c r="X206" s="285"/>
    </row>
    <row r="207" spans="1:24">
      <c r="A207" s="45"/>
      <c r="B207" s="43">
        <f t="shared" si="9"/>
        <v>185</v>
      </c>
      <c r="C207" s="539"/>
      <c r="D207" s="620"/>
      <c r="E207" s="620"/>
      <c r="F207" s="48"/>
      <c r="L207" t="s">
        <v>40</v>
      </c>
      <c r="N207" s="285"/>
      <c r="O207" s="285"/>
      <c r="U207" s="285"/>
      <c r="V207" s="285"/>
      <c r="W207" s="285"/>
      <c r="X207" s="285"/>
    </row>
    <row r="208" spans="1:24">
      <c r="A208" s="45"/>
      <c r="B208" s="43">
        <f t="shared" si="9"/>
        <v>186</v>
      </c>
      <c r="C208" s="539"/>
      <c r="D208" s="620"/>
      <c r="E208" s="620"/>
      <c r="F208" s="48"/>
      <c r="L208" t="s">
        <v>40</v>
      </c>
      <c r="N208" s="285"/>
      <c r="O208" s="285"/>
      <c r="U208" s="285"/>
      <c r="V208" s="285"/>
      <c r="W208" s="285"/>
      <c r="X208" s="285"/>
    </row>
    <row r="209" spans="1:24">
      <c r="A209" s="45"/>
      <c r="B209" s="43">
        <f t="shared" si="9"/>
        <v>187</v>
      </c>
      <c r="C209" s="539"/>
      <c r="D209" s="620"/>
      <c r="E209" s="620"/>
      <c r="F209" s="48"/>
      <c r="L209" t="s">
        <v>40</v>
      </c>
      <c r="N209" s="285"/>
      <c r="O209" s="285"/>
      <c r="U209" s="285"/>
      <c r="V209" s="285"/>
      <c r="W209" s="285"/>
      <c r="X209" s="285"/>
    </row>
    <row r="210" spans="1:24">
      <c r="A210" s="45"/>
      <c r="B210" s="43">
        <f t="shared" si="9"/>
        <v>188</v>
      </c>
      <c r="C210" s="539"/>
      <c r="D210" s="620"/>
      <c r="E210" s="620"/>
      <c r="F210" s="48"/>
      <c r="L210" t="s">
        <v>40</v>
      </c>
      <c r="N210" s="285"/>
      <c r="O210" s="285"/>
      <c r="U210" s="285"/>
      <c r="V210" s="285"/>
      <c r="W210" s="285"/>
      <c r="X210" s="285"/>
    </row>
    <row r="211" spans="1:24">
      <c r="A211" s="45"/>
      <c r="B211" s="43">
        <f t="shared" si="9"/>
        <v>189</v>
      </c>
      <c r="C211" s="539"/>
      <c r="D211" s="620"/>
      <c r="E211" s="620"/>
      <c r="F211" s="48"/>
      <c r="L211" t="s">
        <v>40</v>
      </c>
      <c r="N211" s="285"/>
      <c r="O211" s="285"/>
      <c r="U211" s="285"/>
      <c r="V211" s="285"/>
      <c r="W211" s="285"/>
      <c r="X211" s="285"/>
    </row>
    <row r="212" spans="1:24">
      <c r="A212" s="45"/>
      <c r="B212" s="43">
        <f t="shared" si="9"/>
        <v>190</v>
      </c>
      <c r="C212" s="539"/>
      <c r="D212" s="620"/>
      <c r="E212" s="620"/>
      <c r="F212" s="48"/>
      <c r="L212" t="s">
        <v>40</v>
      </c>
      <c r="N212" s="285"/>
      <c r="O212" s="285"/>
      <c r="U212" s="285"/>
      <c r="V212" s="285"/>
      <c r="W212" s="285"/>
      <c r="X212" s="285"/>
    </row>
    <row r="213" spans="1:24">
      <c r="A213" s="45"/>
      <c r="B213" s="43">
        <f t="shared" si="9"/>
        <v>191</v>
      </c>
      <c r="C213" s="539"/>
      <c r="D213" s="620"/>
      <c r="E213" s="620"/>
      <c r="F213" s="48"/>
      <c r="L213" t="s">
        <v>40</v>
      </c>
      <c r="N213" s="285"/>
      <c r="O213" s="285"/>
      <c r="U213" s="285"/>
      <c r="V213" s="285"/>
      <c r="W213" s="285"/>
      <c r="X213" s="285"/>
    </row>
    <row r="214" spans="1:24">
      <c r="A214" s="45"/>
      <c r="B214" s="43">
        <f t="shared" si="9"/>
        <v>192</v>
      </c>
      <c r="C214" s="539"/>
      <c r="D214" s="620"/>
      <c r="E214" s="620"/>
      <c r="F214" s="48"/>
      <c r="L214" t="s">
        <v>40</v>
      </c>
      <c r="N214" s="285"/>
      <c r="O214" s="285"/>
      <c r="U214" s="285"/>
      <c r="V214" s="285"/>
      <c r="W214" s="285"/>
      <c r="X214" s="285"/>
    </row>
    <row r="215" spans="1:24">
      <c r="A215" s="45"/>
      <c r="B215" s="43">
        <f t="shared" si="9"/>
        <v>193</v>
      </c>
      <c r="C215" s="539"/>
      <c r="D215" s="620"/>
      <c r="E215" s="620"/>
      <c r="F215" s="48"/>
      <c r="L215" t="s">
        <v>40</v>
      </c>
      <c r="N215" s="285"/>
      <c r="O215" s="285"/>
      <c r="U215" s="285"/>
      <c r="V215" s="285"/>
      <c r="W215" s="285"/>
      <c r="X215" s="285"/>
    </row>
    <row r="216" spans="1:24">
      <c r="A216" s="45"/>
      <c r="B216" s="43">
        <f t="shared" si="9"/>
        <v>194</v>
      </c>
      <c r="C216" s="539"/>
      <c r="D216" s="620"/>
      <c r="E216" s="620"/>
      <c r="F216" s="48"/>
      <c r="L216" t="s">
        <v>40</v>
      </c>
      <c r="N216" s="285"/>
      <c r="O216" s="285"/>
      <c r="U216" s="285"/>
      <c r="V216" s="285"/>
      <c r="W216" s="285"/>
      <c r="X216" s="285"/>
    </row>
    <row r="217" spans="1:24">
      <c r="A217" s="45"/>
      <c r="B217" s="43">
        <f t="shared" ref="B217:B280" si="10">B216+1</f>
        <v>195</v>
      </c>
      <c r="C217" s="539"/>
      <c r="D217" s="620"/>
      <c r="E217" s="620"/>
      <c r="F217" s="48"/>
      <c r="L217" t="s">
        <v>40</v>
      </c>
      <c r="N217" s="285"/>
      <c r="O217" s="285"/>
      <c r="U217" s="285"/>
      <c r="V217" s="285"/>
      <c r="W217" s="285"/>
      <c r="X217" s="285"/>
    </row>
    <row r="218" spans="1:24">
      <c r="A218" s="45"/>
      <c r="B218" s="43">
        <f t="shared" si="10"/>
        <v>196</v>
      </c>
      <c r="C218" s="539"/>
      <c r="D218" s="620"/>
      <c r="E218" s="620"/>
      <c r="F218" s="48"/>
      <c r="L218" t="s">
        <v>40</v>
      </c>
      <c r="N218" s="285"/>
      <c r="O218" s="285"/>
      <c r="U218" s="285"/>
      <c r="V218" s="285"/>
      <c r="W218" s="285"/>
      <c r="X218" s="285"/>
    </row>
    <row r="219" spans="1:24">
      <c r="A219" s="45"/>
      <c r="B219" s="43">
        <f t="shared" si="10"/>
        <v>197</v>
      </c>
      <c r="C219" s="539"/>
      <c r="D219" s="620"/>
      <c r="E219" s="620"/>
      <c r="F219" s="48"/>
      <c r="L219" t="s">
        <v>40</v>
      </c>
      <c r="N219" s="285"/>
      <c r="O219" s="285"/>
      <c r="U219" s="285"/>
      <c r="V219" s="285"/>
      <c r="W219" s="285"/>
      <c r="X219" s="285"/>
    </row>
    <row r="220" spans="1:24">
      <c r="A220" s="45"/>
      <c r="B220" s="43">
        <f t="shared" si="10"/>
        <v>198</v>
      </c>
      <c r="C220" s="539"/>
      <c r="D220" s="620"/>
      <c r="E220" s="620"/>
      <c r="F220" s="48"/>
      <c r="L220" t="s">
        <v>40</v>
      </c>
      <c r="N220" s="285"/>
      <c r="O220" s="285"/>
      <c r="U220" s="285"/>
      <c r="V220" s="285"/>
      <c r="W220" s="285"/>
      <c r="X220" s="285"/>
    </row>
    <row r="221" spans="1:24">
      <c r="A221" s="45"/>
      <c r="B221" s="43">
        <f t="shared" si="10"/>
        <v>199</v>
      </c>
      <c r="C221" s="539"/>
      <c r="D221" s="620"/>
      <c r="E221" s="620"/>
      <c r="F221" s="48"/>
      <c r="L221" t="s">
        <v>40</v>
      </c>
      <c r="N221" s="285"/>
      <c r="O221" s="285"/>
      <c r="U221" s="285"/>
      <c r="V221" s="285"/>
      <c r="W221" s="285"/>
      <c r="X221" s="285"/>
    </row>
    <row r="222" spans="1:24">
      <c r="A222" s="45"/>
      <c r="B222" s="43">
        <f t="shared" si="10"/>
        <v>200</v>
      </c>
      <c r="C222" s="539"/>
      <c r="D222" s="620"/>
      <c r="E222" s="620"/>
      <c r="F222" s="48"/>
      <c r="L222" t="s">
        <v>40</v>
      </c>
      <c r="N222" s="285"/>
      <c r="O222" s="285"/>
      <c r="U222" s="285"/>
      <c r="V222" s="285"/>
      <c r="W222" s="285"/>
      <c r="X222" s="285"/>
    </row>
    <row r="223" spans="1:24">
      <c r="A223" s="45"/>
      <c r="B223" s="43">
        <f t="shared" si="10"/>
        <v>201</v>
      </c>
      <c r="C223" s="539"/>
      <c r="D223" s="620"/>
      <c r="E223" s="620"/>
      <c r="F223" s="48"/>
      <c r="L223" t="s">
        <v>40</v>
      </c>
      <c r="N223" s="285"/>
      <c r="O223" s="285"/>
      <c r="U223" s="285"/>
      <c r="V223" s="285"/>
      <c r="W223" s="285"/>
      <c r="X223" s="285"/>
    </row>
    <row r="224" spans="1:24">
      <c r="A224" s="45"/>
      <c r="B224" s="43">
        <f t="shared" si="10"/>
        <v>202</v>
      </c>
      <c r="C224" s="539"/>
      <c r="D224" s="620"/>
      <c r="E224" s="620"/>
      <c r="F224" s="48"/>
      <c r="L224" t="s">
        <v>40</v>
      </c>
      <c r="N224" s="285"/>
      <c r="O224" s="285"/>
      <c r="U224" s="285"/>
      <c r="V224" s="285"/>
      <c r="W224" s="285"/>
      <c r="X224" s="285"/>
    </row>
    <row r="225" spans="1:24">
      <c r="A225" s="45"/>
      <c r="B225" s="43">
        <f t="shared" si="10"/>
        <v>203</v>
      </c>
      <c r="C225" s="539"/>
      <c r="D225" s="620"/>
      <c r="E225" s="620"/>
      <c r="F225" s="48"/>
      <c r="L225" t="s">
        <v>40</v>
      </c>
      <c r="N225" s="285"/>
      <c r="O225" s="285"/>
      <c r="U225" s="285"/>
      <c r="V225" s="285"/>
      <c r="W225" s="285"/>
      <c r="X225" s="285"/>
    </row>
    <row r="226" spans="1:24">
      <c r="A226" s="45"/>
      <c r="B226" s="43">
        <f t="shared" si="10"/>
        <v>204</v>
      </c>
      <c r="C226" s="539"/>
      <c r="D226" s="620"/>
      <c r="E226" s="620"/>
      <c r="F226" s="48"/>
      <c r="L226" t="s">
        <v>40</v>
      </c>
      <c r="N226" s="285"/>
      <c r="O226" s="285"/>
      <c r="U226" s="285"/>
      <c r="V226" s="285"/>
      <c r="W226" s="285"/>
      <c r="X226" s="285"/>
    </row>
    <row r="227" spans="1:24">
      <c r="A227" s="45"/>
      <c r="B227" s="43">
        <f t="shared" si="10"/>
        <v>205</v>
      </c>
      <c r="C227" s="539"/>
      <c r="D227" s="620"/>
      <c r="E227" s="620"/>
      <c r="F227" s="48"/>
      <c r="L227" t="s">
        <v>40</v>
      </c>
      <c r="N227" s="285"/>
      <c r="O227" s="285"/>
      <c r="U227" s="285"/>
      <c r="V227" s="285"/>
      <c r="W227" s="285"/>
      <c r="X227" s="285"/>
    </row>
    <row r="228" spans="1:24">
      <c r="A228" s="45"/>
      <c r="B228" s="43">
        <f t="shared" si="10"/>
        <v>206</v>
      </c>
      <c r="C228" s="539"/>
      <c r="D228" s="620"/>
      <c r="E228" s="620"/>
      <c r="F228" s="48"/>
      <c r="L228" t="s">
        <v>40</v>
      </c>
      <c r="N228" s="285"/>
      <c r="O228" s="285"/>
      <c r="U228" s="285"/>
      <c r="V228" s="285"/>
      <c r="W228" s="285"/>
      <c r="X228" s="285"/>
    </row>
    <row r="229" spans="1:24">
      <c r="A229" s="45"/>
      <c r="B229" s="43">
        <f t="shared" si="10"/>
        <v>207</v>
      </c>
      <c r="C229" s="539"/>
      <c r="D229" s="620"/>
      <c r="E229" s="620"/>
      <c r="F229" s="48"/>
      <c r="L229" t="s">
        <v>40</v>
      </c>
      <c r="N229" s="285"/>
      <c r="O229" s="285"/>
      <c r="U229" s="285"/>
      <c r="V229" s="285"/>
      <c r="W229" s="285"/>
      <c r="X229" s="285"/>
    </row>
    <row r="230" spans="1:24">
      <c r="A230" s="45"/>
      <c r="B230" s="43">
        <f t="shared" si="10"/>
        <v>208</v>
      </c>
      <c r="C230" s="539"/>
      <c r="D230" s="620"/>
      <c r="E230" s="620"/>
      <c r="F230" s="48"/>
      <c r="L230" t="s">
        <v>40</v>
      </c>
      <c r="N230" s="285"/>
      <c r="O230" s="285"/>
      <c r="U230" s="285"/>
      <c r="V230" s="285"/>
      <c r="W230" s="285"/>
      <c r="X230" s="285"/>
    </row>
    <row r="231" spans="1:24">
      <c r="A231" s="45"/>
      <c r="B231" s="43">
        <f t="shared" si="10"/>
        <v>209</v>
      </c>
      <c r="C231" s="539"/>
      <c r="D231" s="620"/>
      <c r="E231" s="620"/>
      <c r="F231" s="48"/>
      <c r="L231" t="s">
        <v>40</v>
      </c>
      <c r="N231" s="285"/>
      <c r="O231" s="285"/>
      <c r="U231" s="285"/>
      <c r="V231" s="285"/>
      <c r="W231" s="285"/>
      <c r="X231" s="285"/>
    </row>
    <row r="232" spans="1:24">
      <c r="A232" s="45"/>
      <c r="B232" s="43">
        <f t="shared" si="10"/>
        <v>210</v>
      </c>
      <c r="C232" s="539"/>
      <c r="D232" s="620"/>
      <c r="E232" s="620"/>
      <c r="F232" s="48"/>
      <c r="L232" t="s">
        <v>40</v>
      </c>
      <c r="N232" s="285"/>
      <c r="O232" s="285"/>
      <c r="U232" s="285"/>
      <c r="V232" s="285"/>
      <c r="W232" s="285"/>
      <c r="X232" s="285"/>
    </row>
    <row r="233" spans="1:24">
      <c r="A233" s="45"/>
      <c r="B233" s="43">
        <f t="shared" si="10"/>
        <v>211</v>
      </c>
      <c r="C233" s="539"/>
      <c r="D233" s="620"/>
      <c r="E233" s="620"/>
      <c r="F233" s="48"/>
      <c r="N233" s="285"/>
      <c r="O233" s="285"/>
      <c r="U233" s="285"/>
      <c r="V233" s="285"/>
      <c r="W233" s="285"/>
      <c r="X233" s="285"/>
    </row>
    <row r="234" spans="1:24">
      <c r="A234" s="45"/>
      <c r="B234" s="43">
        <f t="shared" si="10"/>
        <v>212</v>
      </c>
      <c r="C234" s="539"/>
      <c r="D234" s="620"/>
      <c r="E234" s="620"/>
      <c r="F234" s="48"/>
      <c r="N234" s="285"/>
      <c r="O234" s="285"/>
      <c r="U234" s="285"/>
      <c r="V234" s="285"/>
      <c r="W234" s="285"/>
      <c r="X234" s="285"/>
    </row>
    <row r="235" spans="1:24">
      <c r="A235" s="45"/>
      <c r="B235" s="43">
        <f t="shared" si="10"/>
        <v>213</v>
      </c>
      <c r="C235" s="539"/>
      <c r="D235" s="620"/>
      <c r="E235" s="620"/>
      <c r="F235" s="48"/>
      <c r="N235" s="285"/>
      <c r="O235" s="285"/>
      <c r="U235" s="285"/>
      <c r="V235" s="285"/>
      <c r="W235" s="285"/>
      <c r="X235" s="285"/>
    </row>
    <row r="236" spans="1:24">
      <c r="A236" s="45"/>
      <c r="B236" s="43">
        <f t="shared" si="10"/>
        <v>214</v>
      </c>
      <c r="C236" s="539"/>
      <c r="D236" s="620"/>
      <c r="E236" s="620"/>
      <c r="F236" s="48"/>
      <c r="N236" s="285"/>
      <c r="O236" s="285"/>
      <c r="U236" s="285"/>
      <c r="V236" s="285"/>
      <c r="W236" s="285"/>
      <c r="X236" s="285"/>
    </row>
    <row r="237" spans="1:24">
      <c r="A237" s="45"/>
      <c r="B237" s="43">
        <f t="shared" si="10"/>
        <v>215</v>
      </c>
      <c r="C237" s="539"/>
      <c r="D237" s="620"/>
      <c r="E237" s="620"/>
      <c r="F237" s="48"/>
      <c r="N237" s="285"/>
      <c r="O237" s="285"/>
      <c r="U237" s="285"/>
      <c r="V237" s="285"/>
      <c r="W237" s="285"/>
      <c r="X237" s="285"/>
    </row>
    <row r="238" spans="1:24">
      <c r="A238" s="45"/>
      <c r="B238" s="43">
        <f t="shared" si="10"/>
        <v>216</v>
      </c>
      <c r="C238" s="539"/>
      <c r="D238" s="620"/>
      <c r="E238" s="620"/>
      <c r="F238" s="48"/>
      <c r="N238" s="285"/>
      <c r="O238" s="285"/>
      <c r="U238" s="285"/>
      <c r="V238" s="285"/>
      <c r="W238" s="285"/>
      <c r="X238" s="285"/>
    </row>
    <row r="239" spans="1:24">
      <c r="A239" s="45"/>
      <c r="B239" s="43">
        <f t="shared" si="10"/>
        <v>217</v>
      </c>
      <c r="C239" s="539"/>
      <c r="D239" s="620"/>
      <c r="E239" s="620"/>
      <c r="F239" s="48"/>
      <c r="N239" s="285"/>
      <c r="O239" s="285"/>
      <c r="U239" s="285"/>
      <c r="V239" s="285"/>
      <c r="W239" s="285"/>
      <c r="X239" s="285"/>
    </row>
    <row r="240" spans="1:24">
      <c r="A240" s="45"/>
      <c r="B240" s="43">
        <f t="shared" si="10"/>
        <v>218</v>
      </c>
      <c r="C240" s="539"/>
      <c r="D240" s="620"/>
      <c r="E240" s="620"/>
      <c r="F240" s="48"/>
      <c r="N240" s="285"/>
      <c r="O240" s="285"/>
      <c r="U240" s="285"/>
      <c r="V240" s="285"/>
      <c r="W240" s="285"/>
      <c r="X240" s="285"/>
    </row>
    <row r="241" spans="1:24">
      <c r="A241" s="45"/>
      <c r="B241" s="43">
        <f t="shared" si="10"/>
        <v>219</v>
      </c>
      <c r="C241" s="539"/>
      <c r="D241" s="620"/>
      <c r="E241" s="620"/>
      <c r="F241" s="48"/>
      <c r="N241" s="285"/>
      <c r="O241" s="285"/>
      <c r="U241" s="285"/>
      <c r="V241" s="285"/>
      <c r="W241" s="285"/>
      <c r="X241" s="285"/>
    </row>
    <row r="242" spans="1:24">
      <c r="A242" s="45"/>
      <c r="B242" s="43">
        <f t="shared" si="10"/>
        <v>220</v>
      </c>
      <c r="C242" s="539"/>
      <c r="D242" s="620"/>
      <c r="E242" s="620"/>
      <c r="F242" s="48"/>
      <c r="N242" s="285"/>
      <c r="O242" s="285"/>
      <c r="U242" s="285"/>
      <c r="V242" s="285"/>
      <c r="W242" s="285"/>
      <c r="X242" s="285"/>
    </row>
    <row r="243" spans="1:24">
      <c r="A243" s="45"/>
      <c r="B243" s="43">
        <f t="shared" si="10"/>
        <v>221</v>
      </c>
      <c r="C243" s="539"/>
      <c r="D243" s="620"/>
      <c r="E243" s="620"/>
      <c r="F243" s="48"/>
      <c r="N243" s="285"/>
      <c r="O243" s="285"/>
      <c r="U243" s="285"/>
      <c r="V243" s="285"/>
      <c r="W243" s="285"/>
      <c r="X243" s="285"/>
    </row>
    <row r="244" spans="1:24">
      <c r="A244" s="45"/>
      <c r="B244" s="43">
        <f t="shared" si="10"/>
        <v>222</v>
      </c>
      <c r="C244" s="539"/>
      <c r="D244" s="620"/>
      <c r="E244" s="620"/>
      <c r="F244" s="48"/>
      <c r="N244" s="285"/>
      <c r="O244" s="285"/>
      <c r="U244" s="285"/>
      <c r="V244" s="285"/>
      <c r="W244" s="285"/>
      <c r="X244" s="285"/>
    </row>
    <row r="245" spans="1:24">
      <c r="A245" s="45"/>
      <c r="B245" s="43">
        <f t="shared" si="10"/>
        <v>223</v>
      </c>
      <c r="C245" s="539"/>
      <c r="D245" s="620"/>
      <c r="E245" s="620"/>
      <c r="F245" s="48"/>
      <c r="N245" s="285"/>
      <c r="O245" s="285"/>
      <c r="U245" s="285"/>
      <c r="V245" s="285"/>
      <c r="W245" s="285"/>
      <c r="X245" s="285"/>
    </row>
    <row r="246" spans="1:24">
      <c r="A246" s="45"/>
      <c r="B246" s="43">
        <f t="shared" si="10"/>
        <v>224</v>
      </c>
      <c r="C246" s="539"/>
      <c r="D246" s="620"/>
      <c r="E246" s="620"/>
      <c r="F246" s="48"/>
      <c r="N246" s="285"/>
      <c r="O246" s="285"/>
      <c r="U246" s="285"/>
      <c r="V246" s="285"/>
      <c r="W246" s="285"/>
      <c r="X246" s="285"/>
    </row>
    <row r="247" spans="1:24">
      <c r="A247" s="45"/>
      <c r="B247" s="43">
        <f t="shared" si="10"/>
        <v>225</v>
      </c>
      <c r="C247" s="539"/>
      <c r="D247" s="620"/>
      <c r="E247" s="620"/>
      <c r="F247" s="48"/>
      <c r="N247" s="285"/>
      <c r="O247" s="285"/>
      <c r="U247" s="285"/>
      <c r="V247" s="285"/>
      <c r="W247" s="285"/>
      <c r="X247" s="285"/>
    </row>
    <row r="248" spans="1:24">
      <c r="A248" s="45"/>
      <c r="B248" s="43">
        <f t="shared" si="10"/>
        <v>226</v>
      </c>
      <c r="C248" s="539"/>
      <c r="D248" s="620"/>
      <c r="E248" s="620"/>
      <c r="F248" s="48"/>
      <c r="N248" s="285"/>
      <c r="O248" s="285"/>
      <c r="U248" s="285"/>
      <c r="V248" s="285"/>
      <c r="W248" s="285"/>
      <c r="X248" s="285"/>
    </row>
    <row r="249" spans="1:24">
      <c r="A249" s="45"/>
      <c r="B249" s="43">
        <f t="shared" si="10"/>
        <v>227</v>
      </c>
      <c r="C249" s="539"/>
      <c r="D249" s="620"/>
      <c r="E249" s="620"/>
      <c r="F249" s="48"/>
      <c r="N249" s="285"/>
      <c r="O249" s="285"/>
      <c r="U249" s="285"/>
      <c r="V249" s="285"/>
      <c r="W249" s="285"/>
      <c r="X249" s="285"/>
    </row>
    <row r="250" spans="1:24">
      <c r="A250" s="45"/>
      <c r="B250" s="43">
        <f t="shared" si="10"/>
        <v>228</v>
      </c>
      <c r="C250" s="539"/>
      <c r="D250" s="620"/>
      <c r="E250" s="620"/>
      <c r="F250" s="48"/>
      <c r="N250" s="285"/>
      <c r="O250" s="285"/>
      <c r="U250" s="285"/>
      <c r="V250" s="285"/>
      <c r="W250" s="285"/>
      <c r="X250" s="285"/>
    </row>
    <row r="251" spans="1:24">
      <c r="A251" s="45"/>
      <c r="B251" s="43">
        <f t="shared" si="10"/>
        <v>229</v>
      </c>
      <c r="C251" s="539"/>
      <c r="D251" s="620"/>
      <c r="E251" s="620"/>
      <c r="F251" s="48"/>
      <c r="N251" s="285"/>
      <c r="O251" s="285"/>
      <c r="U251" s="285"/>
      <c r="V251" s="285"/>
      <c r="W251" s="285"/>
      <c r="X251" s="285"/>
    </row>
    <row r="252" spans="1:24">
      <c r="A252" s="45"/>
      <c r="B252" s="43">
        <f t="shared" si="10"/>
        <v>230</v>
      </c>
      <c r="C252" s="539"/>
      <c r="D252" s="620"/>
      <c r="E252" s="620"/>
      <c r="F252" s="48"/>
      <c r="N252" s="285"/>
      <c r="O252" s="285"/>
      <c r="U252" s="285"/>
      <c r="V252" s="285"/>
      <c r="W252" s="285"/>
      <c r="X252" s="285"/>
    </row>
    <row r="253" spans="1:24">
      <c r="A253" s="45"/>
      <c r="B253" s="43">
        <f t="shared" si="10"/>
        <v>231</v>
      </c>
      <c r="C253" s="539"/>
      <c r="D253" s="620"/>
      <c r="E253" s="620"/>
      <c r="F253" s="48"/>
      <c r="N253" s="285"/>
      <c r="O253" s="285"/>
      <c r="U253" s="285"/>
      <c r="V253" s="285"/>
      <c r="W253" s="285"/>
      <c r="X253" s="285"/>
    </row>
    <row r="254" spans="1:24">
      <c r="A254" s="45"/>
      <c r="B254" s="43">
        <f t="shared" si="10"/>
        <v>232</v>
      </c>
      <c r="C254" s="539"/>
      <c r="D254" s="620"/>
      <c r="E254" s="620"/>
      <c r="F254" s="48"/>
      <c r="N254" s="285"/>
      <c r="O254" s="285"/>
      <c r="U254" s="285"/>
      <c r="V254" s="285"/>
      <c r="W254" s="285"/>
      <c r="X254" s="285"/>
    </row>
    <row r="255" spans="1:24">
      <c r="A255" s="45"/>
      <c r="B255" s="43">
        <f t="shared" si="10"/>
        <v>233</v>
      </c>
      <c r="C255" s="539"/>
      <c r="D255" s="620"/>
      <c r="E255" s="620"/>
      <c r="F255" s="48"/>
      <c r="N255" s="285"/>
      <c r="O255" s="285"/>
      <c r="U255" s="285"/>
      <c r="V255" s="285"/>
      <c r="W255" s="285"/>
      <c r="X255" s="285"/>
    </row>
    <row r="256" spans="1:24">
      <c r="A256" s="45"/>
      <c r="B256" s="43">
        <f t="shared" si="10"/>
        <v>234</v>
      </c>
      <c r="C256" s="539"/>
      <c r="D256" s="620"/>
      <c r="E256" s="620"/>
      <c r="F256" s="48"/>
      <c r="N256" s="285"/>
      <c r="O256" s="285"/>
      <c r="U256" s="285"/>
      <c r="V256" s="285"/>
      <c r="W256" s="285"/>
      <c r="X256" s="285"/>
    </row>
    <row r="257" spans="1:24">
      <c r="A257" s="45"/>
      <c r="B257" s="43">
        <f t="shared" si="10"/>
        <v>235</v>
      </c>
      <c r="C257" s="539"/>
      <c r="D257" s="620"/>
      <c r="E257" s="620"/>
      <c r="F257" s="48"/>
      <c r="N257" s="285"/>
      <c r="O257" s="285"/>
      <c r="U257" s="285"/>
      <c r="V257" s="285"/>
      <c r="W257" s="285"/>
      <c r="X257" s="285"/>
    </row>
    <row r="258" spans="1:24">
      <c r="A258" s="45"/>
      <c r="B258" s="43">
        <f t="shared" si="10"/>
        <v>236</v>
      </c>
      <c r="C258" s="539"/>
      <c r="D258" s="620"/>
      <c r="E258" s="620"/>
      <c r="F258" s="48"/>
      <c r="N258" s="285"/>
      <c r="O258" s="285"/>
      <c r="U258" s="285"/>
      <c r="V258" s="285"/>
      <c r="W258" s="285"/>
      <c r="X258" s="285"/>
    </row>
    <row r="259" spans="1:24">
      <c r="A259" s="45"/>
      <c r="B259" s="43">
        <f t="shared" si="10"/>
        <v>237</v>
      </c>
      <c r="C259" s="539"/>
      <c r="D259" s="620"/>
      <c r="E259" s="620"/>
      <c r="F259" s="48"/>
      <c r="N259" s="285"/>
      <c r="O259" s="285"/>
      <c r="U259" s="285"/>
      <c r="V259" s="285"/>
      <c r="W259" s="285"/>
      <c r="X259" s="285"/>
    </row>
    <row r="260" spans="1:24">
      <c r="A260" s="45"/>
      <c r="B260" s="43">
        <f t="shared" si="10"/>
        <v>238</v>
      </c>
      <c r="C260" s="539"/>
      <c r="D260" s="620"/>
      <c r="E260" s="620"/>
      <c r="F260" s="48"/>
      <c r="N260" s="285"/>
      <c r="O260" s="285"/>
      <c r="U260" s="285"/>
      <c r="V260" s="285"/>
      <c r="W260" s="285"/>
      <c r="X260" s="285"/>
    </row>
    <row r="261" spans="1:24">
      <c r="A261" s="45"/>
      <c r="B261" s="43">
        <f t="shared" si="10"/>
        <v>239</v>
      </c>
      <c r="C261" s="539"/>
      <c r="D261" s="620"/>
      <c r="E261" s="620"/>
      <c r="F261" s="48"/>
      <c r="N261" s="285"/>
      <c r="O261" s="285"/>
      <c r="U261" s="285"/>
      <c r="V261" s="285"/>
      <c r="W261" s="285"/>
      <c r="X261" s="285"/>
    </row>
    <row r="262" spans="1:24">
      <c r="A262" s="45"/>
      <c r="B262" s="43">
        <f t="shared" si="10"/>
        <v>240</v>
      </c>
      <c r="C262" s="539"/>
      <c r="D262" s="620"/>
      <c r="E262" s="620"/>
      <c r="F262" s="48"/>
      <c r="N262" s="285"/>
      <c r="O262" s="285"/>
      <c r="U262" s="285"/>
      <c r="V262" s="285"/>
      <c r="W262" s="285"/>
      <c r="X262" s="285"/>
    </row>
    <row r="263" spans="1:24">
      <c r="A263" s="45"/>
      <c r="B263" s="43">
        <f t="shared" si="10"/>
        <v>241</v>
      </c>
      <c r="C263" s="539"/>
      <c r="D263" s="620"/>
      <c r="E263" s="620"/>
      <c r="F263" s="48"/>
      <c r="N263" s="285"/>
      <c r="O263" s="285"/>
      <c r="U263" s="285"/>
      <c r="V263" s="285"/>
      <c r="W263" s="285"/>
      <c r="X263" s="285"/>
    </row>
    <row r="264" spans="1:24">
      <c r="A264" s="45"/>
      <c r="B264" s="43">
        <f t="shared" si="10"/>
        <v>242</v>
      </c>
      <c r="C264" s="539"/>
      <c r="D264" s="620"/>
      <c r="E264" s="620"/>
      <c r="F264" s="48"/>
      <c r="N264" s="285"/>
      <c r="O264" s="285"/>
      <c r="U264" s="285"/>
      <c r="V264" s="285"/>
      <c r="W264" s="285"/>
      <c r="X264" s="285"/>
    </row>
    <row r="265" spans="1:24">
      <c r="A265" s="45"/>
      <c r="B265" s="43">
        <f t="shared" si="10"/>
        <v>243</v>
      </c>
      <c r="C265" s="539"/>
      <c r="D265" s="620"/>
      <c r="E265" s="620"/>
      <c r="F265" s="48"/>
      <c r="N265" s="285"/>
      <c r="O265" s="285"/>
      <c r="U265" s="285"/>
      <c r="V265" s="285"/>
      <c r="W265" s="285"/>
      <c r="X265" s="285"/>
    </row>
    <row r="266" spans="1:24">
      <c r="A266" s="45"/>
      <c r="B266" s="43">
        <f t="shared" si="10"/>
        <v>244</v>
      </c>
      <c r="C266" s="539"/>
      <c r="D266" s="620"/>
      <c r="E266" s="620"/>
      <c r="F266" s="48"/>
      <c r="N266" s="285"/>
      <c r="O266" s="285"/>
      <c r="U266" s="285"/>
      <c r="V266" s="285"/>
      <c r="W266" s="285"/>
      <c r="X266" s="285"/>
    </row>
    <row r="267" spans="1:24">
      <c r="A267" s="45"/>
      <c r="B267" s="43">
        <f t="shared" si="10"/>
        <v>245</v>
      </c>
      <c r="C267" s="539"/>
      <c r="D267" s="620"/>
      <c r="E267" s="620"/>
      <c r="F267" s="48"/>
      <c r="N267" s="285"/>
      <c r="O267" s="285"/>
      <c r="U267" s="285"/>
      <c r="V267" s="285"/>
      <c r="W267" s="285"/>
      <c r="X267" s="285"/>
    </row>
    <row r="268" spans="1:24">
      <c r="A268" s="45"/>
      <c r="B268" s="43">
        <f t="shared" si="10"/>
        <v>246</v>
      </c>
      <c r="C268" s="539"/>
      <c r="D268" s="620"/>
      <c r="E268" s="620"/>
      <c r="F268" s="48"/>
      <c r="N268" s="285"/>
      <c r="O268" s="285"/>
      <c r="U268" s="285"/>
      <c r="V268" s="285"/>
      <c r="W268" s="285"/>
      <c r="X268" s="285"/>
    </row>
    <row r="269" spans="1:24">
      <c r="A269" s="45"/>
      <c r="B269" s="43">
        <f t="shared" si="10"/>
        <v>247</v>
      </c>
      <c r="C269" s="539"/>
      <c r="D269" s="620"/>
      <c r="E269" s="620"/>
      <c r="F269" s="48"/>
      <c r="N269" s="285"/>
      <c r="O269" s="285"/>
      <c r="U269" s="285"/>
      <c r="V269" s="285"/>
      <c r="W269" s="285"/>
      <c r="X269" s="285"/>
    </row>
    <row r="270" spans="1:24">
      <c r="A270" s="45"/>
      <c r="B270" s="43">
        <f t="shared" si="10"/>
        <v>248</v>
      </c>
      <c r="C270" s="539"/>
      <c r="D270" s="620"/>
      <c r="E270" s="620"/>
      <c r="F270" s="48"/>
      <c r="N270" s="285"/>
      <c r="O270" s="285"/>
      <c r="U270" s="285"/>
      <c r="V270" s="285"/>
      <c r="W270" s="285"/>
      <c r="X270" s="285"/>
    </row>
    <row r="271" spans="1:24">
      <c r="A271" s="45"/>
      <c r="B271" s="43">
        <f t="shared" si="10"/>
        <v>249</v>
      </c>
      <c r="C271" s="539"/>
      <c r="D271" s="620"/>
      <c r="E271" s="620"/>
      <c r="F271" s="48"/>
      <c r="N271" s="285"/>
      <c r="O271" s="285"/>
      <c r="U271" s="285"/>
      <c r="V271" s="285"/>
      <c r="W271" s="285"/>
      <c r="X271" s="285"/>
    </row>
    <row r="272" spans="1:24">
      <c r="A272" s="45"/>
      <c r="B272" s="43">
        <f t="shared" si="10"/>
        <v>250</v>
      </c>
      <c r="C272" s="539"/>
      <c r="D272" s="620"/>
      <c r="E272" s="620"/>
      <c r="F272" s="48"/>
      <c r="N272" s="285"/>
      <c r="O272" s="285"/>
      <c r="U272" s="285"/>
      <c r="V272" s="285"/>
      <c r="W272" s="285"/>
      <c r="X272" s="285"/>
    </row>
    <row r="273" spans="1:24">
      <c r="A273" s="45"/>
      <c r="B273" s="43">
        <f t="shared" si="10"/>
        <v>251</v>
      </c>
      <c r="C273" s="539"/>
      <c r="D273" s="620"/>
      <c r="E273" s="620"/>
      <c r="F273" s="48"/>
      <c r="N273" s="285"/>
      <c r="O273" s="285"/>
      <c r="U273" s="285"/>
      <c r="V273" s="285"/>
      <c r="W273" s="285"/>
      <c r="X273" s="285"/>
    </row>
    <row r="274" spans="1:24">
      <c r="A274" s="45"/>
      <c r="B274" s="43">
        <f t="shared" si="10"/>
        <v>252</v>
      </c>
      <c r="C274" s="539"/>
      <c r="D274" s="620"/>
      <c r="E274" s="620"/>
      <c r="F274" s="48"/>
      <c r="N274" s="285"/>
      <c r="O274" s="285"/>
      <c r="U274" s="285"/>
      <c r="V274" s="285"/>
      <c r="W274" s="285"/>
      <c r="X274" s="285"/>
    </row>
    <row r="275" spans="1:24">
      <c r="A275" s="45"/>
      <c r="B275" s="43">
        <f t="shared" si="10"/>
        <v>253</v>
      </c>
      <c r="C275" s="539"/>
      <c r="D275" s="620"/>
      <c r="E275" s="620"/>
      <c r="F275" s="48"/>
      <c r="N275" s="285"/>
      <c r="O275" s="285"/>
      <c r="U275" s="285"/>
      <c r="V275" s="285"/>
      <c r="W275" s="285"/>
      <c r="X275" s="285"/>
    </row>
    <row r="276" spans="1:24">
      <c r="A276" s="45"/>
      <c r="B276" s="43">
        <f t="shared" si="10"/>
        <v>254</v>
      </c>
      <c r="C276" s="539"/>
      <c r="D276" s="620"/>
      <c r="E276" s="620"/>
      <c r="F276" s="48"/>
      <c r="N276" s="285"/>
      <c r="O276" s="285"/>
      <c r="U276" s="285"/>
      <c r="V276" s="285"/>
      <c r="W276" s="285"/>
      <c r="X276" s="285"/>
    </row>
    <row r="277" spans="1:24">
      <c r="A277" s="45"/>
      <c r="B277" s="43">
        <f t="shared" si="10"/>
        <v>255</v>
      </c>
      <c r="C277" s="539"/>
      <c r="D277" s="620"/>
      <c r="E277" s="620"/>
      <c r="F277" s="48"/>
      <c r="N277" s="285"/>
      <c r="O277" s="285"/>
      <c r="U277" s="285"/>
      <c r="V277" s="285"/>
      <c r="W277" s="285"/>
      <c r="X277" s="285"/>
    </row>
    <row r="278" spans="1:24">
      <c r="A278" s="45"/>
      <c r="B278" s="43">
        <f t="shared" si="10"/>
        <v>256</v>
      </c>
      <c r="C278" s="539"/>
      <c r="D278" s="620"/>
      <c r="E278" s="620"/>
      <c r="F278" s="48"/>
      <c r="N278" s="285"/>
      <c r="O278" s="285"/>
      <c r="U278" s="285"/>
      <c r="V278" s="285"/>
      <c r="W278" s="285"/>
      <c r="X278" s="285"/>
    </row>
    <row r="279" spans="1:24">
      <c r="A279" s="45"/>
      <c r="B279" s="43">
        <f t="shared" si="10"/>
        <v>257</v>
      </c>
      <c r="C279" s="539"/>
      <c r="D279" s="620"/>
      <c r="E279" s="620"/>
      <c r="F279" s="48"/>
      <c r="N279" s="285"/>
      <c r="O279" s="285"/>
      <c r="U279" s="285"/>
      <c r="V279" s="285"/>
      <c r="W279" s="285"/>
      <c r="X279" s="285"/>
    </row>
    <row r="280" spans="1:24">
      <c r="A280" s="45"/>
      <c r="B280" s="43">
        <f t="shared" si="10"/>
        <v>258</v>
      </c>
      <c r="C280" s="539"/>
      <c r="D280" s="620"/>
      <c r="E280" s="620"/>
      <c r="F280" s="48"/>
      <c r="N280" s="285"/>
      <c r="O280" s="285"/>
      <c r="U280" s="285"/>
      <c r="V280" s="285"/>
      <c r="W280" s="285"/>
      <c r="X280" s="285"/>
    </row>
    <row r="281" spans="1:24">
      <c r="A281" s="45"/>
      <c r="B281" s="43">
        <f t="shared" ref="B281:B344" si="11">B280+1</f>
        <v>259</v>
      </c>
      <c r="C281" s="539"/>
      <c r="D281" s="620"/>
      <c r="E281" s="620"/>
      <c r="F281" s="48"/>
      <c r="N281" s="285"/>
      <c r="O281" s="285"/>
      <c r="U281" s="285"/>
      <c r="V281" s="285"/>
      <c r="W281" s="285"/>
      <c r="X281" s="285"/>
    </row>
    <row r="282" spans="1:24">
      <c r="A282" s="45"/>
      <c r="B282" s="43">
        <f t="shared" si="11"/>
        <v>260</v>
      </c>
      <c r="C282" s="539"/>
      <c r="D282" s="620"/>
      <c r="E282" s="620"/>
      <c r="F282" s="48"/>
      <c r="N282" s="285"/>
      <c r="O282" s="285"/>
      <c r="U282" s="285"/>
      <c r="V282" s="285"/>
      <c r="W282" s="285"/>
      <c r="X282" s="285"/>
    </row>
    <row r="283" spans="1:24">
      <c r="A283" s="45"/>
      <c r="B283" s="43">
        <f t="shared" si="11"/>
        <v>261</v>
      </c>
      <c r="C283" s="539"/>
      <c r="D283" s="620"/>
      <c r="E283" s="620"/>
      <c r="F283" s="48"/>
      <c r="N283" s="285"/>
      <c r="O283" s="285"/>
      <c r="U283" s="285"/>
      <c r="V283" s="285"/>
      <c r="W283" s="285"/>
      <c r="X283" s="285"/>
    </row>
    <row r="284" spans="1:24">
      <c r="A284" s="45"/>
      <c r="B284" s="43">
        <f t="shared" si="11"/>
        <v>262</v>
      </c>
      <c r="C284" s="539"/>
      <c r="D284" s="620"/>
      <c r="E284" s="620"/>
      <c r="F284" s="48"/>
      <c r="N284" s="285"/>
      <c r="O284" s="285"/>
      <c r="U284" s="285"/>
      <c r="V284" s="285"/>
      <c r="W284" s="285"/>
      <c r="X284" s="285"/>
    </row>
    <row r="285" spans="1:24">
      <c r="A285" s="45"/>
      <c r="B285" s="43">
        <f t="shared" si="11"/>
        <v>263</v>
      </c>
      <c r="C285" s="539"/>
      <c r="D285" s="620"/>
      <c r="E285" s="620"/>
      <c r="F285" s="48"/>
      <c r="N285" s="285"/>
      <c r="O285" s="285"/>
      <c r="U285" s="285"/>
      <c r="V285" s="285"/>
      <c r="W285" s="285"/>
      <c r="X285" s="285"/>
    </row>
    <row r="286" spans="1:24">
      <c r="A286" s="45"/>
      <c r="B286" s="43">
        <f t="shared" si="11"/>
        <v>264</v>
      </c>
      <c r="C286" s="539"/>
      <c r="D286" s="620"/>
      <c r="E286" s="620"/>
      <c r="F286" s="48"/>
      <c r="N286" s="285"/>
      <c r="O286" s="285"/>
      <c r="U286" s="285"/>
      <c r="V286" s="285"/>
      <c r="W286" s="285"/>
      <c r="X286" s="285"/>
    </row>
    <row r="287" spans="1:24">
      <c r="A287" s="45"/>
      <c r="B287" s="43">
        <f t="shared" si="11"/>
        <v>265</v>
      </c>
      <c r="C287" s="539"/>
      <c r="D287" s="620"/>
      <c r="E287" s="620"/>
      <c r="F287" s="48"/>
      <c r="N287" s="285"/>
      <c r="O287" s="285"/>
      <c r="U287" s="285"/>
      <c r="V287" s="285"/>
      <c r="W287" s="285"/>
      <c r="X287" s="285"/>
    </row>
    <row r="288" spans="1:24">
      <c r="A288" s="45"/>
      <c r="B288" s="43">
        <f t="shared" si="11"/>
        <v>266</v>
      </c>
      <c r="C288" s="539"/>
      <c r="D288" s="620"/>
      <c r="E288" s="620"/>
      <c r="F288" s="48"/>
      <c r="N288" s="285"/>
      <c r="O288" s="285"/>
      <c r="U288" s="285"/>
      <c r="V288" s="285"/>
      <c r="W288" s="285"/>
      <c r="X288" s="285"/>
    </row>
    <row r="289" spans="1:24">
      <c r="A289" s="45"/>
      <c r="B289" s="43">
        <f t="shared" si="11"/>
        <v>267</v>
      </c>
      <c r="C289" s="539"/>
      <c r="D289" s="620"/>
      <c r="E289" s="620"/>
      <c r="F289" s="48"/>
      <c r="N289" s="285"/>
      <c r="O289" s="285"/>
      <c r="U289" s="285"/>
      <c r="V289" s="285"/>
      <c r="W289" s="285"/>
      <c r="X289" s="285"/>
    </row>
    <row r="290" spans="1:24">
      <c r="A290" s="45"/>
      <c r="B290" s="43">
        <f t="shared" si="11"/>
        <v>268</v>
      </c>
      <c r="C290" s="539"/>
      <c r="D290" s="620"/>
      <c r="E290" s="620"/>
      <c r="F290" s="48"/>
      <c r="N290" s="285"/>
      <c r="O290" s="285"/>
      <c r="U290" s="285"/>
      <c r="V290" s="285"/>
      <c r="W290" s="285"/>
      <c r="X290" s="285"/>
    </row>
    <row r="291" spans="1:24">
      <c r="A291" s="45"/>
      <c r="B291" s="43">
        <f t="shared" si="11"/>
        <v>269</v>
      </c>
      <c r="C291" s="539"/>
      <c r="D291" s="620"/>
      <c r="E291" s="620"/>
      <c r="F291" s="48"/>
      <c r="N291" s="285"/>
      <c r="O291" s="285"/>
      <c r="U291" s="285"/>
      <c r="V291" s="285"/>
      <c r="W291" s="285"/>
      <c r="X291" s="285"/>
    </row>
    <row r="292" spans="1:24">
      <c r="A292" s="45"/>
      <c r="B292" s="43">
        <f t="shared" si="11"/>
        <v>270</v>
      </c>
      <c r="C292" s="539"/>
      <c r="D292" s="620"/>
      <c r="E292" s="620"/>
      <c r="F292" s="48"/>
      <c r="N292" s="285"/>
      <c r="O292" s="285"/>
      <c r="U292" s="285"/>
      <c r="V292" s="285"/>
      <c r="W292" s="285"/>
      <c r="X292" s="285"/>
    </row>
    <row r="293" spans="1:24">
      <c r="A293" s="45"/>
      <c r="B293" s="43">
        <f t="shared" si="11"/>
        <v>271</v>
      </c>
      <c r="C293" s="539"/>
      <c r="D293" s="620"/>
      <c r="E293" s="620"/>
      <c r="F293" s="48"/>
      <c r="N293" s="285"/>
      <c r="O293" s="285"/>
      <c r="U293" s="285"/>
      <c r="V293" s="285"/>
      <c r="W293" s="285"/>
      <c r="X293" s="285"/>
    </row>
    <row r="294" spans="1:24">
      <c r="A294" s="45"/>
      <c r="B294" s="43">
        <f t="shared" si="11"/>
        <v>272</v>
      </c>
      <c r="C294" s="539"/>
      <c r="D294" s="620"/>
      <c r="E294" s="620"/>
      <c r="F294" s="48"/>
      <c r="N294" s="285"/>
      <c r="O294" s="285"/>
      <c r="U294" s="285"/>
      <c r="V294" s="285"/>
      <c r="W294" s="285"/>
      <c r="X294" s="285"/>
    </row>
    <row r="295" spans="1:24">
      <c r="A295" s="45"/>
      <c r="B295" s="43">
        <f t="shared" si="11"/>
        <v>273</v>
      </c>
      <c r="C295" s="539"/>
      <c r="D295" s="620"/>
      <c r="E295" s="620"/>
      <c r="F295" s="48"/>
      <c r="N295" s="285"/>
      <c r="O295" s="285"/>
      <c r="U295" s="285"/>
      <c r="V295" s="285"/>
      <c r="W295" s="285"/>
      <c r="X295" s="285"/>
    </row>
    <row r="296" spans="1:24">
      <c r="A296" s="45"/>
      <c r="B296" s="43">
        <f t="shared" si="11"/>
        <v>274</v>
      </c>
      <c r="C296" s="539"/>
      <c r="D296" s="620"/>
      <c r="E296" s="620"/>
      <c r="F296" s="48"/>
      <c r="N296" s="285"/>
      <c r="O296" s="285"/>
      <c r="U296" s="285"/>
      <c r="V296" s="285"/>
      <c r="W296" s="285"/>
      <c r="X296" s="285"/>
    </row>
    <row r="297" spans="1:24">
      <c r="A297" s="45"/>
      <c r="B297" s="43">
        <f t="shared" si="11"/>
        <v>275</v>
      </c>
      <c r="C297" s="539"/>
      <c r="D297" s="620"/>
      <c r="E297" s="620"/>
      <c r="F297" s="48"/>
      <c r="N297" s="285"/>
      <c r="O297" s="285"/>
      <c r="U297" s="285"/>
      <c r="V297" s="285"/>
      <c r="W297" s="285"/>
      <c r="X297" s="285"/>
    </row>
    <row r="298" spans="1:24">
      <c r="A298" s="45"/>
      <c r="B298" s="43">
        <f t="shared" si="11"/>
        <v>276</v>
      </c>
      <c r="C298" s="539"/>
      <c r="D298" s="620"/>
      <c r="E298" s="620"/>
      <c r="F298" s="48"/>
      <c r="N298" s="285"/>
      <c r="O298" s="285"/>
      <c r="U298" s="285"/>
      <c r="V298" s="285"/>
      <c r="W298" s="285"/>
      <c r="X298" s="285"/>
    </row>
    <row r="299" spans="1:24">
      <c r="A299" s="45"/>
      <c r="B299" s="43">
        <f t="shared" si="11"/>
        <v>277</v>
      </c>
      <c r="C299" s="539"/>
      <c r="D299" s="620"/>
      <c r="E299" s="620"/>
      <c r="F299" s="48"/>
      <c r="N299" s="285"/>
      <c r="O299" s="285"/>
      <c r="U299" s="285"/>
      <c r="V299" s="285"/>
      <c r="W299" s="285"/>
      <c r="X299" s="285"/>
    </row>
    <row r="300" spans="1:24">
      <c r="A300" s="45"/>
      <c r="B300" s="43">
        <f t="shared" si="11"/>
        <v>278</v>
      </c>
      <c r="C300" s="539"/>
      <c r="D300" s="620"/>
      <c r="E300" s="620"/>
      <c r="F300" s="48"/>
      <c r="N300" s="285"/>
      <c r="O300" s="285"/>
      <c r="U300" s="285"/>
      <c r="V300" s="285"/>
      <c r="W300" s="285"/>
      <c r="X300" s="285"/>
    </row>
    <row r="301" spans="1:24">
      <c r="A301" s="45"/>
      <c r="B301" s="43">
        <f t="shared" si="11"/>
        <v>279</v>
      </c>
      <c r="C301" s="539"/>
      <c r="D301" s="620"/>
      <c r="E301" s="620"/>
      <c r="F301" s="48"/>
      <c r="N301" s="285"/>
      <c r="O301" s="285"/>
      <c r="U301" s="285"/>
      <c r="V301" s="285"/>
      <c r="W301" s="285"/>
      <c r="X301" s="285"/>
    </row>
    <row r="302" spans="1:24">
      <c r="A302" s="45"/>
      <c r="B302" s="43">
        <f t="shared" si="11"/>
        <v>280</v>
      </c>
      <c r="C302" s="539"/>
      <c r="D302" s="620"/>
      <c r="E302" s="620"/>
      <c r="F302" s="48"/>
      <c r="N302" s="285"/>
      <c r="O302" s="285"/>
      <c r="U302" s="285"/>
      <c r="V302" s="285"/>
      <c r="W302" s="285"/>
      <c r="X302" s="285"/>
    </row>
    <row r="303" spans="1:24">
      <c r="A303" s="45"/>
      <c r="B303" s="43">
        <f t="shared" si="11"/>
        <v>281</v>
      </c>
      <c r="C303" s="539"/>
      <c r="D303" s="620"/>
      <c r="E303" s="620"/>
      <c r="F303" s="48"/>
      <c r="N303" s="285"/>
      <c r="O303" s="285"/>
      <c r="U303" s="285"/>
      <c r="V303" s="285"/>
      <c r="W303" s="285"/>
      <c r="X303" s="285"/>
    </row>
    <row r="304" spans="1:24">
      <c r="A304" s="45"/>
      <c r="B304" s="43">
        <f t="shared" si="11"/>
        <v>282</v>
      </c>
      <c r="C304" s="539"/>
      <c r="D304" s="620"/>
      <c r="E304" s="620"/>
      <c r="F304" s="48"/>
      <c r="N304" s="285"/>
      <c r="O304" s="285"/>
      <c r="U304" s="285"/>
      <c r="V304" s="285"/>
      <c r="W304" s="285"/>
      <c r="X304" s="285"/>
    </row>
    <row r="305" spans="1:24">
      <c r="A305" s="45"/>
      <c r="B305" s="43">
        <f t="shared" si="11"/>
        <v>283</v>
      </c>
      <c r="C305" s="539"/>
      <c r="D305" s="620"/>
      <c r="E305" s="620"/>
      <c r="F305" s="48"/>
      <c r="N305" s="285"/>
      <c r="O305" s="285"/>
      <c r="U305" s="285"/>
      <c r="V305" s="285"/>
      <c r="W305" s="285"/>
      <c r="X305" s="285"/>
    </row>
    <row r="306" spans="1:24">
      <c r="A306" s="45"/>
      <c r="B306" s="43">
        <f t="shared" si="11"/>
        <v>284</v>
      </c>
      <c r="C306" s="539"/>
      <c r="D306" s="620"/>
      <c r="E306" s="620"/>
      <c r="F306" s="48"/>
      <c r="N306" s="285"/>
      <c r="O306" s="285"/>
      <c r="U306" s="285"/>
      <c r="V306" s="285"/>
      <c r="W306" s="285"/>
      <c r="X306" s="285"/>
    </row>
    <row r="307" spans="1:24">
      <c r="A307" s="45"/>
      <c r="B307" s="43">
        <f t="shared" si="11"/>
        <v>285</v>
      </c>
      <c r="C307" s="539"/>
      <c r="D307" s="620"/>
      <c r="E307" s="620"/>
      <c r="F307" s="48"/>
      <c r="N307" s="285"/>
      <c r="O307" s="285"/>
      <c r="U307" s="285"/>
      <c r="V307" s="285"/>
      <c r="W307" s="285"/>
      <c r="X307" s="285"/>
    </row>
    <row r="308" spans="1:24">
      <c r="A308" s="45"/>
      <c r="B308" s="43">
        <f t="shared" si="11"/>
        <v>286</v>
      </c>
      <c r="C308" s="539"/>
      <c r="D308" s="620"/>
      <c r="E308" s="620"/>
      <c r="F308" s="48"/>
      <c r="N308" s="285"/>
      <c r="O308" s="285"/>
      <c r="U308" s="285"/>
      <c r="V308" s="285"/>
      <c r="W308" s="285"/>
      <c r="X308" s="285"/>
    </row>
    <row r="309" spans="1:24">
      <c r="A309" s="45"/>
      <c r="B309" s="43">
        <f t="shared" si="11"/>
        <v>287</v>
      </c>
      <c r="C309" s="539"/>
      <c r="D309" s="620"/>
      <c r="E309" s="620"/>
      <c r="F309" s="48"/>
      <c r="N309" s="285"/>
      <c r="O309" s="285"/>
      <c r="U309" s="285"/>
      <c r="V309" s="285"/>
      <c r="W309" s="285"/>
      <c r="X309" s="285"/>
    </row>
    <row r="310" spans="1:24">
      <c r="A310" s="45"/>
      <c r="B310" s="43">
        <f t="shared" si="11"/>
        <v>288</v>
      </c>
      <c r="C310" s="539"/>
      <c r="D310" s="620"/>
      <c r="E310" s="620"/>
      <c r="F310" s="48"/>
      <c r="N310" s="285"/>
      <c r="O310" s="285"/>
      <c r="U310" s="285"/>
      <c r="V310" s="285"/>
      <c r="W310" s="285"/>
      <c r="X310" s="285"/>
    </row>
    <row r="311" spans="1:24">
      <c r="A311" s="45"/>
      <c r="B311" s="43">
        <f t="shared" si="11"/>
        <v>289</v>
      </c>
      <c r="C311" s="539"/>
      <c r="D311" s="620"/>
      <c r="E311" s="620"/>
      <c r="F311" s="48"/>
      <c r="N311" s="285"/>
      <c r="O311" s="285"/>
      <c r="U311" s="285"/>
      <c r="V311" s="285"/>
      <c r="W311" s="285"/>
      <c r="X311" s="285"/>
    </row>
    <row r="312" spans="1:24">
      <c r="A312" s="45"/>
      <c r="B312" s="43">
        <f t="shared" si="11"/>
        <v>290</v>
      </c>
      <c r="C312" s="539"/>
      <c r="D312" s="620"/>
      <c r="E312" s="620"/>
      <c r="F312" s="48"/>
      <c r="N312" s="285"/>
      <c r="O312" s="285"/>
      <c r="U312" s="285"/>
      <c r="V312" s="285"/>
      <c r="W312" s="285"/>
      <c r="X312" s="285"/>
    </row>
    <row r="313" spans="1:24">
      <c r="A313" s="45"/>
      <c r="B313" s="43">
        <f t="shared" si="11"/>
        <v>291</v>
      </c>
      <c r="C313" s="539"/>
      <c r="D313" s="620"/>
      <c r="E313" s="620"/>
      <c r="F313" s="48"/>
      <c r="N313" s="285"/>
      <c r="O313" s="285"/>
      <c r="U313" s="285"/>
      <c r="V313" s="285"/>
      <c r="W313" s="285"/>
      <c r="X313" s="285"/>
    </row>
    <row r="314" spans="1:24">
      <c r="A314" s="45"/>
      <c r="B314" s="43">
        <f t="shared" si="11"/>
        <v>292</v>
      </c>
      <c r="C314" s="539"/>
      <c r="D314" s="620"/>
      <c r="E314" s="620"/>
      <c r="F314" s="48"/>
      <c r="N314" s="285"/>
      <c r="O314" s="285"/>
      <c r="U314" s="285"/>
      <c r="V314" s="285"/>
      <c r="W314" s="285"/>
      <c r="X314" s="285"/>
    </row>
    <row r="315" spans="1:24">
      <c r="A315" s="45"/>
      <c r="B315" s="43">
        <f t="shared" si="11"/>
        <v>293</v>
      </c>
      <c r="C315" s="539"/>
      <c r="D315" s="620"/>
      <c r="E315" s="620"/>
      <c r="F315" s="48"/>
      <c r="N315" s="285"/>
      <c r="O315" s="285"/>
      <c r="U315" s="285"/>
      <c r="V315" s="285"/>
      <c r="W315" s="285"/>
      <c r="X315" s="285"/>
    </row>
    <row r="316" spans="1:24">
      <c r="A316" s="45"/>
      <c r="B316" s="43">
        <f t="shared" si="11"/>
        <v>294</v>
      </c>
      <c r="C316" s="539"/>
      <c r="D316" s="620"/>
      <c r="E316" s="620"/>
      <c r="F316" s="48"/>
      <c r="N316" s="285"/>
      <c r="O316" s="285"/>
      <c r="U316" s="285"/>
      <c r="V316" s="285"/>
      <c r="W316" s="285"/>
      <c r="X316" s="285"/>
    </row>
    <row r="317" spans="1:24">
      <c r="A317" s="45"/>
      <c r="B317" s="43">
        <f t="shared" si="11"/>
        <v>295</v>
      </c>
      <c r="C317" s="539"/>
      <c r="D317" s="620"/>
      <c r="E317" s="620"/>
      <c r="F317" s="48"/>
      <c r="N317" s="285"/>
      <c r="O317" s="285"/>
      <c r="U317" s="285"/>
      <c r="V317" s="285"/>
      <c r="W317" s="285"/>
      <c r="X317" s="285"/>
    </row>
    <row r="318" spans="1:24">
      <c r="A318" s="45"/>
      <c r="B318" s="43">
        <f t="shared" si="11"/>
        <v>296</v>
      </c>
      <c r="C318" s="539"/>
      <c r="D318" s="620"/>
      <c r="E318" s="620"/>
      <c r="F318" s="48"/>
      <c r="N318" s="285"/>
      <c r="O318" s="285"/>
      <c r="U318" s="285"/>
      <c r="V318" s="285"/>
      <c r="W318" s="285"/>
      <c r="X318" s="285"/>
    </row>
    <row r="319" spans="1:24">
      <c r="A319" s="45"/>
      <c r="B319" s="43">
        <f t="shared" si="11"/>
        <v>297</v>
      </c>
      <c r="C319" s="539"/>
      <c r="D319" s="620"/>
      <c r="E319" s="620"/>
      <c r="F319" s="48"/>
      <c r="N319" s="285"/>
      <c r="O319" s="285"/>
      <c r="U319" s="285"/>
      <c r="V319" s="285"/>
      <c r="W319" s="285"/>
      <c r="X319" s="285"/>
    </row>
    <row r="320" spans="1:24">
      <c r="A320" s="45"/>
      <c r="B320" s="43">
        <f t="shared" si="11"/>
        <v>298</v>
      </c>
      <c r="C320" s="539"/>
      <c r="D320" s="620"/>
      <c r="E320" s="620"/>
      <c r="F320" s="48"/>
      <c r="N320" s="285"/>
      <c r="O320" s="285"/>
      <c r="U320" s="285"/>
      <c r="V320" s="285"/>
      <c r="W320" s="285"/>
      <c r="X320" s="285"/>
    </row>
    <row r="321" spans="1:24">
      <c r="A321" s="45"/>
      <c r="B321" s="43">
        <f t="shared" si="11"/>
        <v>299</v>
      </c>
      <c r="C321" s="539"/>
      <c r="D321" s="620"/>
      <c r="E321" s="620"/>
      <c r="F321" s="48"/>
      <c r="N321" s="285"/>
      <c r="O321" s="285"/>
      <c r="U321" s="285"/>
      <c r="V321" s="285"/>
      <c r="W321" s="285"/>
      <c r="X321" s="285"/>
    </row>
    <row r="322" spans="1:24">
      <c r="A322" s="45"/>
      <c r="B322" s="43">
        <f t="shared" si="11"/>
        <v>300</v>
      </c>
      <c r="C322" s="539"/>
      <c r="D322" s="620"/>
      <c r="E322" s="620"/>
      <c r="F322" s="48"/>
      <c r="N322" s="285"/>
      <c r="O322" s="285"/>
      <c r="U322" s="285"/>
      <c r="V322" s="285"/>
      <c r="W322" s="285"/>
      <c r="X322" s="285"/>
    </row>
    <row r="323" spans="1:24">
      <c r="A323" s="45"/>
      <c r="B323" s="43">
        <f t="shared" si="11"/>
        <v>301</v>
      </c>
      <c r="C323" s="539"/>
      <c r="D323" s="620"/>
      <c r="E323" s="620"/>
      <c r="F323" s="48"/>
      <c r="N323" s="285"/>
      <c r="O323" s="285"/>
      <c r="U323" s="285"/>
      <c r="V323" s="285"/>
      <c r="W323" s="285"/>
      <c r="X323" s="285"/>
    </row>
    <row r="324" spans="1:24">
      <c r="A324" s="45"/>
      <c r="B324" s="43">
        <f t="shared" si="11"/>
        <v>302</v>
      </c>
      <c r="C324" s="539"/>
      <c r="D324" s="620"/>
      <c r="E324" s="620"/>
      <c r="F324" s="48"/>
      <c r="N324" s="285"/>
      <c r="O324" s="285"/>
      <c r="U324" s="285"/>
      <c r="V324" s="285"/>
      <c r="W324" s="285"/>
      <c r="X324" s="285"/>
    </row>
    <row r="325" spans="1:24">
      <c r="A325" s="45"/>
      <c r="B325" s="43">
        <f t="shared" si="11"/>
        <v>303</v>
      </c>
      <c r="C325" s="539"/>
      <c r="D325" s="620"/>
      <c r="E325" s="620"/>
      <c r="F325" s="48"/>
      <c r="N325" s="285"/>
      <c r="O325" s="285"/>
      <c r="U325" s="285"/>
      <c r="V325" s="285"/>
      <c r="W325" s="285"/>
      <c r="X325" s="285"/>
    </row>
    <row r="326" spans="1:24">
      <c r="A326" s="45"/>
      <c r="B326" s="43">
        <f t="shared" si="11"/>
        <v>304</v>
      </c>
      <c r="C326" s="539"/>
      <c r="D326" s="620"/>
      <c r="E326" s="620"/>
      <c r="F326" s="48"/>
      <c r="N326" s="285"/>
      <c r="O326" s="285"/>
      <c r="U326" s="285"/>
      <c r="V326" s="285"/>
      <c r="W326" s="285"/>
      <c r="X326" s="285"/>
    </row>
    <row r="327" spans="1:24">
      <c r="A327" s="45"/>
      <c r="B327" s="43">
        <f t="shared" si="11"/>
        <v>305</v>
      </c>
      <c r="C327" s="539"/>
      <c r="D327" s="620"/>
      <c r="E327" s="620"/>
      <c r="F327" s="48"/>
      <c r="N327" s="285"/>
      <c r="O327" s="285"/>
      <c r="U327" s="285"/>
      <c r="V327" s="285"/>
      <c r="W327" s="285"/>
      <c r="X327" s="285"/>
    </row>
    <row r="328" spans="1:24">
      <c r="A328" s="45"/>
      <c r="B328" s="43">
        <f t="shared" si="11"/>
        <v>306</v>
      </c>
      <c r="C328" s="539"/>
      <c r="D328" s="620"/>
      <c r="E328" s="620"/>
      <c r="F328" s="48"/>
      <c r="N328" s="285"/>
      <c r="O328" s="285"/>
      <c r="U328" s="285"/>
      <c r="V328" s="285"/>
      <c r="W328" s="285"/>
      <c r="X328" s="285"/>
    </row>
    <row r="329" spans="1:24">
      <c r="A329" s="45"/>
      <c r="B329" s="43">
        <f t="shared" si="11"/>
        <v>307</v>
      </c>
      <c r="C329" s="539"/>
      <c r="D329" s="620"/>
      <c r="E329" s="620"/>
      <c r="F329" s="48"/>
      <c r="N329" s="285"/>
      <c r="O329" s="285"/>
      <c r="U329" s="285"/>
      <c r="V329" s="285"/>
      <c r="W329" s="285"/>
      <c r="X329" s="285"/>
    </row>
    <row r="330" spans="1:24">
      <c r="A330" s="45"/>
      <c r="B330" s="43">
        <f t="shared" si="11"/>
        <v>308</v>
      </c>
      <c r="C330" s="539"/>
      <c r="D330" s="620"/>
      <c r="E330" s="620"/>
      <c r="F330" s="48"/>
      <c r="N330" s="285"/>
      <c r="O330" s="285"/>
      <c r="U330" s="285"/>
      <c r="V330" s="285"/>
      <c r="W330" s="285"/>
      <c r="X330" s="285"/>
    </row>
    <row r="331" spans="1:24">
      <c r="A331" s="45"/>
      <c r="B331" s="43">
        <f t="shared" si="11"/>
        <v>309</v>
      </c>
      <c r="C331" s="539"/>
      <c r="D331" s="620"/>
      <c r="E331" s="620"/>
      <c r="F331" s="48"/>
      <c r="N331" s="285"/>
      <c r="O331" s="285"/>
      <c r="U331" s="285"/>
      <c r="V331" s="285"/>
      <c r="W331" s="285"/>
      <c r="X331" s="285"/>
    </row>
    <row r="332" spans="1:24">
      <c r="A332" s="45"/>
      <c r="B332" s="43">
        <f t="shared" si="11"/>
        <v>310</v>
      </c>
      <c r="C332" s="539"/>
      <c r="D332" s="620"/>
      <c r="E332" s="620"/>
      <c r="F332" s="48"/>
      <c r="N332" s="285"/>
      <c r="O332" s="285"/>
      <c r="U332" s="285"/>
      <c r="V332" s="285"/>
      <c r="W332" s="285"/>
      <c r="X332" s="285"/>
    </row>
    <row r="333" spans="1:24">
      <c r="A333" s="45"/>
      <c r="B333" s="43">
        <f t="shared" si="11"/>
        <v>311</v>
      </c>
      <c r="C333" s="539"/>
      <c r="D333" s="620"/>
      <c r="E333" s="620"/>
      <c r="F333" s="48"/>
      <c r="N333" s="285"/>
      <c r="O333" s="285"/>
      <c r="U333" s="285"/>
      <c r="V333" s="285"/>
      <c r="W333" s="285"/>
      <c r="X333" s="285"/>
    </row>
    <row r="334" spans="1:24">
      <c r="A334" s="45"/>
      <c r="B334" s="43">
        <f t="shared" si="11"/>
        <v>312</v>
      </c>
      <c r="C334" s="539"/>
      <c r="D334" s="620"/>
      <c r="E334" s="620"/>
      <c r="F334" s="48"/>
      <c r="N334" s="285"/>
      <c r="O334" s="285"/>
      <c r="U334" s="285"/>
      <c r="V334" s="285"/>
      <c r="W334" s="285"/>
      <c r="X334" s="285"/>
    </row>
    <row r="335" spans="1:24">
      <c r="A335" s="45"/>
      <c r="B335" s="43">
        <f t="shared" si="11"/>
        <v>313</v>
      </c>
      <c r="C335" s="539"/>
      <c r="D335" s="620"/>
      <c r="E335" s="620"/>
      <c r="F335" s="48"/>
      <c r="N335" s="285"/>
      <c r="O335" s="285"/>
      <c r="U335" s="285"/>
      <c r="V335" s="285"/>
      <c r="W335" s="285"/>
      <c r="X335" s="285"/>
    </row>
    <row r="336" spans="1:24">
      <c r="A336" s="45"/>
      <c r="B336" s="43">
        <f t="shared" si="11"/>
        <v>314</v>
      </c>
      <c r="C336" s="539"/>
      <c r="D336" s="620"/>
      <c r="E336" s="620"/>
      <c r="F336" s="48"/>
      <c r="N336" s="285"/>
      <c r="O336" s="285"/>
      <c r="U336" s="285"/>
      <c r="V336" s="285"/>
      <c r="W336" s="285"/>
      <c r="X336" s="285"/>
    </row>
    <row r="337" spans="1:24">
      <c r="A337" s="45"/>
      <c r="B337" s="43">
        <f t="shared" si="11"/>
        <v>315</v>
      </c>
      <c r="C337" s="539"/>
      <c r="D337" s="620"/>
      <c r="E337" s="620"/>
      <c r="F337" s="48"/>
      <c r="N337" s="285"/>
      <c r="O337" s="285"/>
      <c r="U337" s="285"/>
      <c r="V337" s="285"/>
      <c r="W337" s="285"/>
      <c r="X337" s="285"/>
    </row>
    <row r="338" spans="1:24">
      <c r="A338" s="45"/>
      <c r="B338" s="43">
        <f t="shared" si="11"/>
        <v>316</v>
      </c>
      <c r="C338" s="539"/>
      <c r="D338" s="620"/>
      <c r="E338" s="620"/>
      <c r="F338" s="48"/>
      <c r="N338" s="285"/>
      <c r="O338" s="285"/>
      <c r="U338" s="285"/>
      <c r="V338" s="285"/>
      <c r="W338" s="285"/>
      <c r="X338" s="285"/>
    </row>
    <row r="339" spans="1:24">
      <c r="A339" s="45"/>
      <c r="B339" s="43">
        <f t="shared" si="11"/>
        <v>317</v>
      </c>
      <c r="C339" s="539"/>
      <c r="D339" s="620"/>
      <c r="E339" s="620"/>
      <c r="F339" s="48"/>
      <c r="N339" s="285"/>
      <c r="O339" s="285"/>
      <c r="U339" s="285"/>
      <c r="V339" s="285"/>
      <c r="W339" s="285"/>
      <c r="X339" s="285"/>
    </row>
    <row r="340" spans="1:24">
      <c r="A340" s="45"/>
      <c r="B340" s="43">
        <f t="shared" si="11"/>
        <v>318</v>
      </c>
      <c r="C340" s="539"/>
      <c r="D340" s="620"/>
      <c r="E340" s="620"/>
      <c r="F340" s="48"/>
      <c r="N340" s="285"/>
      <c r="O340" s="285"/>
      <c r="U340" s="285"/>
      <c r="V340" s="285"/>
      <c r="W340" s="285"/>
      <c r="X340" s="285"/>
    </row>
    <row r="341" spans="1:24">
      <c r="A341" s="45"/>
      <c r="B341" s="43">
        <f t="shared" si="11"/>
        <v>319</v>
      </c>
      <c r="C341" s="539"/>
      <c r="D341" s="620"/>
      <c r="E341" s="620"/>
      <c r="F341" s="48"/>
      <c r="N341" s="285"/>
      <c r="O341" s="285"/>
      <c r="U341" s="285"/>
      <c r="V341" s="285"/>
      <c r="W341" s="285"/>
      <c r="X341" s="285"/>
    </row>
    <row r="342" spans="1:24">
      <c r="A342" s="45"/>
      <c r="B342" s="43">
        <f t="shared" si="11"/>
        <v>320</v>
      </c>
      <c r="C342" s="539"/>
      <c r="D342" s="620"/>
      <c r="E342" s="620"/>
      <c r="F342" s="48"/>
      <c r="N342" s="285"/>
      <c r="O342" s="285"/>
      <c r="U342" s="285"/>
      <c r="V342" s="285"/>
      <c r="W342" s="285"/>
      <c r="X342" s="285"/>
    </row>
    <row r="343" spans="1:24">
      <c r="A343" s="45"/>
      <c r="B343" s="43">
        <f t="shared" si="11"/>
        <v>321</v>
      </c>
      <c r="C343" s="539"/>
      <c r="D343" s="620"/>
      <c r="E343" s="620"/>
      <c r="F343" s="48"/>
      <c r="N343" s="285"/>
      <c r="O343" s="285"/>
      <c r="U343" s="285"/>
      <c r="V343" s="285"/>
      <c r="W343" s="285"/>
      <c r="X343" s="285"/>
    </row>
    <row r="344" spans="1:24">
      <c r="A344" s="45"/>
      <c r="B344" s="43">
        <f t="shared" si="11"/>
        <v>322</v>
      </c>
      <c r="C344" s="539"/>
      <c r="D344" s="620"/>
      <c r="E344" s="620"/>
      <c r="F344" s="48"/>
      <c r="N344" s="285"/>
      <c r="O344" s="285"/>
      <c r="U344" s="285"/>
      <c r="V344" s="285"/>
      <c r="W344" s="285"/>
      <c r="X344" s="285"/>
    </row>
    <row r="345" spans="1:24">
      <c r="A345" s="45"/>
      <c r="B345" s="43">
        <f t="shared" ref="B345:B408" si="12">B344+1</f>
        <v>323</v>
      </c>
      <c r="C345" s="539"/>
      <c r="D345" s="620"/>
      <c r="E345" s="620"/>
      <c r="F345" s="48"/>
      <c r="N345" s="285"/>
      <c r="O345" s="285"/>
      <c r="U345" s="285"/>
      <c r="V345" s="285"/>
      <c r="W345" s="285"/>
      <c r="X345" s="285"/>
    </row>
    <row r="346" spans="1:24">
      <c r="A346" s="45"/>
      <c r="B346" s="43">
        <f t="shared" si="12"/>
        <v>324</v>
      </c>
      <c r="C346" s="539"/>
      <c r="D346" s="620"/>
      <c r="E346" s="620"/>
      <c r="F346" s="48"/>
      <c r="N346" s="285"/>
      <c r="O346" s="285"/>
      <c r="U346" s="285"/>
      <c r="V346" s="285"/>
      <c r="W346" s="285"/>
      <c r="X346" s="285"/>
    </row>
    <row r="347" spans="1:24">
      <c r="A347" s="45"/>
      <c r="B347" s="43">
        <f t="shared" si="12"/>
        <v>325</v>
      </c>
      <c r="C347" s="539"/>
      <c r="D347" s="620"/>
      <c r="E347" s="620"/>
      <c r="F347" s="48"/>
      <c r="N347" s="285"/>
      <c r="O347" s="285"/>
      <c r="U347" s="285"/>
      <c r="V347" s="285"/>
      <c r="W347" s="285"/>
      <c r="X347" s="285"/>
    </row>
    <row r="348" spans="1:24">
      <c r="A348" s="45"/>
      <c r="B348" s="43">
        <f t="shared" si="12"/>
        <v>326</v>
      </c>
      <c r="C348" s="539"/>
      <c r="D348" s="620"/>
      <c r="E348" s="620"/>
      <c r="F348" s="48"/>
      <c r="N348" s="285"/>
      <c r="O348" s="285"/>
      <c r="U348" s="285"/>
      <c r="V348" s="285"/>
      <c r="W348" s="285"/>
      <c r="X348" s="285"/>
    </row>
    <row r="349" spans="1:24">
      <c r="A349" s="45"/>
      <c r="B349" s="43">
        <f t="shared" si="12"/>
        <v>327</v>
      </c>
      <c r="C349" s="539"/>
      <c r="D349" s="620"/>
      <c r="E349" s="620"/>
      <c r="F349" s="48"/>
      <c r="N349" s="285"/>
      <c r="O349" s="285"/>
      <c r="U349" s="285"/>
      <c r="V349" s="285"/>
      <c r="W349" s="285"/>
      <c r="X349" s="285"/>
    </row>
    <row r="350" spans="1:24">
      <c r="A350" s="45"/>
      <c r="B350" s="43">
        <f t="shared" si="12"/>
        <v>328</v>
      </c>
      <c r="C350" s="539"/>
      <c r="D350" s="620"/>
      <c r="E350" s="620"/>
      <c r="F350" s="48"/>
      <c r="N350" s="285"/>
      <c r="O350" s="285"/>
      <c r="U350" s="285"/>
      <c r="V350" s="285"/>
      <c r="W350" s="285"/>
      <c r="X350" s="285"/>
    </row>
    <row r="351" spans="1:24">
      <c r="A351" s="45"/>
      <c r="B351" s="43">
        <f t="shared" si="12"/>
        <v>329</v>
      </c>
      <c r="C351" s="539"/>
      <c r="D351" s="620"/>
      <c r="E351" s="620"/>
      <c r="F351" s="48"/>
      <c r="N351" s="285"/>
      <c r="O351" s="285"/>
      <c r="U351" s="285"/>
      <c r="V351" s="285"/>
      <c r="W351" s="285"/>
      <c r="X351" s="285"/>
    </row>
    <row r="352" spans="1:24">
      <c r="A352" s="45"/>
      <c r="B352" s="43">
        <f t="shared" si="12"/>
        <v>330</v>
      </c>
      <c r="C352" s="539"/>
      <c r="D352" s="620"/>
      <c r="E352" s="620"/>
      <c r="F352" s="48"/>
      <c r="N352" s="285"/>
      <c r="O352" s="285"/>
      <c r="U352" s="285"/>
      <c r="V352" s="285"/>
      <c r="W352" s="285"/>
      <c r="X352" s="285"/>
    </row>
    <row r="353" spans="1:24">
      <c r="A353" s="45"/>
      <c r="B353" s="43">
        <f t="shared" si="12"/>
        <v>331</v>
      </c>
      <c r="C353" s="539"/>
      <c r="D353" s="620"/>
      <c r="E353" s="620"/>
      <c r="F353" s="48"/>
      <c r="N353" s="285"/>
      <c r="O353" s="285"/>
      <c r="U353" s="285"/>
      <c r="V353" s="285"/>
      <c r="W353" s="285"/>
      <c r="X353" s="285"/>
    </row>
    <row r="354" spans="1:24">
      <c r="A354" s="45"/>
      <c r="B354" s="43">
        <f t="shared" si="12"/>
        <v>332</v>
      </c>
      <c r="C354" s="539"/>
      <c r="D354" s="620"/>
      <c r="E354" s="620"/>
      <c r="F354" s="48"/>
      <c r="N354" s="285"/>
      <c r="O354" s="285"/>
      <c r="U354" s="285"/>
      <c r="V354" s="285"/>
      <c r="W354" s="285"/>
      <c r="X354" s="285"/>
    </row>
    <row r="355" spans="1:24">
      <c r="A355" s="45"/>
      <c r="B355" s="43">
        <f t="shared" si="12"/>
        <v>333</v>
      </c>
      <c r="C355" s="539"/>
      <c r="D355" s="620"/>
      <c r="E355" s="620"/>
      <c r="F355" s="48"/>
      <c r="N355" s="285"/>
      <c r="O355" s="285"/>
      <c r="U355" s="285"/>
      <c r="V355" s="285"/>
      <c r="W355" s="285"/>
      <c r="X355" s="285"/>
    </row>
    <row r="356" spans="1:24">
      <c r="A356" s="45"/>
      <c r="B356" s="43">
        <f t="shared" si="12"/>
        <v>334</v>
      </c>
      <c r="C356" s="539"/>
      <c r="D356" s="620"/>
      <c r="E356" s="620"/>
      <c r="F356" s="48"/>
      <c r="N356" s="285"/>
      <c r="O356" s="285"/>
      <c r="U356" s="285"/>
      <c r="V356" s="285"/>
      <c r="W356" s="285"/>
      <c r="X356" s="285"/>
    </row>
    <row r="357" spans="1:24">
      <c r="A357" s="45"/>
      <c r="B357" s="43">
        <f t="shared" si="12"/>
        <v>335</v>
      </c>
      <c r="C357" s="539"/>
      <c r="D357" s="620"/>
      <c r="E357" s="620"/>
      <c r="F357" s="48"/>
      <c r="N357" s="285"/>
      <c r="O357" s="285"/>
      <c r="U357" s="285"/>
      <c r="V357" s="285"/>
      <c r="W357" s="285"/>
      <c r="X357" s="285"/>
    </row>
    <row r="358" spans="1:24">
      <c r="A358" s="45"/>
      <c r="B358" s="43">
        <f t="shared" si="12"/>
        <v>336</v>
      </c>
      <c r="C358" s="539"/>
      <c r="D358" s="620"/>
      <c r="E358" s="620"/>
      <c r="F358" s="48"/>
      <c r="N358" s="285"/>
      <c r="O358" s="285"/>
      <c r="U358" s="285"/>
      <c r="V358" s="285"/>
      <c r="W358" s="285"/>
      <c r="X358" s="285"/>
    </row>
    <row r="359" spans="1:24">
      <c r="A359" s="45"/>
      <c r="B359" s="43">
        <f t="shared" si="12"/>
        <v>337</v>
      </c>
      <c r="C359" s="539"/>
      <c r="D359" s="620"/>
      <c r="E359" s="620"/>
      <c r="F359" s="48"/>
      <c r="N359" s="285"/>
      <c r="O359" s="285"/>
      <c r="U359" s="285"/>
      <c r="V359" s="285"/>
      <c r="W359" s="285"/>
      <c r="X359" s="285"/>
    </row>
    <row r="360" spans="1:24">
      <c r="A360" s="45"/>
      <c r="B360" s="43">
        <f t="shared" si="12"/>
        <v>338</v>
      </c>
      <c r="C360" s="539"/>
      <c r="D360" s="620"/>
      <c r="E360" s="620"/>
      <c r="F360" s="48"/>
      <c r="N360" s="285"/>
      <c r="O360" s="285"/>
      <c r="U360" s="285"/>
      <c r="V360" s="285"/>
      <c r="W360" s="285"/>
      <c r="X360" s="285"/>
    </row>
    <row r="361" spans="1:24">
      <c r="A361" s="45"/>
      <c r="B361" s="43">
        <f t="shared" si="12"/>
        <v>339</v>
      </c>
      <c r="C361" s="539"/>
      <c r="D361" s="620"/>
      <c r="E361" s="620"/>
      <c r="F361" s="48"/>
      <c r="N361" s="285"/>
      <c r="O361" s="285"/>
      <c r="U361" s="285"/>
      <c r="V361" s="285"/>
      <c r="W361" s="285"/>
      <c r="X361" s="285"/>
    </row>
    <row r="362" spans="1:24">
      <c r="A362" s="45"/>
      <c r="B362" s="43">
        <f t="shared" si="12"/>
        <v>340</v>
      </c>
      <c r="C362" s="539"/>
      <c r="D362" s="620"/>
      <c r="E362" s="620"/>
      <c r="F362" s="48"/>
      <c r="N362" s="285"/>
      <c r="O362" s="285"/>
      <c r="U362" s="285"/>
      <c r="V362" s="285"/>
      <c r="W362" s="285"/>
      <c r="X362" s="285"/>
    </row>
    <row r="363" spans="1:24">
      <c r="A363" s="45"/>
      <c r="B363" s="43">
        <f t="shared" si="12"/>
        <v>341</v>
      </c>
      <c r="C363" s="539"/>
      <c r="D363" s="620"/>
      <c r="E363" s="620"/>
      <c r="F363" s="48"/>
      <c r="N363" s="285"/>
      <c r="O363" s="285"/>
      <c r="U363" s="285"/>
      <c r="V363" s="285"/>
      <c r="W363" s="285"/>
      <c r="X363" s="285"/>
    </row>
    <row r="364" spans="1:24">
      <c r="A364" s="45"/>
      <c r="B364" s="43">
        <f t="shared" si="12"/>
        <v>342</v>
      </c>
      <c r="C364" s="539"/>
      <c r="D364" s="620"/>
      <c r="E364" s="620"/>
      <c r="F364" s="48"/>
      <c r="N364" s="285"/>
      <c r="O364" s="285"/>
      <c r="U364" s="285"/>
      <c r="V364" s="285"/>
      <c r="W364" s="285"/>
      <c r="X364" s="285"/>
    </row>
    <row r="365" spans="1:24">
      <c r="A365" s="45"/>
      <c r="B365" s="43">
        <f t="shared" si="12"/>
        <v>343</v>
      </c>
      <c r="C365" s="539"/>
      <c r="D365" s="620"/>
      <c r="E365" s="620"/>
      <c r="F365" s="48"/>
      <c r="N365" s="285"/>
      <c r="O365" s="285"/>
      <c r="U365" s="285"/>
      <c r="V365" s="285"/>
      <c r="W365" s="285"/>
      <c r="X365" s="285"/>
    </row>
    <row r="366" spans="1:24">
      <c r="A366" s="45"/>
      <c r="B366" s="43">
        <f t="shared" si="12"/>
        <v>344</v>
      </c>
      <c r="C366" s="539"/>
      <c r="D366" s="620"/>
      <c r="E366" s="620"/>
      <c r="F366" s="48"/>
      <c r="N366" s="285"/>
      <c r="O366" s="285"/>
      <c r="U366" s="285"/>
      <c r="V366" s="285"/>
      <c r="W366" s="285"/>
      <c r="X366" s="285"/>
    </row>
    <row r="367" spans="1:24">
      <c r="A367" s="45"/>
      <c r="B367" s="43">
        <f t="shared" si="12"/>
        <v>345</v>
      </c>
      <c r="C367" s="539"/>
      <c r="D367" s="620"/>
      <c r="E367" s="620"/>
      <c r="F367" s="48"/>
      <c r="N367" s="285"/>
      <c r="O367" s="285"/>
      <c r="U367" s="285"/>
      <c r="V367" s="285"/>
      <c r="W367" s="285"/>
      <c r="X367" s="285"/>
    </row>
    <row r="368" spans="1:24">
      <c r="A368" s="45"/>
      <c r="B368" s="43">
        <f t="shared" si="12"/>
        <v>346</v>
      </c>
      <c r="C368" s="539"/>
      <c r="D368" s="620"/>
      <c r="E368" s="620"/>
      <c r="F368" s="48"/>
      <c r="N368" s="285"/>
      <c r="O368" s="285"/>
      <c r="U368" s="285"/>
      <c r="V368" s="285"/>
      <c r="W368" s="285"/>
      <c r="X368" s="285"/>
    </row>
    <row r="369" spans="1:24">
      <c r="A369" s="45"/>
      <c r="B369" s="43">
        <f t="shared" si="12"/>
        <v>347</v>
      </c>
      <c r="C369" s="539"/>
      <c r="D369" s="620"/>
      <c r="E369" s="620"/>
      <c r="F369" s="48"/>
      <c r="N369" s="285"/>
      <c r="O369" s="285"/>
      <c r="U369" s="285"/>
      <c r="V369" s="285"/>
      <c r="W369" s="285"/>
      <c r="X369" s="285"/>
    </row>
    <row r="370" spans="1:24">
      <c r="A370" s="45"/>
      <c r="B370" s="43">
        <f t="shared" si="12"/>
        <v>348</v>
      </c>
      <c r="C370" s="539"/>
      <c r="D370" s="620"/>
      <c r="E370" s="620"/>
      <c r="F370" s="48"/>
      <c r="N370" s="285"/>
      <c r="O370" s="285"/>
      <c r="U370" s="285"/>
      <c r="V370" s="285"/>
      <c r="W370" s="285"/>
      <c r="X370" s="285"/>
    </row>
    <row r="371" spans="1:24">
      <c r="A371" s="45"/>
      <c r="B371" s="43">
        <f t="shared" si="12"/>
        <v>349</v>
      </c>
      <c r="C371" s="539"/>
      <c r="D371" s="620"/>
      <c r="E371" s="620"/>
      <c r="F371" s="48"/>
      <c r="N371" s="285"/>
      <c r="O371" s="285"/>
      <c r="U371" s="285"/>
      <c r="V371" s="285"/>
      <c r="W371" s="285"/>
      <c r="X371" s="285"/>
    </row>
    <row r="372" spans="1:24">
      <c r="A372" s="45"/>
      <c r="B372" s="43">
        <f t="shared" si="12"/>
        <v>350</v>
      </c>
      <c r="C372" s="539"/>
      <c r="D372" s="620"/>
      <c r="E372" s="620"/>
      <c r="F372" s="48"/>
      <c r="N372" s="285"/>
      <c r="O372" s="285"/>
      <c r="U372" s="285"/>
      <c r="V372" s="285"/>
      <c r="W372" s="285"/>
      <c r="X372" s="285"/>
    </row>
    <row r="373" spans="1:24">
      <c r="A373" s="45"/>
      <c r="B373" s="43">
        <f t="shared" si="12"/>
        <v>351</v>
      </c>
      <c r="C373" s="539"/>
      <c r="D373" s="620"/>
      <c r="E373" s="620"/>
      <c r="F373" s="48"/>
      <c r="N373" s="285"/>
      <c r="O373" s="285"/>
      <c r="U373" s="285"/>
      <c r="V373" s="285"/>
      <c r="W373" s="285"/>
      <c r="X373" s="285"/>
    </row>
    <row r="374" spans="1:24">
      <c r="A374" s="45"/>
      <c r="B374" s="43">
        <f t="shared" si="12"/>
        <v>352</v>
      </c>
      <c r="C374" s="539"/>
      <c r="D374" s="620"/>
      <c r="E374" s="620"/>
      <c r="F374" s="48"/>
      <c r="N374" s="285"/>
      <c r="O374" s="285"/>
      <c r="U374" s="285"/>
      <c r="V374" s="285"/>
      <c r="W374" s="285"/>
      <c r="X374" s="285"/>
    </row>
    <row r="375" spans="1:24">
      <c r="A375" s="45"/>
      <c r="B375" s="43">
        <f t="shared" si="12"/>
        <v>353</v>
      </c>
      <c r="C375" s="539"/>
      <c r="D375" s="620"/>
      <c r="E375" s="620"/>
      <c r="F375" s="48"/>
      <c r="N375" s="285"/>
      <c r="O375" s="285"/>
      <c r="U375" s="285"/>
      <c r="V375" s="285"/>
      <c r="W375" s="285"/>
      <c r="X375" s="285"/>
    </row>
    <row r="376" spans="1:24">
      <c r="A376" s="45"/>
      <c r="B376" s="43">
        <f t="shared" si="12"/>
        <v>354</v>
      </c>
      <c r="C376" s="539"/>
      <c r="D376" s="620"/>
      <c r="E376" s="620"/>
      <c r="F376" s="48"/>
      <c r="N376" s="285"/>
      <c r="O376" s="285"/>
      <c r="U376" s="285"/>
      <c r="V376" s="285"/>
      <c r="W376" s="285"/>
      <c r="X376" s="285"/>
    </row>
    <row r="377" spans="1:24">
      <c r="A377" s="45"/>
      <c r="B377" s="43">
        <f t="shared" si="12"/>
        <v>355</v>
      </c>
      <c r="C377" s="539"/>
      <c r="D377" s="620"/>
      <c r="E377" s="620"/>
      <c r="F377" s="48"/>
      <c r="N377" s="285"/>
      <c r="O377" s="285"/>
      <c r="U377" s="285"/>
      <c r="V377" s="285"/>
      <c r="W377" s="285"/>
      <c r="X377" s="285"/>
    </row>
    <row r="378" spans="1:24">
      <c r="A378" s="45"/>
      <c r="B378" s="43">
        <f t="shared" si="12"/>
        <v>356</v>
      </c>
      <c r="C378" s="539"/>
      <c r="D378" s="620"/>
      <c r="E378" s="620"/>
      <c r="F378" s="48"/>
      <c r="N378" s="285"/>
      <c r="O378" s="285"/>
      <c r="U378" s="285"/>
      <c r="V378" s="285"/>
      <c r="W378" s="285"/>
      <c r="X378" s="285"/>
    </row>
    <row r="379" spans="1:24">
      <c r="A379" s="45"/>
      <c r="B379" s="43">
        <f t="shared" si="12"/>
        <v>357</v>
      </c>
      <c r="C379" s="539"/>
      <c r="D379" s="620"/>
      <c r="E379" s="620"/>
      <c r="F379" s="48"/>
      <c r="N379" s="285"/>
      <c r="O379" s="285"/>
      <c r="U379" s="285"/>
      <c r="V379" s="285"/>
      <c r="W379" s="285"/>
      <c r="X379" s="285"/>
    </row>
    <row r="380" spans="1:24">
      <c r="A380" s="45"/>
      <c r="B380" s="43">
        <f t="shared" si="12"/>
        <v>358</v>
      </c>
      <c r="C380" s="539"/>
      <c r="D380" s="620"/>
      <c r="E380" s="620"/>
      <c r="F380" s="48"/>
      <c r="N380" s="285"/>
      <c r="O380" s="285"/>
      <c r="U380" s="285"/>
      <c r="V380" s="285"/>
      <c r="W380" s="285"/>
      <c r="X380" s="285"/>
    </row>
    <row r="381" spans="1:24">
      <c r="A381" s="45"/>
      <c r="B381" s="43">
        <f t="shared" si="12"/>
        <v>359</v>
      </c>
      <c r="C381" s="539"/>
      <c r="D381" s="620"/>
      <c r="E381" s="620"/>
      <c r="F381" s="48"/>
      <c r="N381" s="285"/>
      <c r="O381" s="285"/>
      <c r="U381" s="285"/>
      <c r="V381" s="285"/>
      <c r="W381" s="285"/>
      <c r="X381" s="285"/>
    </row>
    <row r="382" spans="1:24">
      <c r="A382" s="45"/>
      <c r="B382" s="43">
        <f t="shared" si="12"/>
        <v>360</v>
      </c>
      <c r="C382" s="539"/>
      <c r="D382" s="620"/>
      <c r="E382" s="620"/>
      <c r="F382" s="48"/>
      <c r="N382" s="285"/>
      <c r="O382" s="285"/>
      <c r="U382" s="285"/>
      <c r="V382" s="285"/>
      <c r="W382" s="285"/>
      <c r="X382" s="285"/>
    </row>
    <row r="383" spans="1:24">
      <c r="A383" s="45"/>
      <c r="B383" s="43">
        <f t="shared" si="12"/>
        <v>361</v>
      </c>
      <c r="C383" s="539"/>
      <c r="D383" s="620"/>
      <c r="E383" s="620"/>
      <c r="F383" s="48"/>
      <c r="N383" s="285"/>
      <c r="O383" s="285"/>
      <c r="U383" s="285"/>
      <c r="V383" s="285"/>
      <c r="W383" s="285"/>
      <c r="X383" s="285"/>
    </row>
    <row r="384" spans="1:24">
      <c r="A384" s="45"/>
      <c r="B384" s="43">
        <f t="shared" si="12"/>
        <v>362</v>
      </c>
      <c r="C384" s="539"/>
      <c r="D384" s="620"/>
      <c r="E384" s="620"/>
      <c r="F384" s="48"/>
      <c r="N384" s="285"/>
      <c r="O384" s="285"/>
      <c r="U384" s="285"/>
      <c r="V384" s="285"/>
      <c r="W384" s="285"/>
      <c r="X384" s="285"/>
    </row>
    <row r="385" spans="1:24">
      <c r="A385" s="45"/>
      <c r="B385" s="43">
        <f t="shared" si="12"/>
        <v>363</v>
      </c>
      <c r="C385" s="539"/>
      <c r="D385" s="620"/>
      <c r="E385" s="620"/>
      <c r="F385" s="48"/>
      <c r="N385" s="285"/>
      <c r="O385" s="285"/>
      <c r="U385" s="285"/>
      <c r="V385" s="285"/>
      <c r="W385" s="285"/>
      <c r="X385" s="285"/>
    </row>
    <row r="386" spans="1:24">
      <c r="A386" s="45"/>
      <c r="B386" s="43">
        <f t="shared" si="12"/>
        <v>364</v>
      </c>
      <c r="C386" s="539"/>
      <c r="D386" s="620"/>
      <c r="E386" s="620"/>
      <c r="F386" s="48"/>
      <c r="N386" s="285"/>
      <c r="O386" s="285"/>
      <c r="U386" s="285"/>
      <c r="V386" s="285"/>
      <c r="W386" s="285"/>
      <c r="X386" s="285"/>
    </row>
    <row r="387" spans="1:24">
      <c r="A387" s="45"/>
      <c r="B387" s="43">
        <f t="shared" si="12"/>
        <v>365</v>
      </c>
      <c r="C387" s="539"/>
      <c r="D387" s="620"/>
      <c r="E387" s="620"/>
      <c r="F387" s="48"/>
      <c r="N387" s="285"/>
      <c r="O387" s="285"/>
      <c r="U387" s="285"/>
      <c r="V387" s="285"/>
      <c r="W387" s="285"/>
      <c r="X387" s="285"/>
    </row>
    <row r="388" spans="1:24">
      <c r="A388" s="45"/>
      <c r="B388" s="43">
        <f t="shared" si="12"/>
        <v>366</v>
      </c>
      <c r="C388" s="539"/>
      <c r="D388" s="620"/>
      <c r="E388" s="620"/>
      <c r="F388" s="48"/>
      <c r="N388" s="285"/>
      <c r="O388" s="285"/>
      <c r="U388" s="285"/>
      <c r="V388" s="285"/>
      <c r="W388" s="285"/>
      <c r="X388" s="285"/>
    </row>
    <row r="389" spans="1:24">
      <c r="A389" s="45"/>
      <c r="B389" s="43">
        <f t="shared" si="12"/>
        <v>367</v>
      </c>
      <c r="C389" s="539"/>
      <c r="D389" s="620"/>
      <c r="E389" s="620"/>
      <c r="F389" s="48"/>
      <c r="N389" s="285"/>
      <c r="O389" s="285"/>
      <c r="U389" s="285"/>
      <c r="V389" s="285"/>
      <c r="W389" s="285"/>
      <c r="X389" s="285"/>
    </row>
    <row r="390" spans="1:24">
      <c r="A390" s="45"/>
      <c r="B390" s="43">
        <f t="shared" si="12"/>
        <v>368</v>
      </c>
      <c r="C390" s="539"/>
      <c r="D390" s="620"/>
      <c r="E390" s="620"/>
      <c r="F390" s="48"/>
      <c r="N390" s="285"/>
      <c r="O390" s="285"/>
      <c r="U390" s="285"/>
      <c r="V390" s="285"/>
      <c r="W390" s="285"/>
      <c r="X390" s="285"/>
    </row>
    <row r="391" spans="1:24">
      <c r="A391" s="45"/>
      <c r="B391" s="43">
        <f t="shared" si="12"/>
        <v>369</v>
      </c>
      <c r="C391" s="539"/>
      <c r="D391" s="620"/>
      <c r="E391" s="620"/>
      <c r="F391" s="48"/>
      <c r="N391" s="285"/>
      <c r="O391" s="285"/>
      <c r="U391" s="285"/>
      <c r="V391" s="285"/>
      <c r="W391" s="285"/>
      <c r="X391" s="285"/>
    </row>
    <row r="392" spans="1:24">
      <c r="A392" s="45"/>
      <c r="B392" s="43">
        <f t="shared" si="12"/>
        <v>370</v>
      </c>
      <c r="C392" s="539"/>
      <c r="D392" s="620"/>
      <c r="E392" s="620"/>
      <c r="F392" s="48"/>
      <c r="N392" s="285"/>
      <c r="O392" s="285"/>
      <c r="U392" s="285"/>
      <c r="V392" s="285"/>
      <c r="W392" s="285"/>
      <c r="X392" s="285"/>
    </row>
    <row r="393" spans="1:24">
      <c r="A393" s="45"/>
      <c r="B393" s="43">
        <f t="shared" si="12"/>
        <v>371</v>
      </c>
      <c r="C393" s="539"/>
      <c r="D393" s="620"/>
      <c r="E393" s="620"/>
      <c r="F393" s="48"/>
      <c r="N393" s="285"/>
      <c r="O393" s="285"/>
      <c r="U393" s="285"/>
      <c r="V393" s="285"/>
      <c r="W393" s="285"/>
      <c r="X393" s="285"/>
    </row>
    <row r="394" spans="1:24">
      <c r="A394" s="45"/>
      <c r="B394" s="43">
        <f t="shared" si="12"/>
        <v>372</v>
      </c>
      <c r="C394" s="539"/>
      <c r="D394" s="620"/>
      <c r="E394" s="620"/>
      <c r="F394" s="48"/>
      <c r="N394" s="285"/>
      <c r="O394" s="285"/>
      <c r="U394" s="285"/>
      <c r="V394" s="285"/>
      <c r="W394" s="285"/>
      <c r="X394" s="285"/>
    </row>
    <row r="395" spans="1:24">
      <c r="A395" s="45"/>
      <c r="B395" s="43">
        <f t="shared" si="12"/>
        <v>373</v>
      </c>
      <c r="C395" s="539"/>
      <c r="D395" s="620"/>
      <c r="E395" s="620"/>
      <c r="F395" s="48"/>
      <c r="N395" s="285"/>
      <c r="O395" s="285"/>
      <c r="U395" s="285"/>
      <c r="V395" s="285"/>
      <c r="W395" s="285"/>
      <c r="X395" s="285"/>
    </row>
    <row r="396" spans="1:24">
      <c r="A396" s="45"/>
      <c r="B396" s="43">
        <f t="shared" si="12"/>
        <v>374</v>
      </c>
      <c r="C396" s="539"/>
      <c r="D396" s="620"/>
      <c r="E396" s="620"/>
      <c r="F396" s="48"/>
      <c r="N396" s="285"/>
      <c r="O396" s="285"/>
      <c r="U396" s="285"/>
      <c r="V396" s="285"/>
      <c r="W396" s="285"/>
      <c r="X396" s="285"/>
    </row>
    <row r="397" spans="1:24">
      <c r="A397" s="45"/>
      <c r="B397" s="43">
        <f t="shared" si="12"/>
        <v>375</v>
      </c>
      <c r="C397" s="539"/>
      <c r="D397" s="620"/>
      <c r="E397" s="620"/>
      <c r="F397" s="48"/>
      <c r="N397" s="285"/>
      <c r="O397" s="285"/>
      <c r="U397" s="285"/>
      <c r="V397" s="285"/>
      <c r="W397" s="285"/>
      <c r="X397" s="285"/>
    </row>
    <row r="398" spans="1:24">
      <c r="A398" s="45"/>
      <c r="B398" s="43">
        <f t="shared" si="12"/>
        <v>376</v>
      </c>
      <c r="C398" s="539"/>
      <c r="D398" s="620"/>
      <c r="E398" s="620"/>
      <c r="F398" s="48"/>
      <c r="N398" s="285"/>
      <c r="O398" s="285"/>
      <c r="U398" s="285"/>
      <c r="V398" s="285"/>
      <c r="W398" s="285"/>
      <c r="X398" s="285"/>
    </row>
    <row r="399" spans="1:24">
      <c r="A399" s="45"/>
      <c r="B399" s="43">
        <f t="shared" si="12"/>
        <v>377</v>
      </c>
      <c r="C399" s="539"/>
      <c r="D399" s="620"/>
      <c r="E399" s="620"/>
      <c r="F399" s="48"/>
      <c r="N399" s="285"/>
      <c r="O399" s="285"/>
      <c r="U399" s="285"/>
      <c r="V399" s="285"/>
      <c r="W399" s="285"/>
      <c r="X399" s="285"/>
    </row>
    <row r="400" spans="1:24">
      <c r="A400" s="45"/>
      <c r="B400" s="43">
        <f t="shared" si="12"/>
        <v>378</v>
      </c>
      <c r="C400" s="539"/>
      <c r="D400" s="620"/>
      <c r="E400" s="620"/>
      <c r="F400" s="48"/>
      <c r="N400" s="285"/>
      <c r="O400" s="285"/>
      <c r="U400" s="285"/>
      <c r="V400" s="285"/>
      <c r="W400" s="285"/>
      <c r="X400" s="285"/>
    </row>
    <row r="401" spans="1:24">
      <c r="A401" s="45"/>
      <c r="B401" s="43">
        <f t="shared" si="12"/>
        <v>379</v>
      </c>
      <c r="C401" s="539"/>
      <c r="D401" s="620"/>
      <c r="E401" s="620"/>
      <c r="F401" s="48"/>
      <c r="N401" s="285"/>
      <c r="O401" s="285"/>
      <c r="U401" s="285"/>
      <c r="V401" s="285"/>
      <c r="W401" s="285"/>
      <c r="X401" s="285"/>
    </row>
    <row r="402" spans="1:24">
      <c r="A402" s="45"/>
      <c r="B402" s="43">
        <f t="shared" si="12"/>
        <v>380</v>
      </c>
      <c r="C402" s="539"/>
      <c r="D402" s="620"/>
      <c r="E402" s="620"/>
      <c r="F402" s="48"/>
      <c r="N402" s="285"/>
      <c r="O402" s="285"/>
      <c r="U402" s="285"/>
      <c r="V402" s="285"/>
      <c r="W402" s="285"/>
      <c r="X402" s="285"/>
    </row>
    <row r="403" spans="1:24">
      <c r="A403" s="45"/>
      <c r="B403" s="43">
        <f t="shared" si="12"/>
        <v>381</v>
      </c>
      <c r="C403" s="539"/>
      <c r="D403" s="620"/>
      <c r="E403" s="620"/>
      <c r="F403" s="48"/>
      <c r="N403" s="285"/>
      <c r="O403" s="285"/>
      <c r="U403" s="285"/>
      <c r="V403" s="285"/>
      <c r="W403" s="285"/>
      <c r="X403" s="285"/>
    </row>
    <row r="404" spans="1:24">
      <c r="A404" s="45"/>
      <c r="B404" s="43">
        <f t="shared" si="12"/>
        <v>382</v>
      </c>
      <c r="C404" s="539"/>
      <c r="D404" s="620"/>
      <c r="E404" s="620"/>
      <c r="F404" s="48"/>
      <c r="N404" s="285"/>
      <c r="O404" s="285"/>
      <c r="U404" s="285"/>
      <c r="V404" s="285"/>
      <c r="W404" s="285"/>
      <c r="X404" s="285"/>
    </row>
    <row r="405" spans="1:24">
      <c r="A405" s="45"/>
      <c r="B405" s="43">
        <f t="shared" si="12"/>
        <v>383</v>
      </c>
      <c r="C405" s="539"/>
      <c r="D405" s="620"/>
      <c r="E405" s="620"/>
      <c r="F405" s="48"/>
      <c r="N405" s="285"/>
      <c r="O405" s="285"/>
      <c r="U405" s="285"/>
      <c r="V405" s="285"/>
      <c r="W405" s="285"/>
      <c r="X405" s="285"/>
    </row>
    <row r="406" spans="1:24">
      <c r="A406" s="45"/>
      <c r="B406" s="43">
        <f t="shared" si="12"/>
        <v>384</v>
      </c>
      <c r="C406" s="539"/>
      <c r="D406" s="620"/>
      <c r="E406" s="620"/>
      <c r="F406" s="48"/>
      <c r="N406" s="285"/>
      <c r="O406" s="285"/>
      <c r="U406" s="285"/>
      <c r="V406" s="285"/>
      <c r="W406" s="285"/>
      <c r="X406" s="285"/>
    </row>
    <row r="407" spans="1:24">
      <c r="A407" s="45"/>
      <c r="B407" s="43">
        <f t="shared" si="12"/>
        <v>385</v>
      </c>
      <c r="C407" s="539"/>
      <c r="D407" s="620"/>
      <c r="E407" s="620"/>
      <c r="F407" s="48"/>
      <c r="N407" s="285"/>
      <c r="O407" s="285"/>
      <c r="U407" s="285"/>
      <c r="V407" s="285"/>
      <c r="W407" s="285"/>
      <c r="X407" s="285"/>
    </row>
    <row r="408" spans="1:24">
      <c r="A408" s="45"/>
      <c r="B408" s="43">
        <f t="shared" si="12"/>
        <v>386</v>
      </c>
      <c r="C408" s="539"/>
      <c r="D408" s="620"/>
      <c r="E408" s="620"/>
      <c r="F408" s="48"/>
      <c r="N408" s="285"/>
      <c r="O408" s="285"/>
      <c r="U408" s="285"/>
      <c r="V408" s="285"/>
      <c r="W408" s="285"/>
      <c r="X408" s="285"/>
    </row>
    <row r="409" spans="1:24">
      <c r="A409" s="45"/>
      <c r="B409" s="43">
        <f t="shared" ref="B409:B472" si="13">B408+1</f>
        <v>387</v>
      </c>
      <c r="C409" s="539"/>
      <c r="D409" s="620"/>
      <c r="E409" s="620"/>
      <c r="F409" s="48"/>
      <c r="N409" s="285"/>
      <c r="O409" s="285"/>
      <c r="U409" s="285"/>
      <c r="V409" s="285"/>
      <c r="W409" s="285"/>
      <c r="X409" s="285"/>
    </row>
    <row r="410" spans="1:24">
      <c r="A410" s="45"/>
      <c r="B410" s="43">
        <f t="shared" si="13"/>
        <v>388</v>
      </c>
      <c r="C410" s="539"/>
      <c r="D410" s="620"/>
      <c r="E410" s="620"/>
      <c r="F410" s="48"/>
      <c r="N410" s="285"/>
      <c r="O410" s="285"/>
      <c r="U410" s="285"/>
      <c r="V410" s="285"/>
      <c r="W410" s="285"/>
      <c r="X410" s="285"/>
    </row>
    <row r="411" spans="1:24">
      <c r="A411" s="45"/>
      <c r="B411" s="43">
        <f t="shared" si="13"/>
        <v>389</v>
      </c>
      <c r="C411" s="539"/>
      <c r="D411" s="620"/>
      <c r="E411" s="620"/>
      <c r="F411" s="48"/>
      <c r="N411" s="285"/>
      <c r="O411" s="285"/>
      <c r="U411" s="285"/>
      <c r="V411" s="285"/>
      <c r="W411" s="285"/>
      <c r="X411" s="285"/>
    </row>
    <row r="412" spans="1:24">
      <c r="A412" s="45"/>
      <c r="B412" s="43">
        <f t="shared" si="13"/>
        <v>390</v>
      </c>
      <c r="C412" s="539"/>
      <c r="D412" s="620"/>
      <c r="E412" s="620"/>
      <c r="F412" s="48"/>
      <c r="N412" s="285"/>
      <c r="O412" s="285"/>
      <c r="U412" s="285"/>
      <c r="V412" s="285"/>
      <c r="W412" s="285"/>
      <c r="X412" s="285"/>
    </row>
    <row r="413" spans="1:24">
      <c r="A413" s="45"/>
      <c r="B413" s="43">
        <f t="shared" si="13"/>
        <v>391</v>
      </c>
      <c r="C413" s="539"/>
      <c r="D413" s="620"/>
      <c r="E413" s="620"/>
      <c r="F413" s="48"/>
      <c r="N413" s="285"/>
      <c r="O413" s="285"/>
      <c r="U413" s="285"/>
      <c r="V413" s="285"/>
      <c r="W413" s="285"/>
      <c r="X413" s="285"/>
    </row>
    <row r="414" spans="1:24">
      <c r="A414" s="45"/>
      <c r="B414" s="43">
        <f t="shared" si="13"/>
        <v>392</v>
      </c>
      <c r="C414" s="539"/>
      <c r="D414" s="620"/>
      <c r="E414" s="620"/>
      <c r="F414" s="48"/>
      <c r="N414" s="285"/>
      <c r="O414" s="285"/>
      <c r="U414" s="285"/>
      <c r="V414" s="285"/>
      <c r="W414" s="285"/>
      <c r="X414" s="285"/>
    </row>
    <row r="415" spans="1:24">
      <c r="A415" s="45"/>
      <c r="B415" s="43">
        <f t="shared" si="13"/>
        <v>393</v>
      </c>
      <c r="C415" s="539"/>
      <c r="D415" s="620"/>
      <c r="E415" s="620"/>
      <c r="F415" s="48"/>
      <c r="N415" s="285"/>
      <c r="O415" s="285"/>
      <c r="U415" s="285"/>
      <c r="V415" s="285"/>
      <c r="W415" s="285"/>
      <c r="X415" s="285"/>
    </row>
    <row r="416" spans="1:24">
      <c r="A416" s="45"/>
      <c r="B416" s="43">
        <f t="shared" si="13"/>
        <v>394</v>
      </c>
      <c r="C416" s="539"/>
      <c r="D416" s="620"/>
      <c r="E416" s="620"/>
      <c r="F416" s="48"/>
      <c r="N416" s="285"/>
      <c r="O416" s="285"/>
      <c r="U416" s="285"/>
      <c r="V416" s="285"/>
      <c r="W416" s="285"/>
      <c r="X416" s="285"/>
    </row>
    <row r="417" spans="1:24">
      <c r="A417" s="45"/>
      <c r="B417" s="43">
        <f t="shared" si="13"/>
        <v>395</v>
      </c>
      <c r="C417" s="539"/>
      <c r="D417" s="620"/>
      <c r="E417" s="620"/>
      <c r="F417" s="48"/>
      <c r="N417" s="285"/>
      <c r="O417" s="285"/>
      <c r="U417" s="285"/>
      <c r="V417" s="285"/>
      <c r="W417" s="285"/>
      <c r="X417" s="285"/>
    </row>
    <row r="418" spans="1:24">
      <c r="A418" s="45"/>
      <c r="B418" s="43">
        <f t="shared" si="13"/>
        <v>396</v>
      </c>
      <c r="C418" s="539"/>
      <c r="D418" s="620"/>
      <c r="E418" s="620"/>
      <c r="F418" s="48"/>
      <c r="N418" s="285"/>
      <c r="O418" s="285"/>
      <c r="U418" s="285"/>
      <c r="V418" s="285"/>
      <c r="W418" s="285"/>
      <c r="X418" s="285"/>
    </row>
    <row r="419" spans="1:24">
      <c r="A419" s="45"/>
      <c r="B419" s="43">
        <f t="shared" si="13"/>
        <v>397</v>
      </c>
      <c r="C419" s="539"/>
      <c r="D419" s="620"/>
      <c r="E419" s="620"/>
      <c r="F419" s="48"/>
      <c r="N419" s="285"/>
      <c r="O419" s="285"/>
      <c r="U419" s="285"/>
      <c r="V419" s="285"/>
      <c r="W419" s="285"/>
      <c r="X419" s="285"/>
    </row>
    <row r="420" spans="1:24">
      <c r="A420" s="45"/>
      <c r="B420" s="43">
        <f t="shared" si="13"/>
        <v>398</v>
      </c>
      <c r="C420" s="539"/>
      <c r="D420" s="620"/>
      <c r="E420" s="620"/>
      <c r="F420" s="48"/>
      <c r="N420" s="285"/>
      <c r="O420" s="285"/>
      <c r="U420" s="285"/>
      <c r="V420" s="285"/>
      <c r="W420" s="285"/>
      <c r="X420" s="285"/>
    </row>
    <row r="421" spans="1:24">
      <c r="A421" s="45"/>
      <c r="B421" s="43">
        <f t="shared" si="13"/>
        <v>399</v>
      </c>
      <c r="C421" s="539"/>
      <c r="D421" s="620"/>
      <c r="E421" s="620"/>
      <c r="F421" s="48"/>
      <c r="N421" s="285"/>
      <c r="O421" s="285"/>
      <c r="U421" s="285"/>
      <c r="V421" s="285"/>
      <c r="W421" s="285"/>
      <c r="X421" s="285"/>
    </row>
    <row r="422" spans="1:24">
      <c r="A422" s="45"/>
      <c r="B422" s="43">
        <f t="shared" si="13"/>
        <v>400</v>
      </c>
      <c r="C422" s="539"/>
      <c r="D422" s="620"/>
      <c r="E422" s="620"/>
      <c r="F422" s="48"/>
      <c r="N422" s="285"/>
      <c r="O422" s="285"/>
      <c r="U422" s="285"/>
      <c r="V422" s="285"/>
      <c r="W422" s="285"/>
      <c r="X422" s="285"/>
    </row>
    <row r="423" spans="1:24">
      <c r="A423" s="45"/>
      <c r="B423" s="43">
        <f t="shared" si="13"/>
        <v>401</v>
      </c>
      <c r="C423" s="539"/>
      <c r="D423" s="620"/>
      <c r="E423" s="620"/>
      <c r="F423" s="48"/>
      <c r="N423" s="285"/>
      <c r="O423" s="285"/>
      <c r="U423" s="285"/>
      <c r="V423" s="285"/>
      <c r="W423" s="285"/>
      <c r="X423" s="285"/>
    </row>
    <row r="424" spans="1:24">
      <c r="A424" s="45"/>
      <c r="B424" s="43">
        <f t="shared" si="13"/>
        <v>402</v>
      </c>
      <c r="C424" s="539"/>
      <c r="D424" s="620"/>
      <c r="E424" s="620"/>
      <c r="F424" s="48"/>
      <c r="N424" s="285"/>
      <c r="O424" s="285"/>
      <c r="U424" s="285"/>
      <c r="V424" s="285"/>
      <c r="W424" s="285"/>
      <c r="X424" s="285"/>
    </row>
    <row r="425" spans="1:24">
      <c r="A425" s="45"/>
      <c r="B425" s="43">
        <f t="shared" si="13"/>
        <v>403</v>
      </c>
      <c r="C425" s="539"/>
      <c r="D425" s="620"/>
      <c r="E425" s="620"/>
      <c r="F425" s="48"/>
      <c r="N425" s="285"/>
      <c r="O425" s="285"/>
      <c r="U425" s="285"/>
      <c r="V425" s="285"/>
      <c r="W425" s="285"/>
      <c r="X425" s="285"/>
    </row>
    <row r="426" spans="1:24">
      <c r="A426" s="45"/>
      <c r="B426" s="43">
        <f t="shared" si="13"/>
        <v>404</v>
      </c>
      <c r="C426" s="539"/>
      <c r="D426" s="620"/>
      <c r="E426" s="620"/>
      <c r="F426" s="48"/>
      <c r="N426" s="285"/>
      <c r="O426" s="285"/>
      <c r="U426" s="285"/>
      <c r="V426" s="285"/>
      <c r="W426" s="285"/>
      <c r="X426" s="285"/>
    </row>
    <row r="427" spans="1:24">
      <c r="A427" s="45"/>
      <c r="B427" s="43">
        <f t="shared" si="13"/>
        <v>405</v>
      </c>
      <c r="C427" s="539"/>
      <c r="D427" s="620"/>
      <c r="E427" s="620"/>
      <c r="F427" s="48"/>
      <c r="N427" s="285"/>
      <c r="O427" s="285"/>
      <c r="U427" s="285"/>
      <c r="V427" s="285"/>
      <c r="W427" s="285"/>
      <c r="X427" s="285"/>
    </row>
    <row r="428" spans="1:24">
      <c r="A428" s="45"/>
      <c r="B428" s="43">
        <f t="shared" si="13"/>
        <v>406</v>
      </c>
      <c r="C428" s="539"/>
      <c r="D428" s="620"/>
      <c r="E428" s="620"/>
      <c r="F428" s="48"/>
      <c r="N428" s="285"/>
      <c r="O428" s="285"/>
      <c r="U428" s="285"/>
      <c r="V428" s="285"/>
      <c r="W428" s="285"/>
      <c r="X428" s="285"/>
    </row>
    <row r="429" spans="1:24">
      <c r="A429" s="45"/>
      <c r="B429" s="43">
        <f t="shared" si="13"/>
        <v>407</v>
      </c>
      <c r="C429" s="539"/>
      <c r="D429" s="620"/>
      <c r="E429" s="620"/>
      <c r="F429" s="48"/>
      <c r="N429" s="285"/>
      <c r="O429" s="285"/>
      <c r="U429" s="285"/>
      <c r="V429" s="285"/>
      <c r="W429" s="285"/>
      <c r="X429" s="285"/>
    </row>
    <row r="430" spans="1:24">
      <c r="A430" s="45"/>
      <c r="B430" s="43">
        <f t="shared" si="13"/>
        <v>408</v>
      </c>
      <c r="C430" s="539"/>
      <c r="D430" s="620"/>
      <c r="E430" s="620"/>
      <c r="F430" s="48"/>
      <c r="N430" s="285"/>
      <c r="O430" s="285"/>
      <c r="U430" s="285"/>
      <c r="V430" s="285"/>
      <c r="W430" s="285"/>
      <c r="X430" s="285"/>
    </row>
    <row r="431" spans="1:24">
      <c r="A431" s="45"/>
      <c r="B431" s="43">
        <f t="shared" si="13"/>
        <v>409</v>
      </c>
      <c r="C431" s="539"/>
      <c r="D431" s="620"/>
      <c r="E431" s="620"/>
      <c r="F431" s="48"/>
      <c r="N431" s="285"/>
      <c r="O431" s="285"/>
      <c r="U431" s="285"/>
      <c r="V431" s="285"/>
      <c r="W431" s="285"/>
      <c r="X431" s="285"/>
    </row>
    <row r="432" spans="1:24">
      <c r="A432" s="45"/>
      <c r="B432" s="43">
        <f t="shared" si="13"/>
        <v>410</v>
      </c>
      <c r="C432" s="539"/>
      <c r="D432" s="620"/>
      <c r="E432" s="620"/>
      <c r="F432" s="48"/>
      <c r="N432" s="285"/>
      <c r="O432" s="285"/>
      <c r="U432" s="285"/>
      <c r="V432" s="285"/>
      <c r="W432" s="285"/>
      <c r="X432" s="285"/>
    </row>
    <row r="433" spans="1:24">
      <c r="A433" s="45"/>
      <c r="B433" s="43">
        <f t="shared" si="13"/>
        <v>411</v>
      </c>
      <c r="C433" s="539"/>
      <c r="D433" s="620"/>
      <c r="E433" s="620"/>
      <c r="F433" s="48"/>
      <c r="N433" s="285"/>
      <c r="O433" s="285"/>
      <c r="U433" s="285"/>
      <c r="V433" s="285"/>
      <c r="W433" s="285"/>
      <c r="X433" s="285"/>
    </row>
    <row r="434" spans="1:24">
      <c r="A434" s="45"/>
      <c r="B434" s="43">
        <f t="shared" si="13"/>
        <v>412</v>
      </c>
      <c r="C434" s="539"/>
      <c r="D434" s="620"/>
      <c r="E434" s="620"/>
      <c r="F434" s="48"/>
      <c r="N434" s="285"/>
      <c r="O434" s="285"/>
      <c r="U434" s="285"/>
      <c r="V434" s="285"/>
      <c r="W434" s="285"/>
      <c r="X434" s="285"/>
    </row>
    <row r="435" spans="1:24">
      <c r="A435" s="45"/>
      <c r="B435" s="43">
        <f t="shared" si="13"/>
        <v>413</v>
      </c>
      <c r="C435" s="539"/>
      <c r="D435" s="620"/>
      <c r="E435" s="620"/>
      <c r="F435" s="48"/>
      <c r="N435" s="285"/>
      <c r="O435" s="285"/>
      <c r="U435" s="285"/>
      <c r="V435" s="285"/>
      <c r="W435" s="285"/>
      <c r="X435" s="285"/>
    </row>
    <row r="436" spans="1:24">
      <c r="A436" s="45"/>
      <c r="B436" s="43">
        <f t="shared" si="13"/>
        <v>414</v>
      </c>
      <c r="C436" s="539"/>
      <c r="D436" s="620"/>
      <c r="E436" s="620"/>
      <c r="F436" s="48"/>
      <c r="N436" s="285"/>
      <c r="O436" s="285"/>
      <c r="U436" s="285"/>
      <c r="V436" s="285"/>
      <c r="W436" s="285"/>
      <c r="X436" s="285"/>
    </row>
    <row r="437" spans="1:24">
      <c r="A437" s="45"/>
      <c r="B437" s="43">
        <f t="shared" si="13"/>
        <v>415</v>
      </c>
      <c r="C437" s="539"/>
      <c r="D437" s="620"/>
      <c r="E437" s="620"/>
      <c r="F437" s="48"/>
      <c r="N437" s="285"/>
      <c r="O437" s="285"/>
      <c r="U437" s="285"/>
      <c r="V437" s="285"/>
      <c r="W437" s="285"/>
      <c r="X437" s="285"/>
    </row>
    <row r="438" spans="1:24">
      <c r="A438" s="45"/>
      <c r="B438" s="43">
        <f t="shared" si="13"/>
        <v>416</v>
      </c>
      <c r="C438" s="539"/>
      <c r="D438" s="620"/>
      <c r="E438" s="620"/>
      <c r="F438" s="48"/>
      <c r="N438" s="285"/>
      <c r="O438" s="285"/>
      <c r="U438" s="285"/>
      <c r="V438" s="285"/>
      <c r="W438" s="285"/>
      <c r="X438" s="285"/>
    </row>
    <row r="439" spans="1:24">
      <c r="A439" s="45"/>
      <c r="B439" s="43">
        <f t="shared" si="13"/>
        <v>417</v>
      </c>
      <c r="C439" s="539"/>
      <c r="D439" s="620"/>
      <c r="E439" s="620"/>
      <c r="F439" s="48"/>
      <c r="N439" s="285"/>
      <c r="O439" s="285"/>
      <c r="U439" s="285"/>
      <c r="V439" s="285"/>
      <c r="W439" s="285"/>
      <c r="X439" s="285"/>
    </row>
    <row r="440" spans="1:24">
      <c r="A440" s="45"/>
      <c r="B440" s="43">
        <f t="shared" si="13"/>
        <v>418</v>
      </c>
      <c r="C440" s="539"/>
      <c r="D440" s="620"/>
      <c r="E440" s="620"/>
      <c r="F440" s="48"/>
      <c r="N440" s="285"/>
      <c r="O440" s="285"/>
      <c r="U440" s="285"/>
      <c r="V440" s="285"/>
      <c r="W440" s="285"/>
      <c r="X440" s="285"/>
    </row>
    <row r="441" spans="1:24">
      <c r="A441" s="45"/>
      <c r="B441" s="43">
        <f t="shared" si="13"/>
        <v>419</v>
      </c>
      <c r="C441" s="539"/>
      <c r="D441" s="620"/>
      <c r="E441" s="620"/>
      <c r="F441" s="48"/>
      <c r="N441" s="285"/>
      <c r="O441" s="285"/>
      <c r="U441" s="285"/>
      <c r="V441" s="285"/>
      <c r="W441" s="285"/>
      <c r="X441" s="285"/>
    </row>
    <row r="442" spans="1:24">
      <c r="A442" s="45"/>
      <c r="B442" s="43">
        <f t="shared" si="13"/>
        <v>420</v>
      </c>
      <c r="C442" s="539"/>
      <c r="D442" s="620"/>
      <c r="E442" s="620"/>
      <c r="F442" s="48"/>
      <c r="N442" s="285"/>
      <c r="O442" s="285"/>
      <c r="U442" s="285"/>
      <c r="V442" s="285"/>
      <c r="W442" s="285"/>
      <c r="X442" s="285"/>
    </row>
    <row r="443" spans="1:24">
      <c r="A443" s="45"/>
      <c r="B443" s="43">
        <f t="shared" si="13"/>
        <v>421</v>
      </c>
      <c r="C443" s="539"/>
      <c r="D443" s="620"/>
      <c r="E443" s="620"/>
      <c r="F443" s="48"/>
      <c r="N443" s="285"/>
      <c r="O443" s="285"/>
      <c r="U443" s="285"/>
      <c r="V443" s="285"/>
      <c r="W443" s="285"/>
      <c r="X443" s="285"/>
    </row>
    <row r="444" spans="1:24">
      <c r="A444" s="45"/>
      <c r="B444" s="43">
        <f t="shared" si="13"/>
        <v>422</v>
      </c>
      <c r="C444" s="539"/>
      <c r="D444" s="620"/>
      <c r="E444" s="620"/>
      <c r="F444" s="48"/>
      <c r="N444" s="285"/>
      <c r="O444" s="285"/>
      <c r="U444" s="285"/>
      <c r="V444" s="285"/>
      <c r="W444" s="285"/>
      <c r="X444" s="285"/>
    </row>
    <row r="445" spans="1:24">
      <c r="A445" s="45"/>
      <c r="B445" s="43">
        <f t="shared" si="13"/>
        <v>423</v>
      </c>
      <c r="C445" s="539"/>
      <c r="D445" s="620"/>
      <c r="E445" s="620"/>
      <c r="F445" s="48"/>
      <c r="N445" s="285"/>
      <c r="O445" s="285"/>
      <c r="U445" s="285"/>
      <c r="V445" s="285"/>
      <c r="W445" s="285"/>
      <c r="X445" s="285"/>
    </row>
    <row r="446" spans="1:24">
      <c r="A446" s="45"/>
      <c r="B446" s="43">
        <f t="shared" si="13"/>
        <v>424</v>
      </c>
      <c r="C446" s="539"/>
      <c r="D446" s="620"/>
      <c r="E446" s="620"/>
      <c r="F446" s="48"/>
      <c r="N446" s="285"/>
      <c r="O446" s="285"/>
      <c r="U446" s="285"/>
      <c r="V446" s="285"/>
      <c r="W446" s="285"/>
      <c r="X446" s="285"/>
    </row>
    <row r="447" spans="1:24">
      <c r="A447" s="45"/>
      <c r="B447" s="43">
        <f t="shared" si="13"/>
        <v>425</v>
      </c>
      <c r="C447" s="539"/>
      <c r="D447" s="620"/>
      <c r="E447" s="620"/>
      <c r="F447" s="48"/>
      <c r="N447" s="285"/>
      <c r="O447" s="285"/>
      <c r="U447" s="285"/>
      <c r="V447" s="285"/>
      <c r="W447" s="285"/>
      <c r="X447" s="285"/>
    </row>
    <row r="448" spans="1:24">
      <c r="A448" s="45"/>
      <c r="B448" s="43">
        <f t="shared" si="13"/>
        <v>426</v>
      </c>
      <c r="C448" s="539"/>
      <c r="D448" s="620"/>
      <c r="E448" s="620"/>
      <c r="F448" s="48"/>
      <c r="N448" s="285"/>
      <c r="O448" s="285"/>
      <c r="U448" s="285"/>
      <c r="V448" s="285"/>
      <c r="W448" s="285"/>
      <c r="X448" s="285"/>
    </row>
    <row r="449" spans="1:24">
      <c r="A449" s="45"/>
      <c r="B449" s="43">
        <f t="shared" si="13"/>
        <v>427</v>
      </c>
      <c r="C449" s="539"/>
      <c r="D449" s="620"/>
      <c r="E449" s="620"/>
      <c r="F449" s="48"/>
      <c r="N449" s="285"/>
      <c r="O449" s="285"/>
      <c r="U449" s="285"/>
      <c r="V449" s="285"/>
      <c r="W449" s="285"/>
      <c r="X449" s="285"/>
    </row>
    <row r="450" spans="1:24">
      <c r="A450" s="45"/>
      <c r="B450" s="43">
        <f t="shared" si="13"/>
        <v>428</v>
      </c>
      <c r="C450" s="539"/>
      <c r="D450" s="620"/>
      <c r="E450" s="620"/>
      <c r="F450" s="48"/>
      <c r="N450" s="285"/>
      <c r="O450" s="285"/>
      <c r="U450" s="285"/>
      <c r="V450" s="285"/>
      <c r="W450" s="285"/>
      <c r="X450" s="285"/>
    </row>
    <row r="451" spans="1:24">
      <c r="A451" s="45"/>
      <c r="B451" s="43">
        <f t="shared" si="13"/>
        <v>429</v>
      </c>
      <c r="C451" s="539"/>
      <c r="D451" s="620"/>
      <c r="E451" s="620"/>
      <c r="F451" s="48"/>
      <c r="N451" s="285"/>
      <c r="O451" s="285"/>
      <c r="U451" s="285"/>
      <c r="V451" s="285"/>
      <c r="W451" s="285"/>
      <c r="X451" s="285"/>
    </row>
    <row r="452" spans="1:24">
      <c r="A452" s="45"/>
      <c r="B452" s="43">
        <f t="shared" si="13"/>
        <v>430</v>
      </c>
      <c r="C452" s="539"/>
      <c r="D452" s="620"/>
      <c r="E452" s="620"/>
      <c r="F452" s="48"/>
      <c r="N452" s="285"/>
      <c r="O452" s="285"/>
      <c r="U452" s="285"/>
      <c r="V452" s="285"/>
      <c r="W452" s="285"/>
      <c r="X452" s="285"/>
    </row>
    <row r="453" spans="1:24">
      <c r="A453" s="45"/>
      <c r="B453" s="43">
        <f t="shared" si="13"/>
        <v>431</v>
      </c>
      <c r="C453" s="539"/>
      <c r="D453" s="620"/>
      <c r="E453" s="620"/>
      <c r="F453" s="48"/>
      <c r="N453" s="285"/>
      <c r="O453" s="285"/>
      <c r="U453" s="285"/>
      <c r="V453" s="285"/>
      <c r="W453" s="285"/>
      <c r="X453" s="285"/>
    </row>
    <row r="454" spans="1:24">
      <c r="A454" s="45"/>
      <c r="B454" s="43">
        <f t="shared" si="13"/>
        <v>432</v>
      </c>
      <c r="C454" s="539"/>
      <c r="D454" s="620"/>
      <c r="E454" s="620"/>
      <c r="F454" s="48"/>
      <c r="N454" s="285"/>
      <c r="O454" s="285"/>
      <c r="U454" s="285"/>
      <c r="V454" s="285"/>
      <c r="W454" s="285"/>
      <c r="X454" s="285"/>
    </row>
    <row r="455" spans="1:24">
      <c r="A455" s="45"/>
      <c r="B455" s="43">
        <f t="shared" si="13"/>
        <v>433</v>
      </c>
      <c r="C455" s="539"/>
      <c r="D455" s="620"/>
      <c r="E455" s="620"/>
      <c r="F455" s="48"/>
      <c r="N455" s="285"/>
      <c r="O455" s="285"/>
      <c r="U455" s="285"/>
      <c r="V455" s="285"/>
      <c r="W455" s="285"/>
      <c r="X455" s="285"/>
    </row>
    <row r="456" spans="1:24">
      <c r="A456" s="45"/>
      <c r="B456" s="43">
        <f t="shared" si="13"/>
        <v>434</v>
      </c>
      <c r="C456" s="539"/>
      <c r="D456" s="620"/>
      <c r="E456" s="620"/>
      <c r="F456" s="48"/>
      <c r="N456" s="285"/>
      <c r="O456" s="285"/>
      <c r="U456" s="285"/>
      <c r="V456" s="285"/>
      <c r="W456" s="285"/>
      <c r="X456" s="285"/>
    </row>
    <row r="457" spans="1:24">
      <c r="A457" s="45"/>
      <c r="B457" s="43">
        <f t="shared" si="13"/>
        <v>435</v>
      </c>
      <c r="C457" s="539"/>
      <c r="D457" s="620"/>
      <c r="E457" s="620"/>
      <c r="F457" s="48"/>
      <c r="N457" s="285"/>
      <c r="O457" s="285"/>
      <c r="U457" s="285"/>
      <c r="V457" s="285"/>
      <c r="W457" s="285"/>
      <c r="X457" s="285"/>
    </row>
    <row r="458" spans="1:24">
      <c r="A458" s="45"/>
      <c r="B458" s="43">
        <f t="shared" si="13"/>
        <v>436</v>
      </c>
      <c r="C458" s="539"/>
      <c r="D458" s="620"/>
      <c r="E458" s="620"/>
      <c r="F458" s="48"/>
      <c r="N458" s="285"/>
      <c r="O458" s="285"/>
      <c r="U458" s="285"/>
      <c r="V458" s="285"/>
      <c r="W458" s="285"/>
      <c r="X458" s="285"/>
    </row>
    <row r="459" spans="1:24">
      <c r="A459" s="45"/>
      <c r="B459" s="43">
        <f t="shared" si="13"/>
        <v>437</v>
      </c>
      <c r="C459" s="539"/>
      <c r="D459" s="620"/>
      <c r="E459" s="620"/>
      <c r="F459" s="48"/>
      <c r="N459" s="285"/>
      <c r="O459" s="285"/>
      <c r="U459" s="285"/>
      <c r="V459" s="285"/>
      <c r="W459" s="285"/>
      <c r="X459" s="285"/>
    </row>
    <row r="460" spans="1:24">
      <c r="A460" s="45"/>
      <c r="B460" s="43">
        <f t="shared" si="13"/>
        <v>438</v>
      </c>
      <c r="C460" s="539"/>
      <c r="D460" s="620"/>
      <c r="E460" s="620"/>
      <c r="F460" s="48"/>
      <c r="N460" s="285"/>
      <c r="O460" s="285"/>
      <c r="U460" s="285"/>
      <c r="V460" s="285"/>
      <c r="W460" s="285"/>
      <c r="X460" s="285"/>
    </row>
    <row r="461" spans="1:24">
      <c r="A461" s="45"/>
      <c r="B461" s="43">
        <f t="shared" si="13"/>
        <v>439</v>
      </c>
      <c r="C461" s="539"/>
      <c r="D461" s="620"/>
      <c r="E461" s="620"/>
      <c r="F461" s="48"/>
      <c r="N461" s="285"/>
      <c r="O461" s="285"/>
      <c r="U461" s="285"/>
      <c r="V461" s="285"/>
      <c r="W461" s="285"/>
      <c r="X461" s="285"/>
    </row>
    <row r="462" spans="1:24">
      <c r="A462" s="45"/>
      <c r="B462" s="43">
        <f t="shared" si="13"/>
        <v>440</v>
      </c>
      <c r="C462" s="539"/>
      <c r="D462" s="620"/>
      <c r="E462" s="620"/>
      <c r="F462" s="48"/>
      <c r="N462" s="285"/>
      <c r="O462" s="285"/>
      <c r="U462" s="285"/>
      <c r="V462" s="285"/>
      <c r="W462" s="285"/>
      <c r="X462" s="285"/>
    </row>
    <row r="463" spans="1:24">
      <c r="A463" s="45"/>
      <c r="B463" s="43">
        <f t="shared" si="13"/>
        <v>441</v>
      </c>
      <c r="C463" s="539"/>
      <c r="D463" s="620"/>
      <c r="E463" s="620"/>
      <c r="F463" s="48"/>
      <c r="N463" s="285"/>
      <c r="O463" s="285"/>
      <c r="U463" s="285"/>
      <c r="V463" s="285"/>
      <c r="W463" s="285"/>
      <c r="X463" s="285"/>
    </row>
    <row r="464" spans="1:24">
      <c r="A464" s="45"/>
      <c r="B464" s="43">
        <f t="shared" si="13"/>
        <v>442</v>
      </c>
      <c r="C464" s="539"/>
      <c r="D464" s="620"/>
      <c r="E464" s="620"/>
      <c r="F464" s="48"/>
      <c r="N464" s="285"/>
      <c r="O464" s="285"/>
      <c r="U464" s="285"/>
      <c r="V464" s="285"/>
      <c r="W464" s="285"/>
      <c r="X464" s="285"/>
    </row>
    <row r="465" spans="1:24">
      <c r="A465" s="45"/>
      <c r="B465" s="43">
        <f t="shared" si="13"/>
        <v>443</v>
      </c>
      <c r="C465" s="539"/>
      <c r="D465" s="620"/>
      <c r="E465" s="620"/>
      <c r="F465" s="48"/>
      <c r="N465" s="285"/>
      <c r="O465" s="285"/>
      <c r="U465" s="285"/>
      <c r="V465" s="285"/>
      <c r="W465" s="285"/>
      <c r="X465" s="285"/>
    </row>
    <row r="466" spans="1:24">
      <c r="A466" s="45"/>
      <c r="B466" s="43">
        <f t="shared" si="13"/>
        <v>444</v>
      </c>
      <c r="C466" s="539"/>
      <c r="D466" s="620"/>
      <c r="E466" s="620"/>
      <c r="F466" s="48"/>
      <c r="N466" s="285"/>
      <c r="O466" s="285"/>
      <c r="U466" s="285"/>
      <c r="V466" s="285"/>
      <c r="W466" s="285"/>
      <c r="X466" s="285"/>
    </row>
    <row r="467" spans="1:24">
      <c r="A467" s="45"/>
      <c r="B467" s="43">
        <f t="shared" si="13"/>
        <v>445</v>
      </c>
      <c r="C467" s="539"/>
      <c r="D467" s="620"/>
      <c r="E467" s="620"/>
      <c r="F467" s="48"/>
      <c r="N467" s="285"/>
      <c r="O467" s="285"/>
      <c r="U467" s="285"/>
      <c r="V467" s="285"/>
      <c r="W467" s="285"/>
      <c r="X467" s="285"/>
    </row>
    <row r="468" spans="1:24">
      <c r="A468" s="45"/>
      <c r="B468" s="43">
        <f t="shared" si="13"/>
        <v>446</v>
      </c>
      <c r="C468" s="539"/>
      <c r="D468" s="620"/>
      <c r="E468" s="620"/>
      <c r="F468" s="48"/>
      <c r="N468" s="285"/>
      <c r="O468" s="285"/>
      <c r="U468" s="285"/>
      <c r="V468" s="285"/>
      <c r="W468" s="285"/>
      <c r="X468" s="285"/>
    </row>
    <row r="469" spans="1:24">
      <c r="A469" s="45"/>
      <c r="B469" s="43">
        <f t="shared" si="13"/>
        <v>447</v>
      </c>
      <c r="C469" s="539"/>
      <c r="D469" s="620"/>
      <c r="E469" s="620"/>
      <c r="F469" s="48"/>
      <c r="N469" s="285"/>
      <c r="O469" s="285"/>
      <c r="U469" s="285"/>
      <c r="V469" s="285"/>
      <c r="W469" s="285"/>
      <c r="X469" s="285"/>
    </row>
    <row r="470" spans="1:24">
      <c r="A470" s="45"/>
      <c r="B470" s="43">
        <f t="shared" si="13"/>
        <v>448</v>
      </c>
      <c r="C470" s="539"/>
      <c r="D470" s="620"/>
      <c r="E470" s="620"/>
      <c r="F470" s="48"/>
      <c r="N470" s="285"/>
      <c r="O470" s="285"/>
      <c r="U470" s="285"/>
      <c r="V470" s="285"/>
      <c r="W470" s="285"/>
      <c r="X470" s="285"/>
    </row>
    <row r="471" spans="1:24">
      <c r="A471" s="45"/>
      <c r="B471" s="43">
        <f t="shared" si="13"/>
        <v>449</v>
      </c>
      <c r="C471" s="539"/>
      <c r="D471" s="620"/>
      <c r="E471" s="620"/>
      <c r="F471" s="48"/>
      <c r="N471" s="285"/>
      <c r="O471" s="285"/>
      <c r="U471" s="285"/>
      <c r="V471" s="285"/>
      <c r="W471" s="285"/>
      <c r="X471" s="285"/>
    </row>
    <row r="472" spans="1:24">
      <c r="A472" s="45"/>
      <c r="B472" s="43">
        <f t="shared" si="13"/>
        <v>450</v>
      </c>
      <c r="C472" s="539"/>
      <c r="D472" s="620"/>
      <c r="E472" s="620"/>
      <c r="F472" s="48"/>
      <c r="N472" s="285"/>
      <c r="O472" s="285"/>
      <c r="U472" s="285"/>
      <c r="V472" s="285"/>
      <c r="W472" s="285"/>
      <c r="X472" s="285"/>
    </row>
    <row r="473" spans="1:24">
      <c r="A473" s="45"/>
      <c r="B473" s="43">
        <f t="shared" ref="B473:B536" si="14">B472+1</f>
        <v>451</v>
      </c>
      <c r="C473" s="539"/>
      <c r="D473" s="620"/>
      <c r="E473" s="620"/>
      <c r="F473" s="48"/>
      <c r="N473" s="285"/>
      <c r="O473" s="285"/>
      <c r="U473" s="285"/>
      <c r="V473" s="285"/>
      <c r="W473" s="285"/>
      <c r="X473" s="285"/>
    </row>
    <row r="474" spans="1:24">
      <c r="A474" s="45"/>
      <c r="B474" s="43">
        <f t="shared" si="14"/>
        <v>452</v>
      </c>
      <c r="C474" s="539"/>
      <c r="D474" s="620"/>
      <c r="E474" s="620"/>
      <c r="F474" s="48"/>
      <c r="N474" s="285"/>
      <c r="O474" s="285"/>
      <c r="U474" s="285"/>
      <c r="V474" s="285"/>
      <c r="W474" s="285"/>
      <c r="X474" s="285"/>
    </row>
    <row r="475" spans="1:24">
      <c r="A475" s="45"/>
      <c r="B475" s="43">
        <f t="shared" si="14"/>
        <v>453</v>
      </c>
      <c r="C475" s="539"/>
      <c r="D475" s="620"/>
      <c r="E475" s="620"/>
      <c r="F475" s="48"/>
      <c r="N475" s="285"/>
      <c r="O475" s="285"/>
      <c r="U475" s="285"/>
      <c r="V475" s="285"/>
      <c r="W475" s="285"/>
      <c r="X475" s="285"/>
    </row>
    <row r="476" spans="1:24">
      <c r="A476" s="45"/>
      <c r="B476" s="43">
        <f t="shared" si="14"/>
        <v>454</v>
      </c>
      <c r="C476" s="539"/>
      <c r="D476" s="620"/>
      <c r="E476" s="620"/>
      <c r="F476" s="48"/>
      <c r="N476" s="285"/>
      <c r="O476" s="285"/>
      <c r="U476" s="285"/>
      <c r="V476" s="285"/>
      <c r="W476" s="285"/>
      <c r="X476" s="285"/>
    </row>
    <row r="477" spans="1:24">
      <c r="A477" s="45"/>
      <c r="B477" s="43">
        <f t="shared" si="14"/>
        <v>455</v>
      </c>
      <c r="C477" s="539"/>
      <c r="D477" s="620"/>
      <c r="E477" s="620"/>
      <c r="F477" s="48"/>
      <c r="N477" s="285"/>
      <c r="O477" s="285"/>
      <c r="U477" s="285"/>
      <c r="V477" s="285"/>
      <c r="W477" s="285"/>
      <c r="X477" s="285"/>
    </row>
    <row r="478" spans="1:24">
      <c r="A478" s="45"/>
      <c r="B478" s="43">
        <f t="shared" si="14"/>
        <v>456</v>
      </c>
      <c r="C478" s="539"/>
      <c r="D478" s="620"/>
      <c r="E478" s="620"/>
      <c r="F478" s="48"/>
      <c r="N478" s="285"/>
      <c r="O478" s="285"/>
      <c r="U478" s="285"/>
      <c r="V478" s="285"/>
      <c r="W478" s="285"/>
      <c r="X478" s="285"/>
    </row>
    <row r="479" spans="1:24">
      <c r="A479" s="45"/>
      <c r="B479" s="43">
        <f t="shared" si="14"/>
        <v>457</v>
      </c>
      <c r="C479" s="539"/>
      <c r="D479" s="620"/>
      <c r="E479" s="620"/>
      <c r="F479" s="48"/>
      <c r="N479" s="285"/>
      <c r="O479" s="285"/>
      <c r="U479" s="285"/>
      <c r="V479" s="285"/>
      <c r="W479" s="285"/>
      <c r="X479" s="285"/>
    </row>
    <row r="480" spans="1:24">
      <c r="A480" s="45"/>
      <c r="B480" s="43">
        <f t="shared" si="14"/>
        <v>458</v>
      </c>
      <c r="C480" s="539"/>
      <c r="D480" s="620"/>
      <c r="E480" s="620"/>
      <c r="F480" s="48"/>
      <c r="N480" s="285"/>
      <c r="O480" s="285"/>
      <c r="U480" s="285"/>
      <c r="V480" s="285"/>
      <c r="W480" s="285"/>
      <c r="X480" s="285"/>
    </row>
    <row r="481" spans="1:24">
      <c r="A481" s="45"/>
      <c r="B481" s="43">
        <f t="shared" si="14"/>
        <v>459</v>
      </c>
      <c r="C481" s="539"/>
      <c r="D481" s="620"/>
      <c r="E481" s="620"/>
      <c r="F481" s="48"/>
      <c r="N481" s="285"/>
      <c r="O481" s="285"/>
      <c r="U481" s="285"/>
      <c r="V481" s="285"/>
      <c r="W481" s="285"/>
      <c r="X481" s="285"/>
    </row>
    <row r="482" spans="1:24">
      <c r="A482" s="45"/>
      <c r="B482" s="43">
        <f t="shared" si="14"/>
        <v>460</v>
      </c>
      <c r="C482" s="539"/>
      <c r="D482" s="620"/>
      <c r="E482" s="620"/>
      <c r="F482" s="48"/>
      <c r="N482" s="285"/>
      <c r="O482" s="285"/>
      <c r="U482" s="285"/>
      <c r="V482" s="285"/>
      <c r="W482" s="285"/>
      <c r="X482" s="285"/>
    </row>
    <row r="483" spans="1:24">
      <c r="A483" s="45"/>
      <c r="B483" s="43">
        <f t="shared" si="14"/>
        <v>461</v>
      </c>
      <c r="C483" s="539"/>
      <c r="D483" s="620"/>
      <c r="E483" s="620"/>
      <c r="F483" s="48"/>
      <c r="N483" s="285"/>
      <c r="O483" s="285"/>
      <c r="U483" s="285"/>
      <c r="V483" s="285"/>
      <c r="W483" s="285"/>
      <c r="X483" s="285"/>
    </row>
    <row r="484" spans="1:24">
      <c r="A484" s="45"/>
      <c r="B484" s="43">
        <f t="shared" si="14"/>
        <v>462</v>
      </c>
      <c r="C484" s="539"/>
      <c r="D484" s="620"/>
      <c r="E484" s="620"/>
      <c r="F484" s="48"/>
      <c r="N484" s="285"/>
      <c r="O484" s="285"/>
      <c r="U484" s="285"/>
      <c r="V484" s="285"/>
      <c r="W484" s="285"/>
      <c r="X484" s="285"/>
    </row>
    <row r="485" spans="1:24">
      <c r="A485" s="45"/>
      <c r="B485" s="43">
        <f t="shared" si="14"/>
        <v>463</v>
      </c>
      <c r="C485" s="539"/>
      <c r="D485" s="620"/>
      <c r="E485" s="620"/>
      <c r="F485" s="48"/>
      <c r="N485" s="285"/>
      <c r="O485" s="285"/>
      <c r="U485" s="285"/>
      <c r="V485" s="285"/>
      <c r="W485" s="285"/>
      <c r="X485" s="285"/>
    </row>
    <row r="486" spans="1:24">
      <c r="A486" s="45"/>
      <c r="B486" s="43">
        <f t="shared" si="14"/>
        <v>464</v>
      </c>
      <c r="C486" s="539"/>
      <c r="D486" s="620"/>
      <c r="E486" s="620"/>
      <c r="F486" s="48"/>
      <c r="N486" s="285"/>
      <c r="O486" s="285"/>
      <c r="U486" s="285"/>
      <c r="V486" s="285"/>
      <c r="W486" s="285"/>
      <c r="X486" s="285"/>
    </row>
    <row r="487" spans="1:24">
      <c r="A487" s="45"/>
      <c r="B487" s="43">
        <f t="shared" si="14"/>
        <v>465</v>
      </c>
      <c r="C487" s="539"/>
      <c r="D487" s="620"/>
      <c r="E487" s="620"/>
      <c r="F487" s="48"/>
      <c r="N487" s="285"/>
      <c r="O487" s="285"/>
      <c r="U487" s="285"/>
      <c r="V487" s="285"/>
      <c r="W487" s="285"/>
      <c r="X487" s="285"/>
    </row>
    <row r="488" spans="1:24">
      <c r="A488" s="45"/>
      <c r="B488" s="43">
        <f t="shared" si="14"/>
        <v>466</v>
      </c>
      <c r="C488" s="539"/>
      <c r="D488" s="620"/>
      <c r="E488" s="620"/>
      <c r="F488" s="48"/>
      <c r="N488" s="285"/>
      <c r="O488" s="285"/>
      <c r="U488" s="285"/>
      <c r="V488" s="285"/>
      <c r="W488" s="285"/>
      <c r="X488" s="285"/>
    </row>
    <row r="489" spans="1:24">
      <c r="A489" s="45"/>
      <c r="B489" s="43">
        <f t="shared" si="14"/>
        <v>467</v>
      </c>
      <c r="C489" s="539"/>
      <c r="D489" s="620"/>
      <c r="E489" s="620"/>
      <c r="F489" s="48"/>
      <c r="N489" s="285"/>
      <c r="O489" s="285"/>
      <c r="U489" s="285"/>
      <c r="V489" s="285"/>
      <c r="W489" s="285"/>
      <c r="X489" s="285"/>
    </row>
    <row r="490" spans="1:24">
      <c r="A490" s="45"/>
      <c r="B490" s="43">
        <f t="shared" si="14"/>
        <v>468</v>
      </c>
      <c r="C490" s="539"/>
      <c r="D490" s="620"/>
      <c r="E490" s="620"/>
      <c r="F490" s="48"/>
      <c r="N490" s="285"/>
      <c r="O490" s="285"/>
      <c r="U490" s="285"/>
      <c r="V490" s="285"/>
      <c r="W490" s="285"/>
      <c r="X490" s="285"/>
    </row>
    <row r="491" spans="1:24">
      <c r="A491" s="45"/>
      <c r="B491" s="43">
        <f t="shared" si="14"/>
        <v>469</v>
      </c>
      <c r="C491" s="539"/>
      <c r="D491" s="620"/>
      <c r="E491" s="620"/>
      <c r="F491" s="48"/>
      <c r="N491" s="285"/>
      <c r="O491" s="285"/>
      <c r="U491" s="285"/>
      <c r="V491" s="285"/>
      <c r="W491" s="285"/>
      <c r="X491" s="285"/>
    </row>
    <row r="492" spans="1:24">
      <c r="A492" s="45"/>
      <c r="B492" s="43">
        <f t="shared" si="14"/>
        <v>470</v>
      </c>
      <c r="C492" s="539"/>
      <c r="D492" s="620"/>
      <c r="E492" s="620"/>
      <c r="F492" s="48"/>
      <c r="N492" s="285"/>
      <c r="O492" s="285"/>
      <c r="U492" s="285"/>
      <c r="V492" s="285"/>
      <c r="W492" s="285"/>
      <c r="X492" s="285"/>
    </row>
    <row r="493" spans="1:24">
      <c r="A493" s="45"/>
      <c r="B493" s="43">
        <f t="shared" si="14"/>
        <v>471</v>
      </c>
      <c r="C493" s="539"/>
      <c r="D493" s="620"/>
      <c r="E493" s="620"/>
      <c r="F493" s="48"/>
      <c r="N493" s="285"/>
      <c r="O493" s="285"/>
      <c r="U493" s="285"/>
      <c r="V493" s="285"/>
      <c r="W493" s="285"/>
      <c r="X493" s="285"/>
    </row>
    <row r="494" spans="1:24">
      <c r="A494" s="45"/>
      <c r="B494" s="43">
        <f t="shared" si="14"/>
        <v>472</v>
      </c>
      <c r="C494" s="539"/>
      <c r="D494" s="620"/>
      <c r="E494" s="620"/>
      <c r="F494" s="48"/>
      <c r="N494" s="285"/>
      <c r="O494" s="285"/>
      <c r="U494" s="285"/>
      <c r="V494" s="285"/>
      <c r="W494" s="285"/>
      <c r="X494" s="285"/>
    </row>
    <row r="495" spans="1:24">
      <c r="A495" s="45"/>
      <c r="B495" s="43">
        <f t="shared" si="14"/>
        <v>473</v>
      </c>
      <c r="C495" s="539"/>
      <c r="D495" s="620"/>
      <c r="E495" s="620"/>
      <c r="F495" s="48"/>
      <c r="N495" s="285"/>
      <c r="O495" s="285"/>
      <c r="U495" s="285"/>
      <c r="V495" s="285"/>
      <c r="W495" s="285"/>
      <c r="X495" s="285"/>
    </row>
    <row r="496" spans="1:24">
      <c r="A496" s="45"/>
      <c r="B496" s="43">
        <f t="shared" si="14"/>
        <v>474</v>
      </c>
      <c r="C496" s="539"/>
      <c r="D496" s="620"/>
      <c r="E496" s="620"/>
      <c r="F496" s="48"/>
      <c r="N496" s="285"/>
      <c r="O496" s="285"/>
      <c r="U496" s="285"/>
      <c r="V496" s="285"/>
      <c r="W496" s="285"/>
      <c r="X496" s="285"/>
    </row>
    <row r="497" spans="1:24">
      <c r="A497" s="45"/>
      <c r="B497" s="43">
        <f t="shared" si="14"/>
        <v>475</v>
      </c>
      <c r="C497" s="539"/>
      <c r="D497" s="620"/>
      <c r="E497" s="620"/>
      <c r="F497" s="48"/>
      <c r="N497" s="285"/>
      <c r="O497" s="285"/>
      <c r="U497" s="285"/>
      <c r="V497" s="285"/>
      <c r="W497" s="285"/>
      <c r="X497" s="285"/>
    </row>
    <row r="498" spans="1:24">
      <c r="A498" s="45"/>
      <c r="B498" s="43">
        <f t="shared" si="14"/>
        <v>476</v>
      </c>
      <c r="C498" s="539"/>
      <c r="D498" s="620"/>
      <c r="E498" s="620"/>
      <c r="F498" s="48"/>
      <c r="N498" s="285"/>
      <c r="O498" s="285"/>
      <c r="U498" s="285"/>
      <c r="V498" s="285"/>
      <c r="W498" s="285"/>
      <c r="X498" s="285"/>
    </row>
    <row r="499" spans="1:24">
      <c r="A499" s="45"/>
      <c r="B499" s="43">
        <f t="shared" si="14"/>
        <v>477</v>
      </c>
      <c r="C499" s="539"/>
      <c r="D499" s="620"/>
      <c r="E499" s="620"/>
      <c r="F499" s="48"/>
      <c r="N499" s="285"/>
      <c r="O499" s="285"/>
      <c r="U499" s="285"/>
      <c r="V499" s="285"/>
      <c r="W499" s="285"/>
      <c r="X499" s="285"/>
    </row>
    <row r="500" spans="1:24">
      <c r="A500" s="45"/>
      <c r="B500" s="43">
        <f t="shared" si="14"/>
        <v>478</v>
      </c>
      <c r="C500" s="539"/>
      <c r="D500" s="620"/>
      <c r="E500" s="620"/>
      <c r="F500" s="48"/>
      <c r="N500" s="285"/>
      <c r="O500" s="285"/>
      <c r="U500" s="285"/>
      <c r="V500" s="285"/>
      <c r="W500" s="285"/>
      <c r="X500" s="285"/>
    </row>
    <row r="501" spans="1:24">
      <c r="A501" s="45"/>
      <c r="B501" s="43">
        <f t="shared" si="14"/>
        <v>479</v>
      </c>
      <c r="C501" s="539"/>
      <c r="D501" s="620"/>
      <c r="E501" s="620"/>
      <c r="F501" s="48"/>
      <c r="N501" s="285"/>
      <c r="O501" s="285"/>
      <c r="U501" s="285"/>
      <c r="V501" s="285"/>
      <c r="W501" s="285"/>
      <c r="X501" s="285"/>
    </row>
    <row r="502" spans="1:24">
      <c r="A502" s="45"/>
      <c r="B502" s="43">
        <f t="shared" si="14"/>
        <v>480</v>
      </c>
      <c r="C502" s="539"/>
      <c r="D502" s="620"/>
      <c r="E502" s="620"/>
      <c r="F502" s="48"/>
      <c r="N502" s="285"/>
      <c r="O502" s="285"/>
      <c r="U502" s="285"/>
      <c r="V502" s="285"/>
      <c r="W502" s="285"/>
      <c r="X502" s="285"/>
    </row>
    <row r="503" spans="1:24">
      <c r="A503" s="45"/>
      <c r="B503" s="43">
        <f t="shared" si="14"/>
        <v>481</v>
      </c>
      <c r="C503" s="539"/>
      <c r="D503" s="620"/>
      <c r="E503" s="620"/>
      <c r="F503" s="48"/>
      <c r="N503" s="285"/>
      <c r="O503" s="285"/>
      <c r="U503" s="285"/>
      <c r="V503" s="285"/>
      <c r="W503" s="285"/>
      <c r="X503" s="285"/>
    </row>
    <row r="504" spans="1:24">
      <c r="A504" s="45"/>
      <c r="B504" s="43">
        <f t="shared" si="14"/>
        <v>482</v>
      </c>
      <c r="C504" s="539"/>
      <c r="D504" s="620"/>
      <c r="E504" s="620"/>
      <c r="F504" s="48"/>
      <c r="N504" s="285"/>
      <c r="O504" s="285"/>
      <c r="U504" s="285"/>
      <c r="V504" s="285"/>
      <c r="W504" s="285"/>
      <c r="X504" s="285"/>
    </row>
    <row r="505" spans="1:24">
      <c r="A505" s="45"/>
      <c r="B505" s="43">
        <f t="shared" si="14"/>
        <v>483</v>
      </c>
      <c r="C505" s="539"/>
      <c r="D505" s="620"/>
      <c r="E505" s="620"/>
      <c r="F505" s="48"/>
      <c r="N505" s="285"/>
      <c r="O505" s="285"/>
      <c r="U505" s="285"/>
      <c r="V505" s="285"/>
      <c r="W505" s="285"/>
      <c r="X505" s="285"/>
    </row>
    <row r="506" spans="1:24">
      <c r="A506" s="45"/>
      <c r="B506" s="43">
        <f t="shared" si="14"/>
        <v>484</v>
      </c>
      <c r="C506" s="539"/>
      <c r="D506" s="620"/>
      <c r="E506" s="620"/>
      <c r="F506" s="48"/>
      <c r="N506" s="285"/>
      <c r="O506" s="285"/>
      <c r="U506" s="285"/>
      <c r="V506" s="285"/>
      <c r="W506" s="285"/>
      <c r="X506" s="285"/>
    </row>
    <row r="507" spans="1:24">
      <c r="A507" s="45"/>
      <c r="B507" s="43">
        <f t="shared" si="14"/>
        <v>485</v>
      </c>
      <c r="C507" s="539"/>
      <c r="D507" s="620"/>
      <c r="E507" s="620"/>
      <c r="F507" s="48"/>
      <c r="N507" s="285"/>
      <c r="O507" s="285"/>
      <c r="U507" s="285"/>
      <c r="V507" s="285"/>
      <c r="W507" s="285"/>
      <c r="X507" s="285"/>
    </row>
    <row r="508" spans="1:24">
      <c r="A508" s="45"/>
      <c r="B508" s="43">
        <f t="shared" si="14"/>
        <v>486</v>
      </c>
      <c r="C508" s="539"/>
      <c r="D508" s="620"/>
      <c r="E508" s="620"/>
      <c r="F508" s="48"/>
      <c r="N508" s="285"/>
      <c r="O508" s="285"/>
      <c r="U508" s="285"/>
      <c r="V508" s="285"/>
      <c r="W508" s="285"/>
      <c r="X508" s="285"/>
    </row>
    <row r="509" spans="1:24">
      <c r="A509" s="45"/>
      <c r="B509" s="43">
        <f t="shared" si="14"/>
        <v>487</v>
      </c>
      <c r="C509" s="539"/>
      <c r="D509" s="620"/>
      <c r="E509" s="620"/>
      <c r="F509" s="48"/>
      <c r="N509" s="285"/>
      <c r="O509" s="285"/>
      <c r="U509" s="285"/>
      <c r="V509" s="285"/>
      <c r="W509" s="285"/>
      <c r="X509" s="285"/>
    </row>
    <row r="510" spans="1:24">
      <c r="A510" s="45"/>
      <c r="B510" s="43">
        <f t="shared" si="14"/>
        <v>488</v>
      </c>
      <c r="C510" s="539"/>
      <c r="D510" s="620"/>
      <c r="E510" s="620"/>
      <c r="F510" s="48"/>
      <c r="N510" s="285"/>
      <c r="O510" s="285"/>
      <c r="U510" s="285"/>
      <c r="V510" s="285"/>
      <c r="W510" s="285"/>
      <c r="X510" s="285"/>
    </row>
    <row r="511" spans="1:24">
      <c r="A511" s="45"/>
      <c r="B511" s="43">
        <f t="shared" si="14"/>
        <v>489</v>
      </c>
      <c r="C511" s="539"/>
      <c r="D511" s="620"/>
      <c r="E511" s="620"/>
      <c r="F511" s="48"/>
      <c r="N511" s="285"/>
      <c r="O511" s="285"/>
      <c r="U511" s="285"/>
      <c r="V511" s="285"/>
      <c r="W511" s="285"/>
      <c r="X511" s="285"/>
    </row>
    <row r="512" spans="1:24">
      <c r="A512" s="45"/>
      <c r="B512" s="43">
        <f t="shared" si="14"/>
        <v>490</v>
      </c>
      <c r="C512" s="539"/>
      <c r="D512" s="620"/>
      <c r="E512" s="620"/>
      <c r="F512" s="48"/>
      <c r="N512" s="285"/>
      <c r="O512" s="285"/>
      <c r="U512" s="285"/>
      <c r="V512" s="285"/>
      <c r="W512" s="285"/>
      <c r="X512" s="285"/>
    </row>
    <row r="513" spans="1:24">
      <c r="A513" s="45"/>
      <c r="B513" s="43">
        <f t="shared" si="14"/>
        <v>491</v>
      </c>
      <c r="C513" s="539"/>
      <c r="D513" s="620"/>
      <c r="E513" s="620"/>
      <c r="F513" s="48"/>
      <c r="N513" s="285"/>
      <c r="O513" s="285"/>
      <c r="U513" s="285"/>
      <c r="V513" s="285"/>
      <c r="W513" s="285"/>
      <c r="X513" s="285"/>
    </row>
    <row r="514" spans="1:24">
      <c r="A514" s="45"/>
      <c r="B514" s="43">
        <f t="shared" si="14"/>
        <v>492</v>
      </c>
      <c r="C514" s="539"/>
      <c r="D514" s="620"/>
      <c r="E514" s="620"/>
      <c r="F514" s="48"/>
      <c r="N514" s="285"/>
      <c r="O514" s="285"/>
      <c r="U514" s="285"/>
      <c r="V514" s="285"/>
      <c r="W514" s="285"/>
      <c r="X514" s="285"/>
    </row>
    <row r="515" spans="1:24">
      <c r="A515" s="45"/>
      <c r="B515" s="43">
        <f t="shared" si="14"/>
        <v>493</v>
      </c>
      <c r="C515" s="539"/>
      <c r="D515" s="620"/>
      <c r="E515" s="620"/>
      <c r="F515" s="48"/>
      <c r="N515" s="285"/>
      <c r="O515" s="285"/>
      <c r="U515" s="285"/>
      <c r="V515" s="285"/>
      <c r="W515" s="285"/>
      <c r="X515" s="285"/>
    </row>
    <row r="516" spans="1:24">
      <c r="A516" s="45"/>
      <c r="B516" s="43">
        <f t="shared" si="14"/>
        <v>494</v>
      </c>
      <c r="C516" s="539"/>
      <c r="D516" s="620"/>
      <c r="E516" s="620"/>
      <c r="F516" s="48"/>
      <c r="N516" s="285"/>
      <c r="O516" s="285"/>
      <c r="U516" s="285"/>
      <c r="V516" s="285"/>
      <c r="W516" s="285"/>
      <c r="X516" s="285"/>
    </row>
    <row r="517" spans="1:24">
      <c r="A517" s="45"/>
      <c r="B517" s="43">
        <f t="shared" si="14"/>
        <v>495</v>
      </c>
      <c r="C517" s="539"/>
      <c r="D517" s="620"/>
      <c r="E517" s="620"/>
      <c r="F517" s="48"/>
      <c r="N517" s="285"/>
      <c r="O517" s="285"/>
      <c r="U517" s="285"/>
      <c r="V517" s="285"/>
      <c r="W517" s="285"/>
      <c r="X517" s="285"/>
    </row>
    <row r="518" spans="1:24">
      <c r="A518" s="45"/>
      <c r="B518" s="43">
        <f t="shared" si="14"/>
        <v>496</v>
      </c>
      <c r="C518" s="539"/>
      <c r="D518" s="620"/>
      <c r="E518" s="620"/>
      <c r="F518" s="48"/>
      <c r="N518" s="285"/>
      <c r="O518" s="285"/>
      <c r="U518" s="285"/>
      <c r="V518" s="285"/>
      <c r="W518" s="285"/>
      <c r="X518" s="285"/>
    </row>
    <row r="519" spans="1:24">
      <c r="A519" s="45"/>
      <c r="B519" s="43">
        <f t="shared" si="14"/>
        <v>497</v>
      </c>
      <c r="C519" s="539"/>
      <c r="D519" s="620"/>
      <c r="E519" s="620"/>
      <c r="F519" s="48"/>
      <c r="N519" s="285"/>
      <c r="O519" s="285"/>
      <c r="U519" s="285"/>
      <c r="V519" s="285"/>
      <c r="W519" s="285"/>
      <c r="X519" s="285"/>
    </row>
    <row r="520" spans="1:24">
      <c r="A520" s="45"/>
      <c r="B520" s="43">
        <f t="shared" si="14"/>
        <v>498</v>
      </c>
      <c r="C520" s="539"/>
      <c r="D520" s="620"/>
      <c r="E520" s="620"/>
      <c r="F520" s="48"/>
      <c r="N520" s="285"/>
      <c r="O520" s="285"/>
      <c r="U520" s="285"/>
      <c r="V520" s="285"/>
      <c r="W520" s="285"/>
      <c r="X520" s="285"/>
    </row>
    <row r="521" spans="1:24">
      <c r="A521" s="45"/>
      <c r="B521" s="43">
        <f t="shared" si="14"/>
        <v>499</v>
      </c>
      <c r="C521" s="539"/>
      <c r="D521" s="620"/>
      <c r="E521" s="620"/>
      <c r="F521" s="48"/>
      <c r="N521" s="285"/>
      <c r="O521" s="285"/>
      <c r="U521" s="285"/>
      <c r="V521" s="285"/>
      <c r="W521" s="285"/>
      <c r="X521" s="285"/>
    </row>
    <row r="522" spans="1:24">
      <c r="A522" s="45"/>
      <c r="B522" s="43">
        <f t="shared" si="14"/>
        <v>500</v>
      </c>
      <c r="C522" s="539"/>
      <c r="D522" s="620"/>
      <c r="E522" s="620"/>
      <c r="F522" s="48"/>
      <c r="N522" s="285"/>
      <c r="O522" s="285"/>
      <c r="U522" s="285"/>
      <c r="V522" s="285"/>
      <c r="W522" s="285"/>
      <c r="X522" s="285"/>
    </row>
    <row r="523" spans="1:24">
      <c r="A523" s="45"/>
      <c r="B523" s="43">
        <f t="shared" si="14"/>
        <v>501</v>
      </c>
      <c r="C523" s="539"/>
      <c r="D523" s="620"/>
      <c r="E523" s="620"/>
      <c r="F523" s="48"/>
      <c r="N523" s="285"/>
      <c r="O523" s="285"/>
      <c r="U523" s="285"/>
      <c r="V523" s="285"/>
      <c r="W523" s="285"/>
      <c r="X523" s="285"/>
    </row>
    <row r="524" spans="1:24">
      <c r="A524" s="45"/>
      <c r="B524" s="43">
        <f t="shared" si="14"/>
        <v>502</v>
      </c>
      <c r="C524" s="539"/>
      <c r="D524" s="620"/>
      <c r="E524" s="620"/>
      <c r="F524" s="48"/>
      <c r="N524" s="285"/>
      <c r="O524" s="285"/>
      <c r="U524" s="285"/>
      <c r="V524" s="285"/>
      <c r="W524" s="285"/>
      <c r="X524" s="285"/>
    </row>
    <row r="525" spans="1:24">
      <c r="A525" s="45"/>
      <c r="B525" s="43">
        <f t="shared" si="14"/>
        <v>503</v>
      </c>
      <c r="C525" s="539"/>
      <c r="D525" s="620"/>
      <c r="E525" s="620"/>
      <c r="F525" s="48"/>
      <c r="N525" s="285"/>
      <c r="O525" s="285"/>
      <c r="U525" s="285"/>
      <c r="V525" s="285"/>
      <c r="W525" s="285"/>
      <c r="X525" s="285"/>
    </row>
    <row r="526" spans="1:24">
      <c r="A526" s="45"/>
      <c r="B526" s="43">
        <f t="shared" si="14"/>
        <v>504</v>
      </c>
      <c r="C526" s="539"/>
      <c r="D526" s="620"/>
      <c r="E526" s="620"/>
      <c r="F526" s="48"/>
      <c r="N526" s="285"/>
      <c r="O526" s="285"/>
      <c r="U526" s="285"/>
      <c r="V526" s="285"/>
      <c r="W526" s="285"/>
      <c r="X526" s="285"/>
    </row>
    <row r="527" spans="1:24">
      <c r="A527" s="45"/>
      <c r="B527" s="43">
        <f t="shared" si="14"/>
        <v>505</v>
      </c>
      <c r="C527" s="539"/>
      <c r="D527" s="620"/>
      <c r="E527" s="620"/>
      <c r="F527" s="48"/>
      <c r="N527" s="285"/>
      <c r="O527" s="285"/>
      <c r="U527" s="285"/>
      <c r="V527" s="285"/>
      <c r="W527" s="285"/>
      <c r="X527" s="285"/>
    </row>
    <row r="528" spans="1:24">
      <c r="A528" s="45"/>
      <c r="B528" s="43">
        <f t="shared" si="14"/>
        <v>506</v>
      </c>
      <c r="C528" s="539"/>
      <c r="D528" s="620"/>
      <c r="E528" s="620"/>
      <c r="F528" s="48"/>
      <c r="N528" s="285"/>
      <c r="O528" s="285"/>
      <c r="U528" s="285"/>
      <c r="V528" s="285"/>
      <c r="W528" s="285"/>
      <c r="X528" s="285"/>
    </row>
    <row r="529" spans="1:24">
      <c r="A529" s="45"/>
      <c r="B529" s="43">
        <f t="shared" si="14"/>
        <v>507</v>
      </c>
      <c r="C529" s="539"/>
      <c r="D529" s="620"/>
      <c r="E529" s="620"/>
      <c r="F529" s="48"/>
      <c r="N529" s="285"/>
      <c r="O529" s="285"/>
      <c r="U529" s="285"/>
      <c r="V529" s="285"/>
      <c r="W529" s="285"/>
      <c r="X529" s="285"/>
    </row>
    <row r="530" spans="1:24">
      <c r="A530" s="45"/>
      <c r="B530" s="43">
        <f t="shared" si="14"/>
        <v>508</v>
      </c>
      <c r="C530" s="539"/>
      <c r="D530" s="620"/>
      <c r="E530" s="620"/>
      <c r="F530" s="48"/>
      <c r="N530" s="285"/>
      <c r="O530" s="285"/>
      <c r="U530" s="285"/>
      <c r="V530" s="285"/>
      <c r="W530" s="285"/>
      <c r="X530" s="285"/>
    </row>
    <row r="531" spans="1:24">
      <c r="A531" s="45"/>
      <c r="B531" s="43">
        <f t="shared" si="14"/>
        <v>509</v>
      </c>
      <c r="C531" s="539"/>
      <c r="D531" s="620"/>
      <c r="E531" s="620"/>
      <c r="F531" s="48"/>
      <c r="N531" s="285"/>
      <c r="O531" s="285"/>
      <c r="U531" s="285"/>
      <c r="V531" s="285"/>
      <c r="W531" s="285"/>
      <c r="X531" s="285"/>
    </row>
    <row r="532" spans="1:24">
      <c r="A532" s="45"/>
      <c r="B532" s="43">
        <f t="shared" si="14"/>
        <v>510</v>
      </c>
      <c r="C532" s="539"/>
      <c r="D532" s="620"/>
      <c r="E532" s="620"/>
      <c r="F532" s="48"/>
      <c r="N532" s="285"/>
      <c r="O532" s="285"/>
      <c r="U532" s="285"/>
      <c r="V532" s="285"/>
      <c r="W532" s="285"/>
      <c r="X532" s="285"/>
    </row>
    <row r="533" spans="1:24">
      <c r="A533" s="45"/>
      <c r="B533" s="43">
        <f t="shared" si="14"/>
        <v>511</v>
      </c>
      <c r="C533" s="539"/>
      <c r="D533" s="620"/>
      <c r="E533" s="620"/>
      <c r="F533" s="48"/>
      <c r="N533" s="285"/>
      <c r="O533" s="285"/>
      <c r="U533" s="285"/>
      <c r="V533" s="285"/>
      <c r="W533" s="285"/>
      <c r="X533" s="285"/>
    </row>
    <row r="534" spans="1:24">
      <c r="A534" s="45"/>
      <c r="B534" s="43">
        <f t="shared" si="14"/>
        <v>512</v>
      </c>
      <c r="C534" s="539"/>
      <c r="D534" s="620"/>
      <c r="E534" s="620"/>
      <c r="F534" s="48"/>
      <c r="N534" s="285"/>
      <c r="O534" s="285"/>
      <c r="U534" s="285"/>
      <c r="V534" s="285"/>
      <c r="W534" s="285"/>
      <c r="X534" s="285"/>
    </row>
    <row r="535" spans="1:24">
      <c r="A535" s="45"/>
      <c r="B535" s="43">
        <f t="shared" si="14"/>
        <v>513</v>
      </c>
      <c r="C535" s="539"/>
      <c r="D535" s="620"/>
      <c r="E535" s="620"/>
      <c r="F535" s="48"/>
      <c r="N535" s="285"/>
      <c r="O535" s="285"/>
      <c r="U535" s="285"/>
      <c r="V535" s="285"/>
      <c r="W535" s="285"/>
      <c r="X535" s="285"/>
    </row>
    <row r="536" spans="1:24">
      <c r="A536" s="45"/>
      <c r="B536" s="43">
        <f t="shared" si="14"/>
        <v>514</v>
      </c>
      <c r="C536" s="539"/>
      <c r="D536" s="620"/>
      <c r="E536" s="620"/>
      <c r="F536" s="48"/>
      <c r="N536" s="285"/>
      <c r="O536" s="285"/>
      <c r="U536" s="285"/>
      <c r="V536" s="285"/>
      <c r="W536" s="285"/>
      <c r="X536" s="285"/>
    </row>
    <row r="537" spans="1:24">
      <c r="A537" s="45"/>
      <c r="B537" s="43">
        <f t="shared" ref="B537:B600" si="15">B536+1</f>
        <v>515</v>
      </c>
      <c r="C537" s="539"/>
      <c r="D537" s="620"/>
      <c r="E537" s="620"/>
      <c r="F537" s="48"/>
      <c r="N537" s="285"/>
      <c r="O537" s="285"/>
      <c r="U537" s="285"/>
      <c r="V537" s="285"/>
      <c r="W537" s="285"/>
      <c r="X537" s="285"/>
    </row>
    <row r="538" spans="1:24">
      <c r="A538" s="45"/>
      <c r="B538" s="43">
        <f t="shared" si="15"/>
        <v>516</v>
      </c>
      <c r="C538" s="539"/>
      <c r="D538" s="620"/>
      <c r="E538" s="620"/>
      <c r="F538" s="48"/>
      <c r="N538" s="285"/>
      <c r="O538" s="285"/>
      <c r="U538" s="285"/>
      <c r="V538" s="285"/>
      <c r="W538" s="285"/>
      <c r="X538" s="285"/>
    </row>
    <row r="539" spans="1:24">
      <c r="A539" s="45"/>
      <c r="B539" s="43">
        <f t="shared" si="15"/>
        <v>517</v>
      </c>
      <c r="C539" s="539"/>
      <c r="D539" s="620"/>
      <c r="E539" s="620"/>
      <c r="F539" s="48"/>
      <c r="N539" s="285"/>
      <c r="O539" s="285"/>
      <c r="U539" s="285"/>
      <c r="V539" s="285"/>
      <c r="W539" s="285"/>
      <c r="X539" s="285"/>
    </row>
    <row r="540" spans="1:24">
      <c r="A540" s="45"/>
      <c r="B540" s="43">
        <f t="shared" si="15"/>
        <v>518</v>
      </c>
      <c r="C540" s="539"/>
      <c r="D540" s="620"/>
      <c r="E540" s="620"/>
      <c r="F540" s="48"/>
      <c r="N540" s="285"/>
      <c r="O540" s="285"/>
      <c r="U540" s="285"/>
      <c r="V540" s="285"/>
      <c r="W540" s="285"/>
      <c r="X540" s="285"/>
    </row>
    <row r="541" spans="1:24">
      <c r="A541" s="45"/>
      <c r="B541" s="43">
        <f t="shared" si="15"/>
        <v>519</v>
      </c>
      <c r="C541" s="539"/>
      <c r="D541" s="620"/>
      <c r="E541" s="620"/>
      <c r="F541" s="48"/>
      <c r="N541" s="285"/>
      <c r="O541" s="285"/>
      <c r="U541" s="285"/>
      <c r="V541" s="285"/>
      <c r="W541" s="285"/>
      <c r="X541" s="285"/>
    </row>
    <row r="542" spans="1:24">
      <c r="A542" s="45"/>
      <c r="B542" s="43">
        <f t="shared" si="15"/>
        <v>520</v>
      </c>
      <c r="C542" s="539"/>
      <c r="D542" s="620"/>
      <c r="E542" s="620"/>
      <c r="F542" s="48"/>
      <c r="N542" s="285"/>
      <c r="O542" s="285"/>
      <c r="U542" s="285"/>
      <c r="V542" s="285"/>
      <c r="W542" s="285"/>
      <c r="X542" s="285"/>
    </row>
    <row r="543" spans="1:24">
      <c r="A543" s="45"/>
      <c r="B543" s="43">
        <f t="shared" si="15"/>
        <v>521</v>
      </c>
      <c r="C543" s="539"/>
      <c r="D543" s="620"/>
      <c r="E543" s="620"/>
      <c r="F543" s="48"/>
      <c r="N543" s="285"/>
      <c r="O543" s="285"/>
      <c r="U543" s="285"/>
      <c r="V543" s="285"/>
      <c r="W543" s="285"/>
      <c r="X543" s="285"/>
    </row>
    <row r="544" spans="1:24">
      <c r="A544" s="45"/>
      <c r="B544" s="43">
        <f t="shared" si="15"/>
        <v>522</v>
      </c>
      <c r="C544" s="539"/>
      <c r="D544" s="620"/>
      <c r="E544" s="620"/>
      <c r="F544" s="48"/>
      <c r="N544" s="285"/>
      <c r="O544" s="285"/>
      <c r="U544" s="285"/>
      <c r="V544" s="285"/>
      <c r="W544" s="285"/>
      <c r="X544" s="285"/>
    </row>
    <row r="545" spans="1:24">
      <c r="A545" s="45"/>
      <c r="B545" s="43">
        <f t="shared" si="15"/>
        <v>523</v>
      </c>
      <c r="C545" s="539"/>
      <c r="D545" s="620"/>
      <c r="E545" s="620"/>
      <c r="F545" s="48"/>
      <c r="N545" s="285"/>
      <c r="O545" s="285"/>
      <c r="U545" s="285"/>
      <c r="V545" s="285"/>
      <c r="W545" s="285"/>
      <c r="X545" s="285"/>
    </row>
    <row r="546" spans="1:24">
      <c r="A546" s="45"/>
      <c r="B546" s="43">
        <f t="shared" si="15"/>
        <v>524</v>
      </c>
      <c r="C546" s="539"/>
      <c r="D546" s="620"/>
      <c r="E546" s="620"/>
      <c r="F546" s="48"/>
      <c r="N546" s="285"/>
      <c r="O546" s="285"/>
      <c r="U546" s="285"/>
      <c r="V546" s="285"/>
      <c r="W546" s="285"/>
      <c r="X546" s="285"/>
    </row>
    <row r="547" spans="1:24">
      <c r="A547" s="45"/>
      <c r="B547" s="43">
        <f t="shared" si="15"/>
        <v>525</v>
      </c>
      <c r="C547" s="539"/>
      <c r="D547" s="620"/>
      <c r="E547" s="620"/>
      <c r="F547" s="48"/>
      <c r="N547" s="285"/>
      <c r="O547" s="285"/>
      <c r="U547" s="285"/>
      <c r="V547" s="285"/>
      <c r="W547" s="285"/>
      <c r="X547" s="285"/>
    </row>
    <row r="548" spans="1:24">
      <c r="A548" s="45"/>
      <c r="B548" s="43">
        <f t="shared" si="15"/>
        <v>526</v>
      </c>
      <c r="C548" s="539"/>
      <c r="D548" s="620"/>
      <c r="E548" s="620"/>
      <c r="F548" s="48"/>
      <c r="N548" s="285"/>
      <c r="O548" s="285"/>
      <c r="U548" s="285"/>
      <c r="V548" s="285"/>
      <c r="W548" s="285"/>
      <c r="X548" s="285"/>
    </row>
    <row r="549" spans="1:24">
      <c r="A549" s="45"/>
      <c r="B549" s="43">
        <f t="shared" si="15"/>
        <v>527</v>
      </c>
      <c r="C549" s="539"/>
      <c r="D549" s="620"/>
      <c r="E549" s="620"/>
      <c r="F549" s="48"/>
      <c r="N549" s="285"/>
      <c r="O549" s="285"/>
      <c r="U549" s="285"/>
      <c r="V549" s="285"/>
      <c r="W549" s="285"/>
      <c r="X549" s="285"/>
    </row>
    <row r="550" spans="1:24">
      <c r="A550" s="45"/>
      <c r="B550" s="43">
        <f t="shared" si="15"/>
        <v>528</v>
      </c>
      <c r="C550" s="539"/>
      <c r="D550" s="620"/>
      <c r="E550" s="620"/>
      <c r="F550" s="48"/>
      <c r="N550" s="285"/>
      <c r="O550" s="285"/>
      <c r="U550" s="285"/>
      <c r="V550" s="285"/>
      <c r="W550" s="285"/>
      <c r="X550" s="285"/>
    </row>
    <row r="551" spans="1:24">
      <c r="A551" s="45"/>
      <c r="B551" s="43">
        <f t="shared" si="15"/>
        <v>529</v>
      </c>
      <c r="C551" s="539"/>
      <c r="D551" s="620"/>
      <c r="E551" s="620"/>
      <c r="F551" s="48"/>
      <c r="N551" s="285"/>
      <c r="O551" s="285"/>
      <c r="U551" s="285"/>
      <c r="V551" s="285"/>
      <c r="W551" s="285"/>
      <c r="X551" s="285"/>
    </row>
    <row r="552" spans="1:24">
      <c r="A552" s="45"/>
      <c r="B552" s="43">
        <f t="shared" si="15"/>
        <v>530</v>
      </c>
      <c r="C552" s="539"/>
      <c r="D552" s="620"/>
      <c r="E552" s="620"/>
      <c r="F552" s="48"/>
      <c r="N552" s="285"/>
      <c r="O552" s="285"/>
      <c r="U552" s="285"/>
      <c r="V552" s="285"/>
      <c r="W552" s="285"/>
      <c r="X552" s="285"/>
    </row>
    <row r="553" spans="1:24">
      <c r="A553" s="45"/>
      <c r="B553" s="43">
        <f t="shared" si="15"/>
        <v>531</v>
      </c>
      <c r="C553" s="539"/>
      <c r="D553" s="620"/>
      <c r="E553" s="620"/>
      <c r="F553" s="48"/>
      <c r="N553" s="285"/>
      <c r="O553" s="285"/>
      <c r="U553" s="285"/>
      <c r="V553" s="285"/>
      <c r="W553" s="285"/>
      <c r="X553" s="285"/>
    </row>
    <row r="554" spans="1:24">
      <c r="A554" s="45"/>
      <c r="B554" s="43">
        <f t="shared" si="15"/>
        <v>532</v>
      </c>
      <c r="C554" s="539"/>
      <c r="D554" s="620"/>
      <c r="E554" s="620"/>
      <c r="F554" s="48"/>
      <c r="N554" s="285"/>
      <c r="O554" s="285"/>
      <c r="U554" s="285"/>
      <c r="V554" s="285"/>
      <c r="W554" s="285"/>
      <c r="X554" s="285"/>
    </row>
    <row r="555" spans="1:24">
      <c r="A555" s="45"/>
      <c r="B555" s="43">
        <f t="shared" si="15"/>
        <v>533</v>
      </c>
      <c r="C555" s="539"/>
      <c r="D555" s="620"/>
      <c r="E555" s="620"/>
      <c r="F555" s="48"/>
      <c r="N555" s="285"/>
      <c r="O555" s="285"/>
      <c r="U555" s="285"/>
      <c r="V555" s="285"/>
      <c r="W555" s="285"/>
      <c r="X555" s="285"/>
    </row>
    <row r="556" spans="1:24">
      <c r="A556" s="45"/>
      <c r="B556" s="43">
        <f t="shared" si="15"/>
        <v>534</v>
      </c>
      <c r="C556" s="539"/>
      <c r="D556" s="620"/>
      <c r="E556" s="620"/>
      <c r="F556" s="48"/>
      <c r="N556" s="285"/>
      <c r="O556" s="285"/>
      <c r="U556" s="285"/>
      <c r="V556" s="285"/>
      <c r="W556" s="285"/>
      <c r="X556" s="285"/>
    </row>
    <row r="557" spans="1:24">
      <c r="A557" s="45"/>
      <c r="B557" s="43">
        <f t="shared" si="15"/>
        <v>535</v>
      </c>
      <c r="C557" s="539"/>
      <c r="D557" s="620"/>
      <c r="E557" s="620"/>
      <c r="F557" s="48"/>
      <c r="N557" s="285"/>
      <c r="O557" s="285"/>
      <c r="U557" s="285"/>
      <c r="V557" s="285"/>
      <c r="W557" s="285"/>
      <c r="X557" s="285"/>
    </row>
    <row r="558" spans="1:24">
      <c r="A558" s="45"/>
      <c r="B558" s="43">
        <f t="shared" si="15"/>
        <v>536</v>
      </c>
      <c r="C558" s="539"/>
      <c r="D558" s="620"/>
      <c r="E558" s="620"/>
      <c r="F558" s="48"/>
      <c r="N558" s="285"/>
      <c r="O558" s="285"/>
      <c r="U558" s="285"/>
      <c r="V558" s="285"/>
      <c r="W558" s="285"/>
      <c r="X558" s="285"/>
    </row>
    <row r="559" spans="1:24">
      <c r="A559" s="45"/>
      <c r="B559" s="43">
        <f t="shared" si="15"/>
        <v>537</v>
      </c>
      <c r="C559" s="539"/>
      <c r="D559" s="620"/>
      <c r="E559" s="620"/>
      <c r="F559" s="48"/>
      <c r="N559" s="285"/>
      <c r="O559" s="285"/>
      <c r="U559" s="285"/>
      <c r="V559" s="285"/>
      <c r="W559" s="285"/>
      <c r="X559" s="285"/>
    </row>
    <row r="560" spans="1:24">
      <c r="A560" s="45"/>
      <c r="B560" s="43">
        <f t="shared" si="15"/>
        <v>538</v>
      </c>
      <c r="C560" s="539"/>
      <c r="D560" s="620"/>
      <c r="E560" s="620"/>
      <c r="F560" s="48"/>
      <c r="N560" s="285"/>
      <c r="O560" s="285"/>
      <c r="U560" s="285"/>
      <c r="V560" s="285"/>
      <c r="W560" s="285"/>
      <c r="X560" s="285"/>
    </row>
    <row r="561" spans="1:24">
      <c r="A561" s="45"/>
      <c r="B561" s="43">
        <f t="shared" si="15"/>
        <v>539</v>
      </c>
      <c r="C561" s="539"/>
      <c r="D561" s="620"/>
      <c r="E561" s="620"/>
      <c r="F561" s="48"/>
      <c r="N561" s="285"/>
      <c r="O561" s="285"/>
      <c r="U561" s="285"/>
      <c r="V561" s="285"/>
      <c r="W561" s="285"/>
      <c r="X561" s="285"/>
    </row>
    <row r="562" spans="1:24">
      <c r="A562" s="45"/>
      <c r="B562" s="43">
        <f t="shared" si="15"/>
        <v>540</v>
      </c>
      <c r="C562" s="539"/>
      <c r="D562" s="620"/>
      <c r="E562" s="620"/>
      <c r="F562" s="48"/>
      <c r="N562" s="285"/>
      <c r="O562" s="285"/>
      <c r="U562" s="285"/>
      <c r="V562" s="285"/>
      <c r="W562" s="285"/>
      <c r="X562" s="285"/>
    </row>
    <row r="563" spans="1:24">
      <c r="A563" s="45"/>
      <c r="B563" s="43">
        <f t="shared" si="15"/>
        <v>541</v>
      </c>
      <c r="C563" s="539"/>
      <c r="D563" s="620"/>
      <c r="E563" s="620"/>
      <c r="F563" s="48"/>
      <c r="N563" s="285"/>
      <c r="O563" s="285"/>
      <c r="U563" s="285"/>
      <c r="V563" s="285"/>
      <c r="W563" s="285"/>
      <c r="X563" s="285"/>
    </row>
    <row r="564" spans="1:24">
      <c r="A564" s="45"/>
      <c r="B564" s="43">
        <f t="shared" si="15"/>
        <v>542</v>
      </c>
      <c r="C564" s="539"/>
      <c r="D564" s="620"/>
      <c r="E564" s="620"/>
      <c r="F564" s="48"/>
      <c r="N564" s="285"/>
      <c r="O564" s="285"/>
      <c r="U564" s="285"/>
      <c r="V564" s="285"/>
      <c r="W564" s="285"/>
      <c r="X564" s="285"/>
    </row>
    <row r="565" spans="1:24">
      <c r="A565" s="45"/>
      <c r="B565" s="43">
        <f t="shared" si="15"/>
        <v>543</v>
      </c>
      <c r="C565" s="539"/>
      <c r="D565" s="620"/>
      <c r="E565" s="620"/>
      <c r="F565" s="48"/>
      <c r="N565" s="285"/>
      <c r="O565" s="285"/>
      <c r="U565" s="285"/>
      <c r="V565" s="285"/>
      <c r="W565" s="285"/>
      <c r="X565" s="285"/>
    </row>
    <row r="566" spans="1:24">
      <c r="A566" s="45"/>
      <c r="B566" s="43">
        <f t="shared" si="15"/>
        <v>544</v>
      </c>
      <c r="C566" s="539"/>
      <c r="D566" s="620"/>
      <c r="E566" s="620"/>
      <c r="F566" s="48"/>
      <c r="N566" s="285"/>
      <c r="O566" s="285"/>
      <c r="U566" s="285"/>
      <c r="V566" s="285"/>
      <c r="W566" s="285"/>
      <c r="X566" s="285"/>
    </row>
    <row r="567" spans="1:24">
      <c r="A567" s="45"/>
      <c r="B567" s="43">
        <f t="shared" si="15"/>
        <v>545</v>
      </c>
      <c r="C567" s="539"/>
      <c r="D567" s="620"/>
      <c r="E567" s="620"/>
      <c r="F567" s="48"/>
      <c r="N567" s="285"/>
      <c r="O567" s="285"/>
      <c r="U567" s="285"/>
      <c r="V567" s="285"/>
      <c r="W567" s="285"/>
      <c r="X567" s="285"/>
    </row>
    <row r="568" spans="1:24">
      <c r="A568" s="45"/>
      <c r="B568" s="43">
        <f t="shared" si="15"/>
        <v>546</v>
      </c>
      <c r="C568" s="539"/>
      <c r="D568" s="620"/>
      <c r="E568" s="620"/>
      <c r="F568" s="48"/>
      <c r="N568" s="285"/>
      <c r="O568" s="285"/>
      <c r="U568" s="285"/>
      <c r="V568" s="285"/>
      <c r="W568" s="285"/>
      <c r="X568" s="285"/>
    </row>
    <row r="569" spans="1:24">
      <c r="A569" s="45"/>
      <c r="B569" s="43">
        <f t="shared" si="15"/>
        <v>547</v>
      </c>
      <c r="C569" s="539"/>
      <c r="D569" s="620"/>
      <c r="E569" s="620"/>
      <c r="F569" s="48"/>
      <c r="N569" s="285"/>
      <c r="O569" s="285"/>
      <c r="U569" s="285"/>
      <c r="V569" s="285"/>
      <c r="W569" s="285"/>
      <c r="X569" s="285"/>
    </row>
    <row r="570" spans="1:24">
      <c r="A570" s="45"/>
      <c r="B570" s="43">
        <f t="shared" si="15"/>
        <v>548</v>
      </c>
      <c r="C570" s="539"/>
      <c r="D570" s="620"/>
      <c r="E570" s="620"/>
      <c r="F570" s="48"/>
      <c r="N570" s="285"/>
      <c r="O570" s="285"/>
      <c r="U570" s="285"/>
      <c r="V570" s="285"/>
      <c r="W570" s="285"/>
      <c r="X570" s="285"/>
    </row>
    <row r="571" spans="1:24">
      <c r="A571" s="45"/>
      <c r="B571" s="43">
        <f t="shared" si="15"/>
        <v>549</v>
      </c>
      <c r="C571" s="539"/>
      <c r="D571" s="620"/>
      <c r="E571" s="620"/>
      <c r="F571" s="48"/>
      <c r="N571" s="285"/>
      <c r="O571" s="285"/>
      <c r="U571" s="285"/>
      <c r="V571" s="285"/>
      <c r="W571" s="285"/>
      <c r="X571" s="285"/>
    </row>
    <row r="572" spans="1:24">
      <c r="A572" s="45"/>
      <c r="B572" s="43">
        <f t="shared" si="15"/>
        <v>550</v>
      </c>
      <c r="C572" s="539"/>
      <c r="D572" s="620"/>
      <c r="E572" s="620"/>
      <c r="F572" s="48"/>
      <c r="N572" s="285"/>
      <c r="O572" s="285"/>
      <c r="U572" s="285"/>
      <c r="V572" s="285"/>
      <c r="W572" s="285"/>
      <c r="X572" s="285"/>
    </row>
    <row r="573" spans="1:24">
      <c r="A573" s="45"/>
      <c r="B573" s="43">
        <f t="shared" si="15"/>
        <v>551</v>
      </c>
      <c r="C573" s="539"/>
      <c r="D573" s="620"/>
      <c r="E573" s="620"/>
      <c r="F573" s="48"/>
      <c r="N573" s="285"/>
      <c r="O573" s="285"/>
      <c r="U573" s="285"/>
      <c r="V573" s="285"/>
      <c r="W573" s="285"/>
      <c r="X573" s="285"/>
    </row>
    <row r="574" spans="1:24">
      <c r="A574" s="45"/>
      <c r="B574" s="43">
        <f t="shared" si="15"/>
        <v>552</v>
      </c>
      <c r="C574" s="539"/>
      <c r="D574" s="620"/>
      <c r="E574" s="620"/>
      <c r="F574" s="48"/>
      <c r="N574" s="285"/>
      <c r="O574" s="285"/>
      <c r="U574" s="285"/>
      <c r="V574" s="285"/>
      <c r="W574" s="285"/>
      <c r="X574" s="285"/>
    </row>
    <row r="575" spans="1:24">
      <c r="A575" s="45"/>
      <c r="B575" s="43">
        <f t="shared" si="15"/>
        <v>553</v>
      </c>
      <c r="C575" s="539"/>
      <c r="D575" s="620"/>
      <c r="E575" s="620"/>
      <c r="F575" s="48"/>
      <c r="N575" s="285"/>
      <c r="O575" s="285"/>
      <c r="U575" s="285"/>
      <c r="V575" s="285"/>
      <c r="W575" s="285"/>
      <c r="X575" s="285"/>
    </row>
    <row r="576" spans="1:24">
      <c r="A576" s="45"/>
      <c r="B576" s="43">
        <f t="shared" si="15"/>
        <v>554</v>
      </c>
      <c r="C576" s="539"/>
      <c r="D576" s="620"/>
      <c r="E576" s="620"/>
      <c r="F576" s="48"/>
      <c r="N576" s="285"/>
      <c r="O576" s="285"/>
      <c r="U576" s="285"/>
      <c r="V576" s="285"/>
      <c r="W576" s="285"/>
      <c r="X576" s="285"/>
    </row>
    <row r="577" spans="1:24">
      <c r="A577" s="45"/>
      <c r="B577" s="43">
        <f t="shared" si="15"/>
        <v>555</v>
      </c>
      <c r="C577" s="539"/>
      <c r="D577" s="620"/>
      <c r="E577" s="620"/>
      <c r="F577" s="48"/>
      <c r="N577" s="285"/>
      <c r="O577" s="285"/>
      <c r="U577" s="285"/>
      <c r="V577" s="285"/>
      <c r="W577" s="285"/>
      <c r="X577" s="285"/>
    </row>
    <row r="578" spans="1:24">
      <c r="A578" s="45"/>
      <c r="B578" s="43">
        <f t="shared" si="15"/>
        <v>556</v>
      </c>
      <c r="C578" s="539"/>
      <c r="D578" s="620"/>
      <c r="E578" s="620"/>
      <c r="F578" s="48"/>
      <c r="N578" s="285"/>
      <c r="O578" s="285"/>
      <c r="U578" s="285"/>
      <c r="V578" s="285"/>
      <c r="W578" s="285"/>
      <c r="X578" s="285"/>
    </row>
    <row r="579" spans="1:24">
      <c r="A579" s="45"/>
      <c r="B579" s="43">
        <f t="shared" si="15"/>
        <v>557</v>
      </c>
      <c r="C579" s="539"/>
      <c r="D579" s="620"/>
      <c r="E579" s="620"/>
      <c r="F579" s="48"/>
      <c r="N579" s="285"/>
      <c r="O579" s="285"/>
      <c r="U579" s="285"/>
      <c r="V579" s="285"/>
      <c r="W579" s="285"/>
      <c r="X579" s="285"/>
    </row>
    <row r="580" spans="1:24">
      <c r="A580" s="45"/>
      <c r="B580" s="43">
        <f t="shared" si="15"/>
        <v>558</v>
      </c>
      <c r="C580" s="539"/>
      <c r="D580" s="620"/>
      <c r="E580" s="620"/>
      <c r="F580" s="48"/>
      <c r="N580" s="285"/>
      <c r="O580" s="285"/>
      <c r="U580" s="285"/>
      <c r="V580" s="285"/>
      <c r="W580" s="285"/>
      <c r="X580" s="285"/>
    </row>
    <row r="581" spans="1:24">
      <c r="A581" s="45"/>
      <c r="B581" s="43">
        <f t="shared" si="15"/>
        <v>559</v>
      </c>
      <c r="C581" s="539"/>
      <c r="D581" s="620"/>
      <c r="E581" s="620"/>
      <c r="F581" s="48"/>
      <c r="N581" s="285"/>
      <c r="O581" s="285"/>
      <c r="U581" s="285"/>
      <c r="V581" s="285"/>
      <c r="W581" s="285"/>
      <c r="X581" s="285"/>
    </row>
    <row r="582" spans="1:24">
      <c r="A582" s="45"/>
      <c r="B582" s="43">
        <f t="shared" si="15"/>
        <v>560</v>
      </c>
      <c r="C582" s="539"/>
      <c r="D582" s="620"/>
      <c r="E582" s="620"/>
      <c r="F582" s="48"/>
      <c r="N582" s="285"/>
      <c r="O582" s="285"/>
      <c r="U582" s="285"/>
      <c r="V582" s="285"/>
      <c r="W582" s="285"/>
      <c r="X582" s="285"/>
    </row>
    <row r="583" spans="1:24">
      <c r="A583" s="45"/>
      <c r="B583" s="43">
        <f t="shared" si="15"/>
        <v>561</v>
      </c>
      <c r="C583" s="539"/>
      <c r="D583" s="620"/>
      <c r="E583" s="620"/>
      <c r="F583" s="48"/>
      <c r="N583" s="285"/>
      <c r="O583" s="285"/>
      <c r="U583" s="285"/>
      <c r="V583" s="285"/>
      <c r="W583" s="285"/>
      <c r="X583" s="285"/>
    </row>
    <row r="584" spans="1:24">
      <c r="A584" s="45"/>
      <c r="B584" s="43">
        <f t="shared" si="15"/>
        <v>562</v>
      </c>
      <c r="C584" s="539"/>
      <c r="D584" s="620"/>
      <c r="E584" s="620"/>
      <c r="F584" s="48"/>
      <c r="N584" s="285"/>
      <c r="O584" s="285"/>
      <c r="U584" s="285"/>
      <c r="V584" s="285"/>
      <c r="W584" s="285"/>
      <c r="X584" s="285"/>
    </row>
    <row r="585" spans="1:24">
      <c r="A585" s="45"/>
      <c r="B585" s="43">
        <f t="shared" si="15"/>
        <v>563</v>
      </c>
      <c r="C585" s="539"/>
      <c r="D585" s="620"/>
      <c r="E585" s="620"/>
      <c r="F585" s="48"/>
      <c r="N585" s="285"/>
      <c r="O585" s="285"/>
      <c r="U585" s="285"/>
      <c r="V585" s="285"/>
      <c r="W585" s="285"/>
      <c r="X585" s="285"/>
    </row>
    <row r="586" spans="1:24">
      <c r="A586" s="45"/>
      <c r="B586" s="43">
        <f t="shared" si="15"/>
        <v>564</v>
      </c>
      <c r="C586" s="539"/>
      <c r="D586" s="620"/>
      <c r="E586" s="620"/>
      <c r="F586" s="48"/>
      <c r="N586" s="285"/>
      <c r="O586" s="285"/>
      <c r="U586" s="285"/>
      <c r="V586" s="285"/>
      <c r="W586" s="285"/>
      <c r="X586" s="285"/>
    </row>
    <row r="587" spans="1:24">
      <c r="A587" s="45"/>
      <c r="B587" s="43">
        <f t="shared" si="15"/>
        <v>565</v>
      </c>
      <c r="C587" s="539"/>
      <c r="D587" s="620"/>
      <c r="E587" s="620"/>
      <c r="F587" s="48"/>
      <c r="N587" s="285"/>
      <c r="O587" s="285"/>
      <c r="U587" s="285"/>
      <c r="V587" s="285"/>
      <c r="W587" s="285"/>
      <c r="X587" s="285"/>
    </row>
    <row r="588" spans="1:24">
      <c r="A588" s="45"/>
      <c r="B588" s="43">
        <f t="shared" si="15"/>
        <v>566</v>
      </c>
      <c r="C588" s="539"/>
      <c r="D588" s="620"/>
      <c r="E588" s="620"/>
      <c r="F588" s="48"/>
      <c r="N588" s="285"/>
      <c r="O588" s="285"/>
      <c r="U588" s="285"/>
      <c r="V588" s="285"/>
      <c r="W588" s="285"/>
      <c r="X588" s="285"/>
    </row>
    <row r="589" spans="1:24">
      <c r="A589" s="45"/>
      <c r="B589" s="43">
        <f t="shared" si="15"/>
        <v>567</v>
      </c>
      <c r="C589" s="539"/>
      <c r="D589" s="620"/>
      <c r="E589" s="620"/>
      <c r="F589" s="48"/>
      <c r="N589" s="285"/>
      <c r="O589" s="285"/>
      <c r="U589" s="285"/>
      <c r="V589" s="285"/>
      <c r="W589" s="285"/>
      <c r="X589" s="285"/>
    </row>
    <row r="590" spans="1:24">
      <c r="A590" s="45"/>
      <c r="B590" s="43">
        <f t="shared" si="15"/>
        <v>568</v>
      </c>
      <c r="C590" s="539"/>
      <c r="D590" s="620"/>
      <c r="E590" s="620"/>
      <c r="F590" s="48"/>
      <c r="N590" s="285"/>
      <c r="O590" s="285"/>
      <c r="U590" s="285"/>
      <c r="V590" s="285"/>
      <c r="W590" s="285"/>
      <c r="X590" s="285"/>
    </row>
    <row r="591" spans="1:24">
      <c r="A591" s="45"/>
      <c r="B591" s="43">
        <f t="shared" si="15"/>
        <v>569</v>
      </c>
      <c r="C591" s="539"/>
      <c r="D591" s="620"/>
      <c r="E591" s="620"/>
      <c r="F591" s="48"/>
      <c r="N591" s="285"/>
      <c r="O591" s="285"/>
      <c r="U591" s="285"/>
      <c r="V591" s="285"/>
      <c r="W591" s="285"/>
      <c r="X591" s="285"/>
    </row>
    <row r="592" spans="1:24">
      <c r="A592" s="45"/>
      <c r="B592" s="43">
        <f t="shared" si="15"/>
        <v>570</v>
      </c>
      <c r="C592" s="539"/>
      <c r="D592" s="620"/>
      <c r="E592" s="620"/>
      <c r="F592" s="48"/>
      <c r="N592" s="285"/>
      <c r="O592" s="285"/>
      <c r="U592" s="285"/>
      <c r="V592" s="285"/>
      <c r="W592" s="285"/>
      <c r="X592" s="285"/>
    </row>
    <row r="593" spans="1:24">
      <c r="A593" s="45"/>
      <c r="B593" s="43">
        <f t="shared" si="15"/>
        <v>571</v>
      </c>
      <c r="C593" s="539"/>
      <c r="D593" s="620"/>
      <c r="E593" s="620"/>
      <c r="F593" s="48"/>
      <c r="N593" s="285"/>
      <c r="O593" s="285"/>
      <c r="U593" s="285"/>
      <c r="V593" s="285"/>
      <c r="W593" s="285"/>
      <c r="X593" s="285"/>
    </row>
    <row r="594" spans="1:24">
      <c r="A594" s="45"/>
      <c r="B594" s="43">
        <f t="shared" si="15"/>
        <v>572</v>
      </c>
      <c r="C594" s="539"/>
      <c r="D594" s="620"/>
      <c r="E594" s="620"/>
      <c r="F594" s="48"/>
      <c r="N594" s="285"/>
      <c r="O594" s="285"/>
      <c r="U594" s="285"/>
      <c r="V594" s="285"/>
      <c r="W594" s="285"/>
      <c r="X594" s="285"/>
    </row>
    <row r="595" spans="1:24">
      <c r="A595" s="45"/>
      <c r="B595" s="43">
        <f t="shared" si="15"/>
        <v>573</v>
      </c>
      <c r="C595" s="539"/>
      <c r="D595" s="620"/>
      <c r="E595" s="620"/>
      <c r="F595" s="48"/>
      <c r="N595" s="285"/>
      <c r="O595" s="285"/>
      <c r="U595" s="285"/>
      <c r="V595" s="285"/>
      <c r="W595" s="285"/>
      <c r="X595" s="285"/>
    </row>
    <row r="596" spans="1:24">
      <c r="A596" s="45"/>
      <c r="B596" s="43">
        <f t="shared" si="15"/>
        <v>574</v>
      </c>
      <c r="C596" s="539"/>
      <c r="D596" s="620"/>
      <c r="E596" s="620"/>
      <c r="F596" s="48"/>
      <c r="N596" s="285"/>
      <c r="O596" s="285"/>
      <c r="U596" s="285"/>
      <c r="V596" s="285"/>
      <c r="W596" s="285"/>
      <c r="X596" s="285"/>
    </row>
    <row r="597" spans="1:24">
      <c r="A597" s="45"/>
      <c r="B597" s="43">
        <f t="shared" si="15"/>
        <v>575</v>
      </c>
      <c r="C597" s="539"/>
      <c r="D597" s="620"/>
      <c r="E597" s="620"/>
      <c r="F597" s="48"/>
      <c r="N597" s="285"/>
      <c r="O597" s="285"/>
      <c r="U597" s="285"/>
      <c r="V597" s="285"/>
      <c r="W597" s="285"/>
      <c r="X597" s="285"/>
    </row>
    <row r="598" spans="1:24">
      <c r="A598" s="45"/>
      <c r="B598" s="43">
        <f t="shared" si="15"/>
        <v>576</v>
      </c>
      <c r="C598" s="539"/>
      <c r="D598" s="620"/>
      <c r="E598" s="620"/>
      <c r="F598" s="48"/>
      <c r="N598" s="285"/>
      <c r="O598" s="285"/>
      <c r="U598" s="285"/>
      <c r="V598" s="285"/>
      <c r="W598" s="285"/>
      <c r="X598" s="285"/>
    </row>
    <row r="599" spans="1:24">
      <c r="A599" s="45"/>
      <c r="B599" s="43">
        <f t="shared" si="15"/>
        <v>577</v>
      </c>
      <c r="C599" s="539"/>
      <c r="D599" s="620"/>
      <c r="E599" s="620"/>
      <c r="F599" s="48"/>
      <c r="N599" s="285"/>
      <c r="O599" s="285"/>
      <c r="U599" s="285"/>
      <c r="V599" s="285"/>
      <c r="W599" s="285"/>
      <c r="X599" s="285"/>
    </row>
    <row r="600" spans="1:24">
      <c r="A600" s="45"/>
      <c r="B600" s="43">
        <f t="shared" si="15"/>
        <v>578</v>
      </c>
      <c r="C600" s="539"/>
      <c r="D600" s="620"/>
      <c r="E600" s="620"/>
      <c r="F600" s="48"/>
      <c r="N600" s="285"/>
      <c r="O600" s="285"/>
      <c r="U600" s="285"/>
      <c r="V600" s="285"/>
      <c r="W600" s="285"/>
      <c r="X600" s="285"/>
    </row>
    <row r="601" spans="1:24">
      <c r="A601" s="45"/>
      <c r="B601" s="43">
        <f t="shared" ref="B601:B664" si="16">B600+1</f>
        <v>579</v>
      </c>
      <c r="C601" s="539"/>
      <c r="D601" s="620"/>
      <c r="E601" s="620"/>
      <c r="F601" s="48"/>
      <c r="N601" s="285"/>
      <c r="O601" s="285"/>
      <c r="U601" s="285"/>
      <c r="V601" s="285"/>
      <c r="W601" s="285"/>
      <c r="X601" s="285"/>
    </row>
    <row r="602" spans="1:24">
      <c r="A602" s="45"/>
      <c r="B602" s="43">
        <f t="shared" si="16"/>
        <v>580</v>
      </c>
      <c r="C602" s="539"/>
      <c r="D602" s="620"/>
      <c r="E602" s="620"/>
      <c r="F602" s="48"/>
      <c r="N602" s="285"/>
      <c r="O602" s="285"/>
      <c r="U602" s="285"/>
      <c r="V602" s="285"/>
      <c r="W602" s="285"/>
      <c r="X602" s="285"/>
    </row>
    <row r="603" spans="1:24">
      <c r="A603" s="45"/>
      <c r="B603" s="43">
        <f t="shared" si="16"/>
        <v>581</v>
      </c>
      <c r="C603" s="539"/>
      <c r="D603" s="620"/>
      <c r="E603" s="620"/>
      <c r="F603" s="48"/>
      <c r="N603" s="285"/>
      <c r="O603" s="285"/>
      <c r="U603" s="285"/>
      <c r="V603" s="285"/>
      <c r="W603" s="285"/>
      <c r="X603" s="285"/>
    </row>
    <row r="604" spans="1:24">
      <c r="A604" s="45"/>
      <c r="B604" s="43">
        <f t="shared" si="16"/>
        <v>582</v>
      </c>
      <c r="C604" s="539"/>
      <c r="D604" s="620"/>
      <c r="E604" s="620"/>
      <c r="F604" s="48"/>
      <c r="N604" s="285"/>
      <c r="O604" s="285"/>
      <c r="U604" s="285"/>
      <c r="V604" s="285"/>
      <c r="W604" s="285"/>
      <c r="X604" s="285"/>
    </row>
    <row r="605" spans="1:24">
      <c r="A605" s="45"/>
      <c r="B605" s="43">
        <f t="shared" si="16"/>
        <v>583</v>
      </c>
      <c r="C605" s="539"/>
      <c r="D605" s="620"/>
      <c r="E605" s="620"/>
      <c r="F605" s="48"/>
      <c r="N605" s="285"/>
      <c r="O605" s="285"/>
      <c r="U605" s="285"/>
      <c r="V605" s="285"/>
      <c r="W605" s="285"/>
      <c r="X605" s="285"/>
    </row>
    <row r="606" spans="1:24">
      <c r="A606" s="45"/>
      <c r="B606" s="43">
        <f t="shared" si="16"/>
        <v>584</v>
      </c>
      <c r="C606" s="539"/>
      <c r="D606" s="620"/>
      <c r="E606" s="620"/>
      <c r="F606" s="48"/>
      <c r="N606" s="285"/>
      <c r="O606" s="285"/>
      <c r="U606" s="285"/>
      <c r="V606" s="285"/>
      <c r="W606" s="285"/>
      <c r="X606" s="285"/>
    </row>
    <row r="607" spans="1:24">
      <c r="A607" s="45"/>
      <c r="B607" s="43">
        <f t="shared" si="16"/>
        <v>585</v>
      </c>
      <c r="C607" s="539"/>
      <c r="D607" s="620"/>
      <c r="E607" s="620"/>
      <c r="F607" s="48"/>
      <c r="N607" s="285"/>
      <c r="O607" s="285"/>
      <c r="U607" s="285"/>
      <c r="V607" s="285"/>
      <c r="W607" s="285"/>
      <c r="X607" s="285"/>
    </row>
    <row r="608" spans="1:24">
      <c r="A608" s="45"/>
      <c r="B608" s="43">
        <f t="shared" si="16"/>
        <v>586</v>
      </c>
      <c r="C608" s="539"/>
      <c r="D608" s="620"/>
      <c r="E608" s="620"/>
      <c r="F608" s="48"/>
      <c r="N608" s="285"/>
      <c r="O608" s="285"/>
      <c r="U608" s="285"/>
      <c r="V608" s="285"/>
      <c r="W608" s="285"/>
      <c r="X608" s="285"/>
    </row>
    <row r="609" spans="1:24">
      <c r="A609" s="45"/>
      <c r="B609" s="43">
        <f t="shared" si="16"/>
        <v>587</v>
      </c>
      <c r="C609" s="539"/>
      <c r="D609" s="620"/>
      <c r="E609" s="620"/>
      <c r="F609" s="48"/>
      <c r="N609" s="285"/>
      <c r="O609" s="285"/>
      <c r="U609" s="285"/>
      <c r="V609" s="285"/>
      <c r="W609" s="285"/>
      <c r="X609" s="285"/>
    </row>
    <row r="610" spans="1:24">
      <c r="A610" s="45"/>
      <c r="B610" s="43">
        <f t="shared" si="16"/>
        <v>588</v>
      </c>
      <c r="C610" s="539"/>
      <c r="D610" s="620"/>
      <c r="E610" s="620"/>
      <c r="F610" s="48"/>
      <c r="N610" s="285"/>
      <c r="O610" s="285"/>
      <c r="U610" s="285"/>
      <c r="V610" s="285"/>
      <c r="W610" s="285"/>
      <c r="X610" s="285"/>
    </row>
    <row r="611" spans="1:24">
      <c r="A611" s="45"/>
      <c r="B611" s="43">
        <f t="shared" si="16"/>
        <v>589</v>
      </c>
      <c r="C611" s="539"/>
      <c r="D611" s="620"/>
      <c r="E611" s="620"/>
      <c r="F611" s="48"/>
      <c r="N611" s="285"/>
      <c r="O611" s="285"/>
      <c r="U611" s="285"/>
      <c r="V611" s="285"/>
      <c r="W611" s="285"/>
      <c r="X611" s="285"/>
    </row>
    <row r="612" spans="1:24">
      <c r="A612" s="45"/>
      <c r="B612" s="43">
        <f t="shared" si="16"/>
        <v>590</v>
      </c>
      <c r="C612" s="539"/>
      <c r="D612" s="620"/>
      <c r="E612" s="620"/>
      <c r="F612" s="48"/>
      <c r="N612" s="285"/>
      <c r="O612" s="285"/>
      <c r="U612" s="285"/>
      <c r="V612" s="285"/>
      <c r="W612" s="285"/>
      <c r="X612" s="285"/>
    </row>
    <row r="613" spans="1:24">
      <c r="A613" s="45"/>
      <c r="B613" s="43">
        <f t="shared" si="16"/>
        <v>591</v>
      </c>
      <c r="C613" s="539"/>
      <c r="D613" s="620"/>
      <c r="E613" s="620"/>
      <c r="F613" s="48"/>
      <c r="N613" s="285"/>
      <c r="O613" s="285"/>
      <c r="U613" s="285"/>
      <c r="V613" s="285"/>
      <c r="W613" s="285"/>
      <c r="X613" s="285"/>
    </row>
    <row r="614" spans="1:24">
      <c r="A614" s="45"/>
      <c r="B614" s="43">
        <f t="shared" si="16"/>
        <v>592</v>
      </c>
      <c r="C614" s="539"/>
      <c r="D614" s="620"/>
      <c r="E614" s="620"/>
      <c r="F614" s="48"/>
      <c r="N614" s="285"/>
      <c r="O614" s="285"/>
      <c r="U614" s="285"/>
      <c r="V614" s="285"/>
      <c r="W614" s="285"/>
      <c r="X614" s="285"/>
    </row>
    <row r="615" spans="1:24">
      <c r="A615" s="45"/>
      <c r="B615" s="43">
        <f t="shared" si="16"/>
        <v>593</v>
      </c>
      <c r="C615" s="539"/>
      <c r="D615" s="620"/>
      <c r="E615" s="620"/>
      <c r="F615" s="48"/>
      <c r="N615" s="285"/>
      <c r="O615" s="285"/>
      <c r="U615" s="285"/>
      <c r="V615" s="285"/>
      <c r="W615" s="285"/>
      <c r="X615" s="285"/>
    </row>
    <row r="616" spans="1:24">
      <c r="A616" s="45"/>
      <c r="B616" s="43">
        <f t="shared" si="16"/>
        <v>594</v>
      </c>
      <c r="C616" s="539"/>
      <c r="D616" s="620"/>
      <c r="E616" s="620"/>
      <c r="F616" s="48"/>
      <c r="N616" s="285"/>
      <c r="O616" s="285"/>
      <c r="U616" s="285"/>
      <c r="V616" s="285"/>
      <c r="W616" s="285"/>
      <c r="X616" s="285"/>
    </row>
    <row r="617" spans="1:24">
      <c r="A617" s="45"/>
      <c r="B617" s="43">
        <f t="shared" si="16"/>
        <v>595</v>
      </c>
      <c r="C617" s="539"/>
      <c r="D617" s="620"/>
      <c r="E617" s="620"/>
      <c r="F617" s="48"/>
      <c r="N617" s="285"/>
      <c r="O617" s="285"/>
      <c r="U617" s="285"/>
      <c r="V617" s="285"/>
      <c r="W617" s="285"/>
      <c r="X617" s="285"/>
    </row>
    <row r="618" spans="1:24">
      <c r="A618" s="45"/>
      <c r="B618" s="43">
        <f t="shared" si="16"/>
        <v>596</v>
      </c>
      <c r="C618" s="539"/>
      <c r="D618" s="620"/>
      <c r="E618" s="620"/>
      <c r="F618" s="48"/>
      <c r="N618" s="285"/>
      <c r="O618" s="285"/>
      <c r="U618" s="285"/>
      <c r="V618" s="285"/>
      <c r="W618" s="285"/>
      <c r="X618" s="285"/>
    </row>
    <row r="619" spans="1:24">
      <c r="A619" s="45"/>
      <c r="B619" s="43">
        <f t="shared" si="16"/>
        <v>597</v>
      </c>
      <c r="C619" s="539"/>
      <c r="D619" s="620"/>
      <c r="E619" s="620"/>
      <c r="F619" s="48"/>
      <c r="N619" s="285"/>
      <c r="O619" s="285"/>
      <c r="U619" s="285"/>
      <c r="V619" s="285"/>
      <c r="W619" s="285"/>
      <c r="X619" s="285"/>
    </row>
    <row r="620" spans="1:24">
      <c r="A620" s="45"/>
      <c r="B620" s="43">
        <f t="shared" si="16"/>
        <v>598</v>
      </c>
      <c r="C620" s="539"/>
      <c r="D620" s="620"/>
      <c r="E620" s="620"/>
      <c r="F620" s="48"/>
      <c r="N620" s="285"/>
      <c r="O620" s="285"/>
      <c r="U620" s="285"/>
      <c r="V620" s="285"/>
      <c r="W620" s="285"/>
      <c r="X620" s="285"/>
    </row>
    <row r="621" spans="1:24">
      <c r="A621" s="45"/>
      <c r="B621" s="43">
        <f t="shared" si="16"/>
        <v>599</v>
      </c>
      <c r="C621" s="539"/>
      <c r="D621" s="620"/>
      <c r="E621" s="620"/>
      <c r="F621" s="48"/>
      <c r="N621" s="285"/>
      <c r="O621" s="285"/>
      <c r="U621" s="285"/>
      <c r="V621" s="285"/>
      <c r="W621" s="285"/>
      <c r="X621" s="285"/>
    </row>
    <row r="622" spans="1:24">
      <c r="A622" s="45"/>
      <c r="B622" s="43">
        <f t="shared" si="16"/>
        <v>600</v>
      </c>
      <c r="C622" s="539"/>
      <c r="D622" s="620"/>
      <c r="E622" s="620"/>
      <c r="F622" s="48"/>
      <c r="N622" s="285"/>
      <c r="O622" s="285"/>
      <c r="U622" s="285"/>
      <c r="V622" s="285"/>
      <c r="W622" s="285"/>
      <c r="X622" s="285"/>
    </row>
    <row r="623" spans="1:24">
      <c r="A623" s="45"/>
      <c r="B623" s="43">
        <f t="shared" si="16"/>
        <v>601</v>
      </c>
      <c r="C623" s="539"/>
      <c r="D623" s="620"/>
      <c r="E623" s="620"/>
      <c r="F623" s="48"/>
      <c r="N623" s="285"/>
      <c r="O623" s="285"/>
      <c r="U623" s="285"/>
      <c r="V623" s="285"/>
      <c r="W623" s="285"/>
      <c r="X623" s="285"/>
    </row>
    <row r="624" spans="1:24">
      <c r="A624" s="45"/>
      <c r="B624" s="43">
        <f t="shared" si="16"/>
        <v>602</v>
      </c>
      <c r="C624" s="539"/>
      <c r="D624" s="620"/>
      <c r="E624" s="620"/>
      <c r="F624" s="48"/>
      <c r="N624" s="285"/>
      <c r="O624" s="285"/>
      <c r="U624" s="285"/>
      <c r="V624" s="285"/>
      <c r="W624" s="285"/>
      <c r="X624" s="285"/>
    </row>
    <row r="625" spans="1:24">
      <c r="A625" s="45"/>
      <c r="B625" s="43">
        <f t="shared" si="16"/>
        <v>603</v>
      </c>
      <c r="C625" s="539"/>
      <c r="D625" s="620"/>
      <c r="E625" s="620"/>
      <c r="F625" s="48"/>
      <c r="N625" s="285"/>
      <c r="O625" s="285"/>
      <c r="U625" s="285"/>
      <c r="V625" s="285"/>
      <c r="W625" s="285"/>
      <c r="X625" s="285"/>
    </row>
    <row r="626" spans="1:24">
      <c r="A626" s="45"/>
      <c r="B626" s="43">
        <f t="shared" si="16"/>
        <v>604</v>
      </c>
      <c r="C626" s="539"/>
      <c r="D626" s="620"/>
      <c r="E626" s="620"/>
      <c r="F626" s="48"/>
      <c r="N626" s="285"/>
      <c r="O626" s="285"/>
      <c r="U626" s="285"/>
      <c r="V626" s="285"/>
      <c r="W626" s="285"/>
      <c r="X626" s="285"/>
    </row>
    <row r="627" spans="1:24">
      <c r="A627" s="45"/>
      <c r="B627" s="43">
        <f t="shared" si="16"/>
        <v>605</v>
      </c>
      <c r="C627" s="539"/>
      <c r="D627" s="620"/>
      <c r="E627" s="620"/>
      <c r="F627" s="48"/>
      <c r="N627" s="285"/>
      <c r="O627" s="285"/>
      <c r="U627" s="285"/>
      <c r="V627" s="285"/>
      <c r="W627" s="285"/>
      <c r="X627" s="285"/>
    </row>
    <row r="628" spans="1:24">
      <c r="A628" s="45"/>
      <c r="B628" s="43">
        <f t="shared" si="16"/>
        <v>606</v>
      </c>
      <c r="C628" s="539"/>
      <c r="D628" s="620"/>
      <c r="E628" s="620"/>
      <c r="F628" s="48"/>
      <c r="N628" s="285"/>
      <c r="O628" s="285"/>
      <c r="U628" s="285"/>
      <c r="V628" s="285"/>
      <c r="W628" s="285"/>
      <c r="X628" s="285"/>
    </row>
    <row r="629" spans="1:24">
      <c r="A629" s="45"/>
      <c r="B629" s="43">
        <f t="shared" si="16"/>
        <v>607</v>
      </c>
      <c r="C629" s="539"/>
      <c r="D629" s="620"/>
      <c r="E629" s="620"/>
      <c r="F629" s="48"/>
      <c r="N629" s="285"/>
      <c r="O629" s="285"/>
      <c r="U629" s="285"/>
      <c r="V629" s="285"/>
      <c r="W629" s="285"/>
      <c r="X629" s="285"/>
    </row>
    <row r="630" spans="1:24">
      <c r="A630" s="45"/>
      <c r="B630" s="43">
        <f t="shared" si="16"/>
        <v>608</v>
      </c>
      <c r="C630" s="539"/>
      <c r="D630" s="620"/>
      <c r="E630" s="620"/>
      <c r="F630" s="48"/>
      <c r="N630" s="285"/>
      <c r="O630" s="285"/>
      <c r="U630" s="285"/>
      <c r="V630" s="285"/>
      <c r="W630" s="285"/>
      <c r="X630" s="285"/>
    </row>
    <row r="631" spans="1:24">
      <c r="A631" s="45"/>
      <c r="B631" s="43">
        <f t="shared" si="16"/>
        <v>609</v>
      </c>
      <c r="C631" s="539"/>
      <c r="D631" s="620"/>
      <c r="E631" s="620"/>
      <c r="F631" s="48"/>
      <c r="N631" s="285"/>
      <c r="O631" s="285"/>
      <c r="U631" s="285"/>
      <c r="V631" s="285"/>
      <c r="W631" s="285"/>
      <c r="X631" s="285"/>
    </row>
    <row r="632" spans="1:24">
      <c r="A632" s="45"/>
      <c r="B632" s="43">
        <f t="shared" si="16"/>
        <v>610</v>
      </c>
      <c r="C632" s="539"/>
      <c r="D632" s="620"/>
      <c r="E632" s="620"/>
      <c r="F632" s="48"/>
      <c r="N632" s="285"/>
      <c r="O632" s="285"/>
      <c r="U632" s="285"/>
      <c r="V632" s="285"/>
      <c r="W632" s="285"/>
      <c r="X632" s="285"/>
    </row>
    <row r="633" spans="1:24">
      <c r="A633" s="45"/>
      <c r="B633" s="43">
        <f t="shared" si="16"/>
        <v>611</v>
      </c>
      <c r="C633" s="539"/>
      <c r="D633" s="620"/>
      <c r="E633" s="620"/>
      <c r="F633" s="48"/>
      <c r="N633" s="285"/>
      <c r="O633" s="285"/>
      <c r="U633" s="285"/>
      <c r="V633" s="285"/>
      <c r="W633" s="285"/>
      <c r="X633" s="285"/>
    </row>
    <row r="634" spans="1:24">
      <c r="A634" s="45"/>
      <c r="B634" s="43">
        <f t="shared" si="16"/>
        <v>612</v>
      </c>
      <c r="C634" s="539"/>
      <c r="D634" s="620"/>
      <c r="E634" s="620"/>
      <c r="F634" s="48"/>
      <c r="N634" s="285"/>
      <c r="O634" s="285"/>
      <c r="U634" s="285"/>
      <c r="V634" s="285"/>
      <c r="W634" s="285"/>
      <c r="X634" s="285"/>
    </row>
    <row r="635" spans="1:24">
      <c r="A635" s="45"/>
      <c r="B635" s="43">
        <f t="shared" si="16"/>
        <v>613</v>
      </c>
      <c r="C635" s="539"/>
      <c r="D635" s="620"/>
      <c r="E635" s="620"/>
      <c r="F635" s="48"/>
      <c r="N635" s="285"/>
      <c r="O635" s="285"/>
      <c r="U635" s="285"/>
      <c r="V635" s="285"/>
      <c r="W635" s="285"/>
      <c r="X635" s="285"/>
    </row>
    <row r="636" spans="1:24">
      <c r="A636" s="45"/>
      <c r="B636" s="43">
        <f t="shared" si="16"/>
        <v>614</v>
      </c>
      <c r="C636" s="539"/>
      <c r="D636" s="620"/>
      <c r="E636" s="620"/>
      <c r="F636" s="48"/>
      <c r="N636" s="285"/>
      <c r="O636" s="285"/>
      <c r="U636" s="285"/>
      <c r="V636" s="285"/>
      <c r="W636" s="285"/>
      <c r="X636" s="285"/>
    </row>
    <row r="637" spans="1:24">
      <c r="A637" s="45"/>
      <c r="B637" s="43">
        <f t="shared" si="16"/>
        <v>615</v>
      </c>
      <c r="C637" s="539"/>
      <c r="D637" s="620"/>
      <c r="E637" s="620"/>
      <c r="F637" s="48"/>
      <c r="N637" s="285"/>
      <c r="O637" s="285"/>
      <c r="U637" s="285"/>
      <c r="V637" s="285"/>
      <c r="W637" s="285"/>
      <c r="X637" s="285"/>
    </row>
    <row r="638" spans="1:24">
      <c r="A638" s="45"/>
      <c r="B638" s="43">
        <f t="shared" si="16"/>
        <v>616</v>
      </c>
      <c r="C638" s="539"/>
      <c r="D638" s="620"/>
      <c r="E638" s="620"/>
      <c r="F638" s="48"/>
      <c r="N638" s="285"/>
      <c r="O638" s="285"/>
      <c r="U638" s="285"/>
      <c r="V638" s="285"/>
      <c r="W638" s="285"/>
      <c r="X638" s="285"/>
    </row>
    <row r="639" spans="1:24">
      <c r="A639" s="45"/>
      <c r="B639" s="43">
        <f t="shared" si="16"/>
        <v>617</v>
      </c>
      <c r="C639" s="539"/>
      <c r="D639" s="620"/>
      <c r="E639" s="620"/>
      <c r="F639" s="48"/>
      <c r="N639" s="285"/>
      <c r="O639" s="285"/>
      <c r="U639" s="285"/>
      <c r="V639" s="285"/>
      <c r="W639" s="285"/>
      <c r="X639" s="285"/>
    </row>
    <row r="640" spans="1:24">
      <c r="A640" s="45"/>
      <c r="B640" s="43">
        <f t="shared" si="16"/>
        <v>618</v>
      </c>
      <c r="C640" s="539"/>
      <c r="D640" s="620"/>
      <c r="E640" s="620"/>
      <c r="F640" s="48"/>
      <c r="N640" s="285"/>
      <c r="O640" s="285"/>
      <c r="U640" s="285"/>
      <c r="V640" s="285"/>
      <c r="W640" s="285"/>
      <c r="X640" s="285"/>
    </row>
    <row r="641" spans="1:24">
      <c r="A641" s="45"/>
      <c r="B641" s="43">
        <f t="shared" si="16"/>
        <v>619</v>
      </c>
      <c r="C641" s="539"/>
      <c r="D641" s="620"/>
      <c r="E641" s="620"/>
      <c r="F641" s="48"/>
      <c r="N641" s="285"/>
      <c r="O641" s="285"/>
      <c r="U641" s="285"/>
      <c r="V641" s="285"/>
      <c r="W641" s="285"/>
      <c r="X641" s="285"/>
    </row>
    <row r="642" spans="1:24">
      <c r="A642" s="45"/>
      <c r="B642" s="43">
        <f t="shared" si="16"/>
        <v>620</v>
      </c>
      <c r="C642" s="539"/>
      <c r="D642" s="620"/>
      <c r="E642" s="620"/>
      <c r="F642" s="48"/>
      <c r="N642" s="285"/>
      <c r="O642" s="285"/>
      <c r="U642" s="285"/>
      <c r="V642" s="285"/>
      <c r="W642" s="285"/>
      <c r="X642" s="285"/>
    </row>
    <row r="643" spans="1:24">
      <c r="A643" s="45"/>
      <c r="B643" s="43">
        <f t="shared" si="16"/>
        <v>621</v>
      </c>
      <c r="C643" s="539"/>
      <c r="D643" s="620"/>
      <c r="E643" s="620"/>
      <c r="F643" s="48"/>
      <c r="N643" s="285"/>
      <c r="O643" s="285"/>
      <c r="U643" s="285"/>
      <c r="V643" s="285"/>
      <c r="W643" s="285"/>
      <c r="X643" s="285"/>
    </row>
    <row r="644" spans="1:24">
      <c r="A644" s="45"/>
      <c r="B644" s="43">
        <f t="shared" si="16"/>
        <v>622</v>
      </c>
      <c r="C644" s="539"/>
      <c r="D644" s="620"/>
      <c r="E644" s="620"/>
      <c r="F644" s="48"/>
      <c r="N644" s="285"/>
      <c r="O644" s="285"/>
      <c r="U644" s="285"/>
      <c r="V644" s="285"/>
      <c r="W644" s="285"/>
      <c r="X644" s="285"/>
    </row>
    <row r="645" spans="1:24">
      <c r="A645" s="45"/>
      <c r="B645" s="43">
        <f t="shared" si="16"/>
        <v>623</v>
      </c>
      <c r="C645" s="539"/>
      <c r="D645" s="620"/>
      <c r="E645" s="620"/>
      <c r="F645" s="48"/>
      <c r="N645" s="285"/>
      <c r="O645" s="285"/>
      <c r="U645" s="285"/>
      <c r="V645" s="285"/>
      <c r="W645" s="285"/>
      <c r="X645" s="285"/>
    </row>
    <row r="646" spans="1:24">
      <c r="A646" s="45"/>
      <c r="B646" s="43">
        <f t="shared" si="16"/>
        <v>624</v>
      </c>
      <c r="C646" s="539"/>
      <c r="D646" s="620"/>
      <c r="E646" s="620"/>
      <c r="F646" s="48"/>
      <c r="N646" s="285"/>
      <c r="O646" s="285"/>
      <c r="U646" s="285"/>
      <c r="V646" s="285"/>
      <c r="W646" s="285"/>
      <c r="X646" s="285"/>
    </row>
    <row r="647" spans="1:24">
      <c r="A647" s="45"/>
      <c r="B647" s="43">
        <f t="shared" si="16"/>
        <v>625</v>
      </c>
      <c r="C647" s="539"/>
      <c r="D647" s="620"/>
      <c r="E647" s="620"/>
      <c r="F647" s="48"/>
      <c r="N647" s="285"/>
      <c r="O647" s="285"/>
      <c r="U647" s="285"/>
      <c r="V647" s="285"/>
      <c r="W647" s="285"/>
      <c r="X647" s="285"/>
    </row>
    <row r="648" spans="1:24">
      <c r="A648" s="45"/>
      <c r="B648" s="43">
        <f t="shared" si="16"/>
        <v>626</v>
      </c>
      <c r="C648" s="539"/>
      <c r="D648" s="620"/>
      <c r="E648" s="620"/>
      <c r="F648" s="48"/>
      <c r="N648" s="285"/>
      <c r="O648" s="285"/>
      <c r="U648" s="285"/>
      <c r="V648" s="285"/>
      <c r="W648" s="285"/>
      <c r="X648" s="285"/>
    </row>
    <row r="649" spans="1:24">
      <c r="A649" s="45"/>
      <c r="B649" s="43">
        <f t="shared" si="16"/>
        <v>627</v>
      </c>
      <c r="C649" s="539"/>
      <c r="D649" s="620"/>
      <c r="E649" s="620"/>
      <c r="F649" s="48"/>
      <c r="N649" s="285"/>
      <c r="O649" s="285"/>
      <c r="U649" s="285"/>
      <c r="V649" s="285"/>
      <c r="W649" s="285"/>
      <c r="X649" s="285"/>
    </row>
    <row r="650" spans="1:24">
      <c r="A650" s="45"/>
      <c r="B650" s="43">
        <f t="shared" si="16"/>
        <v>628</v>
      </c>
      <c r="C650" s="539"/>
      <c r="D650" s="620"/>
      <c r="E650" s="620"/>
      <c r="F650" s="48"/>
      <c r="N650" s="285"/>
      <c r="O650" s="285"/>
      <c r="U650" s="285"/>
      <c r="V650" s="285"/>
      <c r="W650" s="285"/>
      <c r="X650" s="285"/>
    </row>
    <row r="651" spans="1:24">
      <c r="A651" s="45"/>
      <c r="B651" s="43">
        <f t="shared" si="16"/>
        <v>629</v>
      </c>
      <c r="C651" s="539"/>
      <c r="D651" s="620"/>
      <c r="E651" s="620"/>
      <c r="F651" s="48"/>
      <c r="N651" s="285"/>
      <c r="O651" s="285"/>
      <c r="U651" s="285"/>
      <c r="V651" s="285"/>
      <c r="W651" s="285"/>
      <c r="X651" s="285"/>
    </row>
    <row r="652" spans="1:24">
      <c r="A652" s="45"/>
      <c r="B652" s="43">
        <f t="shared" si="16"/>
        <v>630</v>
      </c>
      <c r="C652" s="539"/>
      <c r="D652" s="620"/>
      <c r="E652" s="620"/>
      <c r="F652" s="48"/>
      <c r="N652" s="285"/>
      <c r="O652" s="285"/>
      <c r="U652" s="285"/>
      <c r="V652" s="285"/>
      <c r="W652" s="285"/>
      <c r="X652" s="285"/>
    </row>
    <row r="653" spans="1:24">
      <c r="A653" s="45"/>
      <c r="B653" s="43">
        <f t="shared" si="16"/>
        <v>631</v>
      </c>
      <c r="C653" s="539"/>
      <c r="D653" s="620"/>
      <c r="E653" s="620"/>
      <c r="F653" s="48"/>
      <c r="N653" s="285"/>
      <c r="O653" s="285"/>
      <c r="U653" s="285"/>
      <c r="V653" s="285"/>
      <c r="W653" s="285"/>
      <c r="X653" s="285"/>
    </row>
    <row r="654" spans="1:24">
      <c r="A654" s="45"/>
      <c r="B654" s="43">
        <f t="shared" si="16"/>
        <v>632</v>
      </c>
      <c r="C654" s="539"/>
      <c r="D654" s="620"/>
      <c r="E654" s="620"/>
      <c r="F654" s="48"/>
      <c r="N654" s="285"/>
      <c r="O654" s="285"/>
      <c r="U654" s="285"/>
      <c r="V654" s="285"/>
      <c r="W654" s="285"/>
      <c r="X654" s="285"/>
    </row>
    <row r="655" spans="1:24">
      <c r="A655" s="45"/>
      <c r="B655" s="43">
        <f t="shared" si="16"/>
        <v>633</v>
      </c>
      <c r="C655" s="539"/>
      <c r="D655" s="620"/>
      <c r="E655" s="620"/>
      <c r="F655" s="48"/>
      <c r="N655" s="285"/>
      <c r="O655" s="285"/>
      <c r="U655" s="285"/>
      <c r="V655" s="285"/>
      <c r="W655" s="285"/>
      <c r="X655" s="285"/>
    </row>
    <row r="656" spans="1:24">
      <c r="A656" s="45"/>
      <c r="B656" s="43">
        <f t="shared" si="16"/>
        <v>634</v>
      </c>
      <c r="C656" s="539"/>
      <c r="D656" s="620"/>
      <c r="E656" s="620"/>
      <c r="F656" s="48"/>
      <c r="N656" s="285"/>
      <c r="O656" s="285"/>
      <c r="U656" s="285"/>
      <c r="V656" s="285"/>
      <c r="W656" s="285"/>
      <c r="X656" s="285"/>
    </row>
    <row r="657" spans="1:24">
      <c r="A657" s="45"/>
      <c r="B657" s="43">
        <f t="shared" si="16"/>
        <v>635</v>
      </c>
      <c r="C657" s="539"/>
      <c r="D657" s="620"/>
      <c r="E657" s="620"/>
      <c r="F657" s="48"/>
      <c r="N657" s="285"/>
      <c r="O657" s="285"/>
      <c r="U657" s="285"/>
      <c r="V657" s="285"/>
      <c r="W657" s="285"/>
      <c r="X657" s="285"/>
    </row>
    <row r="658" spans="1:24">
      <c r="A658" s="45"/>
      <c r="B658" s="43">
        <f t="shared" si="16"/>
        <v>636</v>
      </c>
      <c r="C658" s="539"/>
      <c r="D658" s="620"/>
      <c r="E658" s="620"/>
      <c r="F658" s="48"/>
      <c r="N658" s="285"/>
      <c r="O658" s="285"/>
      <c r="U658" s="285"/>
      <c r="V658" s="285"/>
      <c r="W658" s="285"/>
      <c r="X658" s="285"/>
    </row>
    <row r="659" spans="1:24">
      <c r="A659" s="45"/>
      <c r="B659" s="43">
        <f t="shared" si="16"/>
        <v>637</v>
      </c>
      <c r="C659" s="539"/>
      <c r="D659" s="620"/>
      <c r="E659" s="620"/>
      <c r="F659" s="48"/>
      <c r="N659" s="285"/>
      <c r="O659" s="285"/>
      <c r="U659" s="285"/>
      <c r="V659" s="285"/>
      <c r="W659" s="285"/>
      <c r="X659" s="285"/>
    </row>
    <row r="660" spans="1:24">
      <c r="A660" s="45"/>
      <c r="B660" s="43">
        <f t="shared" si="16"/>
        <v>638</v>
      </c>
      <c r="C660" s="539"/>
      <c r="D660" s="620"/>
      <c r="E660" s="620"/>
      <c r="F660" s="48"/>
      <c r="N660" s="285"/>
      <c r="O660" s="285"/>
      <c r="U660" s="285"/>
      <c r="V660" s="285"/>
      <c r="W660" s="285"/>
      <c r="X660" s="285"/>
    </row>
    <row r="661" spans="1:24">
      <c r="A661" s="45"/>
      <c r="B661" s="43">
        <f t="shared" si="16"/>
        <v>639</v>
      </c>
      <c r="C661" s="539"/>
      <c r="D661" s="620"/>
      <c r="E661" s="620"/>
      <c r="F661" s="48"/>
      <c r="N661" s="285"/>
      <c r="O661" s="285"/>
      <c r="U661" s="285"/>
      <c r="V661" s="285"/>
      <c r="W661" s="285"/>
      <c r="X661" s="285"/>
    </row>
    <row r="662" spans="1:24">
      <c r="A662" s="45"/>
      <c r="B662" s="43">
        <f t="shared" si="16"/>
        <v>640</v>
      </c>
      <c r="C662" s="539"/>
      <c r="D662" s="620"/>
      <c r="E662" s="620"/>
      <c r="F662" s="48"/>
      <c r="N662" s="285"/>
      <c r="O662" s="285"/>
      <c r="U662" s="285"/>
      <c r="V662" s="285"/>
      <c r="W662" s="285"/>
      <c r="X662" s="285"/>
    </row>
    <row r="663" spans="1:24">
      <c r="A663" s="45"/>
      <c r="B663" s="43">
        <f t="shared" si="16"/>
        <v>641</v>
      </c>
      <c r="C663" s="539"/>
      <c r="D663" s="620"/>
      <c r="E663" s="620"/>
      <c r="F663" s="48"/>
      <c r="N663" s="285"/>
      <c r="O663" s="285"/>
      <c r="U663" s="285"/>
      <c r="V663" s="285"/>
      <c r="W663" s="285"/>
      <c r="X663" s="285"/>
    </row>
    <row r="664" spans="1:24">
      <c r="A664" s="45"/>
      <c r="B664" s="43">
        <f t="shared" si="16"/>
        <v>642</v>
      </c>
      <c r="C664" s="539"/>
      <c r="D664" s="620"/>
      <c r="E664" s="620"/>
      <c r="F664" s="48"/>
      <c r="N664" s="285"/>
      <c r="O664" s="285"/>
      <c r="U664" s="285"/>
      <c r="V664" s="285"/>
      <c r="W664" s="285"/>
      <c r="X664" s="285"/>
    </row>
    <row r="665" spans="1:24">
      <c r="A665" s="45"/>
      <c r="B665" s="43">
        <f t="shared" ref="B665:B728" si="17">B664+1</f>
        <v>643</v>
      </c>
      <c r="C665" s="539"/>
      <c r="D665" s="620"/>
      <c r="E665" s="620"/>
      <c r="F665" s="48"/>
      <c r="N665" s="285"/>
      <c r="O665" s="285"/>
      <c r="U665" s="285"/>
      <c r="V665" s="285"/>
      <c r="W665" s="285"/>
      <c r="X665" s="285"/>
    </row>
    <row r="666" spans="1:24">
      <c r="A666" s="45"/>
      <c r="B666" s="43">
        <f t="shared" si="17"/>
        <v>644</v>
      </c>
      <c r="C666" s="539"/>
      <c r="D666" s="620"/>
      <c r="E666" s="620"/>
      <c r="F666" s="48"/>
      <c r="N666" s="285"/>
      <c r="O666" s="285"/>
      <c r="U666" s="285"/>
      <c r="V666" s="285"/>
      <c r="W666" s="285"/>
      <c r="X666" s="285"/>
    </row>
    <row r="667" spans="1:24">
      <c r="A667" s="45"/>
      <c r="B667" s="43">
        <f t="shared" si="17"/>
        <v>645</v>
      </c>
      <c r="C667" s="539"/>
      <c r="D667" s="620"/>
      <c r="E667" s="620"/>
      <c r="F667" s="48"/>
      <c r="N667" s="285"/>
      <c r="O667" s="285"/>
      <c r="U667" s="285"/>
      <c r="V667" s="285"/>
      <c r="W667" s="285"/>
      <c r="X667" s="285"/>
    </row>
    <row r="668" spans="1:24">
      <c r="A668" s="45"/>
      <c r="B668" s="43">
        <f t="shared" si="17"/>
        <v>646</v>
      </c>
      <c r="C668" s="539"/>
      <c r="D668" s="620"/>
      <c r="E668" s="620"/>
      <c r="F668" s="48"/>
      <c r="N668" s="285"/>
      <c r="O668" s="285"/>
      <c r="U668" s="285"/>
      <c r="V668" s="285"/>
      <c r="W668" s="285"/>
      <c r="X668" s="285"/>
    </row>
    <row r="669" spans="1:24">
      <c r="A669" s="45"/>
      <c r="B669" s="43">
        <f t="shared" si="17"/>
        <v>647</v>
      </c>
      <c r="C669" s="539"/>
      <c r="D669" s="620"/>
      <c r="E669" s="620"/>
      <c r="F669" s="48"/>
      <c r="N669" s="285"/>
      <c r="O669" s="285"/>
      <c r="U669" s="285"/>
      <c r="V669" s="285"/>
      <c r="W669" s="285"/>
      <c r="X669" s="285"/>
    </row>
    <row r="670" spans="1:24">
      <c r="A670" s="45"/>
      <c r="B670" s="43">
        <f t="shared" si="17"/>
        <v>648</v>
      </c>
      <c r="C670" s="539"/>
      <c r="D670" s="620"/>
      <c r="E670" s="620"/>
      <c r="F670" s="48"/>
      <c r="N670" s="285"/>
      <c r="O670" s="285"/>
      <c r="U670" s="285"/>
      <c r="V670" s="285"/>
      <c r="W670" s="285"/>
      <c r="X670" s="285"/>
    </row>
    <row r="671" spans="1:24">
      <c r="A671" s="45"/>
      <c r="B671" s="43">
        <f t="shared" si="17"/>
        <v>649</v>
      </c>
      <c r="C671" s="539"/>
      <c r="D671" s="620"/>
      <c r="E671" s="620"/>
      <c r="F671" s="48"/>
      <c r="N671" s="285"/>
      <c r="O671" s="285"/>
      <c r="U671" s="285"/>
      <c r="V671" s="285"/>
      <c r="W671" s="285"/>
      <c r="X671" s="285"/>
    </row>
    <row r="672" spans="1:24">
      <c r="A672" s="45"/>
      <c r="B672" s="43">
        <f t="shared" si="17"/>
        <v>650</v>
      </c>
      <c r="C672" s="539"/>
      <c r="D672" s="620"/>
      <c r="E672" s="620"/>
      <c r="F672" s="48"/>
      <c r="N672" s="285"/>
      <c r="O672" s="285"/>
      <c r="U672" s="285"/>
      <c r="V672" s="285"/>
      <c r="W672" s="285"/>
      <c r="X672" s="285"/>
    </row>
    <row r="673" spans="1:24">
      <c r="A673" s="45"/>
      <c r="B673" s="43">
        <f t="shared" si="17"/>
        <v>651</v>
      </c>
      <c r="C673" s="539"/>
      <c r="D673" s="620"/>
      <c r="E673" s="620"/>
      <c r="F673" s="48"/>
      <c r="N673" s="285"/>
      <c r="O673" s="285"/>
      <c r="U673" s="285"/>
      <c r="V673" s="285"/>
      <c r="W673" s="285"/>
      <c r="X673" s="285"/>
    </row>
    <row r="674" spans="1:24">
      <c r="A674" s="45"/>
      <c r="B674" s="43">
        <f t="shared" si="17"/>
        <v>652</v>
      </c>
      <c r="C674" s="539"/>
      <c r="D674" s="620"/>
      <c r="E674" s="620"/>
      <c r="F674" s="48"/>
      <c r="N674" s="285"/>
      <c r="O674" s="285"/>
      <c r="U674" s="285"/>
      <c r="V674" s="285"/>
      <c r="W674" s="285"/>
      <c r="X674" s="285"/>
    </row>
    <row r="675" spans="1:24">
      <c r="A675" s="45"/>
      <c r="B675" s="43">
        <f t="shared" si="17"/>
        <v>653</v>
      </c>
      <c r="C675" s="539"/>
      <c r="D675" s="620"/>
      <c r="E675" s="620"/>
      <c r="F675" s="48"/>
      <c r="N675" s="285"/>
      <c r="O675" s="285"/>
      <c r="U675" s="285"/>
      <c r="V675" s="285"/>
      <c r="W675" s="285"/>
      <c r="X675" s="285"/>
    </row>
    <row r="676" spans="1:24">
      <c r="A676" s="45"/>
      <c r="B676" s="43">
        <f t="shared" si="17"/>
        <v>654</v>
      </c>
      <c r="C676" s="539"/>
      <c r="D676" s="620"/>
      <c r="E676" s="620"/>
      <c r="F676" s="48"/>
      <c r="N676" s="285"/>
      <c r="O676" s="285"/>
      <c r="U676" s="285"/>
      <c r="V676" s="285"/>
      <c r="W676" s="285"/>
      <c r="X676" s="285"/>
    </row>
    <row r="677" spans="1:24">
      <c r="A677" s="45"/>
      <c r="B677" s="43">
        <f t="shared" si="17"/>
        <v>655</v>
      </c>
      <c r="C677" s="539"/>
      <c r="D677" s="620"/>
      <c r="E677" s="620"/>
      <c r="F677" s="48"/>
      <c r="N677" s="285"/>
      <c r="O677" s="285"/>
      <c r="U677" s="285"/>
      <c r="V677" s="285"/>
      <c r="W677" s="285"/>
      <c r="X677" s="285"/>
    </row>
    <row r="678" spans="1:24">
      <c r="A678" s="45"/>
      <c r="B678" s="43">
        <f t="shared" si="17"/>
        <v>656</v>
      </c>
      <c r="C678" s="539"/>
      <c r="D678" s="620"/>
      <c r="E678" s="620"/>
      <c r="F678" s="48"/>
      <c r="N678" s="285"/>
      <c r="O678" s="285"/>
      <c r="U678" s="285"/>
      <c r="V678" s="285"/>
      <c r="W678" s="285"/>
      <c r="X678" s="285"/>
    </row>
    <row r="679" spans="1:24">
      <c r="A679" s="45"/>
      <c r="B679" s="43">
        <f t="shared" si="17"/>
        <v>657</v>
      </c>
      <c r="C679" s="539"/>
      <c r="D679" s="620"/>
      <c r="E679" s="620"/>
      <c r="F679" s="48"/>
      <c r="N679" s="285"/>
      <c r="O679" s="285"/>
      <c r="U679" s="285"/>
      <c r="V679" s="285"/>
      <c r="W679" s="285"/>
      <c r="X679" s="285"/>
    </row>
    <row r="680" spans="1:24">
      <c r="A680" s="45"/>
      <c r="B680" s="43">
        <f t="shared" si="17"/>
        <v>658</v>
      </c>
      <c r="C680" s="539"/>
      <c r="D680" s="620"/>
      <c r="E680" s="620"/>
      <c r="F680" s="48"/>
      <c r="N680" s="285"/>
      <c r="O680" s="285"/>
      <c r="U680" s="285"/>
      <c r="V680" s="285"/>
      <c r="W680" s="285"/>
      <c r="X680" s="285"/>
    </row>
    <row r="681" spans="1:24">
      <c r="A681" s="45"/>
      <c r="B681" s="43">
        <f t="shared" si="17"/>
        <v>659</v>
      </c>
      <c r="C681" s="539"/>
      <c r="D681" s="620"/>
      <c r="E681" s="620"/>
      <c r="F681" s="48"/>
      <c r="N681" s="285"/>
      <c r="O681" s="285"/>
      <c r="U681" s="285"/>
      <c r="V681" s="285"/>
      <c r="W681" s="285"/>
      <c r="X681" s="285"/>
    </row>
    <row r="682" spans="1:24">
      <c r="A682" s="45"/>
      <c r="B682" s="43">
        <f t="shared" si="17"/>
        <v>660</v>
      </c>
      <c r="C682" s="539"/>
      <c r="D682" s="620"/>
      <c r="E682" s="620"/>
      <c r="F682" s="48"/>
      <c r="N682" s="285"/>
      <c r="O682" s="285"/>
      <c r="U682" s="285"/>
      <c r="V682" s="285"/>
      <c r="W682" s="285"/>
      <c r="X682" s="285"/>
    </row>
    <row r="683" spans="1:24">
      <c r="A683" s="45"/>
      <c r="B683" s="43">
        <f t="shared" si="17"/>
        <v>661</v>
      </c>
      <c r="C683" s="539"/>
      <c r="D683" s="620"/>
      <c r="E683" s="620"/>
      <c r="F683" s="48"/>
      <c r="N683" s="285"/>
      <c r="O683" s="285"/>
      <c r="U683" s="285"/>
      <c r="V683" s="285"/>
      <c r="W683" s="285"/>
      <c r="X683" s="285"/>
    </row>
    <row r="684" spans="1:24">
      <c r="A684" s="45"/>
      <c r="B684" s="43">
        <f t="shared" si="17"/>
        <v>662</v>
      </c>
      <c r="C684" s="539"/>
      <c r="D684" s="620"/>
      <c r="E684" s="620"/>
      <c r="F684" s="48"/>
      <c r="N684" s="285"/>
      <c r="O684" s="285"/>
      <c r="U684" s="285"/>
      <c r="V684" s="285"/>
      <c r="W684" s="285"/>
      <c r="X684" s="285"/>
    </row>
    <row r="685" spans="1:24">
      <c r="A685" s="45"/>
      <c r="B685" s="43">
        <f t="shared" si="17"/>
        <v>663</v>
      </c>
      <c r="C685" s="539"/>
      <c r="D685" s="620"/>
      <c r="E685" s="620"/>
      <c r="F685" s="48"/>
      <c r="N685" s="285"/>
      <c r="O685" s="285"/>
      <c r="U685" s="285"/>
      <c r="V685" s="285"/>
      <c r="W685" s="285"/>
      <c r="X685" s="285"/>
    </row>
    <row r="686" spans="1:24">
      <c r="A686" s="45"/>
      <c r="B686" s="43">
        <f t="shared" si="17"/>
        <v>664</v>
      </c>
      <c r="C686" s="539"/>
      <c r="D686" s="620"/>
      <c r="E686" s="620"/>
      <c r="F686" s="48"/>
      <c r="N686" s="285"/>
      <c r="O686" s="285"/>
      <c r="U686" s="285"/>
      <c r="V686" s="285"/>
      <c r="W686" s="285"/>
      <c r="X686" s="285"/>
    </row>
    <row r="687" spans="1:24">
      <c r="A687" s="45"/>
      <c r="B687" s="43">
        <f t="shared" si="17"/>
        <v>665</v>
      </c>
      <c r="C687" s="539"/>
      <c r="D687" s="620"/>
      <c r="E687" s="620"/>
      <c r="F687" s="48"/>
      <c r="N687" s="285"/>
      <c r="O687" s="285"/>
      <c r="U687" s="285"/>
      <c r="V687" s="285"/>
      <c r="W687" s="285"/>
      <c r="X687" s="285"/>
    </row>
    <row r="688" spans="1:24">
      <c r="A688" s="45"/>
      <c r="B688" s="43">
        <f t="shared" si="17"/>
        <v>666</v>
      </c>
      <c r="C688" s="539"/>
      <c r="D688" s="620"/>
      <c r="E688" s="620"/>
      <c r="F688" s="48"/>
      <c r="N688" s="285"/>
      <c r="O688" s="285"/>
      <c r="U688" s="285"/>
      <c r="V688" s="285"/>
      <c r="W688" s="285"/>
      <c r="X688" s="285"/>
    </row>
    <row r="689" spans="1:24">
      <c r="A689" s="45"/>
      <c r="B689" s="43">
        <f t="shared" si="17"/>
        <v>667</v>
      </c>
      <c r="C689" s="539"/>
      <c r="D689" s="620"/>
      <c r="E689" s="620"/>
      <c r="F689" s="48"/>
      <c r="N689" s="285"/>
      <c r="O689" s="285"/>
      <c r="U689" s="285"/>
      <c r="V689" s="285"/>
      <c r="W689" s="285"/>
      <c r="X689" s="285"/>
    </row>
    <row r="690" spans="1:24">
      <c r="A690" s="45"/>
      <c r="B690" s="43">
        <f t="shared" si="17"/>
        <v>668</v>
      </c>
      <c r="C690" s="539"/>
      <c r="D690" s="620"/>
      <c r="E690" s="620"/>
      <c r="F690" s="48"/>
      <c r="N690" s="285"/>
      <c r="O690" s="285"/>
      <c r="U690" s="285"/>
      <c r="V690" s="285"/>
      <c r="W690" s="285"/>
      <c r="X690" s="285"/>
    </row>
    <row r="691" spans="1:24">
      <c r="A691" s="45"/>
      <c r="B691" s="43">
        <f t="shared" si="17"/>
        <v>669</v>
      </c>
      <c r="C691" s="539"/>
      <c r="D691" s="620"/>
      <c r="E691" s="620"/>
      <c r="F691" s="48"/>
      <c r="N691" s="285"/>
      <c r="O691" s="285"/>
      <c r="U691" s="285"/>
      <c r="V691" s="285"/>
      <c r="W691" s="285"/>
      <c r="X691" s="285"/>
    </row>
    <row r="692" spans="1:24">
      <c r="A692" s="45"/>
      <c r="B692" s="43">
        <f t="shared" si="17"/>
        <v>670</v>
      </c>
      <c r="C692" s="539"/>
      <c r="D692" s="620"/>
      <c r="E692" s="620"/>
      <c r="F692" s="48"/>
      <c r="N692" s="285"/>
      <c r="O692" s="285"/>
      <c r="U692" s="285"/>
      <c r="V692" s="285"/>
      <c r="W692" s="285"/>
      <c r="X692" s="285"/>
    </row>
    <row r="693" spans="1:24">
      <c r="A693" s="45"/>
      <c r="B693" s="43">
        <f t="shared" si="17"/>
        <v>671</v>
      </c>
      <c r="C693" s="539"/>
      <c r="D693" s="620"/>
      <c r="E693" s="620"/>
      <c r="F693" s="48"/>
      <c r="N693" s="285"/>
      <c r="O693" s="285"/>
      <c r="U693" s="285"/>
      <c r="V693" s="285"/>
      <c r="W693" s="285"/>
      <c r="X693" s="285"/>
    </row>
    <row r="694" spans="1:24">
      <c r="A694" s="45"/>
      <c r="B694" s="43">
        <f t="shared" si="17"/>
        <v>672</v>
      </c>
      <c r="C694" s="539"/>
      <c r="D694" s="620"/>
      <c r="E694" s="620"/>
      <c r="F694" s="48"/>
      <c r="N694" s="285"/>
      <c r="O694" s="285"/>
      <c r="U694" s="285"/>
      <c r="V694" s="285"/>
      <c r="W694" s="285"/>
      <c r="X694" s="285"/>
    </row>
    <row r="695" spans="1:24">
      <c r="A695" s="45"/>
      <c r="B695" s="43">
        <f t="shared" si="17"/>
        <v>673</v>
      </c>
      <c r="C695" s="539"/>
      <c r="D695" s="620"/>
      <c r="E695" s="620"/>
      <c r="F695" s="48"/>
      <c r="N695" s="285"/>
      <c r="O695" s="285"/>
      <c r="U695" s="285"/>
      <c r="V695" s="285"/>
      <c r="W695" s="285"/>
      <c r="X695" s="285"/>
    </row>
    <row r="696" spans="1:24">
      <c r="A696" s="45"/>
      <c r="B696" s="43">
        <f t="shared" si="17"/>
        <v>674</v>
      </c>
      <c r="C696" s="539"/>
      <c r="D696" s="620"/>
      <c r="E696" s="620"/>
      <c r="F696" s="48"/>
      <c r="N696" s="285"/>
      <c r="O696" s="285"/>
      <c r="U696" s="285"/>
      <c r="V696" s="285"/>
      <c r="W696" s="285"/>
      <c r="X696" s="285"/>
    </row>
    <row r="697" spans="1:24">
      <c r="A697" s="45"/>
      <c r="B697" s="43">
        <f t="shared" si="17"/>
        <v>675</v>
      </c>
      <c r="C697" s="539"/>
      <c r="D697" s="620"/>
      <c r="E697" s="620"/>
      <c r="F697" s="48"/>
      <c r="N697" s="285"/>
      <c r="O697" s="285"/>
      <c r="U697" s="285"/>
      <c r="V697" s="285"/>
      <c r="W697" s="285"/>
      <c r="X697" s="285"/>
    </row>
    <row r="698" spans="1:24">
      <c r="A698" s="45"/>
      <c r="B698" s="43">
        <f t="shared" si="17"/>
        <v>676</v>
      </c>
      <c r="C698" s="539"/>
      <c r="D698" s="620"/>
      <c r="E698" s="620"/>
      <c r="F698" s="48"/>
      <c r="N698" s="285"/>
      <c r="O698" s="285"/>
      <c r="U698" s="285"/>
      <c r="V698" s="285"/>
      <c r="W698" s="285"/>
      <c r="X698" s="285"/>
    </row>
    <row r="699" spans="1:24">
      <c r="A699" s="45"/>
      <c r="B699" s="43">
        <f t="shared" si="17"/>
        <v>677</v>
      </c>
      <c r="C699" s="539"/>
      <c r="D699" s="620"/>
      <c r="E699" s="620"/>
      <c r="F699" s="48"/>
      <c r="N699" s="285"/>
      <c r="O699" s="285"/>
      <c r="U699" s="285"/>
      <c r="V699" s="285"/>
      <c r="W699" s="285"/>
      <c r="X699" s="285"/>
    </row>
    <row r="700" spans="1:24">
      <c r="A700" s="45"/>
      <c r="B700" s="43">
        <f t="shared" si="17"/>
        <v>678</v>
      </c>
      <c r="C700" s="539"/>
      <c r="D700" s="620"/>
      <c r="E700" s="620"/>
      <c r="F700" s="48"/>
      <c r="N700" s="285"/>
      <c r="O700" s="285"/>
      <c r="U700" s="285"/>
      <c r="V700" s="285"/>
      <c r="W700" s="285"/>
      <c r="X700" s="285"/>
    </row>
    <row r="701" spans="1:24">
      <c r="A701" s="45"/>
      <c r="B701" s="43">
        <f t="shared" si="17"/>
        <v>679</v>
      </c>
      <c r="C701" s="539"/>
      <c r="D701" s="620"/>
      <c r="E701" s="620"/>
      <c r="F701" s="48"/>
      <c r="N701" s="285"/>
      <c r="O701" s="285"/>
      <c r="U701" s="285"/>
      <c r="V701" s="285"/>
      <c r="W701" s="285"/>
      <c r="X701" s="285"/>
    </row>
    <row r="702" spans="1:24">
      <c r="A702" s="45"/>
      <c r="B702" s="43">
        <f t="shared" si="17"/>
        <v>680</v>
      </c>
      <c r="C702" s="539"/>
      <c r="D702" s="620"/>
      <c r="E702" s="620"/>
      <c r="F702" s="48"/>
      <c r="N702" s="285"/>
      <c r="O702" s="285"/>
      <c r="U702" s="285"/>
      <c r="V702" s="285"/>
      <c r="W702" s="285"/>
      <c r="X702" s="285"/>
    </row>
    <row r="703" spans="1:24">
      <c r="A703" s="45"/>
      <c r="B703" s="43">
        <f t="shared" si="17"/>
        <v>681</v>
      </c>
      <c r="C703" s="539"/>
      <c r="D703" s="620"/>
      <c r="E703" s="620"/>
      <c r="F703" s="48"/>
      <c r="N703" s="285"/>
      <c r="O703" s="285"/>
      <c r="U703" s="285"/>
      <c r="V703" s="285"/>
      <c r="W703" s="285"/>
      <c r="X703" s="285"/>
    </row>
    <row r="704" spans="1:24">
      <c r="A704" s="45"/>
      <c r="B704" s="43">
        <f t="shared" si="17"/>
        <v>682</v>
      </c>
      <c r="C704" s="539"/>
      <c r="D704" s="620"/>
      <c r="E704" s="620"/>
      <c r="F704" s="48"/>
      <c r="N704" s="285"/>
      <c r="O704" s="285"/>
      <c r="U704" s="285"/>
      <c r="V704" s="285"/>
      <c r="W704" s="285"/>
      <c r="X704" s="285"/>
    </row>
    <row r="705" spans="1:24">
      <c r="A705" s="45"/>
      <c r="B705" s="43">
        <f t="shared" si="17"/>
        <v>683</v>
      </c>
      <c r="C705" s="539"/>
      <c r="D705" s="620"/>
      <c r="E705" s="620"/>
      <c r="F705" s="48"/>
      <c r="N705" s="285"/>
      <c r="O705" s="285"/>
      <c r="U705" s="285"/>
      <c r="V705" s="285"/>
      <c r="W705" s="285"/>
      <c r="X705" s="285"/>
    </row>
    <row r="706" spans="1:24">
      <c r="A706" s="45"/>
      <c r="B706" s="43">
        <f t="shared" si="17"/>
        <v>684</v>
      </c>
      <c r="C706" s="539"/>
      <c r="D706" s="620"/>
      <c r="E706" s="620"/>
      <c r="F706" s="48"/>
      <c r="N706" s="285"/>
      <c r="O706" s="285"/>
      <c r="U706" s="285"/>
      <c r="V706" s="285"/>
      <c r="W706" s="285"/>
      <c r="X706" s="285"/>
    </row>
    <row r="707" spans="1:24">
      <c r="A707" s="45"/>
      <c r="B707" s="43">
        <f t="shared" si="17"/>
        <v>685</v>
      </c>
      <c r="C707" s="539"/>
      <c r="D707" s="620"/>
      <c r="E707" s="620"/>
      <c r="F707" s="48"/>
      <c r="N707" s="285"/>
      <c r="O707" s="285"/>
      <c r="U707" s="285"/>
      <c r="V707" s="285"/>
      <c r="W707" s="285"/>
      <c r="X707" s="285"/>
    </row>
    <row r="708" spans="1:24">
      <c r="A708" s="45"/>
      <c r="B708" s="43">
        <f t="shared" si="17"/>
        <v>686</v>
      </c>
      <c r="C708" s="539"/>
      <c r="D708" s="620"/>
      <c r="E708" s="620"/>
      <c r="F708" s="48"/>
      <c r="N708" s="285"/>
      <c r="O708" s="285"/>
      <c r="U708" s="285"/>
      <c r="V708" s="285"/>
      <c r="W708" s="285"/>
      <c r="X708" s="285"/>
    </row>
    <row r="709" spans="1:24">
      <c r="A709" s="45"/>
      <c r="B709" s="43">
        <f t="shared" si="17"/>
        <v>687</v>
      </c>
      <c r="C709" s="539"/>
      <c r="D709" s="620"/>
      <c r="E709" s="620"/>
      <c r="F709" s="48"/>
      <c r="N709" s="285"/>
      <c r="O709" s="285"/>
      <c r="U709" s="285"/>
      <c r="V709" s="285"/>
      <c r="W709" s="285"/>
      <c r="X709" s="285"/>
    </row>
    <row r="710" spans="1:24">
      <c r="A710" s="45"/>
      <c r="B710" s="43">
        <f t="shared" si="17"/>
        <v>688</v>
      </c>
      <c r="C710" s="539"/>
      <c r="D710" s="620"/>
      <c r="E710" s="620"/>
      <c r="F710" s="48"/>
      <c r="N710" s="285"/>
      <c r="O710" s="285"/>
      <c r="U710" s="285"/>
      <c r="V710" s="285"/>
      <c r="W710" s="285"/>
      <c r="X710" s="285"/>
    </row>
    <row r="711" spans="1:24">
      <c r="A711" s="45"/>
      <c r="B711" s="43">
        <f t="shared" si="17"/>
        <v>689</v>
      </c>
      <c r="C711" s="539"/>
      <c r="D711" s="620"/>
      <c r="E711" s="620"/>
      <c r="F711" s="48"/>
      <c r="N711" s="285"/>
      <c r="O711" s="285"/>
      <c r="U711" s="285"/>
      <c r="V711" s="285"/>
      <c r="W711" s="285"/>
      <c r="X711" s="285"/>
    </row>
    <row r="712" spans="1:24">
      <c r="A712" s="45"/>
      <c r="B712" s="43">
        <f t="shared" si="17"/>
        <v>690</v>
      </c>
      <c r="C712" s="539"/>
      <c r="D712" s="620"/>
      <c r="E712" s="620"/>
      <c r="F712" s="48"/>
      <c r="N712" s="285"/>
      <c r="O712" s="285"/>
      <c r="U712" s="285"/>
      <c r="V712" s="285"/>
      <c r="W712" s="285"/>
      <c r="X712" s="285"/>
    </row>
    <row r="713" spans="1:24">
      <c r="A713" s="45"/>
      <c r="B713" s="43">
        <f t="shared" si="17"/>
        <v>691</v>
      </c>
      <c r="C713" s="539"/>
      <c r="D713" s="620"/>
      <c r="E713" s="620"/>
      <c r="F713" s="48"/>
      <c r="N713" s="285"/>
      <c r="O713" s="285"/>
      <c r="U713" s="285"/>
      <c r="V713" s="285"/>
      <c r="W713" s="285"/>
      <c r="X713" s="285"/>
    </row>
    <row r="714" spans="1:24">
      <c r="A714" s="45"/>
      <c r="B714" s="43">
        <f t="shared" si="17"/>
        <v>692</v>
      </c>
      <c r="C714" s="539"/>
      <c r="D714" s="620"/>
      <c r="E714" s="620"/>
      <c r="F714" s="48"/>
      <c r="N714" s="285"/>
      <c r="O714" s="285"/>
      <c r="U714" s="285"/>
      <c r="V714" s="285"/>
      <c r="W714" s="285"/>
      <c r="X714" s="285"/>
    </row>
    <row r="715" spans="1:24">
      <c r="A715" s="45"/>
      <c r="B715" s="43">
        <f t="shared" si="17"/>
        <v>693</v>
      </c>
      <c r="C715" s="539"/>
      <c r="D715" s="620"/>
      <c r="E715" s="620"/>
      <c r="F715" s="48"/>
      <c r="N715" s="285"/>
      <c r="O715" s="285"/>
      <c r="U715" s="285"/>
      <c r="V715" s="285"/>
      <c r="W715" s="285"/>
      <c r="X715" s="285"/>
    </row>
    <row r="716" spans="1:24">
      <c r="A716" s="45"/>
      <c r="B716" s="43">
        <f t="shared" si="17"/>
        <v>694</v>
      </c>
      <c r="C716" s="539"/>
      <c r="D716" s="620"/>
      <c r="E716" s="620"/>
      <c r="F716" s="48"/>
      <c r="N716" s="285"/>
      <c r="O716" s="285"/>
      <c r="U716" s="285"/>
      <c r="V716" s="285"/>
      <c r="W716" s="285"/>
      <c r="X716" s="285"/>
    </row>
    <row r="717" spans="1:24">
      <c r="A717" s="45"/>
      <c r="B717" s="43">
        <f t="shared" si="17"/>
        <v>695</v>
      </c>
      <c r="C717" s="539"/>
      <c r="D717" s="620"/>
      <c r="E717" s="620"/>
      <c r="F717" s="48"/>
      <c r="N717" s="285"/>
      <c r="O717" s="285"/>
      <c r="U717" s="285"/>
      <c r="V717" s="285"/>
      <c r="W717" s="285"/>
      <c r="X717" s="285"/>
    </row>
    <row r="718" spans="1:24">
      <c r="A718" s="45"/>
      <c r="B718" s="43">
        <f t="shared" si="17"/>
        <v>696</v>
      </c>
      <c r="C718" s="539"/>
      <c r="D718" s="620"/>
      <c r="E718" s="620"/>
      <c r="F718" s="48"/>
      <c r="N718" s="285"/>
      <c r="O718" s="285"/>
      <c r="U718" s="285"/>
      <c r="V718" s="285"/>
      <c r="W718" s="285"/>
      <c r="X718" s="285"/>
    </row>
    <row r="719" spans="1:24">
      <c r="A719" s="45"/>
      <c r="B719" s="43">
        <f t="shared" si="17"/>
        <v>697</v>
      </c>
      <c r="C719" s="539"/>
      <c r="D719" s="620"/>
      <c r="E719" s="620"/>
      <c r="F719" s="48"/>
      <c r="N719" s="285"/>
      <c r="O719" s="285"/>
      <c r="U719" s="285"/>
      <c r="V719" s="285"/>
      <c r="W719" s="285"/>
      <c r="X719" s="285"/>
    </row>
    <row r="720" spans="1:24">
      <c r="A720" s="45"/>
      <c r="B720" s="43">
        <f t="shared" si="17"/>
        <v>698</v>
      </c>
      <c r="C720" s="539"/>
      <c r="D720" s="620"/>
      <c r="E720" s="620"/>
      <c r="F720" s="48"/>
      <c r="N720" s="285"/>
      <c r="O720" s="285"/>
      <c r="U720" s="285"/>
      <c r="V720" s="285"/>
      <c r="W720" s="285"/>
      <c r="X720" s="285"/>
    </row>
    <row r="721" spans="1:24">
      <c r="A721" s="45"/>
      <c r="B721" s="43">
        <f t="shared" si="17"/>
        <v>699</v>
      </c>
      <c r="C721" s="539"/>
      <c r="D721" s="620"/>
      <c r="E721" s="620"/>
      <c r="F721" s="48"/>
      <c r="N721" s="285"/>
      <c r="O721" s="285"/>
      <c r="U721" s="285"/>
      <c r="V721" s="285"/>
      <c r="W721" s="285"/>
      <c r="X721" s="285"/>
    </row>
    <row r="722" spans="1:24">
      <c r="A722" s="45"/>
      <c r="B722" s="43">
        <f t="shared" si="17"/>
        <v>700</v>
      </c>
      <c r="C722" s="539"/>
      <c r="D722" s="620"/>
      <c r="E722" s="620"/>
      <c r="F722" s="48"/>
      <c r="N722" s="285"/>
      <c r="O722" s="285"/>
      <c r="U722" s="285"/>
      <c r="V722" s="285"/>
      <c r="W722" s="285"/>
      <c r="X722" s="285"/>
    </row>
    <row r="723" spans="1:24">
      <c r="A723" s="45"/>
      <c r="B723" s="43">
        <f t="shared" si="17"/>
        <v>701</v>
      </c>
      <c r="C723" s="539"/>
      <c r="D723" s="620"/>
      <c r="E723" s="620"/>
      <c r="F723" s="48"/>
      <c r="N723" s="285"/>
      <c r="O723" s="285"/>
      <c r="U723" s="285"/>
      <c r="V723" s="285"/>
      <c r="W723" s="285"/>
      <c r="X723" s="285"/>
    </row>
    <row r="724" spans="1:24">
      <c r="A724" s="45"/>
      <c r="B724" s="43">
        <f t="shared" si="17"/>
        <v>702</v>
      </c>
      <c r="C724" s="539"/>
      <c r="D724" s="620"/>
      <c r="E724" s="620"/>
      <c r="F724" s="48"/>
      <c r="N724" s="285"/>
      <c r="O724" s="285"/>
      <c r="U724" s="285"/>
      <c r="V724" s="285"/>
      <c r="W724" s="285"/>
      <c r="X724" s="285"/>
    </row>
    <row r="725" spans="1:24">
      <c r="A725" s="45"/>
      <c r="B725" s="43">
        <f t="shared" si="17"/>
        <v>703</v>
      </c>
      <c r="C725" s="539"/>
      <c r="D725" s="620"/>
      <c r="E725" s="620"/>
      <c r="F725" s="48"/>
      <c r="N725" s="285"/>
      <c r="O725" s="285"/>
      <c r="U725" s="285"/>
      <c r="V725" s="285"/>
      <c r="W725" s="285"/>
      <c r="X725" s="285"/>
    </row>
    <row r="726" spans="1:24">
      <c r="A726" s="45"/>
      <c r="B726" s="43">
        <f t="shared" si="17"/>
        <v>704</v>
      </c>
      <c r="C726" s="539"/>
      <c r="D726" s="620"/>
      <c r="E726" s="620"/>
      <c r="F726" s="48"/>
      <c r="N726" s="285"/>
      <c r="O726" s="285"/>
      <c r="U726" s="285"/>
      <c r="V726" s="285"/>
      <c r="W726" s="285"/>
      <c r="X726" s="285"/>
    </row>
    <row r="727" spans="1:24">
      <c r="A727" s="45"/>
      <c r="B727" s="43">
        <f t="shared" si="17"/>
        <v>705</v>
      </c>
      <c r="C727" s="539"/>
      <c r="D727" s="620"/>
      <c r="E727" s="620"/>
      <c r="F727" s="48"/>
      <c r="N727" s="285"/>
      <c r="O727" s="285"/>
      <c r="U727" s="285"/>
      <c r="V727" s="285"/>
      <c r="W727" s="285"/>
      <c r="X727" s="285"/>
    </row>
    <row r="728" spans="1:24">
      <c r="A728" s="45"/>
      <c r="B728" s="43">
        <f t="shared" si="17"/>
        <v>706</v>
      </c>
      <c r="C728" s="539"/>
      <c r="D728" s="620"/>
      <c r="E728" s="620"/>
      <c r="F728" s="48"/>
      <c r="N728" s="285"/>
      <c r="O728" s="285"/>
      <c r="U728" s="285"/>
      <c r="V728" s="285"/>
      <c r="W728" s="285"/>
      <c r="X728" s="285"/>
    </row>
    <row r="729" spans="1:24">
      <c r="A729" s="45"/>
      <c r="B729" s="43">
        <f t="shared" ref="B729:B792" si="18">B728+1</f>
        <v>707</v>
      </c>
      <c r="C729" s="539"/>
      <c r="D729" s="620"/>
      <c r="E729" s="620"/>
      <c r="F729" s="48"/>
      <c r="N729" s="285"/>
      <c r="O729" s="285"/>
      <c r="U729" s="285"/>
      <c r="V729" s="285"/>
      <c r="W729" s="285"/>
      <c r="X729" s="285"/>
    </row>
    <row r="730" spans="1:24">
      <c r="A730" s="45"/>
      <c r="B730" s="43">
        <f t="shared" si="18"/>
        <v>708</v>
      </c>
      <c r="C730" s="539"/>
      <c r="D730" s="620"/>
      <c r="E730" s="620"/>
      <c r="F730" s="48"/>
      <c r="N730" s="285"/>
      <c r="O730" s="285"/>
      <c r="U730" s="285"/>
      <c r="V730" s="285"/>
      <c r="W730" s="285"/>
      <c r="X730" s="285"/>
    </row>
    <row r="731" spans="1:24">
      <c r="A731" s="45"/>
      <c r="B731" s="43">
        <f t="shared" si="18"/>
        <v>709</v>
      </c>
      <c r="C731" s="539"/>
      <c r="D731" s="620"/>
      <c r="E731" s="620"/>
      <c r="F731" s="48"/>
      <c r="N731" s="285"/>
      <c r="O731" s="285"/>
      <c r="U731" s="285"/>
      <c r="V731" s="285"/>
      <c r="W731" s="285"/>
      <c r="X731" s="285"/>
    </row>
    <row r="732" spans="1:24">
      <c r="A732" s="45"/>
      <c r="B732" s="43">
        <f t="shared" si="18"/>
        <v>710</v>
      </c>
      <c r="C732" s="539"/>
      <c r="D732" s="620"/>
      <c r="E732" s="620"/>
      <c r="F732" s="48"/>
      <c r="N732" s="285"/>
      <c r="O732" s="285"/>
      <c r="U732" s="285"/>
      <c r="V732" s="285"/>
      <c r="W732" s="285"/>
      <c r="X732" s="285"/>
    </row>
    <row r="733" spans="1:24">
      <c r="A733" s="45"/>
      <c r="B733" s="43">
        <f t="shared" si="18"/>
        <v>711</v>
      </c>
      <c r="C733" s="539"/>
      <c r="D733" s="620"/>
      <c r="E733" s="620"/>
      <c r="F733" s="48"/>
      <c r="N733" s="285"/>
      <c r="O733" s="285"/>
      <c r="U733" s="285"/>
      <c r="V733" s="285"/>
      <c r="W733" s="285"/>
      <c r="X733" s="285"/>
    </row>
    <row r="734" spans="1:24">
      <c r="A734" s="45"/>
      <c r="B734" s="43">
        <f t="shared" si="18"/>
        <v>712</v>
      </c>
      <c r="C734" s="539"/>
      <c r="D734" s="620"/>
      <c r="E734" s="620"/>
      <c r="F734" s="48"/>
      <c r="N734" s="285"/>
      <c r="O734" s="285"/>
      <c r="U734" s="285"/>
      <c r="V734" s="285"/>
      <c r="W734" s="285"/>
      <c r="X734" s="285"/>
    </row>
    <row r="735" spans="1:24">
      <c r="A735" s="45"/>
      <c r="B735" s="43">
        <f t="shared" si="18"/>
        <v>713</v>
      </c>
      <c r="C735" s="539"/>
      <c r="D735" s="620"/>
      <c r="E735" s="620"/>
      <c r="F735" s="48"/>
      <c r="N735" s="285"/>
      <c r="O735" s="285"/>
      <c r="U735" s="285"/>
      <c r="V735" s="285"/>
      <c r="W735" s="285"/>
      <c r="X735" s="285"/>
    </row>
    <row r="736" spans="1:24">
      <c r="A736" s="45"/>
      <c r="B736" s="43">
        <f t="shared" si="18"/>
        <v>714</v>
      </c>
      <c r="C736" s="539"/>
      <c r="D736" s="620"/>
      <c r="E736" s="620"/>
      <c r="F736" s="48"/>
      <c r="N736" s="285"/>
      <c r="O736" s="285"/>
      <c r="U736" s="285"/>
      <c r="V736" s="285"/>
      <c r="W736" s="285"/>
      <c r="X736" s="285"/>
    </row>
    <row r="737" spans="1:24">
      <c r="A737" s="45"/>
      <c r="B737" s="43">
        <f t="shared" si="18"/>
        <v>715</v>
      </c>
      <c r="C737" s="539"/>
      <c r="D737" s="620"/>
      <c r="E737" s="620"/>
      <c r="F737" s="48"/>
      <c r="N737" s="285"/>
      <c r="O737" s="285"/>
      <c r="U737" s="285"/>
      <c r="V737" s="285"/>
      <c r="W737" s="285"/>
      <c r="X737" s="285"/>
    </row>
    <row r="738" spans="1:24">
      <c r="A738" s="45"/>
      <c r="B738" s="43">
        <f t="shared" si="18"/>
        <v>716</v>
      </c>
      <c r="C738" s="539"/>
      <c r="D738" s="620"/>
      <c r="E738" s="620"/>
      <c r="F738" s="48"/>
      <c r="N738" s="285"/>
      <c r="O738" s="285"/>
      <c r="U738" s="285"/>
      <c r="V738" s="285"/>
      <c r="W738" s="285"/>
      <c r="X738" s="285"/>
    </row>
    <row r="739" spans="1:24">
      <c r="A739" s="45"/>
      <c r="B739" s="43">
        <f t="shared" si="18"/>
        <v>717</v>
      </c>
      <c r="C739" s="539"/>
      <c r="D739" s="620"/>
      <c r="E739" s="620"/>
      <c r="F739" s="48"/>
      <c r="N739" s="285"/>
      <c r="O739" s="285"/>
      <c r="U739" s="285"/>
      <c r="V739" s="285"/>
      <c r="W739" s="285"/>
      <c r="X739" s="285"/>
    </row>
    <row r="740" spans="1:24">
      <c r="A740" s="45"/>
      <c r="B740" s="43">
        <f t="shared" si="18"/>
        <v>718</v>
      </c>
      <c r="C740" s="539"/>
      <c r="D740" s="620"/>
      <c r="E740" s="620"/>
      <c r="F740" s="48"/>
      <c r="N740" s="285"/>
      <c r="O740" s="285"/>
      <c r="U740" s="285"/>
      <c r="V740" s="285"/>
      <c r="W740" s="285"/>
      <c r="X740" s="285"/>
    </row>
    <row r="741" spans="1:24">
      <c r="A741" s="45"/>
      <c r="B741" s="43">
        <f t="shared" si="18"/>
        <v>719</v>
      </c>
      <c r="C741" s="539"/>
      <c r="D741" s="620"/>
      <c r="E741" s="620"/>
      <c r="F741" s="48"/>
      <c r="N741" s="285"/>
      <c r="O741" s="285"/>
      <c r="U741" s="285"/>
      <c r="V741" s="285"/>
      <c r="W741" s="285"/>
      <c r="X741" s="285"/>
    </row>
    <row r="742" spans="1:24">
      <c r="A742" s="45"/>
      <c r="B742" s="43">
        <f t="shared" si="18"/>
        <v>720</v>
      </c>
      <c r="C742" s="539"/>
      <c r="D742" s="620"/>
      <c r="E742" s="620"/>
      <c r="F742" s="48"/>
      <c r="N742" s="285"/>
      <c r="O742" s="285"/>
      <c r="U742" s="285"/>
      <c r="V742" s="285"/>
      <c r="W742" s="285"/>
      <c r="X742" s="285"/>
    </row>
    <row r="743" spans="1:24">
      <c r="A743" s="45"/>
      <c r="B743" s="43">
        <f t="shared" si="18"/>
        <v>721</v>
      </c>
      <c r="C743" s="539"/>
      <c r="D743" s="620"/>
      <c r="E743" s="620"/>
      <c r="F743" s="48"/>
      <c r="N743" s="285"/>
      <c r="O743" s="285"/>
      <c r="U743" s="285"/>
      <c r="V743" s="285"/>
      <c r="W743" s="285"/>
      <c r="X743" s="285"/>
    </row>
    <row r="744" spans="1:24">
      <c r="A744" s="45"/>
      <c r="B744" s="43">
        <f t="shared" si="18"/>
        <v>722</v>
      </c>
      <c r="C744" s="539"/>
      <c r="D744" s="620"/>
      <c r="E744" s="620"/>
      <c r="F744" s="48"/>
      <c r="N744" s="285"/>
      <c r="O744" s="285"/>
      <c r="U744" s="285"/>
      <c r="V744" s="285"/>
      <c r="W744" s="285"/>
      <c r="X744" s="285"/>
    </row>
    <row r="745" spans="1:24">
      <c r="A745" s="45"/>
      <c r="B745" s="43">
        <f t="shared" si="18"/>
        <v>723</v>
      </c>
      <c r="C745" s="539"/>
      <c r="D745" s="620"/>
      <c r="E745" s="620"/>
      <c r="F745" s="48"/>
      <c r="N745" s="285"/>
      <c r="O745" s="285"/>
      <c r="U745" s="285"/>
      <c r="V745" s="285"/>
      <c r="W745" s="285"/>
      <c r="X745" s="285"/>
    </row>
    <row r="746" spans="1:24">
      <c r="A746" s="45"/>
      <c r="B746" s="43">
        <f t="shared" si="18"/>
        <v>724</v>
      </c>
      <c r="C746" s="539"/>
      <c r="D746" s="620"/>
      <c r="E746" s="620"/>
      <c r="F746" s="48"/>
      <c r="N746" s="285"/>
      <c r="O746" s="285"/>
      <c r="U746" s="285"/>
      <c r="V746" s="285"/>
      <c r="W746" s="285"/>
      <c r="X746" s="285"/>
    </row>
    <row r="747" spans="1:24">
      <c r="A747" s="45"/>
      <c r="B747" s="43">
        <f t="shared" si="18"/>
        <v>725</v>
      </c>
      <c r="C747" s="539"/>
      <c r="D747" s="620"/>
      <c r="E747" s="620"/>
      <c r="F747" s="48"/>
      <c r="N747" s="285"/>
      <c r="O747" s="285"/>
      <c r="U747" s="285"/>
      <c r="V747" s="285"/>
      <c r="W747" s="285"/>
      <c r="X747" s="285"/>
    </row>
    <row r="748" spans="1:24">
      <c r="A748" s="45"/>
      <c r="B748" s="43">
        <f t="shared" si="18"/>
        <v>726</v>
      </c>
      <c r="C748" s="539"/>
      <c r="D748" s="620"/>
      <c r="E748" s="620"/>
      <c r="F748" s="48"/>
      <c r="N748" s="285"/>
      <c r="O748" s="285"/>
      <c r="U748" s="285"/>
      <c r="V748" s="285"/>
      <c r="W748" s="285"/>
      <c r="X748" s="285"/>
    </row>
    <row r="749" spans="1:24">
      <c r="A749" s="45"/>
      <c r="B749" s="43">
        <f t="shared" si="18"/>
        <v>727</v>
      </c>
      <c r="C749" s="539"/>
      <c r="D749" s="620"/>
      <c r="E749" s="620"/>
      <c r="F749" s="48"/>
      <c r="N749" s="285"/>
      <c r="O749" s="285"/>
      <c r="U749" s="285"/>
      <c r="V749" s="285"/>
      <c r="W749" s="285"/>
      <c r="X749" s="285"/>
    </row>
    <row r="750" spans="1:24">
      <c r="A750" s="45"/>
      <c r="B750" s="43">
        <f t="shared" si="18"/>
        <v>728</v>
      </c>
      <c r="C750" s="539"/>
      <c r="D750" s="620"/>
      <c r="E750" s="620"/>
      <c r="F750" s="48"/>
      <c r="N750" s="285"/>
      <c r="O750" s="285"/>
      <c r="U750" s="285"/>
      <c r="V750" s="285"/>
      <c r="W750" s="285"/>
      <c r="X750" s="285"/>
    </row>
    <row r="751" spans="1:24">
      <c r="A751" s="45"/>
      <c r="B751" s="43">
        <f t="shared" si="18"/>
        <v>729</v>
      </c>
      <c r="C751" s="539"/>
      <c r="D751" s="620"/>
      <c r="E751" s="620"/>
      <c r="F751" s="48"/>
      <c r="N751" s="285"/>
      <c r="O751" s="285"/>
      <c r="U751" s="285"/>
      <c r="V751" s="285"/>
      <c r="W751" s="285"/>
      <c r="X751" s="285"/>
    </row>
    <row r="752" spans="1:24">
      <c r="A752" s="45"/>
      <c r="B752" s="43">
        <f t="shared" si="18"/>
        <v>730</v>
      </c>
      <c r="C752" s="539"/>
      <c r="D752" s="620"/>
      <c r="E752" s="620"/>
      <c r="F752" s="48"/>
      <c r="N752" s="285"/>
      <c r="O752" s="285"/>
      <c r="U752" s="285"/>
      <c r="V752" s="285"/>
      <c r="W752" s="285"/>
      <c r="X752" s="285"/>
    </row>
    <row r="753" spans="1:24">
      <c r="A753" s="45"/>
      <c r="B753" s="43">
        <f t="shared" si="18"/>
        <v>731</v>
      </c>
      <c r="C753" s="539"/>
      <c r="D753" s="620"/>
      <c r="E753" s="620"/>
      <c r="F753" s="48"/>
      <c r="N753" s="285"/>
      <c r="O753" s="285"/>
      <c r="U753" s="285"/>
      <c r="V753" s="285"/>
      <c r="W753" s="285"/>
      <c r="X753" s="285"/>
    </row>
    <row r="754" spans="1:24">
      <c r="A754" s="45"/>
      <c r="B754" s="43">
        <f t="shared" si="18"/>
        <v>732</v>
      </c>
      <c r="C754" s="539"/>
      <c r="D754" s="620"/>
      <c r="E754" s="620"/>
      <c r="F754" s="48"/>
      <c r="N754" s="285"/>
      <c r="O754" s="285"/>
      <c r="U754" s="285"/>
      <c r="V754" s="285"/>
      <c r="W754" s="285"/>
      <c r="X754" s="285"/>
    </row>
    <row r="755" spans="1:24">
      <c r="A755" s="45"/>
      <c r="B755" s="43">
        <f t="shared" si="18"/>
        <v>733</v>
      </c>
      <c r="C755" s="539"/>
      <c r="D755" s="620"/>
      <c r="E755" s="620"/>
      <c r="F755" s="48"/>
      <c r="N755" s="285"/>
      <c r="O755" s="285"/>
      <c r="U755" s="285"/>
      <c r="V755" s="285"/>
      <c r="W755" s="285"/>
      <c r="X755" s="285"/>
    </row>
    <row r="756" spans="1:24">
      <c r="A756" s="45"/>
      <c r="B756" s="43">
        <f t="shared" si="18"/>
        <v>734</v>
      </c>
      <c r="C756" s="539"/>
      <c r="D756" s="620"/>
      <c r="E756" s="620"/>
      <c r="F756" s="48"/>
      <c r="N756" s="285"/>
      <c r="O756" s="285"/>
      <c r="U756" s="285"/>
      <c r="V756" s="285"/>
      <c r="W756" s="285"/>
      <c r="X756" s="285"/>
    </row>
    <row r="757" spans="1:24">
      <c r="A757" s="45"/>
      <c r="B757" s="43">
        <f t="shared" si="18"/>
        <v>735</v>
      </c>
      <c r="C757" s="539"/>
      <c r="D757" s="620"/>
      <c r="E757" s="620"/>
      <c r="F757" s="48"/>
      <c r="N757" s="285"/>
      <c r="O757" s="285"/>
      <c r="U757" s="285"/>
      <c r="V757" s="285"/>
      <c r="W757" s="285"/>
      <c r="X757" s="285"/>
    </row>
    <row r="758" spans="1:24">
      <c r="A758" s="45"/>
      <c r="B758" s="43">
        <f t="shared" si="18"/>
        <v>736</v>
      </c>
      <c r="C758" s="539"/>
      <c r="D758" s="620"/>
      <c r="E758" s="620"/>
      <c r="F758" s="48"/>
      <c r="N758" s="285"/>
      <c r="O758" s="285"/>
      <c r="U758" s="285"/>
      <c r="V758" s="285"/>
      <c r="W758" s="285"/>
      <c r="X758" s="285"/>
    </row>
    <row r="759" spans="1:24">
      <c r="A759" s="45"/>
      <c r="B759" s="43">
        <f t="shared" si="18"/>
        <v>737</v>
      </c>
      <c r="C759" s="539"/>
      <c r="D759" s="620"/>
      <c r="E759" s="620"/>
      <c r="F759" s="48"/>
      <c r="N759" s="285"/>
      <c r="O759" s="285"/>
      <c r="U759" s="285"/>
      <c r="V759" s="285"/>
      <c r="W759" s="285"/>
      <c r="X759" s="285"/>
    </row>
    <row r="760" spans="1:24">
      <c r="A760" s="45"/>
      <c r="B760" s="43">
        <f t="shared" si="18"/>
        <v>738</v>
      </c>
      <c r="C760" s="539"/>
      <c r="D760" s="620"/>
      <c r="E760" s="620"/>
      <c r="F760" s="48"/>
      <c r="N760" s="285"/>
      <c r="O760" s="285"/>
      <c r="U760" s="285"/>
      <c r="V760" s="285"/>
      <c r="W760" s="285"/>
      <c r="X760" s="285"/>
    </row>
    <row r="761" spans="1:24">
      <c r="A761" s="45"/>
      <c r="B761" s="43">
        <f t="shared" si="18"/>
        <v>739</v>
      </c>
      <c r="C761" s="539"/>
      <c r="D761" s="620"/>
      <c r="E761" s="620"/>
      <c r="F761" s="48"/>
      <c r="N761" s="285"/>
      <c r="O761" s="285"/>
      <c r="U761" s="285"/>
      <c r="V761" s="285"/>
      <c r="W761" s="285"/>
      <c r="X761" s="285"/>
    </row>
    <row r="762" spans="1:24">
      <c r="A762" s="45"/>
      <c r="B762" s="43">
        <f t="shared" si="18"/>
        <v>740</v>
      </c>
      <c r="C762" s="539"/>
      <c r="D762" s="620"/>
      <c r="E762" s="620"/>
      <c r="F762" s="48"/>
      <c r="N762" s="285"/>
      <c r="O762" s="285"/>
      <c r="U762" s="285"/>
      <c r="V762" s="285"/>
      <c r="W762" s="285"/>
      <c r="X762" s="285"/>
    </row>
    <row r="763" spans="1:24">
      <c r="A763" s="45"/>
      <c r="B763" s="43">
        <f t="shared" si="18"/>
        <v>741</v>
      </c>
      <c r="C763" s="539"/>
      <c r="D763" s="620"/>
      <c r="E763" s="620"/>
      <c r="F763" s="48"/>
      <c r="N763" s="285"/>
      <c r="O763" s="285"/>
      <c r="U763" s="285"/>
      <c r="V763" s="285"/>
      <c r="W763" s="285"/>
      <c r="X763" s="285"/>
    </row>
    <row r="764" spans="1:24">
      <c r="A764" s="45"/>
      <c r="B764" s="43">
        <f t="shared" si="18"/>
        <v>742</v>
      </c>
      <c r="C764" s="539"/>
      <c r="D764" s="620"/>
      <c r="E764" s="620"/>
      <c r="F764" s="48"/>
      <c r="N764" s="285"/>
      <c r="O764" s="285"/>
      <c r="U764" s="285"/>
      <c r="V764" s="285"/>
      <c r="W764" s="285"/>
      <c r="X764" s="285"/>
    </row>
    <row r="765" spans="1:24">
      <c r="A765" s="45"/>
      <c r="B765" s="43">
        <f t="shared" si="18"/>
        <v>743</v>
      </c>
      <c r="C765" s="539"/>
      <c r="D765" s="620"/>
      <c r="E765" s="620"/>
      <c r="F765" s="48"/>
      <c r="N765" s="285"/>
      <c r="O765" s="285"/>
      <c r="U765" s="285"/>
      <c r="V765" s="285"/>
      <c r="W765" s="285"/>
      <c r="X765" s="285"/>
    </row>
    <row r="766" spans="1:24">
      <c r="A766" s="45"/>
      <c r="B766" s="43">
        <f t="shared" si="18"/>
        <v>744</v>
      </c>
      <c r="C766" s="539"/>
      <c r="D766" s="620"/>
      <c r="E766" s="620"/>
      <c r="F766" s="48"/>
      <c r="N766" s="285"/>
      <c r="O766" s="285"/>
      <c r="U766" s="285"/>
      <c r="V766" s="285"/>
      <c r="W766" s="285"/>
      <c r="X766" s="285"/>
    </row>
    <row r="767" spans="1:24">
      <c r="A767" s="45"/>
      <c r="B767" s="43">
        <f t="shared" si="18"/>
        <v>745</v>
      </c>
      <c r="C767" s="539"/>
      <c r="D767" s="620"/>
      <c r="E767" s="620"/>
      <c r="F767" s="48"/>
      <c r="N767" s="285"/>
      <c r="O767" s="285"/>
      <c r="U767" s="285"/>
      <c r="V767" s="285"/>
      <c r="W767" s="285"/>
      <c r="X767" s="285"/>
    </row>
    <row r="768" spans="1:24">
      <c r="A768" s="45"/>
      <c r="B768" s="43">
        <f t="shared" si="18"/>
        <v>746</v>
      </c>
      <c r="C768" s="539"/>
      <c r="D768" s="620"/>
      <c r="E768" s="620"/>
      <c r="F768" s="48"/>
      <c r="N768" s="285"/>
      <c r="O768" s="285"/>
      <c r="U768" s="285"/>
      <c r="V768" s="285"/>
      <c r="W768" s="285"/>
      <c r="X768" s="285"/>
    </row>
    <row r="769" spans="1:24">
      <c r="A769" s="45"/>
      <c r="B769" s="43">
        <f t="shared" si="18"/>
        <v>747</v>
      </c>
      <c r="C769" s="539"/>
      <c r="D769" s="620"/>
      <c r="E769" s="620"/>
      <c r="F769" s="48"/>
      <c r="N769" s="285"/>
      <c r="O769" s="285"/>
      <c r="U769" s="285"/>
      <c r="V769" s="285"/>
      <c r="W769" s="285"/>
      <c r="X769" s="285"/>
    </row>
    <row r="770" spans="1:24">
      <c r="A770" s="45"/>
      <c r="B770" s="43">
        <f t="shared" si="18"/>
        <v>748</v>
      </c>
      <c r="C770" s="539"/>
      <c r="D770" s="620"/>
      <c r="E770" s="620"/>
      <c r="F770" s="48"/>
      <c r="N770" s="285"/>
      <c r="O770" s="285"/>
      <c r="U770" s="285"/>
      <c r="V770" s="285"/>
      <c r="W770" s="285"/>
      <c r="X770" s="285"/>
    </row>
    <row r="771" spans="1:24">
      <c r="A771" s="45"/>
      <c r="B771" s="43">
        <f t="shared" si="18"/>
        <v>749</v>
      </c>
      <c r="C771" s="539"/>
      <c r="D771" s="620"/>
      <c r="E771" s="620"/>
      <c r="F771" s="48"/>
      <c r="N771" s="285"/>
      <c r="O771" s="285"/>
      <c r="U771" s="285"/>
      <c r="V771" s="285"/>
      <c r="W771" s="285"/>
      <c r="X771" s="285"/>
    </row>
    <row r="772" spans="1:24">
      <c r="A772" s="45"/>
      <c r="B772" s="43">
        <f t="shared" si="18"/>
        <v>750</v>
      </c>
      <c r="C772" s="539"/>
      <c r="D772" s="620"/>
      <c r="E772" s="620"/>
      <c r="F772" s="48"/>
      <c r="N772" s="285"/>
      <c r="O772" s="285"/>
      <c r="U772" s="285"/>
      <c r="V772" s="285"/>
      <c r="W772" s="285"/>
      <c r="X772" s="285"/>
    </row>
    <row r="773" spans="1:24">
      <c r="A773" s="45"/>
      <c r="B773" s="43">
        <f t="shared" si="18"/>
        <v>751</v>
      </c>
      <c r="C773" s="539"/>
      <c r="D773" s="620"/>
      <c r="E773" s="620"/>
      <c r="F773" s="48"/>
      <c r="N773" s="285"/>
      <c r="O773" s="285"/>
      <c r="U773" s="285"/>
      <c r="V773" s="285"/>
      <c r="W773" s="285"/>
      <c r="X773" s="285"/>
    </row>
    <row r="774" spans="1:24">
      <c r="A774" s="45"/>
      <c r="B774" s="43">
        <f t="shared" si="18"/>
        <v>752</v>
      </c>
      <c r="C774" s="539"/>
      <c r="D774" s="620"/>
      <c r="E774" s="620"/>
      <c r="F774" s="48"/>
      <c r="N774" s="285"/>
      <c r="O774" s="285"/>
      <c r="U774" s="285"/>
      <c r="V774" s="285"/>
      <c r="W774" s="285"/>
      <c r="X774" s="285"/>
    </row>
    <row r="775" spans="1:24">
      <c r="A775" s="45"/>
      <c r="B775" s="43">
        <f t="shared" si="18"/>
        <v>753</v>
      </c>
      <c r="C775" s="539"/>
      <c r="D775" s="620"/>
      <c r="E775" s="620"/>
      <c r="F775" s="48"/>
      <c r="N775" s="285"/>
      <c r="O775" s="285"/>
      <c r="U775" s="285"/>
      <c r="V775" s="285"/>
      <c r="W775" s="285"/>
      <c r="X775" s="285"/>
    </row>
    <row r="776" spans="1:24">
      <c r="A776" s="45"/>
      <c r="B776" s="43">
        <f t="shared" si="18"/>
        <v>754</v>
      </c>
      <c r="C776" s="539"/>
      <c r="D776" s="620"/>
      <c r="E776" s="620"/>
      <c r="F776" s="48"/>
      <c r="N776" s="285"/>
      <c r="O776" s="285"/>
      <c r="U776" s="285"/>
      <c r="V776" s="285"/>
      <c r="W776" s="285"/>
      <c r="X776" s="285"/>
    </row>
    <row r="777" spans="1:24">
      <c r="A777" s="45"/>
      <c r="B777" s="43">
        <f t="shared" si="18"/>
        <v>755</v>
      </c>
      <c r="C777" s="539"/>
      <c r="D777" s="620"/>
      <c r="E777" s="620"/>
      <c r="F777" s="48"/>
      <c r="N777" s="285"/>
      <c r="O777" s="285"/>
      <c r="U777" s="285"/>
      <c r="V777" s="285"/>
      <c r="W777" s="285"/>
      <c r="X777" s="285"/>
    </row>
    <row r="778" spans="1:24">
      <c r="A778" s="45"/>
      <c r="B778" s="43">
        <f t="shared" si="18"/>
        <v>756</v>
      </c>
      <c r="C778" s="539"/>
      <c r="D778" s="620"/>
      <c r="E778" s="620"/>
      <c r="F778" s="48"/>
      <c r="N778" s="285"/>
      <c r="O778" s="285"/>
      <c r="U778" s="285"/>
      <c r="V778" s="285"/>
      <c r="W778" s="285"/>
      <c r="X778" s="285"/>
    </row>
    <row r="779" spans="1:24">
      <c r="A779" s="45"/>
      <c r="B779" s="43">
        <f t="shared" si="18"/>
        <v>757</v>
      </c>
      <c r="C779" s="539"/>
      <c r="D779" s="620"/>
      <c r="E779" s="620"/>
      <c r="F779" s="48"/>
      <c r="N779" s="285"/>
      <c r="O779" s="285"/>
      <c r="U779" s="285"/>
      <c r="V779" s="285"/>
      <c r="W779" s="285"/>
      <c r="X779" s="285"/>
    </row>
    <row r="780" spans="1:24">
      <c r="A780" s="45"/>
      <c r="B780" s="43">
        <f t="shared" si="18"/>
        <v>758</v>
      </c>
      <c r="C780" s="539"/>
      <c r="D780" s="620"/>
      <c r="E780" s="620"/>
      <c r="F780" s="48"/>
      <c r="N780" s="285"/>
      <c r="O780" s="285"/>
      <c r="U780" s="285"/>
      <c r="V780" s="285"/>
      <c r="W780" s="285"/>
      <c r="X780" s="285"/>
    </row>
    <row r="781" spans="1:24">
      <c r="A781" s="45"/>
      <c r="B781" s="43">
        <f t="shared" si="18"/>
        <v>759</v>
      </c>
      <c r="C781" s="539"/>
      <c r="D781" s="620"/>
      <c r="E781" s="620"/>
      <c r="F781" s="48"/>
      <c r="N781" s="285"/>
      <c r="O781" s="285"/>
      <c r="U781" s="285"/>
      <c r="V781" s="285"/>
      <c r="W781" s="285"/>
      <c r="X781" s="285"/>
    </row>
    <row r="782" spans="1:24">
      <c r="A782" s="45"/>
      <c r="B782" s="43">
        <f t="shared" si="18"/>
        <v>760</v>
      </c>
      <c r="C782" s="539"/>
      <c r="D782" s="620"/>
      <c r="E782" s="620"/>
      <c r="F782" s="48"/>
      <c r="N782" s="285"/>
      <c r="O782" s="285"/>
      <c r="U782" s="285"/>
      <c r="V782" s="285"/>
      <c r="W782" s="285"/>
      <c r="X782" s="285"/>
    </row>
    <row r="783" spans="1:24">
      <c r="A783" s="45"/>
      <c r="B783" s="43">
        <f t="shared" si="18"/>
        <v>761</v>
      </c>
      <c r="C783" s="539"/>
      <c r="D783" s="620"/>
      <c r="E783" s="620"/>
      <c r="F783" s="48"/>
      <c r="N783" s="285"/>
      <c r="O783" s="285"/>
      <c r="U783" s="285"/>
      <c r="V783" s="285"/>
      <c r="W783" s="285"/>
      <c r="X783" s="285"/>
    </row>
    <row r="784" spans="1:24">
      <c r="A784" s="45"/>
      <c r="B784" s="43">
        <f t="shared" si="18"/>
        <v>762</v>
      </c>
      <c r="C784" s="539"/>
      <c r="D784" s="620"/>
      <c r="E784" s="620"/>
      <c r="F784" s="48"/>
      <c r="N784" s="285"/>
      <c r="O784" s="285"/>
      <c r="U784" s="285"/>
      <c r="V784" s="285"/>
      <c r="W784" s="285"/>
      <c r="X784" s="285"/>
    </row>
    <row r="785" spans="1:24">
      <c r="A785" s="45"/>
      <c r="B785" s="43">
        <f t="shared" si="18"/>
        <v>763</v>
      </c>
      <c r="C785" s="539"/>
      <c r="D785" s="620"/>
      <c r="E785" s="620"/>
      <c r="F785" s="48"/>
      <c r="N785" s="285"/>
      <c r="O785" s="285"/>
      <c r="U785" s="285"/>
      <c r="V785" s="285"/>
      <c r="W785" s="285"/>
      <c r="X785" s="285"/>
    </row>
    <row r="786" spans="1:24">
      <c r="A786" s="45"/>
      <c r="B786" s="43">
        <f t="shared" si="18"/>
        <v>764</v>
      </c>
      <c r="C786" s="539"/>
      <c r="D786" s="620"/>
      <c r="E786" s="620"/>
      <c r="F786" s="48"/>
      <c r="N786" s="285"/>
      <c r="O786" s="285"/>
      <c r="U786" s="285"/>
      <c r="V786" s="285"/>
      <c r="W786" s="285"/>
      <c r="X786" s="285"/>
    </row>
    <row r="787" spans="1:24">
      <c r="A787" s="45"/>
      <c r="B787" s="43">
        <f t="shared" si="18"/>
        <v>765</v>
      </c>
      <c r="C787" s="539"/>
      <c r="D787" s="620"/>
      <c r="E787" s="620"/>
      <c r="F787" s="48"/>
      <c r="N787" s="285"/>
      <c r="O787" s="285"/>
      <c r="U787" s="285"/>
      <c r="V787" s="285"/>
      <c r="W787" s="285"/>
      <c r="X787" s="285"/>
    </row>
    <row r="788" spans="1:24">
      <c r="A788" s="45"/>
      <c r="B788" s="43">
        <f t="shared" si="18"/>
        <v>766</v>
      </c>
      <c r="C788" s="539"/>
      <c r="D788" s="620"/>
      <c r="E788" s="620"/>
      <c r="F788" s="48"/>
      <c r="N788" s="285"/>
      <c r="O788" s="285"/>
      <c r="U788" s="285"/>
      <c r="V788" s="285"/>
      <c r="W788" s="285"/>
      <c r="X788" s="285"/>
    </row>
    <row r="789" spans="1:24">
      <c r="A789" s="45"/>
      <c r="B789" s="43">
        <f t="shared" si="18"/>
        <v>767</v>
      </c>
      <c r="C789" s="539"/>
      <c r="D789" s="620"/>
      <c r="E789" s="620"/>
      <c r="F789" s="48"/>
      <c r="N789" s="285"/>
      <c r="O789" s="285"/>
      <c r="U789" s="285"/>
      <c r="V789" s="285"/>
      <c r="W789" s="285"/>
      <c r="X789" s="285"/>
    </row>
    <row r="790" spans="1:24">
      <c r="A790" s="45"/>
      <c r="B790" s="43">
        <f t="shared" si="18"/>
        <v>768</v>
      </c>
      <c r="C790" s="539"/>
      <c r="D790" s="620"/>
      <c r="E790" s="620"/>
      <c r="F790" s="48"/>
      <c r="N790" s="285"/>
      <c r="O790" s="285"/>
      <c r="U790" s="285"/>
      <c r="V790" s="285"/>
      <c r="W790" s="285"/>
      <c r="X790" s="285"/>
    </row>
    <row r="791" spans="1:24">
      <c r="A791" s="45"/>
      <c r="B791" s="43">
        <f t="shared" si="18"/>
        <v>769</v>
      </c>
      <c r="C791" s="539"/>
      <c r="D791" s="620"/>
      <c r="E791" s="620"/>
      <c r="F791" s="48"/>
      <c r="N791" s="285"/>
      <c r="O791" s="285"/>
      <c r="U791" s="285"/>
      <c r="V791" s="285"/>
      <c r="W791" s="285"/>
      <c r="X791" s="285"/>
    </row>
    <row r="792" spans="1:24">
      <c r="A792" s="45"/>
      <c r="B792" s="43">
        <f t="shared" si="18"/>
        <v>770</v>
      </c>
      <c r="C792" s="539"/>
      <c r="D792" s="620"/>
      <c r="E792" s="620"/>
      <c r="F792" s="48"/>
      <c r="N792" s="285"/>
      <c r="O792" s="285"/>
      <c r="U792" s="285"/>
      <c r="V792" s="285"/>
      <c r="W792" s="285"/>
      <c r="X792" s="285"/>
    </row>
    <row r="793" spans="1:24">
      <c r="A793" s="45"/>
      <c r="B793" s="43">
        <f t="shared" ref="B793:B856" si="19">B792+1</f>
        <v>771</v>
      </c>
      <c r="C793" s="539"/>
      <c r="D793" s="620"/>
      <c r="E793" s="620"/>
      <c r="F793" s="48"/>
      <c r="N793" s="285"/>
      <c r="O793" s="285"/>
      <c r="U793" s="285"/>
      <c r="V793" s="285"/>
      <c r="W793" s="285"/>
      <c r="X793" s="285"/>
    </row>
    <row r="794" spans="1:24">
      <c r="A794" s="45"/>
      <c r="B794" s="43">
        <f t="shared" si="19"/>
        <v>772</v>
      </c>
      <c r="C794" s="539"/>
      <c r="D794" s="620"/>
      <c r="E794" s="620"/>
      <c r="F794" s="48"/>
      <c r="N794" s="285"/>
      <c r="O794" s="285"/>
      <c r="U794" s="285"/>
      <c r="V794" s="285"/>
      <c r="W794" s="285"/>
      <c r="X794" s="285"/>
    </row>
    <row r="795" spans="1:24">
      <c r="A795" s="45"/>
      <c r="B795" s="43">
        <f t="shared" si="19"/>
        <v>773</v>
      </c>
      <c r="C795" s="539"/>
      <c r="D795" s="620"/>
      <c r="E795" s="620"/>
      <c r="F795" s="48"/>
      <c r="N795" s="285"/>
      <c r="O795" s="285"/>
      <c r="U795" s="285"/>
      <c r="V795" s="285"/>
      <c r="W795" s="285"/>
      <c r="X795" s="285"/>
    </row>
    <row r="796" spans="1:24">
      <c r="A796" s="45"/>
      <c r="B796" s="43">
        <f t="shared" si="19"/>
        <v>774</v>
      </c>
      <c r="C796" s="539"/>
      <c r="D796" s="620"/>
      <c r="E796" s="620"/>
      <c r="F796" s="48"/>
      <c r="N796" s="285"/>
      <c r="O796" s="285"/>
      <c r="U796" s="285"/>
      <c r="V796" s="285"/>
      <c r="W796" s="285"/>
      <c r="X796" s="285"/>
    </row>
    <row r="797" spans="1:24">
      <c r="A797" s="45"/>
      <c r="B797" s="43">
        <f t="shared" si="19"/>
        <v>775</v>
      </c>
      <c r="C797" s="539"/>
      <c r="D797" s="620"/>
      <c r="E797" s="620"/>
      <c r="F797" s="48"/>
      <c r="N797" s="285"/>
      <c r="O797" s="285"/>
      <c r="U797" s="285"/>
      <c r="V797" s="285"/>
      <c r="W797" s="285"/>
      <c r="X797" s="285"/>
    </row>
    <row r="798" spans="1:24">
      <c r="A798" s="45"/>
      <c r="B798" s="43">
        <f t="shared" si="19"/>
        <v>776</v>
      </c>
      <c r="C798" s="539"/>
      <c r="D798" s="620"/>
      <c r="E798" s="620"/>
      <c r="F798" s="48"/>
      <c r="N798" s="285"/>
      <c r="O798" s="285"/>
      <c r="U798" s="285"/>
      <c r="V798" s="285"/>
      <c r="W798" s="285"/>
      <c r="X798" s="285"/>
    </row>
    <row r="799" spans="1:24">
      <c r="A799" s="45"/>
      <c r="B799" s="43">
        <f t="shared" si="19"/>
        <v>777</v>
      </c>
      <c r="C799" s="539"/>
      <c r="D799" s="620"/>
      <c r="E799" s="620"/>
      <c r="F799" s="48"/>
      <c r="N799" s="285"/>
      <c r="O799" s="285"/>
      <c r="U799" s="285"/>
      <c r="V799" s="285"/>
      <c r="W799" s="285"/>
      <c r="X799" s="285"/>
    </row>
    <row r="800" spans="1:24">
      <c r="A800" s="45"/>
      <c r="B800" s="43">
        <f t="shared" si="19"/>
        <v>778</v>
      </c>
      <c r="C800" s="539"/>
      <c r="D800" s="620"/>
      <c r="E800" s="620"/>
      <c r="F800" s="48"/>
      <c r="N800" s="285"/>
      <c r="O800" s="285"/>
      <c r="U800" s="285"/>
      <c r="V800" s="285"/>
      <c r="W800" s="285"/>
      <c r="X800" s="285"/>
    </row>
    <row r="801" spans="1:24">
      <c r="A801" s="45"/>
      <c r="B801" s="43">
        <f t="shared" si="19"/>
        <v>779</v>
      </c>
      <c r="C801" s="539"/>
      <c r="D801" s="620"/>
      <c r="E801" s="620"/>
      <c r="F801" s="48"/>
      <c r="N801" s="285"/>
      <c r="O801" s="285"/>
      <c r="U801" s="285"/>
      <c r="V801" s="285"/>
      <c r="W801" s="285"/>
      <c r="X801" s="285"/>
    </row>
    <row r="802" spans="1:24">
      <c r="A802" s="45"/>
      <c r="B802" s="43">
        <f t="shared" si="19"/>
        <v>780</v>
      </c>
      <c r="C802" s="539"/>
      <c r="D802" s="620"/>
      <c r="E802" s="620"/>
      <c r="F802" s="48"/>
      <c r="N802" s="285"/>
      <c r="O802" s="285"/>
      <c r="U802" s="285"/>
      <c r="V802" s="285"/>
      <c r="W802" s="285"/>
      <c r="X802" s="285"/>
    </row>
    <row r="803" spans="1:24">
      <c r="A803" s="45"/>
      <c r="B803" s="43">
        <f t="shared" si="19"/>
        <v>781</v>
      </c>
      <c r="C803" s="539"/>
      <c r="D803" s="620"/>
      <c r="E803" s="620"/>
      <c r="F803" s="48"/>
      <c r="N803" s="285"/>
      <c r="O803" s="285"/>
      <c r="U803" s="285"/>
      <c r="V803" s="285"/>
      <c r="W803" s="285"/>
      <c r="X803" s="285"/>
    </row>
    <row r="804" spans="1:24">
      <c r="A804" s="45"/>
      <c r="B804" s="43">
        <f t="shared" si="19"/>
        <v>782</v>
      </c>
      <c r="C804" s="539"/>
      <c r="D804" s="620"/>
      <c r="E804" s="620"/>
      <c r="F804" s="48"/>
      <c r="N804" s="285"/>
      <c r="O804" s="285"/>
      <c r="U804" s="285"/>
      <c r="V804" s="285"/>
      <c r="W804" s="285"/>
      <c r="X804" s="285"/>
    </row>
    <row r="805" spans="1:24">
      <c r="A805" s="45"/>
      <c r="B805" s="43">
        <f t="shared" si="19"/>
        <v>783</v>
      </c>
      <c r="C805" s="539"/>
      <c r="D805" s="620"/>
      <c r="E805" s="620"/>
      <c r="F805" s="48"/>
      <c r="N805" s="285"/>
      <c r="O805" s="285"/>
      <c r="U805" s="285"/>
      <c r="V805" s="285"/>
      <c r="W805" s="285"/>
      <c r="X805" s="285"/>
    </row>
    <row r="806" spans="1:24">
      <c r="A806" s="45"/>
      <c r="B806" s="43">
        <f t="shared" si="19"/>
        <v>784</v>
      </c>
      <c r="C806" s="539"/>
      <c r="D806" s="620"/>
      <c r="E806" s="620"/>
      <c r="F806" s="48"/>
      <c r="N806" s="285"/>
      <c r="O806" s="285"/>
      <c r="U806" s="285"/>
      <c r="V806" s="285"/>
      <c r="W806" s="285"/>
      <c r="X806" s="285"/>
    </row>
    <row r="807" spans="1:24">
      <c r="A807" s="45"/>
      <c r="B807" s="43">
        <f t="shared" si="19"/>
        <v>785</v>
      </c>
      <c r="C807" s="539"/>
      <c r="D807" s="620"/>
      <c r="E807" s="620"/>
      <c r="F807" s="48"/>
      <c r="N807" s="285"/>
      <c r="O807" s="285"/>
      <c r="U807" s="285"/>
      <c r="V807" s="285"/>
      <c r="W807" s="285"/>
      <c r="X807" s="285"/>
    </row>
    <row r="808" spans="1:24">
      <c r="A808" s="45"/>
      <c r="B808" s="43">
        <f t="shared" si="19"/>
        <v>786</v>
      </c>
      <c r="C808" s="539"/>
      <c r="D808" s="620"/>
      <c r="E808" s="620"/>
      <c r="F808" s="48"/>
      <c r="N808" s="285"/>
      <c r="O808" s="285"/>
      <c r="U808" s="285"/>
      <c r="V808" s="285"/>
      <c r="W808" s="285"/>
      <c r="X808" s="285"/>
    </row>
    <row r="809" spans="1:24">
      <c r="A809" s="45"/>
      <c r="B809" s="43">
        <f t="shared" si="19"/>
        <v>787</v>
      </c>
      <c r="C809" s="539"/>
      <c r="D809" s="620"/>
      <c r="E809" s="620"/>
      <c r="F809" s="48"/>
      <c r="N809" s="285"/>
      <c r="O809" s="285"/>
      <c r="U809" s="285"/>
      <c r="V809" s="285"/>
      <c r="W809" s="285"/>
      <c r="X809" s="285"/>
    </row>
    <row r="810" spans="1:24">
      <c r="A810" s="45"/>
      <c r="B810" s="43">
        <f t="shared" si="19"/>
        <v>788</v>
      </c>
      <c r="C810" s="539"/>
      <c r="D810" s="620"/>
      <c r="E810" s="620"/>
      <c r="F810" s="48"/>
      <c r="N810" s="285"/>
      <c r="O810" s="285"/>
      <c r="U810" s="285"/>
      <c r="V810" s="285"/>
      <c r="W810" s="285"/>
      <c r="X810" s="285"/>
    </row>
    <row r="811" spans="1:24">
      <c r="A811" s="45"/>
      <c r="B811" s="43">
        <f t="shared" si="19"/>
        <v>789</v>
      </c>
      <c r="C811" s="539"/>
      <c r="D811" s="620"/>
      <c r="E811" s="620"/>
      <c r="F811" s="48"/>
      <c r="N811" s="285"/>
      <c r="O811" s="285"/>
      <c r="U811" s="285"/>
      <c r="V811" s="285"/>
      <c r="W811" s="285"/>
      <c r="X811" s="285"/>
    </row>
    <row r="812" spans="1:24">
      <c r="A812" s="45"/>
      <c r="B812" s="43">
        <f t="shared" si="19"/>
        <v>790</v>
      </c>
      <c r="C812" s="539"/>
      <c r="D812" s="620"/>
      <c r="E812" s="620"/>
      <c r="F812" s="48"/>
      <c r="N812" s="285"/>
      <c r="O812" s="285"/>
      <c r="U812" s="285"/>
      <c r="V812" s="285"/>
      <c r="W812" s="285"/>
      <c r="X812" s="285"/>
    </row>
    <row r="813" spans="1:24">
      <c r="A813" s="45"/>
      <c r="B813" s="43">
        <f t="shared" si="19"/>
        <v>791</v>
      </c>
      <c r="C813" s="539"/>
      <c r="D813" s="620"/>
      <c r="E813" s="620"/>
      <c r="F813" s="48"/>
      <c r="N813" s="285"/>
      <c r="O813" s="285"/>
      <c r="U813" s="285"/>
      <c r="V813" s="285"/>
      <c r="W813" s="285"/>
      <c r="X813" s="285"/>
    </row>
    <row r="814" spans="1:24">
      <c r="A814" s="45"/>
      <c r="B814" s="43">
        <f t="shared" si="19"/>
        <v>792</v>
      </c>
      <c r="C814" s="539"/>
      <c r="D814" s="620"/>
      <c r="E814" s="620"/>
      <c r="F814" s="48"/>
      <c r="N814" s="285"/>
      <c r="O814" s="285"/>
      <c r="U814" s="285"/>
      <c r="V814" s="285"/>
      <c r="W814" s="285"/>
      <c r="X814" s="285"/>
    </row>
    <row r="815" spans="1:24">
      <c r="A815" s="45"/>
      <c r="B815" s="43">
        <f t="shared" si="19"/>
        <v>793</v>
      </c>
      <c r="C815" s="539"/>
      <c r="D815" s="620"/>
      <c r="E815" s="620"/>
      <c r="F815" s="48"/>
      <c r="N815" s="285"/>
      <c r="O815" s="285"/>
      <c r="U815" s="285"/>
      <c r="V815" s="285"/>
      <c r="W815" s="285"/>
      <c r="X815" s="285"/>
    </row>
    <row r="816" spans="1:24">
      <c r="A816" s="45"/>
      <c r="B816" s="43">
        <f t="shared" si="19"/>
        <v>794</v>
      </c>
      <c r="C816" s="539"/>
      <c r="D816" s="620"/>
      <c r="E816" s="620"/>
      <c r="F816" s="48"/>
      <c r="N816" s="285"/>
      <c r="O816" s="285"/>
      <c r="U816" s="285"/>
      <c r="V816" s="285"/>
      <c r="W816" s="285"/>
      <c r="X816" s="285"/>
    </row>
    <row r="817" spans="1:24">
      <c r="A817" s="45"/>
      <c r="B817" s="43">
        <f t="shared" si="19"/>
        <v>795</v>
      </c>
      <c r="C817" s="539"/>
      <c r="D817" s="620"/>
      <c r="E817" s="620"/>
      <c r="F817" s="48"/>
      <c r="N817" s="285"/>
      <c r="O817" s="285"/>
      <c r="U817" s="285"/>
      <c r="V817" s="285"/>
      <c r="W817" s="285"/>
      <c r="X817" s="285"/>
    </row>
    <row r="818" spans="1:24">
      <c r="A818" s="45"/>
      <c r="B818" s="43">
        <f t="shared" si="19"/>
        <v>796</v>
      </c>
      <c r="C818" s="539"/>
      <c r="D818" s="620"/>
      <c r="E818" s="620"/>
      <c r="F818" s="48"/>
      <c r="N818" s="285"/>
      <c r="O818" s="285"/>
      <c r="U818" s="285"/>
      <c r="V818" s="285"/>
      <c r="W818" s="285"/>
      <c r="X818" s="285"/>
    </row>
    <row r="819" spans="1:24">
      <c r="A819" s="45"/>
      <c r="B819" s="43">
        <f t="shared" si="19"/>
        <v>797</v>
      </c>
      <c r="C819" s="539"/>
      <c r="D819" s="620"/>
      <c r="E819" s="620"/>
      <c r="F819" s="48"/>
      <c r="N819" s="285"/>
      <c r="O819" s="285"/>
      <c r="U819" s="285"/>
      <c r="V819" s="285"/>
      <c r="W819" s="285"/>
      <c r="X819" s="285"/>
    </row>
    <row r="820" spans="1:24">
      <c r="A820" s="45"/>
      <c r="B820" s="43">
        <f t="shared" si="19"/>
        <v>798</v>
      </c>
      <c r="C820" s="539"/>
      <c r="D820" s="620"/>
      <c r="E820" s="620"/>
      <c r="F820" s="48"/>
      <c r="N820" s="285"/>
      <c r="O820" s="285"/>
      <c r="U820" s="285"/>
      <c r="V820" s="285"/>
      <c r="W820" s="285"/>
      <c r="X820" s="285"/>
    </row>
    <row r="821" spans="1:24">
      <c r="A821" s="45"/>
      <c r="B821" s="43">
        <f t="shared" si="19"/>
        <v>799</v>
      </c>
      <c r="C821" s="539"/>
      <c r="D821" s="620"/>
      <c r="E821" s="620"/>
      <c r="F821" s="48"/>
      <c r="N821" s="285"/>
      <c r="O821" s="285"/>
      <c r="U821" s="285"/>
      <c r="V821" s="285"/>
      <c r="W821" s="285"/>
      <c r="X821" s="285"/>
    </row>
    <row r="822" spans="1:24">
      <c r="A822" s="45"/>
      <c r="B822" s="43">
        <f t="shared" si="19"/>
        <v>800</v>
      </c>
      <c r="C822" s="539"/>
      <c r="D822" s="620"/>
      <c r="E822" s="620"/>
      <c r="F822" s="48"/>
      <c r="N822" s="285"/>
      <c r="O822" s="285"/>
      <c r="U822" s="285"/>
      <c r="V822" s="285"/>
      <c r="W822" s="285"/>
      <c r="X822" s="285"/>
    </row>
    <row r="823" spans="1:24">
      <c r="A823" s="45"/>
      <c r="B823" s="43">
        <f t="shared" si="19"/>
        <v>801</v>
      </c>
      <c r="C823" s="539"/>
      <c r="D823" s="620"/>
      <c r="E823" s="620"/>
      <c r="F823" s="48"/>
      <c r="N823" s="285"/>
      <c r="O823" s="285"/>
      <c r="U823" s="285"/>
      <c r="V823" s="285"/>
      <c r="W823" s="285"/>
      <c r="X823" s="285"/>
    </row>
    <row r="824" spans="1:24">
      <c r="A824" s="45"/>
      <c r="B824" s="43">
        <f t="shared" si="19"/>
        <v>802</v>
      </c>
      <c r="C824" s="539"/>
      <c r="D824" s="620"/>
      <c r="E824" s="620"/>
      <c r="F824" s="48"/>
      <c r="N824" s="285"/>
      <c r="O824" s="285"/>
      <c r="U824" s="285"/>
      <c r="V824" s="285"/>
      <c r="W824" s="285"/>
      <c r="X824" s="285"/>
    </row>
    <row r="825" spans="1:24">
      <c r="A825" s="45"/>
      <c r="B825" s="43">
        <f t="shared" si="19"/>
        <v>803</v>
      </c>
      <c r="C825" s="539"/>
      <c r="D825" s="620"/>
      <c r="E825" s="620"/>
      <c r="F825" s="48"/>
      <c r="N825" s="285"/>
      <c r="O825" s="285"/>
      <c r="U825" s="285"/>
      <c r="V825" s="285"/>
      <c r="W825" s="285"/>
      <c r="X825" s="285"/>
    </row>
    <row r="826" spans="1:24">
      <c r="A826" s="45"/>
      <c r="B826" s="43">
        <f t="shared" si="19"/>
        <v>804</v>
      </c>
      <c r="C826" s="539"/>
      <c r="D826" s="620"/>
      <c r="E826" s="620"/>
      <c r="F826" s="48"/>
      <c r="N826" s="285"/>
      <c r="O826" s="285"/>
      <c r="U826" s="285"/>
      <c r="V826" s="285"/>
      <c r="W826" s="285"/>
      <c r="X826" s="285"/>
    </row>
    <row r="827" spans="1:24">
      <c r="A827" s="45"/>
      <c r="B827" s="43">
        <f t="shared" si="19"/>
        <v>805</v>
      </c>
      <c r="C827" s="539"/>
      <c r="D827" s="620"/>
      <c r="E827" s="620"/>
      <c r="F827" s="48"/>
      <c r="N827" s="285"/>
      <c r="O827" s="285"/>
      <c r="U827" s="285"/>
      <c r="V827" s="285"/>
      <c r="W827" s="285"/>
      <c r="X827" s="285"/>
    </row>
    <row r="828" spans="1:24">
      <c r="A828" s="45"/>
      <c r="B828" s="43">
        <f t="shared" si="19"/>
        <v>806</v>
      </c>
      <c r="C828" s="539"/>
      <c r="D828" s="620"/>
      <c r="E828" s="620"/>
      <c r="F828" s="48"/>
      <c r="N828" s="285"/>
      <c r="O828" s="285"/>
      <c r="U828" s="285"/>
      <c r="V828" s="285"/>
      <c r="W828" s="285"/>
      <c r="X828" s="285"/>
    </row>
    <row r="829" spans="1:24">
      <c r="A829" s="45"/>
      <c r="B829" s="43">
        <f t="shared" si="19"/>
        <v>807</v>
      </c>
      <c r="C829" s="539"/>
      <c r="D829" s="620"/>
      <c r="E829" s="620"/>
      <c r="F829" s="48"/>
      <c r="N829" s="285"/>
      <c r="O829" s="285"/>
      <c r="U829" s="285"/>
      <c r="V829" s="285"/>
      <c r="W829" s="285"/>
      <c r="X829" s="285"/>
    </row>
    <row r="830" spans="1:24">
      <c r="A830" s="45"/>
      <c r="B830" s="43">
        <f t="shared" si="19"/>
        <v>808</v>
      </c>
      <c r="C830" s="539"/>
      <c r="D830" s="620"/>
      <c r="E830" s="620"/>
      <c r="F830" s="48"/>
      <c r="N830" s="285"/>
      <c r="O830" s="285"/>
      <c r="U830" s="285"/>
      <c r="V830" s="285"/>
      <c r="W830" s="285"/>
      <c r="X830" s="285"/>
    </row>
    <row r="831" spans="1:24">
      <c r="A831" s="45"/>
      <c r="B831" s="43">
        <f t="shared" si="19"/>
        <v>809</v>
      </c>
      <c r="C831" s="539"/>
      <c r="D831" s="620"/>
      <c r="E831" s="620"/>
      <c r="F831" s="48"/>
      <c r="N831" s="285"/>
      <c r="O831" s="285"/>
      <c r="U831" s="285"/>
      <c r="V831" s="285"/>
      <c r="W831" s="285"/>
      <c r="X831" s="285"/>
    </row>
    <row r="832" spans="1:24">
      <c r="A832" s="45"/>
      <c r="B832" s="43">
        <f t="shared" si="19"/>
        <v>810</v>
      </c>
      <c r="C832" s="539"/>
      <c r="D832" s="620"/>
      <c r="E832" s="620"/>
      <c r="F832" s="48"/>
      <c r="N832" s="285"/>
      <c r="O832" s="285"/>
      <c r="U832" s="285"/>
      <c r="V832" s="285"/>
      <c r="W832" s="285"/>
      <c r="X832" s="285"/>
    </row>
    <row r="833" spans="1:24">
      <c r="A833" s="45"/>
      <c r="B833" s="43">
        <f t="shared" si="19"/>
        <v>811</v>
      </c>
      <c r="C833" s="539"/>
      <c r="D833" s="620"/>
      <c r="E833" s="620"/>
      <c r="F833" s="48"/>
      <c r="N833" s="285"/>
      <c r="O833" s="285"/>
      <c r="U833" s="285"/>
      <c r="V833" s="285"/>
      <c r="W833" s="285"/>
      <c r="X833" s="285"/>
    </row>
    <row r="834" spans="1:24">
      <c r="A834" s="45"/>
      <c r="B834" s="43">
        <f t="shared" si="19"/>
        <v>812</v>
      </c>
      <c r="C834" s="539"/>
      <c r="D834" s="620"/>
      <c r="E834" s="620"/>
      <c r="F834" s="48"/>
      <c r="N834" s="285"/>
      <c r="O834" s="285"/>
      <c r="U834" s="285"/>
      <c r="V834" s="285"/>
      <c r="W834" s="285"/>
      <c r="X834" s="285"/>
    </row>
    <row r="835" spans="1:24">
      <c r="A835" s="45"/>
      <c r="B835" s="43">
        <f t="shared" si="19"/>
        <v>813</v>
      </c>
      <c r="C835" s="539"/>
      <c r="D835" s="620"/>
      <c r="E835" s="620"/>
      <c r="F835" s="48"/>
      <c r="N835" s="285"/>
      <c r="O835" s="285"/>
      <c r="U835" s="285"/>
      <c r="V835" s="285"/>
      <c r="W835" s="285"/>
      <c r="X835" s="285"/>
    </row>
    <row r="836" spans="1:24">
      <c r="A836" s="45"/>
      <c r="B836" s="43">
        <f t="shared" si="19"/>
        <v>814</v>
      </c>
      <c r="C836" s="539"/>
      <c r="D836" s="620"/>
      <c r="E836" s="620"/>
      <c r="F836" s="48"/>
      <c r="N836" s="285"/>
      <c r="O836" s="285"/>
      <c r="U836" s="285"/>
      <c r="V836" s="285"/>
      <c r="W836" s="285"/>
      <c r="X836" s="285"/>
    </row>
    <row r="837" spans="1:24">
      <c r="A837" s="45"/>
      <c r="B837" s="43">
        <f t="shared" si="19"/>
        <v>815</v>
      </c>
      <c r="C837" s="539"/>
      <c r="D837" s="620"/>
      <c r="E837" s="620"/>
      <c r="F837" s="48"/>
      <c r="N837" s="285"/>
      <c r="O837" s="285"/>
      <c r="U837" s="285"/>
      <c r="V837" s="285"/>
      <c r="W837" s="285"/>
      <c r="X837" s="285"/>
    </row>
    <row r="838" spans="1:24">
      <c r="A838" s="45"/>
      <c r="B838" s="43">
        <f t="shared" si="19"/>
        <v>816</v>
      </c>
      <c r="C838" s="539"/>
      <c r="D838" s="620"/>
      <c r="E838" s="620"/>
      <c r="F838" s="48"/>
      <c r="N838" s="285"/>
      <c r="O838" s="285"/>
      <c r="U838" s="285"/>
      <c r="V838" s="285"/>
      <c r="W838" s="285"/>
      <c r="X838" s="285"/>
    </row>
    <row r="839" spans="1:24">
      <c r="A839" s="45"/>
      <c r="B839" s="43">
        <f t="shared" si="19"/>
        <v>817</v>
      </c>
      <c r="C839" s="539"/>
      <c r="D839" s="620"/>
      <c r="E839" s="620"/>
      <c r="F839" s="48"/>
      <c r="N839" s="285"/>
      <c r="O839" s="285"/>
      <c r="U839" s="285"/>
      <c r="V839" s="285"/>
      <c r="W839" s="285"/>
      <c r="X839" s="285"/>
    </row>
    <row r="840" spans="1:24">
      <c r="A840" s="45"/>
      <c r="B840" s="43">
        <f t="shared" si="19"/>
        <v>818</v>
      </c>
      <c r="C840" s="539"/>
      <c r="D840" s="620"/>
      <c r="E840" s="620"/>
      <c r="F840" s="48"/>
      <c r="N840" s="285"/>
      <c r="O840" s="285"/>
      <c r="U840" s="285"/>
      <c r="V840" s="285"/>
      <c r="W840" s="285"/>
      <c r="X840" s="285"/>
    </row>
    <row r="841" spans="1:24">
      <c r="A841" s="45"/>
      <c r="B841" s="43">
        <f t="shared" si="19"/>
        <v>819</v>
      </c>
      <c r="C841" s="539"/>
      <c r="D841" s="620"/>
      <c r="E841" s="620"/>
      <c r="F841" s="48"/>
      <c r="N841" s="285"/>
      <c r="O841" s="285"/>
      <c r="U841" s="285"/>
      <c r="V841" s="285"/>
      <c r="W841" s="285"/>
      <c r="X841" s="285"/>
    </row>
    <row r="842" spans="1:24">
      <c r="A842" s="45"/>
      <c r="B842" s="43">
        <f t="shared" si="19"/>
        <v>820</v>
      </c>
      <c r="C842" s="539"/>
      <c r="D842" s="620"/>
      <c r="E842" s="620"/>
      <c r="F842" s="48"/>
      <c r="N842" s="285"/>
      <c r="O842" s="285"/>
      <c r="U842" s="285"/>
      <c r="V842" s="285"/>
      <c r="W842" s="285"/>
      <c r="X842" s="285"/>
    </row>
    <row r="843" spans="1:24">
      <c r="A843" s="45"/>
      <c r="B843" s="43">
        <f t="shared" si="19"/>
        <v>821</v>
      </c>
      <c r="C843" s="539"/>
      <c r="D843" s="620"/>
      <c r="E843" s="620"/>
      <c r="F843" s="48"/>
      <c r="N843" s="285"/>
      <c r="O843" s="285"/>
      <c r="U843" s="285"/>
      <c r="V843" s="285"/>
      <c r="W843" s="285"/>
      <c r="X843" s="285"/>
    </row>
    <row r="844" spans="1:24">
      <c r="A844" s="45"/>
      <c r="B844" s="43">
        <f t="shared" si="19"/>
        <v>822</v>
      </c>
      <c r="C844" s="539"/>
      <c r="D844" s="620"/>
      <c r="E844" s="620"/>
      <c r="F844" s="48"/>
      <c r="N844" s="285"/>
      <c r="O844" s="285"/>
      <c r="U844" s="285"/>
      <c r="V844" s="285"/>
      <c r="W844" s="285"/>
      <c r="X844" s="285"/>
    </row>
    <row r="845" spans="1:24">
      <c r="A845" s="45"/>
      <c r="B845" s="43">
        <f t="shared" si="19"/>
        <v>823</v>
      </c>
      <c r="C845" s="539"/>
      <c r="D845" s="620"/>
      <c r="E845" s="620"/>
      <c r="F845" s="48"/>
      <c r="N845" s="285"/>
      <c r="O845" s="285"/>
      <c r="U845" s="285"/>
      <c r="V845" s="285"/>
      <c r="W845" s="285"/>
      <c r="X845" s="285"/>
    </row>
    <row r="846" spans="1:24">
      <c r="A846" s="45"/>
      <c r="B846" s="43">
        <f t="shared" si="19"/>
        <v>824</v>
      </c>
      <c r="C846" s="539"/>
      <c r="D846" s="620"/>
      <c r="E846" s="620"/>
      <c r="F846" s="48"/>
      <c r="N846" s="285"/>
      <c r="O846" s="285"/>
      <c r="U846" s="285"/>
      <c r="V846" s="285"/>
      <c r="W846" s="285"/>
      <c r="X846" s="285"/>
    </row>
    <row r="847" spans="1:24">
      <c r="A847" s="45"/>
      <c r="B847" s="43">
        <f t="shared" si="19"/>
        <v>825</v>
      </c>
      <c r="C847" s="539"/>
      <c r="D847" s="620"/>
      <c r="E847" s="620"/>
      <c r="F847" s="48"/>
      <c r="N847" s="285"/>
      <c r="O847" s="285"/>
      <c r="U847" s="285"/>
      <c r="V847" s="285"/>
      <c r="W847" s="285"/>
      <c r="X847" s="285"/>
    </row>
    <row r="848" spans="1:24">
      <c r="A848" s="45"/>
      <c r="B848" s="43">
        <f t="shared" si="19"/>
        <v>826</v>
      </c>
      <c r="C848" s="539"/>
      <c r="D848" s="620"/>
      <c r="E848" s="620"/>
      <c r="F848" s="48"/>
      <c r="N848" s="285"/>
      <c r="O848" s="285"/>
      <c r="U848" s="285"/>
      <c r="V848" s="285"/>
      <c r="W848" s="285"/>
      <c r="X848" s="285"/>
    </row>
    <row r="849" spans="1:24">
      <c r="A849" s="45"/>
      <c r="B849" s="43">
        <f t="shared" si="19"/>
        <v>827</v>
      </c>
      <c r="C849" s="539"/>
      <c r="D849" s="620"/>
      <c r="E849" s="620"/>
      <c r="F849" s="48"/>
      <c r="N849" s="285"/>
      <c r="O849" s="285"/>
      <c r="U849" s="285"/>
      <c r="V849" s="285"/>
      <c r="W849" s="285"/>
      <c r="X849" s="285"/>
    </row>
    <row r="850" spans="1:24">
      <c r="A850" s="45"/>
      <c r="B850" s="43">
        <f t="shared" si="19"/>
        <v>828</v>
      </c>
      <c r="C850" s="539"/>
      <c r="D850" s="620"/>
      <c r="E850" s="620"/>
      <c r="F850" s="48"/>
      <c r="N850" s="285"/>
      <c r="O850" s="285"/>
      <c r="U850" s="285"/>
      <c r="V850" s="285"/>
      <c r="W850" s="285"/>
      <c r="X850" s="285"/>
    </row>
    <row r="851" spans="1:24">
      <c r="A851" s="45"/>
      <c r="B851" s="43">
        <f t="shared" si="19"/>
        <v>829</v>
      </c>
      <c r="C851" s="539"/>
      <c r="D851" s="620"/>
      <c r="E851" s="620"/>
      <c r="F851" s="48"/>
      <c r="N851" s="285"/>
      <c r="O851" s="285"/>
      <c r="U851" s="285"/>
      <c r="V851" s="285"/>
      <c r="W851" s="285"/>
      <c r="X851" s="285"/>
    </row>
    <row r="852" spans="1:24">
      <c r="A852" s="45"/>
      <c r="B852" s="43">
        <f t="shared" si="19"/>
        <v>830</v>
      </c>
      <c r="C852" s="539"/>
      <c r="D852" s="620"/>
      <c r="E852" s="620"/>
      <c r="F852" s="48"/>
      <c r="N852" s="285"/>
      <c r="O852" s="285"/>
      <c r="U852" s="285"/>
      <c r="V852" s="285"/>
      <c r="W852" s="285"/>
      <c r="X852" s="285"/>
    </row>
    <row r="853" spans="1:24">
      <c r="A853" s="45"/>
      <c r="B853" s="43">
        <f t="shared" si="19"/>
        <v>831</v>
      </c>
      <c r="C853" s="539"/>
      <c r="D853" s="620"/>
      <c r="E853" s="620"/>
      <c r="F853" s="48"/>
      <c r="N853" s="285"/>
      <c r="O853" s="285"/>
      <c r="U853" s="285"/>
      <c r="V853" s="285"/>
      <c r="W853" s="285"/>
      <c r="X853" s="285"/>
    </row>
    <row r="854" spans="1:24">
      <c r="A854" s="45"/>
      <c r="B854" s="43">
        <f t="shared" si="19"/>
        <v>832</v>
      </c>
      <c r="C854" s="539"/>
      <c r="D854" s="620"/>
      <c r="E854" s="620"/>
      <c r="F854" s="48"/>
      <c r="N854" s="285"/>
      <c r="O854" s="285"/>
      <c r="U854" s="285"/>
      <c r="V854" s="285"/>
      <c r="W854" s="285"/>
      <c r="X854" s="285"/>
    </row>
    <row r="855" spans="1:24">
      <c r="A855" s="45"/>
      <c r="B855" s="43">
        <f t="shared" si="19"/>
        <v>833</v>
      </c>
      <c r="C855" s="539"/>
      <c r="D855" s="620"/>
      <c r="E855" s="620"/>
      <c r="F855" s="48"/>
      <c r="N855" s="285"/>
      <c r="O855" s="285"/>
      <c r="U855" s="285"/>
      <c r="V855" s="285"/>
      <c r="W855" s="285"/>
      <c r="X855" s="285"/>
    </row>
    <row r="856" spans="1:24">
      <c r="A856" s="45"/>
      <c r="B856" s="43">
        <f t="shared" si="19"/>
        <v>834</v>
      </c>
      <c r="C856" s="539"/>
      <c r="D856" s="620"/>
      <c r="E856" s="620"/>
      <c r="F856" s="48"/>
      <c r="N856" s="285"/>
      <c r="O856" s="285"/>
      <c r="U856" s="285"/>
      <c r="V856" s="285"/>
      <c r="W856" s="285"/>
      <c r="X856" s="285"/>
    </row>
    <row r="857" spans="1:24">
      <c r="A857" s="45"/>
      <c r="B857" s="43">
        <f t="shared" ref="B857:B920" si="20">B856+1</f>
        <v>835</v>
      </c>
      <c r="C857" s="539"/>
      <c r="D857" s="620"/>
      <c r="E857" s="620"/>
      <c r="F857" s="48"/>
      <c r="N857" s="285"/>
      <c r="O857" s="285"/>
      <c r="U857" s="285"/>
      <c r="V857" s="285"/>
      <c r="W857" s="285"/>
      <c r="X857" s="285"/>
    </row>
    <row r="858" spans="1:24">
      <c r="A858" s="45"/>
      <c r="B858" s="43">
        <f t="shared" si="20"/>
        <v>836</v>
      </c>
      <c r="C858" s="539"/>
      <c r="D858" s="620"/>
      <c r="E858" s="620"/>
      <c r="F858" s="48"/>
      <c r="N858" s="285"/>
      <c r="O858" s="285"/>
      <c r="U858" s="285"/>
      <c r="V858" s="285"/>
      <c r="W858" s="285"/>
      <c r="X858" s="285"/>
    </row>
    <row r="859" spans="1:24">
      <c r="A859" s="45"/>
      <c r="B859" s="43">
        <f t="shared" si="20"/>
        <v>837</v>
      </c>
      <c r="C859" s="539"/>
      <c r="D859" s="620"/>
      <c r="E859" s="620"/>
      <c r="F859" s="48"/>
      <c r="N859" s="285"/>
      <c r="O859" s="285"/>
      <c r="U859" s="285"/>
      <c r="V859" s="285"/>
      <c r="W859" s="285"/>
      <c r="X859" s="285"/>
    </row>
    <row r="860" spans="1:24">
      <c r="A860" s="45"/>
      <c r="B860" s="43">
        <f t="shared" si="20"/>
        <v>838</v>
      </c>
      <c r="C860" s="539"/>
      <c r="D860" s="620"/>
      <c r="E860" s="620"/>
      <c r="F860" s="48"/>
      <c r="N860" s="285"/>
      <c r="O860" s="285"/>
      <c r="U860" s="285"/>
      <c r="V860" s="285"/>
      <c r="W860" s="285"/>
      <c r="X860" s="285"/>
    </row>
    <row r="861" spans="1:24">
      <c r="A861" s="45"/>
      <c r="B861" s="43">
        <f t="shared" si="20"/>
        <v>839</v>
      </c>
      <c r="C861" s="539"/>
      <c r="D861" s="620"/>
      <c r="E861" s="620"/>
      <c r="F861" s="48"/>
      <c r="N861" s="285"/>
      <c r="O861" s="285"/>
      <c r="U861" s="285"/>
      <c r="V861" s="285"/>
      <c r="W861" s="285"/>
      <c r="X861" s="285"/>
    </row>
    <row r="862" spans="1:24">
      <c r="A862" s="45"/>
      <c r="B862" s="43">
        <f t="shared" si="20"/>
        <v>840</v>
      </c>
      <c r="C862" s="539"/>
      <c r="D862" s="620"/>
      <c r="E862" s="620"/>
      <c r="F862" s="48"/>
      <c r="N862" s="285"/>
      <c r="O862" s="285"/>
      <c r="U862" s="285"/>
      <c r="V862" s="285"/>
      <c r="W862" s="285"/>
      <c r="X862" s="285"/>
    </row>
    <row r="863" spans="1:24">
      <c r="A863" s="45"/>
      <c r="B863" s="43">
        <f t="shared" si="20"/>
        <v>841</v>
      </c>
      <c r="C863" s="539"/>
      <c r="D863" s="620"/>
      <c r="E863" s="620"/>
      <c r="F863" s="48"/>
      <c r="N863" s="285"/>
      <c r="O863" s="285"/>
      <c r="U863" s="285"/>
      <c r="V863" s="285"/>
      <c r="W863" s="285"/>
      <c r="X863" s="285"/>
    </row>
    <row r="864" spans="1:24">
      <c r="A864" s="45"/>
      <c r="B864" s="43">
        <f t="shared" si="20"/>
        <v>842</v>
      </c>
      <c r="C864" s="539"/>
      <c r="D864" s="620"/>
      <c r="E864" s="620"/>
      <c r="F864" s="48"/>
      <c r="N864" s="285"/>
      <c r="O864" s="285"/>
      <c r="U864" s="285"/>
      <c r="V864" s="285"/>
      <c r="W864" s="285"/>
      <c r="X864" s="285"/>
    </row>
    <row r="865" spans="1:24">
      <c r="A865" s="45"/>
      <c r="B865" s="43">
        <f t="shared" si="20"/>
        <v>843</v>
      </c>
      <c r="C865" s="539"/>
      <c r="D865" s="620"/>
      <c r="E865" s="620"/>
      <c r="F865" s="48"/>
      <c r="N865" s="285"/>
      <c r="O865" s="285"/>
      <c r="U865" s="285"/>
      <c r="V865" s="285"/>
      <c r="W865" s="285"/>
      <c r="X865" s="285"/>
    </row>
    <row r="866" spans="1:24">
      <c r="A866" s="45"/>
      <c r="B866" s="43">
        <f t="shared" si="20"/>
        <v>844</v>
      </c>
      <c r="C866" s="539"/>
      <c r="D866" s="620"/>
      <c r="E866" s="620"/>
      <c r="F866" s="48"/>
      <c r="N866" s="285"/>
      <c r="O866" s="285"/>
      <c r="U866" s="285"/>
      <c r="V866" s="285"/>
      <c r="W866" s="285"/>
      <c r="X866" s="285"/>
    </row>
    <row r="867" spans="1:24">
      <c r="A867" s="45"/>
      <c r="B867" s="43">
        <f t="shared" si="20"/>
        <v>845</v>
      </c>
      <c r="C867" s="539"/>
      <c r="D867" s="620"/>
      <c r="E867" s="620"/>
      <c r="F867" s="48"/>
      <c r="N867" s="285"/>
      <c r="O867" s="285"/>
      <c r="U867" s="285"/>
      <c r="V867" s="285"/>
      <c r="W867" s="285"/>
      <c r="X867" s="285"/>
    </row>
    <row r="868" spans="1:24">
      <c r="A868" s="45"/>
      <c r="B868" s="43">
        <f t="shared" si="20"/>
        <v>846</v>
      </c>
      <c r="C868" s="539"/>
      <c r="D868" s="620"/>
      <c r="E868" s="620"/>
      <c r="F868" s="48"/>
      <c r="N868" s="285"/>
      <c r="O868" s="285"/>
      <c r="U868" s="285"/>
      <c r="V868" s="285"/>
      <c r="W868" s="285"/>
      <c r="X868" s="285"/>
    </row>
    <row r="869" spans="1:24">
      <c r="A869" s="45"/>
      <c r="B869" s="43">
        <f t="shared" si="20"/>
        <v>847</v>
      </c>
      <c r="C869" s="539"/>
      <c r="D869" s="620"/>
      <c r="E869" s="620"/>
      <c r="F869" s="48"/>
      <c r="N869" s="285"/>
      <c r="O869" s="285"/>
      <c r="U869" s="285"/>
      <c r="V869" s="285"/>
      <c r="W869" s="285"/>
      <c r="X869" s="285"/>
    </row>
    <row r="870" spans="1:24">
      <c r="A870" s="45"/>
      <c r="B870" s="43">
        <f t="shared" si="20"/>
        <v>848</v>
      </c>
      <c r="C870" s="539"/>
      <c r="D870" s="620"/>
      <c r="E870" s="620"/>
      <c r="F870" s="48"/>
      <c r="N870" s="285"/>
      <c r="O870" s="285"/>
      <c r="U870" s="285"/>
      <c r="V870" s="285"/>
      <c r="W870" s="285"/>
      <c r="X870" s="285"/>
    </row>
    <row r="871" spans="1:24">
      <c r="A871" s="45"/>
      <c r="B871" s="43">
        <f t="shared" si="20"/>
        <v>849</v>
      </c>
      <c r="C871" s="539"/>
      <c r="D871" s="620"/>
      <c r="E871" s="620"/>
      <c r="F871" s="48"/>
      <c r="N871" s="285"/>
      <c r="O871" s="285"/>
      <c r="U871" s="285"/>
      <c r="V871" s="285"/>
      <c r="W871" s="285"/>
      <c r="X871" s="285"/>
    </row>
    <row r="872" spans="1:24">
      <c r="A872" s="45"/>
      <c r="B872" s="43">
        <f t="shared" si="20"/>
        <v>850</v>
      </c>
      <c r="C872" s="539"/>
      <c r="D872" s="620"/>
      <c r="E872" s="620"/>
      <c r="F872" s="48"/>
      <c r="N872" s="285"/>
      <c r="O872" s="285"/>
      <c r="U872" s="285"/>
      <c r="V872" s="285"/>
      <c r="W872" s="285"/>
      <c r="X872" s="285"/>
    </row>
    <row r="873" spans="1:24">
      <c r="A873" s="45"/>
      <c r="B873" s="43">
        <f t="shared" si="20"/>
        <v>851</v>
      </c>
      <c r="C873" s="539"/>
      <c r="D873" s="620"/>
      <c r="E873" s="620"/>
      <c r="F873" s="48"/>
      <c r="N873" s="285"/>
      <c r="O873" s="285"/>
      <c r="U873" s="285"/>
      <c r="V873" s="285"/>
      <c r="W873" s="285"/>
      <c r="X873" s="285"/>
    </row>
    <row r="874" spans="1:24">
      <c r="A874" s="45"/>
      <c r="B874" s="43">
        <f t="shared" si="20"/>
        <v>852</v>
      </c>
      <c r="C874" s="539"/>
      <c r="D874" s="620"/>
      <c r="E874" s="620"/>
      <c r="F874" s="48"/>
      <c r="N874" s="285"/>
      <c r="O874" s="285"/>
      <c r="U874" s="285"/>
      <c r="V874" s="285"/>
      <c r="W874" s="285"/>
      <c r="X874" s="285"/>
    </row>
    <row r="875" spans="1:24">
      <c r="A875" s="45"/>
      <c r="B875" s="43">
        <f t="shared" si="20"/>
        <v>853</v>
      </c>
      <c r="C875" s="539"/>
      <c r="D875" s="620"/>
      <c r="E875" s="620"/>
      <c r="F875" s="48"/>
      <c r="N875" s="285"/>
      <c r="O875" s="285"/>
      <c r="U875" s="285"/>
      <c r="V875" s="285"/>
      <c r="W875" s="285"/>
      <c r="X875" s="285"/>
    </row>
    <row r="876" spans="1:24">
      <c r="A876" s="45"/>
      <c r="B876" s="43">
        <f t="shared" si="20"/>
        <v>854</v>
      </c>
      <c r="C876" s="539"/>
      <c r="D876" s="620"/>
      <c r="E876" s="620"/>
      <c r="F876" s="48"/>
      <c r="N876" s="285"/>
      <c r="O876" s="285"/>
      <c r="U876" s="285"/>
      <c r="V876" s="285"/>
      <c r="W876" s="285"/>
      <c r="X876" s="285"/>
    </row>
    <row r="877" spans="1:24">
      <c r="A877" s="45"/>
      <c r="B877" s="43">
        <f t="shared" si="20"/>
        <v>855</v>
      </c>
      <c r="C877" s="539"/>
      <c r="D877" s="620"/>
      <c r="E877" s="620"/>
      <c r="F877" s="48"/>
      <c r="N877" s="285"/>
      <c r="O877" s="285"/>
      <c r="U877" s="285"/>
      <c r="V877" s="285"/>
      <c r="W877" s="285"/>
      <c r="X877" s="285"/>
    </row>
    <row r="878" spans="1:24">
      <c r="A878" s="45"/>
      <c r="B878" s="43">
        <f t="shared" si="20"/>
        <v>856</v>
      </c>
      <c r="C878" s="539"/>
      <c r="D878" s="620"/>
      <c r="E878" s="620"/>
      <c r="F878" s="48"/>
      <c r="N878" s="285"/>
      <c r="O878" s="285"/>
      <c r="U878" s="285"/>
      <c r="V878" s="285"/>
      <c r="W878" s="285"/>
      <c r="X878" s="285"/>
    </row>
    <row r="879" spans="1:24">
      <c r="A879" s="45"/>
      <c r="B879" s="43">
        <f t="shared" si="20"/>
        <v>857</v>
      </c>
      <c r="C879" s="539"/>
      <c r="D879" s="620"/>
      <c r="E879" s="620"/>
      <c r="F879" s="48"/>
      <c r="N879" s="285"/>
      <c r="O879" s="285"/>
      <c r="U879" s="285"/>
      <c r="V879" s="285"/>
      <c r="W879" s="285"/>
      <c r="X879" s="285"/>
    </row>
    <row r="880" spans="1:24">
      <c r="A880" s="45"/>
      <c r="B880" s="43">
        <f t="shared" si="20"/>
        <v>858</v>
      </c>
      <c r="C880" s="539"/>
      <c r="D880" s="620"/>
      <c r="E880" s="620"/>
      <c r="F880" s="48"/>
      <c r="N880" s="285"/>
      <c r="O880" s="285"/>
      <c r="U880" s="285"/>
      <c r="V880" s="285"/>
      <c r="W880" s="285"/>
      <c r="X880" s="285"/>
    </row>
    <row r="881" spans="1:24">
      <c r="A881" s="45"/>
      <c r="B881" s="43">
        <f t="shared" si="20"/>
        <v>859</v>
      </c>
      <c r="C881" s="539"/>
      <c r="D881" s="620"/>
      <c r="E881" s="620"/>
      <c r="F881" s="48"/>
      <c r="N881" s="285"/>
      <c r="O881" s="285"/>
      <c r="U881" s="285"/>
      <c r="V881" s="285"/>
      <c r="W881" s="285"/>
      <c r="X881" s="285"/>
    </row>
    <row r="882" spans="1:24">
      <c r="A882" s="45"/>
      <c r="B882" s="43">
        <f t="shared" si="20"/>
        <v>860</v>
      </c>
      <c r="C882" s="539"/>
      <c r="D882" s="620"/>
      <c r="E882" s="620"/>
      <c r="F882" s="48"/>
      <c r="N882" s="285"/>
      <c r="O882" s="285"/>
      <c r="U882" s="285"/>
      <c r="V882" s="285"/>
      <c r="W882" s="285"/>
      <c r="X882" s="285"/>
    </row>
    <row r="883" spans="1:24">
      <c r="A883" s="45"/>
      <c r="B883" s="43">
        <f t="shared" si="20"/>
        <v>861</v>
      </c>
      <c r="C883" s="539"/>
      <c r="D883" s="620"/>
      <c r="E883" s="620"/>
      <c r="F883" s="48"/>
      <c r="N883" s="285"/>
      <c r="O883" s="285"/>
      <c r="U883" s="285"/>
      <c r="V883" s="285"/>
      <c r="W883" s="285"/>
      <c r="X883" s="285"/>
    </row>
    <row r="884" spans="1:24">
      <c r="A884" s="45"/>
      <c r="B884" s="43">
        <f t="shared" si="20"/>
        <v>862</v>
      </c>
      <c r="C884" s="539"/>
      <c r="D884" s="620"/>
      <c r="E884" s="620"/>
      <c r="F884" s="48"/>
      <c r="N884" s="285"/>
      <c r="O884" s="285"/>
      <c r="U884" s="285"/>
      <c r="V884" s="285"/>
      <c r="W884" s="285"/>
      <c r="X884" s="285"/>
    </row>
    <row r="885" spans="1:24">
      <c r="A885" s="45"/>
      <c r="B885" s="43">
        <f t="shared" si="20"/>
        <v>863</v>
      </c>
      <c r="C885" s="539"/>
      <c r="D885" s="620"/>
      <c r="E885" s="620"/>
      <c r="F885" s="48"/>
      <c r="N885" s="285"/>
      <c r="O885" s="285"/>
      <c r="U885" s="285"/>
      <c r="V885" s="285"/>
      <c r="W885" s="285"/>
      <c r="X885" s="285"/>
    </row>
    <row r="886" spans="1:24">
      <c r="A886" s="45"/>
      <c r="B886" s="43">
        <f t="shared" si="20"/>
        <v>864</v>
      </c>
      <c r="C886" s="539"/>
      <c r="D886" s="620"/>
      <c r="E886" s="620"/>
      <c r="F886" s="48"/>
      <c r="N886" s="285"/>
      <c r="O886" s="285"/>
      <c r="U886" s="285"/>
      <c r="V886" s="285"/>
      <c r="W886" s="285"/>
      <c r="X886" s="285"/>
    </row>
    <row r="887" spans="1:24">
      <c r="A887" s="45"/>
      <c r="B887" s="43">
        <f t="shared" si="20"/>
        <v>865</v>
      </c>
      <c r="C887" s="539"/>
      <c r="D887" s="620"/>
      <c r="E887" s="620"/>
      <c r="F887" s="48"/>
      <c r="N887" s="285"/>
      <c r="O887" s="285"/>
      <c r="U887" s="285"/>
      <c r="V887" s="285"/>
      <c r="W887" s="285"/>
      <c r="X887" s="285"/>
    </row>
    <row r="888" spans="1:24">
      <c r="A888" s="45"/>
      <c r="B888" s="43">
        <f t="shared" si="20"/>
        <v>866</v>
      </c>
      <c r="C888" s="539"/>
      <c r="D888" s="620"/>
      <c r="E888" s="620"/>
      <c r="F888" s="48"/>
      <c r="N888" s="285"/>
      <c r="O888" s="285"/>
      <c r="U888" s="285"/>
      <c r="V888" s="285"/>
      <c r="W888" s="285"/>
      <c r="X888" s="285"/>
    </row>
    <row r="889" spans="1:24">
      <c r="A889" s="45"/>
      <c r="B889" s="43">
        <f t="shared" si="20"/>
        <v>867</v>
      </c>
      <c r="C889" s="539"/>
      <c r="D889" s="620"/>
      <c r="E889" s="620"/>
      <c r="F889" s="48"/>
      <c r="N889" s="285"/>
      <c r="O889" s="285"/>
      <c r="U889" s="285"/>
      <c r="V889" s="285"/>
      <c r="W889" s="285"/>
      <c r="X889" s="285"/>
    </row>
    <row r="890" spans="1:24">
      <c r="A890" s="45"/>
      <c r="B890" s="43">
        <f t="shared" si="20"/>
        <v>868</v>
      </c>
      <c r="C890" s="539"/>
      <c r="D890" s="620"/>
      <c r="E890" s="620"/>
      <c r="F890" s="48"/>
      <c r="N890" s="285"/>
      <c r="O890" s="285"/>
      <c r="U890" s="285"/>
      <c r="V890" s="285"/>
      <c r="W890" s="285"/>
      <c r="X890" s="285"/>
    </row>
    <row r="891" spans="1:24">
      <c r="A891" s="45"/>
      <c r="B891" s="43">
        <f t="shared" si="20"/>
        <v>869</v>
      </c>
      <c r="C891" s="539"/>
      <c r="D891" s="620"/>
      <c r="E891" s="620"/>
      <c r="F891" s="48"/>
      <c r="N891" s="285"/>
      <c r="O891" s="285"/>
      <c r="U891" s="285"/>
      <c r="V891" s="285"/>
      <c r="W891" s="285"/>
      <c r="X891" s="285"/>
    </row>
    <row r="892" spans="1:24">
      <c r="A892" s="45"/>
      <c r="B892" s="43">
        <f t="shared" si="20"/>
        <v>870</v>
      </c>
      <c r="C892" s="539"/>
      <c r="D892" s="620"/>
      <c r="E892" s="620"/>
      <c r="F892" s="48"/>
      <c r="N892" s="285"/>
      <c r="O892" s="285"/>
      <c r="U892" s="285"/>
      <c r="V892" s="285"/>
      <c r="W892" s="285"/>
      <c r="X892" s="285"/>
    </row>
    <row r="893" spans="1:24">
      <c r="A893" s="45"/>
      <c r="B893" s="43">
        <f t="shared" si="20"/>
        <v>871</v>
      </c>
      <c r="C893" s="539"/>
      <c r="D893" s="620"/>
      <c r="E893" s="620"/>
      <c r="F893" s="48"/>
      <c r="N893" s="285"/>
      <c r="O893" s="285"/>
      <c r="U893" s="285"/>
      <c r="V893" s="285"/>
      <c r="W893" s="285"/>
      <c r="X893" s="285"/>
    </row>
    <row r="894" spans="1:24">
      <c r="A894" s="45"/>
      <c r="B894" s="43">
        <f t="shared" si="20"/>
        <v>872</v>
      </c>
      <c r="C894" s="539"/>
      <c r="D894" s="620"/>
      <c r="E894" s="620"/>
      <c r="F894" s="48"/>
      <c r="N894" s="285"/>
      <c r="O894" s="285"/>
      <c r="U894" s="285"/>
      <c r="V894" s="285"/>
      <c r="W894" s="285"/>
      <c r="X894" s="285"/>
    </row>
    <row r="895" spans="1:24">
      <c r="A895" s="45"/>
      <c r="B895" s="43">
        <f t="shared" si="20"/>
        <v>873</v>
      </c>
      <c r="C895" s="539"/>
      <c r="D895" s="620"/>
      <c r="E895" s="620"/>
      <c r="F895" s="48"/>
      <c r="N895" s="285"/>
      <c r="O895" s="285"/>
      <c r="U895" s="285"/>
      <c r="V895" s="285"/>
      <c r="W895" s="285"/>
      <c r="X895" s="285"/>
    </row>
    <row r="896" spans="1:24">
      <c r="A896" s="45"/>
      <c r="B896" s="43">
        <f t="shared" si="20"/>
        <v>874</v>
      </c>
      <c r="C896" s="539"/>
      <c r="D896" s="620"/>
      <c r="E896" s="620"/>
      <c r="F896" s="48"/>
      <c r="N896" s="285"/>
      <c r="O896" s="285"/>
      <c r="U896" s="285"/>
      <c r="V896" s="285"/>
      <c r="W896" s="285"/>
      <c r="X896" s="285"/>
    </row>
    <row r="897" spans="1:24">
      <c r="A897" s="45"/>
      <c r="B897" s="43">
        <f t="shared" si="20"/>
        <v>875</v>
      </c>
      <c r="C897" s="539"/>
      <c r="D897" s="620"/>
      <c r="E897" s="620"/>
      <c r="F897" s="48"/>
      <c r="N897" s="285"/>
      <c r="O897" s="285"/>
      <c r="U897" s="285"/>
      <c r="V897" s="285"/>
      <c r="W897" s="285"/>
      <c r="X897" s="285"/>
    </row>
    <row r="898" spans="1:24">
      <c r="A898" s="45"/>
      <c r="B898" s="43">
        <f t="shared" si="20"/>
        <v>876</v>
      </c>
      <c r="C898" s="539"/>
      <c r="D898" s="620"/>
      <c r="E898" s="620"/>
      <c r="F898" s="48"/>
      <c r="N898" s="285"/>
      <c r="O898" s="285"/>
      <c r="U898" s="285"/>
      <c r="V898" s="285"/>
      <c r="W898" s="285"/>
      <c r="X898" s="285"/>
    </row>
    <row r="899" spans="1:24">
      <c r="A899" s="45"/>
      <c r="B899" s="43">
        <f t="shared" si="20"/>
        <v>877</v>
      </c>
      <c r="C899" s="539"/>
      <c r="D899" s="620"/>
      <c r="E899" s="620"/>
      <c r="F899" s="48"/>
      <c r="N899" s="285"/>
      <c r="O899" s="285"/>
      <c r="U899" s="285"/>
      <c r="V899" s="285"/>
      <c r="W899" s="285"/>
      <c r="X899" s="285"/>
    </row>
    <row r="900" spans="1:24">
      <c r="A900" s="45"/>
      <c r="B900" s="43">
        <f t="shared" si="20"/>
        <v>878</v>
      </c>
      <c r="C900" s="539"/>
      <c r="D900" s="620"/>
      <c r="E900" s="620"/>
      <c r="F900" s="48"/>
      <c r="N900" s="285"/>
      <c r="O900" s="285"/>
      <c r="U900" s="285"/>
      <c r="V900" s="285"/>
      <c r="W900" s="285"/>
      <c r="X900" s="285"/>
    </row>
    <row r="901" spans="1:24">
      <c r="A901" s="45"/>
      <c r="B901" s="43">
        <f t="shared" si="20"/>
        <v>879</v>
      </c>
      <c r="C901" s="539"/>
      <c r="D901" s="620"/>
      <c r="E901" s="620"/>
      <c r="F901" s="48"/>
      <c r="N901" s="285"/>
      <c r="O901" s="285"/>
      <c r="U901" s="285"/>
      <c r="V901" s="285"/>
      <c r="W901" s="285"/>
      <c r="X901" s="285"/>
    </row>
    <row r="902" spans="1:24">
      <c r="A902" s="45"/>
      <c r="B902" s="43">
        <f t="shared" si="20"/>
        <v>880</v>
      </c>
      <c r="C902" s="539"/>
      <c r="D902" s="620"/>
      <c r="E902" s="620"/>
      <c r="F902" s="48"/>
      <c r="N902" s="285"/>
      <c r="O902" s="285"/>
      <c r="U902" s="285"/>
      <c r="V902" s="285"/>
      <c r="W902" s="285"/>
      <c r="X902" s="285"/>
    </row>
    <row r="903" spans="1:24">
      <c r="A903" s="45"/>
      <c r="B903" s="43">
        <f t="shared" si="20"/>
        <v>881</v>
      </c>
      <c r="C903" s="539"/>
      <c r="D903" s="620"/>
      <c r="E903" s="620"/>
      <c r="F903" s="48"/>
      <c r="N903" s="285"/>
      <c r="O903" s="285"/>
      <c r="U903" s="285"/>
      <c r="V903" s="285"/>
      <c r="W903" s="285"/>
      <c r="X903" s="285"/>
    </row>
    <row r="904" spans="1:24">
      <c r="A904" s="45"/>
      <c r="B904" s="43">
        <f t="shared" si="20"/>
        <v>882</v>
      </c>
      <c r="C904" s="539"/>
      <c r="D904" s="620"/>
      <c r="E904" s="620"/>
      <c r="F904" s="48"/>
      <c r="N904" s="285"/>
      <c r="O904" s="285"/>
      <c r="U904" s="285"/>
      <c r="V904" s="285"/>
      <c r="W904" s="285"/>
      <c r="X904" s="285"/>
    </row>
    <row r="905" spans="1:24">
      <c r="A905" s="45"/>
      <c r="B905" s="43">
        <f t="shared" si="20"/>
        <v>883</v>
      </c>
      <c r="C905" s="539"/>
      <c r="D905" s="620"/>
      <c r="E905" s="620"/>
      <c r="F905" s="48"/>
      <c r="N905" s="285"/>
      <c r="O905" s="285"/>
      <c r="U905" s="285"/>
      <c r="V905" s="285"/>
      <c r="W905" s="285"/>
      <c r="X905" s="285"/>
    </row>
    <row r="906" spans="1:24">
      <c r="A906" s="45"/>
      <c r="B906" s="43">
        <f t="shared" si="20"/>
        <v>884</v>
      </c>
      <c r="C906" s="539"/>
      <c r="D906" s="620"/>
      <c r="E906" s="620"/>
      <c r="F906" s="48"/>
      <c r="N906" s="285"/>
      <c r="O906" s="285"/>
      <c r="U906" s="285"/>
      <c r="V906" s="285"/>
      <c r="W906" s="285"/>
      <c r="X906" s="285"/>
    </row>
    <row r="907" spans="1:24">
      <c r="A907" s="45"/>
      <c r="B907" s="43">
        <f t="shared" si="20"/>
        <v>885</v>
      </c>
      <c r="C907" s="539"/>
      <c r="D907" s="620"/>
      <c r="E907" s="620"/>
      <c r="F907" s="48"/>
      <c r="N907" s="285"/>
      <c r="O907" s="285"/>
      <c r="U907" s="285"/>
      <c r="V907" s="285"/>
      <c r="W907" s="285"/>
      <c r="X907" s="285"/>
    </row>
    <row r="908" spans="1:24">
      <c r="A908" s="45"/>
      <c r="B908" s="43">
        <f t="shared" si="20"/>
        <v>886</v>
      </c>
      <c r="C908" s="539"/>
      <c r="D908" s="620"/>
      <c r="E908" s="620"/>
      <c r="F908" s="48"/>
      <c r="N908" s="285"/>
      <c r="O908" s="285"/>
      <c r="U908" s="285"/>
      <c r="V908" s="285"/>
      <c r="W908" s="285"/>
      <c r="X908" s="285"/>
    </row>
    <row r="909" spans="1:24">
      <c r="A909" s="45"/>
      <c r="B909" s="43">
        <f t="shared" si="20"/>
        <v>887</v>
      </c>
      <c r="C909" s="539"/>
      <c r="D909" s="620"/>
      <c r="E909" s="620"/>
      <c r="F909" s="48"/>
      <c r="N909" s="285"/>
      <c r="O909" s="285"/>
      <c r="U909" s="285"/>
      <c r="V909" s="285"/>
      <c r="W909" s="285"/>
      <c r="X909" s="285"/>
    </row>
    <row r="910" spans="1:24">
      <c r="A910" s="45"/>
      <c r="B910" s="43">
        <f t="shared" si="20"/>
        <v>888</v>
      </c>
      <c r="C910" s="539"/>
      <c r="D910" s="620"/>
      <c r="E910" s="620"/>
      <c r="F910" s="48"/>
      <c r="N910" s="285"/>
      <c r="O910" s="285"/>
      <c r="U910" s="285"/>
      <c r="V910" s="285"/>
      <c r="W910" s="285"/>
      <c r="X910" s="285"/>
    </row>
    <row r="911" spans="1:24">
      <c r="A911" s="45"/>
      <c r="B911" s="43">
        <f t="shared" si="20"/>
        <v>889</v>
      </c>
      <c r="C911" s="539"/>
      <c r="D911" s="620"/>
      <c r="E911" s="620"/>
      <c r="F911" s="48"/>
      <c r="N911" s="285"/>
      <c r="O911" s="285"/>
      <c r="U911" s="285"/>
      <c r="V911" s="285"/>
      <c r="W911" s="285"/>
      <c r="X911" s="285"/>
    </row>
    <row r="912" spans="1:24">
      <c r="A912" s="45"/>
      <c r="B912" s="43">
        <f t="shared" si="20"/>
        <v>890</v>
      </c>
      <c r="C912" s="539"/>
      <c r="D912" s="620"/>
      <c r="E912" s="620"/>
      <c r="F912" s="48"/>
      <c r="N912" s="285"/>
      <c r="O912" s="285"/>
      <c r="U912" s="285"/>
      <c r="V912" s="285"/>
      <c r="W912" s="285"/>
      <c r="X912" s="285"/>
    </row>
    <row r="913" spans="1:24">
      <c r="A913" s="45"/>
      <c r="B913" s="43">
        <f t="shared" si="20"/>
        <v>891</v>
      </c>
      <c r="C913" s="539"/>
      <c r="D913" s="620"/>
      <c r="E913" s="620"/>
      <c r="F913" s="48"/>
      <c r="N913" s="285"/>
      <c r="O913" s="285"/>
      <c r="U913" s="285"/>
      <c r="V913" s="285"/>
      <c r="W913" s="285"/>
      <c r="X913" s="285"/>
    </row>
    <row r="914" spans="1:24">
      <c r="A914" s="45"/>
      <c r="B914" s="43">
        <f t="shared" si="20"/>
        <v>892</v>
      </c>
      <c r="C914" s="539"/>
      <c r="D914" s="620"/>
      <c r="E914" s="620"/>
      <c r="F914" s="48"/>
      <c r="N914" s="285"/>
      <c r="O914" s="285"/>
      <c r="U914" s="285"/>
      <c r="V914" s="285"/>
      <c r="W914" s="285"/>
      <c r="X914" s="285"/>
    </row>
    <row r="915" spans="1:24">
      <c r="A915" s="45"/>
      <c r="B915" s="43">
        <f t="shared" si="20"/>
        <v>893</v>
      </c>
      <c r="C915" s="539"/>
      <c r="D915" s="620"/>
      <c r="E915" s="620"/>
      <c r="F915" s="48"/>
      <c r="N915" s="285"/>
      <c r="O915" s="285"/>
      <c r="U915" s="285"/>
      <c r="V915" s="285"/>
      <c r="W915" s="285"/>
      <c r="X915" s="285"/>
    </row>
    <row r="916" spans="1:24">
      <c r="A916" s="45"/>
      <c r="B916" s="43">
        <f t="shared" si="20"/>
        <v>894</v>
      </c>
      <c r="C916" s="539"/>
      <c r="D916" s="620"/>
      <c r="E916" s="620"/>
      <c r="F916" s="48"/>
      <c r="N916" s="285"/>
      <c r="O916" s="285"/>
      <c r="U916" s="285"/>
      <c r="V916" s="285"/>
      <c r="W916" s="285"/>
      <c r="X916" s="285"/>
    </row>
    <row r="917" spans="1:24">
      <c r="A917" s="45"/>
      <c r="B917" s="43">
        <f t="shared" si="20"/>
        <v>895</v>
      </c>
      <c r="C917" s="539"/>
      <c r="D917" s="620"/>
      <c r="E917" s="620"/>
      <c r="F917" s="48"/>
      <c r="N917" s="285"/>
      <c r="O917" s="285"/>
      <c r="U917" s="285"/>
      <c r="V917" s="285"/>
      <c r="W917" s="285"/>
      <c r="X917" s="285"/>
    </row>
    <row r="918" spans="1:24">
      <c r="A918" s="45"/>
      <c r="B918" s="43">
        <f t="shared" si="20"/>
        <v>896</v>
      </c>
      <c r="C918" s="539"/>
      <c r="D918" s="620"/>
      <c r="E918" s="620"/>
      <c r="F918" s="48"/>
      <c r="N918" s="285"/>
      <c r="O918" s="285"/>
      <c r="U918" s="285"/>
      <c r="V918" s="285"/>
      <c r="W918" s="285"/>
      <c r="X918" s="285"/>
    </row>
    <row r="919" spans="1:24">
      <c r="A919" s="45"/>
      <c r="B919" s="43">
        <f t="shared" si="20"/>
        <v>897</v>
      </c>
      <c r="C919" s="539"/>
      <c r="D919" s="620"/>
      <c r="E919" s="620"/>
      <c r="F919" s="48"/>
      <c r="N919" s="285"/>
      <c r="O919" s="285"/>
      <c r="U919" s="285"/>
      <c r="V919" s="285"/>
      <c r="W919" s="285"/>
      <c r="X919" s="285"/>
    </row>
    <row r="920" spans="1:24">
      <c r="A920" s="45"/>
      <c r="B920" s="43">
        <f t="shared" si="20"/>
        <v>898</v>
      </c>
      <c r="C920" s="539"/>
      <c r="D920" s="620"/>
      <c r="E920" s="620"/>
      <c r="F920" s="48"/>
      <c r="N920" s="285"/>
      <c r="O920" s="285"/>
      <c r="U920" s="285"/>
      <c r="V920" s="285"/>
      <c r="W920" s="285"/>
      <c r="X920" s="285"/>
    </row>
    <row r="921" spans="1:24">
      <c r="A921" s="45"/>
      <c r="B921" s="43">
        <f t="shared" ref="B921:B984" si="21">B920+1</f>
        <v>899</v>
      </c>
      <c r="C921" s="539"/>
      <c r="D921" s="620"/>
      <c r="E921" s="620"/>
      <c r="F921" s="48"/>
      <c r="N921" s="285"/>
      <c r="O921" s="285"/>
      <c r="U921" s="285"/>
      <c r="V921" s="285"/>
      <c r="W921" s="285"/>
      <c r="X921" s="285"/>
    </row>
    <row r="922" spans="1:24">
      <c r="A922" s="45"/>
      <c r="B922" s="43">
        <f t="shared" si="21"/>
        <v>900</v>
      </c>
      <c r="C922" s="539"/>
      <c r="D922" s="620"/>
      <c r="E922" s="620"/>
      <c r="F922" s="48"/>
      <c r="N922" s="285"/>
      <c r="O922" s="285"/>
      <c r="U922" s="285"/>
      <c r="V922" s="285"/>
      <c r="W922" s="285"/>
      <c r="X922" s="285"/>
    </row>
    <row r="923" spans="1:24">
      <c r="A923" s="45"/>
      <c r="B923" s="43">
        <f t="shared" si="21"/>
        <v>901</v>
      </c>
      <c r="C923" s="539"/>
      <c r="D923" s="620"/>
      <c r="E923" s="620"/>
      <c r="F923" s="48"/>
      <c r="N923" s="285"/>
      <c r="O923" s="285"/>
      <c r="U923" s="285"/>
      <c r="V923" s="285"/>
      <c r="W923" s="285"/>
      <c r="X923" s="285"/>
    </row>
    <row r="924" spans="1:24">
      <c r="A924" s="45"/>
      <c r="B924" s="43">
        <f t="shared" si="21"/>
        <v>902</v>
      </c>
      <c r="C924" s="539"/>
      <c r="D924" s="620"/>
      <c r="E924" s="620"/>
      <c r="F924" s="48"/>
      <c r="N924" s="285"/>
      <c r="O924" s="285"/>
      <c r="U924" s="285"/>
      <c r="V924" s="285"/>
      <c r="W924" s="285"/>
      <c r="X924" s="285"/>
    </row>
    <row r="925" spans="1:24">
      <c r="A925" s="45"/>
      <c r="B925" s="43">
        <f t="shared" si="21"/>
        <v>903</v>
      </c>
      <c r="C925" s="539"/>
      <c r="D925" s="620"/>
      <c r="E925" s="620"/>
      <c r="F925" s="48"/>
      <c r="N925" s="285"/>
      <c r="O925" s="285"/>
      <c r="U925" s="285"/>
      <c r="V925" s="285"/>
      <c r="W925" s="285"/>
      <c r="X925" s="285"/>
    </row>
    <row r="926" spans="1:24">
      <c r="A926" s="45"/>
      <c r="B926" s="43">
        <f t="shared" si="21"/>
        <v>904</v>
      </c>
      <c r="C926" s="539"/>
      <c r="D926" s="620"/>
      <c r="E926" s="620"/>
      <c r="F926" s="48"/>
      <c r="N926" s="285"/>
      <c r="O926" s="285"/>
      <c r="U926" s="285"/>
      <c r="V926" s="285"/>
      <c r="W926" s="285"/>
      <c r="X926" s="285"/>
    </row>
    <row r="927" spans="1:24">
      <c r="A927" s="45"/>
      <c r="B927" s="43">
        <f t="shared" si="21"/>
        <v>905</v>
      </c>
      <c r="C927" s="539"/>
      <c r="D927" s="620"/>
      <c r="E927" s="620"/>
      <c r="F927" s="48"/>
      <c r="N927" s="285"/>
      <c r="O927" s="285"/>
      <c r="U927" s="285"/>
      <c r="V927" s="285"/>
      <c r="W927" s="285"/>
      <c r="X927" s="285"/>
    </row>
    <row r="928" spans="1:24">
      <c r="A928" s="45"/>
      <c r="B928" s="43">
        <f t="shared" si="21"/>
        <v>906</v>
      </c>
      <c r="C928" s="539"/>
      <c r="D928" s="620"/>
      <c r="E928" s="620"/>
      <c r="F928" s="48"/>
      <c r="N928" s="285"/>
      <c r="O928" s="285"/>
      <c r="U928" s="285"/>
      <c r="V928" s="285"/>
      <c r="W928" s="285"/>
      <c r="X928" s="285"/>
    </row>
    <row r="929" spans="1:24">
      <c r="A929" s="45"/>
      <c r="B929" s="43">
        <f t="shared" si="21"/>
        <v>907</v>
      </c>
      <c r="C929" s="539"/>
      <c r="D929" s="620"/>
      <c r="E929" s="620"/>
      <c r="F929" s="48"/>
      <c r="N929" s="285"/>
      <c r="O929" s="285"/>
      <c r="U929" s="285"/>
      <c r="V929" s="285"/>
      <c r="W929" s="285"/>
      <c r="X929" s="285"/>
    </row>
    <row r="930" spans="1:24">
      <c r="A930" s="45"/>
      <c r="B930" s="43">
        <f t="shared" si="21"/>
        <v>908</v>
      </c>
      <c r="C930" s="539"/>
      <c r="D930" s="620"/>
      <c r="E930" s="620"/>
      <c r="F930" s="48"/>
      <c r="N930" s="285"/>
      <c r="O930" s="285"/>
      <c r="U930" s="285"/>
      <c r="V930" s="285"/>
      <c r="W930" s="285"/>
      <c r="X930" s="285"/>
    </row>
    <row r="931" spans="1:24">
      <c r="A931" s="45"/>
      <c r="B931" s="43">
        <f t="shared" si="21"/>
        <v>909</v>
      </c>
      <c r="C931" s="539"/>
      <c r="D931" s="620"/>
      <c r="E931" s="620"/>
      <c r="F931" s="48"/>
      <c r="N931" s="285"/>
      <c r="O931" s="285"/>
      <c r="U931" s="285"/>
      <c r="V931" s="285"/>
      <c r="W931" s="285"/>
      <c r="X931" s="285"/>
    </row>
    <row r="932" spans="1:24">
      <c r="A932" s="45"/>
      <c r="B932" s="43">
        <f t="shared" si="21"/>
        <v>910</v>
      </c>
      <c r="C932" s="539"/>
      <c r="D932" s="620"/>
      <c r="E932" s="620"/>
      <c r="F932" s="48"/>
      <c r="N932" s="285"/>
      <c r="O932" s="285"/>
      <c r="U932" s="285"/>
      <c r="V932" s="285"/>
      <c r="W932" s="285"/>
      <c r="X932" s="285"/>
    </row>
    <row r="933" spans="1:24">
      <c r="A933" s="45"/>
      <c r="B933" s="43">
        <f t="shared" si="21"/>
        <v>911</v>
      </c>
      <c r="C933" s="539"/>
      <c r="D933" s="620"/>
      <c r="E933" s="620"/>
      <c r="F933" s="48"/>
      <c r="N933" s="285"/>
      <c r="O933" s="285"/>
      <c r="U933" s="285"/>
      <c r="V933" s="285"/>
      <c r="W933" s="285"/>
      <c r="X933" s="285"/>
    </row>
    <row r="934" spans="1:24">
      <c r="A934" s="45"/>
      <c r="B934" s="43">
        <f t="shared" si="21"/>
        <v>912</v>
      </c>
      <c r="C934" s="539"/>
      <c r="D934" s="620"/>
      <c r="E934" s="620"/>
      <c r="F934" s="48"/>
      <c r="N934" s="285"/>
      <c r="O934" s="285"/>
      <c r="U934" s="285"/>
      <c r="V934" s="285"/>
      <c r="W934" s="285"/>
      <c r="X934" s="285"/>
    </row>
    <row r="935" spans="1:24">
      <c r="A935" s="45"/>
      <c r="B935" s="43">
        <f t="shared" si="21"/>
        <v>913</v>
      </c>
      <c r="C935" s="539"/>
      <c r="D935" s="620"/>
      <c r="E935" s="620"/>
      <c r="F935" s="48"/>
      <c r="N935" s="285"/>
      <c r="O935" s="285"/>
      <c r="U935" s="285"/>
      <c r="V935" s="285"/>
      <c r="W935" s="285"/>
      <c r="X935" s="285"/>
    </row>
    <row r="936" spans="1:24">
      <c r="A936" s="45"/>
      <c r="B936" s="43">
        <f t="shared" si="21"/>
        <v>914</v>
      </c>
      <c r="C936" s="539"/>
      <c r="D936" s="620"/>
      <c r="E936" s="620"/>
      <c r="F936" s="48"/>
      <c r="N936" s="285"/>
      <c r="O936" s="285"/>
      <c r="U936" s="285"/>
      <c r="V936" s="285"/>
      <c r="W936" s="285"/>
      <c r="X936" s="285"/>
    </row>
    <row r="937" spans="1:24">
      <c r="A937" s="45"/>
      <c r="B937" s="43">
        <f t="shared" si="21"/>
        <v>915</v>
      </c>
      <c r="C937" s="539"/>
      <c r="D937" s="620"/>
      <c r="E937" s="620"/>
      <c r="F937" s="48"/>
      <c r="N937" s="285"/>
      <c r="O937" s="285"/>
      <c r="U937" s="285"/>
      <c r="V937" s="285"/>
      <c r="W937" s="285"/>
      <c r="X937" s="285"/>
    </row>
    <row r="938" spans="1:24">
      <c r="A938" s="45"/>
      <c r="B938" s="43">
        <f t="shared" si="21"/>
        <v>916</v>
      </c>
      <c r="C938" s="539"/>
      <c r="D938" s="620"/>
      <c r="E938" s="620"/>
      <c r="F938" s="48"/>
      <c r="N938" s="285"/>
      <c r="O938" s="285"/>
      <c r="U938" s="285"/>
      <c r="V938" s="285"/>
      <c r="W938" s="285"/>
      <c r="X938" s="285"/>
    </row>
    <row r="939" spans="1:24">
      <c r="A939" s="45"/>
      <c r="B939" s="43">
        <f t="shared" si="21"/>
        <v>917</v>
      </c>
      <c r="C939" s="539"/>
      <c r="D939" s="620"/>
      <c r="E939" s="620"/>
      <c r="F939" s="48"/>
      <c r="N939" s="285"/>
      <c r="O939" s="285"/>
      <c r="U939" s="285"/>
      <c r="V939" s="285"/>
      <c r="W939" s="285"/>
      <c r="X939" s="285"/>
    </row>
    <row r="940" spans="1:24">
      <c r="A940" s="45"/>
      <c r="B940" s="43">
        <f t="shared" si="21"/>
        <v>918</v>
      </c>
      <c r="C940" s="539"/>
      <c r="D940" s="620"/>
      <c r="E940" s="620"/>
      <c r="F940" s="48"/>
      <c r="N940" s="285"/>
      <c r="O940" s="285"/>
      <c r="U940" s="285"/>
      <c r="V940" s="285"/>
      <c r="W940" s="285"/>
      <c r="X940" s="285"/>
    </row>
    <row r="941" spans="1:24">
      <c r="A941" s="45"/>
      <c r="B941" s="43">
        <f t="shared" si="21"/>
        <v>919</v>
      </c>
      <c r="C941" s="539"/>
      <c r="D941" s="620"/>
      <c r="E941" s="620"/>
      <c r="F941" s="48"/>
      <c r="N941" s="285"/>
      <c r="O941" s="285"/>
      <c r="U941" s="285"/>
      <c r="V941" s="285"/>
      <c r="W941" s="285"/>
      <c r="X941" s="285"/>
    </row>
    <row r="942" spans="1:24">
      <c r="A942" s="45"/>
      <c r="B942" s="43">
        <f t="shared" si="21"/>
        <v>920</v>
      </c>
      <c r="C942" s="539"/>
      <c r="D942" s="620"/>
      <c r="E942" s="620"/>
      <c r="F942" s="48"/>
      <c r="N942" s="285"/>
      <c r="O942" s="285"/>
      <c r="U942" s="285"/>
      <c r="V942" s="285"/>
      <c r="W942" s="285"/>
      <c r="X942" s="285"/>
    </row>
    <row r="943" spans="1:24">
      <c r="A943" s="45"/>
      <c r="B943" s="43">
        <f t="shared" si="21"/>
        <v>921</v>
      </c>
      <c r="C943" s="539"/>
      <c r="D943" s="620"/>
      <c r="E943" s="620"/>
      <c r="F943" s="48"/>
      <c r="N943" s="285"/>
      <c r="O943" s="285"/>
      <c r="U943" s="285"/>
      <c r="V943" s="285"/>
      <c r="W943" s="285"/>
      <c r="X943" s="285"/>
    </row>
    <row r="944" spans="1:24">
      <c r="A944" s="45"/>
      <c r="B944" s="43">
        <f t="shared" si="21"/>
        <v>922</v>
      </c>
      <c r="C944" s="539"/>
      <c r="D944" s="620"/>
      <c r="E944" s="620"/>
      <c r="F944" s="48"/>
      <c r="N944" s="285"/>
      <c r="O944" s="285"/>
      <c r="U944" s="285"/>
      <c r="V944" s="285"/>
      <c r="W944" s="285"/>
      <c r="X944" s="285"/>
    </row>
    <row r="945" spans="1:24">
      <c r="A945" s="45"/>
      <c r="B945" s="43">
        <f t="shared" si="21"/>
        <v>923</v>
      </c>
      <c r="C945" s="539"/>
      <c r="D945" s="620"/>
      <c r="E945" s="620"/>
      <c r="F945" s="48"/>
      <c r="N945" s="285"/>
      <c r="O945" s="285"/>
      <c r="U945" s="285"/>
      <c r="V945" s="285"/>
      <c r="W945" s="285"/>
      <c r="X945" s="285"/>
    </row>
    <row r="946" spans="1:24">
      <c r="A946" s="45"/>
      <c r="B946" s="43">
        <f t="shared" si="21"/>
        <v>924</v>
      </c>
      <c r="C946" s="539"/>
      <c r="D946" s="620"/>
      <c r="E946" s="620"/>
      <c r="F946" s="48"/>
      <c r="N946" s="285"/>
      <c r="O946" s="285"/>
      <c r="U946" s="285"/>
      <c r="V946" s="285"/>
      <c r="W946" s="285"/>
      <c r="X946" s="285"/>
    </row>
    <row r="947" spans="1:24">
      <c r="A947" s="45"/>
      <c r="B947" s="43">
        <f t="shared" si="21"/>
        <v>925</v>
      </c>
      <c r="C947" s="539"/>
      <c r="D947" s="620"/>
      <c r="E947" s="620"/>
      <c r="F947" s="48"/>
      <c r="N947" s="285"/>
      <c r="O947" s="285"/>
      <c r="U947" s="285"/>
      <c r="V947" s="285"/>
      <c r="W947" s="285"/>
      <c r="X947" s="285"/>
    </row>
    <row r="948" spans="1:24">
      <c r="A948" s="45"/>
      <c r="B948" s="43">
        <f t="shared" si="21"/>
        <v>926</v>
      </c>
      <c r="C948" s="539"/>
      <c r="D948" s="620"/>
      <c r="E948" s="620"/>
      <c r="F948" s="48"/>
      <c r="N948" s="285"/>
      <c r="O948" s="285"/>
      <c r="U948" s="285"/>
      <c r="V948" s="285"/>
      <c r="W948" s="285"/>
      <c r="X948" s="285"/>
    </row>
    <row r="949" spans="1:24">
      <c r="A949" s="45"/>
      <c r="B949" s="43">
        <f t="shared" si="21"/>
        <v>927</v>
      </c>
      <c r="C949" s="539"/>
      <c r="D949" s="620"/>
      <c r="E949" s="620"/>
      <c r="F949" s="48"/>
      <c r="N949" s="285"/>
      <c r="O949" s="285"/>
      <c r="U949" s="285"/>
      <c r="V949" s="285"/>
      <c r="W949" s="285"/>
      <c r="X949" s="285"/>
    </row>
    <row r="950" spans="1:24">
      <c r="A950" s="45"/>
      <c r="B950" s="43">
        <f t="shared" si="21"/>
        <v>928</v>
      </c>
      <c r="C950" s="539"/>
      <c r="D950" s="620"/>
      <c r="E950" s="620"/>
      <c r="F950" s="48"/>
      <c r="N950" s="285"/>
      <c r="O950" s="285"/>
      <c r="U950" s="285"/>
      <c r="V950" s="285"/>
      <c r="W950" s="285"/>
      <c r="X950" s="285"/>
    </row>
    <row r="951" spans="1:24">
      <c r="A951" s="45"/>
      <c r="B951" s="43">
        <f t="shared" si="21"/>
        <v>929</v>
      </c>
      <c r="C951" s="539"/>
      <c r="D951" s="620"/>
      <c r="E951" s="620"/>
      <c r="F951" s="48"/>
      <c r="N951" s="285"/>
      <c r="O951" s="285"/>
      <c r="U951" s="285"/>
      <c r="V951" s="285"/>
      <c r="W951" s="285"/>
      <c r="X951" s="285"/>
    </row>
    <row r="952" spans="1:24">
      <c r="A952" s="45"/>
      <c r="B952" s="43">
        <f t="shared" si="21"/>
        <v>930</v>
      </c>
      <c r="C952" s="539"/>
      <c r="D952" s="620"/>
      <c r="E952" s="620"/>
      <c r="F952" s="48"/>
      <c r="N952" s="285"/>
      <c r="O952" s="285"/>
      <c r="U952" s="285"/>
      <c r="V952" s="285"/>
      <c r="W952" s="285"/>
      <c r="X952" s="285"/>
    </row>
    <row r="953" spans="1:24">
      <c r="A953" s="45"/>
      <c r="B953" s="43">
        <f t="shared" si="21"/>
        <v>931</v>
      </c>
      <c r="C953" s="539"/>
      <c r="D953" s="620"/>
      <c r="E953" s="620"/>
      <c r="F953" s="48"/>
      <c r="N953" s="285"/>
      <c r="O953" s="285"/>
      <c r="U953" s="285"/>
      <c r="V953" s="285"/>
      <c r="W953" s="285"/>
      <c r="X953" s="285"/>
    </row>
    <row r="954" spans="1:24">
      <c r="A954" s="45"/>
      <c r="B954" s="43">
        <f t="shared" si="21"/>
        <v>932</v>
      </c>
      <c r="C954" s="539"/>
      <c r="D954" s="620"/>
      <c r="E954" s="620"/>
      <c r="F954" s="48"/>
      <c r="N954" s="285"/>
      <c r="O954" s="285"/>
      <c r="U954" s="285"/>
      <c r="V954" s="285"/>
      <c r="W954" s="285"/>
      <c r="X954" s="285"/>
    </row>
    <row r="955" spans="1:24">
      <c r="A955" s="45"/>
      <c r="B955" s="43">
        <f t="shared" si="21"/>
        <v>933</v>
      </c>
      <c r="C955" s="539"/>
      <c r="D955" s="620"/>
      <c r="E955" s="620"/>
      <c r="F955" s="48"/>
      <c r="N955" s="285"/>
      <c r="O955" s="285"/>
      <c r="U955" s="285"/>
      <c r="V955" s="285"/>
      <c r="W955" s="285"/>
      <c r="X955" s="285"/>
    </row>
    <row r="956" spans="1:24">
      <c r="A956" s="45"/>
      <c r="B956" s="43">
        <f t="shared" si="21"/>
        <v>934</v>
      </c>
      <c r="C956" s="539"/>
      <c r="D956" s="620"/>
      <c r="E956" s="620"/>
      <c r="F956" s="48"/>
      <c r="N956" s="285"/>
      <c r="O956" s="285"/>
      <c r="U956" s="285"/>
      <c r="V956" s="285"/>
      <c r="W956" s="285"/>
      <c r="X956" s="285"/>
    </row>
    <row r="957" spans="1:24">
      <c r="A957" s="45"/>
      <c r="B957" s="43">
        <f t="shared" si="21"/>
        <v>935</v>
      </c>
      <c r="C957" s="539"/>
      <c r="D957" s="620"/>
      <c r="E957" s="620"/>
      <c r="F957" s="48"/>
      <c r="N957" s="285"/>
      <c r="O957" s="285"/>
      <c r="U957" s="285"/>
      <c r="V957" s="285"/>
      <c r="W957" s="285"/>
      <c r="X957" s="285"/>
    </row>
    <row r="958" spans="1:24">
      <c r="A958" s="45"/>
      <c r="B958" s="43">
        <f t="shared" si="21"/>
        <v>936</v>
      </c>
      <c r="C958" s="539"/>
      <c r="D958" s="620"/>
      <c r="E958" s="620"/>
      <c r="F958" s="48"/>
      <c r="N958" s="285"/>
      <c r="O958" s="285"/>
      <c r="U958" s="285"/>
      <c r="V958" s="285"/>
      <c r="W958" s="285"/>
      <c r="X958" s="285"/>
    </row>
    <row r="959" spans="1:24">
      <c r="A959" s="45"/>
      <c r="B959" s="43">
        <f t="shared" si="21"/>
        <v>937</v>
      </c>
      <c r="C959" s="539"/>
      <c r="D959" s="620"/>
      <c r="E959" s="620"/>
      <c r="F959" s="48"/>
      <c r="N959" s="285"/>
      <c r="O959" s="285"/>
      <c r="U959" s="285"/>
      <c r="V959" s="285"/>
      <c r="W959" s="285"/>
      <c r="X959" s="285"/>
    </row>
    <row r="960" spans="1:24">
      <c r="A960" s="45"/>
      <c r="B960" s="43">
        <f t="shared" si="21"/>
        <v>938</v>
      </c>
      <c r="C960" s="539"/>
      <c r="D960" s="620"/>
      <c r="E960" s="620"/>
      <c r="F960" s="48"/>
      <c r="N960" s="285"/>
      <c r="O960" s="285"/>
      <c r="U960" s="285"/>
      <c r="V960" s="285"/>
      <c r="W960" s="285"/>
      <c r="X960" s="285"/>
    </row>
    <row r="961" spans="1:24">
      <c r="A961" s="45"/>
      <c r="B961" s="43">
        <f t="shared" si="21"/>
        <v>939</v>
      </c>
      <c r="C961" s="539"/>
      <c r="D961" s="620"/>
      <c r="E961" s="620"/>
      <c r="F961" s="48"/>
      <c r="N961" s="285"/>
      <c r="O961" s="285"/>
      <c r="U961" s="285"/>
      <c r="V961" s="285"/>
      <c r="W961" s="285"/>
      <c r="X961" s="285"/>
    </row>
    <row r="962" spans="1:24">
      <c r="A962" s="45"/>
      <c r="B962" s="43">
        <f t="shared" si="21"/>
        <v>940</v>
      </c>
      <c r="C962" s="539"/>
      <c r="D962" s="620"/>
      <c r="E962" s="620"/>
      <c r="F962" s="48"/>
      <c r="N962" s="285"/>
      <c r="O962" s="285"/>
      <c r="U962" s="285"/>
      <c r="V962" s="285"/>
      <c r="W962" s="285"/>
      <c r="X962" s="285"/>
    </row>
    <row r="963" spans="1:24">
      <c r="A963" s="45"/>
      <c r="B963" s="43">
        <f t="shared" si="21"/>
        <v>941</v>
      </c>
      <c r="C963" s="539"/>
      <c r="D963" s="620"/>
      <c r="E963" s="620"/>
      <c r="F963" s="48"/>
      <c r="N963" s="285"/>
      <c r="O963" s="285"/>
      <c r="U963" s="285"/>
      <c r="V963" s="285"/>
      <c r="W963" s="285"/>
      <c r="X963" s="285"/>
    </row>
    <row r="964" spans="1:24">
      <c r="A964" s="45"/>
      <c r="B964" s="43">
        <f t="shared" si="21"/>
        <v>942</v>
      </c>
      <c r="C964" s="539"/>
      <c r="D964" s="620"/>
      <c r="E964" s="620"/>
      <c r="F964" s="48"/>
      <c r="N964" s="285"/>
      <c r="O964" s="285"/>
      <c r="U964" s="285"/>
      <c r="V964" s="285"/>
      <c r="W964" s="285"/>
      <c r="X964" s="285"/>
    </row>
    <row r="965" spans="1:24">
      <c r="A965" s="45"/>
      <c r="B965" s="43">
        <f t="shared" si="21"/>
        <v>943</v>
      </c>
      <c r="C965" s="539"/>
      <c r="D965" s="620"/>
      <c r="E965" s="620"/>
      <c r="F965" s="48"/>
      <c r="N965" s="285"/>
      <c r="O965" s="285"/>
      <c r="U965" s="285"/>
      <c r="V965" s="285"/>
      <c r="W965" s="285"/>
      <c r="X965" s="285"/>
    </row>
    <row r="966" spans="1:24">
      <c r="A966" s="45"/>
      <c r="B966" s="43">
        <f t="shared" si="21"/>
        <v>944</v>
      </c>
      <c r="C966" s="539"/>
      <c r="D966" s="620"/>
      <c r="E966" s="620"/>
      <c r="F966" s="48"/>
      <c r="N966" s="285"/>
      <c r="O966" s="285"/>
      <c r="U966" s="285"/>
      <c r="V966" s="285"/>
      <c r="W966" s="285"/>
      <c r="X966" s="285"/>
    </row>
    <row r="967" spans="1:24">
      <c r="A967" s="45"/>
      <c r="B967" s="43">
        <f t="shared" si="21"/>
        <v>945</v>
      </c>
      <c r="C967" s="539"/>
      <c r="D967" s="620"/>
      <c r="E967" s="620"/>
      <c r="F967" s="48"/>
      <c r="N967" s="285"/>
      <c r="O967" s="285"/>
      <c r="U967" s="285"/>
      <c r="V967" s="285"/>
      <c r="W967" s="285"/>
      <c r="X967" s="285"/>
    </row>
    <row r="968" spans="1:24">
      <c r="A968" s="45"/>
      <c r="B968" s="43">
        <f t="shared" si="21"/>
        <v>946</v>
      </c>
      <c r="C968" s="539"/>
      <c r="D968" s="620"/>
      <c r="E968" s="620"/>
      <c r="F968" s="48"/>
      <c r="N968" s="285"/>
      <c r="O968" s="285"/>
      <c r="U968" s="285"/>
      <c r="V968" s="285"/>
      <c r="W968" s="285"/>
      <c r="X968" s="285"/>
    </row>
    <row r="969" spans="1:24">
      <c r="A969" s="45"/>
      <c r="B969" s="43">
        <f t="shared" si="21"/>
        <v>947</v>
      </c>
      <c r="C969" s="539"/>
      <c r="D969" s="620"/>
      <c r="E969" s="620"/>
      <c r="F969" s="48"/>
      <c r="N969" s="285"/>
      <c r="O969" s="285"/>
      <c r="U969" s="285"/>
      <c r="V969" s="285"/>
      <c r="W969" s="285"/>
      <c r="X969" s="285"/>
    </row>
    <row r="970" spans="1:24">
      <c r="A970" s="45"/>
      <c r="B970" s="43">
        <f t="shared" si="21"/>
        <v>948</v>
      </c>
      <c r="C970" s="539"/>
      <c r="D970" s="620"/>
      <c r="E970" s="620"/>
      <c r="F970" s="48"/>
      <c r="N970" s="285"/>
      <c r="O970" s="285"/>
      <c r="U970" s="285"/>
      <c r="V970" s="285"/>
      <c r="W970" s="285"/>
      <c r="X970" s="285"/>
    </row>
    <row r="971" spans="1:24">
      <c r="A971" s="45"/>
      <c r="B971" s="43">
        <f t="shared" si="21"/>
        <v>949</v>
      </c>
      <c r="C971" s="539"/>
      <c r="D971" s="620"/>
      <c r="E971" s="620"/>
      <c r="F971" s="48"/>
      <c r="N971" s="285"/>
      <c r="O971" s="285"/>
      <c r="U971" s="285"/>
      <c r="V971" s="285"/>
      <c r="W971" s="285"/>
      <c r="X971" s="285"/>
    </row>
    <row r="972" spans="1:24">
      <c r="A972" s="45"/>
      <c r="B972" s="43">
        <f t="shared" si="21"/>
        <v>950</v>
      </c>
      <c r="C972" s="539"/>
      <c r="D972" s="620"/>
      <c r="E972" s="620"/>
      <c r="F972" s="48"/>
      <c r="N972" s="285"/>
      <c r="O972" s="285"/>
      <c r="U972" s="285"/>
      <c r="V972" s="285"/>
      <c r="W972" s="285"/>
      <c r="X972" s="285"/>
    </row>
    <row r="973" spans="1:24">
      <c r="A973" s="45"/>
      <c r="B973" s="43">
        <f t="shared" si="21"/>
        <v>951</v>
      </c>
      <c r="C973" s="539"/>
      <c r="D973" s="620"/>
      <c r="E973" s="620"/>
      <c r="F973" s="48"/>
      <c r="N973" s="285"/>
      <c r="O973" s="285"/>
      <c r="U973" s="285"/>
      <c r="V973" s="285"/>
      <c r="W973" s="285"/>
      <c r="X973" s="285"/>
    </row>
    <row r="974" spans="1:24">
      <c r="A974" s="45"/>
      <c r="B974" s="43">
        <f t="shared" si="21"/>
        <v>952</v>
      </c>
      <c r="C974" s="539"/>
      <c r="D974" s="620"/>
      <c r="E974" s="620"/>
      <c r="F974" s="48"/>
      <c r="N974" s="285"/>
      <c r="O974" s="285"/>
      <c r="U974" s="285"/>
      <c r="V974" s="285"/>
      <c r="W974" s="285"/>
      <c r="X974" s="285"/>
    </row>
    <row r="975" spans="1:24">
      <c r="A975" s="45"/>
      <c r="B975" s="43">
        <f t="shared" si="21"/>
        <v>953</v>
      </c>
      <c r="C975" s="539"/>
      <c r="D975" s="620"/>
      <c r="E975" s="620"/>
      <c r="F975" s="48"/>
      <c r="N975" s="285"/>
      <c r="O975" s="285"/>
      <c r="U975" s="285"/>
      <c r="V975" s="285"/>
      <c r="W975" s="285"/>
      <c r="X975" s="285"/>
    </row>
    <row r="976" spans="1:24">
      <c r="A976" s="45"/>
      <c r="B976" s="43">
        <f t="shared" si="21"/>
        <v>954</v>
      </c>
      <c r="C976" s="539"/>
      <c r="D976" s="620"/>
      <c r="E976" s="620"/>
      <c r="F976" s="48"/>
      <c r="N976" s="285"/>
      <c r="O976" s="285"/>
      <c r="U976" s="285"/>
      <c r="V976" s="285"/>
      <c r="W976" s="285"/>
      <c r="X976" s="285"/>
    </row>
    <row r="977" spans="1:24">
      <c r="A977" s="45"/>
      <c r="B977" s="43">
        <f t="shared" si="21"/>
        <v>955</v>
      </c>
      <c r="C977" s="539"/>
      <c r="D977" s="620"/>
      <c r="E977" s="620"/>
      <c r="F977" s="48"/>
      <c r="N977" s="285"/>
      <c r="O977" s="285"/>
      <c r="U977" s="285"/>
      <c r="V977" s="285"/>
      <c r="W977" s="285"/>
      <c r="X977" s="285"/>
    </row>
    <row r="978" spans="1:24">
      <c r="A978" s="45"/>
      <c r="B978" s="43">
        <f t="shared" si="21"/>
        <v>956</v>
      </c>
      <c r="C978" s="539"/>
      <c r="D978" s="620"/>
      <c r="E978" s="620"/>
      <c r="F978" s="48"/>
      <c r="N978" s="285"/>
      <c r="O978" s="285"/>
      <c r="U978" s="285"/>
      <c r="V978" s="285"/>
      <c r="W978" s="285"/>
      <c r="X978" s="285"/>
    </row>
    <row r="979" spans="1:24">
      <c r="A979" s="45"/>
      <c r="B979" s="43">
        <f t="shared" si="21"/>
        <v>957</v>
      </c>
      <c r="C979" s="539"/>
      <c r="D979" s="620"/>
      <c r="E979" s="620"/>
      <c r="F979" s="48"/>
      <c r="N979" s="285"/>
      <c r="O979" s="285"/>
      <c r="U979" s="285"/>
      <c r="V979" s="285"/>
      <c r="W979" s="285"/>
      <c r="X979" s="285"/>
    </row>
    <row r="980" spans="1:24">
      <c r="A980" s="45"/>
      <c r="B980" s="43">
        <f t="shared" si="21"/>
        <v>958</v>
      </c>
      <c r="C980" s="539"/>
      <c r="D980" s="620"/>
      <c r="E980" s="620"/>
      <c r="F980" s="48"/>
      <c r="N980" s="285"/>
      <c r="O980" s="285"/>
      <c r="U980" s="285"/>
      <c r="V980" s="285"/>
      <c r="W980" s="285"/>
      <c r="X980" s="285"/>
    </row>
    <row r="981" spans="1:24">
      <c r="A981" s="45"/>
      <c r="B981" s="43">
        <f t="shared" si="21"/>
        <v>959</v>
      </c>
      <c r="C981" s="539"/>
      <c r="D981" s="620"/>
      <c r="E981" s="620"/>
      <c r="F981" s="48"/>
      <c r="N981" s="285"/>
      <c r="O981" s="285"/>
      <c r="U981" s="285"/>
      <c r="V981" s="285"/>
      <c r="W981" s="285"/>
      <c r="X981" s="285"/>
    </row>
    <row r="982" spans="1:24">
      <c r="A982" s="45"/>
      <c r="B982" s="43">
        <f t="shared" si="21"/>
        <v>960</v>
      </c>
      <c r="C982" s="539"/>
      <c r="D982" s="620"/>
      <c r="E982" s="620"/>
      <c r="F982" s="48"/>
      <c r="N982" s="285"/>
      <c r="O982" s="285"/>
      <c r="U982" s="285"/>
      <c r="V982" s="285"/>
      <c r="W982" s="285"/>
      <c r="X982" s="285"/>
    </row>
    <row r="983" spans="1:24">
      <c r="A983" s="45"/>
      <c r="B983" s="43">
        <f t="shared" si="21"/>
        <v>961</v>
      </c>
      <c r="C983" s="539"/>
      <c r="D983" s="620"/>
      <c r="E983" s="620"/>
      <c r="F983" s="48"/>
      <c r="N983" s="285"/>
      <c r="O983" s="285"/>
      <c r="U983" s="285"/>
      <c r="V983" s="285"/>
      <c r="W983" s="285"/>
      <c r="X983" s="285"/>
    </row>
    <row r="984" spans="1:24">
      <c r="A984" s="45"/>
      <c r="B984" s="43">
        <f t="shared" si="21"/>
        <v>962</v>
      </c>
      <c r="C984" s="539"/>
      <c r="D984" s="620"/>
      <c r="E984" s="620"/>
      <c r="F984" s="48"/>
      <c r="N984" s="285"/>
      <c r="O984" s="285"/>
      <c r="U984" s="285"/>
      <c r="V984" s="285"/>
      <c r="W984" s="285"/>
      <c r="X984" s="285"/>
    </row>
    <row r="985" spans="1:24">
      <c r="A985" s="45"/>
      <c r="B985" s="43">
        <f t="shared" ref="B985:B1048" si="22">B984+1</f>
        <v>963</v>
      </c>
      <c r="C985" s="539"/>
      <c r="D985" s="620"/>
      <c r="E985" s="620"/>
      <c r="F985" s="48"/>
      <c r="N985" s="285"/>
      <c r="O985" s="285"/>
      <c r="U985" s="285"/>
      <c r="V985" s="285"/>
      <c r="W985" s="285"/>
      <c r="X985" s="285"/>
    </row>
    <row r="986" spans="1:24">
      <c r="A986" s="45"/>
      <c r="B986" s="43">
        <f t="shared" si="22"/>
        <v>964</v>
      </c>
      <c r="C986" s="539"/>
      <c r="D986" s="620"/>
      <c r="E986" s="620"/>
      <c r="F986" s="48"/>
      <c r="N986" s="285"/>
      <c r="O986" s="285"/>
      <c r="U986" s="285"/>
      <c r="V986" s="285"/>
      <c r="W986" s="285"/>
      <c r="X986" s="285"/>
    </row>
    <row r="987" spans="1:24">
      <c r="A987" s="45"/>
      <c r="B987" s="43">
        <f t="shared" si="22"/>
        <v>965</v>
      </c>
      <c r="C987" s="539"/>
      <c r="D987" s="620"/>
      <c r="E987" s="620"/>
      <c r="F987" s="48"/>
      <c r="N987" s="285"/>
      <c r="O987" s="285"/>
      <c r="U987" s="285"/>
      <c r="V987" s="285"/>
      <c r="W987" s="285"/>
      <c r="X987" s="285"/>
    </row>
    <row r="988" spans="1:24">
      <c r="A988" s="45"/>
      <c r="B988" s="43">
        <f t="shared" si="22"/>
        <v>966</v>
      </c>
      <c r="C988" s="539"/>
      <c r="D988" s="620"/>
      <c r="E988" s="620"/>
      <c r="F988" s="48"/>
      <c r="N988" s="285"/>
      <c r="O988" s="285"/>
      <c r="U988" s="285"/>
      <c r="V988" s="285"/>
      <c r="W988" s="285"/>
      <c r="X988" s="285"/>
    </row>
    <row r="989" spans="1:24">
      <c r="A989" s="45"/>
      <c r="B989" s="43">
        <f t="shared" si="22"/>
        <v>967</v>
      </c>
      <c r="C989" s="539"/>
      <c r="D989" s="620"/>
      <c r="E989" s="620"/>
      <c r="F989" s="48"/>
      <c r="N989" s="285"/>
      <c r="O989" s="285"/>
      <c r="U989" s="285"/>
      <c r="V989" s="285"/>
      <c r="W989" s="285"/>
      <c r="X989" s="285"/>
    </row>
    <row r="990" spans="1:24">
      <c r="A990" s="45"/>
      <c r="B990" s="43">
        <f t="shared" si="22"/>
        <v>968</v>
      </c>
      <c r="C990" s="539"/>
      <c r="D990" s="620"/>
      <c r="E990" s="620"/>
      <c r="F990" s="48"/>
      <c r="N990" s="285"/>
      <c r="O990" s="285"/>
      <c r="U990" s="285"/>
      <c r="V990" s="285"/>
      <c r="W990" s="285"/>
      <c r="X990" s="285"/>
    </row>
    <row r="991" spans="1:24">
      <c r="A991" s="45"/>
      <c r="B991" s="43">
        <f t="shared" si="22"/>
        <v>969</v>
      </c>
      <c r="C991" s="539"/>
      <c r="D991" s="620"/>
      <c r="E991" s="620"/>
      <c r="F991" s="48"/>
      <c r="N991" s="285"/>
      <c r="O991" s="285"/>
      <c r="U991" s="285"/>
      <c r="V991" s="285"/>
      <c r="W991" s="285"/>
      <c r="X991" s="285"/>
    </row>
    <row r="992" spans="1:24">
      <c r="A992" s="45"/>
      <c r="B992" s="43">
        <f t="shared" si="22"/>
        <v>970</v>
      </c>
      <c r="C992" s="539"/>
      <c r="D992" s="620"/>
      <c r="E992" s="620"/>
      <c r="F992" s="48"/>
      <c r="N992" s="285"/>
      <c r="O992" s="285"/>
      <c r="U992" s="285"/>
      <c r="V992" s="285"/>
      <c r="W992" s="285"/>
      <c r="X992" s="285"/>
    </row>
    <row r="993" spans="1:24">
      <c r="A993" s="45"/>
      <c r="B993" s="43">
        <f t="shared" si="22"/>
        <v>971</v>
      </c>
      <c r="C993" s="539"/>
      <c r="D993" s="620"/>
      <c r="E993" s="620"/>
      <c r="F993" s="48"/>
      <c r="N993" s="285"/>
      <c r="O993" s="285"/>
      <c r="U993" s="285"/>
      <c r="V993" s="285"/>
      <c r="W993" s="285"/>
      <c r="X993" s="285"/>
    </row>
    <row r="994" spans="1:24">
      <c r="A994" s="45"/>
      <c r="B994" s="43">
        <f t="shared" si="22"/>
        <v>972</v>
      </c>
      <c r="C994" s="539"/>
      <c r="D994" s="620"/>
      <c r="E994" s="620"/>
      <c r="F994" s="48"/>
      <c r="N994" s="285"/>
      <c r="O994" s="285"/>
      <c r="U994" s="285"/>
      <c r="V994" s="285"/>
      <c r="W994" s="285"/>
      <c r="X994" s="285"/>
    </row>
    <row r="995" spans="1:24">
      <c r="A995" s="45"/>
      <c r="B995" s="43">
        <f t="shared" si="22"/>
        <v>973</v>
      </c>
      <c r="C995" s="539"/>
      <c r="D995" s="620"/>
      <c r="E995" s="620"/>
      <c r="F995" s="48"/>
      <c r="N995" s="285"/>
      <c r="O995" s="285"/>
      <c r="U995" s="285"/>
      <c r="V995" s="285"/>
      <c r="W995" s="285"/>
      <c r="X995" s="285"/>
    </row>
    <row r="996" spans="1:24">
      <c r="A996" s="45"/>
      <c r="B996" s="43">
        <f t="shared" si="22"/>
        <v>974</v>
      </c>
      <c r="C996" s="539"/>
      <c r="D996" s="620"/>
      <c r="E996" s="620"/>
      <c r="F996" s="48"/>
      <c r="N996" s="285"/>
      <c r="O996" s="285"/>
      <c r="U996" s="285"/>
      <c r="V996" s="285"/>
      <c r="W996" s="285"/>
      <c r="X996" s="285"/>
    </row>
    <row r="997" spans="1:24">
      <c r="A997" s="45"/>
      <c r="B997" s="43">
        <f t="shared" si="22"/>
        <v>975</v>
      </c>
      <c r="C997" s="539"/>
      <c r="D997" s="620"/>
      <c r="E997" s="620"/>
      <c r="F997" s="48"/>
      <c r="N997" s="285"/>
      <c r="O997" s="285"/>
      <c r="U997" s="285"/>
      <c r="V997" s="285"/>
      <c r="W997" s="285"/>
      <c r="X997" s="285"/>
    </row>
    <row r="998" spans="1:24">
      <c r="A998" s="45"/>
      <c r="B998" s="43">
        <f t="shared" si="22"/>
        <v>976</v>
      </c>
      <c r="C998" s="539"/>
      <c r="D998" s="620"/>
      <c r="E998" s="620"/>
      <c r="F998" s="48"/>
      <c r="N998" s="285"/>
      <c r="O998" s="285"/>
      <c r="U998" s="285"/>
      <c r="V998" s="285"/>
      <c r="W998" s="285"/>
      <c r="X998" s="285"/>
    </row>
    <row r="999" spans="1:24">
      <c r="A999" s="45"/>
      <c r="B999" s="43">
        <f t="shared" si="22"/>
        <v>977</v>
      </c>
      <c r="C999" s="539"/>
      <c r="D999" s="620"/>
      <c r="E999" s="620"/>
      <c r="F999" s="48"/>
      <c r="N999" s="285"/>
      <c r="O999" s="285"/>
      <c r="U999" s="285"/>
      <c r="V999" s="285"/>
      <c r="W999" s="285"/>
      <c r="X999" s="285"/>
    </row>
    <row r="1000" spans="1:24">
      <c r="A1000" s="45"/>
      <c r="B1000" s="43">
        <f t="shared" si="22"/>
        <v>978</v>
      </c>
      <c r="C1000" s="539"/>
      <c r="D1000" s="620"/>
      <c r="E1000" s="620"/>
      <c r="F1000" s="48"/>
      <c r="N1000" s="285"/>
      <c r="O1000" s="285"/>
      <c r="U1000" s="285"/>
      <c r="V1000" s="285"/>
      <c r="W1000" s="285"/>
      <c r="X1000" s="285"/>
    </row>
    <row r="1001" spans="1:24">
      <c r="A1001" s="45"/>
      <c r="B1001" s="43">
        <f t="shared" si="22"/>
        <v>979</v>
      </c>
      <c r="C1001" s="539"/>
      <c r="D1001" s="620"/>
      <c r="E1001" s="620"/>
      <c r="F1001" s="48"/>
      <c r="N1001" s="285"/>
      <c r="O1001" s="285"/>
      <c r="U1001" s="285"/>
      <c r="V1001" s="285"/>
      <c r="W1001" s="285"/>
      <c r="X1001" s="285"/>
    </row>
    <row r="1002" spans="1:24">
      <c r="A1002" s="45"/>
      <c r="B1002" s="43">
        <f t="shared" si="22"/>
        <v>980</v>
      </c>
      <c r="C1002" s="539"/>
      <c r="D1002" s="620"/>
      <c r="E1002" s="620"/>
      <c r="F1002" s="48"/>
      <c r="N1002" s="285"/>
      <c r="O1002" s="285"/>
      <c r="U1002" s="285"/>
      <c r="V1002" s="285"/>
      <c r="W1002" s="285"/>
      <c r="X1002" s="285"/>
    </row>
    <row r="1003" spans="1:24">
      <c r="A1003" s="45"/>
      <c r="B1003" s="43">
        <f t="shared" si="22"/>
        <v>981</v>
      </c>
      <c r="C1003" s="539"/>
      <c r="D1003" s="620"/>
      <c r="E1003" s="620"/>
      <c r="F1003" s="48"/>
      <c r="N1003" s="285"/>
      <c r="O1003" s="285"/>
      <c r="U1003" s="285"/>
      <c r="V1003" s="285"/>
      <c r="W1003" s="285"/>
      <c r="X1003" s="285"/>
    </row>
    <row r="1004" spans="1:24">
      <c r="A1004" s="45"/>
      <c r="B1004" s="43">
        <f t="shared" si="22"/>
        <v>982</v>
      </c>
      <c r="C1004" s="539"/>
      <c r="D1004" s="620"/>
      <c r="E1004" s="620"/>
      <c r="F1004" s="48"/>
      <c r="N1004" s="285"/>
      <c r="O1004" s="285"/>
      <c r="U1004" s="285"/>
      <c r="V1004" s="285"/>
      <c r="W1004" s="285"/>
      <c r="X1004" s="285"/>
    </row>
    <row r="1005" spans="1:24">
      <c r="A1005" s="45"/>
      <c r="B1005" s="43">
        <f t="shared" si="22"/>
        <v>983</v>
      </c>
      <c r="C1005" s="539"/>
      <c r="D1005" s="620"/>
      <c r="E1005" s="620"/>
      <c r="F1005" s="48"/>
      <c r="N1005" s="285"/>
      <c r="O1005" s="285"/>
      <c r="U1005" s="285"/>
      <c r="V1005" s="285"/>
      <c r="W1005" s="285"/>
      <c r="X1005" s="285"/>
    </row>
    <row r="1006" spans="1:24">
      <c r="A1006" s="45"/>
      <c r="B1006" s="43">
        <f t="shared" si="22"/>
        <v>984</v>
      </c>
      <c r="C1006" s="539"/>
      <c r="D1006" s="620"/>
      <c r="E1006" s="620"/>
      <c r="F1006" s="48"/>
      <c r="N1006" s="285"/>
      <c r="O1006" s="285"/>
      <c r="U1006" s="285"/>
      <c r="V1006" s="285"/>
      <c r="W1006" s="285"/>
      <c r="X1006" s="285"/>
    </row>
    <row r="1007" spans="1:24">
      <c r="A1007" s="45"/>
      <c r="B1007" s="43">
        <f t="shared" si="22"/>
        <v>985</v>
      </c>
      <c r="C1007" s="539"/>
      <c r="D1007" s="620"/>
      <c r="E1007" s="620"/>
      <c r="F1007" s="48"/>
      <c r="N1007" s="285"/>
      <c r="O1007" s="285"/>
      <c r="U1007" s="285"/>
      <c r="V1007" s="285"/>
      <c r="W1007" s="285"/>
      <c r="X1007" s="285"/>
    </row>
    <row r="1008" spans="1:24">
      <c r="A1008" s="45"/>
      <c r="B1008" s="43">
        <f t="shared" si="22"/>
        <v>986</v>
      </c>
      <c r="C1008" s="539"/>
      <c r="D1008" s="620"/>
      <c r="E1008" s="620"/>
      <c r="F1008" s="48"/>
      <c r="N1008" s="285"/>
      <c r="O1008" s="285"/>
      <c r="U1008" s="285"/>
      <c r="V1008" s="285"/>
      <c r="W1008" s="285"/>
      <c r="X1008" s="285"/>
    </row>
    <row r="1009" spans="1:24">
      <c r="A1009" s="45"/>
      <c r="B1009" s="43">
        <f t="shared" si="22"/>
        <v>987</v>
      </c>
      <c r="C1009" s="539"/>
      <c r="D1009" s="620"/>
      <c r="E1009" s="620"/>
      <c r="F1009" s="48"/>
      <c r="N1009" s="285"/>
      <c r="O1009" s="285"/>
      <c r="U1009" s="285"/>
      <c r="V1009" s="285"/>
      <c r="W1009" s="285"/>
      <c r="X1009" s="285"/>
    </row>
    <row r="1010" spans="1:24">
      <c r="A1010" s="45"/>
      <c r="B1010" s="43">
        <f t="shared" si="22"/>
        <v>988</v>
      </c>
      <c r="C1010" s="539"/>
      <c r="D1010" s="620"/>
      <c r="E1010" s="620"/>
      <c r="F1010" s="48"/>
      <c r="N1010" s="285"/>
      <c r="O1010" s="285"/>
      <c r="U1010" s="285"/>
      <c r="V1010" s="285"/>
      <c r="W1010" s="285"/>
      <c r="X1010" s="285"/>
    </row>
    <row r="1011" spans="1:24">
      <c r="A1011" s="45"/>
      <c r="B1011" s="43">
        <f t="shared" si="22"/>
        <v>989</v>
      </c>
      <c r="C1011" s="539"/>
      <c r="D1011" s="620"/>
      <c r="E1011" s="620"/>
      <c r="F1011" s="48"/>
      <c r="N1011" s="285"/>
      <c r="O1011" s="285"/>
      <c r="U1011" s="285"/>
      <c r="V1011" s="285"/>
      <c r="W1011" s="285"/>
      <c r="X1011" s="285"/>
    </row>
    <row r="1012" spans="1:24">
      <c r="A1012" s="45"/>
      <c r="B1012" s="43">
        <f t="shared" si="22"/>
        <v>990</v>
      </c>
      <c r="C1012" s="539"/>
      <c r="D1012" s="620"/>
      <c r="E1012" s="620"/>
      <c r="F1012" s="48"/>
      <c r="N1012" s="285"/>
      <c r="O1012" s="285"/>
      <c r="U1012" s="285"/>
      <c r="V1012" s="285"/>
      <c r="W1012" s="285"/>
      <c r="X1012" s="285"/>
    </row>
    <row r="1013" spans="1:24">
      <c r="A1013" s="45"/>
      <c r="B1013" s="43">
        <f t="shared" si="22"/>
        <v>991</v>
      </c>
      <c r="C1013" s="539"/>
      <c r="D1013" s="620"/>
      <c r="E1013" s="620"/>
      <c r="F1013" s="48"/>
      <c r="N1013" s="285"/>
      <c r="O1013" s="285"/>
      <c r="U1013" s="285"/>
      <c r="V1013" s="285"/>
      <c r="W1013" s="285"/>
      <c r="X1013" s="285"/>
    </row>
    <row r="1014" spans="1:24">
      <c r="A1014" s="45"/>
      <c r="B1014" s="43">
        <f t="shared" si="22"/>
        <v>992</v>
      </c>
      <c r="C1014" s="539"/>
      <c r="D1014" s="620"/>
      <c r="E1014" s="620"/>
      <c r="F1014" s="48"/>
      <c r="N1014" s="285"/>
      <c r="O1014" s="285"/>
      <c r="U1014" s="285"/>
      <c r="V1014" s="285"/>
      <c r="W1014" s="285"/>
      <c r="X1014" s="285"/>
    </row>
    <row r="1015" spans="1:24">
      <c r="A1015" s="45"/>
      <c r="B1015" s="43">
        <f t="shared" si="22"/>
        <v>993</v>
      </c>
      <c r="C1015" s="539"/>
      <c r="D1015" s="620"/>
      <c r="E1015" s="620"/>
      <c r="F1015" s="48"/>
      <c r="N1015" s="285"/>
      <c r="O1015" s="285"/>
      <c r="U1015" s="285"/>
      <c r="V1015" s="285"/>
      <c r="W1015" s="285"/>
      <c r="X1015" s="285"/>
    </row>
    <row r="1016" spans="1:24">
      <c r="A1016" s="45"/>
      <c r="B1016" s="43">
        <f t="shared" si="22"/>
        <v>994</v>
      </c>
      <c r="C1016" s="539"/>
      <c r="D1016" s="620"/>
      <c r="E1016" s="620"/>
      <c r="F1016" s="48"/>
      <c r="N1016" s="285"/>
      <c r="O1016" s="285"/>
      <c r="U1016" s="285"/>
      <c r="V1016" s="285"/>
      <c r="W1016" s="285"/>
      <c r="X1016" s="285"/>
    </row>
    <row r="1017" spans="1:24">
      <c r="A1017" s="45"/>
      <c r="B1017" s="43">
        <f t="shared" si="22"/>
        <v>995</v>
      </c>
      <c r="C1017" s="539"/>
      <c r="D1017" s="620"/>
      <c r="E1017" s="620"/>
      <c r="F1017" s="48"/>
      <c r="N1017" s="285"/>
      <c r="O1017" s="285"/>
      <c r="U1017" s="285"/>
      <c r="V1017" s="285"/>
      <c r="W1017" s="285"/>
      <c r="X1017" s="285"/>
    </row>
    <row r="1018" spans="1:24">
      <c r="A1018" s="45"/>
      <c r="B1018" s="43">
        <f t="shared" si="22"/>
        <v>996</v>
      </c>
      <c r="C1018" s="539"/>
      <c r="D1018" s="620"/>
      <c r="E1018" s="620"/>
      <c r="F1018" s="48"/>
      <c r="N1018" s="285"/>
      <c r="O1018" s="285"/>
      <c r="U1018" s="285"/>
      <c r="V1018" s="285"/>
      <c r="W1018" s="285"/>
      <c r="X1018" s="285"/>
    </row>
    <row r="1019" spans="1:24">
      <c r="A1019" s="45"/>
      <c r="B1019" s="43">
        <f t="shared" si="22"/>
        <v>997</v>
      </c>
      <c r="C1019" s="539"/>
      <c r="D1019" s="620"/>
      <c r="E1019" s="620"/>
      <c r="F1019" s="48"/>
      <c r="N1019" s="285"/>
      <c r="O1019" s="285"/>
      <c r="U1019" s="285"/>
      <c r="V1019" s="285"/>
      <c r="W1019" s="285"/>
      <c r="X1019" s="285"/>
    </row>
    <row r="1020" spans="1:24">
      <c r="A1020" s="45"/>
      <c r="B1020" s="43">
        <f t="shared" si="22"/>
        <v>998</v>
      </c>
      <c r="C1020" s="539"/>
      <c r="D1020" s="620"/>
      <c r="E1020" s="620"/>
      <c r="F1020" s="48"/>
      <c r="N1020" s="285"/>
      <c r="O1020" s="285"/>
      <c r="U1020" s="285"/>
      <c r="V1020" s="285"/>
      <c r="W1020" s="285"/>
      <c r="X1020" s="285"/>
    </row>
    <row r="1021" spans="1:24">
      <c r="A1021" s="45"/>
      <c r="B1021" s="43">
        <f t="shared" si="22"/>
        <v>999</v>
      </c>
      <c r="C1021" s="539"/>
      <c r="D1021" s="620"/>
      <c r="E1021" s="620"/>
      <c r="F1021" s="48"/>
      <c r="N1021" s="285"/>
      <c r="O1021" s="285"/>
      <c r="U1021" s="285"/>
      <c r="V1021" s="285"/>
      <c r="W1021" s="285"/>
      <c r="X1021" s="285"/>
    </row>
    <row r="1022" spans="1:24">
      <c r="A1022" s="45"/>
      <c r="B1022" s="43">
        <f t="shared" si="22"/>
        <v>1000</v>
      </c>
      <c r="C1022" s="539"/>
      <c r="D1022" s="620"/>
      <c r="E1022" s="620"/>
      <c r="F1022" s="48"/>
      <c r="N1022" s="285"/>
      <c r="O1022" s="285"/>
      <c r="U1022" s="285"/>
      <c r="V1022" s="285"/>
      <c r="W1022" s="285"/>
      <c r="X1022" s="285"/>
    </row>
    <row r="1023" spans="1:24">
      <c r="A1023" s="45"/>
      <c r="B1023" s="43">
        <f t="shared" si="22"/>
        <v>1001</v>
      </c>
      <c r="C1023" s="539"/>
      <c r="D1023" s="620"/>
      <c r="E1023" s="620"/>
      <c r="F1023" s="48"/>
      <c r="N1023" s="285"/>
      <c r="O1023" s="285"/>
      <c r="U1023" s="285"/>
      <c r="V1023" s="285"/>
      <c r="W1023" s="285"/>
      <c r="X1023" s="285"/>
    </row>
    <row r="1024" spans="1:24">
      <c r="A1024" s="45"/>
      <c r="B1024" s="43">
        <f t="shared" si="22"/>
        <v>1002</v>
      </c>
      <c r="C1024" s="539"/>
      <c r="D1024" s="620"/>
      <c r="E1024" s="620"/>
      <c r="F1024" s="48"/>
      <c r="N1024" s="285"/>
      <c r="O1024" s="285"/>
      <c r="U1024" s="285"/>
      <c r="V1024" s="285"/>
      <c r="W1024" s="285"/>
      <c r="X1024" s="285"/>
    </row>
    <row r="1025" spans="1:24">
      <c r="A1025" s="45"/>
      <c r="B1025" s="43">
        <f t="shared" si="22"/>
        <v>1003</v>
      </c>
      <c r="C1025" s="539"/>
      <c r="D1025" s="620"/>
      <c r="E1025" s="620"/>
      <c r="F1025" s="48"/>
      <c r="N1025" s="285"/>
      <c r="O1025" s="285"/>
      <c r="U1025" s="285"/>
      <c r="V1025" s="285"/>
      <c r="W1025" s="285"/>
      <c r="X1025" s="285"/>
    </row>
    <row r="1026" spans="1:24">
      <c r="A1026" s="45"/>
      <c r="B1026" s="43">
        <f t="shared" si="22"/>
        <v>1004</v>
      </c>
      <c r="C1026" s="539"/>
      <c r="D1026" s="620"/>
      <c r="E1026" s="620"/>
      <c r="F1026" s="48"/>
      <c r="N1026" s="285"/>
      <c r="O1026" s="285"/>
      <c r="U1026" s="285"/>
      <c r="V1026" s="285"/>
      <c r="W1026" s="285"/>
      <c r="X1026" s="285"/>
    </row>
    <row r="1027" spans="1:24">
      <c r="A1027" s="45"/>
      <c r="B1027" s="43">
        <f t="shared" si="22"/>
        <v>1005</v>
      </c>
      <c r="C1027" s="539"/>
      <c r="D1027" s="620"/>
      <c r="E1027" s="620"/>
      <c r="F1027" s="48"/>
      <c r="N1027" s="285"/>
      <c r="O1027" s="285"/>
      <c r="U1027" s="285"/>
      <c r="V1027" s="285"/>
      <c r="W1027" s="285"/>
      <c r="X1027" s="285"/>
    </row>
    <row r="1028" spans="1:24">
      <c r="A1028" s="45"/>
      <c r="B1028" s="43">
        <f t="shared" si="22"/>
        <v>1006</v>
      </c>
      <c r="C1028" s="539"/>
      <c r="D1028" s="620"/>
      <c r="E1028" s="620"/>
      <c r="F1028" s="48"/>
      <c r="N1028" s="285"/>
      <c r="O1028" s="285"/>
      <c r="U1028" s="285"/>
      <c r="V1028" s="285"/>
      <c r="W1028" s="285"/>
      <c r="X1028" s="285"/>
    </row>
    <row r="1029" spans="1:24">
      <c r="A1029" s="45"/>
      <c r="B1029" s="43">
        <f t="shared" si="22"/>
        <v>1007</v>
      </c>
      <c r="C1029" s="539"/>
      <c r="D1029" s="620"/>
      <c r="E1029" s="620"/>
      <c r="F1029" s="48"/>
      <c r="N1029" s="285"/>
      <c r="O1029" s="285"/>
      <c r="U1029" s="285"/>
      <c r="V1029" s="285"/>
      <c r="W1029" s="285"/>
      <c r="X1029" s="285"/>
    </row>
    <row r="1030" spans="1:24">
      <c r="A1030" s="45"/>
      <c r="B1030" s="43">
        <f t="shared" si="22"/>
        <v>1008</v>
      </c>
      <c r="C1030" s="539"/>
      <c r="D1030" s="620"/>
      <c r="E1030" s="620"/>
      <c r="F1030" s="48"/>
      <c r="N1030" s="285"/>
      <c r="O1030" s="285"/>
      <c r="U1030" s="285"/>
      <c r="V1030" s="285"/>
      <c r="W1030" s="285"/>
      <c r="X1030" s="285"/>
    </row>
    <row r="1031" spans="1:24">
      <c r="A1031" s="45"/>
      <c r="B1031" s="43">
        <f t="shared" si="22"/>
        <v>1009</v>
      </c>
      <c r="C1031" s="539"/>
      <c r="D1031" s="620"/>
      <c r="E1031" s="620"/>
      <c r="F1031" s="48"/>
      <c r="N1031" s="285"/>
      <c r="O1031" s="285"/>
      <c r="U1031" s="285"/>
      <c r="V1031" s="285"/>
      <c r="W1031" s="285"/>
      <c r="X1031" s="285"/>
    </row>
    <row r="1032" spans="1:24">
      <c r="A1032" s="45"/>
      <c r="B1032" s="43">
        <f t="shared" si="22"/>
        <v>1010</v>
      </c>
      <c r="C1032" s="539"/>
      <c r="D1032" s="620"/>
      <c r="E1032" s="620"/>
      <c r="F1032" s="48"/>
      <c r="N1032" s="285"/>
      <c r="O1032" s="285"/>
      <c r="U1032" s="285"/>
      <c r="V1032" s="285"/>
      <c r="W1032" s="285"/>
      <c r="X1032" s="285"/>
    </row>
    <row r="1033" spans="1:24">
      <c r="A1033" s="45"/>
      <c r="B1033" s="43">
        <f t="shared" si="22"/>
        <v>1011</v>
      </c>
      <c r="C1033" s="539"/>
      <c r="D1033" s="620"/>
      <c r="E1033" s="620"/>
      <c r="F1033" s="48"/>
      <c r="N1033" s="285"/>
      <c r="O1033" s="285"/>
      <c r="U1033" s="285"/>
      <c r="V1033" s="285"/>
      <c r="W1033" s="285"/>
      <c r="X1033" s="285"/>
    </row>
    <row r="1034" spans="1:24">
      <c r="A1034" s="45"/>
      <c r="B1034" s="43">
        <f t="shared" si="22"/>
        <v>1012</v>
      </c>
      <c r="C1034" s="539"/>
      <c r="D1034" s="620"/>
      <c r="E1034" s="620"/>
      <c r="F1034" s="48"/>
      <c r="N1034" s="285"/>
      <c r="O1034" s="285"/>
      <c r="U1034" s="285"/>
      <c r="V1034" s="285"/>
      <c r="W1034" s="285"/>
      <c r="X1034" s="285"/>
    </row>
    <row r="1035" spans="1:24">
      <c r="A1035" s="45"/>
      <c r="B1035" s="43">
        <f t="shared" si="22"/>
        <v>1013</v>
      </c>
      <c r="C1035" s="539"/>
      <c r="D1035" s="620"/>
      <c r="E1035" s="620"/>
      <c r="F1035" s="48"/>
      <c r="N1035" s="285"/>
      <c r="O1035" s="285"/>
      <c r="U1035" s="285"/>
      <c r="V1035" s="285"/>
      <c r="W1035" s="285"/>
      <c r="X1035" s="285"/>
    </row>
    <row r="1036" spans="1:24">
      <c r="A1036" s="45"/>
      <c r="B1036" s="43">
        <f t="shared" si="22"/>
        <v>1014</v>
      </c>
      <c r="C1036" s="539"/>
      <c r="D1036" s="620"/>
      <c r="E1036" s="620"/>
      <c r="F1036" s="48"/>
      <c r="N1036" s="285"/>
      <c r="O1036" s="285"/>
      <c r="U1036" s="285"/>
      <c r="V1036" s="285"/>
      <c r="W1036" s="285"/>
      <c r="X1036" s="285"/>
    </row>
    <row r="1037" spans="1:24">
      <c r="A1037" s="45"/>
      <c r="B1037" s="43">
        <f t="shared" si="22"/>
        <v>1015</v>
      </c>
      <c r="C1037" s="539"/>
      <c r="D1037" s="620"/>
      <c r="E1037" s="620"/>
      <c r="F1037" s="48"/>
      <c r="N1037" s="285"/>
      <c r="O1037" s="285"/>
      <c r="U1037" s="285"/>
      <c r="V1037" s="285"/>
      <c r="W1037" s="285"/>
      <c r="X1037" s="285"/>
    </row>
    <row r="1038" spans="1:24">
      <c r="A1038" s="45"/>
      <c r="B1038" s="43">
        <f t="shared" si="22"/>
        <v>1016</v>
      </c>
      <c r="C1038" s="539"/>
      <c r="D1038" s="620"/>
      <c r="E1038" s="620"/>
      <c r="F1038" s="48"/>
      <c r="N1038" s="285"/>
      <c r="O1038" s="285"/>
      <c r="U1038" s="285"/>
      <c r="V1038" s="285"/>
      <c r="W1038" s="285"/>
      <c r="X1038" s="285"/>
    </row>
    <row r="1039" spans="1:24">
      <c r="A1039" s="45"/>
      <c r="B1039" s="43">
        <f t="shared" si="22"/>
        <v>1017</v>
      </c>
      <c r="C1039" s="539"/>
      <c r="D1039" s="620"/>
      <c r="E1039" s="620"/>
      <c r="F1039" s="48"/>
      <c r="N1039" s="285"/>
      <c r="O1039" s="285"/>
      <c r="U1039" s="285"/>
      <c r="V1039" s="285"/>
      <c r="W1039" s="285"/>
      <c r="X1039" s="285"/>
    </row>
    <row r="1040" spans="1:24">
      <c r="A1040" s="45"/>
      <c r="B1040" s="43">
        <f t="shared" si="22"/>
        <v>1018</v>
      </c>
      <c r="C1040" s="539"/>
      <c r="D1040" s="620"/>
      <c r="E1040" s="620"/>
      <c r="F1040" s="48"/>
      <c r="N1040" s="285"/>
      <c r="O1040" s="285"/>
      <c r="U1040" s="285"/>
      <c r="V1040" s="285"/>
      <c r="W1040" s="285"/>
      <c r="X1040" s="285"/>
    </row>
    <row r="1041" spans="1:24">
      <c r="A1041" s="45"/>
      <c r="B1041" s="43">
        <f t="shared" si="22"/>
        <v>1019</v>
      </c>
      <c r="C1041" s="539"/>
      <c r="D1041" s="620"/>
      <c r="E1041" s="620"/>
      <c r="F1041" s="48"/>
      <c r="N1041" s="285"/>
      <c r="O1041" s="285"/>
      <c r="U1041" s="285"/>
      <c r="V1041" s="285"/>
      <c r="W1041" s="285"/>
      <c r="X1041" s="285"/>
    </row>
    <row r="1042" spans="1:24">
      <c r="A1042" s="45"/>
      <c r="B1042" s="43">
        <f t="shared" si="22"/>
        <v>1020</v>
      </c>
      <c r="C1042" s="539"/>
      <c r="D1042" s="620"/>
      <c r="E1042" s="620"/>
      <c r="F1042" s="48"/>
      <c r="N1042" s="285"/>
      <c r="O1042" s="285"/>
      <c r="U1042" s="285"/>
      <c r="V1042" s="285"/>
      <c r="W1042" s="285"/>
      <c r="X1042" s="285"/>
    </row>
    <row r="1043" spans="1:24">
      <c r="A1043" s="45"/>
      <c r="B1043" s="43">
        <f t="shared" si="22"/>
        <v>1021</v>
      </c>
      <c r="C1043" s="539"/>
      <c r="D1043" s="620"/>
      <c r="E1043" s="620"/>
      <c r="F1043" s="48"/>
      <c r="N1043" s="285"/>
      <c r="O1043" s="285"/>
      <c r="U1043" s="285"/>
      <c r="V1043" s="285"/>
      <c r="W1043" s="285"/>
      <c r="X1043" s="285"/>
    </row>
    <row r="1044" spans="1:24">
      <c r="A1044" s="45"/>
      <c r="B1044" s="43">
        <f t="shared" si="22"/>
        <v>1022</v>
      </c>
      <c r="C1044" s="539"/>
      <c r="D1044" s="620"/>
      <c r="E1044" s="620"/>
      <c r="F1044" s="48"/>
      <c r="N1044" s="285"/>
      <c r="O1044" s="285"/>
      <c r="U1044" s="285"/>
      <c r="V1044" s="285"/>
      <c r="W1044" s="285"/>
      <c r="X1044" s="285"/>
    </row>
    <row r="1045" spans="1:24">
      <c r="A1045" s="45"/>
      <c r="B1045" s="43">
        <f t="shared" si="22"/>
        <v>1023</v>
      </c>
      <c r="C1045" s="539"/>
      <c r="D1045" s="620"/>
      <c r="E1045" s="620"/>
      <c r="F1045" s="48"/>
      <c r="N1045" s="285"/>
      <c r="O1045" s="285"/>
      <c r="U1045" s="285"/>
      <c r="V1045" s="285"/>
      <c r="W1045" s="285"/>
      <c r="X1045" s="285"/>
    </row>
    <row r="1046" spans="1:24">
      <c r="A1046" s="45"/>
      <c r="B1046" s="43">
        <f t="shared" si="22"/>
        <v>1024</v>
      </c>
      <c r="C1046" s="539"/>
      <c r="D1046" s="620"/>
      <c r="E1046" s="620"/>
      <c r="F1046" s="48"/>
      <c r="N1046" s="285"/>
      <c r="O1046" s="285"/>
      <c r="U1046" s="285"/>
      <c r="V1046" s="285"/>
      <c r="W1046" s="285"/>
      <c r="X1046" s="285"/>
    </row>
    <row r="1047" spans="1:24">
      <c r="A1047" s="45"/>
      <c r="B1047" s="43">
        <f t="shared" si="22"/>
        <v>1025</v>
      </c>
      <c r="C1047" s="539"/>
      <c r="D1047" s="620"/>
      <c r="E1047" s="620"/>
      <c r="F1047" s="48"/>
      <c r="N1047" s="285"/>
      <c r="O1047" s="285"/>
      <c r="U1047" s="285"/>
      <c r="V1047" s="285"/>
      <c r="W1047" s="285"/>
      <c r="X1047" s="285"/>
    </row>
    <row r="1048" spans="1:24">
      <c r="A1048" s="45"/>
      <c r="B1048" s="43">
        <f t="shared" si="22"/>
        <v>1026</v>
      </c>
      <c r="C1048" s="539"/>
      <c r="D1048" s="620"/>
      <c r="E1048" s="620"/>
      <c r="F1048" s="48"/>
      <c r="N1048" s="285"/>
      <c r="O1048" s="285"/>
      <c r="U1048" s="285"/>
      <c r="V1048" s="285"/>
      <c r="W1048" s="285"/>
      <c r="X1048" s="285"/>
    </row>
    <row r="1049" spans="1:24">
      <c r="A1049" s="45"/>
      <c r="B1049" s="43">
        <f t="shared" ref="B1049:B1112" si="23">B1048+1</f>
        <v>1027</v>
      </c>
      <c r="C1049" s="539"/>
      <c r="D1049" s="620"/>
      <c r="E1049" s="620"/>
      <c r="F1049" s="48"/>
      <c r="N1049" s="285"/>
      <c r="O1049" s="285"/>
      <c r="U1049" s="285"/>
      <c r="V1049" s="285"/>
      <c r="W1049" s="285"/>
      <c r="X1049" s="285"/>
    </row>
    <row r="1050" spans="1:24">
      <c r="A1050" s="45"/>
      <c r="B1050" s="43">
        <f t="shared" si="23"/>
        <v>1028</v>
      </c>
      <c r="C1050" s="539"/>
      <c r="D1050" s="620"/>
      <c r="E1050" s="620"/>
      <c r="F1050" s="48"/>
      <c r="N1050" s="285"/>
      <c r="O1050" s="285"/>
      <c r="U1050" s="285"/>
      <c r="V1050" s="285"/>
      <c r="W1050" s="285"/>
      <c r="X1050" s="285"/>
    </row>
    <row r="1051" spans="1:24">
      <c r="A1051" s="45"/>
      <c r="B1051" s="43">
        <f t="shared" si="23"/>
        <v>1029</v>
      </c>
      <c r="C1051" s="539"/>
      <c r="D1051" s="620"/>
      <c r="E1051" s="620"/>
      <c r="F1051" s="48"/>
      <c r="N1051" s="285"/>
      <c r="O1051" s="285"/>
      <c r="U1051" s="285"/>
      <c r="V1051" s="285"/>
      <c r="W1051" s="285"/>
      <c r="X1051" s="285"/>
    </row>
    <row r="1052" spans="1:24">
      <c r="A1052" s="45"/>
      <c r="B1052" s="43">
        <f t="shared" si="23"/>
        <v>1030</v>
      </c>
      <c r="C1052" s="539"/>
      <c r="D1052" s="620"/>
      <c r="E1052" s="620"/>
      <c r="F1052" s="48"/>
      <c r="N1052" s="285"/>
      <c r="O1052" s="285"/>
      <c r="U1052" s="285"/>
      <c r="V1052" s="285"/>
      <c r="W1052" s="285"/>
      <c r="X1052" s="285"/>
    </row>
    <row r="1053" spans="1:24">
      <c r="A1053" s="45"/>
      <c r="B1053" s="43">
        <f t="shared" si="23"/>
        <v>1031</v>
      </c>
      <c r="C1053" s="539"/>
      <c r="D1053" s="620"/>
      <c r="E1053" s="620"/>
      <c r="F1053" s="48"/>
      <c r="N1053" s="285"/>
      <c r="O1053" s="285"/>
      <c r="U1053" s="285"/>
      <c r="V1053" s="285"/>
      <c r="W1053" s="285"/>
      <c r="X1053" s="285"/>
    </row>
    <row r="1054" spans="1:24">
      <c r="A1054" s="45"/>
      <c r="B1054" s="43">
        <f t="shared" si="23"/>
        <v>1032</v>
      </c>
      <c r="C1054" s="539"/>
      <c r="D1054" s="620"/>
      <c r="E1054" s="620"/>
      <c r="F1054" s="48"/>
      <c r="N1054" s="285"/>
      <c r="O1054" s="285"/>
      <c r="U1054" s="285"/>
      <c r="V1054" s="285"/>
      <c r="W1054" s="285"/>
      <c r="X1054" s="285"/>
    </row>
    <row r="1055" spans="1:24">
      <c r="A1055" s="45"/>
      <c r="B1055" s="43">
        <f t="shared" si="23"/>
        <v>1033</v>
      </c>
      <c r="C1055" s="539"/>
      <c r="D1055" s="620"/>
      <c r="E1055" s="620"/>
      <c r="F1055" s="48"/>
      <c r="N1055" s="285"/>
      <c r="O1055" s="285"/>
      <c r="U1055" s="285"/>
      <c r="V1055" s="285"/>
      <c r="W1055" s="285"/>
      <c r="X1055" s="285"/>
    </row>
    <row r="1056" spans="1:24">
      <c r="A1056" s="45"/>
      <c r="B1056" s="43">
        <f t="shared" si="23"/>
        <v>1034</v>
      </c>
      <c r="C1056" s="539"/>
      <c r="D1056" s="620"/>
      <c r="E1056" s="620"/>
      <c r="F1056" s="48"/>
      <c r="N1056" s="285"/>
      <c r="O1056" s="285"/>
      <c r="U1056" s="285"/>
      <c r="V1056" s="285"/>
      <c r="W1056" s="285"/>
      <c r="X1056" s="285"/>
    </row>
    <row r="1057" spans="1:24">
      <c r="A1057" s="45"/>
      <c r="B1057" s="43">
        <f t="shared" si="23"/>
        <v>1035</v>
      </c>
      <c r="C1057" s="539"/>
      <c r="D1057" s="620"/>
      <c r="E1057" s="620"/>
      <c r="F1057" s="48"/>
      <c r="N1057" s="285"/>
      <c r="O1057" s="285"/>
      <c r="U1057" s="285"/>
      <c r="V1057" s="285"/>
      <c r="W1057" s="285"/>
      <c r="X1057" s="285"/>
    </row>
    <row r="1058" spans="1:24">
      <c r="A1058" s="45"/>
      <c r="B1058" s="43">
        <f t="shared" si="23"/>
        <v>1036</v>
      </c>
      <c r="C1058" s="539"/>
      <c r="D1058" s="620"/>
      <c r="E1058" s="620"/>
      <c r="F1058" s="48"/>
      <c r="N1058" s="285"/>
      <c r="O1058" s="285"/>
      <c r="U1058" s="285"/>
      <c r="V1058" s="285"/>
      <c r="W1058" s="285"/>
      <c r="X1058" s="285"/>
    </row>
    <row r="1059" spans="1:24">
      <c r="A1059" s="45"/>
      <c r="B1059" s="43">
        <f t="shared" si="23"/>
        <v>1037</v>
      </c>
      <c r="C1059" s="539"/>
      <c r="D1059" s="620"/>
      <c r="E1059" s="620"/>
      <c r="F1059" s="48"/>
      <c r="N1059" s="285"/>
      <c r="O1059" s="285"/>
      <c r="U1059" s="285"/>
      <c r="V1059" s="285"/>
      <c r="W1059" s="285"/>
      <c r="X1059" s="285"/>
    </row>
    <row r="1060" spans="1:24">
      <c r="A1060" s="45"/>
      <c r="B1060" s="43">
        <f t="shared" si="23"/>
        <v>1038</v>
      </c>
      <c r="C1060" s="539"/>
      <c r="D1060" s="620"/>
      <c r="E1060" s="620"/>
      <c r="F1060" s="48"/>
      <c r="N1060" s="285"/>
      <c r="O1060" s="285"/>
      <c r="U1060" s="285"/>
      <c r="V1060" s="285"/>
      <c r="W1060" s="285"/>
      <c r="X1060" s="285"/>
    </row>
    <row r="1061" spans="1:24">
      <c r="A1061" s="45"/>
      <c r="B1061" s="43">
        <f t="shared" si="23"/>
        <v>1039</v>
      </c>
      <c r="C1061" s="539"/>
      <c r="D1061" s="620"/>
      <c r="E1061" s="620"/>
      <c r="F1061" s="48"/>
      <c r="N1061" s="285"/>
      <c r="O1061" s="285"/>
      <c r="U1061" s="285"/>
      <c r="V1061" s="285"/>
      <c r="W1061" s="285"/>
      <c r="X1061" s="285"/>
    </row>
    <row r="1062" spans="1:24">
      <c r="A1062" s="45"/>
      <c r="B1062" s="43">
        <f t="shared" si="23"/>
        <v>1040</v>
      </c>
      <c r="C1062" s="539"/>
      <c r="D1062" s="620"/>
      <c r="E1062" s="620"/>
      <c r="F1062" s="48"/>
      <c r="N1062" s="285"/>
      <c r="O1062" s="285"/>
      <c r="U1062" s="285"/>
      <c r="V1062" s="285"/>
      <c r="W1062" s="285"/>
      <c r="X1062" s="285"/>
    </row>
    <row r="1063" spans="1:24">
      <c r="A1063" s="45"/>
      <c r="B1063" s="43">
        <f t="shared" si="23"/>
        <v>1041</v>
      </c>
      <c r="C1063" s="539"/>
      <c r="D1063" s="620"/>
      <c r="E1063" s="620"/>
      <c r="F1063" s="48"/>
      <c r="N1063" s="285"/>
      <c r="O1063" s="285"/>
      <c r="U1063" s="285"/>
      <c r="V1063" s="285"/>
      <c r="W1063" s="285"/>
      <c r="X1063" s="285"/>
    </row>
    <row r="1064" spans="1:24">
      <c r="A1064" s="45"/>
      <c r="B1064" s="43">
        <f t="shared" si="23"/>
        <v>1042</v>
      </c>
      <c r="C1064" s="539"/>
      <c r="D1064" s="620"/>
      <c r="E1064" s="620"/>
      <c r="F1064" s="48"/>
      <c r="N1064" s="285"/>
      <c r="O1064" s="285"/>
      <c r="U1064" s="285"/>
      <c r="V1064" s="285"/>
      <c r="W1064" s="285"/>
      <c r="X1064" s="285"/>
    </row>
    <row r="1065" spans="1:24">
      <c r="A1065" s="45"/>
      <c r="B1065" s="43">
        <f t="shared" si="23"/>
        <v>1043</v>
      </c>
      <c r="C1065" s="539"/>
      <c r="D1065" s="620"/>
      <c r="E1065" s="620"/>
      <c r="F1065" s="48"/>
      <c r="N1065" s="285"/>
      <c r="O1065" s="285"/>
      <c r="U1065" s="285"/>
      <c r="V1065" s="285"/>
      <c r="W1065" s="285"/>
      <c r="X1065" s="285"/>
    </row>
    <row r="1066" spans="1:24">
      <c r="A1066" s="45"/>
      <c r="B1066" s="43">
        <f t="shared" si="23"/>
        <v>1044</v>
      </c>
      <c r="C1066" s="539"/>
      <c r="D1066" s="620"/>
      <c r="E1066" s="620"/>
      <c r="F1066" s="48"/>
      <c r="N1066" s="285"/>
      <c r="O1066" s="285"/>
      <c r="U1066" s="285"/>
      <c r="V1066" s="285"/>
      <c r="W1066" s="285"/>
      <c r="X1066" s="285"/>
    </row>
    <row r="1067" spans="1:24">
      <c r="A1067" s="45"/>
      <c r="B1067" s="43">
        <f t="shared" si="23"/>
        <v>1045</v>
      </c>
      <c r="C1067" s="539"/>
      <c r="D1067" s="620"/>
      <c r="E1067" s="620"/>
      <c r="F1067" s="48"/>
      <c r="N1067" s="285"/>
      <c r="O1067" s="285"/>
      <c r="U1067" s="285"/>
      <c r="V1067" s="285"/>
      <c r="W1067" s="285"/>
      <c r="X1067" s="285"/>
    </row>
    <row r="1068" spans="1:24">
      <c r="A1068" s="45"/>
      <c r="B1068" s="43">
        <f t="shared" si="23"/>
        <v>1046</v>
      </c>
      <c r="C1068" s="539"/>
      <c r="D1068" s="620"/>
      <c r="E1068" s="620"/>
      <c r="F1068" s="48"/>
      <c r="N1068" s="285"/>
      <c r="O1068" s="285"/>
      <c r="U1068" s="285"/>
      <c r="V1068" s="285"/>
      <c r="W1068" s="285"/>
      <c r="X1068" s="285"/>
    </row>
    <row r="1069" spans="1:24">
      <c r="A1069" s="45"/>
      <c r="B1069" s="43">
        <f t="shared" si="23"/>
        <v>1047</v>
      </c>
      <c r="C1069" s="539"/>
      <c r="D1069" s="620"/>
      <c r="E1069" s="620"/>
      <c r="F1069" s="48"/>
      <c r="N1069" s="285"/>
      <c r="O1069" s="285"/>
      <c r="U1069" s="285"/>
      <c r="V1069" s="285"/>
      <c r="W1069" s="285"/>
      <c r="X1069" s="285"/>
    </row>
    <row r="1070" spans="1:24">
      <c r="A1070" s="45"/>
      <c r="B1070" s="43">
        <f t="shared" si="23"/>
        <v>1048</v>
      </c>
      <c r="C1070" s="539"/>
      <c r="D1070" s="620"/>
      <c r="E1070" s="620"/>
      <c r="F1070" s="48"/>
      <c r="N1070" s="285"/>
      <c r="O1070" s="285"/>
      <c r="U1070" s="285"/>
      <c r="V1070" s="285"/>
      <c r="W1070" s="285"/>
      <c r="X1070" s="285"/>
    </row>
    <row r="1071" spans="1:24">
      <c r="A1071" s="45"/>
      <c r="B1071" s="43">
        <f t="shared" si="23"/>
        <v>1049</v>
      </c>
      <c r="C1071" s="539"/>
      <c r="D1071" s="620"/>
      <c r="E1071" s="620"/>
      <c r="F1071" s="48"/>
      <c r="N1071" s="285"/>
      <c r="O1071" s="285"/>
      <c r="U1071" s="285"/>
      <c r="V1071" s="285"/>
      <c r="W1071" s="285"/>
      <c r="X1071" s="285"/>
    </row>
    <row r="1072" spans="1:24">
      <c r="A1072" s="45"/>
      <c r="B1072" s="43">
        <f t="shared" si="23"/>
        <v>1050</v>
      </c>
      <c r="C1072" s="539"/>
      <c r="D1072" s="620"/>
      <c r="E1072" s="620"/>
      <c r="F1072" s="48"/>
      <c r="N1072" s="285"/>
      <c r="O1072" s="285"/>
      <c r="U1072" s="285"/>
      <c r="V1072" s="285"/>
      <c r="W1072" s="285"/>
      <c r="X1072" s="285"/>
    </row>
    <row r="1073" spans="1:24">
      <c r="A1073" s="45"/>
      <c r="B1073" s="43">
        <f t="shared" si="23"/>
        <v>1051</v>
      </c>
      <c r="C1073" s="539"/>
      <c r="D1073" s="620"/>
      <c r="E1073" s="620"/>
      <c r="F1073" s="48"/>
      <c r="N1073" s="285"/>
      <c r="O1073" s="285"/>
      <c r="U1073" s="285"/>
      <c r="V1073" s="285"/>
      <c r="W1073" s="285"/>
      <c r="X1073" s="285"/>
    </row>
    <row r="1074" spans="1:24">
      <c r="A1074" s="45"/>
      <c r="B1074" s="43">
        <f t="shared" si="23"/>
        <v>1052</v>
      </c>
      <c r="C1074" s="539"/>
      <c r="D1074" s="620"/>
      <c r="E1074" s="620"/>
      <c r="F1074" s="48"/>
      <c r="N1074" s="285"/>
      <c r="O1074" s="285"/>
      <c r="U1074" s="285"/>
      <c r="V1074" s="285"/>
      <c r="W1074" s="285"/>
      <c r="X1074" s="285"/>
    </row>
    <row r="1075" spans="1:24">
      <c r="A1075" s="45"/>
      <c r="B1075" s="43">
        <f t="shared" si="23"/>
        <v>1053</v>
      </c>
      <c r="C1075" s="539"/>
      <c r="D1075" s="620"/>
      <c r="E1075" s="620"/>
      <c r="F1075" s="48"/>
      <c r="N1075" s="285"/>
      <c r="O1075" s="285"/>
      <c r="U1075" s="285"/>
      <c r="V1075" s="285"/>
      <c r="W1075" s="285"/>
      <c r="X1075" s="285"/>
    </row>
    <row r="1076" spans="1:24">
      <c r="A1076" s="45"/>
      <c r="B1076" s="43">
        <f t="shared" si="23"/>
        <v>1054</v>
      </c>
      <c r="C1076" s="539"/>
      <c r="D1076" s="620"/>
      <c r="E1076" s="620"/>
      <c r="F1076" s="48"/>
      <c r="N1076" s="285"/>
      <c r="O1076" s="285"/>
      <c r="U1076" s="285"/>
      <c r="V1076" s="285"/>
      <c r="W1076" s="285"/>
      <c r="X1076" s="285"/>
    </row>
    <row r="1077" spans="1:24">
      <c r="A1077" s="45"/>
      <c r="B1077" s="43">
        <f t="shared" si="23"/>
        <v>1055</v>
      </c>
      <c r="C1077" s="539"/>
      <c r="D1077" s="620"/>
      <c r="E1077" s="620"/>
      <c r="F1077" s="48"/>
      <c r="N1077" s="285"/>
      <c r="O1077" s="285"/>
      <c r="U1077" s="285"/>
      <c r="V1077" s="285"/>
      <c r="W1077" s="285"/>
      <c r="X1077" s="285"/>
    </row>
    <row r="1078" spans="1:24">
      <c r="A1078" s="45"/>
      <c r="B1078" s="43">
        <f t="shared" si="23"/>
        <v>1056</v>
      </c>
      <c r="C1078" s="539"/>
      <c r="D1078" s="620"/>
      <c r="E1078" s="620"/>
      <c r="F1078" s="48"/>
      <c r="N1078" s="285"/>
      <c r="O1078" s="285"/>
      <c r="U1078" s="285"/>
      <c r="V1078" s="285"/>
      <c r="W1078" s="285"/>
      <c r="X1078" s="285"/>
    </row>
    <row r="1079" spans="1:24">
      <c r="A1079" s="45"/>
      <c r="B1079" s="43">
        <f t="shared" si="23"/>
        <v>1057</v>
      </c>
      <c r="C1079" s="539"/>
      <c r="D1079" s="620"/>
      <c r="E1079" s="620"/>
      <c r="F1079" s="48"/>
      <c r="N1079" s="285"/>
      <c r="O1079" s="285"/>
      <c r="U1079" s="285"/>
      <c r="V1079" s="285"/>
      <c r="W1079" s="285"/>
      <c r="X1079" s="285"/>
    </row>
    <row r="1080" spans="1:24">
      <c r="A1080" s="45"/>
      <c r="B1080" s="43">
        <f t="shared" si="23"/>
        <v>1058</v>
      </c>
      <c r="C1080" s="539"/>
      <c r="D1080" s="620"/>
      <c r="E1080" s="620"/>
      <c r="F1080" s="48"/>
      <c r="N1080" s="285"/>
      <c r="O1080" s="285"/>
      <c r="U1080" s="285"/>
      <c r="V1080" s="285"/>
      <c r="W1080" s="285"/>
      <c r="X1080" s="285"/>
    </row>
    <row r="1081" spans="1:24">
      <c r="A1081" s="45"/>
      <c r="B1081" s="43">
        <f t="shared" si="23"/>
        <v>1059</v>
      </c>
      <c r="C1081" s="539"/>
      <c r="D1081" s="620"/>
      <c r="E1081" s="620"/>
      <c r="F1081" s="48"/>
      <c r="N1081" s="285"/>
      <c r="O1081" s="285"/>
      <c r="U1081" s="285"/>
      <c r="V1081" s="285"/>
      <c r="W1081" s="285"/>
      <c r="X1081" s="285"/>
    </row>
    <row r="1082" spans="1:24">
      <c r="A1082" s="45"/>
      <c r="B1082" s="43">
        <f t="shared" si="23"/>
        <v>1060</v>
      </c>
      <c r="C1082" s="539"/>
      <c r="D1082" s="620"/>
      <c r="E1082" s="620"/>
      <c r="F1082" s="48"/>
      <c r="N1082" s="285"/>
      <c r="O1082" s="285"/>
      <c r="U1082" s="285"/>
      <c r="V1082" s="285"/>
      <c r="W1082" s="285"/>
      <c r="X1082" s="285"/>
    </row>
    <row r="1083" spans="1:24">
      <c r="A1083" s="45"/>
      <c r="B1083" s="43">
        <f t="shared" si="23"/>
        <v>1061</v>
      </c>
      <c r="C1083" s="539"/>
      <c r="D1083" s="620"/>
      <c r="E1083" s="620"/>
      <c r="F1083" s="48"/>
      <c r="N1083" s="285"/>
      <c r="O1083" s="285"/>
      <c r="U1083" s="285"/>
      <c r="V1083" s="285"/>
      <c r="W1083" s="285"/>
      <c r="X1083" s="285"/>
    </row>
    <row r="1084" spans="1:24">
      <c r="A1084" s="45"/>
      <c r="B1084" s="43">
        <f t="shared" si="23"/>
        <v>1062</v>
      </c>
      <c r="C1084" s="539"/>
      <c r="D1084" s="620"/>
      <c r="E1084" s="620"/>
      <c r="F1084" s="48"/>
      <c r="N1084" s="285"/>
      <c r="O1084" s="285"/>
      <c r="U1084" s="285"/>
      <c r="V1084" s="285"/>
      <c r="W1084" s="285"/>
      <c r="X1084" s="285"/>
    </row>
    <row r="1085" spans="1:24">
      <c r="A1085" s="45"/>
      <c r="B1085" s="43">
        <f t="shared" si="23"/>
        <v>1063</v>
      </c>
      <c r="C1085" s="539"/>
      <c r="D1085" s="620"/>
      <c r="E1085" s="620"/>
      <c r="F1085" s="48"/>
      <c r="N1085" s="285"/>
      <c r="O1085" s="285"/>
      <c r="U1085" s="285"/>
      <c r="V1085" s="285"/>
      <c r="W1085" s="285"/>
      <c r="X1085" s="285"/>
    </row>
    <row r="1086" spans="1:24">
      <c r="A1086" s="45"/>
      <c r="B1086" s="43">
        <f t="shared" si="23"/>
        <v>1064</v>
      </c>
      <c r="C1086" s="539"/>
      <c r="D1086" s="620"/>
      <c r="E1086" s="620"/>
      <c r="F1086" s="48"/>
      <c r="N1086" s="285"/>
      <c r="O1086" s="285"/>
      <c r="U1086" s="285"/>
      <c r="V1086" s="285"/>
      <c r="W1086" s="285"/>
      <c r="X1086" s="285"/>
    </row>
    <row r="1087" spans="1:24">
      <c r="A1087" s="45"/>
      <c r="B1087" s="43">
        <f t="shared" si="23"/>
        <v>1065</v>
      </c>
      <c r="C1087" s="539"/>
      <c r="D1087" s="620"/>
      <c r="E1087" s="620"/>
      <c r="F1087" s="48"/>
      <c r="N1087" s="285"/>
      <c r="O1087" s="285"/>
      <c r="U1087" s="285"/>
      <c r="V1087" s="285"/>
      <c r="W1087" s="285"/>
      <c r="X1087" s="285"/>
    </row>
    <row r="1088" spans="1:24">
      <c r="A1088" s="45"/>
      <c r="B1088" s="43">
        <f t="shared" si="23"/>
        <v>1066</v>
      </c>
      <c r="C1088" s="539"/>
      <c r="D1088" s="620"/>
      <c r="E1088" s="620"/>
      <c r="F1088" s="48"/>
      <c r="N1088" s="285"/>
      <c r="O1088" s="285"/>
      <c r="U1088" s="285"/>
      <c r="V1088" s="285"/>
      <c r="W1088" s="285"/>
      <c r="X1088" s="285"/>
    </row>
    <row r="1089" spans="1:24">
      <c r="A1089" s="45"/>
      <c r="B1089" s="43">
        <f t="shared" si="23"/>
        <v>1067</v>
      </c>
      <c r="C1089" s="539"/>
      <c r="D1089" s="620"/>
      <c r="E1089" s="620"/>
      <c r="F1089" s="48"/>
      <c r="N1089" s="285"/>
      <c r="O1089" s="285"/>
      <c r="U1089" s="285"/>
      <c r="V1089" s="285"/>
      <c r="W1089" s="285"/>
      <c r="X1089" s="285"/>
    </row>
    <row r="1090" spans="1:24">
      <c r="A1090" s="45"/>
      <c r="B1090" s="43">
        <f t="shared" si="23"/>
        <v>1068</v>
      </c>
      <c r="C1090" s="539"/>
      <c r="D1090" s="620"/>
      <c r="E1090" s="620"/>
      <c r="F1090" s="48"/>
      <c r="N1090" s="285"/>
      <c r="O1090" s="285"/>
      <c r="U1090" s="285"/>
      <c r="V1090" s="285"/>
      <c r="W1090" s="285"/>
      <c r="X1090" s="285"/>
    </row>
    <row r="1091" spans="1:24">
      <c r="A1091" s="45"/>
      <c r="B1091" s="43">
        <f t="shared" si="23"/>
        <v>1069</v>
      </c>
      <c r="C1091" s="539"/>
      <c r="D1091" s="620"/>
      <c r="E1091" s="620"/>
      <c r="F1091" s="48"/>
      <c r="N1091" s="285"/>
      <c r="O1091" s="285"/>
      <c r="U1091" s="285"/>
      <c r="V1091" s="285"/>
      <c r="W1091" s="285"/>
      <c r="X1091" s="285"/>
    </row>
    <row r="1092" spans="1:24">
      <c r="A1092" s="45"/>
      <c r="B1092" s="43">
        <f t="shared" si="23"/>
        <v>1070</v>
      </c>
      <c r="C1092" s="539"/>
      <c r="D1092" s="620"/>
      <c r="E1092" s="620"/>
      <c r="F1092" s="48"/>
      <c r="N1092" s="285"/>
      <c r="O1092" s="285"/>
      <c r="U1092" s="285"/>
      <c r="V1092" s="285"/>
      <c r="W1092" s="285"/>
      <c r="X1092" s="285"/>
    </row>
    <row r="1093" spans="1:24">
      <c r="A1093" s="45"/>
      <c r="B1093" s="43">
        <f t="shared" si="23"/>
        <v>1071</v>
      </c>
      <c r="C1093" s="539"/>
      <c r="D1093" s="620"/>
      <c r="E1093" s="620"/>
      <c r="F1093" s="48"/>
      <c r="N1093" s="285"/>
      <c r="O1093" s="285"/>
      <c r="U1093" s="285"/>
      <c r="V1093" s="285"/>
      <c r="W1093" s="285"/>
      <c r="X1093" s="285"/>
    </row>
    <row r="1094" spans="1:24">
      <c r="A1094" s="45"/>
      <c r="B1094" s="43">
        <f t="shared" si="23"/>
        <v>1072</v>
      </c>
      <c r="C1094" s="539"/>
      <c r="D1094" s="620"/>
      <c r="E1094" s="620"/>
      <c r="F1094" s="48"/>
      <c r="N1094" s="285"/>
      <c r="O1094" s="285"/>
      <c r="U1094" s="285"/>
      <c r="V1094" s="285"/>
      <c r="W1094" s="285"/>
      <c r="X1094" s="285"/>
    </row>
    <row r="1095" spans="1:24">
      <c r="A1095" s="45"/>
      <c r="B1095" s="43">
        <f t="shared" si="23"/>
        <v>1073</v>
      </c>
      <c r="C1095" s="539"/>
      <c r="D1095" s="620"/>
      <c r="E1095" s="620"/>
      <c r="F1095" s="48"/>
      <c r="N1095" s="285"/>
      <c r="O1095" s="285"/>
      <c r="U1095" s="285"/>
      <c r="V1095" s="285"/>
      <c r="W1095" s="285"/>
      <c r="X1095" s="285"/>
    </row>
    <row r="1096" spans="1:24">
      <c r="A1096" s="45"/>
      <c r="B1096" s="43">
        <f t="shared" si="23"/>
        <v>1074</v>
      </c>
      <c r="C1096" s="539"/>
      <c r="D1096" s="620"/>
      <c r="E1096" s="620"/>
      <c r="F1096" s="48"/>
      <c r="N1096" s="285"/>
      <c r="O1096" s="285"/>
      <c r="U1096" s="285"/>
      <c r="V1096" s="285"/>
      <c r="W1096" s="285"/>
      <c r="X1096" s="285"/>
    </row>
    <row r="1097" spans="1:24">
      <c r="A1097" s="45"/>
      <c r="B1097" s="43">
        <f t="shared" si="23"/>
        <v>1075</v>
      </c>
      <c r="C1097" s="539"/>
      <c r="D1097" s="620"/>
      <c r="E1097" s="620"/>
      <c r="F1097" s="48"/>
      <c r="N1097" s="285"/>
      <c r="O1097" s="285"/>
      <c r="U1097" s="285"/>
      <c r="V1097" s="285"/>
      <c r="W1097" s="285"/>
      <c r="X1097" s="285"/>
    </row>
    <row r="1098" spans="1:24">
      <c r="A1098" s="45"/>
      <c r="B1098" s="43">
        <f t="shared" si="23"/>
        <v>1076</v>
      </c>
      <c r="C1098" s="539"/>
      <c r="D1098" s="620"/>
      <c r="E1098" s="620"/>
      <c r="F1098" s="48"/>
      <c r="N1098" s="285"/>
      <c r="O1098" s="285"/>
      <c r="U1098" s="285"/>
      <c r="V1098" s="285"/>
      <c r="W1098" s="285"/>
      <c r="X1098" s="285"/>
    </row>
    <row r="1099" spans="1:24">
      <c r="A1099" s="45"/>
      <c r="B1099" s="43">
        <f t="shared" si="23"/>
        <v>1077</v>
      </c>
      <c r="C1099" s="539"/>
      <c r="D1099" s="620"/>
      <c r="E1099" s="620"/>
      <c r="F1099" s="48"/>
      <c r="N1099" s="285"/>
      <c r="O1099" s="285"/>
      <c r="U1099" s="285"/>
      <c r="V1099" s="285"/>
      <c r="W1099" s="285"/>
      <c r="X1099" s="285"/>
    </row>
    <row r="1100" spans="1:24">
      <c r="A1100" s="45"/>
      <c r="B1100" s="43">
        <f t="shared" si="23"/>
        <v>1078</v>
      </c>
      <c r="C1100" s="539"/>
      <c r="D1100" s="620"/>
      <c r="E1100" s="620"/>
      <c r="F1100" s="48"/>
      <c r="N1100" s="285"/>
      <c r="O1100" s="285"/>
      <c r="U1100" s="285"/>
      <c r="V1100" s="285"/>
      <c r="W1100" s="285"/>
      <c r="X1100" s="285"/>
    </row>
    <row r="1101" spans="1:24">
      <c r="A1101" s="45"/>
      <c r="B1101" s="43">
        <f t="shared" si="23"/>
        <v>1079</v>
      </c>
      <c r="C1101" s="539"/>
      <c r="D1101" s="620"/>
      <c r="E1101" s="620"/>
      <c r="F1101" s="48"/>
      <c r="N1101" s="285"/>
      <c r="O1101" s="285"/>
      <c r="U1101" s="285"/>
      <c r="V1101" s="285"/>
      <c r="W1101" s="285"/>
      <c r="X1101" s="285"/>
    </row>
    <row r="1102" spans="1:24">
      <c r="A1102" s="45"/>
      <c r="B1102" s="43">
        <f t="shared" si="23"/>
        <v>1080</v>
      </c>
      <c r="C1102" s="539"/>
      <c r="D1102" s="620"/>
      <c r="E1102" s="620"/>
      <c r="F1102" s="48"/>
      <c r="N1102" s="285"/>
      <c r="O1102" s="285"/>
      <c r="U1102" s="285"/>
      <c r="V1102" s="285"/>
      <c r="W1102" s="285"/>
      <c r="X1102" s="285"/>
    </row>
    <row r="1103" spans="1:24">
      <c r="A1103" s="45"/>
      <c r="B1103" s="43">
        <f t="shared" si="23"/>
        <v>1081</v>
      </c>
      <c r="C1103" s="539"/>
      <c r="D1103" s="620"/>
      <c r="E1103" s="620"/>
      <c r="F1103" s="48"/>
      <c r="N1103" s="285"/>
      <c r="O1103" s="285"/>
      <c r="U1103" s="285"/>
      <c r="V1103" s="285"/>
      <c r="W1103" s="285"/>
      <c r="X1103" s="285"/>
    </row>
    <row r="1104" spans="1:24">
      <c r="A1104" s="45"/>
      <c r="B1104" s="43">
        <f t="shared" si="23"/>
        <v>1082</v>
      </c>
      <c r="C1104" s="539"/>
      <c r="D1104" s="620"/>
      <c r="E1104" s="620"/>
      <c r="F1104" s="48"/>
      <c r="N1104" s="285"/>
      <c r="O1104" s="285"/>
      <c r="U1104" s="285"/>
      <c r="V1104" s="285"/>
      <c r="W1104" s="285"/>
      <c r="X1104" s="285"/>
    </row>
    <row r="1105" spans="1:24">
      <c r="A1105" s="45"/>
      <c r="B1105" s="43">
        <f t="shared" si="23"/>
        <v>1083</v>
      </c>
      <c r="C1105" s="539"/>
      <c r="D1105" s="620"/>
      <c r="E1105" s="620"/>
      <c r="F1105" s="48"/>
      <c r="N1105" s="285"/>
      <c r="O1105" s="285"/>
      <c r="U1105" s="285"/>
      <c r="V1105" s="285"/>
      <c r="W1105" s="285"/>
      <c r="X1105" s="285"/>
    </row>
    <row r="1106" spans="1:24">
      <c r="A1106" s="45"/>
      <c r="B1106" s="43">
        <f t="shared" si="23"/>
        <v>1084</v>
      </c>
      <c r="C1106" s="539"/>
      <c r="D1106" s="620"/>
      <c r="E1106" s="620"/>
      <c r="F1106" s="48"/>
      <c r="N1106" s="285"/>
      <c r="O1106" s="285"/>
      <c r="U1106" s="285"/>
      <c r="V1106" s="285"/>
      <c r="W1106" s="285"/>
      <c r="X1106" s="285"/>
    </row>
    <row r="1107" spans="1:24">
      <c r="A1107" s="45"/>
      <c r="B1107" s="43">
        <f t="shared" si="23"/>
        <v>1085</v>
      </c>
      <c r="C1107" s="539"/>
      <c r="D1107" s="620"/>
      <c r="E1107" s="620"/>
      <c r="F1107" s="48"/>
      <c r="N1107" s="285"/>
      <c r="O1107" s="285"/>
      <c r="U1107" s="285"/>
      <c r="V1107" s="285"/>
      <c r="W1107" s="285"/>
      <c r="X1107" s="285"/>
    </row>
    <row r="1108" spans="1:24">
      <c r="A1108" s="45"/>
      <c r="B1108" s="43">
        <f t="shared" si="23"/>
        <v>1086</v>
      </c>
      <c r="C1108" s="539"/>
      <c r="D1108" s="620"/>
      <c r="E1108" s="620"/>
      <c r="F1108" s="48"/>
      <c r="N1108" s="285"/>
      <c r="O1108" s="285"/>
      <c r="U1108" s="285"/>
      <c r="V1108" s="285"/>
      <c r="W1108" s="285"/>
      <c r="X1108" s="285"/>
    </row>
    <row r="1109" spans="1:24">
      <c r="A1109" s="45"/>
      <c r="B1109" s="43">
        <f t="shared" si="23"/>
        <v>1087</v>
      </c>
      <c r="C1109" s="539"/>
      <c r="D1109" s="620"/>
      <c r="E1109" s="620"/>
      <c r="F1109" s="48"/>
      <c r="N1109" s="285"/>
      <c r="O1109" s="285"/>
      <c r="U1109" s="285"/>
      <c r="V1109" s="285"/>
      <c r="W1109" s="285"/>
      <c r="X1109" s="285"/>
    </row>
    <row r="1110" spans="1:24">
      <c r="A1110" s="45"/>
      <c r="B1110" s="43">
        <f t="shared" si="23"/>
        <v>1088</v>
      </c>
      <c r="C1110" s="539"/>
      <c r="D1110" s="620"/>
      <c r="E1110" s="620"/>
      <c r="F1110" s="48"/>
      <c r="N1110" s="285"/>
      <c r="O1110" s="285"/>
      <c r="U1110" s="285"/>
      <c r="V1110" s="285"/>
      <c r="W1110" s="285"/>
      <c r="X1110" s="285"/>
    </row>
    <row r="1111" spans="1:24">
      <c r="A1111" s="45"/>
      <c r="B1111" s="43">
        <f t="shared" si="23"/>
        <v>1089</v>
      </c>
      <c r="C1111" s="539"/>
      <c r="D1111" s="620"/>
      <c r="E1111" s="620"/>
      <c r="F1111" s="48"/>
      <c r="N1111" s="285"/>
      <c r="O1111" s="285"/>
      <c r="U1111" s="285"/>
      <c r="V1111" s="285"/>
      <c r="W1111" s="285"/>
      <c r="X1111" s="285"/>
    </row>
    <row r="1112" spans="1:24">
      <c r="A1112" s="45"/>
      <c r="B1112" s="43">
        <f t="shared" si="23"/>
        <v>1090</v>
      </c>
      <c r="C1112" s="539"/>
      <c r="D1112" s="620"/>
      <c r="E1112" s="620"/>
      <c r="F1112" s="48"/>
      <c r="N1112" s="285"/>
      <c r="O1112" s="285"/>
      <c r="U1112" s="285"/>
      <c r="V1112" s="285"/>
      <c r="W1112" s="285"/>
      <c r="X1112" s="285"/>
    </row>
    <row r="1113" spans="1:24">
      <c r="A1113" s="45"/>
      <c r="B1113" s="43">
        <f t="shared" ref="B1113:B1176" si="24">B1112+1</f>
        <v>1091</v>
      </c>
      <c r="C1113" s="539"/>
      <c r="D1113" s="620"/>
      <c r="E1113" s="620"/>
      <c r="F1113" s="48"/>
      <c r="N1113" s="285"/>
      <c r="O1113" s="285"/>
      <c r="U1113" s="285"/>
      <c r="V1113" s="285"/>
      <c r="W1113" s="285"/>
      <c r="X1113" s="285"/>
    </row>
    <row r="1114" spans="1:24">
      <c r="A1114" s="45"/>
      <c r="B1114" s="43">
        <f t="shared" si="24"/>
        <v>1092</v>
      </c>
      <c r="C1114" s="539"/>
      <c r="D1114" s="620"/>
      <c r="E1114" s="620"/>
      <c r="F1114" s="48"/>
      <c r="N1114" s="285"/>
      <c r="O1114" s="285"/>
      <c r="U1114" s="285"/>
      <c r="V1114" s="285"/>
      <c r="W1114" s="285"/>
      <c r="X1114" s="285"/>
    </row>
    <row r="1115" spans="1:24">
      <c r="A1115" s="45"/>
      <c r="B1115" s="43">
        <f t="shared" si="24"/>
        <v>1093</v>
      </c>
      <c r="C1115" s="539"/>
      <c r="D1115" s="620"/>
      <c r="E1115" s="620"/>
      <c r="F1115" s="48"/>
      <c r="N1115" s="285"/>
      <c r="O1115" s="285"/>
      <c r="U1115" s="285"/>
      <c r="V1115" s="285"/>
      <c r="W1115" s="285"/>
      <c r="X1115" s="285"/>
    </row>
    <row r="1116" spans="1:24">
      <c r="A1116" s="45"/>
      <c r="B1116" s="43">
        <f t="shared" si="24"/>
        <v>1094</v>
      </c>
      <c r="C1116" s="539"/>
      <c r="D1116" s="620"/>
      <c r="E1116" s="620"/>
      <c r="F1116" s="48"/>
      <c r="N1116" s="285"/>
      <c r="O1116" s="285"/>
      <c r="U1116" s="285"/>
      <c r="V1116" s="285"/>
      <c r="W1116" s="285"/>
      <c r="X1116" s="285"/>
    </row>
    <row r="1117" spans="1:24">
      <c r="A1117" s="45"/>
      <c r="B1117" s="43">
        <f t="shared" si="24"/>
        <v>1095</v>
      </c>
      <c r="C1117" s="539"/>
      <c r="D1117" s="620"/>
      <c r="E1117" s="620"/>
      <c r="F1117" s="48"/>
      <c r="N1117" s="285"/>
      <c r="O1117" s="285"/>
      <c r="U1117" s="285"/>
      <c r="V1117" s="285"/>
      <c r="W1117" s="285"/>
      <c r="X1117" s="285"/>
    </row>
    <row r="1118" spans="1:24">
      <c r="A1118" s="45"/>
      <c r="B1118" s="43">
        <f t="shared" si="24"/>
        <v>1096</v>
      </c>
      <c r="C1118" s="539"/>
      <c r="D1118" s="620"/>
      <c r="E1118" s="620"/>
      <c r="F1118" s="48"/>
      <c r="N1118" s="285"/>
      <c r="O1118" s="285"/>
      <c r="U1118" s="285"/>
      <c r="V1118" s="285"/>
      <c r="W1118" s="285"/>
      <c r="X1118" s="285"/>
    </row>
    <row r="1119" spans="1:24">
      <c r="A1119" s="45"/>
      <c r="B1119" s="43">
        <f t="shared" si="24"/>
        <v>1097</v>
      </c>
      <c r="C1119" s="539"/>
      <c r="D1119" s="620"/>
      <c r="E1119" s="620"/>
      <c r="F1119" s="48"/>
      <c r="N1119" s="285"/>
      <c r="O1119" s="285"/>
      <c r="U1119" s="285"/>
      <c r="V1119" s="285"/>
      <c r="W1119" s="285"/>
      <c r="X1119" s="285"/>
    </row>
    <row r="1120" spans="1:24">
      <c r="A1120" s="45"/>
      <c r="B1120" s="43">
        <f t="shared" si="24"/>
        <v>1098</v>
      </c>
      <c r="C1120" s="539"/>
      <c r="D1120" s="620"/>
      <c r="E1120" s="620"/>
      <c r="F1120" s="48"/>
      <c r="N1120" s="285"/>
      <c r="O1120" s="285"/>
      <c r="U1120" s="285"/>
      <c r="V1120" s="285"/>
      <c r="W1120" s="285"/>
      <c r="X1120" s="285"/>
    </row>
    <row r="1121" spans="1:24">
      <c r="A1121" s="45"/>
      <c r="B1121" s="43">
        <f t="shared" si="24"/>
        <v>1099</v>
      </c>
      <c r="C1121" s="539"/>
      <c r="D1121" s="620"/>
      <c r="E1121" s="620"/>
      <c r="F1121" s="48"/>
      <c r="N1121" s="285"/>
      <c r="O1121" s="285"/>
      <c r="U1121" s="285"/>
      <c r="V1121" s="285"/>
      <c r="W1121" s="285"/>
      <c r="X1121" s="285"/>
    </row>
    <row r="1122" spans="1:24">
      <c r="A1122" s="45"/>
      <c r="B1122" s="43">
        <f t="shared" si="24"/>
        <v>1100</v>
      </c>
      <c r="C1122" s="539"/>
      <c r="D1122" s="620"/>
      <c r="E1122" s="620"/>
      <c r="F1122" s="48"/>
      <c r="N1122" s="285"/>
      <c r="O1122" s="285"/>
      <c r="U1122" s="285"/>
      <c r="V1122" s="285"/>
      <c r="W1122" s="285"/>
      <c r="X1122" s="285"/>
    </row>
    <row r="1123" spans="1:24">
      <c r="A1123" s="45"/>
      <c r="B1123" s="43">
        <f t="shared" si="24"/>
        <v>1101</v>
      </c>
      <c r="C1123" s="539"/>
      <c r="D1123" s="620"/>
      <c r="E1123" s="620"/>
      <c r="F1123" s="48"/>
      <c r="N1123" s="285"/>
      <c r="O1123" s="285"/>
      <c r="U1123" s="285"/>
      <c r="V1123" s="285"/>
      <c r="W1123" s="285"/>
      <c r="X1123" s="285"/>
    </row>
    <row r="1124" spans="1:24">
      <c r="A1124" s="45"/>
      <c r="B1124" s="43">
        <f t="shared" si="24"/>
        <v>1102</v>
      </c>
      <c r="C1124" s="539"/>
      <c r="D1124" s="620"/>
      <c r="E1124" s="620"/>
      <c r="F1124" s="48"/>
      <c r="N1124" s="285"/>
      <c r="O1124" s="285"/>
      <c r="U1124" s="285"/>
      <c r="V1124" s="285"/>
      <c r="W1124" s="285"/>
      <c r="X1124" s="285"/>
    </row>
    <row r="1125" spans="1:24">
      <c r="A1125" s="45"/>
      <c r="B1125" s="43">
        <f t="shared" si="24"/>
        <v>1103</v>
      </c>
      <c r="C1125" s="539"/>
      <c r="D1125" s="620"/>
      <c r="E1125" s="620"/>
      <c r="F1125" s="48"/>
      <c r="N1125" s="285"/>
      <c r="O1125" s="285"/>
      <c r="U1125" s="285"/>
      <c r="V1125" s="285"/>
      <c r="W1125" s="285"/>
      <c r="X1125" s="285"/>
    </row>
    <row r="1126" spans="1:24">
      <c r="A1126" s="45"/>
      <c r="B1126" s="43">
        <f t="shared" si="24"/>
        <v>1104</v>
      </c>
      <c r="C1126" s="539"/>
      <c r="D1126" s="620"/>
      <c r="E1126" s="620"/>
      <c r="F1126" s="48"/>
      <c r="N1126" s="285"/>
      <c r="O1126" s="285"/>
      <c r="U1126" s="285"/>
      <c r="V1126" s="285"/>
      <c r="W1126" s="285"/>
      <c r="X1126" s="285"/>
    </row>
    <row r="1127" spans="1:24">
      <c r="A1127" s="45"/>
      <c r="B1127" s="43">
        <f t="shared" si="24"/>
        <v>1105</v>
      </c>
      <c r="C1127" s="539"/>
      <c r="D1127" s="620"/>
      <c r="E1127" s="620"/>
      <c r="F1127" s="48"/>
      <c r="N1127" s="285"/>
      <c r="O1127" s="285"/>
      <c r="U1127" s="285"/>
      <c r="V1127" s="285"/>
      <c r="W1127" s="285"/>
      <c r="X1127" s="285"/>
    </row>
    <row r="1128" spans="1:24">
      <c r="A1128" s="45"/>
      <c r="B1128" s="43">
        <f t="shared" si="24"/>
        <v>1106</v>
      </c>
      <c r="C1128" s="539"/>
      <c r="D1128" s="620"/>
      <c r="E1128" s="620"/>
      <c r="F1128" s="48"/>
      <c r="N1128" s="285"/>
      <c r="O1128" s="285"/>
      <c r="U1128" s="285"/>
      <c r="V1128" s="285"/>
      <c r="W1128" s="285"/>
      <c r="X1128" s="285"/>
    </row>
    <row r="1129" spans="1:24">
      <c r="A1129" s="45"/>
      <c r="B1129" s="43">
        <f t="shared" si="24"/>
        <v>1107</v>
      </c>
      <c r="C1129" s="539"/>
      <c r="D1129" s="620"/>
      <c r="E1129" s="620"/>
      <c r="F1129" s="48"/>
      <c r="N1129" s="285"/>
      <c r="O1129" s="285"/>
      <c r="U1129" s="285"/>
      <c r="V1129" s="285"/>
      <c r="W1129" s="285"/>
      <c r="X1129" s="285"/>
    </row>
    <row r="1130" spans="1:24">
      <c r="A1130" s="45"/>
      <c r="B1130" s="43">
        <f t="shared" si="24"/>
        <v>1108</v>
      </c>
      <c r="C1130" s="539"/>
      <c r="D1130" s="620"/>
      <c r="E1130" s="620"/>
      <c r="F1130" s="48"/>
      <c r="N1130" s="285"/>
      <c r="O1130" s="285"/>
      <c r="U1130" s="285"/>
      <c r="V1130" s="285"/>
      <c r="W1130" s="285"/>
      <c r="X1130" s="285"/>
    </row>
    <row r="1131" spans="1:24">
      <c r="A1131" s="45"/>
      <c r="B1131" s="43">
        <f t="shared" si="24"/>
        <v>1109</v>
      </c>
      <c r="C1131" s="539"/>
      <c r="D1131" s="620"/>
      <c r="E1131" s="620"/>
      <c r="F1131" s="48"/>
      <c r="N1131" s="285"/>
      <c r="O1131" s="285"/>
      <c r="U1131" s="285"/>
      <c r="V1131" s="285"/>
      <c r="W1131" s="285"/>
      <c r="X1131" s="285"/>
    </row>
    <row r="1132" spans="1:24">
      <c r="A1132" s="45"/>
      <c r="B1132" s="43">
        <f t="shared" si="24"/>
        <v>1110</v>
      </c>
      <c r="C1132" s="539"/>
      <c r="D1132" s="620"/>
      <c r="E1132" s="620"/>
      <c r="F1132" s="48"/>
      <c r="N1132" s="285"/>
      <c r="O1132" s="285"/>
      <c r="U1132" s="285"/>
      <c r="V1132" s="285"/>
      <c r="W1132" s="285"/>
      <c r="X1132" s="285"/>
    </row>
    <row r="1133" spans="1:24">
      <c r="A1133" s="45"/>
      <c r="B1133" s="43">
        <f t="shared" si="24"/>
        <v>1111</v>
      </c>
      <c r="C1133" s="539"/>
      <c r="D1133" s="620"/>
      <c r="E1133" s="620"/>
      <c r="F1133" s="48"/>
      <c r="N1133" s="285"/>
      <c r="O1133" s="285"/>
      <c r="U1133" s="285"/>
      <c r="V1133" s="285"/>
      <c r="W1133" s="285"/>
      <c r="X1133" s="285"/>
    </row>
    <row r="1134" spans="1:24">
      <c r="A1134" s="45"/>
      <c r="B1134" s="43">
        <f t="shared" si="24"/>
        <v>1112</v>
      </c>
      <c r="C1134" s="539"/>
      <c r="D1134" s="620"/>
      <c r="E1134" s="620"/>
      <c r="F1134" s="48"/>
      <c r="N1134" s="285"/>
      <c r="O1134" s="285"/>
      <c r="U1134" s="285"/>
      <c r="V1134" s="285"/>
      <c r="W1134" s="285"/>
      <c r="X1134" s="285"/>
    </row>
    <row r="1135" spans="1:24">
      <c r="A1135" s="45"/>
      <c r="B1135" s="43">
        <f t="shared" si="24"/>
        <v>1113</v>
      </c>
      <c r="C1135" s="539"/>
      <c r="D1135" s="620"/>
      <c r="E1135" s="620"/>
      <c r="F1135" s="48"/>
      <c r="N1135" s="285"/>
      <c r="O1135" s="285"/>
      <c r="U1135" s="285"/>
      <c r="V1135" s="285"/>
      <c r="W1135" s="285"/>
      <c r="X1135" s="285"/>
    </row>
    <row r="1136" spans="1:24">
      <c r="A1136" s="45"/>
      <c r="B1136" s="43">
        <f t="shared" si="24"/>
        <v>1114</v>
      </c>
      <c r="C1136" s="539"/>
      <c r="D1136" s="620"/>
      <c r="E1136" s="620"/>
      <c r="F1136" s="48"/>
      <c r="N1136" s="285"/>
      <c r="O1136" s="285"/>
      <c r="U1136" s="285"/>
      <c r="V1136" s="285"/>
      <c r="W1136" s="285"/>
      <c r="X1136" s="285"/>
    </row>
    <row r="1137" spans="1:24">
      <c r="A1137" s="45"/>
      <c r="B1137" s="43">
        <f t="shared" si="24"/>
        <v>1115</v>
      </c>
      <c r="C1137" s="539"/>
      <c r="D1137" s="620"/>
      <c r="E1137" s="620"/>
      <c r="F1137" s="48"/>
      <c r="N1137" s="285"/>
      <c r="O1137" s="285"/>
      <c r="U1137" s="285"/>
      <c r="V1137" s="285"/>
      <c r="W1137" s="285"/>
      <c r="X1137" s="285"/>
    </row>
    <row r="1138" spans="1:24">
      <c r="A1138" s="45"/>
      <c r="B1138" s="43">
        <f t="shared" si="24"/>
        <v>1116</v>
      </c>
      <c r="C1138" s="539"/>
      <c r="D1138" s="620"/>
      <c r="E1138" s="620"/>
      <c r="F1138" s="48"/>
      <c r="N1138" s="285"/>
      <c r="O1138" s="285"/>
      <c r="U1138" s="285"/>
      <c r="V1138" s="285"/>
      <c r="W1138" s="285"/>
      <c r="X1138" s="285"/>
    </row>
    <row r="1139" spans="1:24">
      <c r="A1139" s="45"/>
      <c r="B1139" s="43">
        <f t="shared" si="24"/>
        <v>1117</v>
      </c>
      <c r="C1139" s="539"/>
      <c r="D1139" s="620"/>
      <c r="E1139" s="620"/>
      <c r="F1139" s="48"/>
      <c r="N1139" s="285"/>
      <c r="O1139" s="285"/>
      <c r="U1139" s="285"/>
      <c r="V1139" s="285"/>
      <c r="W1139" s="285"/>
      <c r="X1139" s="285"/>
    </row>
    <row r="1140" spans="1:24">
      <c r="A1140" s="45"/>
      <c r="B1140" s="43">
        <f t="shared" si="24"/>
        <v>1118</v>
      </c>
      <c r="C1140" s="539"/>
      <c r="D1140" s="620"/>
      <c r="E1140" s="620"/>
      <c r="F1140" s="48"/>
      <c r="N1140" s="285"/>
      <c r="O1140" s="285"/>
      <c r="U1140" s="285"/>
      <c r="V1140" s="285"/>
      <c r="W1140" s="285"/>
      <c r="X1140" s="285"/>
    </row>
    <row r="1141" spans="1:24">
      <c r="A1141" s="45"/>
      <c r="B1141" s="43">
        <f t="shared" si="24"/>
        <v>1119</v>
      </c>
      <c r="C1141" s="539"/>
      <c r="D1141" s="620"/>
      <c r="E1141" s="620"/>
      <c r="F1141" s="48"/>
      <c r="N1141" s="285"/>
      <c r="O1141" s="285"/>
      <c r="U1141" s="285"/>
      <c r="V1141" s="285"/>
      <c r="W1141" s="285"/>
      <c r="X1141" s="285"/>
    </row>
    <row r="1142" spans="1:24">
      <c r="A1142" s="45"/>
      <c r="B1142" s="43">
        <f t="shared" si="24"/>
        <v>1120</v>
      </c>
      <c r="C1142" s="539"/>
      <c r="D1142" s="620"/>
      <c r="E1142" s="620"/>
      <c r="F1142" s="48"/>
      <c r="N1142" s="285"/>
      <c r="O1142" s="285"/>
      <c r="U1142" s="285"/>
      <c r="V1142" s="285"/>
      <c r="W1142" s="285"/>
      <c r="X1142" s="285"/>
    </row>
    <row r="1143" spans="1:24">
      <c r="A1143" s="45"/>
      <c r="B1143" s="43">
        <f t="shared" si="24"/>
        <v>1121</v>
      </c>
      <c r="C1143" s="539"/>
      <c r="D1143" s="620"/>
      <c r="E1143" s="620"/>
      <c r="F1143" s="48"/>
      <c r="N1143" s="285"/>
      <c r="O1143" s="285"/>
      <c r="U1143" s="285"/>
      <c r="V1143" s="285"/>
      <c r="W1143" s="285"/>
      <c r="X1143" s="285"/>
    </row>
    <row r="1144" spans="1:24">
      <c r="A1144" s="45"/>
      <c r="B1144" s="43">
        <f t="shared" si="24"/>
        <v>1122</v>
      </c>
      <c r="C1144" s="539"/>
      <c r="D1144" s="620"/>
      <c r="E1144" s="620"/>
      <c r="F1144" s="48"/>
      <c r="N1144" s="285"/>
      <c r="O1144" s="285"/>
      <c r="U1144" s="285"/>
      <c r="V1144" s="285"/>
      <c r="W1144" s="285"/>
      <c r="X1144" s="285"/>
    </row>
    <row r="1145" spans="1:24">
      <c r="A1145" s="45"/>
      <c r="B1145" s="43">
        <f t="shared" si="24"/>
        <v>1123</v>
      </c>
      <c r="C1145" s="539"/>
      <c r="D1145" s="620"/>
      <c r="E1145" s="620"/>
      <c r="F1145" s="48"/>
      <c r="N1145" s="285"/>
      <c r="O1145" s="285"/>
      <c r="U1145" s="285"/>
      <c r="V1145" s="285"/>
      <c r="W1145" s="285"/>
      <c r="X1145" s="285"/>
    </row>
    <row r="1146" spans="1:24">
      <c r="A1146" s="45"/>
      <c r="B1146" s="43">
        <f t="shared" si="24"/>
        <v>1124</v>
      </c>
      <c r="C1146" s="539"/>
      <c r="D1146" s="620"/>
      <c r="E1146" s="620"/>
      <c r="F1146" s="48"/>
      <c r="N1146" s="285"/>
      <c r="O1146" s="285"/>
      <c r="U1146" s="285"/>
      <c r="V1146" s="285"/>
      <c r="W1146" s="285"/>
      <c r="X1146" s="285"/>
    </row>
    <row r="1147" spans="1:24">
      <c r="A1147" s="45"/>
      <c r="B1147" s="43">
        <f t="shared" si="24"/>
        <v>1125</v>
      </c>
      <c r="C1147" s="539"/>
      <c r="D1147" s="620"/>
      <c r="E1147" s="620"/>
      <c r="F1147" s="48"/>
      <c r="N1147" s="285"/>
      <c r="O1147" s="285"/>
      <c r="U1147" s="285"/>
      <c r="V1147" s="285"/>
      <c r="W1147" s="285"/>
      <c r="X1147" s="285"/>
    </row>
    <row r="1148" spans="1:24">
      <c r="A1148" s="45"/>
      <c r="B1148" s="43">
        <f t="shared" si="24"/>
        <v>1126</v>
      </c>
      <c r="C1148" s="539"/>
      <c r="D1148" s="620"/>
      <c r="E1148" s="620"/>
      <c r="F1148" s="48"/>
      <c r="N1148" s="285"/>
      <c r="O1148" s="285"/>
      <c r="U1148" s="285"/>
      <c r="V1148" s="285"/>
      <c r="W1148" s="285"/>
      <c r="X1148" s="285"/>
    </row>
    <row r="1149" spans="1:24">
      <c r="A1149" s="45"/>
      <c r="B1149" s="43">
        <f t="shared" si="24"/>
        <v>1127</v>
      </c>
      <c r="C1149" s="539"/>
      <c r="D1149" s="620"/>
      <c r="E1149" s="620"/>
      <c r="F1149" s="48"/>
      <c r="N1149" s="285"/>
      <c r="O1149" s="285"/>
      <c r="U1149" s="285"/>
      <c r="V1149" s="285"/>
      <c r="W1149" s="285"/>
      <c r="X1149" s="285"/>
    </row>
    <row r="1150" spans="1:24">
      <c r="A1150" s="45"/>
      <c r="B1150" s="43">
        <f t="shared" si="24"/>
        <v>1128</v>
      </c>
      <c r="C1150" s="539"/>
      <c r="D1150" s="620"/>
      <c r="E1150" s="620"/>
      <c r="F1150" s="48"/>
      <c r="N1150" s="285"/>
      <c r="O1150" s="285"/>
      <c r="U1150" s="285"/>
      <c r="V1150" s="285"/>
      <c r="W1150" s="285"/>
      <c r="X1150" s="285"/>
    </row>
    <row r="1151" spans="1:24">
      <c r="A1151" s="45"/>
      <c r="B1151" s="43">
        <f t="shared" si="24"/>
        <v>1129</v>
      </c>
      <c r="C1151" s="539"/>
      <c r="D1151" s="620"/>
      <c r="E1151" s="620"/>
      <c r="F1151" s="48"/>
      <c r="N1151" s="285"/>
      <c r="O1151" s="285"/>
      <c r="U1151" s="285"/>
      <c r="V1151" s="285"/>
      <c r="W1151" s="285"/>
      <c r="X1151" s="285"/>
    </row>
    <row r="1152" spans="1:24">
      <c r="A1152" s="45"/>
      <c r="B1152" s="43">
        <f t="shared" si="24"/>
        <v>1130</v>
      </c>
      <c r="C1152" s="539"/>
      <c r="D1152" s="620"/>
      <c r="E1152" s="620"/>
      <c r="F1152" s="48"/>
      <c r="N1152" s="285"/>
      <c r="O1152" s="285"/>
      <c r="U1152" s="285"/>
      <c r="V1152" s="285"/>
      <c r="W1152" s="285"/>
      <c r="X1152" s="285"/>
    </row>
    <row r="1153" spans="1:24">
      <c r="A1153" s="45"/>
      <c r="B1153" s="43">
        <f t="shared" si="24"/>
        <v>1131</v>
      </c>
      <c r="C1153" s="539"/>
      <c r="D1153" s="620"/>
      <c r="E1153" s="620"/>
      <c r="F1153" s="48"/>
      <c r="N1153" s="285"/>
      <c r="O1153" s="285"/>
      <c r="U1153" s="285"/>
      <c r="V1153" s="285"/>
      <c r="W1153" s="285"/>
      <c r="X1153" s="285"/>
    </row>
    <row r="1154" spans="1:24">
      <c r="A1154" s="45"/>
      <c r="B1154" s="43">
        <f t="shared" si="24"/>
        <v>1132</v>
      </c>
      <c r="C1154" s="539"/>
      <c r="D1154" s="620"/>
      <c r="E1154" s="620"/>
      <c r="F1154" s="48"/>
      <c r="N1154" s="285"/>
      <c r="O1154" s="285"/>
      <c r="U1154" s="285"/>
      <c r="V1154" s="285"/>
      <c r="W1154" s="285"/>
      <c r="X1154" s="285"/>
    </row>
    <row r="1155" spans="1:24">
      <c r="A1155" s="45"/>
      <c r="B1155" s="43">
        <f t="shared" si="24"/>
        <v>1133</v>
      </c>
      <c r="C1155" s="539"/>
      <c r="D1155" s="620"/>
      <c r="E1155" s="620"/>
      <c r="F1155" s="48"/>
      <c r="N1155" s="285"/>
      <c r="O1155" s="285"/>
      <c r="U1155" s="285"/>
      <c r="V1155" s="285"/>
      <c r="W1155" s="285"/>
      <c r="X1155" s="285"/>
    </row>
    <row r="1156" spans="1:24">
      <c r="A1156" s="45"/>
      <c r="B1156" s="43">
        <f t="shared" si="24"/>
        <v>1134</v>
      </c>
      <c r="C1156" s="539"/>
      <c r="D1156" s="620"/>
      <c r="E1156" s="620"/>
      <c r="F1156" s="48"/>
      <c r="N1156" s="285"/>
      <c r="O1156" s="285"/>
      <c r="U1156" s="285"/>
      <c r="V1156" s="285"/>
      <c r="W1156" s="285"/>
      <c r="X1156" s="285"/>
    </row>
    <row r="1157" spans="1:24">
      <c r="A1157" s="45"/>
      <c r="B1157" s="43">
        <f t="shared" si="24"/>
        <v>1135</v>
      </c>
      <c r="C1157" s="539"/>
      <c r="D1157" s="620"/>
      <c r="E1157" s="620"/>
      <c r="F1157" s="48"/>
      <c r="N1157" s="285"/>
      <c r="O1157" s="285"/>
      <c r="U1157" s="285"/>
      <c r="V1157" s="285"/>
      <c r="W1157" s="285"/>
      <c r="X1157" s="285"/>
    </row>
    <row r="1158" spans="1:24">
      <c r="A1158" s="45"/>
      <c r="B1158" s="43">
        <f t="shared" si="24"/>
        <v>1136</v>
      </c>
      <c r="C1158" s="539"/>
      <c r="D1158" s="620"/>
      <c r="E1158" s="620"/>
      <c r="F1158" s="48"/>
      <c r="N1158" s="285"/>
      <c r="O1158" s="285"/>
      <c r="U1158" s="285"/>
      <c r="V1158" s="285"/>
      <c r="W1158" s="285"/>
      <c r="X1158" s="285"/>
    </row>
    <row r="1159" spans="1:24">
      <c r="A1159" s="45"/>
      <c r="B1159" s="43">
        <f t="shared" si="24"/>
        <v>1137</v>
      </c>
      <c r="C1159" s="539"/>
      <c r="D1159" s="620"/>
      <c r="E1159" s="620"/>
      <c r="F1159" s="48"/>
      <c r="N1159" s="285"/>
      <c r="O1159" s="285"/>
      <c r="U1159" s="285"/>
      <c r="V1159" s="285"/>
      <c r="W1159" s="285"/>
      <c r="X1159" s="285"/>
    </row>
    <row r="1160" spans="1:24">
      <c r="A1160" s="45"/>
      <c r="B1160" s="43">
        <f t="shared" si="24"/>
        <v>1138</v>
      </c>
      <c r="C1160" s="539"/>
      <c r="D1160" s="620"/>
      <c r="E1160" s="620"/>
      <c r="F1160" s="48"/>
      <c r="N1160" s="285"/>
      <c r="O1160" s="285"/>
      <c r="U1160" s="285"/>
      <c r="V1160" s="285"/>
      <c r="W1160" s="285"/>
      <c r="X1160" s="285"/>
    </row>
    <row r="1161" spans="1:24">
      <c r="A1161" s="45"/>
      <c r="B1161" s="43">
        <f t="shared" si="24"/>
        <v>1139</v>
      </c>
      <c r="C1161" s="539"/>
      <c r="D1161" s="620"/>
      <c r="E1161" s="620"/>
      <c r="F1161" s="48"/>
      <c r="N1161" s="285"/>
      <c r="O1161" s="285"/>
      <c r="U1161" s="285"/>
      <c r="V1161" s="285"/>
      <c r="W1161" s="285"/>
      <c r="X1161" s="285"/>
    </row>
    <row r="1162" spans="1:24">
      <c r="A1162" s="45"/>
      <c r="B1162" s="43">
        <f t="shared" si="24"/>
        <v>1140</v>
      </c>
      <c r="C1162" s="539"/>
      <c r="D1162" s="620"/>
      <c r="E1162" s="620"/>
      <c r="F1162" s="48"/>
      <c r="N1162" s="285"/>
      <c r="O1162" s="285"/>
      <c r="U1162" s="285"/>
      <c r="V1162" s="285"/>
      <c r="W1162" s="285"/>
      <c r="X1162" s="285"/>
    </row>
    <row r="1163" spans="1:24">
      <c r="A1163" s="45"/>
      <c r="B1163" s="43">
        <f t="shared" si="24"/>
        <v>1141</v>
      </c>
      <c r="C1163" s="539"/>
      <c r="D1163" s="620"/>
      <c r="E1163" s="620"/>
      <c r="F1163" s="48"/>
      <c r="N1163" s="285"/>
      <c r="O1163" s="285"/>
      <c r="U1163" s="285"/>
      <c r="V1163" s="285"/>
      <c r="W1163" s="285"/>
      <c r="X1163" s="285"/>
    </row>
    <row r="1164" spans="1:24">
      <c r="A1164" s="45"/>
      <c r="B1164" s="43">
        <f t="shared" si="24"/>
        <v>1142</v>
      </c>
      <c r="C1164" s="539"/>
      <c r="D1164" s="620"/>
      <c r="E1164" s="620"/>
      <c r="F1164" s="48"/>
      <c r="N1164" s="285"/>
      <c r="O1164" s="285"/>
      <c r="U1164" s="285"/>
      <c r="V1164" s="285"/>
      <c r="W1164" s="285"/>
      <c r="X1164" s="285"/>
    </row>
    <row r="1165" spans="1:24">
      <c r="A1165" s="45"/>
      <c r="B1165" s="43">
        <f t="shared" si="24"/>
        <v>1143</v>
      </c>
      <c r="C1165" s="539"/>
      <c r="D1165" s="620"/>
      <c r="E1165" s="620"/>
      <c r="F1165" s="48"/>
      <c r="N1165" s="285"/>
      <c r="O1165" s="285"/>
      <c r="U1165" s="285"/>
      <c r="V1165" s="285"/>
      <c r="W1165" s="285"/>
      <c r="X1165" s="285"/>
    </row>
    <row r="1166" spans="1:24">
      <c r="A1166" s="45"/>
      <c r="B1166" s="43">
        <f t="shared" si="24"/>
        <v>1144</v>
      </c>
      <c r="C1166" s="539"/>
      <c r="D1166" s="620"/>
      <c r="E1166" s="620"/>
      <c r="F1166" s="48"/>
      <c r="N1166" s="285"/>
      <c r="O1166" s="285"/>
      <c r="U1166" s="285"/>
      <c r="V1166" s="285"/>
      <c r="W1166" s="285"/>
      <c r="X1166" s="285"/>
    </row>
    <row r="1167" spans="1:24">
      <c r="A1167" s="45"/>
      <c r="B1167" s="43">
        <f t="shared" si="24"/>
        <v>1145</v>
      </c>
      <c r="C1167" s="539"/>
      <c r="D1167" s="620"/>
      <c r="E1167" s="620"/>
      <c r="F1167" s="48"/>
      <c r="N1167" s="285"/>
      <c r="O1167" s="285"/>
      <c r="U1167" s="285"/>
      <c r="V1167" s="285"/>
      <c r="W1167" s="285"/>
      <c r="X1167" s="285"/>
    </row>
    <row r="1168" spans="1:24">
      <c r="A1168" s="45"/>
      <c r="B1168" s="43">
        <f t="shared" si="24"/>
        <v>1146</v>
      </c>
      <c r="C1168" s="539"/>
      <c r="D1168" s="620"/>
      <c r="E1168" s="620"/>
      <c r="F1168" s="48"/>
      <c r="N1168" s="285"/>
      <c r="O1168" s="285"/>
      <c r="U1168" s="285"/>
      <c r="V1168" s="285"/>
      <c r="W1168" s="285"/>
      <c r="X1168" s="285"/>
    </row>
    <row r="1169" spans="1:24">
      <c r="A1169" s="45"/>
      <c r="B1169" s="43">
        <f t="shared" si="24"/>
        <v>1147</v>
      </c>
      <c r="C1169" s="539"/>
      <c r="D1169" s="620"/>
      <c r="E1169" s="620"/>
      <c r="F1169" s="48"/>
      <c r="N1169" s="285"/>
      <c r="O1169" s="285"/>
      <c r="U1169" s="285"/>
      <c r="V1169" s="285"/>
      <c r="W1169" s="285"/>
      <c r="X1169" s="285"/>
    </row>
    <row r="1170" spans="1:24">
      <c r="A1170" s="45"/>
      <c r="B1170" s="43">
        <f t="shared" si="24"/>
        <v>1148</v>
      </c>
      <c r="C1170" s="539"/>
      <c r="D1170" s="620"/>
      <c r="E1170" s="620"/>
      <c r="F1170" s="48"/>
      <c r="N1170" s="285"/>
      <c r="O1170" s="285"/>
      <c r="U1170" s="285"/>
      <c r="V1170" s="285"/>
      <c r="W1170" s="285"/>
      <c r="X1170" s="285"/>
    </row>
    <row r="1171" spans="1:24">
      <c r="A1171" s="45"/>
      <c r="B1171" s="43">
        <f t="shared" si="24"/>
        <v>1149</v>
      </c>
      <c r="C1171" s="539"/>
      <c r="D1171" s="620"/>
      <c r="E1171" s="620"/>
      <c r="F1171" s="48"/>
      <c r="N1171" s="285"/>
      <c r="O1171" s="285"/>
      <c r="U1171" s="285"/>
      <c r="V1171" s="285"/>
      <c r="W1171" s="285"/>
      <c r="X1171" s="285"/>
    </row>
    <row r="1172" spans="1:24">
      <c r="A1172" s="45"/>
      <c r="B1172" s="43">
        <f t="shared" si="24"/>
        <v>1150</v>
      </c>
      <c r="C1172" s="539"/>
      <c r="D1172" s="620"/>
      <c r="E1172" s="620"/>
      <c r="F1172" s="48"/>
      <c r="N1172" s="285"/>
      <c r="O1172" s="285"/>
      <c r="U1172" s="285"/>
      <c r="V1172" s="285"/>
      <c r="W1172" s="285"/>
      <c r="X1172" s="285"/>
    </row>
    <row r="1173" spans="1:24">
      <c r="A1173" s="45"/>
      <c r="B1173" s="43">
        <f t="shared" si="24"/>
        <v>1151</v>
      </c>
      <c r="C1173" s="539"/>
      <c r="D1173" s="620"/>
      <c r="E1173" s="620"/>
      <c r="F1173" s="48"/>
      <c r="N1173" s="285"/>
      <c r="O1173" s="285"/>
      <c r="U1173" s="285"/>
      <c r="V1173" s="285"/>
      <c r="W1173" s="285"/>
      <c r="X1173" s="285"/>
    </row>
    <row r="1174" spans="1:24">
      <c r="A1174" s="45"/>
      <c r="B1174" s="43">
        <f t="shared" si="24"/>
        <v>1152</v>
      </c>
      <c r="C1174" s="539"/>
      <c r="D1174" s="620"/>
      <c r="E1174" s="620"/>
      <c r="F1174" s="48"/>
      <c r="N1174" s="285"/>
      <c r="O1174" s="285"/>
      <c r="U1174" s="285"/>
      <c r="V1174" s="285"/>
      <c r="W1174" s="285"/>
      <c r="X1174" s="285"/>
    </row>
    <row r="1175" spans="1:24">
      <c r="A1175" s="45"/>
      <c r="B1175" s="43">
        <f t="shared" si="24"/>
        <v>1153</v>
      </c>
      <c r="C1175" s="539"/>
      <c r="D1175" s="620"/>
      <c r="E1175" s="620"/>
      <c r="F1175" s="48"/>
      <c r="N1175" s="285"/>
      <c r="O1175" s="285"/>
      <c r="U1175" s="285"/>
      <c r="V1175" s="285"/>
      <c r="W1175" s="285"/>
      <c r="X1175" s="285"/>
    </row>
    <row r="1176" spans="1:24">
      <c r="A1176" s="45"/>
      <c r="B1176" s="43">
        <f t="shared" si="24"/>
        <v>1154</v>
      </c>
      <c r="C1176" s="539"/>
      <c r="D1176" s="620"/>
      <c r="E1176" s="620"/>
      <c r="F1176" s="48"/>
      <c r="N1176" s="285"/>
      <c r="O1176" s="285"/>
      <c r="U1176" s="285"/>
      <c r="V1176" s="285"/>
      <c r="W1176" s="285"/>
      <c r="X1176" s="285"/>
    </row>
    <row r="1177" spans="1:24">
      <c r="A1177" s="45"/>
      <c r="B1177" s="43">
        <f t="shared" ref="B1177:B1240" si="25">B1176+1</f>
        <v>1155</v>
      </c>
      <c r="C1177" s="539"/>
      <c r="D1177" s="620"/>
      <c r="E1177" s="620"/>
      <c r="F1177" s="48"/>
      <c r="N1177" s="285"/>
      <c r="O1177" s="285"/>
      <c r="U1177" s="285"/>
      <c r="V1177" s="285"/>
      <c r="W1177" s="285"/>
      <c r="X1177" s="285"/>
    </row>
    <row r="1178" spans="1:24">
      <c r="A1178" s="45"/>
      <c r="B1178" s="43">
        <f t="shared" si="25"/>
        <v>1156</v>
      </c>
      <c r="C1178" s="539"/>
      <c r="D1178" s="620"/>
      <c r="E1178" s="620"/>
      <c r="F1178" s="48"/>
      <c r="N1178" s="285"/>
      <c r="O1178" s="285"/>
      <c r="U1178" s="285"/>
      <c r="V1178" s="285"/>
      <c r="W1178" s="285"/>
      <c r="X1178" s="285"/>
    </row>
    <row r="1179" spans="1:24">
      <c r="A1179" s="45"/>
      <c r="B1179" s="43">
        <f t="shared" si="25"/>
        <v>1157</v>
      </c>
      <c r="C1179" s="539"/>
      <c r="D1179" s="620"/>
      <c r="E1179" s="620"/>
      <c r="F1179" s="48"/>
      <c r="N1179" s="285"/>
      <c r="O1179" s="285"/>
      <c r="U1179" s="285"/>
      <c r="V1179" s="285"/>
      <c r="W1179" s="285"/>
      <c r="X1179" s="285"/>
    </row>
    <row r="1180" spans="1:24">
      <c r="A1180" s="45"/>
      <c r="B1180" s="43">
        <f t="shared" si="25"/>
        <v>1158</v>
      </c>
      <c r="C1180" s="539"/>
      <c r="D1180" s="620"/>
      <c r="E1180" s="620"/>
      <c r="F1180" s="48"/>
      <c r="N1180" s="285"/>
      <c r="O1180" s="285"/>
      <c r="U1180" s="285"/>
      <c r="V1180" s="285"/>
      <c r="W1180" s="285"/>
      <c r="X1180" s="285"/>
    </row>
    <row r="1181" spans="1:24">
      <c r="A1181" s="45"/>
      <c r="B1181" s="43">
        <f t="shared" si="25"/>
        <v>1159</v>
      </c>
      <c r="C1181" s="539"/>
      <c r="D1181" s="620"/>
      <c r="E1181" s="620"/>
      <c r="F1181" s="48"/>
      <c r="N1181" s="285"/>
      <c r="O1181" s="285"/>
      <c r="U1181" s="285"/>
      <c r="V1181" s="285"/>
      <c r="W1181" s="285"/>
      <c r="X1181" s="285"/>
    </row>
    <row r="1182" spans="1:24">
      <c r="A1182" s="45"/>
      <c r="B1182" s="43">
        <f t="shared" si="25"/>
        <v>1160</v>
      </c>
      <c r="C1182" s="539"/>
      <c r="D1182" s="620"/>
      <c r="E1182" s="620"/>
      <c r="F1182" s="48"/>
      <c r="N1182" s="285"/>
      <c r="O1182" s="285"/>
      <c r="U1182" s="285"/>
      <c r="V1182" s="285"/>
      <c r="W1182" s="285"/>
      <c r="X1182" s="285"/>
    </row>
    <row r="1183" spans="1:24">
      <c r="A1183" s="45"/>
      <c r="B1183" s="43">
        <f t="shared" si="25"/>
        <v>1161</v>
      </c>
      <c r="C1183" s="539"/>
      <c r="D1183" s="620"/>
      <c r="E1183" s="620"/>
      <c r="F1183" s="48"/>
      <c r="N1183" s="285"/>
      <c r="O1183" s="285"/>
      <c r="U1183" s="285"/>
      <c r="V1183" s="285"/>
      <c r="W1183" s="285"/>
      <c r="X1183" s="285"/>
    </row>
    <row r="1184" spans="1:24">
      <c r="A1184" s="45"/>
      <c r="B1184" s="43">
        <f t="shared" si="25"/>
        <v>1162</v>
      </c>
      <c r="C1184" s="539"/>
      <c r="D1184" s="620"/>
      <c r="E1184" s="620"/>
      <c r="F1184" s="48"/>
      <c r="N1184" s="285"/>
      <c r="O1184" s="285"/>
      <c r="U1184" s="285"/>
      <c r="V1184" s="285"/>
      <c r="W1184" s="285"/>
      <c r="X1184" s="285"/>
    </row>
    <row r="1185" spans="1:24">
      <c r="A1185" s="45"/>
      <c r="B1185" s="43">
        <f t="shared" si="25"/>
        <v>1163</v>
      </c>
      <c r="C1185" s="539"/>
      <c r="D1185" s="620"/>
      <c r="E1185" s="620"/>
      <c r="F1185" s="48"/>
      <c r="N1185" s="285"/>
      <c r="O1185" s="285"/>
      <c r="U1185" s="285"/>
      <c r="V1185" s="285"/>
      <c r="W1185" s="285"/>
      <c r="X1185" s="285"/>
    </row>
    <row r="1186" spans="1:24">
      <c r="A1186" s="45"/>
      <c r="B1186" s="43">
        <f t="shared" si="25"/>
        <v>1164</v>
      </c>
      <c r="C1186" s="539"/>
      <c r="D1186" s="620"/>
      <c r="E1186" s="620"/>
      <c r="F1186" s="48"/>
      <c r="N1186" s="285"/>
      <c r="O1186" s="285"/>
      <c r="U1186" s="285"/>
      <c r="V1186" s="285"/>
      <c r="W1186" s="285"/>
      <c r="X1186" s="285"/>
    </row>
    <row r="1187" spans="1:24">
      <c r="A1187" s="45"/>
      <c r="B1187" s="43">
        <f t="shared" si="25"/>
        <v>1165</v>
      </c>
      <c r="C1187" s="539"/>
      <c r="D1187" s="620"/>
      <c r="E1187" s="620"/>
      <c r="F1187" s="48"/>
      <c r="N1187" s="285"/>
      <c r="O1187" s="285"/>
      <c r="U1187" s="285"/>
      <c r="V1187" s="285"/>
      <c r="W1187" s="285"/>
      <c r="X1187" s="285"/>
    </row>
    <row r="1188" spans="1:24">
      <c r="A1188" s="45"/>
      <c r="B1188" s="43">
        <f t="shared" si="25"/>
        <v>1166</v>
      </c>
      <c r="C1188" s="539"/>
      <c r="D1188" s="620"/>
      <c r="E1188" s="620"/>
      <c r="F1188" s="48"/>
      <c r="N1188" s="285"/>
      <c r="O1188" s="285"/>
      <c r="U1188" s="285"/>
      <c r="V1188" s="285"/>
      <c r="W1188" s="285"/>
      <c r="X1188" s="285"/>
    </row>
    <row r="1189" spans="1:24">
      <c r="A1189" s="45"/>
      <c r="B1189" s="43">
        <f t="shared" si="25"/>
        <v>1167</v>
      </c>
      <c r="C1189" s="539"/>
      <c r="D1189" s="620"/>
      <c r="E1189" s="620"/>
      <c r="F1189" s="48"/>
      <c r="N1189" s="285"/>
      <c r="O1189" s="285"/>
      <c r="U1189" s="285"/>
      <c r="V1189" s="285"/>
      <c r="W1189" s="285"/>
      <c r="X1189" s="285"/>
    </row>
    <row r="1190" spans="1:24">
      <c r="A1190" s="45"/>
      <c r="B1190" s="43">
        <f t="shared" si="25"/>
        <v>1168</v>
      </c>
      <c r="C1190" s="539"/>
      <c r="D1190" s="620"/>
      <c r="E1190" s="620"/>
      <c r="F1190" s="48"/>
      <c r="N1190" s="285"/>
      <c r="O1190" s="285"/>
      <c r="U1190" s="285"/>
      <c r="V1190" s="285"/>
      <c r="W1190" s="285"/>
      <c r="X1190" s="285"/>
    </row>
    <row r="1191" spans="1:24">
      <c r="A1191" s="45"/>
      <c r="B1191" s="43">
        <f t="shared" si="25"/>
        <v>1169</v>
      </c>
      <c r="C1191" s="539"/>
      <c r="D1191" s="620"/>
      <c r="E1191" s="620"/>
      <c r="F1191" s="48"/>
      <c r="N1191" s="285"/>
      <c r="O1191" s="285"/>
      <c r="U1191" s="285"/>
      <c r="V1191" s="285"/>
      <c r="W1191" s="285"/>
      <c r="X1191" s="285"/>
    </row>
    <row r="1192" spans="1:24">
      <c r="A1192" s="45"/>
      <c r="B1192" s="43">
        <f t="shared" si="25"/>
        <v>1170</v>
      </c>
      <c r="C1192" s="539"/>
      <c r="D1192" s="620"/>
      <c r="E1192" s="620"/>
      <c r="F1192" s="48"/>
      <c r="N1192" s="285"/>
      <c r="O1192" s="285"/>
      <c r="U1192" s="285"/>
      <c r="V1192" s="285"/>
      <c r="W1192" s="285"/>
      <c r="X1192" s="285"/>
    </row>
    <row r="1193" spans="1:24">
      <c r="A1193" s="45"/>
      <c r="B1193" s="43">
        <f t="shared" si="25"/>
        <v>1171</v>
      </c>
      <c r="C1193" s="539"/>
      <c r="D1193" s="620"/>
      <c r="E1193" s="620"/>
      <c r="F1193" s="48"/>
      <c r="N1193" s="285"/>
      <c r="O1193" s="285"/>
      <c r="U1193" s="285"/>
      <c r="V1193" s="285"/>
      <c r="W1193" s="285"/>
      <c r="X1193" s="285"/>
    </row>
    <row r="1194" spans="1:24">
      <c r="A1194" s="45"/>
      <c r="B1194" s="43">
        <f t="shared" si="25"/>
        <v>1172</v>
      </c>
      <c r="C1194" s="539"/>
      <c r="D1194" s="620"/>
      <c r="E1194" s="620"/>
      <c r="F1194" s="48"/>
      <c r="N1194" s="285"/>
      <c r="O1194" s="285"/>
      <c r="U1194" s="285"/>
      <c r="V1194" s="285"/>
      <c r="W1194" s="285"/>
      <c r="X1194" s="285"/>
    </row>
    <row r="1195" spans="1:24">
      <c r="A1195" s="45"/>
      <c r="B1195" s="43">
        <f t="shared" si="25"/>
        <v>1173</v>
      </c>
      <c r="C1195" s="539"/>
      <c r="D1195" s="620"/>
      <c r="E1195" s="620"/>
      <c r="F1195" s="48"/>
      <c r="N1195" s="285"/>
      <c r="O1195" s="285"/>
      <c r="U1195" s="285"/>
      <c r="V1195" s="285"/>
      <c r="W1195" s="285"/>
      <c r="X1195" s="285"/>
    </row>
    <row r="1196" spans="1:24">
      <c r="A1196" s="45"/>
      <c r="B1196" s="43">
        <f t="shared" si="25"/>
        <v>1174</v>
      </c>
      <c r="C1196" s="539"/>
      <c r="D1196" s="620"/>
      <c r="E1196" s="620"/>
      <c r="F1196" s="48"/>
      <c r="N1196" s="285"/>
      <c r="O1196" s="285"/>
      <c r="U1196" s="285"/>
      <c r="V1196" s="285"/>
      <c r="W1196" s="285"/>
      <c r="X1196" s="285"/>
    </row>
    <row r="1197" spans="1:24">
      <c r="A1197" s="45"/>
      <c r="B1197" s="43">
        <f t="shared" si="25"/>
        <v>1175</v>
      </c>
      <c r="C1197" s="539"/>
      <c r="D1197" s="620"/>
      <c r="E1197" s="620"/>
      <c r="F1197" s="48"/>
      <c r="N1197" s="285"/>
      <c r="O1197" s="285"/>
      <c r="U1197" s="285"/>
      <c r="V1197" s="285"/>
      <c r="W1197" s="285"/>
      <c r="X1197" s="285"/>
    </row>
    <row r="1198" spans="1:24">
      <c r="A1198" s="45"/>
      <c r="B1198" s="43">
        <f t="shared" si="25"/>
        <v>1176</v>
      </c>
      <c r="C1198" s="539"/>
      <c r="D1198" s="620"/>
      <c r="E1198" s="620"/>
      <c r="F1198" s="48"/>
      <c r="N1198" s="285"/>
      <c r="O1198" s="285"/>
      <c r="U1198" s="285"/>
      <c r="V1198" s="285"/>
      <c r="W1198" s="285"/>
      <c r="X1198" s="285"/>
    </row>
    <row r="1199" spans="1:24">
      <c r="A1199" s="45"/>
      <c r="B1199" s="43">
        <f t="shared" si="25"/>
        <v>1177</v>
      </c>
      <c r="C1199" s="539"/>
      <c r="D1199" s="620"/>
      <c r="E1199" s="620"/>
      <c r="F1199" s="48"/>
      <c r="N1199" s="285"/>
      <c r="O1199" s="285"/>
      <c r="U1199" s="285"/>
      <c r="V1199" s="285"/>
      <c r="W1199" s="285"/>
      <c r="X1199" s="285"/>
    </row>
    <row r="1200" spans="1:24">
      <c r="A1200" s="45"/>
      <c r="B1200" s="43">
        <f t="shared" si="25"/>
        <v>1178</v>
      </c>
      <c r="C1200" s="539"/>
      <c r="D1200" s="620"/>
      <c r="E1200" s="620"/>
      <c r="F1200" s="48"/>
      <c r="N1200" s="285"/>
      <c r="O1200" s="285"/>
      <c r="U1200" s="285"/>
      <c r="V1200" s="285"/>
      <c r="W1200" s="285"/>
      <c r="X1200" s="285"/>
    </row>
    <row r="1201" spans="1:24">
      <c r="A1201" s="45"/>
      <c r="B1201" s="43">
        <f t="shared" si="25"/>
        <v>1179</v>
      </c>
      <c r="C1201" s="539"/>
      <c r="D1201" s="620"/>
      <c r="E1201" s="620"/>
      <c r="F1201" s="48"/>
      <c r="N1201" s="285"/>
      <c r="O1201" s="285"/>
      <c r="U1201" s="285"/>
      <c r="V1201" s="285"/>
      <c r="W1201" s="285"/>
      <c r="X1201" s="285"/>
    </row>
    <row r="1202" spans="1:24">
      <c r="A1202" s="45"/>
      <c r="B1202" s="43">
        <f t="shared" si="25"/>
        <v>1180</v>
      </c>
      <c r="C1202" s="539"/>
      <c r="D1202" s="620"/>
      <c r="E1202" s="620"/>
      <c r="F1202" s="48"/>
      <c r="N1202" s="285"/>
      <c r="O1202" s="285"/>
      <c r="U1202" s="285"/>
      <c r="V1202" s="285"/>
      <c r="W1202" s="285"/>
      <c r="X1202" s="285"/>
    </row>
    <row r="1203" spans="1:24">
      <c r="A1203" s="45"/>
      <c r="B1203" s="43">
        <f t="shared" si="25"/>
        <v>1181</v>
      </c>
      <c r="C1203" s="539"/>
      <c r="D1203" s="620"/>
      <c r="E1203" s="620"/>
      <c r="F1203" s="48"/>
      <c r="N1203" s="285"/>
      <c r="O1203" s="285"/>
      <c r="U1203" s="285"/>
      <c r="V1203" s="285"/>
      <c r="W1203" s="285"/>
      <c r="X1203" s="285"/>
    </row>
    <row r="1204" spans="1:24">
      <c r="A1204" s="45"/>
      <c r="B1204" s="43">
        <f t="shared" si="25"/>
        <v>1182</v>
      </c>
      <c r="C1204" s="539"/>
      <c r="D1204" s="620"/>
      <c r="E1204" s="620"/>
      <c r="F1204" s="48"/>
      <c r="N1204" s="285"/>
      <c r="O1204" s="285"/>
      <c r="U1204" s="285"/>
      <c r="V1204" s="285"/>
      <c r="W1204" s="285"/>
      <c r="X1204" s="285"/>
    </row>
    <row r="1205" spans="1:24">
      <c r="A1205" s="45"/>
      <c r="B1205" s="43">
        <f t="shared" si="25"/>
        <v>1183</v>
      </c>
      <c r="C1205" s="539"/>
      <c r="D1205" s="620"/>
      <c r="E1205" s="620"/>
      <c r="F1205" s="48"/>
      <c r="N1205" s="285"/>
      <c r="O1205" s="285"/>
      <c r="U1205" s="285"/>
      <c r="V1205" s="285"/>
      <c r="W1205" s="285"/>
      <c r="X1205" s="285"/>
    </row>
    <row r="1206" spans="1:24">
      <c r="A1206" s="45"/>
      <c r="B1206" s="43">
        <f t="shared" si="25"/>
        <v>1184</v>
      </c>
      <c r="C1206" s="539"/>
      <c r="D1206" s="620"/>
      <c r="E1206" s="620"/>
      <c r="F1206" s="48"/>
      <c r="N1206" s="285"/>
      <c r="O1206" s="285"/>
      <c r="U1206" s="285"/>
      <c r="V1206" s="285"/>
      <c r="W1206" s="285"/>
      <c r="X1206" s="285"/>
    </row>
    <row r="1207" spans="1:24">
      <c r="A1207" s="45"/>
      <c r="B1207" s="43">
        <f t="shared" si="25"/>
        <v>1185</v>
      </c>
      <c r="C1207" s="539"/>
      <c r="D1207" s="620"/>
      <c r="E1207" s="620"/>
      <c r="F1207" s="48"/>
      <c r="N1207" s="285"/>
      <c r="O1207" s="285"/>
      <c r="U1207" s="285"/>
      <c r="V1207" s="285"/>
      <c r="W1207" s="285"/>
      <c r="X1207" s="285"/>
    </row>
    <row r="1208" spans="1:24">
      <c r="A1208" s="45"/>
      <c r="B1208" s="43">
        <f t="shared" si="25"/>
        <v>1186</v>
      </c>
      <c r="C1208" s="539"/>
      <c r="D1208" s="620"/>
      <c r="E1208" s="620"/>
      <c r="F1208" s="48"/>
      <c r="N1208" s="285"/>
      <c r="O1208" s="285"/>
      <c r="U1208" s="285"/>
      <c r="V1208" s="285"/>
      <c r="W1208" s="285"/>
      <c r="X1208" s="285"/>
    </row>
    <row r="1209" spans="1:24">
      <c r="A1209" s="45"/>
      <c r="B1209" s="43">
        <f t="shared" si="25"/>
        <v>1187</v>
      </c>
      <c r="C1209" s="539"/>
      <c r="D1209" s="620"/>
      <c r="E1209" s="620"/>
      <c r="F1209" s="48"/>
      <c r="N1209" s="285"/>
      <c r="O1209" s="285"/>
      <c r="U1209" s="285"/>
      <c r="V1209" s="285"/>
      <c r="W1209" s="285"/>
      <c r="X1209" s="285"/>
    </row>
    <row r="1210" spans="1:24">
      <c r="A1210" s="45"/>
      <c r="B1210" s="43">
        <f t="shared" si="25"/>
        <v>1188</v>
      </c>
      <c r="C1210" s="539"/>
      <c r="D1210" s="620"/>
      <c r="E1210" s="620"/>
      <c r="F1210" s="48"/>
      <c r="N1210" s="285"/>
      <c r="O1210" s="285"/>
      <c r="U1210" s="285"/>
      <c r="V1210" s="285"/>
      <c r="W1210" s="285"/>
      <c r="X1210" s="285"/>
    </row>
    <row r="1211" spans="1:24">
      <c r="A1211" s="45"/>
      <c r="B1211" s="43">
        <f t="shared" si="25"/>
        <v>1189</v>
      </c>
      <c r="C1211" s="539"/>
      <c r="D1211" s="620"/>
      <c r="E1211" s="620"/>
      <c r="F1211" s="48"/>
      <c r="N1211" s="285"/>
      <c r="O1211" s="285"/>
      <c r="U1211" s="285"/>
      <c r="V1211" s="285"/>
      <c r="W1211" s="285"/>
      <c r="X1211" s="285"/>
    </row>
    <row r="1212" spans="1:24">
      <c r="A1212" s="45"/>
      <c r="B1212" s="43">
        <f t="shared" si="25"/>
        <v>1190</v>
      </c>
      <c r="C1212" s="539"/>
      <c r="D1212" s="620"/>
      <c r="E1212" s="620"/>
      <c r="F1212" s="48"/>
      <c r="N1212" s="285"/>
      <c r="O1212" s="285"/>
      <c r="U1212" s="285"/>
      <c r="V1212" s="285"/>
      <c r="W1212" s="285"/>
      <c r="X1212" s="285"/>
    </row>
    <row r="1213" spans="1:24">
      <c r="A1213" s="45"/>
      <c r="B1213" s="43">
        <f t="shared" si="25"/>
        <v>1191</v>
      </c>
      <c r="C1213" s="539"/>
      <c r="D1213" s="620"/>
      <c r="E1213" s="620"/>
      <c r="F1213" s="48"/>
      <c r="N1213" s="285"/>
      <c r="O1213" s="285"/>
      <c r="U1213" s="285"/>
      <c r="V1213" s="285"/>
      <c r="W1213" s="285"/>
      <c r="X1213" s="285"/>
    </row>
    <row r="1214" spans="1:24">
      <c r="A1214" s="45"/>
      <c r="B1214" s="43">
        <f t="shared" si="25"/>
        <v>1192</v>
      </c>
      <c r="C1214" s="539"/>
      <c r="D1214" s="620"/>
      <c r="E1214" s="620"/>
      <c r="F1214" s="48"/>
      <c r="N1214" s="285"/>
      <c r="O1214" s="285"/>
      <c r="U1214" s="285"/>
      <c r="V1214" s="285"/>
      <c r="W1214" s="285"/>
      <c r="X1214" s="285"/>
    </row>
    <row r="1215" spans="1:24">
      <c r="A1215" s="45"/>
      <c r="B1215" s="43">
        <f t="shared" si="25"/>
        <v>1193</v>
      </c>
      <c r="C1215" s="539"/>
      <c r="D1215" s="620"/>
      <c r="E1215" s="620"/>
      <c r="F1215" s="48"/>
      <c r="N1215" s="285"/>
      <c r="O1215" s="285"/>
      <c r="U1215" s="285"/>
      <c r="V1215" s="285"/>
      <c r="W1215" s="285"/>
      <c r="X1215" s="285"/>
    </row>
    <row r="1216" spans="1:24">
      <c r="A1216" s="45"/>
      <c r="B1216" s="43">
        <f t="shared" si="25"/>
        <v>1194</v>
      </c>
      <c r="C1216" s="539"/>
      <c r="D1216" s="620"/>
      <c r="E1216" s="620"/>
      <c r="F1216" s="48"/>
      <c r="N1216" s="285"/>
      <c r="O1216" s="285"/>
      <c r="U1216" s="285"/>
      <c r="V1216" s="285"/>
      <c r="W1216" s="285"/>
      <c r="X1216" s="285"/>
    </row>
    <row r="1217" spans="1:24">
      <c r="A1217" s="45"/>
      <c r="B1217" s="43">
        <f t="shared" si="25"/>
        <v>1195</v>
      </c>
      <c r="C1217" s="539"/>
      <c r="D1217" s="620"/>
      <c r="E1217" s="620"/>
      <c r="F1217" s="48"/>
      <c r="N1217" s="285"/>
      <c r="O1217" s="285"/>
      <c r="U1217" s="285"/>
      <c r="V1217" s="285"/>
      <c r="W1217" s="285"/>
      <c r="X1217" s="285"/>
    </row>
    <row r="1218" spans="1:24">
      <c r="A1218" s="45"/>
      <c r="B1218" s="43">
        <f t="shared" si="25"/>
        <v>1196</v>
      </c>
      <c r="C1218" s="539"/>
      <c r="D1218" s="620"/>
      <c r="E1218" s="620"/>
      <c r="F1218" s="48"/>
      <c r="N1218" s="285"/>
      <c r="O1218" s="285"/>
      <c r="U1218" s="285"/>
      <c r="V1218" s="285"/>
      <c r="W1218" s="285"/>
      <c r="X1218" s="285"/>
    </row>
    <row r="1219" spans="1:24">
      <c r="A1219" s="45"/>
      <c r="B1219" s="43">
        <f t="shared" si="25"/>
        <v>1197</v>
      </c>
      <c r="C1219" s="539"/>
      <c r="D1219" s="620"/>
      <c r="E1219" s="620"/>
      <c r="F1219" s="48"/>
      <c r="N1219" s="285"/>
      <c r="O1219" s="285"/>
      <c r="U1219" s="285"/>
      <c r="V1219" s="285"/>
      <c r="W1219" s="285"/>
      <c r="X1219" s="285"/>
    </row>
    <row r="1220" spans="1:24">
      <c r="A1220" s="45"/>
      <c r="B1220" s="43">
        <f t="shared" si="25"/>
        <v>1198</v>
      </c>
      <c r="C1220" s="539"/>
      <c r="D1220" s="620"/>
      <c r="E1220" s="620"/>
      <c r="F1220" s="48"/>
      <c r="N1220" s="285"/>
      <c r="O1220" s="285"/>
      <c r="U1220" s="285"/>
      <c r="V1220" s="285"/>
      <c r="W1220" s="285"/>
      <c r="X1220" s="285"/>
    </row>
    <row r="1221" spans="1:24">
      <c r="A1221" s="45"/>
      <c r="B1221" s="43">
        <f t="shared" si="25"/>
        <v>1199</v>
      </c>
      <c r="C1221" s="539"/>
      <c r="D1221" s="620"/>
      <c r="E1221" s="620"/>
      <c r="F1221" s="48"/>
      <c r="N1221" s="285"/>
      <c r="O1221" s="285"/>
      <c r="U1221" s="285"/>
      <c r="V1221" s="285"/>
      <c r="W1221" s="285"/>
      <c r="X1221" s="285"/>
    </row>
    <row r="1222" spans="1:24">
      <c r="A1222" s="45"/>
      <c r="B1222" s="43">
        <f t="shared" si="25"/>
        <v>1200</v>
      </c>
      <c r="C1222" s="539"/>
      <c r="D1222" s="620"/>
      <c r="E1222" s="620"/>
      <c r="F1222" s="48"/>
      <c r="N1222" s="285"/>
      <c r="O1222" s="285"/>
      <c r="U1222" s="285"/>
      <c r="V1222" s="285"/>
      <c r="W1222" s="285"/>
      <c r="X1222" s="285"/>
    </row>
    <row r="1223" spans="1:24">
      <c r="A1223" s="45"/>
      <c r="B1223" s="43">
        <f t="shared" si="25"/>
        <v>1201</v>
      </c>
      <c r="C1223" s="539"/>
      <c r="D1223" s="620"/>
      <c r="E1223" s="620"/>
      <c r="F1223" s="48"/>
      <c r="N1223" s="285"/>
      <c r="O1223" s="285"/>
      <c r="U1223" s="285"/>
      <c r="V1223" s="285"/>
      <c r="W1223" s="285"/>
      <c r="X1223" s="285"/>
    </row>
    <row r="1224" spans="1:24">
      <c r="A1224" s="45"/>
      <c r="B1224" s="43">
        <f t="shared" si="25"/>
        <v>1202</v>
      </c>
      <c r="C1224" s="539"/>
      <c r="D1224" s="620"/>
      <c r="E1224" s="620"/>
      <c r="F1224" s="48"/>
      <c r="N1224" s="285"/>
      <c r="O1224" s="285"/>
      <c r="U1224" s="285"/>
      <c r="V1224" s="285"/>
      <c r="W1224" s="285"/>
      <c r="X1224" s="285"/>
    </row>
    <row r="1225" spans="1:24">
      <c r="A1225" s="45"/>
      <c r="B1225" s="43">
        <f t="shared" si="25"/>
        <v>1203</v>
      </c>
      <c r="C1225" s="539"/>
      <c r="D1225" s="620"/>
      <c r="E1225" s="620"/>
      <c r="F1225" s="48"/>
      <c r="N1225" s="285"/>
      <c r="O1225" s="285"/>
      <c r="U1225" s="285"/>
      <c r="V1225" s="285"/>
      <c r="W1225" s="285"/>
      <c r="X1225" s="285"/>
    </row>
    <row r="1226" spans="1:24">
      <c r="A1226" s="45"/>
      <c r="B1226" s="43">
        <f t="shared" si="25"/>
        <v>1204</v>
      </c>
      <c r="C1226" s="539"/>
      <c r="D1226" s="620"/>
      <c r="E1226" s="620"/>
      <c r="F1226" s="48"/>
      <c r="N1226" s="285"/>
      <c r="O1226" s="285"/>
      <c r="U1226" s="285"/>
      <c r="V1226" s="285"/>
      <c r="W1226" s="285"/>
      <c r="X1226" s="285"/>
    </row>
    <row r="1227" spans="1:24">
      <c r="A1227" s="45"/>
      <c r="B1227" s="43">
        <f t="shared" si="25"/>
        <v>1205</v>
      </c>
      <c r="C1227" s="539"/>
      <c r="D1227" s="620"/>
      <c r="E1227" s="620"/>
      <c r="F1227" s="48"/>
      <c r="N1227" s="285"/>
      <c r="O1227" s="285"/>
      <c r="U1227" s="285"/>
      <c r="V1227" s="285"/>
      <c r="W1227" s="285"/>
      <c r="X1227" s="285"/>
    </row>
    <row r="1228" spans="1:24">
      <c r="A1228" s="45"/>
      <c r="B1228" s="43">
        <f t="shared" si="25"/>
        <v>1206</v>
      </c>
      <c r="C1228" s="539"/>
      <c r="D1228" s="620"/>
      <c r="E1228" s="620"/>
      <c r="F1228" s="48"/>
      <c r="N1228" s="285"/>
      <c r="O1228" s="285"/>
      <c r="U1228" s="285"/>
      <c r="V1228" s="285"/>
      <c r="W1228" s="285"/>
      <c r="X1228" s="285"/>
    </row>
    <row r="1229" spans="1:24">
      <c r="A1229" s="45"/>
      <c r="B1229" s="43">
        <f t="shared" si="25"/>
        <v>1207</v>
      </c>
      <c r="C1229" s="539"/>
      <c r="D1229" s="620"/>
      <c r="E1229" s="620"/>
      <c r="F1229" s="48"/>
      <c r="N1229" s="285"/>
      <c r="O1229" s="285"/>
      <c r="U1229" s="285"/>
      <c r="V1229" s="285"/>
      <c r="W1229" s="285"/>
      <c r="X1229" s="285"/>
    </row>
    <row r="1230" spans="1:24">
      <c r="A1230" s="45"/>
      <c r="B1230" s="43">
        <f t="shared" si="25"/>
        <v>1208</v>
      </c>
      <c r="C1230" s="539"/>
      <c r="D1230" s="620"/>
      <c r="E1230" s="620"/>
      <c r="F1230" s="48"/>
      <c r="N1230" s="285"/>
      <c r="O1230" s="285"/>
      <c r="U1230" s="285"/>
      <c r="V1230" s="285"/>
      <c r="W1230" s="285"/>
      <c r="X1230" s="285"/>
    </row>
    <row r="1231" spans="1:24">
      <c r="A1231" s="45"/>
      <c r="B1231" s="43">
        <f t="shared" si="25"/>
        <v>1209</v>
      </c>
      <c r="C1231" s="539"/>
      <c r="D1231" s="620"/>
      <c r="E1231" s="620"/>
      <c r="F1231" s="48"/>
      <c r="N1231" s="285"/>
      <c r="O1231" s="285"/>
      <c r="U1231" s="285"/>
      <c r="V1231" s="285"/>
      <c r="W1231" s="285"/>
      <c r="X1231" s="285"/>
    </row>
    <row r="1232" spans="1:24">
      <c r="A1232" s="45"/>
      <c r="B1232" s="43">
        <f t="shared" si="25"/>
        <v>1210</v>
      </c>
      <c r="C1232" s="539"/>
      <c r="D1232" s="620"/>
      <c r="E1232" s="620"/>
      <c r="F1232" s="48"/>
      <c r="N1232" s="285"/>
      <c r="O1232" s="285"/>
      <c r="U1232" s="285"/>
      <c r="V1232" s="285"/>
      <c r="W1232" s="285"/>
      <c r="X1232" s="285"/>
    </row>
    <row r="1233" spans="1:24">
      <c r="A1233" s="45"/>
      <c r="B1233" s="43">
        <f t="shared" si="25"/>
        <v>1211</v>
      </c>
      <c r="C1233" s="539"/>
      <c r="D1233" s="620"/>
      <c r="E1233" s="620"/>
      <c r="F1233" s="48"/>
      <c r="N1233" s="285"/>
      <c r="O1233" s="285"/>
      <c r="U1233" s="285"/>
      <c r="V1233" s="285"/>
      <c r="W1233" s="285"/>
      <c r="X1233" s="285"/>
    </row>
    <row r="1234" spans="1:24">
      <c r="A1234" s="45"/>
      <c r="B1234" s="43">
        <f t="shared" si="25"/>
        <v>1212</v>
      </c>
      <c r="C1234" s="539"/>
      <c r="D1234" s="620"/>
      <c r="E1234" s="620"/>
      <c r="F1234" s="48"/>
      <c r="N1234" s="285"/>
      <c r="O1234" s="285"/>
      <c r="U1234" s="285"/>
      <c r="V1234" s="285"/>
      <c r="W1234" s="285"/>
      <c r="X1234" s="285"/>
    </row>
    <row r="1235" spans="1:24">
      <c r="A1235" s="45"/>
      <c r="B1235" s="43">
        <f t="shared" si="25"/>
        <v>1213</v>
      </c>
      <c r="C1235" s="539"/>
      <c r="D1235" s="620"/>
      <c r="E1235" s="620"/>
      <c r="F1235" s="48"/>
      <c r="N1235" s="285"/>
      <c r="O1235" s="285"/>
      <c r="U1235" s="285"/>
      <c r="V1235" s="285"/>
      <c r="W1235" s="285"/>
      <c r="X1235" s="285"/>
    </row>
    <row r="1236" spans="1:24">
      <c r="A1236" s="45"/>
      <c r="B1236" s="43">
        <f t="shared" si="25"/>
        <v>1214</v>
      </c>
      <c r="C1236" s="539"/>
      <c r="D1236" s="620"/>
      <c r="E1236" s="620"/>
      <c r="F1236" s="48"/>
      <c r="N1236" s="285"/>
      <c r="O1236" s="285"/>
      <c r="U1236" s="285"/>
      <c r="V1236" s="285"/>
      <c r="W1236" s="285"/>
      <c r="X1236" s="285"/>
    </row>
    <row r="1237" spans="1:24">
      <c r="A1237" s="45"/>
      <c r="B1237" s="43">
        <f t="shared" si="25"/>
        <v>1215</v>
      </c>
      <c r="C1237" s="539"/>
      <c r="D1237" s="620"/>
      <c r="E1237" s="620"/>
      <c r="F1237" s="48"/>
      <c r="N1237" s="285"/>
      <c r="O1237" s="285"/>
      <c r="U1237" s="285"/>
      <c r="V1237" s="285"/>
      <c r="W1237" s="285"/>
      <c r="X1237" s="285"/>
    </row>
    <row r="1238" spans="1:24">
      <c r="A1238" s="45"/>
      <c r="B1238" s="43">
        <f t="shared" si="25"/>
        <v>1216</v>
      </c>
      <c r="C1238" s="539"/>
      <c r="D1238" s="620"/>
      <c r="E1238" s="620"/>
      <c r="F1238" s="48"/>
      <c r="N1238" s="285"/>
      <c r="O1238" s="285"/>
      <c r="U1238" s="285"/>
      <c r="V1238" s="285"/>
      <c r="W1238" s="285"/>
      <c r="X1238" s="285"/>
    </row>
    <row r="1239" spans="1:24">
      <c r="A1239" s="45"/>
      <c r="B1239" s="43">
        <f t="shared" si="25"/>
        <v>1217</v>
      </c>
      <c r="C1239" s="539"/>
      <c r="D1239" s="620"/>
      <c r="E1239" s="620"/>
      <c r="F1239" s="48"/>
      <c r="N1239" s="285"/>
      <c r="O1239" s="285"/>
      <c r="U1239" s="285"/>
      <c r="V1239" s="285"/>
      <c r="W1239" s="285"/>
      <c r="X1239" s="285"/>
    </row>
    <row r="1240" spans="1:24">
      <c r="A1240" s="45"/>
      <c r="B1240" s="43">
        <f t="shared" si="25"/>
        <v>1218</v>
      </c>
      <c r="C1240" s="539"/>
      <c r="D1240" s="620"/>
      <c r="E1240" s="620"/>
      <c r="F1240" s="48"/>
      <c r="N1240" s="285"/>
      <c r="O1240" s="285"/>
      <c r="U1240" s="285"/>
      <c r="V1240" s="285"/>
      <c r="W1240" s="285"/>
      <c r="X1240" s="285"/>
    </row>
    <row r="1241" spans="1:24">
      <c r="A1241" s="45"/>
      <c r="B1241" s="43">
        <f t="shared" ref="B1241:B1304" si="26">B1240+1</f>
        <v>1219</v>
      </c>
      <c r="C1241" s="539"/>
      <c r="D1241" s="620"/>
      <c r="E1241" s="620"/>
      <c r="F1241" s="48"/>
      <c r="N1241" s="285"/>
      <c r="O1241" s="285"/>
      <c r="U1241" s="285"/>
      <c r="V1241" s="285"/>
      <c r="W1241" s="285"/>
      <c r="X1241" s="285"/>
    </row>
    <row r="1242" spans="1:24">
      <c r="A1242" s="45"/>
      <c r="B1242" s="43">
        <f t="shared" si="26"/>
        <v>1220</v>
      </c>
      <c r="C1242" s="539"/>
      <c r="D1242" s="620"/>
      <c r="E1242" s="620"/>
      <c r="F1242" s="48"/>
      <c r="N1242" s="285"/>
      <c r="O1242" s="285"/>
      <c r="U1242" s="285"/>
      <c r="V1242" s="285"/>
      <c r="W1242" s="285"/>
      <c r="X1242" s="285"/>
    </row>
    <row r="1243" spans="1:24">
      <c r="A1243" s="45"/>
      <c r="B1243" s="43">
        <f t="shared" si="26"/>
        <v>1221</v>
      </c>
      <c r="C1243" s="539"/>
      <c r="D1243" s="620"/>
      <c r="E1243" s="620"/>
      <c r="F1243" s="48"/>
      <c r="N1243" s="285"/>
      <c r="O1243" s="285"/>
      <c r="U1243" s="285"/>
      <c r="V1243" s="285"/>
      <c r="W1243" s="285"/>
      <c r="X1243" s="285"/>
    </row>
    <row r="1244" spans="1:24">
      <c r="A1244" s="45"/>
      <c r="B1244" s="43">
        <f t="shared" si="26"/>
        <v>1222</v>
      </c>
      <c r="C1244" s="539"/>
      <c r="D1244" s="620"/>
      <c r="E1244" s="620"/>
      <c r="F1244" s="48"/>
      <c r="N1244" s="285"/>
      <c r="O1244" s="285"/>
      <c r="U1244" s="285"/>
      <c r="V1244" s="285"/>
      <c r="W1244" s="285"/>
      <c r="X1244" s="285"/>
    </row>
    <row r="1245" spans="1:24">
      <c r="A1245" s="45"/>
      <c r="B1245" s="43">
        <f t="shared" si="26"/>
        <v>1223</v>
      </c>
      <c r="C1245" s="539"/>
      <c r="D1245" s="620"/>
      <c r="E1245" s="620"/>
      <c r="F1245" s="48"/>
      <c r="N1245" s="285"/>
      <c r="O1245" s="285"/>
      <c r="U1245" s="285"/>
      <c r="V1245" s="285"/>
      <c r="W1245" s="285"/>
      <c r="X1245" s="285"/>
    </row>
    <row r="1246" spans="1:24">
      <c r="A1246" s="45"/>
      <c r="B1246" s="43">
        <f t="shared" si="26"/>
        <v>1224</v>
      </c>
      <c r="C1246" s="539"/>
      <c r="D1246" s="620"/>
      <c r="E1246" s="620"/>
      <c r="F1246" s="48"/>
      <c r="N1246" s="285"/>
      <c r="O1246" s="285"/>
      <c r="U1246" s="285"/>
      <c r="V1246" s="285"/>
      <c r="W1246" s="285"/>
      <c r="X1246" s="285"/>
    </row>
    <row r="1247" spans="1:24">
      <c r="A1247" s="45"/>
      <c r="B1247" s="43">
        <f t="shared" si="26"/>
        <v>1225</v>
      </c>
      <c r="C1247" s="539"/>
      <c r="D1247" s="620"/>
      <c r="E1247" s="620"/>
      <c r="F1247" s="48"/>
      <c r="N1247" s="285"/>
      <c r="O1247" s="285"/>
      <c r="U1247" s="285"/>
      <c r="V1247" s="285"/>
      <c r="W1247" s="285"/>
      <c r="X1247" s="285"/>
    </row>
    <row r="1248" spans="1:24">
      <c r="A1248" s="45"/>
      <c r="B1248" s="43">
        <f t="shared" si="26"/>
        <v>1226</v>
      </c>
      <c r="C1248" s="539"/>
      <c r="D1248" s="620"/>
      <c r="E1248" s="620"/>
      <c r="F1248" s="48"/>
      <c r="N1248" s="285"/>
      <c r="O1248" s="285"/>
      <c r="U1248" s="285"/>
      <c r="V1248" s="285"/>
      <c r="W1248" s="285"/>
      <c r="X1248" s="285"/>
    </row>
    <row r="1249" spans="1:24">
      <c r="A1249" s="45"/>
      <c r="B1249" s="43">
        <f t="shared" si="26"/>
        <v>1227</v>
      </c>
      <c r="C1249" s="539"/>
      <c r="D1249" s="620"/>
      <c r="E1249" s="620"/>
      <c r="F1249" s="48"/>
      <c r="N1249" s="285"/>
      <c r="O1249" s="285"/>
      <c r="U1249" s="285"/>
      <c r="V1249" s="285"/>
      <c r="W1249" s="285"/>
      <c r="X1249" s="285"/>
    </row>
    <row r="1250" spans="1:24">
      <c r="A1250" s="45"/>
      <c r="B1250" s="43">
        <f t="shared" si="26"/>
        <v>1228</v>
      </c>
      <c r="C1250" s="539"/>
      <c r="D1250" s="620"/>
      <c r="E1250" s="620"/>
      <c r="F1250" s="48"/>
      <c r="N1250" s="285"/>
      <c r="O1250" s="285"/>
      <c r="U1250" s="285"/>
      <c r="V1250" s="285"/>
      <c r="W1250" s="285"/>
      <c r="X1250" s="285"/>
    </row>
    <row r="1251" spans="1:24">
      <c r="A1251" s="45"/>
      <c r="B1251" s="43">
        <f t="shared" si="26"/>
        <v>1229</v>
      </c>
      <c r="C1251" s="539"/>
      <c r="D1251" s="620"/>
      <c r="E1251" s="620"/>
      <c r="F1251" s="48"/>
      <c r="N1251" s="285"/>
      <c r="O1251" s="285"/>
      <c r="U1251" s="285"/>
      <c r="V1251" s="285"/>
      <c r="W1251" s="285"/>
      <c r="X1251" s="285"/>
    </row>
    <row r="1252" spans="1:24">
      <c r="A1252" s="45"/>
      <c r="B1252" s="43">
        <f t="shared" si="26"/>
        <v>1230</v>
      </c>
      <c r="C1252" s="539"/>
      <c r="D1252" s="620"/>
      <c r="E1252" s="620"/>
      <c r="F1252" s="48"/>
      <c r="N1252" s="285"/>
      <c r="O1252" s="285"/>
      <c r="U1252" s="285"/>
      <c r="V1252" s="285"/>
      <c r="W1252" s="285"/>
      <c r="X1252" s="285"/>
    </row>
    <row r="1253" spans="1:24">
      <c r="A1253" s="45"/>
      <c r="B1253" s="43">
        <f t="shared" si="26"/>
        <v>1231</v>
      </c>
      <c r="C1253" s="539"/>
      <c r="D1253" s="620"/>
      <c r="E1253" s="620"/>
      <c r="F1253" s="48"/>
      <c r="N1253" s="285"/>
      <c r="O1253" s="285"/>
      <c r="U1253" s="285"/>
      <c r="V1253" s="285"/>
      <c r="W1253" s="285"/>
      <c r="X1253" s="285"/>
    </row>
    <row r="1254" spans="1:24">
      <c r="A1254" s="45"/>
      <c r="B1254" s="43">
        <f t="shared" si="26"/>
        <v>1232</v>
      </c>
      <c r="C1254" s="539"/>
      <c r="D1254" s="620"/>
      <c r="E1254" s="620"/>
      <c r="F1254" s="48"/>
      <c r="N1254" s="285"/>
      <c r="O1254" s="285"/>
      <c r="U1254" s="285"/>
      <c r="V1254" s="285"/>
      <c r="W1254" s="285"/>
      <c r="X1254" s="285"/>
    </row>
    <row r="1255" spans="1:24">
      <c r="A1255" s="45"/>
      <c r="B1255" s="43">
        <f t="shared" si="26"/>
        <v>1233</v>
      </c>
      <c r="C1255" s="539"/>
      <c r="D1255" s="620"/>
      <c r="E1255" s="620"/>
      <c r="F1255" s="48"/>
      <c r="N1255" s="285"/>
      <c r="O1255" s="285"/>
      <c r="U1255" s="285"/>
      <c r="V1255" s="285"/>
      <c r="W1255" s="285"/>
      <c r="X1255" s="285"/>
    </row>
    <row r="1256" spans="1:24">
      <c r="A1256" s="45"/>
      <c r="B1256" s="43">
        <f t="shared" si="26"/>
        <v>1234</v>
      </c>
      <c r="C1256" s="539"/>
      <c r="D1256" s="620"/>
      <c r="E1256" s="620"/>
      <c r="F1256" s="48"/>
      <c r="N1256" s="285"/>
      <c r="O1256" s="285"/>
      <c r="U1256" s="285"/>
      <c r="V1256" s="285"/>
      <c r="W1256" s="285"/>
      <c r="X1256" s="285"/>
    </row>
    <row r="1257" spans="1:24">
      <c r="A1257" s="45"/>
      <c r="B1257" s="43">
        <f t="shared" si="26"/>
        <v>1235</v>
      </c>
      <c r="C1257" s="539"/>
      <c r="D1257" s="620"/>
      <c r="E1257" s="620"/>
      <c r="F1257" s="48"/>
      <c r="N1257" s="285"/>
      <c r="O1257" s="285"/>
      <c r="U1257" s="285"/>
      <c r="V1257" s="285"/>
      <c r="W1257" s="285"/>
      <c r="X1257" s="285"/>
    </row>
    <row r="1258" spans="1:24">
      <c r="A1258" s="45"/>
      <c r="B1258" s="43">
        <f t="shared" si="26"/>
        <v>1236</v>
      </c>
      <c r="C1258" s="539"/>
      <c r="D1258" s="620"/>
      <c r="E1258" s="620"/>
      <c r="F1258" s="48"/>
      <c r="N1258" s="285"/>
      <c r="O1258" s="285"/>
      <c r="U1258" s="285"/>
      <c r="V1258" s="285"/>
      <c r="W1258" s="285"/>
      <c r="X1258" s="285"/>
    </row>
    <row r="1259" spans="1:24">
      <c r="A1259" s="45"/>
      <c r="B1259" s="43">
        <f t="shared" si="26"/>
        <v>1237</v>
      </c>
      <c r="C1259" s="539"/>
      <c r="D1259" s="620"/>
      <c r="E1259" s="620"/>
      <c r="F1259" s="48"/>
      <c r="N1259" s="285"/>
      <c r="O1259" s="285"/>
      <c r="U1259" s="285"/>
      <c r="V1259" s="285"/>
      <c r="W1259" s="285"/>
      <c r="X1259" s="285"/>
    </row>
    <row r="1260" spans="1:24">
      <c r="A1260" s="45"/>
      <c r="B1260" s="43">
        <f t="shared" si="26"/>
        <v>1238</v>
      </c>
      <c r="C1260" s="539"/>
      <c r="D1260" s="620"/>
      <c r="E1260" s="620"/>
      <c r="F1260" s="48"/>
      <c r="N1260" s="285"/>
      <c r="O1260" s="285"/>
      <c r="U1260" s="285"/>
      <c r="V1260" s="285"/>
      <c r="W1260" s="285"/>
      <c r="X1260" s="285"/>
    </row>
    <row r="1261" spans="1:24">
      <c r="A1261" s="45"/>
      <c r="B1261" s="43">
        <f t="shared" si="26"/>
        <v>1239</v>
      </c>
      <c r="C1261" s="539"/>
      <c r="D1261" s="620"/>
      <c r="E1261" s="620"/>
      <c r="F1261" s="48"/>
      <c r="N1261" s="285"/>
      <c r="O1261" s="285"/>
      <c r="U1261" s="285"/>
      <c r="V1261" s="285"/>
      <c r="W1261" s="285"/>
      <c r="X1261" s="285"/>
    </row>
    <row r="1262" spans="1:24">
      <c r="A1262" s="45"/>
      <c r="B1262" s="43">
        <f t="shared" si="26"/>
        <v>1240</v>
      </c>
      <c r="C1262" s="539"/>
      <c r="D1262" s="620"/>
      <c r="E1262" s="620"/>
      <c r="F1262" s="48"/>
      <c r="N1262" s="285"/>
      <c r="O1262" s="285"/>
      <c r="U1262" s="285"/>
      <c r="V1262" s="285"/>
      <c r="W1262" s="285"/>
      <c r="X1262" s="285"/>
    </row>
    <row r="1263" spans="1:24">
      <c r="A1263" s="45"/>
      <c r="B1263" s="43">
        <f t="shared" si="26"/>
        <v>1241</v>
      </c>
      <c r="C1263" s="539"/>
      <c r="D1263" s="620"/>
      <c r="E1263" s="620"/>
      <c r="F1263" s="48"/>
      <c r="N1263" s="285"/>
      <c r="O1263" s="285"/>
      <c r="U1263" s="285"/>
      <c r="V1263" s="285"/>
      <c r="W1263" s="285"/>
      <c r="X1263" s="285"/>
    </row>
    <row r="1264" spans="1:24">
      <c r="A1264" s="45"/>
      <c r="B1264" s="43">
        <f t="shared" si="26"/>
        <v>1242</v>
      </c>
      <c r="C1264" s="539"/>
      <c r="D1264" s="620"/>
      <c r="E1264" s="620"/>
      <c r="F1264" s="48"/>
      <c r="N1264" s="285"/>
      <c r="O1264" s="285"/>
      <c r="U1264" s="285"/>
      <c r="V1264" s="285"/>
      <c r="W1264" s="285"/>
      <c r="X1264" s="285"/>
    </row>
    <row r="1265" spans="1:24">
      <c r="A1265" s="45"/>
      <c r="B1265" s="43">
        <f t="shared" si="26"/>
        <v>1243</v>
      </c>
      <c r="C1265" s="539"/>
      <c r="D1265" s="620"/>
      <c r="E1265" s="620"/>
      <c r="F1265" s="48"/>
      <c r="N1265" s="285"/>
      <c r="O1265" s="285"/>
      <c r="U1265" s="285"/>
      <c r="V1265" s="285"/>
      <c r="W1265" s="285"/>
      <c r="X1265" s="285"/>
    </row>
    <row r="1266" spans="1:24">
      <c r="A1266" s="45"/>
      <c r="B1266" s="43">
        <f t="shared" si="26"/>
        <v>1244</v>
      </c>
      <c r="C1266" s="539"/>
      <c r="D1266" s="620"/>
      <c r="E1266" s="620"/>
      <c r="F1266" s="48"/>
      <c r="N1266" s="285"/>
      <c r="O1266" s="285"/>
      <c r="U1266" s="285"/>
      <c r="V1266" s="285"/>
      <c r="W1266" s="285"/>
      <c r="X1266" s="285"/>
    </row>
    <row r="1267" spans="1:24">
      <c r="A1267" s="45"/>
      <c r="B1267" s="43">
        <f t="shared" si="26"/>
        <v>1245</v>
      </c>
      <c r="C1267" s="539"/>
      <c r="D1267" s="620"/>
      <c r="E1267" s="620"/>
      <c r="F1267" s="48"/>
      <c r="N1267" s="285"/>
      <c r="O1267" s="285"/>
      <c r="U1267" s="285"/>
      <c r="V1267" s="285"/>
      <c r="W1267" s="285"/>
      <c r="X1267" s="285"/>
    </row>
    <row r="1268" spans="1:24">
      <c r="A1268" s="45"/>
      <c r="B1268" s="43">
        <f t="shared" si="26"/>
        <v>1246</v>
      </c>
      <c r="C1268" s="539"/>
      <c r="D1268" s="620"/>
      <c r="E1268" s="620"/>
      <c r="F1268" s="48"/>
      <c r="N1268" s="285"/>
      <c r="O1268" s="285"/>
      <c r="U1268" s="285"/>
      <c r="V1268" s="285"/>
      <c r="W1268" s="285"/>
      <c r="X1268" s="285"/>
    </row>
    <row r="1269" spans="1:24">
      <c r="A1269" s="45"/>
      <c r="B1269" s="43">
        <f t="shared" si="26"/>
        <v>1247</v>
      </c>
      <c r="C1269" s="539"/>
      <c r="D1269" s="620"/>
      <c r="E1269" s="620"/>
      <c r="F1269" s="48"/>
      <c r="N1269" s="285"/>
      <c r="O1269" s="285"/>
      <c r="U1269" s="285"/>
      <c r="V1269" s="285"/>
      <c r="W1269" s="285"/>
      <c r="X1269" s="285"/>
    </row>
    <row r="1270" spans="1:24">
      <c r="A1270" s="45"/>
      <c r="B1270" s="43">
        <f t="shared" si="26"/>
        <v>1248</v>
      </c>
      <c r="C1270" s="539"/>
      <c r="D1270" s="620"/>
      <c r="E1270" s="620"/>
      <c r="F1270" s="48"/>
      <c r="N1270" s="285"/>
      <c r="O1270" s="285"/>
      <c r="U1270" s="285"/>
      <c r="V1270" s="285"/>
      <c r="W1270" s="285"/>
      <c r="X1270" s="285"/>
    </row>
    <row r="1271" spans="1:24">
      <c r="A1271" s="45"/>
      <c r="B1271" s="43">
        <f t="shared" si="26"/>
        <v>1249</v>
      </c>
      <c r="C1271" s="539"/>
      <c r="D1271" s="620"/>
      <c r="E1271" s="620"/>
      <c r="F1271" s="48"/>
      <c r="N1271" s="285"/>
      <c r="O1271" s="285"/>
      <c r="U1271" s="285"/>
      <c r="V1271" s="285"/>
      <c r="W1271" s="285"/>
      <c r="X1271" s="285"/>
    </row>
    <row r="1272" spans="1:24">
      <c r="A1272" s="45"/>
      <c r="B1272" s="43">
        <f t="shared" si="26"/>
        <v>1250</v>
      </c>
      <c r="C1272" s="539"/>
      <c r="D1272" s="620"/>
      <c r="E1272" s="620"/>
      <c r="F1272" s="48"/>
      <c r="N1272" s="285"/>
      <c r="O1272" s="285"/>
      <c r="U1272" s="285"/>
      <c r="V1272" s="285"/>
      <c r="W1272" s="285"/>
      <c r="X1272" s="285"/>
    </row>
    <row r="1273" spans="1:24">
      <c r="A1273" s="45"/>
      <c r="B1273" s="43">
        <f t="shared" si="26"/>
        <v>1251</v>
      </c>
      <c r="C1273" s="539"/>
      <c r="D1273" s="620"/>
      <c r="E1273" s="620"/>
      <c r="F1273" s="48"/>
      <c r="N1273" s="285"/>
      <c r="O1273" s="285"/>
      <c r="U1273" s="285"/>
      <c r="V1273" s="285"/>
      <c r="W1273" s="285"/>
      <c r="X1273" s="285"/>
    </row>
    <row r="1274" spans="1:24">
      <c r="A1274" s="45"/>
      <c r="B1274" s="43">
        <f t="shared" si="26"/>
        <v>1252</v>
      </c>
      <c r="C1274" s="539"/>
      <c r="D1274" s="620"/>
      <c r="E1274" s="620"/>
      <c r="F1274" s="48"/>
      <c r="N1274" s="285"/>
      <c r="O1274" s="285"/>
      <c r="U1274" s="285"/>
      <c r="V1274" s="285"/>
      <c r="W1274" s="285"/>
      <c r="X1274" s="285"/>
    </row>
    <row r="1275" spans="1:24">
      <c r="A1275" s="45"/>
      <c r="B1275" s="43">
        <f t="shared" si="26"/>
        <v>1253</v>
      </c>
      <c r="C1275" s="539"/>
      <c r="D1275" s="620"/>
      <c r="E1275" s="620"/>
      <c r="F1275" s="48"/>
      <c r="N1275" s="285"/>
      <c r="O1275" s="285"/>
      <c r="U1275" s="285"/>
      <c r="V1275" s="285"/>
      <c r="W1275" s="285"/>
      <c r="X1275" s="285"/>
    </row>
    <row r="1276" spans="1:24">
      <c r="A1276" s="45"/>
      <c r="B1276" s="43">
        <f t="shared" si="26"/>
        <v>1254</v>
      </c>
      <c r="C1276" s="539"/>
      <c r="D1276" s="620"/>
      <c r="E1276" s="620"/>
      <c r="F1276" s="48"/>
      <c r="N1276" s="285"/>
      <c r="O1276" s="285"/>
      <c r="U1276" s="285"/>
      <c r="V1276" s="285"/>
      <c r="W1276" s="285"/>
      <c r="X1276" s="285"/>
    </row>
    <row r="1277" spans="1:24">
      <c r="A1277" s="45"/>
      <c r="B1277" s="43">
        <f t="shared" si="26"/>
        <v>1255</v>
      </c>
      <c r="C1277" s="539"/>
      <c r="D1277" s="620"/>
      <c r="E1277" s="620"/>
      <c r="F1277" s="48"/>
      <c r="N1277" s="285"/>
      <c r="O1277" s="285"/>
      <c r="U1277" s="285"/>
      <c r="V1277" s="285"/>
      <c r="W1277" s="285"/>
      <c r="X1277" s="285"/>
    </row>
    <row r="1278" spans="1:24">
      <c r="A1278" s="45"/>
      <c r="B1278" s="43">
        <f t="shared" si="26"/>
        <v>1256</v>
      </c>
      <c r="C1278" s="539"/>
      <c r="D1278" s="620"/>
      <c r="E1278" s="620"/>
      <c r="F1278" s="48"/>
      <c r="N1278" s="285"/>
      <c r="O1278" s="285"/>
      <c r="U1278" s="285"/>
      <c r="V1278" s="285"/>
      <c r="W1278" s="285"/>
      <c r="X1278" s="285"/>
    </row>
    <row r="1279" spans="1:24">
      <c r="A1279" s="45"/>
      <c r="B1279" s="43">
        <f t="shared" si="26"/>
        <v>1257</v>
      </c>
      <c r="C1279" s="539"/>
      <c r="D1279" s="620"/>
      <c r="E1279" s="620"/>
      <c r="F1279" s="48"/>
      <c r="N1279" s="285"/>
      <c r="O1279" s="285"/>
      <c r="U1279" s="285"/>
      <c r="V1279" s="285"/>
      <c r="W1279" s="285"/>
      <c r="X1279" s="285"/>
    </row>
    <row r="1280" spans="1:24">
      <c r="A1280" s="45"/>
      <c r="B1280" s="43">
        <f t="shared" si="26"/>
        <v>1258</v>
      </c>
      <c r="C1280" s="539"/>
      <c r="D1280" s="620"/>
      <c r="E1280" s="620"/>
      <c r="F1280" s="48"/>
      <c r="N1280" s="285"/>
      <c r="O1280" s="285"/>
      <c r="U1280" s="285"/>
      <c r="V1280" s="285"/>
      <c r="W1280" s="285"/>
      <c r="X1280" s="285"/>
    </row>
    <row r="1281" spans="1:24">
      <c r="A1281" s="45"/>
      <c r="B1281" s="43">
        <f t="shared" si="26"/>
        <v>1259</v>
      </c>
      <c r="C1281" s="539"/>
      <c r="D1281" s="620"/>
      <c r="E1281" s="620"/>
      <c r="F1281" s="48"/>
      <c r="N1281" s="285"/>
      <c r="O1281" s="285"/>
      <c r="U1281" s="285"/>
      <c r="V1281" s="285"/>
      <c r="W1281" s="285"/>
      <c r="X1281" s="285"/>
    </row>
    <row r="1282" spans="1:24">
      <c r="A1282" s="45"/>
      <c r="B1282" s="43">
        <f t="shared" si="26"/>
        <v>1260</v>
      </c>
      <c r="C1282" s="539"/>
      <c r="D1282" s="620"/>
      <c r="E1282" s="620"/>
      <c r="F1282" s="48"/>
      <c r="N1282" s="285"/>
      <c r="O1282" s="285"/>
      <c r="U1282" s="285"/>
      <c r="V1282" s="285"/>
      <c r="W1282" s="285"/>
      <c r="X1282" s="285"/>
    </row>
    <row r="1283" spans="1:24">
      <c r="A1283" s="45"/>
      <c r="B1283" s="43">
        <f t="shared" si="26"/>
        <v>1261</v>
      </c>
      <c r="C1283" s="539"/>
      <c r="D1283" s="620"/>
      <c r="E1283" s="620"/>
      <c r="F1283" s="48"/>
      <c r="N1283" s="285"/>
      <c r="O1283" s="285"/>
      <c r="U1283" s="285"/>
      <c r="V1283" s="285"/>
      <c r="W1283" s="285"/>
      <c r="X1283" s="285"/>
    </row>
    <row r="1284" spans="1:24">
      <c r="A1284" s="45"/>
      <c r="B1284" s="43">
        <f t="shared" si="26"/>
        <v>1262</v>
      </c>
      <c r="C1284" s="539"/>
      <c r="D1284" s="620"/>
      <c r="E1284" s="620"/>
      <c r="F1284" s="48"/>
      <c r="N1284" s="285"/>
      <c r="O1284" s="285"/>
      <c r="U1284" s="285"/>
      <c r="V1284" s="285"/>
      <c r="W1284" s="285"/>
      <c r="X1284" s="285"/>
    </row>
    <row r="1285" spans="1:24">
      <c r="A1285" s="45"/>
      <c r="B1285" s="43">
        <f t="shared" si="26"/>
        <v>1263</v>
      </c>
      <c r="C1285" s="539"/>
      <c r="D1285" s="620"/>
      <c r="E1285" s="620"/>
      <c r="F1285" s="48"/>
      <c r="N1285" s="285"/>
      <c r="O1285" s="285"/>
      <c r="U1285" s="285"/>
      <c r="V1285" s="285"/>
      <c r="W1285" s="285"/>
      <c r="X1285" s="285"/>
    </row>
    <row r="1286" spans="1:24">
      <c r="A1286" s="45"/>
      <c r="B1286" s="43">
        <f t="shared" si="26"/>
        <v>1264</v>
      </c>
      <c r="C1286" s="539"/>
      <c r="D1286" s="620"/>
      <c r="E1286" s="620"/>
      <c r="F1286" s="48"/>
      <c r="N1286" s="285"/>
      <c r="O1286" s="285"/>
      <c r="U1286" s="285"/>
      <c r="V1286" s="285"/>
      <c r="W1286" s="285"/>
      <c r="X1286" s="285"/>
    </row>
    <row r="1287" spans="1:24">
      <c r="A1287" s="45"/>
      <c r="B1287" s="43">
        <f t="shared" si="26"/>
        <v>1265</v>
      </c>
      <c r="C1287" s="539"/>
      <c r="D1287" s="620"/>
      <c r="E1287" s="620"/>
      <c r="F1287" s="48"/>
      <c r="N1287" s="285"/>
      <c r="O1287" s="285"/>
      <c r="U1287" s="285"/>
      <c r="V1287" s="285"/>
      <c r="W1287" s="285"/>
      <c r="X1287" s="285"/>
    </row>
    <row r="1288" spans="1:24">
      <c r="A1288" s="45"/>
      <c r="B1288" s="43">
        <f t="shared" si="26"/>
        <v>1266</v>
      </c>
      <c r="C1288" s="539"/>
      <c r="D1288" s="620"/>
      <c r="E1288" s="620"/>
      <c r="F1288" s="48"/>
      <c r="N1288" s="285"/>
      <c r="O1288" s="285"/>
      <c r="U1288" s="285"/>
      <c r="V1288" s="285"/>
      <c r="W1288" s="285"/>
      <c r="X1288" s="285"/>
    </row>
    <row r="1289" spans="1:24">
      <c r="A1289" s="45"/>
      <c r="B1289" s="43">
        <f t="shared" si="26"/>
        <v>1267</v>
      </c>
      <c r="C1289" s="539"/>
      <c r="D1289" s="620"/>
      <c r="E1289" s="620"/>
      <c r="F1289" s="48"/>
      <c r="N1289" s="285"/>
      <c r="O1289" s="285"/>
      <c r="U1289" s="285"/>
      <c r="V1289" s="285"/>
      <c r="W1289" s="285"/>
      <c r="X1289" s="285"/>
    </row>
    <row r="1290" spans="1:24">
      <c r="A1290" s="45"/>
      <c r="B1290" s="43">
        <f t="shared" si="26"/>
        <v>1268</v>
      </c>
      <c r="C1290" s="539"/>
      <c r="D1290" s="620"/>
      <c r="E1290" s="620"/>
      <c r="F1290" s="48"/>
      <c r="N1290" s="285"/>
      <c r="O1290" s="285"/>
      <c r="U1290" s="285"/>
      <c r="V1290" s="285"/>
      <c r="W1290" s="285"/>
      <c r="X1290" s="285"/>
    </row>
    <row r="1291" spans="1:24">
      <c r="A1291" s="45"/>
      <c r="B1291" s="43">
        <f t="shared" si="26"/>
        <v>1269</v>
      </c>
      <c r="C1291" s="539"/>
      <c r="D1291" s="620"/>
      <c r="E1291" s="620"/>
      <c r="F1291" s="48"/>
      <c r="N1291" s="285"/>
      <c r="O1291" s="285"/>
      <c r="U1291" s="285"/>
      <c r="V1291" s="285"/>
      <c r="W1291" s="285"/>
      <c r="X1291" s="285"/>
    </row>
    <row r="1292" spans="1:24">
      <c r="A1292" s="45"/>
      <c r="B1292" s="43">
        <f t="shared" si="26"/>
        <v>1270</v>
      </c>
      <c r="C1292" s="539"/>
      <c r="D1292" s="620"/>
      <c r="E1292" s="620"/>
      <c r="F1292" s="48"/>
      <c r="N1292" s="285"/>
      <c r="O1292" s="285"/>
      <c r="U1292" s="285"/>
      <c r="V1292" s="285"/>
      <c r="W1292" s="285"/>
      <c r="X1292" s="285"/>
    </row>
    <row r="1293" spans="1:24">
      <c r="A1293" s="45"/>
      <c r="B1293" s="43">
        <f t="shared" si="26"/>
        <v>1271</v>
      </c>
      <c r="C1293" s="539"/>
      <c r="D1293" s="620"/>
      <c r="E1293" s="620"/>
      <c r="F1293" s="48"/>
      <c r="N1293" s="285"/>
      <c r="O1293" s="285"/>
      <c r="U1293" s="285"/>
      <c r="V1293" s="285"/>
      <c r="W1293" s="285"/>
      <c r="X1293" s="285"/>
    </row>
    <row r="1294" spans="1:24">
      <c r="A1294" s="45"/>
      <c r="B1294" s="43">
        <f t="shared" si="26"/>
        <v>1272</v>
      </c>
      <c r="C1294" s="539"/>
      <c r="D1294" s="620"/>
      <c r="E1294" s="620"/>
      <c r="F1294" s="48"/>
      <c r="N1294" s="285"/>
      <c r="O1294" s="285"/>
      <c r="U1294" s="285"/>
      <c r="V1294" s="285"/>
      <c r="W1294" s="285"/>
      <c r="X1294" s="285"/>
    </row>
    <row r="1295" spans="1:24">
      <c r="A1295" s="45"/>
      <c r="B1295" s="43">
        <f t="shared" si="26"/>
        <v>1273</v>
      </c>
      <c r="C1295" s="539"/>
      <c r="D1295" s="620"/>
      <c r="E1295" s="620"/>
      <c r="F1295" s="48"/>
      <c r="N1295" s="285"/>
      <c r="O1295" s="285"/>
      <c r="U1295" s="285"/>
      <c r="V1295" s="285"/>
      <c r="W1295" s="285"/>
      <c r="X1295" s="285"/>
    </row>
    <row r="1296" spans="1:24">
      <c r="A1296" s="45"/>
      <c r="B1296" s="43">
        <f t="shared" si="26"/>
        <v>1274</v>
      </c>
      <c r="C1296" s="539"/>
      <c r="D1296" s="620"/>
      <c r="E1296" s="620"/>
      <c r="F1296" s="48"/>
      <c r="N1296" s="285"/>
      <c r="O1296" s="285"/>
      <c r="U1296" s="285"/>
      <c r="V1296" s="285"/>
      <c r="W1296" s="285"/>
      <c r="X1296" s="285"/>
    </row>
    <row r="1297" spans="1:24">
      <c r="A1297" s="45"/>
      <c r="B1297" s="43">
        <f t="shared" si="26"/>
        <v>1275</v>
      </c>
      <c r="C1297" s="539"/>
      <c r="D1297" s="620"/>
      <c r="E1297" s="620"/>
      <c r="F1297" s="48"/>
      <c r="N1297" s="285"/>
      <c r="O1297" s="285"/>
      <c r="U1297" s="285"/>
      <c r="V1297" s="285"/>
      <c r="W1297" s="285"/>
      <c r="X1297" s="285"/>
    </row>
    <row r="1298" spans="1:24">
      <c r="A1298" s="45"/>
      <c r="B1298" s="43">
        <f t="shared" si="26"/>
        <v>1276</v>
      </c>
      <c r="C1298" s="539"/>
      <c r="D1298" s="620"/>
      <c r="E1298" s="620"/>
      <c r="F1298" s="48"/>
      <c r="N1298" s="285"/>
      <c r="O1298" s="285"/>
      <c r="U1298" s="285"/>
      <c r="V1298" s="285"/>
      <c r="W1298" s="285"/>
      <c r="X1298" s="285"/>
    </row>
    <row r="1299" spans="1:24">
      <c r="A1299" s="45"/>
      <c r="B1299" s="43">
        <f t="shared" si="26"/>
        <v>1277</v>
      </c>
      <c r="C1299" s="539"/>
      <c r="D1299" s="620"/>
      <c r="E1299" s="620"/>
      <c r="F1299" s="48"/>
      <c r="N1299" s="285"/>
      <c r="O1299" s="285"/>
      <c r="U1299" s="285"/>
      <c r="V1299" s="285"/>
      <c r="W1299" s="285"/>
      <c r="X1299" s="285"/>
    </row>
    <row r="1300" spans="1:24">
      <c r="A1300" s="45"/>
      <c r="B1300" s="43">
        <f t="shared" si="26"/>
        <v>1278</v>
      </c>
      <c r="C1300" s="539"/>
      <c r="D1300" s="620"/>
      <c r="E1300" s="620"/>
      <c r="F1300" s="48"/>
      <c r="N1300" s="285"/>
      <c r="O1300" s="285"/>
      <c r="U1300" s="285"/>
      <c r="V1300" s="285"/>
      <c r="W1300" s="285"/>
      <c r="X1300" s="285"/>
    </row>
    <row r="1301" spans="1:24">
      <c r="A1301" s="45"/>
      <c r="B1301" s="43">
        <f t="shared" si="26"/>
        <v>1279</v>
      </c>
      <c r="C1301" s="539"/>
      <c r="D1301" s="620"/>
      <c r="E1301" s="620"/>
      <c r="F1301" s="48"/>
      <c r="N1301" s="285"/>
      <c r="O1301" s="285"/>
      <c r="U1301" s="285"/>
      <c r="V1301" s="285"/>
      <c r="W1301" s="285"/>
      <c r="X1301" s="285"/>
    </row>
    <row r="1302" spans="1:24">
      <c r="A1302" s="45"/>
      <c r="B1302" s="43">
        <f t="shared" si="26"/>
        <v>1280</v>
      </c>
      <c r="C1302" s="539"/>
      <c r="D1302" s="620"/>
      <c r="E1302" s="620"/>
      <c r="F1302" s="48"/>
      <c r="N1302" s="285"/>
      <c r="O1302" s="285"/>
      <c r="U1302" s="285"/>
      <c r="V1302" s="285"/>
      <c r="W1302" s="285"/>
      <c r="X1302" s="285"/>
    </row>
    <row r="1303" spans="1:24">
      <c r="A1303" s="45"/>
      <c r="B1303" s="43">
        <f t="shared" si="26"/>
        <v>1281</v>
      </c>
      <c r="C1303" s="539"/>
      <c r="D1303" s="620"/>
      <c r="E1303" s="620"/>
      <c r="F1303" s="48"/>
      <c r="N1303" s="285"/>
      <c r="O1303" s="285"/>
      <c r="U1303" s="285"/>
      <c r="V1303" s="285"/>
      <c r="W1303" s="285"/>
      <c r="X1303" s="285"/>
    </row>
    <row r="1304" spans="1:24">
      <c r="A1304" s="45"/>
      <c r="B1304" s="43">
        <f t="shared" si="26"/>
        <v>1282</v>
      </c>
      <c r="C1304" s="539"/>
      <c r="D1304" s="620"/>
      <c r="E1304" s="620"/>
      <c r="F1304" s="48"/>
      <c r="N1304" s="285"/>
      <c r="O1304" s="285"/>
      <c r="U1304" s="285"/>
      <c r="V1304" s="285"/>
      <c r="W1304" s="285"/>
      <c r="X1304" s="285"/>
    </row>
    <row r="1305" spans="1:24">
      <c r="A1305" s="45"/>
      <c r="B1305" s="43">
        <f t="shared" ref="B1305:B1368" si="27">B1304+1</f>
        <v>1283</v>
      </c>
      <c r="C1305" s="539"/>
      <c r="D1305" s="620"/>
      <c r="E1305" s="620"/>
      <c r="F1305" s="48"/>
      <c r="N1305" s="285"/>
      <c r="O1305" s="285"/>
      <c r="U1305" s="285"/>
      <c r="V1305" s="285"/>
      <c r="W1305" s="285"/>
      <c r="X1305" s="285"/>
    </row>
    <row r="1306" spans="1:24">
      <c r="A1306" s="45"/>
      <c r="B1306" s="43">
        <f t="shared" si="27"/>
        <v>1284</v>
      </c>
      <c r="C1306" s="539"/>
      <c r="D1306" s="620"/>
      <c r="E1306" s="620"/>
      <c r="F1306" s="48"/>
      <c r="N1306" s="285"/>
      <c r="O1306" s="285"/>
      <c r="U1306" s="285"/>
      <c r="V1306" s="285"/>
      <c r="W1306" s="285"/>
      <c r="X1306" s="285"/>
    </row>
    <row r="1307" spans="1:24">
      <c r="A1307" s="45"/>
      <c r="B1307" s="43">
        <f t="shared" si="27"/>
        <v>1285</v>
      </c>
      <c r="C1307" s="539"/>
      <c r="D1307" s="620"/>
      <c r="E1307" s="620"/>
      <c r="F1307" s="48"/>
      <c r="N1307" s="285"/>
      <c r="O1307" s="285"/>
      <c r="U1307" s="285"/>
      <c r="V1307" s="285"/>
      <c r="W1307" s="285"/>
      <c r="X1307" s="285"/>
    </row>
    <row r="1308" spans="1:24">
      <c r="A1308" s="45"/>
      <c r="B1308" s="43">
        <f t="shared" si="27"/>
        <v>1286</v>
      </c>
      <c r="C1308" s="539"/>
      <c r="D1308" s="620"/>
      <c r="E1308" s="620"/>
      <c r="F1308" s="48"/>
      <c r="N1308" s="285"/>
      <c r="O1308" s="285"/>
      <c r="U1308" s="285"/>
      <c r="V1308" s="285"/>
      <c r="W1308" s="285"/>
      <c r="X1308" s="285"/>
    </row>
    <row r="1309" spans="1:24">
      <c r="A1309" s="45"/>
      <c r="B1309" s="43">
        <f t="shared" si="27"/>
        <v>1287</v>
      </c>
      <c r="C1309" s="539"/>
      <c r="D1309" s="620"/>
      <c r="E1309" s="620"/>
      <c r="F1309" s="48"/>
      <c r="N1309" s="285"/>
      <c r="O1309" s="285"/>
      <c r="U1309" s="285"/>
      <c r="V1309" s="285"/>
      <c r="W1309" s="285"/>
      <c r="X1309" s="285"/>
    </row>
    <row r="1310" spans="1:24">
      <c r="A1310" s="45"/>
      <c r="B1310" s="43">
        <f t="shared" si="27"/>
        <v>1288</v>
      </c>
      <c r="C1310" s="539"/>
      <c r="D1310" s="620"/>
      <c r="E1310" s="620"/>
      <c r="F1310" s="48"/>
      <c r="N1310" s="285"/>
      <c r="O1310" s="285"/>
      <c r="U1310" s="285"/>
      <c r="V1310" s="285"/>
      <c r="W1310" s="285"/>
      <c r="X1310" s="285"/>
    </row>
    <row r="1311" spans="1:24">
      <c r="A1311" s="45"/>
      <c r="B1311" s="43">
        <f t="shared" si="27"/>
        <v>1289</v>
      </c>
      <c r="C1311" s="539"/>
      <c r="D1311" s="620"/>
      <c r="E1311" s="620"/>
      <c r="F1311" s="48"/>
      <c r="N1311" s="285"/>
      <c r="O1311" s="285"/>
      <c r="U1311" s="285"/>
      <c r="V1311" s="285"/>
      <c r="W1311" s="285"/>
      <c r="X1311" s="285"/>
    </row>
    <row r="1312" spans="1:24">
      <c r="A1312" s="45"/>
      <c r="B1312" s="43">
        <f t="shared" si="27"/>
        <v>1290</v>
      </c>
      <c r="C1312" s="539"/>
      <c r="D1312" s="620"/>
      <c r="E1312" s="620"/>
      <c r="F1312" s="48"/>
      <c r="N1312" s="285"/>
      <c r="O1312" s="285"/>
      <c r="U1312" s="285"/>
      <c r="V1312" s="285"/>
      <c r="W1312" s="285"/>
      <c r="X1312" s="285"/>
    </row>
    <row r="1313" spans="1:24">
      <c r="A1313" s="45"/>
      <c r="B1313" s="43">
        <f t="shared" si="27"/>
        <v>1291</v>
      </c>
      <c r="C1313" s="539"/>
      <c r="D1313" s="620"/>
      <c r="E1313" s="620"/>
      <c r="F1313" s="48"/>
      <c r="N1313" s="285"/>
      <c r="O1313" s="285"/>
      <c r="U1313" s="285"/>
      <c r="V1313" s="285"/>
      <c r="W1313" s="285"/>
      <c r="X1313" s="285"/>
    </row>
    <row r="1314" spans="1:24">
      <c r="A1314" s="45"/>
      <c r="B1314" s="43">
        <f t="shared" si="27"/>
        <v>1292</v>
      </c>
      <c r="C1314" s="539"/>
      <c r="D1314" s="620"/>
      <c r="E1314" s="620"/>
      <c r="F1314" s="48"/>
      <c r="N1314" s="285"/>
      <c r="O1314" s="285"/>
      <c r="U1314" s="285"/>
      <c r="V1314" s="285"/>
      <c r="W1314" s="285"/>
      <c r="X1314" s="285"/>
    </row>
    <row r="1315" spans="1:24">
      <c r="A1315" s="45"/>
      <c r="B1315" s="43">
        <f t="shared" si="27"/>
        <v>1293</v>
      </c>
      <c r="C1315" s="539"/>
      <c r="D1315" s="620"/>
      <c r="E1315" s="620"/>
      <c r="F1315" s="48"/>
      <c r="N1315" s="285"/>
      <c r="O1315" s="285"/>
      <c r="U1315" s="285"/>
      <c r="V1315" s="285"/>
      <c r="W1315" s="285"/>
      <c r="X1315" s="285"/>
    </row>
    <row r="1316" spans="1:24">
      <c r="A1316" s="45"/>
      <c r="B1316" s="43">
        <f t="shared" si="27"/>
        <v>1294</v>
      </c>
      <c r="C1316" s="539"/>
      <c r="D1316" s="620"/>
      <c r="E1316" s="620"/>
      <c r="F1316" s="48"/>
      <c r="N1316" s="285"/>
      <c r="O1316" s="285"/>
      <c r="U1316" s="285"/>
      <c r="V1316" s="285"/>
      <c r="W1316" s="285"/>
      <c r="X1316" s="285"/>
    </row>
    <row r="1317" spans="1:24">
      <c r="A1317" s="45"/>
      <c r="B1317" s="43">
        <f t="shared" si="27"/>
        <v>1295</v>
      </c>
      <c r="C1317" s="539"/>
      <c r="D1317" s="620"/>
      <c r="E1317" s="620"/>
      <c r="F1317" s="48"/>
      <c r="N1317" s="285"/>
      <c r="O1317" s="285"/>
      <c r="U1317" s="285"/>
      <c r="V1317" s="285"/>
      <c r="W1317" s="285"/>
      <c r="X1317" s="285"/>
    </row>
    <row r="1318" spans="1:24">
      <c r="A1318" s="45"/>
      <c r="B1318" s="43">
        <f t="shared" si="27"/>
        <v>1296</v>
      </c>
      <c r="C1318" s="539"/>
      <c r="D1318" s="620"/>
      <c r="E1318" s="620"/>
      <c r="F1318" s="48"/>
      <c r="N1318" s="285"/>
      <c r="O1318" s="285"/>
      <c r="U1318" s="285"/>
      <c r="V1318" s="285"/>
      <c r="W1318" s="285"/>
      <c r="X1318" s="285"/>
    </row>
    <row r="1319" spans="1:24">
      <c r="A1319" s="45"/>
      <c r="B1319" s="43">
        <f t="shared" si="27"/>
        <v>1297</v>
      </c>
      <c r="C1319" s="539"/>
      <c r="D1319" s="620"/>
      <c r="E1319" s="620"/>
      <c r="F1319" s="48"/>
      <c r="N1319" s="285"/>
      <c r="O1319" s="285"/>
      <c r="U1319" s="285"/>
      <c r="V1319" s="285"/>
      <c r="W1319" s="285"/>
      <c r="X1319" s="285"/>
    </row>
    <row r="1320" spans="1:24">
      <c r="A1320" s="45"/>
      <c r="B1320" s="43">
        <f t="shared" si="27"/>
        <v>1298</v>
      </c>
      <c r="C1320" s="539"/>
      <c r="D1320" s="620"/>
      <c r="E1320" s="620"/>
      <c r="F1320" s="48"/>
      <c r="N1320" s="285"/>
      <c r="O1320" s="285"/>
      <c r="U1320" s="285"/>
      <c r="V1320" s="285"/>
      <c r="W1320" s="285"/>
      <c r="X1320" s="285"/>
    </row>
    <row r="1321" spans="1:24">
      <c r="A1321" s="45"/>
      <c r="B1321" s="43">
        <f t="shared" si="27"/>
        <v>1299</v>
      </c>
      <c r="C1321" s="539"/>
      <c r="D1321" s="620"/>
      <c r="E1321" s="620"/>
      <c r="F1321" s="48"/>
      <c r="N1321" s="285"/>
      <c r="O1321" s="285"/>
      <c r="U1321" s="285"/>
      <c r="V1321" s="285"/>
      <c r="W1321" s="285"/>
      <c r="X1321" s="285"/>
    </row>
    <row r="1322" spans="1:24">
      <c r="A1322" s="45"/>
      <c r="B1322" s="43">
        <f t="shared" si="27"/>
        <v>1300</v>
      </c>
      <c r="C1322" s="539"/>
      <c r="D1322" s="620"/>
      <c r="E1322" s="620"/>
      <c r="F1322" s="48"/>
      <c r="N1322" s="285"/>
      <c r="O1322" s="285"/>
      <c r="U1322" s="285"/>
      <c r="V1322" s="285"/>
      <c r="W1322" s="285"/>
      <c r="X1322" s="285"/>
    </row>
    <row r="1323" spans="1:24">
      <c r="A1323" s="45"/>
      <c r="B1323" s="43">
        <f t="shared" si="27"/>
        <v>1301</v>
      </c>
      <c r="C1323" s="539"/>
      <c r="D1323" s="620"/>
      <c r="E1323" s="620"/>
      <c r="F1323" s="48"/>
      <c r="N1323" s="285"/>
      <c r="O1323" s="285"/>
      <c r="U1323" s="285"/>
      <c r="V1323" s="285"/>
      <c r="W1323" s="285"/>
      <c r="X1323" s="285"/>
    </row>
    <row r="1324" spans="1:24">
      <c r="A1324" s="45"/>
      <c r="B1324" s="43">
        <f t="shared" si="27"/>
        <v>1302</v>
      </c>
      <c r="C1324" s="539"/>
      <c r="D1324" s="620"/>
      <c r="E1324" s="620"/>
      <c r="F1324" s="48"/>
      <c r="N1324" s="285"/>
      <c r="O1324" s="285"/>
      <c r="U1324" s="285"/>
      <c r="V1324" s="285"/>
      <c r="W1324" s="285"/>
      <c r="X1324" s="285"/>
    </row>
    <row r="1325" spans="1:24">
      <c r="A1325" s="45"/>
      <c r="B1325" s="43">
        <f t="shared" si="27"/>
        <v>1303</v>
      </c>
      <c r="C1325" s="539"/>
      <c r="D1325" s="620"/>
      <c r="E1325" s="620"/>
      <c r="F1325" s="48"/>
      <c r="N1325" s="285"/>
      <c r="O1325" s="285"/>
      <c r="U1325" s="285"/>
      <c r="V1325" s="285"/>
      <c r="W1325" s="285"/>
      <c r="X1325" s="285"/>
    </row>
    <row r="1326" spans="1:24">
      <c r="A1326" s="45"/>
      <c r="B1326" s="43">
        <f t="shared" si="27"/>
        <v>1304</v>
      </c>
      <c r="C1326" s="539"/>
      <c r="D1326" s="620"/>
      <c r="E1326" s="620"/>
      <c r="F1326" s="48"/>
      <c r="N1326" s="285"/>
      <c r="O1326" s="285"/>
      <c r="U1326" s="285"/>
      <c r="V1326" s="285"/>
      <c r="W1326" s="285"/>
      <c r="X1326" s="285"/>
    </row>
    <row r="1327" spans="1:24">
      <c r="A1327" s="45"/>
      <c r="B1327" s="43">
        <f t="shared" si="27"/>
        <v>1305</v>
      </c>
      <c r="C1327" s="539"/>
      <c r="D1327" s="620"/>
      <c r="E1327" s="620"/>
      <c r="F1327" s="48"/>
      <c r="N1327" s="285"/>
      <c r="O1327" s="285"/>
      <c r="U1327" s="285"/>
      <c r="V1327" s="285"/>
      <c r="W1327" s="285"/>
      <c r="X1327" s="285"/>
    </row>
    <row r="1328" spans="1:24">
      <c r="A1328" s="45"/>
      <c r="B1328" s="43">
        <f t="shared" si="27"/>
        <v>1306</v>
      </c>
      <c r="C1328" s="539"/>
      <c r="D1328" s="620"/>
      <c r="E1328" s="620"/>
      <c r="F1328" s="48"/>
      <c r="N1328" s="285"/>
      <c r="O1328" s="285"/>
      <c r="U1328" s="285"/>
      <c r="V1328" s="285"/>
      <c r="W1328" s="285"/>
      <c r="X1328" s="285"/>
    </row>
    <row r="1329" spans="1:24">
      <c r="A1329" s="45"/>
      <c r="B1329" s="43">
        <f t="shared" si="27"/>
        <v>1307</v>
      </c>
      <c r="C1329" s="539"/>
      <c r="D1329" s="620"/>
      <c r="E1329" s="620"/>
      <c r="F1329" s="48"/>
      <c r="N1329" s="285"/>
      <c r="O1329" s="285"/>
      <c r="U1329" s="285"/>
      <c r="V1329" s="285"/>
      <c r="W1329" s="285"/>
      <c r="X1329" s="285"/>
    </row>
    <row r="1330" spans="1:24">
      <c r="A1330" s="45"/>
      <c r="B1330" s="43">
        <f t="shared" si="27"/>
        <v>1308</v>
      </c>
      <c r="C1330" s="539"/>
      <c r="D1330" s="620"/>
      <c r="E1330" s="620"/>
      <c r="F1330" s="48"/>
      <c r="N1330" s="285"/>
      <c r="O1330" s="285"/>
      <c r="U1330" s="285"/>
      <c r="V1330" s="285"/>
      <c r="W1330" s="285"/>
      <c r="X1330" s="285"/>
    </row>
    <row r="1331" spans="1:24">
      <c r="A1331" s="45"/>
      <c r="B1331" s="43">
        <f t="shared" si="27"/>
        <v>1309</v>
      </c>
      <c r="C1331" s="539"/>
      <c r="D1331" s="620"/>
      <c r="E1331" s="620"/>
      <c r="F1331" s="48"/>
      <c r="N1331" s="285"/>
      <c r="O1331" s="285"/>
      <c r="U1331" s="285"/>
      <c r="V1331" s="285"/>
      <c r="W1331" s="285"/>
      <c r="X1331" s="285"/>
    </row>
    <row r="1332" spans="1:24">
      <c r="A1332" s="45"/>
      <c r="B1332" s="43">
        <f t="shared" si="27"/>
        <v>1310</v>
      </c>
      <c r="C1332" s="539"/>
      <c r="D1332" s="620"/>
      <c r="E1332" s="620"/>
      <c r="F1332" s="48"/>
      <c r="N1332" s="285"/>
      <c r="O1332" s="285"/>
      <c r="U1332" s="285"/>
      <c r="V1332" s="285"/>
      <c r="W1332" s="285"/>
      <c r="X1332" s="285"/>
    </row>
    <row r="1333" spans="1:24">
      <c r="A1333" s="45"/>
      <c r="B1333" s="43">
        <f t="shared" si="27"/>
        <v>1311</v>
      </c>
      <c r="C1333" s="539"/>
      <c r="D1333" s="620"/>
      <c r="E1333" s="620"/>
      <c r="F1333" s="48"/>
      <c r="N1333" s="285"/>
      <c r="O1333" s="285"/>
      <c r="U1333" s="285"/>
      <c r="V1333" s="285"/>
      <c r="W1333" s="285"/>
      <c r="X1333" s="285"/>
    </row>
    <row r="1334" spans="1:24">
      <c r="A1334" s="45"/>
      <c r="B1334" s="43">
        <f t="shared" si="27"/>
        <v>1312</v>
      </c>
      <c r="C1334" s="539"/>
      <c r="D1334" s="620"/>
      <c r="E1334" s="620"/>
      <c r="F1334" s="48"/>
      <c r="N1334" s="285"/>
      <c r="O1334" s="285"/>
      <c r="U1334" s="285"/>
      <c r="V1334" s="285"/>
      <c r="W1334" s="285"/>
      <c r="X1334" s="285"/>
    </row>
    <row r="1335" spans="1:24">
      <c r="A1335" s="45"/>
      <c r="B1335" s="43">
        <f t="shared" si="27"/>
        <v>1313</v>
      </c>
      <c r="C1335" s="539"/>
      <c r="D1335" s="620"/>
      <c r="E1335" s="620"/>
      <c r="F1335" s="48"/>
      <c r="N1335" s="285"/>
      <c r="O1335" s="285"/>
      <c r="U1335" s="285"/>
      <c r="V1335" s="285"/>
      <c r="W1335" s="285"/>
      <c r="X1335" s="285"/>
    </row>
    <row r="1336" spans="1:24">
      <c r="A1336" s="45"/>
      <c r="B1336" s="43">
        <f t="shared" si="27"/>
        <v>1314</v>
      </c>
      <c r="C1336" s="539"/>
      <c r="D1336" s="620"/>
      <c r="E1336" s="620"/>
      <c r="F1336" s="48"/>
      <c r="N1336" s="285"/>
      <c r="O1336" s="285"/>
      <c r="U1336" s="285"/>
      <c r="V1336" s="285"/>
      <c r="W1336" s="285"/>
      <c r="X1336" s="285"/>
    </row>
    <row r="1337" spans="1:24">
      <c r="A1337" s="45"/>
      <c r="B1337" s="43">
        <f t="shared" si="27"/>
        <v>1315</v>
      </c>
      <c r="C1337" s="539"/>
      <c r="D1337" s="620"/>
      <c r="E1337" s="620"/>
      <c r="F1337" s="48"/>
      <c r="N1337" s="285"/>
      <c r="O1337" s="285"/>
      <c r="U1337" s="285"/>
      <c r="V1337" s="285"/>
      <c r="W1337" s="285"/>
      <c r="X1337" s="285"/>
    </row>
    <row r="1338" spans="1:24">
      <c r="A1338" s="45"/>
      <c r="B1338" s="43">
        <f t="shared" si="27"/>
        <v>1316</v>
      </c>
      <c r="C1338" s="539"/>
      <c r="D1338" s="620"/>
      <c r="E1338" s="620"/>
      <c r="F1338" s="48"/>
      <c r="N1338" s="285"/>
      <c r="O1338" s="285"/>
      <c r="U1338" s="285"/>
      <c r="V1338" s="285"/>
      <c r="W1338" s="285"/>
      <c r="X1338" s="285"/>
    </row>
    <row r="1339" spans="1:24">
      <c r="A1339" s="45"/>
      <c r="B1339" s="43">
        <f t="shared" si="27"/>
        <v>1317</v>
      </c>
      <c r="C1339" s="539"/>
      <c r="D1339" s="620"/>
      <c r="E1339" s="620"/>
      <c r="F1339" s="48"/>
      <c r="N1339" s="285"/>
      <c r="O1339" s="285"/>
      <c r="U1339" s="285"/>
      <c r="V1339" s="285"/>
      <c r="W1339" s="285"/>
      <c r="X1339" s="285"/>
    </row>
    <row r="1340" spans="1:24">
      <c r="A1340" s="45"/>
      <c r="B1340" s="43">
        <f t="shared" si="27"/>
        <v>1318</v>
      </c>
      <c r="C1340" s="539"/>
      <c r="D1340" s="620"/>
      <c r="E1340" s="620"/>
      <c r="F1340" s="48"/>
      <c r="N1340" s="285"/>
      <c r="O1340" s="285"/>
      <c r="U1340" s="285"/>
      <c r="V1340" s="285"/>
      <c r="W1340" s="285"/>
      <c r="X1340" s="285"/>
    </row>
    <row r="1341" spans="1:24">
      <c r="A1341" s="45"/>
      <c r="B1341" s="43">
        <f t="shared" si="27"/>
        <v>1319</v>
      </c>
      <c r="C1341" s="539"/>
      <c r="D1341" s="620"/>
      <c r="E1341" s="620"/>
      <c r="F1341" s="48"/>
      <c r="N1341" s="285"/>
      <c r="O1341" s="285"/>
      <c r="U1341" s="285"/>
      <c r="V1341" s="285"/>
      <c r="W1341" s="285"/>
      <c r="X1341" s="285"/>
    </row>
    <row r="1342" spans="1:24">
      <c r="A1342" s="45"/>
      <c r="B1342" s="43">
        <f t="shared" si="27"/>
        <v>1320</v>
      </c>
      <c r="C1342" s="539"/>
      <c r="D1342" s="620"/>
      <c r="E1342" s="620"/>
      <c r="F1342" s="48"/>
      <c r="N1342" s="285"/>
      <c r="O1342" s="285"/>
      <c r="U1342" s="285"/>
      <c r="V1342" s="285"/>
      <c r="W1342" s="285"/>
      <c r="X1342" s="285"/>
    </row>
    <row r="1343" spans="1:24">
      <c r="A1343" s="45"/>
      <c r="B1343" s="43">
        <f t="shared" si="27"/>
        <v>1321</v>
      </c>
      <c r="C1343" s="539"/>
      <c r="D1343" s="620"/>
      <c r="E1343" s="620"/>
      <c r="F1343" s="48"/>
      <c r="N1343" s="285"/>
      <c r="O1343" s="285"/>
      <c r="U1343" s="285"/>
      <c r="V1343" s="285"/>
      <c r="W1343" s="285"/>
      <c r="X1343" s="285"/>
    </row>
    <row r="1344" spans="1:24">
      <c r="A1344" s="45"/>
      <c r="B1344" s="43">
        <f t="shared" si="27"/>
        <v>1322</v>
      </c>
      <c r="C1344" s="539"/>
      <c r="D1344" s="620"/>
      <c r="E1344" s="620"/>
      <c r="F1344" s="48"/>
      <c r="N1344" s="285"/>
      <c r="O1344" s="285"/>
      <c r="U1344" s="285"/>
      <c r="V1344" s="285"/>
      <c r="W1344" s="285"/>
      <c r="X1344" s="285"/>
    </row>
    <row r="1345" spans="1:24">
      <c r="A1345" s="45"/>
      <c r="B1345" s="43">
        <f t="shared" si="27"/>
        <v>1323</v>
      </c>
      <c r="C1345" s="539"/>
      <c r="D1345" s="620"/>
      <c r="E1345" s="620"/>
      <c r="F1345" s="48"/>
      <c r="N1345" s="285"/>
      <c r="O1345" s="285"/>
      <c r="U1345" s="285"/>
      <c r="V1345" s="285"/>
      <c r="W1345" s="285"/>
      <c r="X1345" s="285"/>
    </row>
    <row r="1346" spans="1:24">
      <c r="A1346" s="45"/>
      <c r="B1346" s="43">
        <f t="shared" si="27"/>
        <v>1324</v>
      </c>
      <c r="C1346" s="539"/>
      <c r="D1346" s="620"/>
      <c r="E1346" s="620"/>
      <c r="F1346" s="48"/>
      <c r="N1346" s="285"/>
      <c r="O1346" s="285"/>
      <c r="U1346" s="285"/>
      <c r="V1346" s="285"/>
      <c r="W1346" s="285"/>
      <c r="X1346" s="285"/>
    </row>
    <row r="1347" spans="1:24">
      <c r="A1347" s="45"/>
      <c r="B1347" s="43">
        <f t="shared" si="27"/>
        <v>1325</v>
      </c>
      <c r="C1347" s="539"/>
      <c r="D1347" s="620"/>
      <c r="E1347" s="620"/>
      <c r="F1347" s="48"/>
      <c r="N1347" s="285"/>
      <c r="O1347" s="285"/>
      <c r="U1347" s="285"/>
      <c r="V1347" s="285"/>
      <c r="W1347" s="285"/>
      <c r="X1347" s="285"/>
    </row>
    <row r="1348" spans="1:24">
      <c r="A1348" s="45"/>
      <c r="B1348" s="43">
        <f t="shared" si="27"/>
        <v>1326</v>
      </c>
      <c r="C1348" s="539"/>
      <c r="D1348" s="620"/>
      <c r="E1348" s="620"/>
      <c r="F1348" s="48"/>
      <c r="N1348" s="285"/>
      <c r="O1348" s="285"/>
      <c r="U1348" s="285"/>
      <c r="V1348" s="285"/>
      <c r="W1348" s="285"/>
      <c r="X1348" s="285"/>
    </row>
    <row r="1349" spans="1:24">
      <c r="A1349" s="45"/>
      <c r="B1349" s="43">
        <f t="shared" si="27"/>
        <v>1327</v>
      </c>
      <c r="C1349" s="539"/>
      <c r="D1349" s="620"/>
      <c r="E1349" s="620"/>
      <c r="F1349" s="48"/>
      <c r="N1349" s="285"/>
      <c r="O1349" s="285"/>
      <c r="U1349" s="285"/>
      <c r="V1349" s="285"/>
      <c r="W1349" s="285"/>
      <c r="X1349" s="285"/>
    </row>
    <row r="1350" spans="1:24">
      <c r="A1350" s="45"/>
      <c r="B1350" s="43">
        <f t="shared" si="27"/>
        <v>1328</v>
      </c>
      <c r="C1350" s="539"/>
      <c r="D1350" s="620"/>
      <c r="E1350" s="620"/>
      <c r="F1350" s="48"/>
      <c r="N1350" s="285"/>
      <c r="O1350" s="285"/>
      <c r="U1350" s="285"/>
      <c r="V1350" s="285"/>
      <c r="W1350" s="285"/>
      <c r="X1350" s="285"/>
    </row>
    <row r="1351" spans="1:24">
      <c r="A1351" s="45"/>
      <c r="B1351" s="43">
        <f t="shared" si="27"/>
        <v>1329</v>
      </c>
      <c r="C1351" s="539"/>
      <c r="D1351" s="620"/>
      <c r="E1351" s="620"/>
      <c r="F1351" s="48"/>
      <c r="N1351" s="285"/>
      <c r="O1351" s="285"/>
      <c r="U1351" s="285"/>
      <c r="V1351" s="285"/>
      <c r="W1351" s="285"/>
      <c r="X1351" s="285"/>
    </row>
    <row r="1352" spans="1:24">
      <c r="A1352" s="45"/>
      <c r="B1352" s="43">
        <f t="shared" si="27"/>
        <v>1330</v>
      </c>
      <c r="C1352" s="539"/>
      <c r="D1352" s="620"/>
      <c r="E1352" s="620"/>
      <c r="F1352" s="48"/>
      <c r="N1352" s="285"/>
      <c r="O1352" s="285"/>
      <c r="U1352" s="285"/>
      <c r="V1352" s="285"/>
      <c r="W1352" s="285"/>
      <c r="X1352" s="285"/>
    </row>
    <row r="1353" spans="1:24">
      <c r="A1353" s="45"/>
      <c r="B1353" s="43">
        <f t="shared" si="27"/>
        <v>1331</v>
      </c>
      <c r="C1353" s="539"/>
      <c r="D1353" s="620"/>
      <c r="E1353" s="620"/>
      <c r="F1353" s="48"/>
      <c r="N1353" s="285"/>
      <c r="O1353" s="285"/>
      <c r="U1353" s="285"/>
      <c r="V1353" s="285"/>
      <c r="W1353" s="285"/>
      <c r="X1353" s="285"/>
    </row>
    <row r="1354" spans="1:24">
      <c r="A1354" s="45"/>
      <c r="B1354" s="43">
        <f t="shared" si="27"/>
        <v>1332</v>
      </c>
      <c r="C1354" s="539"/>
      <c r="D1354" s="620"/>
      <c r="E1354" s="620"/>
      <c r="F1354" s="48"/>
      <c r="N1354" s="285"/>
      <c r="O1354" s="285"/>
      <c r="U1354" s="285"/>
      <c r="V1354" s="285"/>
      <c r="W1354" s="285"/>
      <c r="X1354" s="285"/>
    </row>
    <row r="1355" spans="1:24">
      <c r="A1355" s="45"/>
      <c r="B1355" s="43">
        <f t="shared" si="27"/>
        <v>1333</v>
      </c>
      <c r="C1355" s="539"/>
      <c r="D1355" s="620"/>
      <c r="E1355" s="620"/>
      <c r="F1355" s="48"/>
      <c r="N1355" s="285"/>
      <c r="O1355" s="285"/>
      <c r="U1355" s="285"/>
      <c r="V1355" s="285"/>
      <c r="W1355" s="285"/>
      <c r="X1355" s="285"/>
    </row>
    <row r="1356" spans="1:24">
      <c r="A1356" s="45"/>
      <c r="B1356" s="43">
        <f t="shared" si="27"/>
        <v>1334</v>
      </c>
      <c r="C1356" s="539"/>
      <c r="D1356" s="620"/>
      <c r="E1356" s="620"/>
      <c r="F1356" s="48"/>
      <c r="N1356" s="285"/>
      <c r="O1356" s="285"/>
      <c r="U1356" s="285"/>
      <c r="V1356" s="285"/>
      <c r="W1356" s="285"/>
      <c r="X1356" s="285"/>
    </row>
    <row r="1357" spans="1:24">
      <c r="A1357" s="45"/>
      <c r="B1357" s="43">
        <f t="shared" si="27"/>
        <v>1335</v>
      </c>
      <c r="C1357" s="539"/>
      <c r="D1357" s="620"/>
      <c r="E1357" s="620"/>
      <c r="F1357" s="48"/>
      <c r="N1357" s="285"/>
      <c r="O1357" s="285"/>
      <c r="U1357" s="285"/>
      <c r="V1357" s="285"/>
      <c r="W1357" s="285"/>
      <c r="X1357" s="285"/>
    </row>
    <row r="1358" spans="1:24">
      <c r="A1358" s="45"/>
      <c r="B1358" s="43">
        <f t="shared" si="27"/>
        <v>1336</v>
      </c>
      <c r="C1358" s="539"/>
      <c r="D1358" s="620"/>
      <c r="E1358" s="620"/>
      <c r="F1358" s="48"/>
      <c r="N1358" s="285"/>
      <c r="O1358" s="285"/>
      <c r="U1358" s="285"/>
      <c r="V1358" s="285"/>
      <c r="W1358" s="285"/>
      <c r="X1358" s="285"/>
    </row>
    <row r="1359" spans="1:24">
      <c r="A1359" s="45"/>
      <c r="B1359" s="43">
        <f t="shared" si="27"/>
        <v>1337</v>
      </c>
      <c r="C1359" s="539"/>
      <c r="D1359" s="620"/>
      <c r="E1359" s="620"/>
      <c r="F1359" s="48"/>
      <c r="N1359" s="285"/>
      <c r="O1359" s="285"/>
      <c r="U1359" s="285"/>
      <c r="V1359" s="285"/>
      <c r="W1359" s="285"/>
      <c r="X1359" s="285"/>
    </row>
    <row r="1360" spans="1:24">
      <c r="A1360" s="45"/>
      <c r="B1360" s="43">
        <f t="shared" si="27"/>
        <v>1338</v>
      </c>
      <c r="C1360" s="539"/>
      <c r="D1360" s="620"/>
      <c r="E1360" s="620"/>
      <c r="F1360" s="48"/>
      <c r="N1360" s="285"/>
      <c r="O1360" s="285"/>
      <c r="U1360" s="285"/>
      <c r="V1360" s="285"/>
      <c r="W1360" s="285"/>
      <c r="X1360" s="285"/>
    </row>
    <row r="1361" spans="1:24">
      <c r="A1361" s="45"/>
      <c r="B1361" s="43">
        <f t="shared" si="27"/>
        <v>1339</v>
      </c>
      <c r="C1361" s="539"/>
      <c r="D1361" s="620"/>
      <c r="E1361" s="620"/>
      <c r="F1361" s="48"/>
      <c r="N1361" s="285"/>
      <c r="O1361" s="285"/>
      <c r="U1361" s="285"/>
      <c r="V1361" s="285"/>
      <c r="W1361" s="285"/>
      <c r="X1361" s="285"/>
    </row>
    <row r="1362" spans="1:24">
      <c r="A1362" s="45"/>
      <c r="B1362" s="43">
        <f t="shared" si="27"/>
        <v>1340</v>
      </c>
      <c r="C1362" s="539"/>
      <c r="D1362" s="620"/>
      <c r="E1362" s="620"/>
      <c r="F1362" s="48"/>
      <c r="N1362" s="285"/>
      <c r="O1362" s="285"/>
      <c r="U1362" s="285"/>
      <c r="V1362" s="285"/>
      <c r="W1362" s="285"/>
      <c r="X1362" s="285"/>
    </row>
    <row r="1363" spans="1:24">
      <c r="A1363" s="45"/>
      <c r="B1363" s="43">
        <f t="shared" si="27"/>
        <v>1341</v>
      </c>
      <c r="C1363" s="539"/>
      <c r="D1363" s="620"/>
      <c r="E1363" s="620"/>
      <c r="F1363" s="48"/>
      <c r="N1363" s="285"/>
      <c r="O1363" s="285"/>
      <c r="U1363" s="285"/>
      <c r="V1363" s="285"/>
      <c r="W1363" s="285"/>
      <c r="X1363" s="285"/>
    </row>
    <row r="1364" spans="1:24">
      <c r="A1364" s="45"/>
      <c r="B1364" s="43">
        <f t="shared" si="27"/>
        <v>1342</v>
      </c>
      <c r="C1364" s="539"/>
      <c r="D1364" s="620"/>
      <c r="E1364" s="620"/>
      <c r="F1364" s="48"/>
      <c r="N1364" s="285"/>
      <c r="O1364" s="285"/>
      <c r="U1364" s="285"/>
      <c r="V1364" s="285"/>
      <c r="W1364" s="285"/>
      <c r="X1364" s="285"/>
    </row>
    <row r="1365" spans="1:24">
      <c r="A1365" s="45"/>
      <c r="B1365" s="43">
        <f t="shared" si="27"/>
        <v>1343</v>
      </c>
      <c r="C1365" s="539"/>
      <c r="D1365" s="620"/>
      <c r="E1365" s="620"/>
      <c r="F1365" s="48"/>
      <c r="N1365" s="285"/>
      <c r="O1365" s="285"/>
      <c r="U1365" s="285"/>
      <c r="V1365" s="285"/>
      <c r="W1365" s="285"/>
      <c r="X1365" s="285"/>
    </row>
    <row r="1366" spans="1:24">
      <c r="A1366" s="45"/>
      <c r="B1366" s="43">
        <f t="shared" si="27"/>
        <v>1344</v>
      </c>
      <c r="C1366" s="539"/>
      <c r="D1366" s="620"/>
      <c r="E1366" s="620"/>
      <c r="F1366" s="48"/>
      <c r="N1366" s="285"/>
      <c r="O1366" s="285"/>
      <c r="U1366" s="285"/>
      <c r="V1366" s="285"/>
      <c r="W1366" s="285"/>
      <c r="X1366" s="285"/>
    </row>
    <row r="1367" spans="1:24">
      <c r="A1367" s="45"/>
      <c r="B1367" s="43">
        <f t="shared" si="27"/>
        <v>1345</v>
      </c>
      <c r="C1367" s="539"/>
      <c r="D1367" s="620"/>
      <c r="E1367" s="620"/>
      <c r="F1367" s="48"/>
      <c r="N1367" s="285"/>
      <c r="O1367" s="285"/>
      <c r="U1367" s="285"/>
      <c r="V1367" s="285"/>
      <c r="W1367" s="285"/>
      <c r="X1367" s="285"/>
    </row>
    <row r="1368" spans="1:24">
      <c r="A1368" s="45"/>
      <c r="B1368" s="43">
        <f t="shared" si="27"/>
        <v>1346</v>
      </c>
      <c r="C1368" s="539"/>
      <c r="D1368" s="620"/>
      <c r="E1368" s="620"/>
      <c r="F1368" s="48"/>
      <c r="N1368" s="285"/>
      <c r="O1368" s="285"/>
      <c r="U1368" s="285"/>
      <c r="V1368" s="285"/>
      <c r="W1368" s="285"/>
      <c r="X1368" s="285"/>
    </row>
    <row r="1369" spans="1:24">
      <c r="A1369" s="45"/>
      <c r="B1369" s="43">
        <f t="shared" ref="B1369:B1432" si="28">B1368+1</f>
        <v>1347</v>
      </c>
      <c r="C1369" s="539"/>
      <c r="D1369" s="620"/>
      <c r="E1369" s="620"/>
      <c r="F1369" s="48"/>
      <c r="N1369" s="285"/>
      <c r="O1369" s="285"/>
      <c r="U1369" s="285"/>
      <c r="V1369" s="285"/>
      <c r="W1369" s="285"/>
      <c r="X1369" s="285"/>
    </row>
    <row r="1370" spans="1:24">
      <c r="A1370" s="45"/>
      <c r="B1370" s="43">
        <f t="shared" si="28"/>
        <v>1348</v>
      </c>
      <c r="C1370" s="539"/>
      <c r="D1370" s="620"/>
      <c r="E1370" s="620"/>
      <c r="F1370" s="48"/>
      <c r="N1370" s="285"/>
      <c r="O1370" s="285"/>
      <c r="U1370" s="285"/>
      <c r="V1370" s="285"/>
      <c r="W1370" s="285"/>
      <c r="X1370" s="285"/>
    </row>
    <row r="1371" spans="1:24">
      <c r="A1371" s="45"/>
      <c r="B1371" s="43">
        <f t="shared" si="28"/>
        <v>1349</v>
      </c>
      <c r="C1371" s="539"/>
      <c r="D1371" s="620"/>
      <c r="E1371" s="620"/>
      <c r="F1371" s="48"/>
      <c r="N1371" s="285"/>
      <c r="O1371" s="285"/>
      <c r="U1371" s="285"/>
      <c r="V1371" s="285"/>
      <c r="W1371" s="285"/>
      <c r="X1371" s="285"/>
    </row>
    <row r="1372" spans="1:24">
      <c r="A1372" s="45"/>
      <c r="B1372" s="43">
        <f t="shared" si="28"/>
        <v>1350</v>
      </c>
      <c r="C1372" s="539"/>
      <c r="D1372" s="620"/>
      <c r="E1372" s="620"/>
      <c r="F1372" s="48"/>
      <c r="N1372" s="285"/>
      <c r="O1372" s="285"/>
      <c r="U1372" s="285"/>
      <c r="V1372" s="285"/>
      <c r="W1372" s="285"/>
      <c r="X1372" s="285"/>
    </row>
    <row r="1373" spans="1:24">
      <c r="A1373" s="45"/>
      <c r="B1373" s="43">
        <f t="shared" si="28"/>
        <v>1351</v>
      </c>
      <c r="C1373" s="539"/>
      <c r="D1373" s="620"/>
      <c r="E1373" s="620"/>
      <c r="F1373" s="48"/>
      <c r="N1373" s="285"/>
      <c r="O1373" s="285"/>
      <c r="U1373" s="285"/>
      <c r="V1373" s="285"/>
      <c r="W1373" s="285"/>
      <c r="X1373" s="285"/>
    </row>
    <row r="1374" spans="1:24">
      <c r="A1374" s="45"/>
      <c r="B1374" s="43">
        <f t="shared" si="28"/>
        <v>1352</v>
      </c>
      <c r="C1374" s="539"/>
      <c r="D1374" s="620"/>
      <c r="E1374" s="620"/>
      <c r="F1374" s="48"/>
      <c r="N1374" s="285"/>
      <c r="O1374" s="285"/>
      <c r="U1374" s="285"/>
      <c r="V1374" s="285"/>
      <c r="W1374" s="285"/>
      <c r="X1374" s="285"/>
    </row>
    <row r="1375" spans="1:24">
      <c r="A1375" s="45"/>
      <c r="B1375" s="43">
        <f t="shared" si="28"/>
        <v>1353</v>
      </c>
      <c r="C1375" s="539"/>
      <c r="D1375" s="620"/>
      <c r="E1375" s="620"/>
      <c r="F1375" s="48"/>
      <c r="N1375" s="285"/>
      <c r="O1375" s="285"/>
      <c r="U1375" s="285"/>
      <c r="V1375" s="285"/>
      <c r="W1375" s="285"/>
      <c r="X1375" s="285"/>
    </row>
    <row r="1376" spans="1:24">
      <c r="A1376" s="45"/>
      <c r="B1376" s="43">
        <f t="shared" si="28"/>
        <v>1354</v>
      </c>
      <c r="C1376" s="539"/>
      <c r="D1376" s="620"/>
      <c r="E1376" s="620"/>
      <c r="F1376" s="48"/>
      <c r="N1376" s="285"/>
      <c r="O1376" s="285"/>
      <c r="U1376" s="285"/>
      <c r="V1376" s="285"/>
      <c r="W1376" s="285"/>
      <c r="X1376" s="285"/>
    </row>
    <row r="1377" spans="1:24">
      <c r="A1377" s="45"/>
      <c r="B1377" s="43">
        <f t="shared" si="28"/>
        <v>1355</v>
      </c>
      <c r="C1377" s="539"/>
      <c r="D1377" s="620"/>
      <c r="E1377" s="620"/>
      <c r="F1377" s="48"/>
      <c r="N1377" s="285"/>
      <c r="O1377" s="285"/>
      <c r="U1377" s="285"/>
      <c r="V1377" s="285"/>
      <c r="W1377" s="285"/>
      <c r="X1377" s="285"/>
    </row>
    <row r="1378" spans="1:24">
      <c r="A1378" s="45"/>
      <c r="B1378" s="43">
        <f t="shared" si="28"/>
        <v>1356</v>
      </c>
      <c r="C1378" s="539"/>
      <c r="D1378" s="620"/>
      <c r="E1378" s="620"/>
      <c r="F1378" s="48"/>
      <c r="N1378" s="285"/>
      <c r="O1378" s="285"/>
      <c r="U1378" s="285"/>
      <c r="V1378" s="285"/>
      <c r="W1378" s="285"/>
      <c r="X1378" s="285"/>
    </row>
    <row r="1379" spans="1:24">
      <c r="A1379" s="45"/>
      <c r="B1379" s="43">
        <f t="shared" si="28"/>
        <v>1357</v>
      </c>
      <c r="C1379" s="539"/>
      <c r="D1379" s="620"/>
      <c r="E1379" s="620"/>
      <c r="F1379" s="48"/>
      <c r="N1379" s="285"/>
      <c r="O1379" s="285"/>
      <c r="U1379" s="285"/>
      <c r="V1379" s="285"/>
      <c r="W1379" s="285"/>
      <c r="X1379" s="285"/>
    </row>
    <row r="1380" spans="1:24">
      <c r="A1380" s="45"/>
      <c r="B1380" s="43">
        <f t="shared" si="28"/>
        <v>1358</v>
      </c>
      <c r="C1380" s="539"/>
      <c r="D1380" s="620"/>
      <c r="E1380" s="620"/>
      <c r="F1380" s="48"/>
      <c r="N1380" s="285"/>
      <c r="O1380" s="285"/>
      <c r="U1380" s="285"/>
      <c r="V1380" s="285"/>
      <c r="W1380" s="285"/>
      <c r="X1380" s="285"/>
    </row>
    <row r="1381" spans="1:24">
      <c r="A1381" s="45"/>
      <c r="B1381" s="43">
        <f t="shared" si="28"/>
        <v>1359</v>
      </c>
      <c r="C1381" s="539"/>
      <c r="D1381" s="620"/>
      <c r="E1381" s="620"/>
      <c r="F1381" s="48"/>
      <c r="N1381" s="285"/>
      <c r="O1381" s="285"/>
      <c r="U1381" s="285"/>
      <c r="V1381" s="285"/>
      <c r="W1381" s="285"/>
      <c r="X1381" s="285"/>
    </row>
    <row r="1382" spans="1:24">
      <c r="A1382" s="45"/>
      <c r="B1382" s="43">
        <f t="shared" si="28"/>
        <v>1360</v>
      </c>
      <c r="C1382" s="539"/>
      <c r="D1382" s="620"/>
      <c r="E1382" s="620"/>
      <c r="F1382" s="48"/>
      <c r="N1382" s="285"/>
      <c r="O1382" s="285"/>
      <c r="U1382" s="285"/>
      <c r="V1382" s="285"/>
      <c r="W1382" s="285"/>
      <c r="X1382" s="285"/>
    </row>
    <row r="1383" spans="1:24">
      <c r="A1383" s="45"/>
      <c r="B1383" s="43">
        <f t="shared" si="28"/>
        <v>1361</v>
      </c>
      <c r="C1383" s="539"/>
      <c r="D1383" s="620"/>
      <c r="E1383" s="620"/>
      <c r="F1383" s="48"/>
      <c r="N1383" s="285"/>
      <c r="O1383" s="285"/>
      <c r="U1383" s="285"/>
      <c r="V1383" s="285"/>
      <c r="W1383" s="285"/>
      <c r="X1383" s="285"/>
    </row>
    <row r="1384" spans="1:24">
      <c r="A1384" s="45"/>
      <c r="B1384" s="43">
        <f t="shared" si="28"/>
        <v>1362</v>
      </c>
      <c r="C1384" s="539"/>
      <c r="D1384" s="620"/>
      <c r="E1384" s="620"/>
      <c r="F1384" s="48"/>
      <c r="N1384" s="285"/>
      <c r="O1384" s="285"/>
      <c r="U1384" s="285"/>
      <c r="V1384" s="285"/>
      <c r="W1384" s="285"/>
      <c r="X1384" s="285"/>
    </row>
    <row r="1385" spans="1:24">
      <c r="A1385" s="45"/>
      <c r="B1385" s="43">
        <f t="shared" si="28"/>
        <v>1363</v>
      </c>
      <c r="C1385" s="539"/>
      <c r="D1385" s="620"/>
      <c r="E1385" s="620"/>
      <c r="F1385" s="48"/>
      <c r="N1385" s="285"/>
      <c r="O1385" s="285"/>
      <c r="U1385" s="285"/>
      <c r="V1385" s="285"/>
      <c r="W1385" s="285"/>
      <c r="X1385" s="285"/>
    </row>
    <row r="1386" spans="1:24">
      <c r="A1386" s="45"/>
      <c r="B1386" s="43">
        <f t="shared" si="28"/>
        <v>1364</v>
      </c>
      <c r="C1386" s="539"/>
      <c r="D1386" s="620"/>
      <c r="E1386" s="620"/>
      <c r="F1386" s="48"/>
      <c r="N1386" s="285"/>
      <c r="O1386" s="285"/>
      <c r="U1386" s="285"/>
      <c r="V1386" s="285"/>
      <c r="W1386" s="285"/>
      <c r="X1386" s="285"/>
    </row>
    <row r="1387" spans="1:24">
      <c r="A1387" s="45"/>
      <c r="B1387" s="43">
        <f t="shared" si="28"/>
        <v>1365</v>
      </c>
      <c r="C1387" s="539"/>
      <c r="D1387" s="620"/>
      <c r="E1387" s="620"/>
      <c r="F1387" s="48"/>
      <c r="N1387" s="285"/>
      <c r="O1387" s="285"/>
      <c r="U1387" s="285"/>
      <c r="V1387" s="285"/>
      <c r="W1387" s="285"/>
      <c r="X1387" s="285"/>
    </row>
    <row r="1388" spans="1:24">
      <c r="A1388" s="45"/>
      <c r="B1388" s="43">
        <f t="shared" si="28"/>
        <v>1366</v>
      </c>
      <c r="C1388" s="539"/>
      <c r="D1388" s="620"/>
      <c r="E1388" s="620"/>
      <c r="F1388" s="48"/>
      <c r="N1388" s="285"/>
      <c r="O1388" s="285"/>
      <c r="U1388" s="285"/>
      <c r="V1388" s="285"/>
      <c r="W1388" s="285"/>
      <c r="X1388" s="285"/>
    </row>
    <row r="1389" spans="1:24">
      <c r="A1389" s="45"/>
      <c r="B1389" s="43">
        <f t="shared" si="28"/>
        <v>1367</v>
      </c>
      <c r="C1389" s="539"/>
      <c r="D1389" s="620"/>
      <c r="E1389" s="620"/>
      <c r="F1389" s="48"/>
      <c r="N1389" s="285"/>
      <c r="O1389" s="285"/>
      <c r="U1389" s="285"/>
      <c r="V1389" s="285"/>
      <c r="W1389" s="285"/>
      <c r="X1389" s="285"/>
    </row>
    <row r="1390" spans="1:24">
      <c r="A1390" s="45"/>
      <c r="B1390" s="43">
        <f t="shared" si="28"/>
        <v>1368</v>
      </c>
      <c r="C1390" s="539"/>
      <c r="D1390" s="620"/>
      <c r="E1390" s="620"/>
      <c r="F1390" s="48"/>
      <c r="N1390" s="285"/>
      <c r="O1390" s="285"/>
      <c r="U1390" s="285"/>
      <c r="V1390" s="285"/>
      <c r="W1390" s="285"/>
      <c r="X1390" s="285"/>
    </row>
    <row r="1391" spans="1:24">
      <c r="A1391" s="45"/>
      <c r="B1391" s="43">
        <f t="shared" si="28"/>
        <v>1369</v>
      </c>
      <c r="C1391" s="539"/>
      <c r="D1391" s="620"/>
      <c r="E1391" s="620"/>
      <c r="F1391" s="48"/>
      <c r="N1391" s="285"/>
      <c r="O1391" s="285"/>
      <c r="U1391" s="285"/>
      <c r="V1391" s="285"/>
      <c r="W1391" s="285"/>
      <c r="X1391" s="285"/>
    </row>
    <row r="1392" spans="1:24">
      <c r="A1392" s="45"/>
      <c r="B1392" s="43">
        <f t="shared" si="28"/>
        <v>1370</v>
      </c>
      <c r="C1392" s="539"/>
      <c r="D1392" s="620"/>
      <c r="E1392" s="620"/>
      <c r="F1392" s="48"/>
      <c r="N1392" s="285"/>
      <c r="O1392" s="285"/>
      <c r="U1392" s="285"/>
      <c r="V1392" s="285"/>
      <c r="W1392" s="285"/>
      <c r="X1392" s="285"/>
    </row>
    <row r="1393" spans="1:24">
      <c r="A1393" s="45"/>
      <c r="B1393" s="43">
        <f t="shared" si="28"/>
        <v>1371</v>
      </c>
      <c r="C1393" s="539"/>
      <c r="D1393" s="620"/>
      <c r="E1393" s="620"/>
      <c r="F1393" s="48"/>
      <c r="N1393" s="285"/>
      <c r="O1393" s="285"/>
      <c r="U1393" s="285"/>
      <c r="V1393" s="285"/>
      <c r="W1393" s="285"/>
      <c r="X1393" s="285"/>
    </row>
    <row r="1394" spans="1:24">
      <c r="A1394" s="45"/>
      <c r="B1394" s="43">
        <f t="shared" si="28"/>
        <v>1372</v>
      </c>
      <c r="C1394" s="539"/>
      <c r="D1394" s="620"/>
      <c r="E1394" s="620"/>
      <c r="F1394" s="48"/>
      <c r="N1394" s="285"/>
      <c r="O1394" s="285"/>
      <c r="U1394" s="285"/>
      <c r="V1394" s="285"/>
      <c r="W1394" s="285"/>
      <c r="X1394" s="285"/>
    </row>
    <row r="1395" spans="1:24">
      <c r="A1395" s="45"/>
      <c r="B1395" s="43">
        <f t="shared" si="28"/>
        <v>1373</v>
      </c>
      <c r="C1395" s="539"/>
      <c r="D1395" s="620"/>
      <c r="E1395" s="620"/>
      <c r="F1395" s="48"/>
      <c r="N1395" s="285"/>
      <c r="O1395" s="285"/>
      <c r="U1395" s="285"/>
      <c r="V1395" s="285"/>
      <c r="W1395" s="285"/>
      <c r="X1395" s="285"/>
    </row>
    <row r="1396" spans="1:24">
      <c r="A1396" s="45"/>
      <c r="B1396" s="43">
        <f t="shared" si="28"/>
        <v>1374</v>
      </c>
      <c r="C1396" s="539"/>
      <c r="D1396" s="620"/>
      <c r="E1396" s="620"/>
      <c r="F1396" s="48"/>
      <c r="N1396" s="285"/>
      <c r="O1396" s="285"/>
      <c r="U1396" s="285"/>
      <c r="V1396" s="285"/>
      <c r="W1396" s="285"/>
      <c r="X1396" s="285"/>
    </row>
    <row r="1397" spans="1:24">
      <c r="A1397" s="45"/>
      <c r="B1397" s="43">
        <f t="shared" si="28"/>
        <v>1375</v>
      </c>
      <c r="C1397" s="539"/>
      <c r="D1397" s="620"/>
      <c r="E1397" s="620"/>
      <c r="F1397" s="48"/>
      <c r="N1397" s="285"/>
      <c r="O1397" s="285"/>
      <c r="U1397" s="285"/>
      <c r="V1397" s="285"/>
      <c r="W1397" s="285"/>
      <c r="X1397" s="285"/>
    </row>
    <row r="1398" spans="1:24">
      <c r="A1398" s="45"/>
      <c r="B1398" s="43">
        <f t="shared" si="28"/>
        <v>1376</v>
      </c>
      <c r="C1398" s="539"/>
      <c r="D1398" s="620"/>
      <c r="E1398" s="620"/>
      <c r="F1398" s="48"/>
      <c r="N1398" s="285"/>
      <c r="O1398" s="285"/>
      <c r="U1398" s="285"/>
      <c r="V1398" s="285"/>
      <c r="W1398" s="285"/>
      <c r="X1398" s="285"/>
    </row>
    <row r="1399" spans="1:24">
      <c r="A1399" s="45"/>
      <c r="B1399" s="43">
        <f t="shared" si="28"/>
        <v>1377</v>
      </c>
      <c r="C1399" s="539"/>
      <c r="D1399" s="620"/>
      <c r="E1399" s="620"/>
      <c r="F1399" s="48"/>
      <c r="N1399" s="285"/>
      <c r="O1399" s="285"/>
      <c r="U1399" s="285"/>
      <c r="V1399" s="285"/>
      <c r="W1399" s="285"/>
      <c r="X1399" s="285"/>
    </row>
    <row r="1400" spans="1:24">
      <c r="A1400" s="45"/>
      <c r="B1400" s="43">
        <f t="shared" si="28"/>
        <v>1378</v>
      </c>
      <c r="C1400" s="539"/>
      <c r="D1400" s="620"/>
      <c r="E1400" s="620"/>
      <c r="F1400" s="48"/>
      <c r="N1400" s="285"/>
      <c r="O1400" s="285"/>
      <c r="U1400" s="285"/>
      <c r="V1400" s="285"/>
      <c r="W1400" s="285"/>
      <c r="X1400" s="285"/>
    </row>
    <row r="1401" spans="1:24">
      <c r="A1401" s="45"/>
      <c r="B1401" s="43">
        <f t="shared" si="28"/>
        <v>1379</v>
      </c>
      <c r="C1401" s="539"/>
      <c r="D1401" s="620"/>
      <c r="E1401" s="620"/>
      <c r="F1401" s="48"/>
      <c r="N1401" s="285"/>
      <c r="O1401" s="285"/>
      <c r="U1401" s="285"/>
      <c r="V1401" s="285"/>
      <c r="W1401" s="285"/>
      <c r="X1401" s="285"/>
    </row>
    <row r="1402" spans="1:24">
      <c r="A1402" s="45"/>
      <c r="B1402" s="43">
        <f t="shared" si="28"/>
        <v>1380</v>
      </c>
      <c r="C1402" s="539"/>
      <c r="D1402" s="620"/>
      <c r="E1402" s="620"/>
      <c r="F1402" s="48"/>
      <c r="N1402" s="285"/>
      <c r="O1402" s="285"/>
      <c r="U1402" s="285"/>
      <c r="V1402" s="285"/>
      <c r="W1402" s="285"/>
      <c r="X1402" s="285"/>
    </row>
    <row r="1403" spans="1:24">
      <c r="A1403" s="45"/>
      <c r="B1403" s="43">
        <f t="shared" si="28"/>
        <v>1381</v>
      </c>
      <c r="C1403" s="539"/>
      <c r="D1403" s="620"/>
      <c r="E1403" s="620"/>
      <c r="F1403" s="48"/>
      <c r="N1403" s="285"/>
      <c r="O1403" s="285"/>
      <c r="U1403" s="285"/>
      <c r="V1403" s="285"/>
      <c r="W1403" s="285"/>
      <c r="X1403" s="285"/>
    </row>
    <row r="1404" spans="1:24">
      <c r="A1404" s="45"/>
      <c r="B1404" s="43">
        <f t="shared" si="28"/>
        <v>1382</v>
      </c>
      <c r="C1404" s="539"/>
      <c r="D1404" s="620"/>
      <c r="E1404" s="620"/>
      <c r="F1404" s="48"/>
      <c r="N1404" s="285"/>
      <c r="O1404" s="285"/>
      <c r="U1404" s="285"/>
      <c r="V1404" s="285"/>
      <c r="W1404" s="285"/>
      <c r="X1404" s="285"/>
    </row>
    <row r="1405" spans="1:24">
      <c r="A1405" s="45"/>
      <c r="B1405" s="43">
        <f t="shared" si="28"/>
        <v>1383</v>
      </c>
      <c r="C1405" s="539"/>
      <c r="D1405" s="620"/>
      <c r="E1405" s="620"/>
      <c r="F1405" s="48"/>
      <c r="N1405" s="285"/>
      <c r="O1405" s="285"/>
      <c r="U1405" s="285"/>
      <c r="V1405" s="285"/>
      <c r="W1405" s="285"/>
      <c r="X1405" s="285"/>
    </row>
    <row r="1406" spans="1:24">
      <c r="A1406" s="45"/>
      <c r="B1406" s="43">
        <f t="shared" si="28"/>
        <v>1384</v>
      </c>
      <c r="C1406" s="539"/>
      <c r="D1406" s="620"/>
      <c r="E1406" s="620"/>
      <c r="F1406" s="48"/>
      <c r="N1406" s="285"/>
      <c r="O1406" s="285"/>
      <c r="U1406" s="285"/>
      <c r="V1406" s="285"/>
      <c r="W1406" s="285"/>
      <c r="X1406" s="285"/>
    </row>
    <row r="1407" spans="1:24">
      <c r="A1407" s="45"/>
      <c r="B1407" s="43">
        <f t="shared" si="28"/>
        <v>1385</v>
      </c>
      <c r="C1407" s="539"/>
      <c r="D1407" s="620"/>
      <c r="E1407" s="620"/>
      <c r="F1407" s="48"/>
      <c r="N1407" s="285"/>
      <c r="O1407" s="285"/>
      <c r="U1407" s="285"/>
      <c r="V1407" s="285"/>
      <c r="W1407" s="285"/>
      <c r="X1407" s="285"/>
    </row>
    <row r="1408" spans="1:24">
      <c r="A1408" s="45"/>
      <c r="B1408" s="43">
        <f t="shared" si="28"/>
        <v>1386</v>
      </c>
      <c r="C1408" s="539"/>
      <c r="D1408" s="620"/>
      <c r="E1408" s="620"/>
      <c r="F1408" s="48"/>
      <c r="N1408" s="285"/>
      <c r="O1408" s="285"/>
      <c r="U1408" s="285"/>
      <c r="V1408" s="285"/>
      <c r="W1408" s="285"/>
      <c r="X1408" s="285"/>
    </row>
    <row r="1409" spans="1:24">
      <c r="A1409" s="45"/>
      <c r="B1409" s="43">
        <f t="shared" si="28"/>
        <v>1387</v>
      </c>
      <c r="C1409" s="539"/>
      <c r="D1409" s="620"/>
      <c r="E1409" s="620"/>
      <c r="F1409" s="48"/>
      <c r="N1409" s="285"/>
      <c r="O1409" s="285"/>
      <c r="U1409" s="285"/>
      <c r="V1409" s="285"/>
      <c r="W1409" s="285"/>
      <c r="X1409" s="285"/>
    </row>
    <row r="1410" spans="1:24">
      <c r="A1410" s="45"/>
      <c r="B1410" s="43">
        <f t="shared" si="28"/>
        <v>1388</v>
      </c>
      <c r="C1410" s="539"/>
      <c r="D1410" s="620"/>
      <c r="E1410" s="620"/>
      <c r="F1410" s="48"/>
      <c r="N1410" s="285"/>
      <c r="O1410" s="285"/>
      <c r="U1410" s="285"/>
      <c r="V1410" s="285"/>
      <c r="W1410" s="285"/>
      <c r="X1410" s="285"/>
    </row>
    <row r="1411" spans="1:24">
      <c r="A1411" s="45"/>
      <c r="B1411" s="43">
        <f t="shared" si="28"/>
        <v>1389</v>
      </c>
      <c r="C1411" s="539"/>
      <c r="D1411" s="620"/>
      <c r="E1411" s="620"/>
      <c r="F1411" s="48"/>
      <c r="N1411" s="285"/>
      <c r="O1411" s="285"/>
      <c r="U1411" s="285"/>
      <c r="V1411" s="285"/>
      <c r="W1411" s="285"/>
      <c r="X1411" s="285"/>
    </row>
    <row r="1412" spans="1:24">
      <c r="A1412" s="45"/>
      <c r="B1412" s="43">
        <f t="shared" si="28"/>
        <v>1390</v>
      </c>
      <c r="C1412" s="539"/>
      <c r="D1412" s="620"/>
      <c r="E1412" s="620"/>
      <c r="F1412" s="48"/>
      <c r="N1412" s="285"/>
      <c r="O1412" s="285"/>
      <c r="U1412" s="285"/>
      <c r="V1412" s="285"/>
      <c r="W1412" s="285"/>
      <c r="X1412" s="285"/>
    </row>
    <row r="1413" spans="1:24">
      <c r="A1413" s="45"/>
      <c r="B1413" s="43">
        <f t="shared" si="28"/>
        <v>1391</v>
      </c>
      <c r="C1413" s="539"/>
      <c r="D1413" s="620"/>
      <c r="E1413" s="620"/>
      <c r="F1413" s="48"/>
      <c r="N1413" s="285"/>
      <c r="O1413" s="285"/>
      <c r="U1413" s="285"/>
      <c r="V1413" s="285"/>
      <c r="W1413" s="285"/>
      <c r="X1413" s="285"/>
    </row>
    <row r="1414" spans="1:24">
      <c r="A1414" s="45"/>
      <c r="B1414" s="43">
        <f t="shared" si="28"/>
        <v>1392</v>
      </c>
      <c r="C1414" s="539"/>
      <c r="D1414" s="620"/>
      <c r="E1414" s="620"/>
      <c r="F1414" s="48"/>
      <c r="N1414" s="285"/>
      <c r="O1414" s="285"/>
      <c r="U1414" s="285"/>
      <c r="V1414" s="285"/>
      <c r="W1414" s="285"/>
      <c r="X1414" s="285"/>
    </row>
    <row r="1415" spans="1:24">
      <c r="A1415" s="45"/>
      <c r="B1415" s="43">
        <f t="shared" si="28"/>
        <v>1393</v>
      </c>
      <c r="C1415" s="539"/>
      <c r="D1415" s="620"/>
      <c r="E1415" s="620"/>
      <c r="F1415" s="48"/>
      <c r="N1415" s="285"/>
      <c r="O1415" s="285"/>
      <c r="U1415" s="285"/>
      <c r="V1415" s="285"/>
      <c r="W1415" s="285"/>
      <c r="X1415" s="285"/>
    </row>
    <row r="1416" spans="1:24">
      <c r="A1416" s="45"/>
      <c r="B1416" s="43">
        <f t="shared" si="28"/>
        <v>1394</v>
      </c>
      <c r="C1416" s="539"/>
      <c r="D1416" s="620"/>
      <c r="E1416" s="620"/>
      <c r="F1416" s="48"/>
      <c r="N1416" s="285"/>
      <c r="O1416" s="285"/>
      <c r="U1416" s="285"/>
      <c r="V1416" s="285"/>
      <c r="W1416" s="285"/>
      <c r="X1416" s="285"/>
    </row>
    <row r="1417" spans="1:24">
      <c r="A1417" s="45"/>
      <c r="B1417" s="43">
        <f t="shared" si="28"/>
        <v>1395</v>
      </c>
      <c r="C1417" s="539"/>
      <c r="D1417" s="620"/>
      <c r="E1417" s="620"/>
      <c r="F1417" s="48"/>
      <c r="N1417" s="285"/>
      <c r="O1417" s="285"/>
      <c r="U1417" s="285"/>
      <c r="V1417" s="285"/>
      <c r="W1417" s="285"/>
      <c r="X1417" s="285"/>
    </row>
    <row r="1418" spans="1:24">
      <c r="A1418" s="45"/>
      <c r="B1418" s="43">
        <f t="shared" si="28"/>
        <v>1396</v>
      </c>
      <c r="C1418" s="539"/>
      <c r="D1418" s="620"/>
      <c r="E1418" s="620"/>
      <c r="F1418" s="48"/>
      <c r="N1418" s="285"/>
      <c r="O1418" s="285"/>
      <c r="U1418" s="285"/>
      <c r="V1418" s="285"/>
      <c r="W1418" s="285"/>
      <c r="X1418" s="285"/>
    </row>
    <row r="1419" spans="1:24">
      <c r="A1419" s="45"/>
      <c r="B1419" s="43">
        <f t="shared" si="28"/>
        <v>1397</v>
      </c>
      <c r="C1419" s="539"/>
      <c r="D1419" s="620"/>
      <c r="E1419" s="620"/>
      <c r="F1419" s="48"/>
      <c r="N1419" s="285"/>
      <c r="O1419" s="285"/>
      <c r="U1419" s="285"/>
      <c r="V1419" s="285"/>
      <c r="W1419" s="285"/>
      <c r="X1419" s="285"/>
    </row>
    <row r="1420" spans="1:24">
      <c r="A1420" s="45"/>
      <c r="B1420" s="43">
        <f t="shared" si="28"/>
        <v>1398</v>
      </c>
      <c r="C1420" s="539"/>
      <c r="D1420" s="620"/>
      <c r="E1420" s="620"/>
      <c r="F1420" s="48"/>
      <c r="N1420" s="285"/>
      <c r="O1420" s="285"/>
      <c r="U1420" s="285"/>
      <c r="V1420" s="285"/>
      <c r="W1420" s="285"/>
      <c r="X1420" s="285"/>
    </row>
    <row r="1421" spans="1:24">
      <c r="A1421" s="45"/>
      <c r="B1421" s="43">
        <f t="shared" si="28"/>
        <v>1399</v>
      </c>
      <c r="C1421" s="539"/>
      <c r="D1421" s="620"/>
      <c r="E1421" s="620"/>
      <c r="F1421" s="48"/>
      <c r="N1421" s="285"/>
      <c r="O1421" s="285"/>
      <c r="U1421" s="285"/>
      <c r="V1421" s="285"/>
      <c r="W1421" s="285"/>
      <c r="X1421" s="285"/>
    </row>
    <row r="1422" spans="1:24">
      <c r="A1422" s="45"/>
      <c r="B1422" s="43">
        <f t="shared" si="28"/>
        <v>1400</v>
      </c>
      <c r="C1422" s="539"/>
      <c r="D1422" s="620"/>
      <c r="E1422" s="620"/>
      <c r="F1422" s="48"/>
      <c r="N1422" s="285"/>
      <c r="O1422" s="285"/>
      <c r="U1422" s="285"/>
      <c r="V1422" s="285"/>
      <c r="W1422" s="285"/>
      <c r="X1422" s="285"/>
    </row>
    <row r="1423" spans="1:24">
      <c r="A1423" s="45"/>
      <c r="B1423" s="43">
        <f t="shared" si="28"/>
        <v>1401</v>
      </c>
      <c r="C1423" s="539"/>
      <c r="D1423" s="620"/>
      <c r="E1423" s="620"/>
      <c r="F1423" s="48"/>
      <c r="N1423" s="285"/>
      <c r="O1423" s="285"/>
      <c r="U1423" s="285"/>
      <c r="V1423" s="285"/>
      <c r="W1423" s="285"/>
      <c r="X1423" s="285"/>
    </row>
    <row r="1424" spans="1:24">
      <c r="A1424" s="45"/>
      <c r="B1424" s="43">
        <f t="shared" si="28"/>
        <v>1402</v>
      </c>
      <c r="C1424" s="539"/>
      <c r="D1424" s="620"/>
      <c r="E1424" s="620"/>
      <c r="F1424" s="48"/>
      <c r="N1424" s="285"/>
      <c r="O1424" s="285"/>
      <c r="U1424" s="285"/>
      <c r="V1424" s="285"/>
      <c r="W1424" s="285"/>
      <c r="X1424" s="285"/>
    </row>
    <row r="1425" spans="1:24">
      <c r="A1425" s="45"/>
      <c r="B1425" s="43">
        <f t="shared" si="28"/>
        <v>1403</v>
      </c>
      <c r="C1425" s="539"/>
      <c r="D1425" s="620"/>
      <c r="E1425" s="620"/>
      <c r="F1425" s="48"/>
      <c r="N1425" s="285"/>
      <c r="O1425" s="285"/>
      <c r="U1425" s="285"/>
      <c r="V1425" s="285"/>
      <c r="W1425" s="285"/>
      <c r="X1425" s="285"/>
    </row>
    <row r="1426" spans="1:24">
      <c r="A1426" s="45"/>
      <c r="B1426" s="43">
        <f t="shared" si="28"/>
        <v>1404</v>
      </c>
      <c r="C1426" s="539"/>
      <c r="D1426" s="620"/>
      <c r="E1426" s="620"/>
      <c r="F1426" s="48"/>
      <c r="N1426" s="285"/>
      <c r="O1426" s="285"/>
      <c r="U1426" s="285"/>
      <c r="V1426" s="285"/>
      <c r="W1426" s="285"/>
      <c r="X1426" s="285"/>
    </row>
    <row r="1427" spans="1:24">
      <c r="A1427" s="45"/>
      <c r="B1427" s="43">
        <f t="shared" si="28"/>
        <v>1405</v>
      </c>
      <c r="C1427" s="539"/>
      <c r="D1427" s="620"/>
      <c r="E1427" s="620"/>
      <c r="F1427" s="48"/>
      <c r="N1427" s="285"/>
      <c r="O1427" s="285"/>
      <c r="U1427" s="285"/>
      <c r="V1427" s="285"/>
      <c r="W1427" s="285"/>
      <c r="X1427" s="285"/>
    </row>
    <row r="1428" spans="1:24">
      <c r="A1428" s="45"/>
      <c r="B1428" s="43">
        <f t="shared" si="28"/>
        <v>1406</v>
      </c>
      <c r="C1428" s="539"/>
      <c r="D1428" s="620"/>
      <c r="E1428" s="620"/>
      <c r="F1428" s="48"/>
      <c r="N1428" s="285"/>
      <c r="O1428" s="285"/>
      <c r="U1428" s="285"/>
      <c r="V1428" s="285"/>
      <c r="W1428" s="285"/>
      <c r="X1428" s="285"/>
    </row>
    <row r="1429" spans="1:24">
      <c r="A1429" s="45"/>
      <c r="B1429" s="43">
        <f t="shared" si="28"/>
        <v>1407</v>
      </c>
      <c r="C1429" s="539"/>
      <c r="D1429" s="620"/>
      <c r="E1429" s="620"/>
      <c r="F1429" s="48"/>
      <c r="N1429" s="285"/>
      <c r="O1429" s="285"/>
      <c r="U1429" s="285"/>
      <c r="V1429" s="285"/>
      <c r="W1429" s="285"/>
      <c r="X1429" s="285"/>
    </row>
    <row r="1430" spans="1:24">
      <c r="A1430" s="45"/>
      <c r="B1430" s="43">
        <f t="shared" si="28"/>
        <v>1408</v>
      </c>
      <c r="C1430" s="539"/>
      <c r="D1430" s="620"/>
      <c r="E1430" s="620"/>
      <c r="F1430" s="48"/>
      <c r="N1430" s="285"/>
      <c r="O1430" s="285"/>
      <c r="U1430" s="285"/>
      <c r="V1430" s="285"/>
      <c r="W1430" s="285"/>
      <c r="X1430" s="285"/>
    </row>
    <row r="1431" spans="1:24">
      <c r="A1431" s="45"/>
      <c r="B1431" s="43">
        <f t="shared" si="28"/>
        <v>1409</v>
      </c>
      <c r="C1431" s="539"/>
      <c r="D1431" s="620"/>
      <c r="E1431" s="620"/>
      <c r="F1431" s="48"/>
      <c r="N1431" s="285"/>
      <c r="O1431" s="285"/>
      <c r="U1431" s="285"/>
      <c r="V1431" s="285"/>
      <c r="W1431" s="285"/>
      <c r="X1431" s="285"/>
    </row>
    <row r="1432" spans="1:24">
      <c r="A1432" s="45"/>
      <c r="B1432" s="43">
        <f t="shared" si="28"/>
        <v>1410</v>
      </c>
      <c r="C1432" s="539"/>
      <c r="D1432" s="620"/>
      <c r="E1432" s="620"/>
      <c r="F1432" s="48"/>
      <c r="N1432" s="285"/>
      <c r="O1432" s="285"/>
      <c r="U1432" s="285"/>
      <c r="V1432" s="285"/>
      <c r="W1432" s="285"/>
      <c r="X1432" s="285"/>
    </row>
    <row r="1433" spans="1:24">
      <c r="A1433" s="45"/>
      <c r="B1433" s="43">
        <f t="shared" ref="B1433:B1496" si="29">B1432+1</f>
        <v>1411</v>
      </c>
      <c r="C1433" s="539"/>
      <c r="D1433" s="620"/>
      <c r="E1433" s="620"/>
      <c r="F1433" s="48"/>
      <c r="N1433" s="285"/>
      <c r="O1433" s="285"/>
      <c r="U1433" s="285"/>
      <c r="V1433" s="285"/>
      <c r="W1433" s="285"/>
      <c r="X1433" s="285"/>
    </row>
    <row r="1434" spans="1:24">
      <c r="A1434" s="45"/>
      <c r="B1434" s="43">
        <f t="shared" si="29"/>
        <v>1412</v>
      </c>
      <c r="C1434" s="539"/>
      <c r="D1434" s="620"/>
      <c r="E1434" s="620"/>
      <c r="F1434" s="48"/>
      <c r="N1434" s="285"/>
      <c r="O1434" s="285"/>
      <c r="U1434" s="285"/>
      <c r="V1434" s="285"/>
      <c r="W1434" s="285"/>
      <c r="X1434" s="285"/>
    </row>
    <row r="1435" spans="1:24">
      <c r="A1435" s="45"/>
      <c r="B1435" s="43">
        <f t="shared" si="29"/>
        <v>1413</v>
      </c>
      <c r="C1435" s="539"/>
      <c r="D1435" s="620"/>
      <c r="E1435" s="620"/>
      <c r="F1435" s="48"/>
      <c r="N1435" s="285"/>
      <c r="O1435" s="285"/>
      <c r="U1435" s="285"/>
      <c r="V1435" s="285"/>
      <c r="W1435" s="285"/>
      <c r="X1435" s="285"/>
    </row>
    <row r="1436" spans="1:24">
      <c r="A1436" s="45"/>
      <c r="B1436" s="43">
        <f t="shared" si="29"/>
        <v>1414</v>
      </c>
      <c r="C1436" s="539"/>
      <c r="D1436" s="620"/>
      <c r="E1436" s="620"/>
      <c r="F1436" s="48"/>
      <c r="N1436" s="285"/>
      <c r="O1436" s="285"/>
      <c r="U1436" s="285"/>
      <c r="V1436" s="285"/>
      <c r="W1436" s="285"/>
      <c r="X1436" s="285"/>
    </row>
    <row r="1437" spans="1:24">
      <c r="A1437" s="45"/>
      <c r="B1437" s="43">
        <f t="shared" si="29"/>
        <v>1415</v>
      </c>
      <c r="C1437" s="539"/>
      <c r="D1437" s="620"/>
      <c r="E1437" s="620"/>
      <c r="F1437" s="48"/>
      <c r="N1437" s="285"/>
      <c r="O1437" s="285"/>
      <c r="U1437" s="285"/>
      <c r="V1437" s="285"/>
      <c r="W1437" s="285"/>
      <c r="X1437" s="285"/>
    </row>
    <row r="1438" spans="1:24">
      <c r="A1438" s="45"/>
      <c r="B1438" s="43">
        <f t="shared" si="29"/>
        <v>1416</v>
      </c>
      <c r="C1438" s="539"/>
      <c r="D1438" s="620"/>
      <c r="E1438" s="620"/>
      <c r="F1438" s="48"/>
      <c r="N1438" s="285"/>
      <c r="O1438" s="285"/>
      <c r="U1438" s="285"/>
      <c r="V1438" s="285"/>
      <c r="W1438" s="285"/>
      <c r="X1438" s="285"/>
    </row>
    <row r="1439" spans="1:24">
      <c r="A1439" s="45"/>
      <c r="B1439" s="43">
        <f t="shared" si="29"/>
        <v>1417</v>
      </c>
      <c r="C1439" s="539"/>
      <c r="D1439" s="620"/>
      <c r="E1439" s="620"/>
      <c r="F1439" s="48"/>
      <c r="N1439" s="285"/>
      <c r="O1439" s="285"/>
      <c r="U1439" s="285"/>
      <c r="V1439" s="285"/>
      <c r="W1439" s="285"/>
      <c r="X1439" s="285"/>
    </row>
    <row r="1440" spans="1:24">
      <c r="A1440" s="45"/>
      <c r="B1440" s="43">
        <f t="shared" si="29"/>
        <v>1418</v>
      </c>
      <c r="C1440" s="539"/>
      <c r="D1440" s="620"/>
      <c r="E1440" s="620"/>
      <c r="F1440" s="48"/>
      <c r="N1440" s="285"/>
      <c r="O1440" s="285"/>
      <c r="U1440" s="285"/>
      <c r="V1440" s="285"/>
      <c r="W1440" s="285"/>
      <c r="X1440" s="285"/>
    </row>
    <row r="1441" spans="1:24">
      <c r="A1441" s="45"/>
      <c r="B1441" s="43">
        <f t="shared" si="29"/>
        <v>1419</v>
      </c>
      <c r="C1441" s="539"/>
      <c r="D1441" s="620"/>
      <c r="E1441" s="620"/>
      <c r="F1441" s="48"/>
      <c r="N1441" s="285"/>
      <c r="O1441" s="285"/>
      <c r="U1441" s="285"/>
      <c r="V1441" s="285"/>
      <c r="W1441" s="285"/>
      <c r="X1441" s="285"/>
    </row>
    <row r="1442" spans="1:24">
      <c r="A1442" s="45"/>
      <c r="B1442" s="43">
        <f t="shared" si="29"/>
        <v>1420</v>
      </c>
      <c r="C1442" s="539"/>
      <c r="D1442" s="620"/>
      <c r="E1442" s="620"/>
      <c r="F1442" s="48"/>
      <c r="N1442" s="285"/>
      <c r="O1442" s="285"/>
      <c r="U1442" s="285"/>
      <c r="V1442" s="285"/>
      <c r="W1442" s="285"/>
      <c r="X1442" s="285"/>
    </row>
    <row r="1443" spans="1:24">
      <c r="A1443" s="45"/>
      <c r="B1443" s="43">
        <f t="shared" si="29"/>
        <v>1421</v>
      </c>
      <c r="C1443" s="539"/>
      <c r="D1443" s="620"/>
      <c r="E1443" s="620"/>
      <c r="F1443" s="48"/>
      <c r="N1443" s="285"/>
      <c r="O1443" s="285"/>
      <c r="U1443" s="285"/>
      <c r="V1443" s="285"/>
      <c r="W1443" s="285"/>
      <c r="X1443" s="285"/>
    </row>
    <row r="1444" spans="1:24">
      <c r="A1444" s="45"/>
      <c r="B1444" s="43">
        <f t="shared" si="29"/>
        <v>1422</v>
      </c>
      <c r="C1444" s="539"/>
      <c r="D1444" s="620"/>
      <c r="E1444" s="620"/>
      <c r="F1444" s="48"/>
      <c r="N1444" s="285"/>
      <c r="O1444" s="285"/>
      <c r="U1444" s="285"/>
      <c r="V1444" s="285"/>
      <c r="W1444" s="285"/>
      <c r="X1444" s="285"/>
    </row>
    <row r="1445" spans="1:24">
      <c r="A1445" s="45"/>
      <c r="B1445" s="43">
        <f t="shared" si="29"/>
        <v>1423</v>
      </c>
      <c r="C1445" s="539"/>
      <c r="D1445" s="620"/>
      <c r="E1445" s="620"/>
      <c r="F1445" s="48"/>
      <c r="N1445" s="285"/>
      <c r="O1445" s="285"/>
      <c r="U1445" s="285"/>
      <c r="V1445" s="285"/>
      <c r="W1445" s="285"/>
      <c r="X1445" s="285"/>
    </row>
    <row r="1446" spans="1:24">
      <c r="A1446" s="45"/>
      <c r="B1446" s="43">
        <f t="shared" si="29"/>
        <v>1424</v>
      </c>
      <c r="C1446" s="539"/>
      <c r="D1446" s="620"/>
      <c r="E1446" s="620"/>
      <c r="F1446" s="48"/>
      <c r="N1446" s="285"/>
      <c r="O1446" s="285"/>
      <c r="U1446" s="285"/>
      <c r="V1446" s="285"/>
      <c r="W1446" s="285"/>
      <c r="X1446" s="285"/>
    </row>
    <row r="1447" spans="1:24">
      <c r="A1447" s="45"/>
      <c r="B1447" s="43">
        <f t="shared" si="29"/>
        <v>1425</v>
      </c>
      <c r="C1447" s="539"/>
      <c r="D1447" s="620"/>
      <c r="E1447" s="620"/>
      <c r="F1447" s="48"/>
      <c r="N1447" s="285"/>
      <c r="O1447" s="285"/>
      <c r="U1447" s="285"/>
      <c r="V1447" s="285"/>
      <c r="W1447" s="285"/>
      <c r="X1447" s="285"/>
    </row>
    <row r="1448" spans="1:24">
      <c r="A1448" s="45"/>
      <c r="B1448" s="43">
        <f t="shared" si="29"/>
        <v>1426</v>
      </c>
      <c r="C1448" s="539"/>
      <c r="D1448" s="620"/>
      <c r="E1448" s="620"/>
      <c r="F1448" s="48"/>
      <c r="N1448" s="285"/>
      <c r="O1448" s="285"/>
      <c r="U1448" s="285"/>
      <c r="V1448" s="285"/>
      <c r="W1448" s="285"/>
      <c r="X1448" s="285"/>
    </row>
    <row r="1449" spans="1:24">
      <c r="A1449" s="45"/>
      <c r="B1449" s="43">
        <f t="shared" si="29"/>
        <v>1427</v>
      </c>
      <c r="C1449" s="539"/>
      <c r="D1449" s="620"/>
      <c r="E1449" s="620"/>
      <c r="F1449" s="48"/>
      <c r="N1449" s="285"/>
      <c r="O1449" s="285"/>
      <c r="U1449" s="285"/>
      <c r="V1449" s="285"/>
      <c r="W1449" s="285"/>
      <c r="X1449" s="285"/>
    </row>
    <row r="1450" spans="1:24">
      <c r="A1450" s="45"/>
      <c r="B1450" s="43">
        <f t="shared" si="29"/>
        <v>1428</v>
      </c>
      <c r="C1450" s="539"/>
      <c r="D1450" s="620"/>
      <c r="E1450" s="620"/>
      <c r="F1450" s="48"/>
      <c r="N1450" s="285"/>
      <c r="O1450" s="285"/>
      <c r="U1450" s="285"/>
      <c r="V1450" s="285"/>
      <c r="W1450" s="285"/>
      <c r="X1450" s="285"/>
    </row>
    <row r="1451" spans="1:24">
      <c r="A1451" s="45"/>
      <c r="B1451" s="43">
        <f t="shared" si="29"/>
        <v>1429</v>
      </c>
      <c r="C1451" s="539"/>
      <c r="D1451" s="620"/>
      <c r="E1451" s="620"/>
      <c r="F1451" s="48"/>
      <c r="N1451" s="285"/>
      <c r="O1451" s="285"/>
      <c r="U1451" s="285"/>
      <c r="V1451" s="285"/>
      <c r="W1451" s="285"/>
      <c r="X1451" s="285"/>
    </row>
    <row r="1452" spans="1:24">
      <c r="A1452" s="45"/>
      <c r="B1452" s="43">
        <f t="shared" si="29"/>
        <v>1430</v>
      </c>
      <c r="C1452" s="539"/>
      <c r="D1452" s="620"/>
      <c r="E1452" s="620"/>
      <c r="F1452" s="48"/>
      <c r="N1452" s="285"/>
      <c r="O1452" s="285"/>
      <c r="U1452" s="285"/>
      <c r="V1452" s="285"/>
      <c r="W1452" s="285"/>
      <c r="X1452" s="285"/>
    </row>
    <row r="1453" spans="1:24">
      <c r="A1453" s="45"/>
      <c r="B1453" s="43">
        <f t="shared" si="29"/>
        <v>1431</v>
      </c>
      <c r="C1453" s="539"/>
      <c r="D1453" s="620"/>
      <c r="E1453" s="620"/>
      <c r="F1453" s="48"/>
      <c r="N1453" s="285"/>
      <c r="O1453" s="285"/>
      <c r="U1453" s="285"/>
      <c r="V1453" s="285"/>
      <c r="W1453" s="285"/>
      <c r="X1453" s="285"/>
    </row>
    <row r="1454" spans="1:24">
      <c r="A1454" s="45"/>
      <c r="B1454" s="43">
        <f t="shared" si="29"/>
        <v>1432</v>
      </c>
      <c r="C1454" s="539"/>
      <c r="D1454" s="620"/>
      <c r="E1454" s="620"/>
      <c r="F1454" s="48"/>
      <c r="N1454" s="285"/>
      <c r="O1454" s="285"/>
      <c r="U1454" s="285"/>
      <c r="V1454" s="285"/>
      <c r="W1454" s="285"/>
      <c r="X1454" s="285"/>
    </row>
    <row r="1455" spans="1:24">
      <c r="A1455" s="45"/>
      <c r="B1455" s="43">
        <f t="shared" si="29"/>
        <v>1433</v>
      </c>
      <c r="C1455" s="539"/>
      <c r="D1455" s="620"/>
      <c r="E1455" s="620"/>
      <c r="F1455" s="48"/>
      <c r="N1455" s="285"/>
      <c r="O1455" s="285"/>
      <c r="U1455" s="285"/>
      <c r="V1455" s="285"/>
      <c r="W1455" s="285"/>
      <c r="X1455" s="285"/>
    </row>
    <row r="1456" spans="1:24">
      <c r="A1456" s="45"/>
      <c r="B1456" s="43">
        <f t="shared" si="29"/>
        <v>1434</v>
      </c>
      <c r="C1456" s="539"/>
      <c r="D1456" s="620"/>
      <c r="E1456" s="620"/>
      <c r="F1456" s="48"/>
      <c r="N1456" s="285"/>
      <c r="O1456" s="285"/>
      <c r="U1456" s="285"/>
      <c r="V1456" s="285"/>
      <c r="W1456" s="285"/>
      <c r="X1456" s="285"/>
    </row>
    <row r="1457" spans="1:24">
      <c r="A1457" s="45"/>
      <c r="B1457" s="43">
        <f t="shared" si="29"/>
        <v>1435</v>
      </c>
      <c r="C1457" s="539"/>
      <c r="D1457" s="620"/>
      <c r="E1457" s="620"/>
      <c r="F1457" s="48"/>
      <c r="N1457" s="285"/>
      <c r="O1457" s="285"/>
      <c r="U1457" s="285"/>
      <c r="V1457" s="285"/>
      <c r="W1457" s="285"/>
      <c r="X1457" s="285"/>
    </row>
    <row r="1458" spans="1:24">
      <c r="A1458" s="45"/>
      <c r="B1458" s="43">
        <f t="shared" si="29"/>
        <v>1436</v>
      </c>
      <c r="C1458" s="539"/>
      <c r="D1458" s="620"/>
      <c r="E1458" s="620"/>
      <c r="F1458" s="48"/>
      <c r="N1458" s="285"/>
      <c r="O1458" s="285"/>
      <c r="U1458" s="285"/>
      <c r="V1458" s="285"/>
      <c r="W1458" s="285"/>
      <c r="X1458" s="285"/>
    </row>
    <row r="1459" spans="1:24">
      <c r="A1459" s="45"/>
      <c r="B1459" s="43">
        <f t="shared" si="29"/>
        <v>1437</v>
      </c>
      <c r="C1459" s="539"/>
      <c r="D1459" s="620"/>
      <c r="E1459" s="620"/>
      <c r="F1459" s="48"/>
      <c r="N1459" s="285"/>
      <c r="O1459" s="285"/>
      <c r="U1459" s="285"/>
      <c r="V1459" s="285"/>
      <c r="W1459" s="285"/>
      <c r="X1459" s="285"/>
    </row>
    <row r="1460" spans="1:24">
      <c r="A1460" s="45"/>
      <c r="B1460" s="43">
        <f t="shared" si="29"/>
        <v>1438</v>
      </c>
      <c r="C1460" s="539"/>
      <c r="D1460" s="620"/>
      <c r="E1460" s="620"/>
      <c r="F1460" s="48"/>
      <c r="N1460" s="285"/>
      <c r="O1460" s="285"/>
      <c r="U1460" s="285"/>
      <c r="V1460" s="285"/>
      <c r="W1460" s="285"/>
      <c r="X1460" s="285"/>
    </row>
    <row r="1461" spans="1:24">
      <c r="A1461" s="45"/>
      <c r="B1461" s="43">
        <f t="shared" si="29"/>
        <v>1439</v>
      </c>
      <c r="C1461" s="539"/>
      <c r="D1461" s="620"/>
      <c r="E1461" s="620"/>
      <c r="F1461" s="48"/>
      <c r="N1461" s="285"/>
      <c r="O1461" s="285"/>
      <c r="U1461" s="285"/>
      <c r="V1461" s="285"/>
      <c r="W1461" s="285"/>
      <c r="X1461" s="285"/>
    </row>
    <row r="1462" spans="1:24">
      <c r="A1462" s="45"/>
      <c r="B1462" s="43">
        <f t="shared" si="29"/>
        <v>1440</v>
      </c>
      <c r="C1462" s="539"/>
      <c r="D1462" s="620"/>
      <c r="E1462" s="620"/>
      <c r="F1462" s="48"/>
      <c r="N1462" s="285"/>
      <c r="O1462" s="285"/>
      <c r="U1462" s="285"/>
      <c r="V1462" s="285"/>
      <c r="W1462" s="285"/>
      <c r="X1462" s="285"/>
    </row>
    <row r="1463" spans="1:24">
      <c r="A1463" s="45"/>
      <c r="B1463" s="43">
        <f t="shared" si="29"/>
        <v>1441</v>
      </c>
      <c r="C1463" s="539"/>
      <c r="D1463" s="620"/>
      <c r="E1463" s="620"/>
      <c r="F1463" s="48"/>
      <c r="N1463" s="285"/>
      <c r="O1463" s="285"/>
      <c r="U1463" s="285"/>
      <c r="V1463" s="285"/>
      <c r="W1463" s="285"/>
      <c r="X1463" s="285"/>
    </row>
    <row r="1464" spans="1:24">
      <c r="A1464" s="45"/>
      <c r="B1464" s="43">
        <f t="shared" si="29"/>
        <v>1442</v>
      </c>
      <c r="C1464" s="539"/>
      <c r="D1464" s="620"/>
      <c r="E1464" s="620"/>
      <c r="F1464" s="48"/>
      <c r="N1464" s="285"/>
      <c r="O1464" s="285"/>
      <c r="U1464" s="285"/>
      <c r="V1464" s="285"/>
      <c r="W1464" s="285"/>
      <c r="X1464" s="285"/>
    </row>
    <row r="1465" spans="1:24">
      <c r="A1465" s="45"/>
      <c r="B1465" s="43">
        <f t="shared" si="29"/>
        <v>1443</v>
      </c>
      <c r="C1465" s="539"/>
      <c r="D1465" s="620"/>
      <c r="E1465" s="620"/>
      <c r="F1465" s="48"/>
      <c r="N1465" s="285"/>
      <c r="O1465" s="285"/>
      <c r="U1465" s="285"/>
      <c r="V1465" s="285"/>
      <c r="W1465" s="285"/>
      <c r="X1465" s="285"/>
    </row>
    <row r="1466" spans="1:24">
      <c r="A1466" s="45"/>
      <c r="B1466" s="43">
        <f t="shared" si="29"/>
        <v>1444</v>
      </c>
      <c r="C1466" s="539"/>
      <c r="D1466" s="620"/>
      <c r="E1466" s="620"/>
      <c r="F1466" s="48"/>
      <c r="N1466" s="285"/>
      <c r="O1466" s="285"/>
      <c r="U1466" s="285"/>
      <c r="V1466" s="285"/>
      <c r="W1466" s="285"/>
      <c r="X1466" s="285"/>
    </row>
    <row r="1467" spans="1:24">
      <c r="A1467" s="45"/>
      <c r="B1467" s="43">
        <f t="shared" si="29"/>
        <v>1445</v>
      </c>
      <c r="C1467" s="539"/>
      <c r="D1467" s="620"/>
      <c r="E1467" s="620"/>
      <c r="F1467" s="48"/>
      <c r="N1467" s="285"/>
      <c r="O1467" s="285"/>
      <c r="U1467" s="285"/>
      <c r="V1467" s="285"/>
      <c r="W1467" s="285"/>
      <c r="X1467" s="285"/>
    </row>
    <row r="1468" spans="1:24">
      <c r="A1468" s="45"/>
      <c r="B1468" s="43">
        <f t="shared" si="29"/>
        <v>1446</v>
      </c>
      <c r="C1468" s="539"/>
      <c r="D1468" s="620"/>
      <c r="E1468" s="620"/>
      <c r="F1468" s="48"/>
      <c r="N1468" s="285"/>
      <c r="O1468" s="285"/>
      <c r="U1468" s="285"/>
      <c r="V1468" s="285"/>
      <c r="W1468" s="285"/>
      <c r="X1468" s="285"/>
    </row>
    <row r="1469" spans="1:24">
      <c r="A1469" s="45"/>
      <c r="B1469" s="43">
        <f t="shared" si="29"/>
        <v>1447</v>
      </c>
      <c r="C1469" s="539"/>
      <c r="D1469" s="620"/>
      <c r="E1469" s="620"/>
      <c r="F1469" s="48"/>
      <c r="N1469" s="285"/>
      <c r="O1469" s="285"/>
      <c r="U1469" s="285"/>
      <c r="V1469" s="285"/>
      <c r="W1469" s="285"/>
      <c r="X1469" s="285"/>
    </row>
    <row r="1470" spans="1:24">
      <c r="A1470" s="45"/>
      <c r="B1470" s="43">
        <f t="shared" si="29"/>
        <v>1448</v>
      </c>
      <c r="C1470" s="539"/>
      <c r="D1470" s="620"/>
      <c r="E1470" s="620"/>
      <c r="F1470" s="48"/>
      <c r="N1470" s="285"/>
      <c r="O1470" s="285"/>
      <c r="U1470" s="285"/>
      <c r="V1470" s="285"/>
      <c r="W1470" s="285"/>
      <c r="X1470" s="285"/>
    </row>
    <row r="1471" spans="1:24">
      <c r="A1471" s="45"/>
      <c r="B1471" s="43">
        <f t="shared" si="29"/>
        <v>1449</v>
      </c>
      <c r="C1471" s="539"/>
      <c r="D1471" s="620"/>
      <c r="E1471" s="620"/>
      <c r="F1471" s="48"/>
      <c r="N1471" s="285"/>
      <c r="O1471" s="285"/>
      <c r="U1471" s="285"/>
      <c r="V1471" s="285"/>
      <c r="W1471" s="285"/>
      <c r="X1471" s="285"/>
    </row>
    <row r="1472" spans="1:24">
      <c r="A1472" s="45"/>
      <c r="B1472" s="43">
        <f t="shared" si="29"/>
        <v>1450</v>
      </c>
      <c r="C1472" s="539"/>
      <c r="D1472" s="620"/>
      <c r="E1472" s="620"/>
      <c r="F1472" s="48"/>
      <c r="N1472" s="285"/>
      <c r="O1472" s="285"/>
      <c r="U1472" s="285"/>
      <c r="V1472" s="285"/>
      <c r="W1472" s="285"/>
      <c r="X1472" s="285"/>
    </row>
    <row r="1473" spans="1:24">
      <c r="A1473" s="45"/>
      <c r="B1473" s="43">
        <f t="shared" si="29"/>
        <v>1451</v>
      </c>
      <c r="C1473" s="539"/>
      <c r="D1473" s="620"/>
      <c r="E1473" s="620"/>
      <c r="F1473" s="48"/>
      <c r="N1473" s="285"/>
      <c r="O1473" s="285"/>
      <c r="U1473" s="285"/>
      <c r="V1473" s="285"/>
      <c r="W1473" s="285"/>
      <c r="X1473" s="285"/>
    </row>
    <row r="1474" spans="1:24">
      <c r="A1474" s="45"/>
      <c r="B1474" s="43">
        <f t="shared" si="29"/>
        <v>1452</v>
      </c>
      <c r="C1474" s="539"/>
      <c r="D1474" s="620"/>
      <c r="E1474" s="620"/>
      <c r="F1474" s="48"/>
      <c r="N1474" s="285"/>
      <c r="O1474" s="285"/>
      <c r="U1474" s="285"/>
      <c r="V1474" s="285"/>
      <c r="W1474" s="285"/>
      <c r="X1474" s="285"/>
    </row>
    <row r="1475" spans="1:24">
      <c r="A1475" s="45"/>
      <c r="B1475" s="43">
        <f t="shared" si="29"/>
        <v>1453</v>
      </c>
      <c r="C1475" s="539"/>
      <c r="D1475" s="620"/>
      <c r="E1475" s="620"/>
      <c r="F1475" s="48"/>
      <c r="N1475" s="285"/>
      <c r="O1475" s="285"/>
      <c r="U1475" s="285"/>
      <c r="V1475" s="285"/>
      <c r="W1475" s="285"/>
      <c r="X1475" s="285"/>
    </row>
    <row r="1476" spans="1:24">
      <c r="A1476" s="45"/>
      <c r="B1476" s="43">
        <f t="shared" si="29"/>
        <v>1454</v>
      </c>
      <c r="C1476" s="539"/>
      <c r="D1476" s="620"/>
      <c r="E1476" s="620"/>
      <c r="F1476" s="48"/>
      <c r="N1476" s="285"/>
      <c r="O1476" s="285"/>
      <c r="U1476" s="285"/>
      <c r="V1476" s="285"/>
      <c r="W1476" s="285"/>
      <c r="X1476" s="285"/>
    </row>
    <row r="1477" spans="1:24">
      <c r="A1477" s="45"/>
      <c r="B1477" s="43">
        <f t="shared" si="29"/>
        <v>1455</v>
      </c>
      <c r="C1477" s="539"/>
      <c r="D1477" s="620"/>
      <c r="E1477" s="620"/>
      <c r="F1477" s="48"/>
      <c r="N1477" s="285"/>
      <c r="O1477" s="285"/>
      <c r="U1477" s="285"/>
      <c r="V1477" s="285"/>
      <c r="W1477" s="285"/>
      <c r="X1477" s="285"/>
    </row>
    <row r="1478" spans="1:24">
      <c r="A1478" s="45"/>
      <c r="B1478" s="43">
        <f t="shared" si="29"/>
        <v>1456</v>
      </c>
      <c r="C1478" s="539"/>
      <c r="D1478" s="620"/>
      <c r="E1478" s="620"/>
      <c r="F1478" s="48"/>
      <c r="N1478" s="285"/>
      <c r="O1478" s="285"/>
      <c r="U1478" s="285"/>
      <c r="V1478" s="285"/>
      <c r="W1478" s="285"/>
      <c r="X1478" s="285"/>
    </row>
    <row r="1479" spans="1:24">
      <c r="A1479" s="45"/>
      <c r="B1479" s="43">
        <f t="shared" si="29"/>
        <v>1457</v>
      </c>
      <c r="C1479" s="539"/>
      <c r="D1479" s="620"/>
      <c r="E1479" s="620"/>
      <c r="F1479" s="48"/>
      <c r="N1479" s="285"/>
      <c r="O1479" s="285"/>
      <c r="U1479" s="285"/>
      <c r="V1479" s="285"/>
      <c r="W1479" s="285"/>
      <c r="X1479" s="285"/>
    </row>
    <row r="1480" spans="1:24">
      <c r="A1480" s="45"/>
      <c r="B1480" s="43">
        <f t="shared" si="29"/>
        <v>1458</v>
      </c>
      <c r="C1480" s="539"/>
      <c r="D1480" s="620"/>
      <c r="E1480" s="620"/>
      <c r="F1480" s="48"/>
      <c r="N1480" s="285"/>
      <c r="O1480" s="285"/>
      <c r="U1480" s="285"/>
      <c r="V1480" s="285"/>
      <c r="W1480" s="285"/>
      <c r="X1480" s="285"/>
    </row>
    <row r="1481" spans="1:24">
      <c r="A1481" s="45"/>
      <c r="B1481" s="43">
        <f t="shared" si="29"/>
        <v>1459</v>
      </c>
      <c r="C1481" s="539"/>
      <c r="D1481" s="620"/>
      <c r="E1481" s="620"/>
      <c r="F1481" s="48"/>
      <c r="N1481" s="285"/>
      <c r="O1481" s="285"/>
      <c r="U1481" s="285"/>
      <c r="V1481" s="285"/>
      <c r="W1481" s="285"/>
      <c r="X1481" s="285"/>
    </row>
    <row r="1482" spans="1:24">
      <c r="A1482" s="45"/>
      <c r="B1482" s="43">
        <f t="shared" si="29"/>
        <v>1460</v>
      </c>
      <c r="C1482" s="539"/>
      <c r="D1482" s="620"/>
      <c r="E1482" s="620"/>
      <c r="F1482" s="48"/>
      <c r="N1482" s="285"/>
      <c r="O1482" s="285"/>
      <c r="U1482" s="285"/>
      <c r="V1482" s="285"/>
      <c r="W1482" s="285"/>
      <c r="X1482" s="285"/>
    </row>
    <row r="1483" spans="1:24">
      <c r="A1483" s="45"/>
      <c r="B1483" s="43">
        <f t="shared" si="29"/>
        <v>1461</v>
      </c>
      <c r="C1483" s="539"/>
      <c r="D1483" s="620"/>
      <c r="E1483" s="620"/>
      <c r="F1483" s="48"/>
      <c r="N1483" s="285"/>
      <c r="O1483" s="285"/>
      <c r="U1483" s="285"/>
      <c r="V1483" s="285"/>
      <c r="W1483" s="285"/>
      <c r="X1483" s="285"/>
    </row>
    <row r="1484" spans="1:24">
      <c r="A1484" s="45"/>
      <c r="B1484" s="43">
        <f t="shared" si="29"/>
        <v>1462</v>
      </c>
      <c r="C1484" s="539"/>
      <c r="D1484" s="620"/>
      <c r="E1484" s="620"/>
      <c r="F1484" s="48"/>
      <c r="N1484" s="285"/>
      <c r="O1484" s="285"/>
      <c r="U1484" s="285"/>
      <c r="V1484" s="285"/>
      <c r="W1484" s="285"/>
      <c r="X1484" s="285"/>
    </row>
    <row r="1485" spans="1:24">
      <c r="A1485" s="45"/>
      <c r="B1485" s="43">
        <f t="shared" si="29"/>
        <v>1463</v>
      </c>
      <c r="C1485" s="539"/>
      <c r="D1485" s="620"/>
      <c r="E1485" s="620"/>
      <c r="F1485" s="48"/>
      <c r="N1485" s="285"/>
      <c r="O1485" s="285"/>
      <c r="U1485" s="285"/>
      <c r="V1485" s="285"/>
      <c r="W1485" s="285"/>
      <c r="X1485" s="285"/>
    </row>
    <row r="1486" spans="1:24">
      <c r="A1486" s="45"/>
      <c r="B1486" s="43">
        <f t="shared" si="29"/>
        <v>1464</v>
      </c>
      <c r="C1486" s="539"/>
      <c r="D1486" s="620"/>
      <c r="E1486" s="620"/>
      <c r="F1486" s="48"/>
      <c r="N1486" s="285"/>
      <c r="O1486" s="285"/>
      <c r="U1486" s="285"/>
      <c r="V1486" s="285"/>
      <c r="W1486" s="285"/>
      <c r="X1486" s="285"/>
    </row>
    <row r="1487" spans="1:24">
      <c r="A1487" s="45"/>
      <c r="B1487" s="43">
        <f t="shared" si="29"/>
        <v>1465</v>
      </c>
      <c r="C1487" s="539"/>
      <c r="D1487" s="620"/>
      <c r="E1487" s="620"/>
      <c r="F1487" s="48"/>
      <c r="N1487" s="285"/>
      <c r="O1487" s="285"/>
      <c r="U1487" s="285"/>
      <c r="V1487" s="285"/>
      <c r="W1487" s="285"/>
      <c r="X1487" s="285"/>
    </row>
    <row r="1488" spans="1:24">
      <c r="A1488" s="45"/>
      <c r="B1488" s="43">
        <f t="shared" si="29"/>
        <v>1466</v>
      </c>
      <c r="C1488" s="539"/>
      <c r="D1488" s="620"/>
      <c r="E1488" s="620"/>
      <c r="F1488" s="48"/>
      <c r="N1488" s="285"/>
      <c r="O1488" s="285"/>
      <c r="U1488" s="285"/>
      <c r="V1488" s="285"/>
      <c r="W1488" s="285"/>
      <c r="X1488" s="285"/>
    </row>
    <row r="1489" spans="1:24">
      <c r="A1489" s="45"/>
      <c r="B1489" s="43">
        <f t="shared" si="29"/>
        <v>1467</v>
      </c>
      <c r="C1489" s="539"/>
      <c r="D1489" s="620"/>
      <c r="E1489" s="620"/>
      <c r="F1489" s="48"/>
      <c r="N1489" s="285"/>
      <c r="O1489" s="285"/>
      <c r="U1489" s="285"/>
      <c r="V1489" s="285"/>
      <c r="W1489" s="285"/>
      <c r="X1489" s="285"/>
    </row>
    <row r="1490" spans="1:24">
      <c r="A1490" s="45"/>
      <c r="B1490" s="43">
        <f t="shared" si="29"/>
        <v>1468</v>
      </c>
      <c r="C1490" s="539"/>
      <c r="D1490" s="620"/>
      <c r="E1490" s="620"/>
      <c r="F1490" s="48"/>
      <c r="N1490" s="285"/>
      <c r="O1490" s="285"/>
      <c r="U1490" s="285"/>
      <c r="V1490" s="285"/>
      <c r="W1490" s="285"/>
      <c r="X1490" s="285"/>
    </row>
    <row r="1491" spans="1:24">
      <c r="A1491" s="45"/>
      <c r="B1491" s="43">
        <f t="shared" si="29"/>
        <v>1469</v>
      </c>
      <c r="C1491" s="539"/>
      <c r="D1491" s="620"/>
      <c r="E1491" s="620"/>
      <c r="F1491" s="48"/>
      <c r="N1491" s="285"/>
      <c r="O1491" s="285"/>
      <c r="U1491" s="285"/>
      <c r="V1491" s="285"/>
      <c r="W1491" s="285"/>
      <c r="X1491" s="285"/>
    </row>
    <row r="1492" spans="1:24">
      <c r="A1492" s="45"/>
      <c r="B1492" s="43">
        <f t="shared" si="29"/>
        <v>1470</v>
      </c>
      <c r="C1492" s="539"/>
      <c r="D1492" s="620"/>
      <c r="E1492" s="620"/>
      <c r="F1492" s="48"/>
      <c r="N1492" s="285"/>
      <c r="O1492" s="285"/>
      <c r="U1492" s="285"/>
      <c r="V1492" s="285"/>
      <c r="W1492" s="285"/>
      <c r="X1492" s="285"/>
    </row>
    <row r="1493" spans="1:24">
      <c r="A1493" s="45"/>
      <c r="B1493" s="43">
        <f t="shared" si="29"/>
        <v>1471</v>
      </c>
      <c r="C1493" s="539"/>
      <c r="D1493" s="620"/>
      <c r="E1493" s="620"/>
      <c r="F1493" s="48"/>
      <c r="N1493" s="285"/>
      <c r="O1493" s="285"/>
      <c r="U1493" s="285"/>
      <c r="V1493" s="285"/>
      <c r="W1493" s="285"/>
      <c r="X1493" s="285"/>
    </row>
    <row r="1494" spans="1:24">
      <c r="A1494" s="45"/>
      <c r="B1494" s="43">
        <f t="shared" si="29"/>
        <v>1472</v>
      </c>
      <c r="C1494" s="539"/>
      <c r="D1494" s="620"/>
      <c r="E1494" s="620"/>
      <c r="F1494" s="48"/>
      <c r="N1494" s="285"/>
      <c r="O1494" s="285"/>
      <c r="U1494" s="285"/>
      <c r="V1494" s="285"/>
      <c r="W1494" s="285"/>
      <c r="X1494" s="285"/>
    </row>
    <row r="1495" spans="1:24">
      <c r="A1495" s="45"/>
      <c r="B1495" s="43">
        <f t="shared" si="29"/>
        <v>1473</v>
      </c>
      <c r="C1495" s="539"/>
      <c r="D1495" s="620"/>
      <c r="E1495" s="620"/>
      <c r="F1495" s="48"/>
      <c r="N1495" s="285"/>
      <c r="O1495" s="285"/>
      <c r="U1495" s="285"/>
      <c r="V1495" s="285"/>
      <c r="W1495" s="285"/>
      <c r="X1495" s="285"/>
    </row>
    <row r="1496" spans="1:24">
      <c r="A1496" s="45"/>
      <c r="B1496" s="43">
        <f t="shared" si="29"/>
        <v>1474</v>
      </c>
      <c r="C1496" s="539"/>
      <c r="D1496" s="620"/>
      <c r="E1496" s="620"/>
      <c r="F1496" s="48"/>
      <c r="N1496" s="285"/>
      <c r="O1496" s="285"/>
      <c r="U1496" s="285"/>
      <c r="V1496" s="285"/>
      <c r="W1496" s="285"/>
      <c r="X1496" s="285"/>
    </row>
    <row r="1497" spans="1:24">
      <c r="A1497" s="45"/>
      <c r="B1497" s="43">
        <f t="shared" ref="B1497:B1560" si="30">B1496+1</f>
        <v>1475</v>
      </c>
      <c r="C1497" s="539"/>
      <c r="D1497" s="620"/>
      <c r="E1497" s="620"/>
      <c r="F1497" s="48"/>
      <c r="N1497" s="285"/>
      <c r="O1497" s="285"/>
      <c r="U1497" s="285"/>
      <c r="V1497" s="285"/>
      <c r="W1497" s="285"/>
      <c r="X1497" s="285"/>
    </row>
    <row r="1498" spans="1:24">
      <c r="A1498" s="45"/>
      <c r="B1498" s="43">
        <f t="shared" si="30"/>
        <v>1476</v>
      </c>
      <c r="C1498" s="539"/>
      <c r="D1498" s="620"/>
      <c r="E1498" s="620"/>
      <c r="F1498" s="48"/>
      <c r="N1498" s="285"/>
      <c r="O1498" s="285"/>
      <c r="U1498" s="285"/>
      <c r="V1498" s="285"/>
      <c r="W1498" s="285"/>
      <c r="X1498" s="285"/>
    </row>
    <row r="1499" spans="1:24">
      <c r="A1499" s="45"/>
      <c r="B1499" s="43">
        <f t="shared" si="30"/>
        <v>1477</v>
      </c>
      <c r="C1499" s="539"/>
      <c r="D1499" s="620"/>
      <c r="E1499" s="620"/>
      <c r="F1499" s="48"/>
      <c r="N1499" s="285"/>
      <c r="O1499" s="285"/>
      <c r="U1499" s="285"/>
      <c r="V1499" s="285"/>
      <c r="W1499" s="285"/>
      <c r="X1499" s="285"/>
    </row>
    <row r="1500" spans="1:24">
      <c r="A1500" s="45"/>
      <c r="B1500" s="43">
        <f t="shared" si="30"/>
        <v>1478</v>
      </c>
      <c r="C1500" s="539"/>
      <c r="D1500" s="620"/>
      <c r="E1500" s="620"/>
      <c r="F1500" s="48"/>
      <c r="N1500" s="285"/>
      <c r="O1500" s="285"/>
      <c r="U1500" s="285"/>
      <c r="V1500" s="285"/>
      <c r="W1500" s="285"/>
      <c r="X1500" s="285"/>
    </row>
    <row r="1501" spans="1:24">
      <c r="A1501" s="45"/>
      <c r="B1501" s="43">
        <f t="shared" si="30"/>
        <v>1479</v>
      </c>
      <c r="C1501" s="539"/>
      <c r="D1501" s="620"/>
      <c r="E1501" s="620"/>
      <c r="F1501" s="48"/>
      <c r="N1501" s="285"/>
      <c r="O1501" s="285"/>
      <c r="U1501" s="285"/>
      <c r="V1501" s="285"/>
      <c r="W1501" s="285"/>
      <c r="X1501" s="285"/>
    </row>
    <row r="1502" spans="1:24">
      <c r="A1502" s="45"/>
      <c r="B1502" s="43">
        <f t="shared" si="30"/>
        <v>1480</v>
      </c>
      <c r="C1502" s="539"/>
      <c r="D1502" s="620"/>
      <c r="E1502" s="620"/>
      <c r="F1502" s="48"/>
      <c r="N1502" s="285"/>
      <c r="O1502" s="285"/>
      <c r="U1502" s="285"/>
      <c r="V1502" s="285"/>
      <c r="W1502" s="285"/>
      <c r="X1502" s="285"/>
    </row>
    <row r="1503" spans="1:24">
      <c r="A1503" s="45"/>
      <c r="B1503" s="43">
        <f t="shared" si="30"/>
        <v>1481</v>
      </c>
      <c r="C1503" s="539"/>
      <c r="D1503" s="620"/>
      <c r="E1503" s="620"/>
      <c r="F1503" s="48"/>
      <c r="N1503" s="285"/>
      <c r="O1503" s="285"/>
      <c r="U1503" s="285"/>
      <c r="V1503" s="285"/>
      <c r="W1503" s="285"/>
      <c r="X1503" s="285"/>
    </row>
    <row r="1504" spans="1:24">
      <c r="A1504" s="45"/>
      <c r="B1504" s="43">
        <f t="shared" si="30"/>
        <v>1482</v>
      </c>
      <c r="C1504" s="539"/>
      <c r="D1504" s="620"/>
      <c r="E1504" s="620"/>
      <c r="F1504" s="48"/>
      <c r="N1504" s="285"/>
      <c r="O1504" s="285"/>
      <c r="U1504" s="285"/>
      <c r="V1504" s="285"/>
      <c r="W1504" s="285"/>
      <c r="X1504" s="285"/>
    </row>
    <row r="1505" spans="1:24">
      <c r="A1505" s="45"/>
      <c r="B1505" s="43">
        <f t="shared" si="30"/>
        <v>1483</v>
      </c>
      <c r="C1505" s="539"/>
      <c r="D1505" s="620"/>
      <c r="E1505" s="620"/>
      <c r="F1505" s="48"/>
      <c r="N1505" s="285"/>
      <c r="O1505" s="285"/>
      <c r="U1505" s="285"/>
      <c r="V1505" s="285"/>
      <c r="W1505" s="285"/>
      <c r="X1505" s="285"/>
    </row>
    <row r="1506" spans="1:24">
      <c r="A1506" s="45"/>
      <c r="B1506" s="43">
        <f t="shared" si="30"/>
        <v>1484</v>
      </c>
      <c r="C1506" s="539"/>
      <c r="D1506" s="620"/>
      <c r="E1506" s="620"/>
      <c r="F1506" s="48"/>
      <c r="N1506" s="285"/>
      <c r="O1506" s="285"/>
      <c r="U1506" s="285"/>
      <c r="V1506" s="285"/>
      <c r="W1506" s="285"/>
      <c r="X1506" s="285"/>
    </row>
    <row r="1507" spans="1:24">
      <c r="A1507" s="45"/>
      <c r="B1507" s="43">
        <f t="shared" si="30"/>
        <v>1485</v>
      </c>
      <c r="C1507" s="539"/>
      <c r="D1507" s="620"/>
      <c r="E1507" s="620"/>
      <c r="F1507" s="48"/>
      <c r="N1507" s="285"/>
      <c r="O1507" s="285"/>
      <c r="U1507" s="285"/>
      <c r="V1507" s="285"/>
      <c r="W1507" s="285"/>
      <c r="X1507" s="285"/>
    </row>
    <row r="1508" spans="1:24">
      <c r="A1508" s="45"/>
      <c r="B1508" s="43">
        <f t="shared" si="30"/>
        <v>1486</v>
      </c>
      <c r="C1508" s="539"/>
      <c r="D1508" s="620"/>
      <c r="E1508" s="620"/>
      <c r="F1508" s="48"/>
      <c r="N1508" s="285"/>
      <c r="O1508" s="285"/>
      <c r="U1508" s="285"/>
      <c r="V1508" s="285"/>
      <c r="W1508" s="285"/>
      <c r="X1508" s="285"/>
    </row>
    <row r="1509" spans="1:24">
      <c r="A1509" s="45"/>
      <c r="B1509" s="43">
        <f t="shared" si="30"/>
        <v>1487</v>
      </c>
      <c r="C1509" s="539"/>
      <c r="D1509" s="620"/>
      <c r="E1509" s="620"/>
      <c r="F1509" s="48"/>
      <c r="N1509" s="285"/>
      <c r="O1509" s="285"/>
      <c r="U1509" s="285"/>
      <c r="V1509" s="285"/>
      <c r="W1509" s="285"/>
      <c r="X1509" s="285"/>
    </row>
    <row r="1510" spans="1:24">
      <c r="A1510" s="45"/>
      <c r="B1510" s="43">
        <f t="shared" si="30"/>
        <v>1488</v>
      </c>
      <c r="C1510" s="539"/>
      <c r="D1510" s="620"/>
      <c r="E1510" s="620"/>
      <c r="F1510" s="48"/>
      <c r="N1510" s="285"/>
      <c r="O1510" s="285"/>
      <c r="U1510" s="285"/>
      <c r="V1510" s="285"/>
      <c r="W1510" s="285"/>
      <c r="X1510" s="285"/>
    </row>
    <row r="1511" spans="1:24">
      <c r="A1511" s="45"/>
      <c r="B1511" s="43">
        <f t="shared" si="30"/>
        <v>1489</v>
      </c>
      <c r="C1511" s="539"/>
      <c r="D1511" s="620"/>
      <c r="E1511" s="620"/>
      <c r="F1511" s="48"/>
      <c r="N1511" s="285"/>
      <c r="O1511" s="285"/>
      <c r="U1511" s="285"/>
      <c r="V1511" s="285"/>
      <c r="W1511" s="285"/>
      <c r="X1511" s="285"/>
    </row>
    <row r="1512" spans="1:24">
      <c r="A1512" s="45"/>
      <c r="B1512" s="43">
        <f t="shared" si="30"/>
        <v>1490</v>
      </c>
      <c r="C1512" s="539"/>
      <c r="D1512" s="620"/>
      <c r="E1512" s="620"/>
      <c r="F1512" s="48"/>
      <c r="N1512" s="285"/>
      <c r="O1512" s="285"/>
      <c r="U1512" s="285"/>
      <c r="V1512" s="285"/>
      <c r="W1512" s="285"/>
      <c r="X1512" s="285"/>
    </row>
    <row r="1513" spans="1:24">
      <c r="A1513" s="45"/>
      <c r="B1513" s="43">
        <f t="shared" si="30"/>
        <v>1491</v>
      </c>
      <c r="C1513" s="539"/>
      <c r="D1513" s="620"/>
      <c r="E1513" s="620"/>
      <c r="F1513" s="48"/>
      <c r="N1513" s="285"/>
      <c r="O1513" s="285"/>
      <c r="U1513" s="285"/>
      <c r="V1513" s="285"/>
      <c r="W1513" s="285"/>
      <c r="X1513" s="285"/>
    </row>
    <row r="1514" spans="1:24">
      <c r="A1514" s="45"/>
      <c r="B1514" s="43">
        <f t="shared" si="30"/>
        <v>1492</v>
      </c>
      <c r="C1514" s="539"/>
      <c r="D1514" s="620"/>
      <c r="E1514" s="620"/>
      <c r="F1514" s="48"/>
      <c r="N1514" s="285"/>
      <c r="O1514" s="285"/>
      <c r="U1514" s="285"/>
      <c r="V1514" s="285"/>
      <c r="W1514" s="285"/>
      <c r="X1514" s="285"/>
    </row>
    <row r="1515" spans="1:24">
      <c r="A1515" s="45"/>
      <c r="B1515" s="43">
        <f t="shared" si="30"/>
        <v>1493</v>
      </c>
      <c r="C1515" s="539"/>
      <c r="D1515" s="620"/>
      <c r="E1515" s="620"/>
      <c r="F1515" s="48"/>
      <c r="N1515" s="285"/>
      <c r="O1515" s="285"/>
      <c r="U1515" s="285"/>
      <c r="V1515" s="285"/>
      <c r="W1515" s="285"/>
      <c r="X1515" s="285"/>
    </row>
    <row r="1516" spans="1:24">
      <c r="A1516" s="45"/>
      <c r="B1516" s="43">
        <f t="shared" si="30"/>
        <v>1494</v>
      </c>
      <c r="C1516" s="539"/>
      <c r="D1516" s="620"/>
      <c r="E1516" s="620"/>
      <c r="F1516" s="48"/>
      <c r="N1516" s="285"/>
      <c r="O1516" s="285"/>
      <c r="U1516" s="285"/>
      <c r="V1516" s="285"/>
      <c r="W1516" s="285"/>
      <c r="X1516" s="285"/>
    </row>
    <row r="1517" spans="1:24">
      <c r="A1517" s="45"/>
      <c r="B1517" s="43">
        <f t="shared" si="30"/>
        <v>1495</v>
      </c>
      <c r="C1517" s="539"/>
      <c r="D1517" s="620"/>
      <c r="E1517" s="620"/>
      <c r="F1517" s="48"/>
      <c r="N1517" s="285"/>
      <c r="O1517" s="285"/>
      <c r="U1517" s="285"/>
      <c r="V1517" s="285"/>
      <c r="W1517" s="285"/>
      <c r="X1517" s="285"/>
    </row>
    <row r="1518" spans="1:24">
      <c r="A1518" s="45"/>
      <c r="B1518" s="43">
        <f t="shared" si="30"/>
        <v>1496</v>
      </c>
      <c r="C1518" s="539"/>
      <c r="D1518" s="620"/>
      <c r="E1518" s="620"/>
      <c r="F1518" s="48"/>
      <c r="N1518" s="285"/>
      <c r="O1518" s="285"/>
      <c r="U1518" s="285"/>
      <c r="V1518" s="285"/>
      <c r="W1518" s="285"/>
      <c r="X1518" s="285"/>
    </row>
    <row r="1519" spans="1:24">
      <c r="A1519" s="45"/>
      <c r="B1519" s="43">
        <f t="shared" si="30"/>
        <v>1497</v>
      </c>
      <c r="C1519" s="539"/>
      <c r="D1519" s="620"/>
      <c r="E1519" s="620"/>
      <c r="F1519" s="48"/>
      <c r="N1519" s="285"/>
      <c r="O1519" s="285"/>
      <c r="U1519" s="285"/>
      <c r="V1519" s="285"/>
      <c r="W1519" s="285"/>
      <c r="X1519" s="285"/>
    </row>
    <row r="1520" spans="1:24">
      <c r="A1520" s="45"/>
      <c r="B1520" s="43">
        <f t="shared" si="30"/>
        <v>1498</v>
      </c>
      <c r="C1520" s="539"/>
      <c r="D1520" s="620"/>
      <c r="E1520" s="620"/>
      <c r="F1520" s="48"/>
      <c r="N1520" s="285"/>
      <c r="O1520" s="285"/>
      <c r="U1520" s="285"/>
      <c r="V1520" s="285"/>
      <c r="W1520" s="285"/>
      <c r="X1520" s="285"/>
    </row>
    <row r="1521" spans="1:24">
      <c r="A1521" s="45"/>
      <c r="B1521" s="43">
        <f t="shared" si="30"/>
        <v>1499</v>
      </c>
      <c r="C1521" s="539"/>
      <c r="D1521" s="620"/>
      <c r="E1521" s="620"/>
      <c r="F1521" s="48"/>
      <c r="N1521" s="285"/>
      <c r="O1521" s="285"/>
      <c r="U1521" s="285"/>
      <c r="V1521" s="285"/>
      <c r="W1521" s="285"/>
      <c r="X1521" s="285"/>
    </row>
    <row r="1522" spans="1:24">
      <c r="A1522" s="45"/>
      <c r="B1522" s="43">
        <f t="shared" si="30"/>
        <v>1500</v>
      </c>
      <c r="C1522" s="539"/>
      <c r="D1522" s="620"/>
      <c r="E1522" s="620"/>
      <c r="F1522" s="48"/>
      <c r="N1522" s="285"/>
      <c r="O1522" s="285"/>
      <c r="U1522" s="285"/>
      <c r="V1522" s="285"/>
      <c r="W1522" s="285"/>
      <c r="X1522" s="285"/>
    </row>
    <row r="1523" spans="1:24">
      <c r="A1523" s="45"/>
      <c r="B1523" s="43">
        <f t="shared" si="30"/>
        <v>1501</v>
      </c>
      <c r="C1523" s="539"/>
      <c r="D1523" s="620"/>
      <c r="E1523" s="620"/>
      <c r="F1523" s="48"/>
      <c r="N1523" s="285"/>
      <c r="O1523" s="285"/>
      <c r="U1523" s="285"/>
      <c r="V1523" s="285"/>
      <c r="W1523" s="285"/>
      <c r="X1523" s="285"/>
    </row>
    <row r="1524" spans="1:24">
      <c r="A1524" s="45"/>
      <c r="B1524" s="43">
        <f t="shared" si="30"/>
        <v>1502</v>
      </c>
      <c r="C1524" s="539"/>
      <c r="D1524" s="620"/>
      <c r="E1524" s="620"/>
      <c r="F1524" s="48"/>
      <c r="N1524" s="285"/>
      <c r="O1524" s="285"/>
      <c r="U1524" s="285"/>
      <c r="V1524" s="285"/>
      <c r="W1524" s="285"/>
      <c r="X1524" s="285"/>
    </row>
    <row r="1525" spans="1:24">
      <c r="A1525" s="45"/>
      <c r="B1525" s="43">
        <f t="shared" si="30"/>
        <v>1503</v>
      </c>
      <c r="C1525" s="539"/>
      <c r="D1525" s="620"/>
      <c r="E1525" s="620"/>
      <c r="F1525" s="48"/>
      <c r="N1525" s="285"/>
      <c r="O1525" s="285"/>
      <c r="U1525" s="285"/>
      <c r="V1525" s="285"/>
      <c r="W1525" s="285"/>
      <c r="X1525" s="285"/>
    </row>
    <row r="1526" spans="1:24">
      <c r="A1526" s="45"/>
      <c r="B1526" s="43">
        <f t="shared" si="30"/>
        <v>1504</v>
      </c>
      <c r="C1526" s="539"/>
      <c r="D1526" s="620"/>
      <c r="E1526" s="620"/>
      <c r="F1526" s="48"/>
      <c r="N1526" s="285"/>
      <c r="O1526" s="285"/>
      <c r="U1526" s="285"/>
      <c r="V1526" s="285"/>
      <c r="W1526" s="285"/>
      <c r="X1526" s="285"/>
    </row>
    <row r="1527" spans="1:24">
      <c r="A1527" s="45"/>
      <c r="B1527" s="43">
        <f t="shared" si="30"/>
        <v>1505</v>
      </c>
      <c r="C1527" s="539"/>
      <c r="D1527" s="620"/>
      <c r="E1527" s="620"/>
      <c r="F1527" s="48"/>
      <c r="N1527" s="285"/>
      <c r="O1527" s="285"/>
      <c r="U1527" s="285"/>
      <c r="V1527" s="285"/>
      <c r="W1527" s="285"/>
      <c r="X1527" s="285"/>
    </row>
    <row r="1528" spans="1:24">
      <c r="A1528" s="45"/>
      <c r="B1528" s="43">
        <f t="shared" si="30"/>
        <v>1506</v>
      </c>
      <c r="C1528" s="539"/>
      <c r="D1528" s="620"/>
      <c r="E1528" s="620"/>
      <c r="F1528" s="48"/>
      <c r="N1528" s="285"/>
      <c r="O1528" s="285"/>
      <c r="U1528" s="285"/>
      <c r="V1528" s="285"/>
      <c r="W1528" s="285"/>
      <c r="X1528" s="285"/>
    </row>
    <row r="1529" spans="1:24">
      <c r="A1529" s="45"/>
      <c r="B1529" s="43">
        <f t="shared" si="30"/>
        <v>1507</v>
      </c>
      <c r="C1529" s="539"/>
      <c r="D1529" s="620"/>
      <c r="E1529" s="620"/>
      <c r="F1529" s="48"/>
      <c r="N1529" s="285"/>
      <c r="O1529" s="285"/>
      <c r="U1529" s="285"/>
      <c r="V1529" s="285"/>
      <c r="W1529" s="285"/>
      <c r="X1529" s="285"/>
    </row>
    <row r="1530" spans="1:24">
      <c r="A1530" s="45"/>
      <c r="B1530" s="43">
        <f t="shared" si="30"/>
        <v>1508</v>
      </c>
      <c r="C1530" s="539"/>
      <c r="D1530" s="620"/>
      <c r="E1530" s="620"/>
      <c r="F1530" s="48"/>
      <c r="N1530" s="285"/>
      <c r="O1530" s="285"/>
      <c r="U1530" s="285"/>
      <c r="V1530" s="285"/>
      <c r="W1530" s="285"/>
      <c r="X1530" s="285"/>
    </row>
    <row r="1531" spans="1:24">
      <c r="A1531" s="45"/>
      <c r="B1531" s="43">
        <f t="shared" si="30"/>
        <v>1509</v>
      </c>
      <c r="C1531" s="539"/>
      <c r="D1531" s="620"/>
      <c r="E1531" s="620"/>
      <c r="F1531" s="48"/>
      <c r="N1531" s="285"/>
      <c r="O1531" s="285"/>
      <c r="U1531" s="285"/>
      <c r="V1531" s="285"/>
      <c r="W1531" s="285"/>
      <c r="X1531" s="285"/>
    </row>
    <row r="1532" spans="1:24">
      <c r="A1532" s="45"/>
      <c r="B1532" s="43">
        <f t="shared" si="30"/>
        <v>1510</v>
      </c>
      <c r="C1532" s="539"/>
      <c r="D1532" s="620"/>
      <c r="E1532" s="620"/>
      <c r="F1532" s="48"/>
      <c r="N1532" s="285"/>
      <c r="O1532" s="285"/>
      <c r="U1532" s="285"/>
      <c r="V1532" s="285"/>
      <c r="W1532" s="285"/>
      <c r="X1532" s="285"/>
    </row>
    <row r="1533" spans="1:24">
      <c r="A1533" s="45"/>
      <c r="B1533" s="43">
        <f t="shared" si="30"/>
        <v>1511</v>
      </c>
      <c r="C1533" s="539"/>
      <c r="D1533" s="620"/>
      <c r="E1533" s="620"/>
      <c r="F1533" s="48"/>
      <c r="N1533" s="285"/>
      <c r="O1533" s="285"/>
      <c r="U1533" s="285"/>
      <c r="V1533" s="285"/>
      <c r="W1533" s="285"/>
      <c r="X1533" s="285"/>
    </row>
    <row r="1534" spans="1:24">
      <c r="A1534" s="45"/>
      <c r="B1534" s="43">
        <f t="shared" si="30"/>
        <v>1512</v>
      </c>
      <c r="C1534" s="539"/>
      <c r="D1534" s="620"/>
      <c r="E1534" s="620"/>
      <c r="F1534" s="48"/>
      <c r="N1534" s="285"/>
      <c r="O1534" s="285"/>
      <c r="U1534" s="285"/>
      <c r="V1534" s="285"/>
      <c r="W1534" s="285"/>
      <c r="X1534" s="285"/>
    </row>
    <row r="1535" spans="1:24">
      <c r="A1535" s="45"/>
      <c r="B1535" s="43">
        <f t="shared" si="30"/>
        <v>1513</v>
      </c>
      <c r="C1535" s="539"/>
      <c r="D1535" s="620"/>
      <c r="E1535" s="620"/>
      <c r="F1535" s="48"/>
      <c r="N1535" s="285"/>
      <c r="O1535" s="285"/>
      <c r="U1535" s="285"/>
      <c r="V1535" s="285"/>
      <c r="W1535" s="285"/>
      <c r="X1535" s="285"/>
    </row>
    <row r="1536" spans="1:24">
      <c r="A1536" s="45"/>
      <c r="B1536" s="43">
        <f t="shared" si="30"/>
        <v>1514</v>
      </c>
      <c r="C1536" s="539"/>
      <c r="D1536" s="620"/>
      <c r="E1536" s="620"/>
      <c r="F1536" s="48"/>
      <c r="N1536" s="285"/>
      <c r="O1536" s="285"/>
      <c r="U1536" s="285"/>
      <c r="V1536" s="285"/>
      <c r="W1536" s="285"/>
      <c r="X1536" s="285"/>
    </row>
    <row r="1537" spans="1:24">
      <c r="A1537" s="45"/>
      <c r="B1537" s="43">
        <f t="shared" si="30"/>
        <v>1515</v>
      </c>
      <c r="C1537" s="539"/>
      <c r="D1537" s="620"/>
      <c r="E1537" s="620"/>
      <c r="F1537" s="48"/>
      <c r="N1537" s="285"/>
      <c r="O1537" s="285"/>
      <c r="U1537" s="285"/>
      <c r="V1537" s="285"/>
      <c r="W1537" s="285"/>
      <c r="X1537" s="285"/>
    </row>
    <row r="1538" spans="1:24">
      <c r="A1538" s="45"/>
      <c r="B1538" s="43">
        <f t="shared" si="30"/>
        <v>1516</v>
      </c>
      <c r="C1538" s="539"/>
      <c r="D1538" s="620"/>
      <c r="E1538" s="620"/>
      <c r="F1538" s="48"/>
      <c r="N1538" s="285"/>
      <c r="O1538" s="285"/>
      <c r="U1538" s="285"/>
      <c r="V1538" s="285"/>
      <c r="W1538" s="285"/>
      <c r="X1538" s="285"/>
    </row>
    <row r="1539" spans="1:24">
      <c r="A1539" s="45"/>
      <c r="B1539" s="43">
        <f t="shared" si="30"/>
        <v>1517</v>
      </c>
      <c r="C1539" s="539"/>
      <c r="D1539" s="620"/>
      <c r="E1539" s="620"/>
      <c r="F1539" s="48"/>
      <c r="N1539" s="285"/>
      <c r="O1539" s="285"/>
      <c r="U1539" s="285"/>
      <c r="V1539" s="285"/>
      <c r="W1539" s="285"/>
      <c r="X1539" s="285"/>
    </row>
    <row r="1540" spans="1:24">
      <c r="A1540" s="45"/>
      <c r="B1540" s="43">
        <f t="shared" si="30"/>
        <v>1518</v>
      </c>
      <c r="C1540" s="539"/>
      <c r="D1540" s="620"/>
      <c r="E1540" s="620"/>
      <c r="F1540" s="48"/>
      <c r="N1540" s="285"/>
      <c r="O1540" s="285"/>
      <c r="U1540" s="285"/>
      <c r="V1540" s="285"/>
      <c r="W1540" s="285"/>
      <c r="X1540" s="285"/>
    </row>
    <row r="1541" spans="1:24">
      <c r="A1541" s="45"/>
      <c r="B1541" s="43">
        <f t="shared" si="30"/>
        <v>1519</v>
      </c>
      <c r="C1541" s="539"/>
      <c r="D1541" s="620"/>
      <c r="E1541" s="620"/>
      <c r="F1541" s="48"/>
      <c r="N1541" s="285"/>
      <c r="O1541" s="285"/>
      <c r="U1541" s="285"/>
      <c r="V1541" s="285"/>
      <c r="W1541" s="285"/>
      <c r="X1541" s="285"/>
    </row>
    <row r="1542" spans="1:24">
      <c r="A1542" s="45"/>
      <c r="B1542" s="43">
        <f t="shared" si="30"/>
        <v>1520</v>
      </c>
      <c r="C1542" s="539"/>
      <c r="D1542" s="620"/>
      <c r="E1542" s="620"/>
      <c r="F1542" s="48"/>
      <c r="N1542" s="285"/>
      <c r="O1542" s="285"/>
      <c r="U1542" s="285"/>
      <c r="V1542" s="285"/>
      <c r="W1542" s="285"/>
      <c r="X1542" s="285"/>
    </row>
    <row r="1543" spans="1:24">
      <c r="A1543" s="45"/>
      <c r="B1543" s="43">
        <f t="shared" si="30"/>
        <v>1521</v>
      </c>
      <c r="C1543" s="539"/>
      <c r="D1543" s="620"/>
      <c r="E1543" s="620"/>
      <c r="F1543" s="48"/>
      <c r="N1543" s="285"/>
      <c r="O1543" s="285"/>
      <c r="U1543" s="285"/>
      <c r="V1543" s="285"/>
      <c r="W1543" s="285"/>
      <c r="X1543" s="285"/>
    </row>
    <row r="1544" spans="1:24">
      <c r="A1544" s="45"/>
      <c r="B1544" s="43">
        <f t="shared" si="30"/>
        <v>1522</v>
      </c>
      <c r="C1544" s="539"/>
      <c r="D1544" s="620"/>
      <c r="E1544" s="620"/>
      <c r="F1544" s="48"/>
      <c r="N1544" s="285"/>
      <c r="O1544" s="285"/>
      <c r="U1544" s="285"/>
      <c r="V1544" s="285"/>
      <c r="W1544" s="285"/>
      <c r="X1544" s="285"/>
    </row>
    <row r="1545" spans="1:24">
      <c r="A1545" s="45"/>
      <c r="B1545" s="43">
        <f t="shared" si="30"/>
        <v>1523</v>
      </c>
      <c r="C1545" s="539"/>
      <c r="D1545" s="620"/>
      <c r="E1545" s="620"/>
      <c r="F1545" s="48"/>
      <c r="N1545" s="285"/>
      <c r="O1545" s="285"/>
      <c r="U1545" s="285"/>
      <c r="V1545" s="285"/>
      <c r="W1545" s="285"/>
      <c r="X1545" s="285"/>
    </row>
    <row r="1546" spans="1:24">
      <c r="A1546" s="45"/>
      <c r="B1546" s="43">
        <f t="shared" si="30"/>
        <v>1524</v>
      </c>
      <c r="C1546" s="539"/>
      <c r="D1546" s="620"/>
      <c r="E1546" s="620"/>
      <c r="F1546" s="48"/>
      <c r="N1546" s="285"/>
      <c r="O1546" s="285"/>
      <c r="U1546" s="285"/>
      <c r="V1546" s="285"/>
      <c r="W1546" s="285"/>
      <c r="X1546" s="285"/>
    </row>
    <row r="1547" spans="1:24">
      <c r="A1547" s="45"/>
      <c r="B1547" s="43">
        <f t="shared" si="30"/>
        <v>1525</v>
      </c>
      <c r="C1547" s="539"/>
      <c r="D1547" s="620"/>
      <c r="E1547" s="620"/>
      <c r="F1547" s="48"/>
      <c r="N1547" s="285"/>
      <c r="O1547" s="285"/>
      <c r="U1547" s="285"/>
      <c r="V1547" s="285"/>
      <c r="W1547" s="285"/>
      <c r="X1547" s="285"/>
    </row>
    <row r="1548" spans="1:24">
      <c r="A1548" s="45"/>
      <c r="B1548" s="43">
        <f t="shared" si="30"/>
        <v>1526</v>
      </c>
      <c r="C1548" s="539"/>
      <c r="D1548" s="620"/>
      <c r="E1548" s="620"/>
      <c r="F1548" s="48"/>
      <c r="N1548" s="285"/>
      <c r="O1548" s="285"/>
      <c r="U1548" s="285"/>
      <c r="V1548" s="285"/>
      <c r="W1548" s="285"/>
      <c r="X1548" s="285"/>
    </row>
    <row r="1549" spans="1:24">
      <c r="A1549" s="45"/>
      <c r="B1549" s="43">
        <f t="shared" si="30"/>
        <v>1527</v>
      </c>
      <c r="C1549" s="539"/>
      <c r="D1549" s="620"/>
      <c r="E1549" s="620"/>
      <c r="F1549" s="48"/>
      <c r="N1549" s="285"/>
      <c r="O1549" s="285"/>
      <c r="U1549" s="285"/>
      <c r="V1549" s="285"/>
      <c r="W1549" s="285"/>
      <c r="X1549" s="285"/>
    </row>
    <row r="1550" spans="1:24">
      <c r="A1550" s="45"/>
      <c r="B1550" s="43">
        <f t="shared" si="30"/>
        <v>1528</v>
      </c>
      <c r="C1550" s="539"/>
      <c r="D1550" s="620"/>
      <c r="E1550" s="620"/>
      <c r="F1550" s="48"/>
      <c r="N1550" s="285"/>
      <c r="O1550" s="285"/>
      <c r="U1550" s="285"/>
      <c r="V1550" s="285"/>
      <c r="W1550" s="285"/>
      <c r="X1550" s="285"/>
    </row>
    <row r="1551" spans="1:24">
      <c r="A1551" s="45"/>
      <c r="B1551" s="43">
        <f t="shared" si="30"/>
        <v>1529</v>
      </c>
      <c r="C1551" s="539"/>
      <c r="D1551" s="620"/>
      <c r="E1551" s="620"/>
      <c r="F1551" s="48"/>
      <c r="N1551" s="285"/>
      <c r="O1551" s="285"/>
      <c r="U1551" s="285"/>
      <c r="V1551" s="285"/>
      <c r="W1551" s="285"/>
      <c r="X1551" s="285"/>
    </row>
    <row r="1552" spans="1:24">
      <c r="A1552" s="45"/>
      <c r="B1552" s="43">
        <f t="shared" si="30"/>
        <v>1530</v>
      </c>
      <c r="C1552" s="539"/>
      <c r="D1552" s="620"/>
      <c r="E1552" s="620"/>
      <c r="F1552" s="48"/>
      <c r="N1552" s="285"/>
      <c r="O1552" s="285"/>
      <c r="U1552" s="285"/>
      <c r="V1552" s="285"/>
      <c r="W1552" s="285"/>
      <c r="X1552" s="285"/>
    </row>
    <row r="1553" spans="1:24">
      <c r="A1553" s="45"/>
      <c r="B1553" s="43">
        <f t="shared" si="30"/>
        <v>1531</v>
      </c>
      <c r="C1553" s="539"/>
      <c r="D1553" s="620"/>
      <c r="E1553" s="620"/>
      <c r="F1553" s="48"/>
      <c r="N1553" s="285"/>
      <c r="O1553" s="285"/>
      <c r="U1553" s="285"/>
      <c r="V1553" s="285"/>
      <c r="W1553" s="285"/>
      <c r="X1553" s="285"/>
    </row>
    <row r="1554" spans="1:24">
      <c r="A1554" s="45"/>
      <c r="B1554" s="43">
        <f t="shared" si="30"/>
        <v>1532</v>
      </c>
      <c r="C1554" s="539"/>
      <c r="D1554" s="620"/>
      <c r="E1554" s="620"/>
      <c r="F1554" s="48"/>
      <c r="N1554" s="285"/>
      <c r="O1554" s="285"/>
      <c r="U1554" s="285"/>
      <c r="V1554" s="285"/>
      <c r="W1554" s="285"/>
      <c r="X1554" s="285"/>
    </row>
    <row r="1555" spans="1:24">
      <c r="A1555" s="45"/>
      <c r="B1555" s="43">
        <f t="shared" si="30"/>
        <v>1533</v>
      </c>
      <c r="C1555" s="539"/>
      <c r="D1555" s="620"/>
      <c r="E1555" s="620"/>
      <c r="F1555" s="48"/>
      <c r="N1555" s="285"/>
      <c r="O1555" s="285"/>
      <c r="U1555" s="285"/>
      <c r="V1555" s="285"/>
      <c r="W1555" s="285"/>
      <c r="X1555" s="285"/>
    </row>
    <row r="1556" spans="1:24">
      <c r="A1556" s="45"/>
      <c r="B1556" s="43">
        <f t="shared" si="30"/>
        <v>1534</v>
      </c>
      <c r="C1556" s="539"/>
      <c r="D1556" s="620"/>
      <c r="E1556" s="620"/>
      <c r="F1556" s="48"/>
      <c r="N1556" s="285"/>
      <c r="O1556" s="285"/>
      <c r="U1556" s="285"/>
      <c r="V1556" s="285"/>
      <c r="W1556" s="285"/>
      <c r="X1556" s="285"/>
    </row>
    <row r="1557" spans="1:24">
      <c r="A1557" s="45"/>
      <c r="B1557" s="43">
        <f t="shared" si="30"/>
        <v>1535</v>
      </c>
      <c r="C1557" s="539"/>
      <c r="D1557" s="620"/>
      <c r="E1557" s="620"/>
      <c r="F1557" s="48"/>
      <c r="N1557" s="285"/>
      <c r="O1557" s="285"/>
      <c r="U1557" s="285"/>
      <c r="V1557" s="285"/>
      <c r="W1557" s="285"/>
      <c r="X1557" s="285"/>
    </row>
    <row r="1558" spans="1:24">
      <c r="A1558" s="45"/>
      <c r="B1558" s="43">
        <f t="shared" si="30"/>
        <v>1536</v>
      </c>
      <c r="C1558" s="539"/>
      <c r="D1558" s="620"/>
      <c r="E1558" s="620"/>
      <c r="F1558" s="48"/>
      <c r="N1558" s="285"/>
      <c r="O1558" s="285"/>
      <c r="U1558" s="285"/>
      <c r="V1558" s="285"/>
      <c r="W1558" s="285"/>
      <c r="X1558" s="285"/>
    </row>
    <row r="1559" spans="1:24">
      <c r="A1559" s="45"/>
      <c r="B1559" s="43">
        <f t="shared" si="30"/>
        <v>1537</v>
      </c>
      <c r="C1559" s="539"/>
      <c r="D1559" s="620"/>
      <c r="E1559" s="620"/>
      <c r="F1559" s="48"/>
      <c r="N1559" s="285"/>
      <c r="O1559" s="285"/>
      <c r="U1559" s="285"/>
      <c r="V1559" s="285"/>
      <c r="W1559" s="285"/>
      <c r="X1559" s="285"/>
    </row>
    <row r="1560" spans="1:24">
      <c r="A1560" s="45"/>
      <c r="B1560" s="43">
        <f t="shared" si="30"/>
        <v>1538</v>
      </c>
      <c r="C1560" s="539"/>
      <c r="D1560" s="620"/>
      <c r="E1560" s="620"/>
      <c r="F1560" s="48"/>
      <c r="N1560" s="285"/>
      <c r="O1560" s="285"/>
      <c r="U1560" s="285"/>
      <c r="V1560" s="285"/>
      <c r="W1560" s="285"/>
      <c r="X1560" s="285"/>
    </row>
    <row r="1561" spans="1:24">
      <c r="A1561" s="45"/>
      <c r="B1561" s="43">
        <f t="shared" ref="B1561:B1624" si="31">B1560+1</f>
        <v>1539</v>
      </c>
      <c r="C1561" s="539"/>
      <c r="D1561" s="620"/>
      <c r="E1561" s="620"/>
      <c r="F1561" s="48"/>
      <c r="N1561" s="285"/>
      <c r="O1561" s="285"/>
      <c r="U1561" s="285"/>
      <c r="V1561" s="285"/>
      <c r="W1561" s="285"/>
      <c r="X1561" s="285"/>
    </row>
    <row r="1562" spans="1:24">
      <c r="A1562" s="45"/>
      <c r="B1562" s="43">
        <f t="shared" si="31"/>
        <v>1540</v>
      </c>
      <c r="C1562" s="539"/>
      <c r="D1562" s="620"/>
      <c r="E1562" s="620"/>
      <c r="F1562" s="48"/>
      <c r="N1562" s="285"/>
      <c r="O1562" s="285"/>
      <c r="U1562" s="285"/>
      <c r="V1562" s="285"/>
      <c r="W1562" s="285"/>
      <c r="X1562" s="285"/>
    </row>
    <row r="1563" spans="1:24">
      <c r="A1563" s="45"/>
      <c r="B1563" s="43">
        <f t="shared" si="31"/>
        <v>1541</v>
      </c>
      <c r="C1563" s="539"/>
      <c r="D1563" s="620"/>
      <c r="E1563" s="620"/>
      <c r="F1563" s="48"/>
      <c r="N1563" s="285"/>
      <c r="O1563" s="285"/>
      <c r="U1563" s="285"/>
      <c r="V1563" s="285"/>
      <c r="W1563" s="285"/>
      <c r="X1563" s="285"/>
    </row>
    <row r="1564" spans="1:24">
      <c r="A1564" s="45"/>
      <c r="B1564" s="43">
        <f t="shared" si="31"/>
        <v>1542</v>
      </c>
      <c r="C1564" s="539"/>
      <c r="D1564" s="620"/>
      <c r="E1564" s="620"/>
      <c r="F1564" s="48"/>
      <c r="N1564" s="285"/>
      <c r="O1564" s="285"/>
      <c r="U1564" s="285"/>
      <c r="V1564" s="285"/>
      <c r="W1564" s="285"/>
      <c r="X1564" s="285"/>
    </row>
    <row r="1565" spans="1:24">
      <c r="A1565" s="45"/>
      <c r="B1565" s="43">
        <f t="shared" si="31"/>
        <v>1543</v>
      </c>
      <c r="C1565" s="539"/>
      <c r="D1565" s="620"/>
      <c r="E1565" s="620"/>
      <c r="F1565" s="48"/>
      <c r="N1565" s="285"/>
      <c r="O1565" s="285"/>
      <c r="U1565" s="285"/>
      <c r="V1565" s="285"/>
      <c r="W1565" s="285"/>
      <c r="X1565" s="285"/>
    </row>
    <row r="1566" spans="1:24">
      <c r="A1566" s="45"/>
      <c r="B1566" s="43">
        <f t="shared" si="31"/>
        <v>1544</v>
      </c>
      <c r="C1566" s="539"/>
      <c r="D1566" s="620"/>
      <c r="E1566" s="620"/>
      <c r="F1566" s="48"/>
      <c r="N1566" s="285"/>
      <c r="O1566" s="285"/>
      <c r="U1566" s="285"/>
      <c r="V1566" s="285"/>
      <c r="W1566" s="285"/>
      <c r="X1566" s="285"/>
    </row>
    <row r="1567" spans="1:24">
      <c r="A1567" s="45"/>
      <c r="B1567" s="43">
        <f t="shared" si="31"/>
        <v>1545</v>
      </c>
      <c r="C1567" s="539"/>
      <c r="D1567" s="620"/>
      <c r="E1567" s="620"/>
      <c r="F1567" s="48"/>
      <c r="N1567" s="285"/>
      <c r="O1567" s="285"/>
      <c r="U1567" s="285"/>
      <c r="V1567" s="285"/>
      <c r="W1567" s="285"/>
      <c r="X1567" s="285"/>
    </row>
    <row r="1568" spans="1:24">
      <c r="A1568" s="45"/>
      <c r="B1568" s="43">
        <f t="shared" si="31"/>
        <v>1546</v>
      </c>
      <c r="C1568" s="539"/>
      <c r="D1568" s="620"/>
      <c r="E1568" s="620"/>
      <c r="F1568" s="48"/>
      <c r="N1568" s="285"/>
      <c r="O1568" s="285"/>
      <c r="U1568" s="285"/>
      <c r="V1568" s="285"/>
      <c r="W1568" s="285"/>
      <c r="X1568" s="285"/>
    </row>
    <row r="1569" spans="1:24">
      <c r="A1569" s="45"/>
      <c r="B1569" s="43">
        <f t="shared" si="31"/>
        <v>1547</v>
      </c>
      <c r="C1569" s="539"/>
      <c r="D1569" s="620"/>
      <c r="E1569" s="620"/>
      <c r="F1569" s="48"/>
      <c r="N1569" s="285"/>
      <c r="O1569" s="285"/>
      <c r="U1569" s="285"/>
      <c r="V1569" s="285"/>
      <c r="W1569" s="285"/>
      <c r="X1569" s="285"/>
    </row>
    <row r="1570" spans="1:24">
      <c r="A1570" s="45"/>
      <c r="B1570" s="43">
        <f t="shared" si="31"/>
        <v>1548</v>
      </c>
      <c r="C1570" s="539"/>
      <c r="D1570" s="620"/>
      <c r="E1570" s="620"/>
      <c r="F1570" s="48"/>
      <c r="N1570" s="285"/>
      <c r="O1570" s="285"/>
      <c r="U1570" s="285"/>
      <c r="V1570" s="285"/>
      <c r="W1570" s="285"/>
      <c r="X1570" s="285"/>
    </row>
    <row r="1571" spans="1:24">
      <c r="A1571" s="45"/>
      <c r="B1571" s="43">
        <f t="shared" si="31"/>
        <v>1549</v>
      </c>
      <c r="C1571" s="539"/>
      <c r="D1571" s="620"/>
      <c r="E1571" s="620"/>
      <c r="F1571" s="48"/>
      <c r="N1571" s="285"/>
      <c r="O1571" s="285"/>
      <c r="U1571" s="285"/>
      <c r="V1571" s="285"/>
      <c r="W1571" s="285"/>
      <c r="X1571" s="285"/>
    </row>
    <row r="1572" spans="1:24">
      <c r="A1572" s="45"/>
      <c r="B1572" s="43">
        <f t="shared" si="31"/>
        <v>1550</v>
      </c>
      <c r="C1572" s="539"/>
      <c r="D1572" s="620"/>
      <c r="E1572" s="620"/>
      <c r="F1572" s="48"/>
      <c r="N1572" s="285"/>
      <c r="O1572" s="285"/>
      <c r="U1572" s="285"/>
      <c r="V1572" s="285"/>
      <c r="W1572" s="285"/>
      <c r="X1572" s="285"/>
    </row>
    <row r="1573" spans="1:24">
      <c r="A1573" s="45"/>
      <c r="B1573" s="43">
        <f t="shared" si="31"/>
        <v>1551</v>
      </c>
      <c r="C1573" s="539"/>
      <c r="D1573" s="620"/>
      <c r="E1573" s="620"/>
      <c r="F1573" s="48"/>
      <c r="N1573" s="285"/>
      <c r="O1573" s="285"/>
      <c r="U1573" s="285"/>
      <c r="V1573" s="285"/>
      <c r="W1573" s="285"/>
      <c r="X1573" s="285"/>
    </row>
    <row r="1574" spans="1:24">
      <c r="A1574" s="45"/>
      <c r="B1574" s="43">
        <f t="shared" si="31"/>
        <v>1552</v>
      </c>
      <c r="C1574" s="539"/>
      <c r="D1574" s="620"/>
      <c r="E1574" s="620"/>
      <c r="F1574" s="48"/>
      <c r="N1574" s="285"/>
      <c r="O1574" s="285"/>
      <c r="U1574" s="285"/>
      <c r="V1574" s="285"/>
      <c r="W1574" s="285"/>
      <c r="X1574" s="285"/>
    </row>
    <row r="1575" spans="1:24">
      <c r="A1575" s="45"/>
      <c r="B1575" s="43">
        <f t="shared" si="31"/>
        <v>1553</v>
      </c>
      <c r="C1575" s="539"/>
      <c r="D1575" s="620"/>
      <c r="E1575" s="620"/>
      <c r="F1575" s="48"/>
      <c r="N1575" s="285"/>
      <c r="O1575" s="285"/>
      <c r="U1575" s="285"/>
      <c r="V1575" s="285"/>
      <c r="W1575" s="285"/>
      <c r="X1575" s="285"/>
    </row>
    <row r="1576" spans="1:24">
      <c r="A1576" s="45"/>
      <c r="B1576" s="43">
        <f t="shared" si="31"/>
        <v>1554</v>
      </c>
      <c r="C1576" s="539"/>
      <c r="D1576" s="620"/>
      <c r="E1576" s="620"/>
      <c r="F1576" s="48"/>
      <c r="N1576" s="285"/>
      <c r="O1576" s="285"/>
      <c r="U1576" s="285"/>
      <c r="V1576" s="285"/>
      <c r="W1576" s="285"/>
      <c r="X1576" s="285"/>
    </row>
    <row r="1577" spans="1:24">
      <c r="A1577" s="45"/>
      <c r="B1577" s="43">
        <f t="shared" si="31"/>
        <v>1555</v>
      </c>
      <c r="C1577" s="539"/>
      <c r="D1577" s="620"/>
      <c r="E1577" s="620"/>
      <c r="F1577" s="48"/>
      <c r="N1577" s="285"/>
      <c r="O1577" s="285"/>
      <c r="U1577" s="285"/>
      <c r="V1577" s="285"/>
      <c r="W1577" s="285"/>
      <c r="X1577" s="285"/>
    </row>
    <row r="1578" spans="1:24">
      <c r="A1578" s="45"/>
      <c r="B1578" s="43">
        <f t="shared" si="31"/>
        <v>1556</v>
      </c>
      <c r="C1578" s="539"/>
      <c r="D1578" s="620"/>
      <c r="E1578" s="620"/>
      <c r="F1578" s="48"/>
      <c r="N1578" s="285"/>
      <c r="O1578" s="285"/>
      <c r="U1578" s="285"/>
      <c r="V1578" s="285"/>
      <c r="W1578" s="285"/>
      <c r="X1578" s="285"/>
    </row>
    <row r="1579" spans="1:24">
      <c r="A1579" s="45"/>
      <c r="B1579" s="43">
        <f t="shared" si="31"/>
        <v>1557</v>
      </c>
      <c r="C1579" s="539"/>
      <c r="D1579" s="620"/>
      <c r="E1579" s="620"/>
      <c r="F1579" s="48"/>
      <c r="N1579" s="285"/>
      <c r="O1579" s="285"/>
      <c r="U1579" s="285"/>
      <c r="V1579" s="285"/>
      <c r="W1579" s="285"/>
      <c r="X1579" s="285"/>
    </row>
    <row r="1580" spans="1:24">
      <c r="A1580" s="45"/>
      <c r="B1580" s="43">
        <f t="shared" si="31"/>
        <v>1558</v>
      </c>
      <c r="C1580" s="539"/>
      <c r="D1580" s="620"/>
      <c r="E1580" s="620"/>
      <c r="F1580" s="48"/>
      <c r="N1580" s="285"/>
      <c r="O1580" s="285"/>
      <c r="U1580" s="285"/>
      <c r="V1580" s="285"/>
      <c r="W1580" s="285"/>
      <c r="X1580" s="285"/>
    </row>
    <row r="1581" spans="1:24">
      <c r="A1581" s="45"/>
      <c r="B1581" s="43">
        <f t="shared" si="31"/>
        <v>1559</v>
      </c>
      <c r="C1581" s="539"/>
      <c r="D1581" s="620"/>
      <c r="E1581" s="620"/>
      <c r="F1581" s="48"/>
      <c r="N1581" s="285"/>
      <c r="O1581" s="285"/>
      <c r="U1581" s="285"/>
      <c r="V1581" s="285"/>
      <c r="W1581" s="285"/>
      <c r="X1581" s="285"/>
    </row>
    <row r="1582" spans="1:24">
      <c r="A1582" s="45"/>
      <c r="B1582" s="43">
        <f t="shared" si="31"/>
        <v>1560</v>
      </c>
      <c r="C1582" s="539"/>
      <c r="D1582" s="620"/>
      <c r="E1582" s="620"/>
      <c r="F1582" s="48"/>
      <c r="N1582" s="285"/>
      <c r="O1582" s="285"/>
      <c r="U1582" s="285"/>
      <c r="V1582" s="285"/>
      <c r="W1582" s="285"/>
      <c r="X1582" s="285"/>
    </row>
    <row r="1583" spans="1:24">
      <c r="A1583" s="45"/>
      <c r="B1583" s="43">
        <f t="shared" si="31"/>
        <v>1561</v>
      </c>
      <c r="C1583" s="539"/>
      <c r="D1583" s="620"/>
      <c r="E1583" s="620"/>
      <c r="F1583" s="48"/>
      <c r="N1583" s="285"/>
      <c r="O1583" s="285"/>
      <c r="U1583" s="285"/>
      <c r="V1583" s="285"/>
      <c r="W1583" s="285"/>
      <c r="X1583" s="285"/>
    </row>
    <row r="1584" spans="1:24">
      <c r="A1584" s="45"/>
      <c r="B1584" s="43">
        <f t="shared" si="31"/>
        <v>1562</v>
      </c>
      <c r="C1584" s="539"/>
      <c r="D1584" s="620"/>
      <c r="E1584" s="620"/>
      <c r="F1584" s="48"/>
      <c r="N1584" s="285"/>
      <c r="O1584" s="285"/>
      <c r="U1584" s="285"/>
      <c r="V1584" s="285"/>
      <c r="W1584" s="285"/>
      <c r="X1584" s="285"/>
    </row>
    <row r="1585" spans="1:24">
      <c r="A1585" s="45"/>
      <c r="B1585" s="43">
        <f t="shared" si="31"/>
        <v>1563</v>
      </c>
      <c r="C1585" s="539"/>
      <c r="D1585" s="620"/>
      <c r="E1585" s="620"/>
      <c r="F1585" s="48"/>
      <c r="N1585" s="285"/>
      <c r="O1585" s="285"/>
      <c r="U1585" s="285"/>
      <c r="V1585" s="285"/>
      <c r="W1585" s="285"/>
      <c r="X1585" s="285"/>
    </row>
    <row r="1586" spans="1:24">
      <c r="A1586" s="45"/>
      <c r="B1586" s="43">
        <f t="shared" si="31"/>
        <v>1564</v>
      </c>
      <c r="C1586" s="539"/>
      <c r="D1586" s="620"/>
      <c r="E1586" s="620"/>
      <c r="F1586" s="48"/>
      <c r="N1586" s="285"/>
      <c r="O1586" s="285"/>
      <c r="U1586" s="285"/>
      <c r="V1586" s="285"/>
      <c r="W1586" s="285"/>
      <c r="X1586" s="285"/>
    </row>
    <row r="1587" spans="1:24">
      <c r="A1587" s="45"/>
      <c r="B1587" s="43">
        <f t="shared" si="31"/>
        <v>1565</v>
      </c>
      <c r="C1587" s="539"/>
      <c r="D1587" s="620"/>
      <c r="E1587" s="620"/>
      <c r="F1587" s="48"/>
      <c r="N1587" s="285"/>
      <c r="O1587" s="285"/>
      <c r="U1587" s="285"/>
      <c r="V1587" s="285"/>
      <c r="W1587" s="285"/>
      <c r="X1587" s="285"/>
    </row>
    <row r="1588" spans="1:24">
      <c r="A1588" s="45"/>
      <c r="B1588" s="43">
        <f t="shared" si="31"/>
        <v>1566</v>
      </c>
      <c r="C1588" s="539"/>
      <c r="D1588" s="620"/>
      <c r="E1588" s="620"/>
      <c r="F1588" s="48"/>
      <c r="N1588" s="285"/>
      <c r="O1588" s="285"/>
      <c r="U1588" s="285"/>
      <c r="V1588" s="285"/>
      <c r="W1588" s="285"/>
      <c r="X1588" s="285"/>
    </row>
    <row r="1589" spans="1:24">
      <c r="A1589" s="45"/>
      <c r="B1589" s="43">
        <f t="shared" si="31"/>
        <v>1567</v>
      </c>
      <c r="C1589" s="539"/>
      <c r="D1589" s="620"/>
      <c r="E1589" s="620"/>
      <c r="F1589" s="48"/>
      <c r="N1589" s="285"/>
      <c r="O1589" s="285"/>
      <c r="U1589" s="285"/>
      <c r="V1589" s="285"/>
      <c r="W1589" s="285"/>
      <c r="X1589" s="285"/>
    </row>
    <row r="1590" spans="1:24">
      <c r="A1590" s="45"/>
      <c r="B1590" s="43">
        <f t="shared" si="31"/>
        <v>1568</v>
      </c>
      <c r="C1590" s="539"/>
      <c r="D1590" s="620"/>
      <c r="E1590" s="620"/>
      <c r="F1590" s="48"/>
      <c r="N1590" s="285"/>
      <c r="O1590" s="285"/>
      <c r="U1590" s="285"/>
      <c r="V1590" s="285"/>
      <c r="W1590" s="285"/>
      <c r="X1590" s="285"/>
    </row>
    <row r="1591" spans="1:24">
      <c r="A1591" s="45"/>
      <c r="B1591" s="43">
        <f t="shared" si="31"/>
        <v>1569</v>
      </c>
      <c r="C1591" s="539"/>
      <c r="D1591" s="620"/>
      <c r="E1591" s="620"/>
      <c r="F1591" s="48"/>
      <c r="N1591" s="285"/>
      <c r="O1591" s="285"/>
      <c r="U1591" s="285"/>
      <c r="V1591" s="285"/>
      <c r="W1591" s="285"/>
      <c r="X1591" s="285"/>
    </row>
    <row r="1592" spans="1:24">
      <c r="A1592" s="45"/>
      <c r="B1592" s="43">
        <f t="shared" si="31"/>
        <v>1570</v>
      </c>
      <c r="C1592" s="539"/>
      <c r="D1592" s="620"/>
      <c r="E1592" s="620"/>
      <c r="F1592" s="48"/>
      <c r="N1592" s="285"/>
      <c r="O1592" s="285"/>
      <c r="U1592" s="285"/>
      <c r="V1592" s="285"/>
      <c r="W1592" s="285"/>
      <c r="X1592" s="285"/>
    </row>
    <row r="1593" spans="1:24">
      <c r="A1593" s="45"/>
      <c r="B1593" s="43">
        <f t="shared" si="31"/>
        <v>1571</v>
      </c>
      <c r="C1593" s="539"/>
      <c r="D1593" s="620"/>
      <c r="E1593" s="620"/>
      <c r="F1593" s="48"/>
      <c r="N1593" s="285"/>
      <c r="O1593" s="285"/>
      <c r="U1593" s="285"/>
      <c r="V1593" s="285"/>
      <c r="W1593" s="285"/>
      <c r="X1593" s="285"/>
    </row>
    <row r="1594" spans="1:24">
      <c r="A1594" s="45"/>
      <c r="B1594" s="43">
        <f t="shared" si="31"/>
        <v>1572</v>
      </c>
      <c r="C1594" s="539"/>
      <c r="D1594" s="620"/>
      <c r="E1594" s="620"/>
      <c r="F1594" s="48"/>
      <c r="N1594" s="285"/>
      <c r="O1594" s="285"/>
      <c r="U1594" s="285"/>
      <c r="V1594" s="285"/>
      <c r="W1594" s="285"/>
      <c r="X1594" s="285"/>
    </row>
    <row r="1595" spans="1:24">
      <c r="A1595" s="45"/>
      <c r="B1595" s="43">
        <f t="shared" si="31"/>
        <v>1573</v>
      </c>
      <c r="C1595" s="539"/>
      <c r="D1595" s="620"/>
      <c r="E1595" s="620"/>
      <c r="F1595" s="48"/>
      <c r="N1595" s="285"/>
      <c r="O1595" s="285"/>
      <c r="U1595" s="285"/>
      <c r="V1595" s="285"/>
      <c r="W1595" s="285"/>
      <c r="X1595" s="285"/>
    </row>
    <row r="1596" spans="1:24">
      <c r="A1596" s="45"/>
      <c r="B1596" s="43">
        <f t="shared" si="31"/>
        <v>1574</v>
      </c>
      <c r="C1596" s="539"/>
      <c r="D1596" s="620"/>
      <c r="E1596" s="620"/>
      <c r="F1596" s="48"/>
      <c r="N1596" s="285"/>
      <c r="O1596" s="285"/>
      <c r="U1596" s="285"/>
      <c r="V1596" s="285"/>
      <c r="W1596" s="285"/>
      <c r="X1596" s="285"/>
    </row>
    <row r="1597" spans="1:24">
      <c r="A1597" s="45"/>
      <c r="B1597" s="43">
        <f t="shared" si="31"/>
        <v>1575</v>
      </c>
      <c r="C1597" s="539"/>
      <c r="D1597" s="620"/>
      <c r="E1597" s="620"/>
      <c r="F1597" s="48"/>
      <c r="N1597" s="285"/>
      <c r="O1597" s="285"/>
      <c r="U1597" s="285"/>
      <c r="V1597" s="285"/>
      <c r="W1597" s="285"/>
      <c r="X1597" s="285"/>
    </row>
    <row r="1598" spans="1:24">
      <c r="A1598" s="45"/>
      <c r="B1598" s="43">
        <f t="shared" si="31"/>
        <v>1576</v>
      </c>
      <c r="C1598" s="539"/>
      <c r="D1598" s="620"/>
      <c r="E1598" s="620"/>
      <c r="F1598" s="48"/>
      <c r="N1598" s="285"/>
      <c r="O1598" s="285"/>
      <c r="U1598" s="285"/>
      <c r="V1598" s="285"/>
      <c r="W1598" s="285"/>
      <c r="X1598" s="285"/>
    </row>
    <row r="1599" spans="1:24">
      <c r="A1599" s="45"/>
      <c r="B1599" s="43">
        <f t="shared" si="31"/>
        <v>1577</v>
      </c>
      <c r="C1599" s="539"/>
      <c r="D1599" s="620"/>
      <c r="E1599" s="620"/>
      <c r="F1599" s="48"/>
      <c r="N1599" s="285"/>
      <c r="O1599" s="285"/>
      <c r="U1599" s="285"/>
      <c r="V1599" s="285"/>
      <c r="W1599" s="285"/>
      <c r="X1599" s="285"/>
    </row>
    <row r="1600" spans="1:24">
      <c r="A1600" s="45"/>
      <c r="B1600" s="43">
        <f t="shared" si="31"/>
        <v>1578</v>
      </c>
      <c r="C1600" s="539"/>
      <c r="D1600" s="620"/>
      <c r="E1600" s="620"/>
      <c r="F1600" s="48"/>
      <c r="N1600" s="285"/>
      <c r="O1600" s="285"/>
      <c r="U1600" s="285"/>
      <c r="V1600" s="285"/>
      <c r="W1600" s="285"/>
      <c r="X1600" s="285"/>
    </row>
    <row r="1601" spans="1:24">
      <c r="A1601" s="45"/>
      <c r="B1601" s="43">
        <f t="shared" si="31"/>
        <v>1579</v>
      </c>
      <c r="C1601" s="539"/>
      <c r="D1601" s="620"/>
      <c r="E1601" s="620"/>
      <c r="F1601" s="48"/>
      <c r="N1601" s="285"/>
      <c r="O1601" s="285"/>
      <c r="U1601" s="285"/>
      <c r="V1601" s="285"/>
      <c r="W1601" s="285"/>
      <c r="X1601" s="285"/>
    </row>
    <row r="1602" spans="1:24">
      <c r="A1602" s="45"/>
      <c r="B1602" s="43">
        <f t="shared" si="31"/>
        <v>1580</v>
      </c>
      <c r="C1602" s="539"/>
      <c r="D1602" s="620"/>
      <c r="E1602" s="620"/>
      <c r="F1602" s="48"/>
      <c r="N1602" s="285"/>
      <c r="O1602" s="285"/>
      <c r="U1602" s="285"/>
      <c r="V1602" s="285"/>
      <c r="W1602" s="285"/>
      <c r="X1602" s="285"/>
    </row>
    <row r="1603" spans="1:24">
      <c r="A1603" s="45"/>
      <c r="B1603" s="43">
        <f t="shared" si="31"/>
        <v>1581</v>
      </c>
      <c r="C1603" s="539"/>
      <c r="D1603" s="620"/>
      <c r="E1603" s="620"/>
      <c r="F1603" s="48"/>
      <c r="N1603" s="285"/>
      <c r="O1603" s="285"/>
      <c r="U1603" s="285"/>
      <c r="V1603" s="285"/>
      <c r="W1603" s="285"/>
      <c r="X1603" s="285"/>
    </row>
    <row r="1604" spans="1:24">
      <c r="A1604" s="45"/>
      <c r="B1604" s="43">
        <f t="shared" si="31"/>
        <v>1582</v>
      </c>
      <c r="C1604" s="539"/>
      <c r="D1604" s="620"/>
      <c r="E1604" s="620"/>
      <c r="F1604" s="48"/>
      <c r="N1604" s="285"/>
      <c r="O1604" s="285"/>
      <c r="U1604" s="285"/>
      <c r="V1604" s="285"/>
      <c r="W1604" s="285"/>
      <c r="X1604" s="285"/>
    </row>
    <row r="1605" spans="1:24">
      <c r="A1605" s="45"/>
      <c r="B1605" s="43">
        <f t="shared" si="31"/>
        <v>1583</v>
      </c>
      <c r="C1605" s="539"/>
      <c r="D1605" s="620"/>
      <c r="E1605" s="620"/>
      <c r="F1605" s="48"/>
      <c r="N1605" s="285"/>
      <c r="O1605" s="285"/>
      <c r="U1605" s="285"/>
      <c r="V1605" s="285"/>
      <c r="W1605" s="285"/>
      <c r="X1605" s="285"/>
    </row>
    <row r="1606" spans="1:24">
      <c r="A1606" s="45"/>
      <c r="B1606" s="43">
        <f t="shared" si="31"/>
        <v>1584</v>
      </c>
      <c r="C1606" s="539"/>
      <c r="D1606" s="620"/>
      <c r="E1606" s="620"/>
      <c r="F1606" s="48"/>
      <c r="N1606" s="285"/>
      <c r="O1606" s="285"/>
      <c r="U1606" s="285"/>
      <c r="V1606" s="285"/>
      <c r="W1606" s="285"/>
      <c r="X1606" s="285"/>
    </row>
    <row r="1607" spans="1:24">
      <c r="A1607" s="45"/>
      <c r="B1607" s="43">
        <f t="shared" si="31"/>
        <v>1585</v>
      </c>
      <c r="C1607" s="539"/>
      <c r="D1607" s="620"/>
      <c r="E1607" s="620"/>
      <c r="F1607" s="48"/>
      <c r="N1607" s="285"/>
      <c r="O1607" s="285"/>
      <c r="U1607" s="285"/>
      <c r="V1607" s="285"/>
      <c r="W1607" s="285"/>
      <c r="X1607" s="285"/>
    </row>
    <row r="1608" spans="1:24">
      <c r="A1608" s="45"/>
      <c r="B1608" s="43">
        <f t="shared" si="31"/>
        <v>1586</v>
      </c>
      <c r="C1608" s="539"/>
      <c r="D1608" s="620"/>
      <c r="E1608" s="620"/>
      <c r="F1608" s="48"/>
      <c r="N1608" s="285"/>
      <c r="O1608" s="285"/>
      <c r="U1608" s="285"/>
      <c r="V1608" s="285"/>
      <c r="W1608" s="285"/>
      <c r="X1608" s="285"/>
    </row>
    <row r="1609" spans="1:24">
      <c r="A1609" s="45"/>
      <c r="B1609" s="43">
        <f t="shared" si="31"/>
        <v>1587</v>
      </c>
      <c r="C1609" s="539"/>
      <c r="D1609" s="620"/>
      <c r="E1609" s="620"/>
      <c r="F1609" s="48"/>
      <c r="N1609" s="285"/>
      <c r="O1609" s="285"/>
      <c r="U1609" s="285"/>
      <c r="V1609" s="285"/>
      <c r="W1609" s="285"/>
      <c r="X1609" s="285"/>
    </row>
    <row r="1610" spans="1:24">
      <c r="A1610" s="45"/>
      <c r="B1610" s="43">
        <f t="shared" si="31"/>
        <v>1588</v>
      </c>
      <c r="C1610" s="539"/>
      <c r="D1610" s="620"/>
      <c r="E1610" s="620"/>
      <c r="F1610" s="48"/>
      <c r="N1610" s="285"/>
      <c r="O1610" s="285"/>
      <c r="U1610" s="285"/>
      <c r="V1610" s="285"/>
      <c r="W1610" s="285"/>
      <c r="X1610" s="285"/>
    </row>
    <row r="1611" spans="1:24">
      <c r="A1611" s="45"/>
      <c r="B1611" s="43">
        <f t="shared" si="31"/>
        <v>1589</v>
      </c>
      <c r="C1611" s="539"/>
      <c r="D1611" s="620"/>
      <c r="E1611" s="620"/>
      <c r="F1611" s="48"/>
      <c r="N1611" s="285"/>
      <c r="O1611" s="285"/>
      <c r="U1611" s="285"/>
      <c r="V1611" s="285"/>
      <c r="W1611" s="285"/>
      <c r="X1611" s="285"/>
    </row>
    <row r="1612" spans="1:24">
      <c r="A1612" s="45"/>
      <c r="B1612" s="43">
        <f t="shared" si="31"/>
        <v>1590</v>
      </c>
      <c r="C1612" s="539"/>
      <c r="D1612" s="620"/>
      <c r="E1612" s="620"/>
      <c r="F1612" s="48"/>
      <c r="N1612" s="285"/>
      <c r="O1612" s="285"/>
      <c r="U1612" s="285"/>
      <c r="V1612" s="285"/>
      <c r="W1612" s="285"/>
      <c r="X1612" s="285"/>
    </row>
    <row r="1613" spans="1:24">
      <c r="A1613" s="45"/>
      <c r="B1613" s="43">
        <f t="shared" si="31"/>
        <v>1591</v>
      </c>
      <c r="C1613" s="539"/>
      <c r="D1613" s="620"/>
      <c r="E1613" s="620"/>
      <c r="F1613" s="48"/>
      <c r="N1613" s="285"/>
      <c r="O1613" s="285"/>
      <c r="U1613" s="285"/>
      <c r="V1613" s="285"/>
      <c r="W1613" s="285"/>
      <c r="X1613" s="285"/>
    </row>
    <row r="1614" spans="1:24">
      <c r="A1614" s="45"/>
      <c r="B1614" s="43">
        <f t="shared" si="31"/>
        <v>1592</v>
      </c>
      <c r="C1614" s="539"/>
      <c r="D1614" s="620"/>
      <c r="E1614" s="620"/>
      <c r="F1614" s="48"/>
      <c r="N1614" s="285"/>
      <c r="O1614" s="285"/>
      <c r="U1614" s="285"/>
      <c r="V1614" s="285"/>
      <c r="W1614" s="285"/>
      <c r="X1614" s="285"/>
    </row>
    <row r="1615" spans="1:24">
      <c r="A1615" s="45"/>
      <c r="B1615" s="43">
        <f t="shared" si="31"/>
        <v>1593</v>
      </c>
      <c r="C1615" s="539"/>
      <c r="D1615" s="620"/>
      <c r="E1615" s="620"/>
      <c r="F1615" s="48"/>
      <c r="N1615" s="285"/>
      <c r="O1615" s="285"/>
      <c r="U1615" s="285"/>
      <c r="V1615" s="285"/>
      <c r="W1615" s="285"/>
      <c r="X1615" s="285"/>
    </row>
    <row r="1616" spans="1:24">
      <c r="A1616" s="45"/>
      <c r="B1616" s="43">
        <f t="shared" si="31"/>
        <v>1594</v>
      </c>
      <c r="C1616" s="539"/>
      <c r="D1616" s="620"/>
      <c r="E1616" s="620"/>
      <c r="F1616" s="48"/>
      <c r="N1616" s="285"/>
      <c r="O1616" s="285"/>
      <c r="U1616" s="285"/>
      <c r="V1616" s="285"/>
      <c r="W1616" s="285"/>
      <c r="X1616" s="285"/>
    </row>
    <row r="1617" spans="1:24">
      <c r="A1617" s="45"/>
      <c r="B1617" s="43">
        <f t="shared" si="31"/>
        <v>1595</v>
      </c>
      <c r="C1617" s="539"/>
      <c r="D1617" s="620"/>
      <c r="E1617" s="620"/>
      <c r="F1617" s="48"/>
      <c r="N1617" s="285"/>
      <c r="O1617" s="285"/>
      <c r="U1617" s="285"/>
      <c r="V1617" s="285"/>
      <c r="W1617" s="285"/>
      <c r="X1617" s="285"/>
    </row>
    <row r="1618" spans="1:24">
      <c r="A1618" s="45"/>
      <c r="B1618" s="43">
        <f t="shared" si="31"/>
        <v>1596</v>
      </c>
      <c r="C1618" s="539"/>
      <c r="D1618" s="620"/>
      <c r="E1618" s="620"/>
      <c r="F1618" s="48"/>
      <c r="N1618" s="285"/>
      <c r="O1618" s="285"/>
      <c r="U1618" s="285"/>
      <c r="V1618" s="285"/>
      <c r="W1618" s="285"/>
      <c r="X1618" s="285"/>
    </row>
    <row r="1619" spans="1:24">
      <c r="A1619" s="45"/>
      <c r="B1619" s="43">
        <f t="shared" si="31"/>
        <v>1597</v>
      </c>
      <c r="C1619" s="539"/>
      <c r="D1619" s="620"/>
      <c r="E1619" s="620"/>
      <c r="F1619" s="48"/>
      <c r="N1619" s="285"/>
      <c r="O1619" s="285"/>
      <c r="U1619" s="285"/>
      <c r="V1619" s="285"/>
      <c r="W1619" s="285"/>
      <c r="X1619" s="285"/>
    </row>
    <row r="1620" spans="1:24">
      <c r="A1620" s="45"/>
      <c r="B1620" s="43">
        <f t="shared" si="31"/>
        <v>1598</v>
      </c>
      <c r="C1620" s="539"/>
      <c r="D1620" s="620"/>
      <c r="E1620" s="620"/>
      <c r="F1620" s="48"/>
      <c r="N1620" s="285"/>
      <c r="O1620" s="285"/>
      <c r="U1620" s="285"/>
      <c r="V1620" s="285"/>
      <c r="W1620" s="285"/>
      <c r="X1620" s="285"/>
    </row>
    <row r="1621" spans="1:24">
      <c r="A1621" s="45"/>
      <c r="B1621" s="43">
        <f t="shared" si="31"/>
        <v>1599</v>
      </c>
      <c r="C1621" s="539"/>
      <c r="D1621" s="620"/>
      <c r="E1621" s="620"/>
      <c r="F1621" s="48"/>
      <c r="N1621" s="285"/>
      <c r="O1621" s="285"/>
      <c r="U1621" s="285"/>
      <c r="V1621" s="285"/>
      <c r="W1621" s="285"/>
      <c r="X1621" s="285"/>
    </row>
    <row r="1622" spans="1:24">
      <c r="A1622" s="45"/>
      <c r="B1622" s="43">
        <f t="shared" si="31"/>
        <v>1600</v>
      </c>
      <c r="C1622" s="539"/>
      <c r="D1622" s="620"/>
      <c r="E1622" s="620"/>
      <c r="F1622" s="48"/>
      <c r="N1622" s="285"/>
      <c r="O1622" s="285"/>
      <c r="U1622" s="285"/>
      <c r="V1622" s="285"/>
      <c r="W1622" s="285"/>
      <c r="X1622" s="285"/>
    </row>
    <row r="1623" spans="1:24">
      <c r="A1623" s="45"/>
      <c r="B1623" s="43">
        <f t="shared" si="31"/>
        <v>1601</v>
      </c>
      <c r="C1623" s="539"/>
      <c r="D1623" s="620"/>
      <c r="E1623" s="620"/>
      <c r="F1623" s="48"/>
      <c r="N1623" s="285"/>
      <c r="O1623" s="285"/>
      <c r="U1623" s="285"/>
      <c r="V1623" s="285"/>
      <c r="W1623" s="285"/>
      <c r="X1623" s="285"/>
    </row>
    <row r="1624" spans="1:24">
      <c r="A1624" s="45"/>
      <c r="B1624" s="43">
        <f t="shared" si="31"/>
        <v>1602</v>
      </c>
      <c r="C1624" s="539"/>
      <c r="D1624" s="620"/>
      <c r="E1624" s="620"/>
      <c r="F1624" s="48"/>
      <c r="N1624" s="285"/>
      <c r="O1624" s="285"/>
      <c r="U1624" s="285"/>
      <c r="V1624" s="285"/>
      <c r="W1624" s="285"/>
      <c r="X1624" s="285"/>
    </row>
    <row r="1625" spans="1:24">
      <c r="A1625" s="45"/>
      <c r="B1625" s="43">
        <f t="shared" ref="B1625:B1688" si="32">B1624+1</f>
        <v>1603</v>
      </c>
      <c r="C1625" s="539"/>
      <c r="D1625" s="620"/>
      <c r="E1625" s="620"/>
      <c r="F1625" s="48"/>
      <c r="N1625" s="285"/>
      <c r="O1625" s="285"/>
      <c r="U1625" s="285"/>
      <c r="V1625" s="285"/>
      <c r="W1625" s="285"/>
      <c r="X1625" s="285"/>
    </row>
    <row r="1626" spans="1:24">
      <c r="A1626" s="45"/>
      <c r="B1626" s="43">
        <f t="shared" si="32"/>
        <v>1604</v>
      </c>
      <c r="C1626" s="539"/>
      <c r="D1626" s="620"/>
      <c r="E1626" s="620"/>
      <c r="F1626" s="48"/>
      <c r="N1626" s="285"/>
      <c r="O1626" s="285"/>
      <c r="U1626" s="285"/>
      <c r="V1626" s="285"/>
      <c r="W1626" s="285"/>
      <c r="X1626" s="285"/>
    </row>
    <row r="1627" spans="1:24">
      <c r="A1627" s="45"/>
      <c r="B1627" s="43">
        <f t="shared" si="32"/>
        <v>1605</v>
      </c>
      <c r="C1627" s="539"/>
      <c r="D1627" s="620"/>
      <c r="E1627" s="620"/>
      <c r="F1627" s="48"/>
      <c r="N1627" s="285"/>
      <c r="O1627" s="285"/>
      <c r="U1627" s="285"/>
      <c r="V1627" s="285"/>
      <c r="W1627" s="285"/>
      <c r="X1627" s="285"/>
    </row>
    <row r="1628" spans="1:24">
      <c r="A1628" s="45"/>
      <c r="B1628" s="43">
        <f t="shared" si="32"/>
        <v>1606</v>
      </c>
      <c r="C1628" s="539"/>
      <c r="D1628" s="620"/>
      <c r="E1628" s="620"/>
      <c r="F1628" s="48"/>
      <c r="N1628" s="285"/>
      <c r="O1628" s="285"/>
      <c r="U1628" s="285"/>
      <c r="V1628" s="285"/>
      <c r="W1628" s="285"/>
      <c r="X1628" s="285"/>
    </row>
    <row r="1629" spans="1:24">
      <c r="A1629" s="45"/>
      <c r="B1629" s="43">
        <f t="shared" si="32"/>
        <v>1607</v>
      </c>
      <c r="C1629" s="539"/>
      <c r="D1629" s="620"/>
      <c r="E1629" s="620"/>
      <c r="F1629" s="48"/>
      <c r="N1629" s="285"/>
      <c r="O1629" s="285"/>
      <c r="U1629" s="285"/>
      <c r="V1629" s="285"/>
      <c r="W1629" s="285"/>
      <c r="X1629" s="285"/>
    </row>
    <row r="1630" spans="1:24">
      <c r="A1630" s="45"/>
      <c r="B1630" s="43">
        <f t="shared" si="32"/>
        <v>1608</v>
      </c>
      <c r="C1630" s="539"/>
      <c r="D1630" s="620"/>
      <c r="E1630" s="620"/>
      <c r="F1630" s="48"/>
      <c r="N1630" s="285"/>
      <c r="O1630" s="285"/>
      <c r="U1630" s="285"/>
      <c r="V1630" s="285"/>
      <c r="W1630" s="285"/>
      <c r="X1630" s="285"/>
    </row>
    <row r="1631" spans="1:24">
      <c r="A1631" s="45"/>
      <c r="B1631" s="43">
        <f t="shared" si="32"/>
        <v>1609</v>
      </c>
      <c r="C1631" s="539"/>
      <c r="D1631" s="620"/>
      <c r="E1631" s="620"/>
      <c r="F1631" s="48"/>
      <c r="N1631" s="285"/>
      <c r="O1631" s="285"/>
      <c r="U1631" s="285"/>
      <c r="V1631" s="285"/>
      <c r="W1631" s="285"/>
      <c r="X1631" s="285"/>
    </row>
    <row r="1632" spans="1:24">
      <c r="A1632" s="45"/>
      <c r="B1632" s="43">
        <f t="shared" si="32"/>
        <v>1610</v>
      </c>
      <c r="C1632" s="539"/>
      <c r="D1632" s="620"/>
      <c r="E1632" s="620"/>
      <c r="F1632" s="48"/>
      <c r="N1632" s="285"/>
      <c r="O1632" s="285"/>
      <c r="U1632" s="285"/>
      <c r="V1632" s="285"/>
      <c r="W1632" s="285"/>
      <c r="X1632" s="285"/>
    </row>
    <row r="1633" spans="1:24">
      <c r="A1633" s="45"/>
      <c r="B1633" s="43">
        <f t="shared" si="32"/>
        <v>1611</v>
      </c>
      <c r="C1633" s="539"/>
      <c r="D1633" s="620"/>
      <c r="E1633" s="620"/>
      <c r="F1633" s="48"/>
      <c r="N1633" s="285"/>
      <c r="O1633" s="285"/>
      <c r="U1633" s="285"/>
      <c r="V1633" s="285"/>
      <c r="W1633" s="285"/>
      <c r="X1633" s="285"/>
    </row>
    <row r="1634" spans="1:24">
      <c r="A1634" s="45"/>
      <c r="B1634" s="43">
        <f t="shared" si="32"/>
        <v>1612</v>
      </c>
      <c r="C1634" s="539"/>
      <c r="D1634" s="620"/>
      <c r="E1634" s="620"/>
      <c r="F1634" s="48"/>
      <c r="N1634" s="285"/>
      <c r="O1634" s="285"/>
      <c r="U1634" s="285"/>
      <c r="V1634" s="285"/>
      <c r="W1634" s="285"/>
      <c r="X1634" s="285"/>
    </row>
    <row r="1635" spans="1:24">
      <c r="A1635" s="45"/>
      <c r="B1635" s="43">
        <f t="shared" si="32"/>
        <v>1613</v>
      </c>
      <c r="C1635" s="539"/>
      <c r="D1635" s="620"/>
      <c r="E1635" s="620"/>
      <c r="F1635" s="48"/>
      <c r="N1635" s="285"/>
      <c r="O1635" s="285"/>
      <c r="U1635" s="285"/>
      <c r="V1635" s="285"/>
      <c r="W1635" s="285"/>
      <c r="X1635" s="285"/>
    </row>
    <row r="1636" spans="1:24">
      <c r="A1636" s="45"/>
      <c r="B1636" s="43">
        <f t="shared" si="32"/>
        <v>1614</v>
      </c>
      <c r="C1636" s="539"/>
      <c r="D1636" s="620"/>
      <c r="E1636" s="620"/>
      <c r="F1636" s="48"/>
      <c r="N1636" s="285"/>
      <c r="O1636" s="285"/>
      <c r="U1636" s="285"/>
      <c r="V1636" s="285"/>
      <c r="W1636" s="285"/>
      <c r="X1636" s="285"/>
    </row>
    <row r="1637" spans="1:24">
      <c r="A1637" s="45"/>
      <c r="B1637" s="43">
        <f t="shared" si="32"/>
        <v>1615</v>
      </c>
      <c r="C1637" s="539"/>
      <c r="D1637" s="620"/>
      <c r="E1637" s="620"/>
      <c r="F1637" s="48"/>
      <c r="N1637" s="285"/>
      <c r="O1637" s="285"/>
      <c r="U1637" s="285"/>
      <c r="V1637" s="285"/>
      <c r="W1637" s="285"/>
      <c r="X1637" s="285"/>
    </row>
    <row r="1638" spans="1:24">
      <c r="A1638" s="45"/>
      <c r="B1638" s="43">
        <f t="shared" si="32"/>
        <v>1616</v>
      </c>
      <c r="C1638" s="539"/>
      <c r="D1638" s="620"/>
      <c r="E1638" s="620"/>
      <c r="F1638" s="48"/>
      <c r="N1638" s="285"/>
      <c r="O1638" s="285"/>
      <c r="U1638" s="285"/>
      <c r="V1638" s="285"/>
      <c r="W1638" s="285"/>
      <c r="X1638" s="285"/>
    </row>
    <row r="1639" spans="1:24">
      <c r="A1639" s="45"/>
      <c r="B1639" s="43">
        <f t="shared" si="32"/>
        <v>1617</v>
      </c>
      <c r="C1639" s="539"/>
      <c r="D1639" s="620"/>
      <c r="E1639" s="620"/>
      <c r="F1639" s="48"/>
      <c r="N1639" s="285"/>
      <c r="O1639" s="285"/>
      <c r="U1639" s="285"/>
      <c r="V1639" s="285"/>
      <c r="W1639" s="285"/>
      <c r="X1639" s="285"/>
    </row>
    <row r="1640" spans="1:24">
      <c r="A1640" s="45"/>
      <c r="B1640" s="43">
        <f t="shared" si="32"/>
        <v>1618</v>
      </c>
      <c r="C1640" s="539"/>
      <c r="D1640" s="620"/>
      <c r="E1640" s="620"/>
      <c r="F1640" s="48"/>
      <c r="N1640" s="285"/>
      <c r="O1640" s="285"/>
      <c r="U1640" s="285"/>
      <c r="V1640" s="285"/>
      <c r="W1640" s="285"/>
      <c r="X1640" s="285"/>
    </row>
    <row r="1641" spans="1:24">
      <c r="A1641" s="45"/>
      <c r="B1641" s="43">
        <f t="shared" si="32"/>
        <v>1619</v>
      </c>
      <c r="C1641" s="539"/>
      <c r="D1641" s="620"/>
      <c r="E1641" s="620"/>
      <c r="F1641" s="48"/>
      <c r="N1641" s="285"/>
      <c r="O1641" s="285"/>
      <c r="U1641" s="285"/>
      <c r="V1641" s="285"/>
      <c r="W1641" s="285"/>
      <c r="X1641" s="285"/>
    </row>
    <row r="1642" spans="1:24">
      <c r="A1642" s="45"/>
      <c r="B1642" s="43">
        <f t="shared" si="32"/>
        <v>1620</v>
      </c>
      <c r="C1642" s="539"/>
      <c r="D1642" s="620"/>
      <c r="E1642" s="620"/>
      <c r="F1642" s="48"/>
      <c r="N1642" s="285"/>
      <c r="O1642" s="285"/>
      <c r="U1642" s="285"/>
      <c r="V1642" s="285"/>
      <c r="W1642" s="285"/>
      <c r="X1642" s="285"/>
    </row>
    <row r="1643" spans="1:24">
      <c r="A1643" s="45"/>
      <c r="B1643" s="43">
        <f t="shared" si="32"/>
        <v>1621</v>
      </c>
      <c r="C1643" s="539"/>
      <c r="D1643" s="620"/>
      <c r="E1643" s="620"/>
      <c r="F1643" s="48"/>
      <c r="N1643" s="285"/>
      <c r="O1643" s="285"/>
      <c r="U1643" s="285"/>
      <c r="V1643" s="285"/>
      <c r="W1643" s="285"/>
      <c r="X1643" s="285"/>
    </row>
    <row r="1644" spans="1:24">
      <c r="A1644" s="45"/>
      <c r="B1644" s="43">
        <f t="shared" si="32"/>
        <v>1622</v>
      </c>
      <c r="C1644" s="539"/>
      <c r="D1644" s="620"/>
      <c r="E1644" s="620"/>
      <c r="F1644" s="48"/>
      <c r="N1644" s="285"/>
      <c r="O1644" s="285"/>
      <c r="U1644" s="285"/>
      <c r="V1644" s="285"/>
      <c r="W1644" s="285"/>
      <c r="X1644" s="285"/>
    </row>
    <row r="1645" spans="1:24">
      <c r="A1645" s="45"/>
      <c r="B1645" s="43">
        <f t="shared" si="32"/>
        <v>1623</v>
      </c>
      <c r="C1645" s="539"/>
      <c r="D1645" s="620"/>
      <c r="E1645" s="620"/>
      <c r="F1645" s="48"/>
      <c r="N1645" s="285"/>
      <c r="O1645" s="285"/>
      <c r="U1645" s="285"/>
      <c r="V1645" s="285"/>
      <c r="W1645" s="285"/>
      <c r="X1645" s="285"/>
    </row>
    <row r="1646" spans="1:24">
      <c r="A1646" s="45"/>
      <c r="B1646" s="43">
        <f t="shared" si="32"/>
        <v>1624</v>
      </c>
      <c r="C1646" s="539"/>
      <c r="D1646" s="620"/>
      <c r="E1646" s="620"/>
      <c r="F1646" s="48"/>
      <c r="N1646" s="285"/>
      <c r="O1646" s="285"/>
      <c r="U1646" s="285"/>
      <c r="V1646" s="285"/>
      <c r="W1646" s="285"/>
      <c r="X1646" s="285"/>
    </row>
    <row r="1647" spans="1:24">
      <c r="A1647" s="45"/>
      <c r="B1647" s="43">
        <f t="shared" si="32"/>
        <v>1625</v>
      </c>
      <c r="C1647" s="539"/>
      <c r="D1647" s="620"/>
      <c r="E1647" s="620"/>
      <c r="F1647" s="48"/>
      <c r="N1647" s="285"/>
      <c r="O1647" s="285"/>
      <c r="U1647" s="285"/>
      <c r="V1647" s="285"/>
      <c r="W1647" s="285"/>
      <c r="X1647" s="285"/>
    </row>
    <row r="1648" spans="1:24">
      <c r="A1648" s="45"/>
      <c r="B1648" s="43">
        <f t="shared" si="32"/>
        <v>1626</v>
      </c>
      <c r="C1648" s="539"/>
      <c r="D1648" s="620"/>
      <c r="E1648" s="620"/>
      <c r="F1648" s="48"/>
      <c r="N1648" s="285"/>
      <c r="O1648" s="285"/>
      <c r="U1648" s="285"/>
      <c r="V1648" s="285"/>
      <c r="W1648" s="285"/>
      <c r="X1648" s="285"/>
    </row>
    <row r="1649" spans="1:24">
      <c r="A1649" s="45"/>
      <c r="B1649" s="43">
        <f t="shared" si="32"/>
        <v>1627</v>
      </c>
      <c r="C1649" s="539"/>
      <c r="D1649" s="620"/>
      <c r="E1649" s="620"/>
      <c r="F1649" s="48"/>
      <c r="N1649" s="285"/>
      <c r="O1649" s="285"/>
      <c r="U1649" s="285"/>
      <c r="V1649" s="285"/>
      <c r="W1649" s="285"/>
      <c r="X1649" s="285"/>
    </row>
    <row r="1650" spans="1:24">
      <c r="A1650" s="45"/>
      <c r="B1650" s="43">
        <f t="shared" si="32"/>
        <v>1628</v>
      </c>
      <c r="C1650" s="539"/>
      <c r="D1650" s="620"/>
      <c r="E1650" s="620"/>
      <c r="F1650" s="48"/>
      <c r="N1650" s="285"/>
      <c r="O1650" s="285"/>
      <c r="U1650" s="285"/>
      <c r="V1650" s="285"/>
      <c r="W1650" s="285"/>
      <c r="X1650" s="285"/>
    </row>
    <row r="1651" spans="1:24">
      <c r="A1651" s="45"/>
      <c r="B1651" s="43">
        <f t="shared" si="32"/>
        <v>1629</v>
      </c>
      <c r="C1651" s="539"/>
      <c r="D1651" s="620"/>
      <c r="E1651" s="620"/>
      <c r="F1651" s="48"/>
      <c r="N1651" s="285"/>
      <c r="O1651" s="285"/>
      <c r="U1651" s="285"/>
      <c r="V1651" s="285"/>
      <c r="W1651" s="285"/>
      <c r="X1651" s="285"/>
    </row>
    <row r="1652" spans="1:24">
      <c r="A1652" s="45"/>
      <c r="B1652" s="43">
        <f t="shared" si="32"/>
        <v>1630</v>
      </c>
      <c r="C1652" s="539"/>
      <c r="D1652" s="620"/>
      <c r="E1652" s="620"/>
      <c r="F1652" s="48"/>
      <c r="N1652" s="285"/>
      <c r="O1652" s="285"/>
      <c r="U1652" s="285"/>
      <c r="V1652" s="285"/>
      <c r="W1652" s="285"/>
      <c r="X1652" s="285"/>
    </row>
    <row r="1653" spans="1:24">
      <c r="A1653" s="45"/>
      <c r="B1653" s="43">
        <f t="shared" si="32"/>
        <v>1631</v>
      </c>
      <c r="C1653" s="539"/>
      <c r="D1653" s="620"/>
      <c r="E1653" s="620"/>
      <c r="F1653" s="48"/>
      <c r="N1653" s="285"/>
      <c r="O1653" s="285"/>
      <c r="U1653" s="285"/>
      <c r="V1653" s="285"/>
      <c r="W1653" s="285"/>
      <c r="X1653" s="285"/>
    </row>
    <row r="1654" spans="1:24">
      <c r="A1654" s="45"/>
      <c r="B1654" s="43">
        <f t="shared" si="32"/>
        <v>1632</v>
      </c>
      <c r="C1654" s="539"/>
      <c r="D1654" s="620"/>
      <c r="E1654" s="620"/>
      <c r="F1654" s="48"/>
      <c r="N1654" s="285"/>
      <c r="O1654" s="285"/>
      <c r="U1654" s="285"/>
      <c r="V1654" s="285"/>
      <c r="W1654" s="285"/>
      <c r="X1654" s="285"/>
    </row>
    <row r="1655" spans="1:24">
      <c r="A1655" s="45"/>
      <c r="B1655" s="43">
        <f t="shared" si="32"/>
        <v>1633</v>
      </c>
      <c r="C1655" s="539"/>
      <c r="D1655" s="620"/>
      <c r="E1655" s="620"/>
      <c r="F1655" s="48"/>
      <c r="N1655" s="285"/>
      <c r="O1655" s="285"/>
      <c r="U1655" s="285"/>
      <c r="V1655" s="285"/>
      <c r="W1655" s="285"/>
      <c r="X1655" s="285"/>
    </row>
    <row r="1656" spans="1:24">
      <c r="A1656" s="45"/>
      <c r="B1656" s="43">
        <f t="shared" si="32"/>
        <v>1634</v>
      </c>
      <c r="C1656" s="539"/>
      <c r="D1656" s="620"/>
      <c r="E1656" s="620"/>
      <c r="F1656" s="48"/>
      <c r="N1656" s="285"/>
      <c r="O1656" s="285"/>
      <c r="U1656" s="285"/>
      <c r="V1656" s="285"/>
      <c r="W1656" s="285"/>
      <c r="X1656" s="285"/>
    </row>
    <row r="1657" spans="1:24">
      <c r="A1657" s="45"/>
      <c r="B1657" s="43">
        <f t="shared" si="32"/>
        <v>1635</v>
      </c>
      <c r="C1657" s="539"/>
      <c r="D1657" s="620"/>
      <c r="E1657" s="620"/>
      <c r="F1657" s="48"/>
      <c r="N1657" s="285"/>
      <c r="O1657" s="285"/>
      <c r="U1657" s="285"/>
      <c r="V1657" s="285"/>
      <c r="W1657" s="285"/>
      <c r="X1657" s="285"/>
    </row>
    <row r="1658" spans="1:24">
      <c r="A1658" s="45"/>
      <c r="B1658" s="43">
        <f t="shared" si="32"/>
        <v>1636</v>
      </c>
      <c r="C1658" s="539"/>
      <c r="D1658" s="620"/>
      <c r="E1658" s="620"/>
      <c r="F1658" s="48"/>
      <c r="N1658" s="285"/>
      <c r="O1658" s="285"/>
      <c r="U1658" s="285"/>
      <c r="V1658" s="285"/>
      <c r="W1658" s="285"/>
      <c r="X1658" s="285"/>
    </row>
    <row r="1659" spans="1:24">
      <c r="A1659" s="45"/>
      <c r="B1659" s="43">
        <f t="shared" si="32"/>
        <v>1637</v>
      </c>
      <c r="C1659" s="539"/>
      <c r="D1659" s="620"/>
      <c r="E1659" s="620"/>
      <c r="F1659" s="48"/>
      <c r="N1659" s="285"/>
      <c r="O1659" s="285"/>
      <c r="U1659" s="285"/>
      <c r="V1659" s="285"/>
      <c r="W1659" s="285"/>
      <c r="X1659" s="285"/>
    </row>
    <row r="1660" spans="1:24">
      <c r="A1660" s="45"/>
      <c r="B1660" s="43">
        <f t="shared" si="32"/>
        <v>1638</v>
      </c>
      <c r="C1660" s="539"/>
      <c r="D1660" s="620"/>
      <c r="E1660" s="620"/>
      <c r="F1660" s="48"/>
      <c r="N1660" s="285"/>
      <c r="O1660" s="285"/>
      <c r="U1660" s="285"/>
      <c r="V1660" s="285"/>
      <c r="W1660" s="285"/>
      <c r="X1660" s="285"/>
    </row>
    <row r="1661" spans="1:24">
      <c r="A1661" s="45"/>
      <c r="B1661" s="43">
        <f t="shared" si="32"/>
        <v>1639</v>
      </c>
      <c r="C1661" s="539"/>
      <c r="D1661" s="620"/>
      <c r="E1661" s="620"/>
      <c r="F1661" s="48"/>
      <c r="N1661" s="285"/>
      <c r="O1661" s="285"/>
      <c r="U1661" s="285"/>
      <c r="V1661" s="285"/>
      <c r="W1661" s="285"/>
      <c r="X1661" s="285"/>
    </row>
    <row r="1662" spans="1:24">
      <c r="A1662" s="45"/>
      <c r="B1662" s="43">
        <f t="shared" si="32"/>
        <v>1640</v>
      </c>
      <c r="C1662" s="539"/>
      <c r="D1662" s="620"/>
      <c r="E1662" s="620"/>
      <c r="F1662" s="48"/>
      <c r="N1662" s="285"/>
      <c r="O1662" s="285"/>
      <c r="U1662" s="285"/>
      <c r="V1662" s="285"/>
      <c r="W1662" s="285"/>
      <c r="X1662" s="285"/>
    </row>
    <row r="1663" spans="1:24">
      <c r="A1663" s="45"/>
      <c r="B1663" s="43">
        <f t="shared" si="32"/>
        <v>1641</v>
      </c>
      <c r="C1663" s="539"/>
      <c r="D1663" s="620"/>
      <c r="E1663" s="620"/>
      <c r="F1663" s="48"/>
      <c r="N1663" s="285"/>
      <c r="O1663" s="285"/>
      <c r="U1663" s="285"/>
      <c r="V1663" s="285"/>
      <c r="W1663" s="285"/>
      <c r="X1663" s="285"/>
    </row>
    <row r="1664" spans="1:24">
      <c r="A1664" s="45"/>
      <c r="B1664" s="43">
        <f t="shared" si="32"/>
        <v>1642</v>
      </c>
      <c r="C1664" s="539"/>
      <c r="D1664" s="620"/>
      <c r="E1664" s="620"/>
      <c r="F1664" s="48"/>
      <c r="N1664" s="285"/>
      <c r="O1664" s="285"/>
      <c r="U1664" s="285"/>
      <c r="V1664" s="285"/>
      <c r="W1664" s="285"/>
      <c r="X1664" s="285"/>
    </row>
    <row r="1665" spans="1:24">
      <c r="A1665" s="45"/>
      <c r="B1665" s="43">
        <f t="shared" si="32"/>
        <v>1643</v>
      </c>
      <c r="C1665" s="539"/>
      <c r="D1665" s="620"/>
      <c r="E1665" s="620"/>
      <c r="F1665" s="48"/>
      <c r="N1665" s="285"/>
      <c r="O1665" s="285"/>
      <c r="U1665" s="285"/>
      <c r="V1665" s="285"/>
      <c r="W1665" s="285"/>
      <c r="X1665" s="285"/>
    </row>
    <row r="1666" spans="1:24">
      <c r="A1666" s="45"/>
      <c r="B1666" s="43">
        <f t="shared" si="32"/>
        <v>1644</v>
      </c>
      <c r="C1666" s="539"/>
      <c r="D1666" s="620"/>
      <c r="E1666" s="620"/>
      <c r="F1666" s="48"/>
      <c r="N1666" s="285"/>
      <c r="O1666" s="285"/>
      <c r="U1666" s="285"/>
      <c r="V1666" s="285"/>
      <c r="W1666" s="285"/>
      <c r="X1666" s="285"/>
    </row>
    <row r="1667" spans="1:24">
      <c r="A1667" s="45"/>
      <c r="B1667" s="43">
        <f t="shared" si="32"/>
        <v>1645</v>
      </c>
      <c r="C1667" s="539"/>
      <c r="D1667" s="620"/>
      <c r="E1667" s="620"/>
      <c r="F1667" s="48"/>
      <c r="N1667" s="285"/>
      <c r="O1667" s="285"/>
      <c r="U1667" s="285"/>
      <c r="V1667" s="285"/>
      <c r="W1667" s="285"/>
      <c r="X1667" s="285"/>
    </row>
    <row r="1668" spans="1:24">
      <c r="A1668" s="45"/>
      <c r="B1668" s="43">
        <f t="shared" si="32"/>
        <v>1646</v>
      </c>
      <c r="C1668" s="539"/>
      <c r="D1668" s="620"/>
      <c r="E1668" s="620"/>
      <c r="F1668" s="48"/>
      <c r="N1668" s="285"/>
      <c r="O1668" s="285"/>
      <c r="U1668" s="285"/>
      <c r="V1668" s="285"/>
      <c r="W1668" s="285"/>
      <c r="X1668" s="285"/>
    </row>
    <row r="1669" spans="1:24">
      <c r="A1669" s="45"/>
      <c r="B1669" s="43">
        <f t="shared" si="32"/>
        <v>1647</v>
      </c>
      <c r="C1669" s="539"/>
      <c r="D1669" s="620"/>
      <c r="E1669" s="620"/>
      <c r="F1669" s="48"/>
      <c r="N1669" s="285"/>
      <c r="O1669" s="285"/>
      <c r="U1669" s="285"/>
      <c r="V1669" s="285"/>
      <c r="W1669" s="285"/>
      <c r="X1669" s="285"/>
    </row>
    <row r="1670" spans="1:24">
      <c r="A1670" s="45"/>
      <c r="B1670" s="43">
        <f t="shared" si="32"/>
        <v>1648</v>
      </c>
      <c r="C1670" s="539"/>
      <c r="D1670" s="620"/>
      <c r="E1670" s="620"/>
      <c r="F1670" s="48"/>
      <c r="N1670" s="285"/>
      <c r="O1670" s="285"/>
      <c r="U1670" s="285"/>
      <c r="V1670" s="285"/>
      <c r="W1670" s="285"/>
      <c r="X1670" s="285"/>
    </row>
    <row r="1671" spans="1:24">
      <c r="A1671" s="45"/>
      <c r="B1671" s="43">
        <f t="shared" si="32"/>
        <v>1649</v>
      </c>
      <c r="C1671" s="539"/>
      <c r="D1671" s="620"/>
      <c r="E1671" s="620"/>
      <c r="F1671" s="48"/>
      <c r="N1671" s="285"/>
      <c r="O1671" s="285"/>
      <c r="U1671" s="285"/>
      <c r="V1671" s="285"/>
      <c r="W1671" s="285"/>
      <c r="X1671" s="285"/>
    </row>
    <row r="1672" spans="1:24">
      <c r="A1672" s="45"/>
      <c r="B1672" s="43">
        <f t="shared" si="32"/>
        <v>1650</v>
      </c>
      <c r="C1672" s="539"/>
      <c r="D1672" s="620"/>
      <c r="E1672" s="620"/>
      <c r="F1672" s="48"/>
      <c r="N1672" s="285"/>
      <c r="O1672" s="285"/>
      <c r="U1672" s="285"/>
      <c r="V1672" s="285"/>
      <c r="W1672" s="285"/>
      <c r="X1672" s="285"/>
    </row>
    <row r="1673" spans="1:24">
      <c r="A1673" s="45"/>
      <c r="B1673" s="43">
        <f t="shared" si="32"/>
        <v>1651</v>
      </c>
      <c r="C1673" s="539"/>
      <c r="D1673" s="620"/>
      <c r="E1673" s="620"/>
      <c r="F1673" s="48"/>
      <c r="N1673" s="285"/>
      <c r="O1673" s="285"/>
      <c r="U1673" s="285"/>
      <c r="V1673" s="285"/>
      <c r="W1673" s="285"/>
      <c r="X1673" s="285"/>
    </row>
    <row r="1674" spans="1:24">
      <c r="A1674" s="45"/>
      <c r="B1674" s="43">
        <f t="shared" si="32"/>
        <v>1652</v>
      </c>
      <c r="C1674" s="539"/>
      <c r="D1674" s="620"/>
      <c r="E1674" s="620"/>
      <c r="F1674" s="48"/>
      <c r="N1674" s="285"/>
      <c r="O1674" s="285"/>
      <c r="U1674" s="285"/>
      <c r="V1674" s="285"/>
      <c r="W1674" s="285"/>
      <c r="X1674" s="285"/>
    </row>
    <row r="1675" spans="1:24">
      <c r="A1675" s="45"/>
      <c r="B1675" s="43">
        <f t="shared" si="32"/>
        <v>1653</v>
      </c>
      <c r="C1675" s="539"/>
      <c r="D1675" s="620"/>
      <c r="E1675" s="620"/>
      <c r="F1675" s="48"/>
      <c r="N1675" s="285"/>
      <c r="O1675" s="285"/>
      <c r="U1675" s="285"/>
      <c r="V1675" s="285"/>
      <c r="W1675" s="285"/>
      <c r="X1675" s="285"/>
    </row>
    <row r="1676" spans="1:24">
      <c r="A1676" s="45"/>
      <c r="B1676" s="43">
        <f t="shared" si="32"/>
        <v>1654</v>
      </c>
      <c r="C1676" s="539"/>
      <c r="D1676" s="620"/>
      <c r="E1676" s="620"/>
      <c r="F1676" s="48"/>
      <c r="N1676" s="285"/>
      <c r="O1676" s="285"/>
      <c r="U1676" s="285"/>
      <c r="V1676" s="285"/>
      <c r="W1676" s="285"/>
      <c r="X1676" s="285"/>
    </row>
    <row r="1677" spans="1:24">
      <c r="A1677" s="45"/>
      <c r="B1677" s="43">
        <f t="shared" si="32"/>
        <v>1655</v>
      </c>
      <c r="C1677" s="539"/>
      <c r="D1677" s="620"/>
      <c r="E1677" s="620"/>
      <c r="F1677" s="48"/>
      <c r="N1677" s="285"/>
      <c r="O1677" s="285"/>
      <c r="U1677" s="285"/>
      <c r="V1677" s="285"/>
      <c r="W1677" s="285"/>
      <c r="X1677" s="285"/>
    </row>
    <row r="1678" spans="1:24">
      <c r="A1678" s="45"/>
      <c r="B1678" s="43">
        <f t="shared" si="32"/>
        <v>1656</v>
      </c>
      <c r="C1678" s="539"/>
      <c r="D1678" s="620"/>
      <c r="E1678" s="620"/>
      <c r="F1678" s="48"/>
      <c r="N1678" s="285"/>
      <c r="O1678" s="285"/>
      <c r="U1678" s="285"/>
      <c r="V1678" s="285"/>
      <c r="W1678" s="285"/>
      <c r="X1678" s="285"/>
    </row>
    <row r="1679" spans="1:24">
      <c r="A1679" s="45"/>
      <c r="B1679" s="43">
        <f t="shared" si="32"/>
        <v>1657</v>
      </c>
      <c r="C1679" s="539"/>
      <c r="D1679" s="620"/>
      <c r="E1679" s="620"/>
      <c r="F1679" s="48"/>
      <c r="N1679" s="285"/>
      <c r="O1679" s="285"/>
      <c r="U1679" s="285"/>
      <c r="V1679" s="285"/>
      <c r="W1679" s="285"/>
      <c r="X1679" s="285"/>
    </row>
    <row r="1680" spans="1:24">
      <c r="A1680" s="45"/>
      <c r="B1680" s="43">
        <f t="shared" si="32"/>
        <v>1658</v>
      </c>
      <c r="C1680" s="539"/>
      <c r="D1680" s="620"/>
      <c r="E1680" s="620"/>
      <c r="F1680" s="48"/>
      <c r="N1680" s="285"/>
      <c r="O1680" s="285"/>
      <c r="U1680" s="285"/>
      <c r="V1680" s="285"/>
      <c r="W1680" s="285"/>
      <c r="X1680" s="285"/>
    </row>
    <row r="1681" spans="1:24">
      <c r="A1681" s="45"/>
      <c r="B1681" s="43">
        <f t="shared" si="32"/>
        <v>1659</v>
      </c>
      <c r="C1681" s="539"/>
      <c r="D1681" s="620"/>
      <c r="E1681" s="620"/>
      <c r="F1681" s="48"/>
      <c r="N1681" s="285"/>
      <c r="O1681" s="285"/>
      <c r="U1681" s="285"/>
      <c r="V1681" s="285"/>
      <c r="W1681" s="285"/>
      <c r="X1681" s="285"/>
    </row>
    <row r="1682" spans="1:24">
      <c r="A1682" s="45"/>
      <c r="B1682" s="43">
        <f t="shared" si="32"/>
        <v>1660</v>
      </c>
      <c r="C1682" s="539"/>
      <c r="D1682" s="620"/>
      <c r="E1682" s="620"/>
      <c r="F1682" s="48"/>
      <c r="N1682" s="285"/>
      <c r="O1682" s="285"/>
      <c r="U1682" s="285"/>
      <c r="V1682" s="285"/>
      <c r="W1682" s="285"/>
      <c r="X1682" s="285"/>
    </row>
    <row r="1683" spans="1:24">
      <c r="A1683" s="45"/>
      <c r="B1683" s="43">
        <f t="shared" si="32"/>
        <v>1661</v>
      </c>
      <c r="C1683" s="539"/>
      <c r="D1683" s="620"/>
      <c r="E1683" s="620"/>
      <c r="F1683" s="48"/>
      <c r="N1683" s="285"/>
      <c r="O1683" s="285"/>
      <c r="U1683" s="285"/>
      <c r="V1683" s="285"/>
      <c r="W1683" s="285"/>
      <c r="X1683" s="285"/>
    </row>
    <row r="1684" spans="1:24">
      <c r="A1684" s="45"/>
      <c r="B1684" s="43">
        <f t="shared" si="32"/>
        <v>1662</v>
      </c>
      <c r="C1684" s="539"/>
      <c r="D1684" s="620"/>
      <c r="E1684" s="620"/>
      <c r="F1684" s="48"/>
      <c r="N1684" s="285"/>
      <c r="O1684" s="285"/>
      <c r="U1684" s="285"/>
      <c r="V1684" s="285"/>
      <c r="W1684" s="285"/>
      <c r="X1684" s="285"/>
    </row>
    <row r="1685" spans="1:24">
      <c r="A1685" s="45"/>
      <c r="B1685" s="43">
        <f t="shared" si="32"/>
        <v>1663</v>
      </c>
      <c r="C1685" s="539"/>
      <c r="D1685" s="620"/>
      <c r="E1685" s="620"/>
      <c r="F1685" s="48"/>
      <c r="N1685" s="285"/>
      <c r="O1685" s="285"/>
      <c r="U1685" s="285"/>
      <c r="V1685" s="285"/>
      <c r="W1685" s="285"/>
      <c r="X1685" s="285"/>
    </row>
    <row r="1686" spans="1:24">
      <c r="A1686" s="45"/>
      <c r="B1686" s="43">
        <f t="shared" si="32"/>
        <v>1664</v>
      </c>
      <c r="C1686" s="539"/>
      <c r="D1686" s="620"/>
      <c r="E1686" s="620"/>
      <c r="F1686" s="48"/>
      <c r="N1686" s="285"/>
      <c r="O1686" s="285"/>
      <c r="U1686" s="285"/>
      <c r="V1686" s="285"/>
      <c r="W1686" s="285"/>
      <c r="X1686" s="285"/>
    </row>
    <row r="1687" spans="1:24">
      <c r="A1687" s="45"/>
      <c r="B1687" s="43">
        <f t="shared" si="32"/>
        <v>1665</v>
      </c>
      <c r="C1687" s="539"/>
      <c r="D1687" s="620"/>
      <c r="E1687" s="620"/>
      <c r="F1687" s="48"/>
      <c r="N1687" s="285"/>
      <c r="O1687" s="285"/>
      <c r="U1687" s="285"/>
      <c r="V1687" s="285"/>
      <c r="W1687" s="285"/>
      <c r="X1687" s="285"/>
    </row>
    <row r="1688" spans="1:24">
      <c r="A1688" s="45"/>
      <c r="B1688" s="43">
        <f t="shared" si="32"/>
        <v>1666</v>
      </c>
      <c r="C1688" s="539"/>
      <c r="D1688" s="620"/>
      <c r="E1688" s="620"/>
      <c r="F1688" s="48"/>
      <c r="N1688" s="285"/>
      <c r="O1688" s="285"/>
      <c r="U1688" s="285"/>
      <c r="V1688" s="285"/>
      <c r="W1688" s="285"/>
      <c r="X1688" s="285"/>
    </row>
    <row r="1689" spans="1:24">
      <c r="A1689" s="45"/>
      <c r="B1689" s="43">
        <f t="shared" ref="B1689:B1752" si="33">B1688+1</f>
        <v>1667</v>
      </c>
      <c r="C1689" s="539"/>
      <c r="D1689" s="620"/>
      <c r="E1689" s="620"/>
      <c r="F1689" s="48"/>
      <c r="N1689" s="285"/>
      <c r="O1689" s="285"/>
      <c r="U1689" s="285"/>
      <c r="V1689" s="285"/>
      <c r="W1689" s="285"/>
      <c r="X1689" s="285"/>
    </row>
    <row r="1690" spans="1:24">
      <c r="A1690" s="45"/>
      <c r="B1690" s="43">
        <f t="shared" si="33"/>
        <v>1668</v>
      </c>
      <c r="C1690" s="539"/>
      <c r="D1690" s="620"/>
      <c r="E1690" s="620"/>
      <c r="F1690" s="48"/>
      <c r="N1690" s="285"/>
      <c r="O1690" s="285"/>
      <c r="U1690" s="285"/>
      <c r="V1690" s="285"/>
      <c r="W1690" s="285"/>
      <c r="X1690" s="285"/>
    </row>
    <row r="1691" spans="1:24">
      <c r="A1691" s="45"/>
      <c r="B1691" s="43">
        <f t="shared" si="33"/>
        <v>1669</v>
      </c>
      <c r="C1691" s="539"/>
      <c r="D1691" s="620"/>
      <c r="E1691" s="620"/>
      <c r="F1691" s="48"/>
      <c r="N1691" s="285"/>
      <c r="O1691" s="285"/>
      <c r="U1691" s="285"/>
      <c r="V1691" s="285"/>
      <c r="W1691" s="285"/>
      <c r="X1691" s="285"/>
    </row>
    <row r="1692" spans="1:24">
      <c r="A1692" s="45"/>
      <c r="B1692" s="43">
        <f t="shared" si="33"/>
        <v>1670</v>
      </c>
      <c r="C1692" s="539"/>
      <c r="D1692" s="620"/>
      <c r="E1692" s="620"/>
      <c r="F1692" s="48"/>
      <c r="N1692" s="285"/>
      <c r="O1692" s="285"/>
      <c r="U1692" s="285"/>
      <c r="V1692" s="285"/>
      <c r="W1692" s="285"/>
      <c r="X1692" s="285"/>
    </row>
    <row r="1693" spans="1:24">
      <c r="A1693" s="45"/>
      <c r="B1693" s="43">
        <f t="shared" si="33"/>
        <v>1671</v>
      </c>
      <c r="C1693" s="539"/>
      <c r="D1693" s="620"/>
      <c r="E1693" s="620"/>
      <c r="F1693" s="48"/>
      <c r="N1693" s="285"/>
      <c r="O1693" s="285"/>
      <c r="U1693" s="285"/>
      <c r="V1693" s="285"/>
      <c r="W1693" s="285"/>
      <c r="X1693" s="285"/>
    </row>
    <row r="1694" spans="1:24">
      <c r="A1694" s="45"/>
      <c r="B1694" s="43">
        <f t="shared" si="33"/>
        <v>1672</v>
      </c>
      <c r="C1694" s="539"/>
      <c r="D1694" s="620"/>
      <c r="E1694" s="620"/>
      <c r="F1694" s="48"/>
      <c r="N1694" s="285"/>
      <c r="O1694" s="285"/>
      <c r="U1694" s="285"/>
      <c r="V1694" s="285"/>
      <c r="W1694" s="285"/>
      <c r="X1694" s="285"/>
    </row>
    <row r="1695" spans="1:24">
      <c r="A1695" s="45"/>
      <c r="B1695" s="43">
        <f t="shared" si="33"/>
        <v>1673</v>
      </c>
      <c r="C1695" s="539"/>
      <c r="D1695" s="620"/>
      <c r="E1695" s="620"/>
      <c r="F1695" s="48"/>
      <c r="N1695" s="285"/>
      <c r="O1695" s="285"/>
      <c r="U1695" s="285"/>
      <c r="V1695" s="285"/>
      <c r="W1695" s="285"/>
      <c r="X1695" s="285"/>
    </row>
    <row r="1696" spans="1:24">
      <c r="A1696" s="45"/>
      <c r="B1696" s="43">
        <f t="shared" si="33"/>
        <v>1674</v>
      </c>
      <c r="C1696" s="539"/>
      <c r="D1696" s="620"/>
      <c r="E1696" s="620"/>
      <c r="F1696" s="48"/>
      <c r="N1696" s="285"/>
      <c r="O1696" s="285"/>
      <c r="U1696" s="285"/>
      <c r="V1696" s="285"/>
      <c r="W1696" s="285"/>
      <c r="X1696" s="285"/>
    </row>
    <row r="1697" spans="1:24">
      <c r="A1697" s="45"/>
      <c r="B1697" s="43">
        <f t="shared" si="33"/>
        <v>1675</v>
      </c>
      <c r="C1697" s="539"/>
      <c r="D1697" s="620"/>
      <c r="E1697" s="620"/>
      <c r="F1697" s="48"/>
      <c r="N1697" s="285"/>
      <c r="O1697" s="285"/>
      <c r="U1697" s="285"/>
      <c r="V1697" s="285"/>
      <c r="W1697" s="285"/>
      <c r="X1697" s="285"/>
    </row>
    <row r="1698" spans="1:24">
      <c r="A1698" s="45"/>
      <c r="B1698" s="43">
        <f t="shared" si="33"/>
        <v>1676</v>
      </c>
      <c r="C1698" s="539"/>
      <c r="D1698" s="620"/>
      <c r="E1698" s="620"/>
      <c r="F1698" s="48"/>
      <c r="N1698" s="285"/>
      <c r="O1698" s="285"/>
      <c r="U1698" s="285"/>
      <c r="V1698" s="285"/>
      <c r="W1698" s="285"/>
      <c r="X1698" s="285"/>
    </row>
    <row r="1699" spans="1:24">
      <c r="A1699" s="45"/>
      <c r="B1699" s="43">
        <f t="shared" si="33"/>
        <v>1677</v>
      </c>
      <c r="C1699" s="539"/>
      <c r="D1699" s="620"/>
      <c r="E1699" s="620"/>
      <c r="F1699" s="48"/>
      <c r="N1699" s="285"/>
      <c r="O1699" s="285"/>
      <c r="U1699" s="285"/>
      <c r="V1699" s="285"/>
      <c r="W1699" s="285"/>
      <c r="X1699" s="285"/>
    </row>
    <row r="1700" spans="1:24">
      <c r="A1700" s="45"/>
      <c r="B1700" s="43">
        <f t="shared" si="33"/>
        <v>1678</v>
      </c>
      <c r="C1700" s="539"/>
      <c r="D1700" s="620"/>
      <c r="E1700" s="620"/>
      <c r="F1700" s="48"/>
      <c r="N1700" s="285"/>
      <c r="O1700" s="285"/>
      <c r="U1700" s="285"/>
      <c r="V1700" s="285"/>
      <c r="W1700" s="285"/>
      <c r="X1700" s="285"/>
    </row>
    <row r="1701" spans="1:24">
      <c r="A1701" s="45"/>
      <c r="B1701" s="43">
        <f t="shared" si="33"/>
        <v>1679</v>
      </c>
      <c r="C1701" s="539"/>
      <c r="D1701" s="620"/>
      <c r="E1701" s="620"/>
      <c r="F1701" s="48"/>
      <c r="N1701" s="285"/>
      <c r="O1701" s="285"/>
      <c r="U1701" s="285"/>
      <c r="V1701" s="285"/>
      <c r="W1701" s="285"/>
      <c r="X1701" s="285"/>
    </row>
    <row r="1702" spans="1:24">
      <c r="A1702" s="45"/>
      <c r="B1702" s="43">
        <f t="shared" si="33"/>
        <v>1680</v>
      </c>
      <c r="C1702" s="539"/>
      <c r="D1702" s="620"/>
      <c r="E1702" s="620"/>
      <c r="F1702" s="48"/>
      <c r="N1702" s="285"/>
      <c r="O1702" s="285"/>
      <c r="U1702" s="285"/>
      <c r="V1702" s="285"/>
      <c r="W1702" s="285"/>
      <c r="X1702" s="285"/>
    </row>
    <row r="1703" spans="1:24">
      <c r="A1703" s="45"/>
      <c r="B1703" s="43">
        <f t="shared" si="33"/>
        <v>1681</v>
      </c>
      <c r="C1703" s="539"/>
      <c r="D1703" s="620"/>
      <c r="E1703" s="620"/>
      <c r="F1703" s="48"/>
      <c r="N1703" s="285"/>
      <c r="O1703" s="285"/>
      <c r="U1703" s="285"/>
      <c r="V1703" s="285"/>
      <c r="W1703" s="285"/>
      <c r="X1703" s="285"/>
    </row>
    <row r="1704" spans="1:24">
      <c r="A1704" s="45"/>
      <c r="B1704" s="43">
        <f t="shared" si="33"/>
        <v>1682</v>
      </c>
      <c r="C1704" s="539"/>
      <c r="D1704" s="620"/>
      <c r="E1704" s="620"/>
      <c r="F1704" s="48"/>
      <c r="N1704" s="285"/>
      <c r="O1704" s="285"/>
      <c r="U1704" s="285"/>
      <c r="V1704" s="285"/>
      <c r="W1704" s="285"/>
      <c r="X1704" s="285"/>
    </row>
    <row r="1705" spans="1:24">
      <c r="A1705" s="45"/>
      <c r="B1705" s="43">
        <f t="shared" si="33"/>
        <v>1683</v>
      </c>
      <c r="C1705" s="539"/>
      <c r="D1705" s="620"/>
      <c r="E1705" s="620"/>
      <c r="F1705" s="48"/>
      <c r="N1705" s="285"/>
      <c r="O1705" s="285"/>
      <c r="U1705" s="285"/>
      <c r="V1705" s="285"/>
      <c r="W1705" s="285"/>
      <c r="X1705" s="285"/>
    </row>
    <row r="1706" spans="1:24">
      <c r="A1706" s="45"/>
      <c r="B1706" s="43">
        <f t="shared" si="33"/>
        <v>1684</v>
      </c>
      <c r="C1706" s="539"/>
      <c r="D1706" s="620"/>
      <c r="E1706" s="620"/>
      <c r="F1706" s="48"/>
      <c r="N1706" s="285"/>
      <c r="O1706" s="285"/>
      <c r="U1706" s="285"/>
      <c r="V1706" s="285"/>
      <c r="W1706" s="285"/>
      <c r="X1706" s="285"/>
    </row>
    <row r="1707" spans="1:24">
      <c r="A1707" s="45"/>
      <c r="B1707" s="43">
        <f t="shared" si="33"/>
        <v>1685</v>
      </c>
      <c r="C1707" s="539"/>
      <c r="D1707" s="620"/>
      <c r="E1707" s="620"/>
      <c r="F1707" s="48"/>
      <c r="N1707" s="285"/>
      <c r="O1707" s="285"/>
      <c r="U1707" s="285"/>
      <c r="V1707" s="285"/>
      <c r="W1707" s="285"/>
      <c r="X1707" s="285"/>
    </row>
    <row r="1708" spans="1:24">
      <c r="A1708" s="45"/>
      <c r="B1708" s="43">
        <f t="shared" si="33"/>
        <v>1686</v>
      </c>
      <c r="C1708" s="539"/>
      <c r="D1708" s="620"/>
      <c r="E1708" s="620"/>
      <c r="F1708" s="48"/>
      <c r="N1708" s="285"/>
      <c r="O1708" s="285"/>
      <c r="U1708" s="285"/>
      <c r="V1708" s="285"/>
      <c r="W1708" s="285"/>
      <c r="X1708" s="285"/>
    </row>
    <row r="1709" spans="1:24">
      <c r="A1709" s="45"/>
      <c r="B1709" s="43">
        <f t="shared" si="33"/>
        <v>1687</v>
      </c>
      <c r="C1709" s="539"/>
      <c r="D1709" s="620"/>
      <c r="E1709" s="620"/>
      <c r="F1709" s="48"/>
      <c r="N1709" s="285"/>
      <c r="O1709" s="285"/>
      <c r="U1709" s="285"/>
      <c r="V1709" s="285"/>
      <c r="W1709" s="285"/>
      <c r="X1709" s="285"/>
    </row>
    <row r="1710" spans="1:24">
      <c r="A1710" s="45"/>
      <c r="B1710" s="43">
        <f t="shared" si="33"/>
        <v>1688</v>
      </c>
      <c r="C1710" s="539"/>
      <c r="D1710" s="620"/>
      <c r="E1710" s="620"/>
      <c r="F1710" s="48"/>
      <c r="N1710" s="285"/>
      <c r="O1710" s="285"/>
      <c r="U1710" s="285"/>
      <c r="V1710" s="285"/>
      <c r="W1710" s="285"/>
      <c r="X1710" s="285"/>
    </row>
    <row r="1711" spans="1:24">
      <c r="A1711" s="45"/>
      <c r="B1711" s="43">
        <f t="shared" si="33"/>
        <v>1689</v>
      </c>
      <c r="C1711" s="539"/>
      <c r="D1711" s="620"/>
      <c r="E1711" s="620"/>
      <c r="F1711" s="48"/>
      <c r="N1711" s="285"/>
      <c r="O1711" s="285"/>
      <c r="U1711" s="285"/>
      <c r="V1711" s="285"/>
      <c r="W1711" s="285"/>
      <c r="X1711" s="285"/>
    </row>
    <row r="1712" spans="1:24">
      <c r="A1712" s="45"/>
      <c r="B1712" s="43">
        <f t="shared" si="33"/>
        <v>1690</v>
      </c>
      <c r="C1712" s="539"/>
      <c r="D1712" s="620"/>
      <c r="E1712" s="620"/>
      <c r="F1712" s="48"/>
      <c r="N1712" s="285"/>
      <c r="O1712" s="285"/>
      <c r="U1712" s="285"/>
      <c r="V1712" s="285"/>
      <c r="W1712" s="285"/>
      <c r="X1712" s="285"/>
    </row>
    <row r="1713" spans="1:24">
      <c r="A1713" s="45"/>
      <c r="B1713" s="43">
        <f t="shared" si="33"/>
        <v>1691</v>
      </c>
      <c r="C1713" s="539"/>
      <c r="D1713" s="620"/>
      <c r="E1713" s="620"/>
      <c r="F1713" s="48"/>
      <c r="N1713" s="285"/>
      <c r="O1713" s="285"/>
      <c r="U1713" s="285"/>
      <c r="V1713" s="285"/>
      <c r="W1713" s="285"/>
      <c r="X1713" s="285"/>
    </row>
    <row r="1714" spans="1:24">
      <c r="A1714" s="45"/>
      <c r="B1714" s="43">
        <f t="shared" si="33"/>
        <v>1692</v>
      </c>
      <c r="C1714" s="539"/>
      <c r="D1714" s="620"/>
      <c r="E1714" s="620"/>
      <c r="F1714" s="48"/>
      <c r="N1714" s="285"/>
      <c r="O1714" s="285"/>
      <c r="U1714" s="285"/>
      <c r="V1714" s="285"/>
      <c r="W1714" s="285"/>
      <c r="X1714" s="285"/>
    </row>
    <row r="1715" spans="1:24">
      <c r="A1715" s="45"/>
      <c r="B1715" s="43">
        <f t="shared" si="33"/>
        <v>1693</v>
      </c>
      <c r="C1715" s="539"/>
      <c r="D1715" s="620"/>
      <c r="E1715" s="620"/>
      <c r="F1715" s="48"/>
      <c r="N1715" s="285"/>
      <c r="O1715" s="285"/>
      <c r="U1715" s="285"/>
      <c r="V1715" s="285"/>
      <c r="W1715" s="285"/>
      <c r="X1715" s="285"/>
    </row>
    <row r="1716" spans="1:24">
      <c r="A1716" s="45"/>
      <c r="B1716" s="43">
        <f t="shared" si="33"/>
        <v>1694</v>
      </c>
      <c r="C1716" s="539"/>
      <c r="D1716" s="620"/>
      <c r="E1716" s="620"/>
      <c r="F1716" s="48"/>
      <c r="N1716" s="285"/>
      <c r="O1716" s="285"/>
      <c r="U1716" s="285"/>
      <c r="V1716" s="285"/>
      <c r="W1716" s="285"/>
      <c r="X1716" s="285"/>
    </row>
    <row r="1717" spans="1:24">
      <c r="A1717" s="45"/>
      <c r="B1717" s="43">
        <f t="shared" si="33"/>
        <v>1695</v>
      </c>
      <c r="C1717" s="539"/>
      <c r="D1717" s="620"/>
      <c r="E1717" s="620"/>
      <c r="F1717" s="48"/>
      <c r="N1717" s="285"/>
      <c r="O1717" s="285"/>
      <c r="U1717" s="285"/>
      <c r="V1717" s="285"/>
      <c r="W1717" s="285"/>
      <c r="X1717" s="285"/>
    </row>
    <row r="1718" spans="1:24">
      <c r="A1718" s="45"/>
      <c r="B1718" s="43">
        <f t="shared" si="33"/>
        <v>1696</v>
      </c>
      <c r="C1718" s="539"/>
      <c r="D1718" s="620"/>
      <c r="E1718" s="620"/>
      <c r="F1718" s="48"/>
      <c r="N1718" s="285"/>
      <c r="O1718" s="285"/>
      <c r="U1718" s="285"/>
      <c r="V1718" s="285"/>
      <c r="W1718" s="285"/>
      <c r="X1718" s="285"/>
    </row>
    <row r="1719" spans="1:24">
      <c r="A1719" s="45"/>
      <c r="B1719" s="43">
        <f t="shared" si="33"/>
        <v>1697</v>
      </c>
      <c r="C1719" s="539"/>
      <c r="D1719" s="620"/>
      <c r="E1719" s="620"/>
      <c r="F1719" s="48"/>
      <c r="N1719" s="285"/>
      <c r="O1719" s="285"/>
      <c r="U1719" s="285"/>
      <c r="V1719" s="285"/>
      <c r="W1719" s="285"/>
      <c r="X1719" s="285"/>
    </row>
    <row r="1720" spans="1:24">
      <c r="A1720" s="45"/>
      <c r="B1720" s="43">
        <f t="shared" si="33"/>
        <v>1698</v>
      </c>
      <c r="C1720" s="539"/>
      <c r="D1720" s="620"/>
      <c r="E1720" s="620"/>
      <c r="F1720" s="48"/>
      <c r="N1720" s="285"/>
      <c r="O1720" s="285"/>
      <c r="U1720" s="285"/>
      <c r="V1720" s="285"/>
      <c r="W1720" s="285"/>
      <c r="X1720" s="285"/>
    </row>
    <row r="1721" spans="1:24">
      <c r="A1721" s="45"/>
      <c r="B1721" s="43">
        <f t="shared" si="33"/>
        <v>1699</v>
      </c>
      <c r="C1721" s="539"/>
      <c r="D1721" s="620"/>
      <c r="E1721" s="620"/>
      <c r="F1721" s="48"/>
      <c r="N1721" s="285"/>
      <c r="O1721" s="285"/>
      <c r="U1721" s="285"/>
      <c r="V1721" s="285"/>
      <c r="W1721" s="285"/>
      <c r="X1721" s="285"/>
    </row>
    <row r="1722" spans="1:24">
      <c r="A1722" s="45"/>
      <c r="B1722" s="43">
        <f t="shared" si="33"/>
        <v>1700</v>
      </c>
      <c r="C1722" s="539"/>
      <c r="D1722" s="620"/>
      <c r="E1722" s="620"/>
      <c r="F1722" s="48"/>
      <c r="N1722" s="285"/>
      <c r="O1722" s="285"/>
      <c r="U1722" s="285"/>
      <c r="V1722" s="285"/>
      <c r="W1722" s="285"/>
      <c r="X1722" s="285"/>
    </row>
    <row r="1723" spans="1:24">
      <c r="A1723" s="45"/>
      <c r="B1723" s="43">
        <f t="shared" si="33"/>
        <v>1701</v>
      </c>
      <c r="C1723" s="539"/>
      <c r="D1723" s="620"/>
      <c r="E1723" s="620"/>
      <c r="F1723" s="48"/>
      <c r="N1723" s="285"/>
      <c r="O1723" s="285"/>
      <c r="U1723" s="285"/>
      <c r="V1723" s="285"/>
      <c r="W1723" s="285"/>
      <c r="X1723" s="285"/>
    </row>
    <row r="1724" spans="1:24">
      <c r="A1724" s="45"/>
      <c r="B1724" s="43">
        <f t="shared" si="33"/>
        <v>1702</v>
      </c>
      <c r="C1724" s="539"/>
      <c r="D1724" s="620"/>
      <c r="E1724" s="620"/>
      <c r="F1724" s="48"/>
      <c r="N1724" s="285"/>
      <c r="O1724" s="285"/>
      <c r="U1724" s="285"/>
      <c r="V1724" s="285"/>
      <c r="W1724" s="285"/>
      <c r="X1724" s="285"/>
    </row>
    <row r="1725" spans="1:24">
      <c r="A1725" s="45"/>
      <c r="B1725" s="43">
        <f t="shared" si="33"/>
        <v>1703</v>
      </c>
      <c r="C1725" s="539"/>
      <c r="D1725" s="620"/>
      <c r="E1725" s="620"/>
      <c r="F1725" s="48"/>
      <c r="N1725" s="285"/>
      <c r="O1725" s="285"/>
      <c r="U1725" s="285"/>
      <c r="V1725" s="285"/>
      <c r="W1725" s="285"/>
      <c r="X1725" s="285"/>
    </row>
    <row r="1726" spans="1:24">
      <c r="A1726" s="45"/>
      <c r="B1726" s="43">
        <f t="shared" si="33"/>
        <v>1704</v>
      </c>
      <c r="C1726" s="539"/>
      <c r="D1726" s="620"/>
      <c r="E1726" s="620"/>
      <c r="F1726" s="48"/>
      <c r="N1726" s="285"/>
      <c r="O1726" s="285"/>
      <c r="U1726" s="285"/>
      <c r="V1726" s="285"/>
      <c r="W1726" s="285"/>
      <c r="X1726" s="285"/>
    </row>
    <row r="1727" spans="1:24">
      <c r="A1727" s="45"/>
      <c r="B1727" s="43">
        <f t="shared" si="33"/>
        <v>1705</v>
      </c>
      <c r="C1727" s="539"/>
      <c r="D1727" s="620"/>
      <c r="E1727" s="620"/>
      <c r="F1727" s="48"/>
      <c r="N1727" s="285"/>
      <c r="O1727" s="285"/>
      <c r="U1727" s="285"/>
      <c r="V1727" s="285"/>
      <c r="W1727" s="285"/>
      <c r="X1727" s="285"/>
    </row>
    <row r="1728" spans="1:24">
      <c r="A1728" s="45"/>
      <c r="B1728" s="43">
        <f t="shared" si="33"/>
        <v>1706</v>
      </c>
      <c r="C1728" s="539"/>
      <c r="D1728" s="620"/>
      <c r="E1728" s="620"/>
      <c r="F1728" s="48"/>
      <c r="N1728" s="285"/>
      <c r="O1728" s="285"/>
      <c r="U1728" s="285"/>
      <c r="V1728" s="285"/>
      <c r="W1728" s="285"/>
      <c r="X1728" s="285"/>
    </row>
    <row r="1729" spans="1:24">
      <c r="A1729" s="45"/>
      <c r="B1729" s="43">
        <f t="shared" si="33"/>
        <v>1707</v>
      </c>
      <c r="C1729" s="539"/>
      <c r="D1729" s="620"/>
      <c r="E1729" s="620"/>
      <c r="F1729" s="48"/>
      <c r="N1729" s="285"/>
      <c r="O1729" s="285"/>
      <c r="U1729" s="285"/>
      <c r="V1729" s="285"/>
      <c r="W1729" s="285"/>
      <c r="X1729" s="285"/>
    </row>
    <row r="1730" spans="1:24">
      <c r="A1730" s="45"/>
      <c r="B1730" s="43">
        <f t="shared" si="33"/>
        <v>1708</v>
      </c>
      <c r="C1730" s="539"/>
      <c r="D1730" s="620"/>
      <c r="E1730" s="620"/>
      <c r="F1730" s="48"/>
      <c r="N1730" s="285"/>
      <c r="O1730" s="285"/>
      <c r="U1730" s="285"/>
      <c r="V1730" s="285"/>
      <c r="W1730" s="285"/>
      <c r="X1730" s="285"/>
    </row>
    <row r="1731" spans="1:24">
      <c r="A1731" s="45"/>
      <c r="B1731" s="43">
        <f t="shared" si="33"/>
        <v>1709</v>
      </c>
      <c r="C1731" s="539"/>
      <c r="D1731" s="620"/>
      <c r="E1731" s="620"/>
      <c r="F1731" s="48"/>
      <c r="N1731" s="285"/>
      <c r="O1731" s="285"/>
      <c r="U1731" s="285"/>
      <c r="V1731" s="285"/>
      <c r="W1731" s="285"/>
      <c r="X1731" s="285"/>
    </row>
    <row r="1732" spans="1:24">
      <c r="A1732" s="45"/>
      <c r="B1732" s="43">
        <f t="shared" si="33"/>
        <v>1710</v>
      </c>
      <c r="C1732" s="539"/>
      <c r="D1732" s="620"/>
      <c r="E1732" s="620"/>
      <c r="F1732" s="48"/>
      <c r="N1732" s="285"/>
      <c r="O1732" s="285"/>
      <c r="U1732" s="285"/>
      <c r="V1732" s="285"/>
      <c r="W1732" s="285"/>
      <c r="X1732" s="285"/>
    </row>
    <row r="1733" spans="1:24">
      <c r="A1733" s="45"/>
      <c r="B1733" s="43">
        <f t="shared" si="33"/>
        <v>1711</v>
      </c>
      <c r="C1733" s="539"/>
      <c r="D1733" s="620"/>
      <c r="E1733" s="620"/>
      <c r="F1733" s="48"/>
      <c r="N1733" s="285"/>
      <c r="O1733" s="285"/>
      <c r="U1733" s="285"/>
      <c r="V1733" s="285"/>
      <c r="W1733" s="285"/>
      <c r="X1733" s="285"/>
    </row>
    <row r="1734" spans="1:24">
      <c r="A1734" s="45"/>
      <c r="B1734" s="43">
        <f t="shared" si="33"/>
        <v>1712</v>
      </c>
      <c r="C1734" s="539"/>
      <c r="D1734" s="620"/>
      <c r="E1734" s="620"/>
      <c r="F1734" s="48"/>
      <c r="N1734" s="285"/>
      <c r="O1734" s="285"/>
      <c r="U1734" s="285"/>
      <c r="V1734" s="285"/>
      <c r="W1734" s="285"/>
      <c r="X1734" s="285"/>
    </row>
    <row r="1735" spans="1:24">
      <c r="A1735" s="45"/>
      <c r="B1735" s="43">
        <f t="shared" si="33"/>
        <v>1713</v>
      </c>
      <c r="C1735" s="539"/>
      <c r="D1735" s="620"/>
      <c r="E1735" s="620"/>
      <c r="F1735" s="48"/>
      <c r="N1735" s="285"/>
      <c r="O1735" s="285"/>
      <c r="U1735" s="285"/>
      <c r="V1735" s="285"/>
      <c r="W1735" s="285"/>
      <c r="X1735" s="285"/>
    </row>
    <row r="1736" spans="1:24">
      <c r="A1736" s="45"/>
      <c r="B1736" s="43">
        <f t="shared" si="33"/>
        <v>1714</v>
      </c>
      <c r="C1736" s="539"/>
      <c r="D1736" s="620"/>
      <c r="E1736" s="620"/>
      <c r="F1736" s="48"/>
      <c r="N1736" s="285"/>
      <c r="O1736" s="285"/>
      <c r="U1736" s="285"/>
      <c r="V1736" s="285"/>
      <c r="W1736" s="285"/>
      <c r="X1736" s="285"/>
    </row>
    <row r="1737" spans="1:24">
      <c r="A1737" s="45"/>
      <c r="B1737" s="43">
        <f t="shared" si="33"/>
        <v>1715</v>
      </c>
      <c r="C1737" s="539"/>
      <c r="D1737" s="620"/>
      <c r="E1737" s="620"/>
      <c r="F1737" s="48"/>
      <c r="N1737" s="285"/>
      <c r="O1737" s="285"/>
      <c r="U1737" s="285"/>
      <c r="V1737" s="285"/>
      <c r="W1737" s="285"/>
      <c r="X1737" s="285"/>
    </row>
    <row r="1738" spans="1:24">
      <c r="A1738" s="45"/>
      <c r="B1738" s="43">
        <f t="shared" si="33"/>
        <v>1716</v>
      </c>
      <c r="C1738" s="539"/>
      <c r="D1738" s="620"/>
      <c r="E1738" s="620"/>
      <c r="F1738" s="48"/>
      <c r="N1738" s="285"/>
      <c r="O1738" s="285"/>
      <c r="U1738" s="285"/>
      <c r="V1738" s="285"/>
      <c r="W1738" s="285"/>
      <c r="X1738" s="285"/>
    </row>
    <row r="1739" spans="1:24">
      <c r="A1739" s="45"/>
      <c r="B1739" s="43">
        <f t="shared" si="33"/>
        <v>1717</v>
      </c>
      <c r="C1739" s="539"/>
      <c r="D1739" s="620"/>
      <c r="E1739" s="620"/>
      <c r="F1739" s="48"/>
      <c r="N1739" s="285"/>
      <c r="O1739" s="285"/>
      <c r="U1739" s="285"/>
      <c r="V1739" s="285"/>
      <c r="W1739" s="285"/>
      <c r="X1739" s="285"/>
    </row>
    <row r="1740" spans="1:24">
      <c r="A1740" s="45"/>
      <c r="B1740" s="43">
        <f t="shared" si="33"/>
        <v>1718</v>
      </c>
      <c r="C1740" s="539"/>
      <c r="D1740" s="620"/>
      <c r="E1740" s="620"/>
      <c r="F1740" s="48"/>
      <c r="N1740" s="285"/>
      <c r="O1740" s="285"/>
      <c r="U1740" s="285"/>
      <c r="V1740" s="285"/>
      <c r="W1740" s="285"/>
      <c r="X1740" s="285"/>
    </row>
    <row r="1741" spans="1:24">
      <c r="A1741" s="45"/>
      <c r="B1741" s="43">
        <f t="shared" si="33"/>
        <v>1719</v>
      </c>
      <c r="C1741" s="539"/>
      <c r="D1741" s="620"/>
      <c r="E1741" s="620"/>
      <c r="F1741" s="48"/>
      <c r="N1741" s="285"/>
      <c r="O1741" s="285"/>
      <c r="U1741" s="285"/>
      <c r="V1741" s="285"/>
      <c r="W1741" s="285"/>
      <c r="X1741" s="285"/>
    </row>
    <row r="1742" spans="1:24">
      <c r="A1742" s="45"/>
      <c r="B1742" s="43">
        <f t="shared" si="33"/>
        <v>1720</v>
      </c>
      <c r="C1742" s="539"/>
      <c r="D1742" s="620"/>
      <c r="E1742" s="620"/>
      <c r="F1742" s="48"/>
      <c r="N1742" s="285"/>
      <c r="O1742" s="285"/>
      <c r="U1742" s="285"/>
      <c r="V1742" s="285"/>
      <c r="W1742" s="285"/>
      <c r="X1742" s="285"/>
    </row>
    <row r="1743" spans="1:24">
      <c r="A1743" s="45"/>
      <c r="B1743" s="43">
        <f t="shared" si="33"/>
        <v>1721</v>
      </c>
      <c r="C1743" s="539"/>
      <c r="D1743" s="620"/>
      <c r="E1743" s="620"/>
      <c r="F1743" s="48"/>
      <c r="N1743" s="285"/>
      <c r="O1743" s="285"/>
      <c r="U1743" s="285"/>
      <c r="V1743" s="285"/>
      <c r="W1743" s="285"/>
      <c r="X1743" s="285"/>
    </row>
    <row r="1744" spans="1:24">
      <c r="A1744" s="45"/>
      <c r="B1744" s="43">
        <f t="shared" si="33"/>
        <v>1722</v>
      </c>
      <c r="C1744" s="539"/>
      <c r="D1744" s="620"/>
      <c r="E1744" s="620"/>
      <c r="F1744" s="48"/>
      <c r="N1744" s="285"/>
      <c r="O1744" s="285"/>
      <c r="U1744" s="285"/>
      <c r="V1744" s="285"/>
      <c r="W1744" s="285"/>
      <c r="X1744" s="285"/>
    </row>
    <row r="1745" spans="1:24">
      <c r="A1745" s="45"/>
      <c r="B1745" s="43">
        <f t="shared" si="33"/>
        <v>1723</v>
      </c>
      <c r="C1745" s="539"/>
      <c r="D1745" s="620"/>
      <c r="E1745" s="620"/>
      <c r="F1745" s="48"/>
      <c r="N1745" s="285"/>
      <c r="O1745" s="285"/>
      <c r="U1745" s="285"/>
      <c r="V1745" s="285"/>
      <c r="W1745" s="285"/>
      <c r="X1745" s="285"/>
    </row>
    <row r="1746" spans="1:24">
      <c r="A1746" s="45"/>
      <c r="B1746" s="43">
        <f t="shared" si="33"/>
        <v>1724</v>
      </c>
      <c r="C1746" s="539"/>
      <c r="D1746" s="620"/>
      <c r="E1746" s="620"/>
      <c r="F1746" s="48"/>
      <c r="N1746" s="285"/>
      <c r="O1746" s="285"/>
      <c r="U1746" s="285"/>
      <c r="V1746" s="285"/>
      <c r="W1746" s="285"/>
      <c r="X1746" s="285"/>
    </row>
    <row r="1747" spans="1:24">
      <c r="A1747" s="45"/>
      <c r="B1747" s="43">
        <f t="shared" si="33"/>
        <v>1725</v>
      </c>
      <c r="C1747" s="539"/>
      <c r="D1747" s="620"/>
      <c r="E1747" s="620"/>
      <c r="F1747" s="48"/>
      <c r="N1747" s="285"/>
      <c r="O1747" s="285"/>
      <c r="U1747" s="285"/>
      <c r="V1747" s="285"/>
      <c r="W1747" s="285"/>
      <c r="X1747" s="285"/>
    </row>
    <row r="1748" spans="1:24">
      <c r="A1748" s="45"/>
      <c r="B1748" s="43">
        <f t="shared" si="33"/>
        <v>1726</v>
      </c>
      <c r="C1748" s="539"/>
      <c r="D1748" s="620"/>
      <c r="E1748" s="620"/>
      <c r="F1748" s="48"/>
      <c r="N1748" s="285"/>
      <c r="O1748" s="285"/>
      <c r="U1748" s="285"/>
      <c r="V1748" s="285"/>
      <c r="W1748" s="285"/>
      <c r="X1748" s="285"/>
    </row>
    <row r="1749" spans="1:24">
      <c r="A1749" s="45"/>
      <c r="B1749" s="43">
        <f t="shared" si="33"/>
        <v>1727</v>
      </c>
      <c r="C1749" s="539"/>
      <c r="D1749" s="620"/>
      <c r="E1749" s="620"/>
      <c r="F1749" s="48"/>
      <c r="N1749" s="285"/>
      <c r="O1749" s="285"/>
      <c r="U1749" s="285"/>
      <c r="V1749" s="285"/>
      <c r="W1749" s="285"/>
      <c r="X1749" s="285"/>
    </row>
    <row r="1750" spans="1:24">
      <c r="A1750" s="45"/>
      <c r="B1750" s="43">
        <f t="shared" si="33"/>
        <v>1728</v>
      </c>
      <c r="C1750" s="539"/>
      <c r="D1750" s="620"/>
      <c r="E1750" s="620"/>
      <c r="F1750" s="48"/>
      <c r="N1750" s="285"/>
      <c r="O1750" s="285"/>
      <c r="U1750" s="285"/>
      <c r="V1750" s="285"/>
      <c r="W1750" s="285"/>
      <c r="X1750" s="285"/>
    </row>
    <row r="1751" spans="1:24">
      <c r="A1751" s="45"/>
      <c r="B1751" s="43">
        <f t="shared" si="33"/>
        <v>1729</v>
      </c>
      <c r="C1751" s="539"/>
      <c r="D1751" s="620"/>
      <c r="E1751" s="620"/>
      <c r="F1751" s="48"/>
      <c r="N1751" s="285"/>
      <c r="O1751" s="285"/>
      <c r="U1751" s="285"/>
      <c r="V1751" s="285"/>
      <c r="W1751" s="285"/>
      <c r="X1751" s="285"/>
    </row>
    <row r="1752" spans="1:24">
      <c r="A1752" s="45"/>
      <c r="B1752" s="43">
        <f t="shared" si="33"/>
        <v>1730</v>
      </c>
      <c r="C1752" s="539"/>
      <c r="D1752" s="620"/>
      <c r="E1752" s="620"/>
      <c r="F1752" s="48"/>
      <c r="N1752" s="285"/>
      <c r="O1752" s="285"/>
      <c r="U1752" s="285"/>
      <c r="V1752" s="285"/>
      <c r="W1752" s="285"/>
      <c r="X1752" s="285"/>
    </row>
    <row r="1753" spans="1:24">
      <c r="A1753" s="45"/>
      <c r="B1753" s="43">
        <f t="shared" ref="B1753:B1816" si="34">B1752+1</f>
        <v>1731</v>
      </c>
      <c r="C1753" s="539"/>
      <c r="D1753" s="620"/>
      <c r="E1753" s="620"/>
      <c r="F1753" s="48"/>
      <c r="N1753" s="285"/>
      <c r="O1753" s="285"/>
      <c r="U1753" s="285"/>
      <c r="V1753" s="285"/>
      <c r="W1753" s="285"/>
      <c r="X1753" s="285"/>
    </row>
    <row r="1754" spans="1:24">
      <c r="A1754" s="45"/>
      <c r="B1754" s="43">
        <f t="shared" si="34"/>
        <v>1732</v>
      </c>
      <c r="C1754" s="539"/>
      <c r="D1754" s="620"/>
      <c r="E1754" s="620"/>
      <c r="F1754" s="48"/>
      <c r="N1754" s="285"/>
      <c r="O1754" s="285"/>
      <c r="U1754" s="285"/>
      <c r="V1754" s="285"/>
      <c r="W1754" s="285"/>
      <c r="X1754" s="285"/>
    </row>
    <row r="1755" spans="1:24">
      <c r="A1755" s="45"/>
      <c r="B1755" s="43">
        <f t="shared" si="34"/>
        <v>1733</v>
      </c>
      <c r="C1755" s="539"/>
      <c r="D1755" s="620"/>
      <c r="E1755" s="620"/>
      <c r="F1755" s="48"/>
      <c r="N1755" s="285"/>
      <c r="O1755" s="285"/>
      <c r="U1755" s="285"/>
      <c r="V1755" s="285"/>
      <c r="W1755" s="285"/>
      <c r="X1755" s="285"/>
    </row>
    <row r="1756" spans="1:24">
      <c r="A1756" s="45"/>
      <c r="B1756" s="43">
        <f t="shared" si="34"/>
        <v>1734</v>
      </c>
      <c r="C1756" s="539"/>
      <c r="D1756" s="620"/>
      <c r="E1756" s="620"/>
      <c r="F1756" s="48"/>
      <c r="N1756" s="285"/>
      <c r="O1756" s="285"/>
      <c r="U1756" s="285"/>
      <c r="V1756" s="285"/>
      <c r="W1756" s="285"/>
      <c r="X1756" s="285"/>
    </row>
    <row r="1757" spans="1:24">
      <c r="A1757" s="45"/>
      <c r="B1757" s="43">
        <f t="shared" si="34"/>
        <v>1735</v>
      </c>
      <c r="C1757" s="539"/>
      <c r="D1757" s="620"/>
      <c r="E1757" s="620"/>
      <c r="F1757" s="48"/>
      <c r="N1757" s="285"/>
      <c r="O1757" s="285"/>
      <c r="U1757" s="285"/>
      <c r="V1757" s="285"/>
      <c r="W1757" s="285"/>
      <c r="X1757" s="285"/>
    </row>
    <row r="1758" spans="1:24">
      <c r="A1758" s="45"/>
      <c r="B1758" s="43">
        <f t="shared" si="34"/>
        <v>1736</v>
      </c>
      <c r="C1758" s="539"/>
      <c r="D1758" s="620"/>
      <c r="E1758" s="620"/>
      <c r="F1758" s="48"/>
      <c r="N1758" s="285"/>
      <c r="O1758" s="285"/>
      <c r="U1758" s="285"/>
      <c r="V1758" s="285"/>
      <c r="W1758" s="285"/>
      <c r="X1758" s="285"/>
    </row>
    <row r="1759" spans="1:24">
      <c r="A1759" s="45"/>
      <c r="B1759" s="43">
        <f t="shared" si="34"/>
        <v>1737</v>
      </c>
      <c r="C1759" s="539"/>
      <c r="D1759" s="620"/>
      <c r="E1759" s="620"/>
      <c r="F1759" s="48"/>
      <c r="N1759" s="285"/>
      <c r="O1759" s="285"/>
      <c r="U1759" s="285"/>
      <c r="V1759" s="285"/>
      <c r="W1759" s="285"/>
      <c r="X1759" s="285"/>
    </row>
    <row r="1760" spans="1:24">
      <c r="A1760" s="45"/>
      <c r="B1760" s="43">
        <f t="shared" si="34"/>
        <v>1738</v>
      </c>
      <c r="C1760" s="539"/>
      <c r="D1760" s="620"/>
      <c r="E1760" s="620"/>
      <c r="F1760" s="48"/>
      <c r="N1760" s="285"/>
      <c r="O1760" s="285"/>
      <c r="U1760" s="285"/>
      <c r="V1760" s="285"/>
      <c r="W1760" s="285"/>
      <c r="X1760" s="285"/>
    </row>
    <row r="1761" spans="1:24">
      <c r="A1761" s="45"/>
      <c r="B1761" s="43">
        <f t="shared" si="34"/>
        <v>1739</v>
      </c>
      <c r="C1761" s="539"/>
      <c r="D1761" s="620"/>
      <c r="E1761" s="620"/>
      <c r="F1761" s="48"/>
      <c r="N1761" s="285"/>
      <c r="O1761" s="285"/>
      <c r="U1761" s="285"/>
      <c r="V1761" s="285"/>
      <c r="W1761" s="285"/>
      <c r="X1761" s="285"/>
    </row>
    <row r="1762" spans="1:24">
      <c r="A1762" s="45"/>
      <c r="B1762" s="43">
        <f t="shared" si="34"/>
        <v>1740</v>
      </c>
      <c r="C1762" s="539"/>
      <c r="D1762" s="620"/>
      <c r="E1762" s="620"/>
      <c r="F1762" s="48"/>
      <c r="N1762" s="285"/>
      <c r="O1762" s="285"/>
      <c r="U1762" s="285"/>
      <c r="V1762" s="285"/>
      <c r="W1762" s="285"/>
      <c r="X1762" s="285"/>
    </row>
    <row r="1763" spans="1:24">
      <c r="A1763" s="45"/>
      <c r="B1763" s="43">
        <f t="shared" si="34"/>
        <v>1741</v>
      </c>
      <c r="C1763" s="539"/>
      <c r="D1763" s="620"/>
      <c r="E1763" s="620"/>
      <c r="F1763" s="48"/>
      <c r="N1763" s="285"/>
      <c r="O1763" s="285"/>
      <c r="U1763" s="285"/>
      <c r="V1763" s="285"/>
      <c r="W1763" s="285"/>
      <c r="X1763" s="285"/>
    </row>
    <row r="1764" spans="1:24">
      <c r="A1764" s="45"/>
      <c r="B1764" s="43">
        <f t="shared" si="34"/>
        <v>1742</v>
      </c>
      <c r="C1764" s="539"/>
      <c r="D1764" s="620"/>
      <c r="E1764" s="620"/>
      <c r="F1764" s="48"/>
      <c r="N1764" s="285"/>
      <c r="O1764" s="285"/>
      <c r="U1764" s="285"/>
      <c r="V1764" s="285"/>
      <c r="W1764" s="285"/>
      <c r="X1764" s="285"/>
    </row>
    <row r="1765" spans="1:24">
      <c r="A1765" s="45"/>
      <c r="B1765" s="43">
        <f t="shared" si="34"/>
        <v>1743</v>
      </c>
      <c r="C1765" s="539"/>
      <c r="D1765" s="620"/>
      <c r="E1765" s="620"/>
      <c r="F1765" s="48"/>
      <c r="N1765" s="285"/>
      <c r="O1765" s="285"/>
      <c r="U1765" s="285"/>
      <c r="V1765" s="285"/>
      <c r="W1765" s="285"/>
      <c r="X1765" s="285"/>
    </row>
    <row r="1766" spans="1:24">
      <c r="A1766" s="45"/>
      <c r="B1766" s="43">
        <f t="shared" si="34"/>
        <v>1744</v>
      </c>
      <c r="C1766" s="539"/>
      <c r="D1766" s="620"/>
      <c r="E1766" s="620"/>
      <c r="F1766" s="48"/>
      <c r="N1766" s="285"/>
      <c r="O1766" s="285"/>
      <c r="U1766" s="285"/>
      <c r="V1766" s="285"/>
      <c r="W1766" s="285"/>
      <c r="X1766" s="285"/>
    </row>
    <row r="1767" spans="1:24">
      <c r="A1767" s="45"/>
      <c r="B1767" s="43">
        <f t="shared" si="34"/>
        <v>1745</v>
      </c>
      <c r="C1767" s="539"/>
      <c r="D1767" s="620"/>
      <c r="E1767" s="620"/>
      <c r="F1767" s="48"/>
      <c r="N1767" s="285"/>
      <c r="O1767" s="285"/>
      <c r="U1767" s="285"/>
      <c r="V1767" s="285"/>
      <c r="W1767" s="285"/>
      <c r="X1767" s="285"/>
    </row>
    <row r="1768" spans="1:24">
      <c r="A1768" s="45"/>
      <c r="B1768" s="43">
        <f t="shared" si="34"/>
        <v>1746</v>
      </c>
      <c r="C1768" s="539"/>
      <c r="D1768" s="620"/>
      <c r="E1768" s="620"/>
      <c r="F1768" s="48"/>
      <c r="N1768" s="285"/>
      <c r="O1768" s="285"/>
      <c r="U1768" s="285"/>
      <c r="V1768" s="285"/>
      <c r="W1768" s="285"/>
      <c r="X1768" s="285"/>
    </row>
    <row r="1769" spans="1:24">
      <c r="A1769" s="45"/>
      <c r="B1769" s="43">
        <f t="shared" si="34"/>
        <v>1747</v>
      </c>
      <c r="C1769" s="539"/>
      <c r="D1769" s="620"/>
      <c r="E1769" s="620"/>
      <c r="F1769" s="48"/>
      <c r="N1769" s="285"/>
      <c r="O1769" s="285"/>
      <c r="U1769" s="285"/>
      <c r="V1769" s="285"/>
      <c r="W1769" s="285"/>
      <c r="X1769" s="285"/>
    </row>
    <row r="1770" spans="1:24">
      <c r="A1770" s="45"/>
      <c r="B1770" s="43">
        <f t="shared" si="34"/>
        <v>1748</v>
      </c>
      <c r="C1770" s="539"/>
      <c r="D1770" s="620"/>
      <c r="E1770" s="620"/>
      <c r="F1770" s="48"/>
      <c r="N1770" s="285"/>
      <c r="O1770" s="285"/>
      <c r="U1770" s="285"/>
      <c r="V1770" s="285"/>
      <c r="W1770" s="285"/>
      <c r="X1770" s="285"/>
    </row>
    <row r="1771" spans="1:24">
      <c r="A1771" s="45"/>
      <c r="B1771" s="43">
        <f t="shared" si="34"/>
        <v>1749</v>
      </c>
      <c r="C1771" s="539"/>
      <c r="D1771" s="620"/>
      <c r="E1771" s="620"/>
      <c r="F1771" s="48"/>
      <c r="N1771" s="285"/>
      <c r="O1771" s="285"/>
      <c r="U1771" s="285"/>
      <c r="V1771" s="285"/>
      <c r="W1771" s="285"/>
      <c r="X1771" s="285"/>
    </row>
    <row r="1772" spans="1:24">
      <c r="A1772" s="45"/>
      <c r="B1772" s="43">
        <f t="shared" si="34"/>
        <v>1750</v>
      </c>
      <c r="C1772" s="539"/>
      <c r="D1772" s="620"/>
      <c r="E1772" s="620"/>
      <c r="F1772" s="48"/>
      <c r="N1772" s="285"/>
      <c r="O1772" s="285"/>
      <c r="U1772" s="285"/>
      <c r="V1772" s="285"/>
      <c r="W1772" s="285"/>
      <c r="X1772" s="285"/>
    </row>
    <row r="1773" spans="1:24">
      <c r="A1773" s="45"/>
      <c r="B1773" s="43">
        <f t="shared" si="34"/>
        <v>1751</v>
      </c>
      <c r="C1773" s="539"/>
      <c r="D1773" s="620"/>
      <c r="E1773" s="620"/>
      <c r="F1773" s="48"/>
      <c r="N1773" s="285"/>
      <c r="O1773" s="285"/>
      <c r="U1773" s="285"/>
      <c r="V1773" s="285"/>
      <c r="W1773" s="285"/>
      <c r="X1773" s="285"/>
    </row>
    <row r="1774" spans="1:24">
      <c r="A1774" s="45"/>
      <c r="B1774" s="43">
        <f t="shared" si="34"/>
        <v>1752</v>
      </c>
      <c r="C1774" s="539"/>
      <c r="D1774" s="620"/>
      <c r="E1774" s="620"/>
      <c r="F1774" s="48"/>
      <c r="N1774" s="285"/>
      <c r="O1774" s="285"/>
      <c r="U1774" s="285"/>
      <c r="V1774" s="285"/>
      <c r="W1774" s="285"/>
      <c r="X1774" s="285"/>
    </row>
    <row r="1775" spans="1:24">
      <c r="A1775" s="45"/>
      <c r="B1775" s="43">
        <f t="shared" si="34"/>
        <v>1753</v>
      </c>
      <c r="C1775" s="539"/>
      <c r="D1775" s="620"/>
      <c r="E1775" s="620"/>
      <c r="F1775" s="48"/>
      <c r="N1775" s="285"/>
      <c r="O1775" s="285"/>
      <c r="U1775" s="285"/>
      <c r="V1775" s="285"/>
      <c r="W1775" s="285"/>
      <c r="X1775" s="285"/>
    </row>
    <row r="1776" spans="1:24">
      <c r="A1776" s="45"/>
      <c r="B1776" s="43">
        <f t="shared" si="34"/>
        <v>1754</v>
      </c>
      <c r="C1776" s="539"/>
      <c r="D1776" s="620"/>
      <c r="E1776" s="620"/>
      <c r="F1776" s="48"/>
      <c r="N1776" s="285"/>
      <c r="O1776" s="285"/>
      <c r="U1776" s="285"/>
      <c r="V1776" s="285"/>
      <c r="W1776" s="285"/>
      <c r="X1776" s="285"/>
    </row>
    <row r="1777" spans="1:24">
      <c r="A1777" s="45"/>
      <c r="B1777" s="43">
        <f t="shared" si="34"/>
        <v>1755</v>
      </c>
      <c r="C1777" s="539"/>
      <c r="D1777" s="620"/>
      <c r="E1777" s="620"/>
      <c r="F1777" s="48"/>
      <c r="N1777" s="285"/>
      <c r="O1777" s="285"/>
      <c r="U1777" s="285"/>
      <c r="V1777" s="285"/>
      <c r="W1777" s="285"/>
      <c r="X1777" s="285"/>
    </row>
    <row r="1778" spans="1:24">
      <c r="A1778" s="45"/>
      <c r="B1778" s="43">
        <f t="shared" si="34"/>
        <v>1756</v>
      </c>
      <c r="C1778" s="539"/>
      <c r="D1778" s="620"/>
      <c r="E1778" s="620"/>
      <c r="F1778" s="48"/>
      <c r="N1778" s="285"/>
      <c r="O1778" s="285"/>
      <c r="U1778" s="285"/>
      <c r="V1778" s="285"/>
      <c r="W1778" s="285"/>
      <c r="X1778" s="285"/>
    </row>
    <row r="1779" spans="1:24">
      <c r="A1779" s="45"/>
      <c r="B1779" s="43">
        <f t="shared" si="34"/>
        <v>1757</v>
      </c>
      <c r="C1779" s="539"/>
      <c r="D1779" s="620"/>
      <c r="E1779" s="620"/>
      <c r="F1779" s="48"/>
      <c r="N1779" s="285"/>
      <c r="O1779" s="285"/>
      <c r="U1779" s="285"/>
      <c r="V1779" s="285"/>
      <c r="W1779" s="285"/>
      <c r="X1779" s="285"/>
    </row>
    <row r="1780" spans="1:24">
      <c r="A1780" s="45"/>
      <c r="B1780" s="43">
        <f t="shared" si="34"/>
        <v>1758</v>
      </c>
      <c r="C1780" s="539"/>
      <c r="D1780" s="620"/>
      <c r="E1780" s="620"/>
      <c r="F1780" s="48"/>
      <c r="N1780" s="285"/>
      <c r="O1780" s="285"/>
      <c r="U1780" s="285"/>
      <c r="V1780" s="285"/>
      <c r="W1780" s="285"/>
      <c r="X1780" s="285"/>
    </row>
    <row r="1781" spans="1:24">
      <c r="A1781" s="45"/>
      <c r="B1781" s="43">
        <f t="shared" si="34"/>
        <v>1759</v>
      </c>
      <c r="C1781" s="539"/>
      <c r="D1781" s="620"/>
      <c r="E1781" s="620"/>
      <c r="F1781" s="48"/>
      <c r="N1781" s="285"/>
      <c r="O1781" s="285"/>
      <c r="U1781" s="285"/>
      <c r="V1781" s="285"/>
      <c r="W1781" s="285"/>
      <c r="X1781" s="285"/>
    </row>
    <row r="1782" spans="1:24">
      <c r="A1782" s="45"/>
      <c r="B1782" s="43">
        <f t="shared" si="34"/>
        <v>1760</v>
      </c>
      <c r="C1782" s="539"/>
      <c r="D1782" s="620"/>
      <c r="E1782" s="620"/>
      <c r="F1782" s="48"/>
      <c r="N1782" s="285"/>
      <c r="O1782" s="285"/>
      <c r="U1782" s="285"/>
      <c r="V1782" s="285"/>
      <c r="W1782" s="285"/>
      <c r="X1782" s="285"/>
    </row>
    <row r="1783" spans="1:24">
      <c r="A1783" s="45"/>
      <c r="B1783" s="43">
        <f t="shared" si="34"/>
        <v>1761</v>
      </c>
      <c r="C1783" s="539"/>
      <c r="D1783" s="620"/>
      <c r="E1783" s="620"/>
      <c r="F1783" s="48"/>
      <c r="N1783" s="285"/>
      <c r="O1783" s="285"/>
      <c r="U1783" s="285"/>
      <c r="V1783" s="285"/>
      <c r="W1783" s="285"/>
      <c r="X1783" s="285"/>
    </row>
    <row r="1784" spans="1:24">
      <c r="A1784" s="45"/>
      <c r="B1784" s="43">
        <f t="shared" si="34"/>
        <v>1762</v>
      </c>
      <c r="C1784" s="539"/>
      <c r="D1784" s="620"/>
      <c r="E1784" s="620"/>
      <c r="F1784" s="48"/>
      <c r="N1784" s="285"/>
      <c r="O1784" s="285"/>
      <c r="U1784" s="285"/>
      <c r="V1784" s="285"/>
      <c r="W1784" s="285"/>
      <c r="X1784" s="285"/>
    </row>
    <row r="1785" spans="1:24">
      <c r="A1785" s="45"/>
      <c r="B1785" s="43">
        <f t="shared" si="34"/>
        <v>1763</v>
      </c>
      <c r="C1785" s="539"/>
      <c r="D1785" s="620"/>
      <c r="E1785" s="620"/>
      <c r="F1785" s="48"/>
      <c r="N1785" s="285"/>
      <c r="O1785" s="285"/>
      <c r="U1785" s="285"/>
      <c r="V1785" s="285"/>
      <c r="W1785" s="285"/>
      <c r="X1785" s="285"/>
    </row>
    <row r="1786" spans="1:24">
      <c r="A1786" s="45"/>
      <c r="B1786" s="43">
        <f t="shared" si="34"/>
        <v>1764</v>
      </c>
      <c r="C1786" s="539"/>
      <c r="D1786" s="620"/>
      <c r="E1786" s="620"/>
      <c r="F1786" s="48"/>
      <c r="N1786" s="285"/>
      <c r="O1786" s="285"/>
      <c r="U1786" s="285"/>
      <c r="V1786" s="285"/>
      <c r="W1786" s="285"/>
      <c r="X1786" s="285"/>
    </row>
    <row r="1787" spans="1:24">
      <c r="A1787" s="45"/>
      <c r="B1787" s="43">
        <f t="shared" si="34"/>
        <v>1765</v>
      </c>
      <c r="C1787" s="539"/>
      <c r="D1787" s="620"/>
      <c r="E1787" s="620"/>
      <c r="F1787" s="48"/>
      <c r="N1787" s="285"/>
      <c r="O1787" s="285"/>
      <c r="U1787" s="285"/>
      <c r="V1787" s="285"/>
      <c r="W1787" s="285"/>
      <c r="X1787" s="285"/>
    </row>
    <row r="1788" spans="1:24">
      <c r="A1788" s="45"/>
      <c r="B1788" s="43">
        <f t="shared" si="34"/>
        <v>1766</v>
      </c>
      <c r="C1788" s="539"/>
      <c r="D1788" s="620"/>
      <c r="E1788" s="620"/>
      <c r="F1788" s="48"/>
      <c r="N1788" s="285"/>
      <c r="O1788" s="285"/>
      <c r="U1788" s="285"/>
      <c r="V1788" s="285"/>
      <c r="W1788" s="285"/>
      <c r="X1788" s="285"/>
    </row>
    <row r="1789" spans="1:24">
      <c r="A1789" s="45"/>
      <c r="B1789" s="43">
        <f t="shared" si="34"/>
        <v>1767</v>
      </c>
      <c r="C1789" s="539"/>
      <c r="D1789" s="620"/>
      <c r="E1789" s="620"/>
      <c r="F1789" s="48"/>
      <c r="N1789" s="285"/>
      <c r="O1789" s="285"/>
      <c r="U1789" s="285"/>
      <c r="V1789" s="285"/>
      <c r="W1789" s="285"/>
      <c r="X1789" s="285"/>
    </row>
    <row r="1790" spans="1:24">
      <c r="A1790" s="45"/>
      <c r="B1790" s="43">
        <f t="shared" si="34"/>
        <v>1768</v>
      </c>
      <c r="C1790" s="539"/>
      <c r="D1790" s="620"/>
      <c r="E1790" s="620"/>
      <c r="F1790" s="48"/>
      <c r="N1790" s="285"/>
      <c r="O1790" s="285"/>
      <c r="U1790" s="285"/>
      <c r="V1790" s="285"/>
      <c r="W1790" s="285"/>
      <c r="X1790" s="285"/>
    </row>
    <row r="1791" spans="1:24">
      <c r="A1791" s="45"/>
      <c r="B1791" s="43">
        <f t="shared" si="34"/>
        <v>1769</v>
      </c>
      <c r="C1791" s="539"/>
      <c r="D1791" s="620"/>
      <c r="E1791" s="620"/>
      <c r="F1791" s="48"/>
      <c r="N1791" s="285"/>
      <c r="O1791" s="285"/>
      <c r="U1791" s="285"/>
      <c r="V1791" s="285"/>
      <c r="W1791" s="285"/>
      <c r="X1791" s="285"/>
    </row>
    <row r="1792" spans="1:24">
      <c r="A1792" s="45"/>
      <c r="B1792" s="43">
        <f t="shared" si="34"/>
        <v>1770</v>
      </c>
      <c r="C1792" s="539"/>
      <c r="D1792" s="620"/>
      <c r="E1792" s="620"/>
      <c r="F1792" s="48"/>
      <c r="N1792" s="285"/>
      <c r="O1792" s="285"/>
      <c r="U1792" s="285"/>
      <c r="V1792" s="285"/>
      <c r="W1792" s="285"/>
      <c r="X1792" s="285"/>
    </row>
    <row r="1793" spans="1:24">
      <c r="A1793" s="45"/>
      <c r="B1793" s="43">
        <f t="shared" si="34"/>
        <v>1771</v>
      </c>
      <c r="C1793" s="539"/>
      <c r="D1793" s="620"/>
      <c r="E1793" s="620"/>
      <c r="F1793" s="48"/>
      <c r="N1793" s="285"/>
      <c r="O1793" s="285"/>
      <c r="U1793" s="285"/>
      <c r="V1793" s="285"/>
      <c r="W1793" s="285"/>
      <c r="X1793" s="285"/>
    </row>
    <row r="1794" spans="1:24">
      <c r="A1794" s="45"/>
      <c r="B1794" s="43">
        <f t="shared" si="34"/>
        <v>1772</v>
      </c>
      <c r="C1794" s="539"/>
      <c r="D1794" s="620"/>
      <c r="E1794" s="620"/>
      <c r="F1794" s="48"/>
      <c r="N1794" s="285"/>
      <c r="O1794" s="285"/>
      <c r="U1794" s="285"/>
      <c r="V1794" s="285"/>
      <c r="W1794" s="285"/>
      <c r="X1794" s="285"/>
    </row>
    <row r="1795" spans="1:24">
      <c r="A1795" s="45"/>
      <c r="B1795" s="43">
        <f t="shared" si="34"/>
        <v>1773</v>
      </c>
      <c r="C1795" s="539"/>
      <c r="D1795" s="620"/>
      <c r="E1795" s="620"/>
      <c r="F1795" s="48"/>
      <c r="N1795" s="285"/>
      <c r="O1795" s="285"/>
      <c r="U1795" s="285"/>
      <c r="V1795" s="285"/>
      <c r="W1795" s="285"/>
      <c r="X1795" s="285"/>
    </row>
    <row r="1796" spans="1:24">
      <c r="A1796" s="45"/>
      <c r="B1796" s="43">
        <f t="shared" si="34"/>
        <v>1774</v>
      </c>
      <c r="C1796" s="539"/>
      <c r="D1796" s="620"/>
      <c r="E1796" s="620"/>
      <c r="F1796" s="48"/>
      <c r="N1796" s="285"/>
      <c r="O1796" s="285"/>
      <c r="U1796" s="285"/>
      <c r="V1796" s="285"/>
      <c r="W1796" s="285"/>
      <c r="X1796" s="285"/>
    </row>
    <row r="1797" spans="1:24">
      <c r="A1797" s="45"/>
      <c r="B1797" s="43">
        <f t="shared" si="34"/>
        <v>1775</v>
      </c>
      <c r="C1797" s="539"/>
      <c r="D1797" s="620"/>
      <c r="E1797" s="620"/>
      <c r="F1797" s="48"/>
      <c r="N1797" s="285"/>
      <c r="O1797" s="285"/>
      <c r="U1797" s="285"/>
      <c r="V1797" s="285"/>
      <c r="W1797" s="285"/>
      <c r="X1797" s="285"/>
    </row>
    <row r="1798" spans="1:24">
      <c r="A1798" s="45"/>
      <c r="B1798" s="43">
        <f t="shared" si="34"/>
        <v>1776</v>
      </c>
      <c r="C1798" s="539"/>
      <c r="D1798" s="620"/>
      <c r="E1798" s="620"/>
      <c r="F1798" s="48"/>
      <c r="N1798" s="285"/>
      <c r="O1798" s="285"/>
      <c r="U1798" s="285"/>
      <c r="V1798" s="285"/>
      <c r="W1798" s="285"/>
      <c r="X1798" s="285"/>
    </row>
    <row r="1799" spans="1:24">
      <c r="A1799" s="45"/>
      <c r="B1799" s="43">
        <f t="shared" si="34"/>
        <v>1777</v>
      </c>
      <c r="C1799" s="539"/>
      <c r="D1799" s="620"/>
      <c r="E1799" s="620"/>
      <c r="F1799" s="48"/>
      <c r="N1799" s="285"/>
      <c r="O1799" s="285"/>
      <c r="U1799" s="285"/>
      <c r="V1799" s="285"/>
      <c r="W1799" s="285"/>
      <c r="X1799" s="285"/>
    </row>
    <row r="1800" spans="1:24">
      <c r="A1800" s="45"/>
      <c r="B1800" s="43">
        <f t="shared" si="34"/>
        <v>1778</v>
      </c>
      <c r="C1800" s="539"/>
      <c r="D1800" s="620"/>
      <c r="E1800" s="620"/>
      <c r="F1800" s="48"/>
      <c r="N1800" s="285"/>
      <c r="O1800" s="285"/>
      <c r="U1800" s="285"/>
      <c r="V1800" s="285"/>
      <c r="W1800" s="285"/>
      <c r="X1800" s="285"/>
    </row>
    <row r="1801" spans="1:24">
      <c r="A1801" s="45"/>
      <c r="B1801" s="43">
        <f t="shared" si="34"/>
        <v>1779</v>
      </c>
      <c r="C1801" s="539"/>
      <c r="D1801" s="620"/>
      <c r="E1801" s="620"/>
      <c r="F1801" s="48"/>
      <c r="N1801" s="285"/>
      <c r="O1801" s="285"/>
      <c r="U1801" s="285"/>
      <c r="V1801" s="285"/>
      <c r="W1801" s="285"/>
      <c r="X1801" s="285"/>
    </row>
    <row r="1802" spans="1:24">
      <c r="A1802" s="45"/>
      <c r="B1802" s="43">
        <f t="shared" si="34"/>
        <v>1780</v>
      </c>
      <c r="C1802" s="539"/>
      <c r="D1802" s="620"/>
      <c r="E1802" s="620"/>
      <c r="F1802" s="48"/>
      <c r="N1802" s="285"/>
      <c r="O1802" s="285"/>
      <c r="U1802" s="285"/>
      <c r="V1802" s="285"/>
      <c r="W1802" s="285"/>
      <c r="X1802" s="285"/>
    </row>
    <row r="1803" spans="1:24">
      <c r="A1803" s="45"/>
      <c r="B1803" s="43">
        <f t="shared" si="34"/>
        <v>1781</v>
      </c>
      <c r="C1803" s="539"/>
      <c r="D1803" s="620"/>
      <c r="E1803" s="620"/>
      <c r="F1803" s="48"/>
      <c r="N1803" s="285"/>
      <c r="O1803" s="285"/>
      <c r="U1803" s="285"/>
      <c r="V1803" s="285"/>
      <c r="W1803" s="285"/>
      <c r="X1803" s="285"/>
    </row>
    <row r="1804" spans="1:24">
      <c r="A1804" s="45"/>
      <c r="B1804" s="43">
        <f t="shared" si="34"/>
        <v>1782</v>
      </c>
      <c r="C1804" s="539"/>
      <c r="D1804" s="620"/>
      <c r="E1804" s="620"/>
      <c r="F1804" s="48"/>
      <c r="N1804" s="285"/>
      <c r="O1804" s="285"/>
      <c r="U1804" s="285"/>
      <c r="V1804" s="285"/>
      <c r="W1804" s="285"/>
      <c r="X1804" s="285"/>
    </row>
    <row r="1805" spans="1:24">
      <c r="A1805" s="45"/>
      <c r="B1805" s="43">
        <f t="shared" si="34"/>
        <v>1783</v>
      </c>
      <c r="C1805" s="539"/>
      <c r="D1805" s="620"/>
      <c r="E1805" s="620"/>
      <c r="F1805" s="48"/>
      <c r="N1805" s="285"/>
      <c r="O1805" s="285"/>
      <c r="U1805" s="285"/>
      <c r="V1805" s="285"/>
      <c r="W1805" s="285"/>
      <c r="X1805" s="285"/>
    </row>
    <row r="1806" spans="1:24">
      <c r="A1806" s="45"/>
      <c r="B1806" s="43">
        <f t="shared" si="34"/>
        <v>1784</v>
      </c>
      <c r="C1806" s="539"/>
      <c r="D1806" s="620"/>
      <c r="E1806" s="620"/>
      <c r="F1806" s="48"/>
      <c r="N1806" s="285"/>
      <c r="O1806" s="285"/>
      <c r="U1806" s="285"/>
      <c r="V1806" s="285"/>
      <c r="W1806" s="285"/>
      <c r="X1806" s="285"/>
    </row>
    <row r="1807" spans="1:24">
      <c r="A1807" s="45"/>
      <c r="B1807" s="43">
        <f t="shared" si="34"/>
        <v>1785</v>
      </c>
      <c r="C1807" s="539"/>
      <c r="D1807" s="620"/>
      <c r="E1807" s="620"/>
      <c r="F1807" s="48"/>
      <c r="N1807" s="285"/>
      <c r="O1807" s="285"/>
      <c r="U1807" s="285"/>
      <c r="V1807" s="285"/>
      <c r="W1807" s="285"/>
      <c r="X1807" s="285"/>
    </row>
    <row r="1808" spans="1:24">
      <c r="A1808" s="45"/>
      <c r="B1808" s="43">
        <f t="shared" si="34"/>
        <v>1786</v>
      </c>
      <c r="C1808" s="539"/>
      <c r="D1808" s="620"/>
      <c r="E1808" s="620"/>
      <c r="F1808" s="48"/>
      <c r="N1808" s="285"/>
      <c r="O1808" s="285"/>
      <c r="U1808" s="285"/>
      <c r="V1808" s="285"/>
      <c r="W1808" s="285"/>
      <c r="X1808" s="285"/>
    </row>
    <row r="1809" spans="1:24">
      <c r="A1809" s="45"/>
      <c r="B1809" s="43">
        <f t="shared" si="34"/>
        <v>1787</v>
      </c>
      <c r="C1809" s="539"/>
      <c r="D1809" s="620"/>
      <c r="E1809" s="620"/>
      <c r="F1809" s="48"/>
      <c r="N1809" s="285"/>
      <c r="O1809" s="285"/>
      <c r="U1809" s="285"/>
      <c r="V1809" s="285"/>
      <c r="W1809" s="285"/>
      <c r="X1809" s="285"/>
    </row>
    <row r="1810" spans="1:24">
      <c r="A1810" s="45"/>
      <c r="B1810" s="43">
        <f t="shared" si="34"/>
        <v>1788</v>
      </c>
      <c r="C1810" s="539"/>
      <c r="D1810" s="620"/>
      <c r="E1810" s="620"/>
      <c r="F1810" s="48"/>
      <c r="N1810" s="285"/>
      <c r="O1810" s="285"/>
      <c r="U1810" s="285"/>
      <c r="V1810" s="285"/>
      <c r="W1810" s="285"/>
      <c r="X1810" s="285"/>
    </row>
    <row r="1811" spans="1:24">
      <c r="A1811" s="45"/>
      <c r="B1811" s="43">
        <f t="shared" si="34"/>
        <v>1789</v>
      </c>
      <c r="C1811" s="539"/>
      <c r="D1811" s="620"/>
      <c r="E1811" s="620"/>
      <c r="F1811" s="48"/>
      <c r="N1811" s="285"/>
      <c r="O1811" s="285"/>
      <c r="U1811" s="285"/>
      <c r="V1811" s="285"/>
      <c r="W1811" s="285"/>
      <c r="X1811" s="285"/>
    </row>
    <row r="1812" spans="1:24">
      <c r="A1812" s="45"/>
      <c r="B1812" s="43">
        <f t="shared" si="34"/>
        <v>1790</v>
      </c>
      <c r="C1812" s="539"/>
      <c r="D1812" s="620"/>
      <c r="E1812" s="620"/>
      <c r="F1812" s="48"/>
      <c r="N1812" s="285"/>
      <c r="O1812" s="285"/>
      <c r="U1812" s="285"/>
      <c r="V1812" s="285"/>
      <c r="W1812" s="285"/>
      <c r="X1812" s="285"/>
    </row>
    <row r="1813" spans="1:24">
      <c r="A1813" s="45"/>
      <c r="B1813" s="43">
        <f t="shared" si="34"/>
        <v>1791</v>
      </c>
      <c r="C1813" s="539"/>
      <c r="D1813" s="620"/>
      <c r="E1813" s="620"/>
      <c r="F1813" s="48"/>
      <c r="N1813" s="285"/>
      <c r="O1813" s="285"/>
      <c r="U1813" s="285"/>
      <c r="V1813" s="285"/>
      <c r="W1813" s="285"/>
      <c r="X1813" s="285"/>
    </row>
    <row r="1814" spans="1:24">
      <c r="A1814" s="45"/>
      <c r="B1814" s="43">
        <f t="shared" si="34"/>
        <v>1792</v>
      </c>
      <c r="C1814" s="539"/>
      <c r="D1814" s="620"/>
      <c r="E1814" s="620"/>
      <c r="F1814" s="48"/>
      <c r="N1814" s="285"/>
      <c r="O1814" s="285"/>
      <c r="U1814" s="285"/>
      <c r="V1814" s="285"/>
      <c r="W1814" s="285"/>
      <c r="X1814" s="285"/>
    </row>
    <row r="1815" spans="1:24">
      <c r="A1815" s="45"/>
      <c r="B1815" s="43">
        <f t="shared" si="34"/>
        <v>1793</v>
      </c>
      <c r="C1815" s="539"/>
      <c r="D1815" s="620"/>
      <c r="E1815" s="620"/>
      <c r="F1815" s="48"/>
      <c r="N1815" s="285"/>
      <c r="O1815" s="285"/>
      <c r="U1815" s="285"/>
      <c r="V1815" s="285"/>
      <c r="W1815" s="285"/>
      <c r="X1815" s="285"/>
    </row>
    <row r="1816" spans="1:24">
      <c r="A1816" s="45"/>
      <c r="B1816" s="43">
        <f t="shared" si="34"/>
        <v>1794</v>
      </c>
      <c r="C1816" s="539"/>
      <c r="D1816" s="620"/>
      <c r="E1816" s="620"/>
      <c r="F1816" s="48"/>
      <c r="N1816" s="285"/>
      <c r="O1816" s="285"/>
      <c r="U1816" s="285"/>
      <c r="V1816" s="285"/>
      <c r="W1816" s="285"/>
      <c r="X1816" s="285"/>
    </row>
    <row r="1817" spans="1:24">
      <c r="A1817" s="45"/>
      <c r="B1817" s="43">
        <f t="shared" ref="B1817:B1880" si="35">B1816+1</f>
        <v>1795</v>
      </c>
      <c r="C1817" s="539"/>
      <c r="D1817" s="620"/>
      <c r="E1817" s="620"/>
      <c r="F1817" s="48"/>
      <c r="N1817" s="285"/>
      <c r="O1817" s="285"/>
      <c r="U1817" s="285"/>
      <c r="V1817" s="285"/>
      <c r="W1817" s="285"/>
      <c r="X1817" s="285"/>
    </row>
    <row r="1818" spans="1:24">
      <c r="A1818" s="45"/>
      <c r="B1818" s="43">
        <f t="shared" si="35"/>
        <v>1796</v>
      </c>
      <c r="C1818" s="539"/>
      <c r="D1818" s="620"/>
      <c r="E1818" s="620"/>
      <c r="F1818" s="48"/>
      <c r="N1818" s="285"/>
      <c r="O1818" s="285"/>
      <c r="U1818" s="285"/>
      <c r="V1818" s="285"/>
      <c r="W1818" s="285"/>
      <c r="X1818" s="285"/>
    </row>
    <row r="1819" spans="1:24">
      <c r="A1819" s="45"/>
      <c r="B1819" s="43">
        <f t="shared" si="35"/>
        <v>1797</v>
      </c>
      <c r="C1819" s="539"/>
      <c r="D1819" s="620"/>
      <c r="E1819" s="620"/>
      <c r="F1819" s="48"/>
      <c r="N1819" s="285"/>
      <c r="O1819" s="285"/>
      <c r="U1819" s="285"/>
      <c r="V1819" s="285"/>
      <c r="W1819" s="285"/>
      <c r="X1819" s="285"/>
    </row>
    <row r="1820" spans="1:24">
      <c r="A1820" s="45"/>
      <c r="B1820" s="43">
        <f t="shared" si="35"/>
        <v>1798</v>
      </c>
      <c r="C1820" s="539"/>
      <c r="D1820" s="620"/>
      <c r="E1820" s="620"/>
      <c r="F1820" s="48"/>
      <c r="N1820" s="285"/>
      <c r="O1820" s="285"/>
      <c r="U1820" s="285"/>
      <c r="V1820" s="285"/>
      <c r="W1820" s="285"/>
      <c r="X1820" s="285"/>
    </row>
    <row r="1821" spans="1:24">
      <c r="A1821" s="45"/>
      <c r="B1821" s="43">
        <f t="shared" si="35"/>
        <v>1799</v>
      </c>
      <c r="C1821" s="539"/>
      <c r="D1821" s="620"/>
      <c r="E1821" s="620"/>
      <c r="F1821" s="48"/>
      <c r="N1821" s="285"/>
      <c r="O1821" s="285"/>
      <c r="U1821" s="285"/>
      <c r="V1821" s="285"/>
      <c r="W1821" s="285"/>
      <c r="X1821" s="285"/>
    </row>
    <row r="1822" spans="1:24">
      <c r="A1822" s="45"/>
      <c r="B1822" s="43">
        <f t="shared" si="35"/>
        <v>1800</v>
      </c>
      <c r="C1822" s="539"/>
      <c r="D1822" s="620"/>
      <c r="E1822" s="620"/>
      <c r="F1822" s="48"/>
      <c r="N1822" s="285"/>
      <c r="O1822" s="285"/>
      <c r="U1822" s="285"/>
      <c r="V1822" s="285"/>
      <c r="W1822" s="285"/>
      <c r="X1822" s="285"/>
    </row>
    <row r="1823" spans="1:24">
      <c r="A1823" s="45"/>
      <c r="B1823" s="43">
        <f t="shared" si="35"/>
        <v>1801</v>
      </c>
      <c r="C1823" s="539"/>
      <c r="D1823" s="620"/>
      <c r="E1823" s="620"/>
      <c r="F1823" s="48"/>
      <c r="N1823" s="285"/>
      <c r="O1823" s="285"/>
      <c r="U1823" s="285"/>
      <c r="V1823" s="285"/>
      <c r="W1823" s="285"/>
      <c r="X1823" s="285"/>
    </row>
    <row r="1824" spans="1:24">
      <c r="A1824" s="45"/>
      <c r="B1824" s="43">
        <f t="shared" si="35"/>
        <v>1802</v>
      </c>
      <c r="C1824" s="539"/>
      <c r="D1824" s="620"/>
      <c r="E1824" s="620"/>
      <c r="F1824" s="48"/>
      <c r="N1824" s="285"/>
      <c r="O1824" s="285"/>
      <c r="U1824" s="285"/>
      <c r="V1824" s="285"/>
      <c r="W1824" s="285"/>
      <c r="X1824" s="285"/>
    </row>
    <row r="1825" spans="1:24">
      <c r="A1825" s="45"/>
      <c r="B1825" s="43">
        <f t="shared" si="35"/>
        <v>1803</v>
      </c>
      <c r="C1825" s="539"/>
      <c r="D1825" s="620"/>
      <c r="E1825" s="620"/>
      <c r="F1825" s="48"/>
      <c r="N1825" s="285"/>
      <c r="O1825" s="285"/>
      <c r="U1825" s="285"/>
      <c r="V1825" s="285"/>
      <c r="W1825" s="285"/>
      <c r="X1825" s="285"/>
    </row>
    <row r="1826" spans="1:24">
      <c r="A1826" s="45"/>
      <c r="B1826" s="43">
        <f t="shared" si="35"/>
        <v>1804</v>
      </c>
      <c r="C1826" s="539"/>
      <c r="D1826" s="620"/>
      <c r="E1826" s="620"/>
      <c r="F1826" s="48"/>
      <c r="N1826" s="285"/>
      <c r="O1826" s="285"/>
      <c r="U1826" s="285"/>
      <c r="V1826" s="285"/>
      <c r="W1826" s="285"/>
      <c r="X1826" s="285"/>
    </row>
    <row r="1827" spans="1:24">
      <c r="A1827" s="45"/>
      <c r="B1827" s="43">
        <f t="shared" si="35"/>
        <v>1805</v>
      </c>
      <c r="C1827" s="539"/>
      <c r="D1827" s="620"/>
      <c r="E1827" s="620"/>
      <c r="F1827" s="48"/>
      <c r="N1827" s="285"/>
      <c r="O1827" s="285"/>
      <c r="U1827" s="285"/>
      <c r="V1827" s="285"/>
      <c r="W1827" s="285"/>
      <c r="X1827" s="285"/>
    </row>
    <row r="1828" spans="1:24">
      <c r="A1828" s="45"/>
      <c r="B1828" s="43">
        <f t="shared" si="35"/>
        <v>1806</v>
      </c>
      <c r="C1828" s="539"/>
      <c r="D1828" s="620"/>
      <c r="E1828" s="620"/>
      <c r="F1828" s="48"/>
      <c r="N1828" s="285"/>
      <c r="O1828" s="285"/>
      <c r="U1828" s="285"/>
      <c r="V1828" s="285"/>
      <c r="W1828" s="285"/>
      <c r="X1828" s="285"/>
    </row>
    <row r="1829" spans="1:24">
      <c r="A1829" s="45"/>
      <c r="B1829" s="43">
        <f t="shared" si="35"/>
        <v>1807</v>
      </c>
      <c r="C1829" s="539"/>
      <c r="D1829" s="620"/>
      <c r="E1829" s="620"/>
      <c r="F1829" s="48"/>
      <c r="N1829" s="285"/>
      <c r="O1829" s="285"/>
      <c r="U1829" s="285"/>
      <c r="V1829" s="285"/>
      <c r="W1829" s="285"/>
      <c r="X1829" s="285"/>
    </row>
    <row r="1830" spans="1:24">
      <c r="A1830" s="45"/>
      <c r="B1830" s="43">
        <f t="shared" si="35"/>
        <v>1808</v>
      </c>
      <c r="C1830" s="539"/>
      <c r="D1830" s="620"/>
      <c r="E1830" s="620"/>
      <c r="F1830" s="48"/>
      <c r="N1830" s="285"/>
      <c r="O1830" s="285"/>
      <c r="U1830" s="285"/>
      <c r="V1830" s="285"/>
      <c r="W1830" s="285"/>
      <c r="X1830" s="285"/>
    </row>
    <row r="1831" spans="1:24">
      <c r="A1831" s="45"/>
      <c r="B1831" s="43">
        <f t="shared" si="35"/>
        <v>1809</v>
      </c>
      <c r="C1831" s="539"/>
      <c r="D1831" s="620"/>
      <c r="E1831" s="620"/>
      <c r="F1831" s="48"/>
      <c r="N1831" s="285"/>
      <c r="O1831" s="285"/>
      <c r="U1831" s="285"/>
      <c r="V1831" s="285"/>
      <c r="W1831" s="285"/>
      <c r="X1831" s="285"/>
    </row>
    <row r="1832" spans="1:24">
      <c r="A1832" s="45"/>
      <c r="B1832" s="43">
        <f t="shared" si="35"/>
        <v>1810</v>
      </c>
      <c r="C1832" s="539"/>
      <c r="D1832" s="620"/>
      <c r="E1832" s="620"/>
      <c r="F1832" s="48"/>
      <c r="N1832" s="285"/>
      <c r="O1832" s="285"/>
      <c r="U1832" s="285"/>
      <c r="V1832" s="285"/>
      <c r="W1832" s="285"/>
      <c r="X1832" s="285"/>
    </row>
    <row r="1833" spans="1:24">
      <c r="A1833" s="45"/>
      <c r="B1833" s="43">
        <f t="shared" si="35"/>
        <v>1811</v>
      </c>
      <c r="C1833" s="539"/>
      <c r="D1833" s="620"/>
      <c r="E1833" s="620"/>
      <c r="F1833" s="48"/>
      <c r="N1833" s="285"/>
      <c r="O1833" s="285"/>
      <c r="U1833" s="285"/>
      <c r="V1833" s="285"/>
      <c r="W1833" s="285"/>
      <c r="X1833" s="285"/>
    </row>
    <row r="1834" spans="1:24">
      <c r="A1834" s="45"/>
      <c r="B1834" s="43">
        <f t="shared" si="35"/>
        <v>1812</v>
      </c>
      <c r="C1834" s="539"/>
      <c r="D1834" s="620"/>
      <c r="E1834" s="620"/>
      <c r="F1834" s="48"/>
      <c r="N1834" s="285"/>
      <c r="O1834" s="285"/>
      <c r="U1834" s="285"/>
      <c r="V1834" s="285"/>
      <c r="W1834" s="285"/>
      <c r="X1834" s="285"/>
    </row>
    <row r="1835" spans="1:24">
      <c r="A1835" s="45"/>
      <c r="B1835" s="43">
        <f t="shared" si="35"/>
        <v>1813</v>
      </c>
      <c r="C1835" s="539"/>
      <c r="D1835" s="620"/>
      <c r="E1835" s="620"/>
      <c r="F1835" s="48"/>
      <c r="N1835" s="285"/>
      <c r="O1835" s="285"/>
      <c r="U1835" s="285"/>
      <c r="V1835" s="285"/>
      <c r="W1835" s="285"/>
      <c r="X1835" s="285"/>
    </row>
    <row r="1836" spans="1:24">
      <c r="A1836" s="45"/>
      <c r="B1836" s="43">
        <f t="shared" si="35"/>
        <v>1814</v>
      </c>
      <c r="C1836" s="539"/>
      <c r="D1836" s="620"/>
      <c r="E1836" s="620"/>
      <c r="F1836" s="48"/>
      <c r="N1836" s="285"/>
      <c r="O1836" s="285"/>
      <c r="U1836" s="285"/>
      <c r="V1836" s="285"/>
      <c r="W1836" s="285"/>
      <c r="X1836" s="285"/>
    </row>
    <row r="1837" spans="1:24">
      <c r="A1837" s="45"/>
      <c r="B1837" s="43">
        <f t="shared" si="35"/>
        <v>1815</v>
      </c>
      <c r="C1837" s="539"/>
      <c r="D1837" s="620"/>
      <c r="E1837" s="620"/>
      <c r="F1837" s="48"/>
      <c r="N1837" s="285"/>
      <c r="O1837" s="285"/>
      <c r="U1837" s="285"/>
      <c r="V1837" s="285"/>
      <c r="W1837" s="285"/>
      <c r="X1837" s="285"/>
    </row>
    <row r="1838" spans="1:24">
      <c r="A1838" s="45"/>
      <c r="B1838" s="43">
        <f t="shared" si="35"/>
        <v>1816</v>
      </c>
      <c r="C1838" s="539"/>
      <c r="D1838" s="620"/>
      <c r="E1838" s="620"/>
      <c r="F1838" s="48"/>
      <c r="N1838" s="285"/>
      <c r="O1838" s="285"/>
      <c r="U1838" s="285"/>
      <c r="V1838" s="285"/>
      <c r="W1838" s="285"/>
      <c r="X1838" s="285"/>
    </row>
    <row r="1839" spans="1:24">
      <c r="A1839" s="45"/>
      <c r="B1839" s="43">
        <f t="shared" si="35"/>
        <v>1817</v>
      </c>
      <c r="C1839" s="539"/>
      <c r="D1839" s="620"/>
      <c r="E1839" s="620"/>
      <c r="F1839" s="48"/>
      <c r="N1839" s="285"/>
      <c r="O1839" s="285"/>
      <c r="U1839" s="285"/>
      <c r="V1839" s="285"/>
      <c r="W1839" s="285"/>
      <c r="X1839" s="285"/>
    </row>
    <row r="1840" spans="1:24">
      <c r="A1840" s="45"/>
      <c r="B1840" s="43">
        <f t="shared" si="35"/>
        <v>1818</v>
      </c>
      <c r="C1840" s="539"/>
      <c r="D1840" s="620"/>
      <c r="E1840" s="620"/>
      <c r="F1840" s="48"/>
      <c r="N1840" s="285"/>
      <c r="O1840" s="285"/>
      <c r="U1840" s="285"/>
      <c r="V1840" s="285"/>
      <c r="W1840" s="285"/>
      <c r="X1840" s="285"/>
    </row>
    <row r="1841" spans="1:24">
      <c r="A1841" s="45"/>
      <c r="B1841" s="43">
        <f t="shared" si="35"/>
        <v>1819</v>
      </c>
      <c r="C1841" s="539"/>
      <c r="D1841" s="620"/>
      <c r="E1841" s="620"/>
      <c r="F1841" s="48"/>
      <c r="N1841" s="285"/>
      <c r="O1841" s="285"/>
      <c r="U1841" s="285"/>
      <c r="V1841" s="285"/>
      <c r="W1841" s="285"/>
      <c r="X1841" s="285"/>
    </row>
    <row r="1842" spans="1:24">
      <c r="A1842" s="45"/>
      <c r="B1842" s="43">
        <f t="shared" si="35"/>
        <v>1820</v>
      </c>
      <c r="C1842" s="539"/>
      <c r="D1842" s="620"/>
      <c r="E1842" s="620"/>
      <c r="F1842" s="48"/>
      <c r="N1842" s="285"/>
      <c r="O1842" s="285"/>
      <c r="U1842" s="285"/>
      <c r="V1842" s="285"/>
      <c r="W1842" s="285"/>
      <c r="X1842" s="285"/>
    </row>
    <row r="1843" spans="1:24">
      <c r="A1843" s="45"/>
      <c r="B1843" s="43">
        <f t="shared" si="35"/>
        <v>1821</v>
      </c>
      <c r="C1843" s="539"/>
      <c r="D1843" s="620"/>
      <c r="E1843" s="620"/>
      <c r="F1843" s="48"/>
      <c r="N1843" s="285"/>
      <c r="O1843" s="285"/>
      <c r="U1843" s="285"/>
      <c r="V1843" s="285"/>
      <c r="W1843" s="285"/>
      <c r="X1843" s="285"/>
    </row>
    <row r="1844" spans="1:24">
      <c r="A1844" s="45"/>
      <c r="B1844" s="43">
        <f t="shared" si="35"/>
        <v>1822</v>
      </c>
      <c r="C1844" s="539"/>
      <c r="D1844" s="620"/>
      <c r="E1844" s="620"/>
      <c r="F1844" s="48"/>
      <c r="N1844" s="285"/>
      <c r="O1844" s="285"/>
      <c r="U1844" s="285"/>
      <c r="V1844" s="285"/>
      <c r="W1844" s="285"/>
      <c r="X1844" s="285"/>
    </row>
    <row r="1845" spans="1:24">
      <c r="A1845" s="45"/>
      <c r="B1845" s="43">
        <f t="shared" si="35"/>
        <v>1823</v>
      </c>
      <c r="C1845" s="539"/>
      <c r="D1845" s="620"/>
      <c r="E1845" s="620"/>
      <c r="F1845" s="48"/>
      <c r="N1845" s="285"/>
      <c r="O1845" s="285"/>
      <c r="U1845" s="285"/>
      <c r="V1845" s="285"/>
      <c r="W1845" s="285"/>
      <c r="X1845" s="285"/>
    </row>
    <row r="1846" spans="1:24">
      <c r="A1846" s="45"/>
      <c r="B1846" s="43">
        <f t="shared" si="35"/>
        <v>1824</v>
      </c>
      <c r="C1846" s="539"/>
      <c r="D1846" s="620"/>
      <c r="E1846" s="620"/>
      <c r="F1846" s="48"/>
      <c r="N1846" s="285"/>
      <c r="O1846" s="285"/>
      <c r="U1846" s="285"/>
      <c r="V1846" s="285"/>
      <c r="W1846" s="285"/>
      <c r="X1846" s="285"/>
    </row>
    <row r="1847" spans="1:24">
      <c r="A1847" s="45"/>
      <c r="B1847" s="43">
        <f t="shared" si="35"/>
        <v>1825</v>
      </c>
      <c r="C1847" s="539"/>
      <c r="D1847" s="620"/>
      <c r="E1847" s="620"/>
      <c r="F1847" s="48"/>
      <c r="N1847" s="285"/>
      <c r="O1847" s="285"/>
      <c r="U1847" s="285"/>
      <c r="V1847" s="285"/>
      <c r="W1847" s="285"/>
      <c r="X1847" s="285"/>
    </row>
    <row r="1848" spans="1:24">
      <c r="A1848" s="45"/>
      <c r="B1848" s="43">
        <f t="shared" si="35"/>
        <v>1826</v>
      </c>
      <c r="C1848" s="539"/>
      <c r="D1848" s="620"/>
      <c r="E1848" s="620"/>
      <c r="F1848" s="48"/>
      <c r="N1848" s="285"/>
      <c r="O1848" s="285"/>
      <c r="U1848" s="285"/>
      <c r="V1848" s="285"/>
      <c r="W1848" s="285"/>
      <c r="X1848" s="285"/>
    </row>
    <row r="1849" spans="1:24">
      <c r="A1849" s="45"/>
      <c r="B1849" s="43">
        <f t="shared" si="35"/>
        <v>1827</v>
      </c>
      <c r="C1849" s="539"/>
      <c r="D1849" s="620"/>
      <c r="E1849" s="620"/>
      <c r="F1849" s="48"/>
      <c r="N1849" s="285"/>
      <c r="O1849" s="285"/>
      <c r="U1849" s="285"/>
      <c r="V1849" s="285"/>
      <c r="W1849" s="285"/>
      <c r="X1849" s="285"/>
    </row>
    <row r="1850" spans="1:24">
      <c r="A1850" s="45"/>
      <c r="B1850" s="43">
        <f t="shared" si="35"/>
        <v>1828</v>
      </c>
      <c r="C1850" s="539"/>
      <c r="D1850" s="620"/>
      <c r="E1850" s="620"/>
      <c r="F1850" s="48"/>
      <c r="N1850" s="285"/>
      <c r="O1850" s="285"/>
      <c r="U1850" s="285"/>
      <c r="V1850" s="285"/>
      <c r="W1850" s="285"/>
      <c r="X1850" s="285"/>
    </row>
    <row r="1851" spans="1:24">
      <c r="A1851" s="45"/>
      <c r="B1851" s="43">
        <f t="shared" si="35"/>
        <v>1829</v>
      </c>
      <c r="C1851" s="539"/>
      <c r="D1851" s="620"/>
      <c r="E1851" s="620"/>
      <c r="F1851" s="48"/>
      <c r="N1851" s="285"/>
      <c r="O1851" s="285"/>
      <c r="U1851" s="285"/>
      <c r="V1851" s="285"/>
      <c r="W1851" s="285"/>
      <c r="X1851" s="285"/>
    </row>
    <row r="1852" spans="1:24">
      <c r="A1852" s="45"/>
      <c r="B1852" s="43">
        <f t="shared" si="35"/>
        <v>1830</v>
      </c>
      <c r="C1852" s="539"/>
      <c r="D1852" s="620"/>
      <c r="E1852" s="620"/>
      <c r="F1852" s="48"/>
      <c r="N1852" s="285"/>
      <c r="O1852" s="285"/>
      <c r="U1852" s="285"/>
      <c r="V1852" s="285"/>
      <c r="W1852" s="285"/>
      <c r="X1852" s="285"/>
    </row>
    <row r="1853" spans="1:24">
      <c r="A1853" s="45"/>
      <c r="B1853" s="43">
        <f t="shared" si="35"/>
        <v>1831</v>
      </c>
      <c r="C1853" s="539"/>
      <c r="D1853" s="620"/>
      <c r="E1853" s="620"/>
      <c r="F1853" s="48"/>
      <c r="N1853" s="285"/>
      <c r="O1853" s="285"/>
      <c r="U1853" s="285"/>
      <c r="V1853" s="285"/>
      <c r="W1853" s="285"/>
      <c r="X1853" s="285"/>
    </row>
    <row r="1854" spans="1:24">
      <c r="A1854" s="45"/>
      <c r="B1854" s="43">
        <f t="shared" si="35"/>
        <v>1832</v>
      </c>
      <c r="C1854" s="539"/>
      <c r="D1854" s="620"/>
      <c r="E1854" s="620"/>
      <c r="F1854" s="48"/>
      <c r="N1854" s="285"/>
      <c r="O1854" s="285"/>
      <c r="U1854" s="285"/>
      <c r="V1854" s="285"/>
      <c r="W1854" s="285"/>
      <c r="X1854" s="285"/>
    </row>
    <row r="1855" spans="1:24">
      <c r="A1855" s="45"/>
      <c r="B1855" s="43">
        <f t="shared" si="35"/>
        <v>1833</v>
      </c>
      <c r="C1855" s="539"/>
      <c r="D1855" s="620"/>
      <c r="E1855" s="620"/>
      <c r="F1855" s="48"/>
      <c r="N1855" s="285"/>
      <c r="O1855" s="285"/>
      <c r="U1855" s="285"/>
      <c r="V1855" s="285"/>
      <c r="W1855" s="285"/>
      <c r="X1855" s="285"/>
    </row>
    <row r="1856" spans="1:24">
      <c r="A1856" s="45"/>
      <c r="B1856" s="43">
        <f t="shared" si="35"/>
        <v>1834</v>
      </c>
      <c r="C1856" s="539"/>
      <c r="D1856" s="620"/>
      <c r="E1856" s="620"/>
      <c r="F1856" s="48"/>
      <c r="N1856" s="285"/>
      <c r="O1856" s="285"/>
      <c r="U1856" s="285"/>
      <c r="V1856" s="285"/>
      <c r="W1856" s="285"/>
      <c r="X1856" s="285"/>
    </row>
    <row r="1857" spans="1:24">
      <c r="A1857" s="45"/>
      <c r="B1857" s="43">
        <f t="shared" si="35"/>
        <v>1835</v>
      </c>
      <c r="C1857" s="539"/>
      <c r="D1857" s="620"/>
      <c r="E1857" s="620"/>
      <c r="F1857" s="48"/>
      <c r="N1857" s="285"/>
      <c r="O1857" s="285"/>
      <c r="U1857" s="285"/>
      <c r="V1857" s="285"/>
      <c r="W1857" s="285"/>
      <c r="X1857" s="285"/>
    </row>
    <row r="1858" spans="1:24">
      <c r="A1858" s="45"/>
      <c r="B1858" s="43">
        <f t="shared" si="35"/>
        <v>1836</v>
      </c>
      <c r="C1858" s="539"/>
      <c r="D1858" s="620"/>
      <c r="E1858" s="620"/>
      <c r="F1858" s="48"/>
      <c r="N1858" s="285"/>
      <c r="O1858" s="285"/>
      <c r="U1858" s="285"/>
      <c r="V1858" s="285"/>
      <c r="W1858" s="285"/>
      <c r="X1858" s="285"/>
    </row>
    <row r="1859" spans="1:24">
      <c r="A1859" s="45"/>
      <c r="B1859" s="43">
        <f t="shared" si="35"/>
        <v>1837</v>
      </c>
      <c r="C1859" s="539"/>
      <c r="D1859" s="620"/>
      <c r="E1859" s="620"/>
      <c r="F1859" s="48"/>
      <c r="N1859" s="285"/>
      <c r="O1859" s="285"/>
      <c r="U1859" s="285"/>
      <c r="V1859" s="285"/>
      <c r="W1859" s="285"/>
      <c r="X1859" s="285"/>
    </row>
    <row r="1860" spans="1:24">
      <c r="A1860" s="45"/>
      <c r="B1860" s="43">
        <f t="shared" si="35"/>
        <v>1838</v>
      </c>
      <c r="C1860" s="539"/>
      <c r="D1860" s="620"/>
      <c r="E1860" s="620"/>
      <c r="F1860" s="48"/>
      <c r="N1860" s="285"/>
      <c r="O1860" s="285"/>
      <c r="U1860" s="285"/>
      <c r="V1860" s="285"/>
      <c r="W1860" s="285"/>
      <c r="X1860" s="285"/>
    </row>
    <row r="1861" spans="1:24">
      <c r="A1861" s="45"/>
      <c r="B1861" s="43">
        <f t="shared" si="35"/>
        <v>1839</v>
      </c>
      <c r="C1861" s="539"/>
      <c r="D1861" s="620"/>
      <c r="E1861" s="620"/>
      <c r="F1861" s="48"/>
      <c r="N1861" s="285"/>
      <c r="O1861" s="285"/>
      <c r="U1861" s="285"/>
      <c r="V1861" s="285"/>
      <c r="W1861" s="285"/>
      <c r="X1861" s="285"/>
    </row>
    <row r="1862" spans="1:24">
      <c r="A1862" s="45"/>
      <c r="B1862" s="43">
        <f t="shared" si="35"/>
        <v>1840</v>
      </c>
      <c r="C1862" s="539"/>
      <c r="D1862" s="620"/>
      <c r="E1862" s="620"/>
      <c r="F1862" s="48"/>
      <c r="N1862" s="285"/>
      <c r="O1862" s="285"/>
      <c r="U1862" s="285"/>
      <c r="V1862" s="285"/>
      <c r="W1862" s="285"/>
      <c r="X1862" s="285"/>
    </row>
    <row r="1863" spans="1:24">
      <c r="A1863" s="45"/>
      <c r="B1863" s="43">
        <f t="shared" si="35"/>
        <v>1841</v>
      </c>
      <c r="C1863" s="539"/>
      <c r="D1863" s="620"/>
      <c r="E1863" s="620"/>
      <c r="F1863" s="48"/>
      <c r="N1863" s="285"/>
      <c r="O1863" s="285"/>
      <c r="U1863" s="285"/>
      <c r="V1863" s="285"/>
      <c r="W1863" s="285"/>
      <c r="X1863" s="285"/>
    </row>
    <row r="1864" spans="1:24">
      <c r="A1864" s="45"/>
      <c r="B1864" s="43">
        <f t="shared" si="35"/>
        <v>1842</v>
      </c>
      <c r="C1864" s="539"/>
      <c r="D1864" s="620"/>
      <c r="E1864" s="620"/>
      <c r="F1864" s="48"/>
      <c r="N1864" s="285"/>
      <c r="O1864" s="285"/>
      <c r="U1864" s="285"/>
      <c r="V1864" s="285"/>
      <c r="W1864" s="285"/>
      <c r="X1864" s="285"/>
    </row>
    <row r="1865" spans="1:24">
      <c r="A1865" s="45"/>
      <c r="B1865" s="43">
        <f t="shared" si="35"/>
        <v>1843</v>
      </c>
      <c r="C1865" s="539"/>
      <c r="D1865" s="620"/>
      <c r="E1865" s="620"/>
      <c r="F1865" s="48"/>
      <c r="N1865" s="285"/>
      <c r="O1865" s="285"/>
      <c r="U1865" s="285"/>
      <c r="V1865" s="285"/>
      <c r="W1865" s="285"/>
      <c r="X1865" s="285"/>
    </row>
    <row r="1866" spans="1:24">
      <c r="A1866" s="45"/>
      <c r="B1866" s="43">
        <f t="shared" si="35"/>
        <v>1844</v>
      </c>
      <c r="C1866" s="539"/>
      <c r="D1866" s="620"/>
      <c r="E1866" s="620"/>
      <c r="F1866" s="48"/>
      <c r="N1866" s="285"/>
      <c r="O1866" s="285"/>
      <c r="U1866" s="285"/>
      <c r="V1866" s="285"/>
      <c r="W1866" s="285"/>
      <c r="X1866" s="285"/>
    </row>
    <row r="1867" spans="1:24">
      <c r="A1867" s="45"/>
      <c r="B1867" s="43">
        <f t="shared" si="35"/>
        <v>1845</v>
      </c>
      <c r="C1867" s="539"/>
      <c r="D1867" s="620"/>
      <c r="E1867" s="620"/>
      <c r="F1867" s="48"/>
      <c r="N1867" s="285"/>
      <c r="O1867" s="285"/>
      <c r="U1867" s="285"/>
      <c r="V1867" s="285"/>
      <c r="W1867" s="285"/>
      <c r="X1867" s="285"/>
    </row>
    <row r="1868" spans="1:24">
      <c r="A1868" s="45"/>
      <c r="B1868" s="43">
        <f t="shared" si="35"/>
        <v>1846</v>
      </c>
      <c r="C1868" s="539"/>
      <c r="D1868" s="620"/>
      <c r="E1868" s="620"/>
      <c r="F1868" s="48"/>
      <c r="N1868" s="285"/>
      <c r="O1868" s="285"/>
      <c r="U1868" s="285"/>
      <c r="V1868" s="285"/>
      <c r="W1868" s="285"/>
      <c r="X1868" s="285"/>
    </row>
    <row r="1869" spans="1:24">
      <c r="A1869" s="45"/>
      <c r="B1869" s="43">
        <f t="shared" si="35"/>
        <v>1847</v>
      </c>
      <c r="C1869" s="539"/>
      <c r="D1869" s="620"/>
      <c r="E1869" s="620"/>
      <c r="F1869" s="48"/>
      <c r="N1869" s="285"/>
      <c r="O1869" s="285"/>
      <c r="U1869" s="285"/>
      <c r="V1869" s="285"/>
      <c r="W1869" s="285"/>
      <c r="X1869" s="285"/>
    </row>
    <row r="1870" spans="1:24">
      <c r="A1870" s="45"/>
      <c r="B1870" s="43">
        <f t="shared" si="35"/>
        <v>1848</v>
      </c>
      <c r="C1870" s="539"/>
      <c r="D1870" s="620"/>
      <c r="E1870" s="620"/>
      <c r="F1870" s="48"/>
      <c r="N1870" s="285"/>
      <c r="O1870" s="285"/>
      <c r="U1870" s="285"/>
      <c r="V1870" s="285"/>
      <c r="W1870" s="285"/>
      <c r="X1870" s="285"/>
    </row>
    <row r="1871" spans="1:24">
      <c r="A1871" s="45"/>
      <c r="B1871" s="43">
        <f t="shared" si="35"/>
        <v>1849</v>
      </c>
      <c r="C1871" s="539"/>
      <c r="D1871" s="620"/>
      <c r="E1871" s="620"/>
      <c r="F1871" s="48"/>
      <c r="N1871" s="285"/>
      <c r="O1871" s="285"/>
      <c r="U1871" s="285"/>
      <c r="V1871" s="285"/>
      <c r="W1871" s="285"/>
      <c r="X1871" s="285"/>
    </row>
    <row r="1872" spans="1:24">
      <c r="A1872" s="45"/>
      <c r="B1872" s="43">
        <f t="shared" si="35"/>
        <v>1850</v>
      </c>
      <c r="C1872" s="539"/>
      <c r="D1872" s="620"/>
      <c r="E1872" s="620"/>
      <c r="F1872" s="48"/>
      <c r="N1872" s="285"/>
      <c r="O1872" s="285"/>
      <c r="U1872" s="285"/>
      <c r="V1872" s="285"/>
      <c r="W1872" s="285"/>
      <c r="X1872" s="285"/>
    </row>
    <row r="1873" spans="1:24">
      <c r="A1873" s="45"/>
      <c r="B1873" s="43">
        <f t="shared" si="35"/>
        <v>1851</v>
      </c>
      <c r="C1873" s="539"/>
      <c r="D1873" s="620"/>
      <c r="E1873" s="620"/>
      <c r="F1873" s="48"/>
      <c r="N1873" s="285"/>
      <c r="O1873" s="285"/>
      <c r="U1873" s="285"/>
      <c r="V1873" s="285"/>
      <c r="W1873" s="285"/>
      <c r="X1873" s="285"/>
    </row>
    <row r="1874" spans="1:24">
      <c r="A1874" s="45"/>
      <c r="B1874" s="43">
        <f t="shared" si="35"/>
        <v>1852</v>
      </c>
      <c r="C1874" s="539"/>
      <c r="D1874" s="620"/>
      <c r="E1874" s="620"/>
      <c r="F1874" s="48"/>
      <c r="N1874" s="285"/>
      <c r="O1874" s="285"/>
      <c r="U1874" s="285"/>
      <c r="V1874" s="285"/>
      <c r="W1874" s="285"/>
      <c r="X1874" s="285"/>
    </row>
    <row r="1875" spans="1:24">
      <c r="A1875" s="45"/>
      <c r="B1875" s="43">
        <f t="shared" si="35"/>
        <v>1853</v>
      </c>
      <c r="C1875" s="539"/>
      <c r="D1875" s="620"/>
      <c r="E1875" s="620"/>
      <c r="F1875" s="48"/>
      <c r="N1875" s="285"/>
      <c r="O1875" s="285"/>
      <c r="U1875" s="285"/>
      <c r="V1875" s="285"/>
      <c r="W1875" s="285"/>
      <c r="X1875" s="285"/>
    </row>
    <row r="1876" spans="1:24">
      <c r="A1876" s="45"/>
      <c r="B1876" s="43">
        <f t="shared" si="35"/>
        <v>1854</v>
      </c>
      <c r="C1876" s="539"/>
      <c r="D1876" s="620"/>
      <c r="E1876" s="620"/>
      <c r="F1876" s="48"/>
      <c r="N1876" s="285"/>
      <c r="O1876" s="285"/>
      <c r="U1876" s="285"/>
      <c r="V1876" s="285"/>
      <c r="W1876" s="285"/>
      <c r="X1876" s="285"/>
    </row>
    <row r="1877" spans="1:24">
      <c r="A1877" s="45"/>
      <c r="B1877" s="43">
        <f t="shared" si="35"/>
        <v>1855</v>
      </c>
      <c r="C1877" s="539"/>
      <c r="D1877" s="620"/>
      <c r="E1877" s="620"/>
      <c r="F1877" s="48"/>
      <c r="N1877" s="285"/>
      <c r="O1877" s="285"/>
      <c r="U1877" s="285"/>
      <c r="V1877" s="285"/>
      <c r="W1877" s="285"/>
      <c r="X1877" s="285"/>
    </row>
    <row r="1878" spans="1:24">
      <c r="A1878" s="45"/>
      <c r="B1878" s="43">
        <f t="shared" si="35"/>
        <v>1856</v>
      </c>
      <c r="C1878" s="539"/>
      <c r="D1878" s="620"/>
      <c r="E1878" s="620"/>
      <c r="F1878" s="48"/>
      <c r="N1878" s="285"/>
      <c r="O1878" s="285"/>
      <c r="U1878" s="285"/>
      <c r="V1878" s="285"/>
      <c r="W1878" s="285"/>
      <c r="X1878" s="285"/>
    </row>
    <row r="1879" spans="1:24">
      <c r="A1879" s="45"/>
      <c r="B1879" s="43">
        <f t="shared" si="35"/>
        <v>1857</v>
      </c>
      <c r="C1879" s="539"/>
      <c r="D1879" s="620"/>
      <c r="E1879" s="620"/>
      <c r="F1879" s="48"/>
      <c r="N1879" s="285"/>
      <c r="O1879" s="285"/>
      <c r="U1879" s="285"/>
      <c r="V1879" s="285"/>
      <c r="W1879" s="285"/>
      <c r="X1879" s="285"/>
    </row>
    <row r="1880" spans="1:24">
      <c r="A1880" s="45"/>
      <c r="B1880" s="43">
        <f t="shared" si="35"/>
        <v>1858</v>
      </c>
      <c r="C1880" s="539"/>
      <c r="D1880" s="620"/>
      <c r="E1880" s="620"/>
      <c r="F1880" s="48"/>
      <c r="N1880" s="285"/>
      <c r="O1880" s="285"/>
      <c r="U1880" s="285"/>
      <c r="V1880" s="285"/>
      <c r="W1880" s="285"/>
      <c r="X1880" s="285"/>
    </row>
    <row r="1881" spans="1:24">
      <c r="A1881" s="45"/>
      <c r="B1881" s="43">
        <f t="shared" ref="B1881:B1944" si="36">B1880+1</f>
        <v>1859</v>
      </c>
      <c r="C1881" s="539"/>
      <c r="D1881" s="620"/>
      <c r="E1881" s="620"/>
      <c r="F1881" s="48"/>
      <c r="N1881" s="285"/>
      <c r="O1881" s="285"/>
      <c r="U1881" s="285"/>
      <c r="V1881" s="285"/>
      <c r="W1881" s="285"/>
      <c r="X1881" s="285"/>
    </row>
    <row r="1882" spans="1:24">
      <c r="A1882" s="45"/>
      <c r="B1882" s="43">
        <f t="shared" si="36"/>
        <v>1860</v>
      </c>
      <c r="C1882" s="539"/>
      <c r="D1882" s="620"/>
      <c r="E1882" s="620"/>
      <c r="F1882" s="48"/>
      <c r="N1882" s="285"/>
      <c r="O1882" s="285"/>
      <c r="U1882" s="285"/>
      <c r="V1882" s="285"/>
      <c r="W1882" s="285"/>
      <c r="X1882" s="285"/>
    </row>
    <row r="1883" spans="1:24">
      <c r="A1883" s="45"/>
      <c r="B1883" s="43">
        <f t="shared" si="36"/>
        <v>1861</v>
      </c>
      <c r="C1883" s="539"/>
      <c r="D1883" s="620"/>
      <c r="E1883" s="620"/>
      <c r="F1883" s="48"/>
      <c r="N1883" s="285"/>
      <c r="O1883" s="285"/>
      <c r="U1883" s="285"/>
      <c r="V1883" s="285"/>
      <c r="W1883" s="285"/>
      <c r="X1883" s="285"/>
    </row>
    <row r="1884" spans="1:24">
      <c r="A1884" s="45"/>
      <c r="B1884" s="43">
        <f t="shared" si="36"/>
        <v>1862</v>
      </c>
      <c r="C1884" s="539"/>
      <c r="D1884" s="620"/>
      <c r="E1884" s="620"/>
      <c r="F1884" s="48"/>
      <c r="N1884" s="285"/>
      <c r="O1884" s="285"/>
      <c r="U1884" s="285"/>
      <c r="V1884" s="285"/>
      <c r="W1884" s="285"/>
      <c r="X1884" s="285"/>
    </row>
    <row r="1885" spans="1:24">
      <c r="A1885" s="45"/>
      <c r="B1885" s="43">
        <f t="shared" si="36"/>
        <v>1863</v>
      </c>
      <c r="C1885" s="539"/>
      <c r="D1885" s="620"/>
      <c r="E1885" s="620"/>
      <c r="F1885" s="48"/>
      <c r="N1885" s="285"/>
      <c r="O1885" s="285"/>
      <c r="U1885" s="285"/>
      <c r="V1885" s="285"/>
      <c r="W1885" s="285"/>
      <c r="X1885" s="285"/>
    </row>
    <row r="1886" spans="1:24">
      <c r="A1886" s="45"/>
      <c r="B1886" s="43">
        <f t="shared" si="36"/>
        <v>1864</v>
      </c>
      <c r="C1886" s="539"/>
      <c r="D1886" s="620"/>
      <c r="E1886" s="620"/>
      <c r="F1886" s="48"/>
      <c r="N1886" s="285"/>
      <c r="O1886" s="285"/>
      <c r="U1886" s="285"/>
      <c r="V1886" s="285"/>
      <c r="W1886" s="285"/>
      <c r="X1886" s="285"/>
    </row>
    <row r="1887" spans="1:24">
      <c r="A1887" s="45"/>
      <c r="B1887" s="43">
        <f t="shared" si="36"/>
        <v>1865</v>
      </c>
      <c r="C1887" s="539"/>
      <c r="D1887" s="620"/>
      <c r="E1887" s="620"/>
      <c r="F1887" s="48"/>
      <c r="N1887" s="285"/>
      <c r="O1887" s="285"/>
      <c r="U1887" s="285"/>
      <c r="V1887" s="285"/>
      <c r="W1887" s="285"/>
      <c r="X1887" s="285"/>
    </row>
    <row r="1888" spans="1:24">
      <c r="A1888" s="45"/>
      <c r="B1888" s="43">
        <f t="shared" si="36"/>
        <v>1866</v>
      </c>
      <c r="C1888" s="539"/>
      <c r="D1888" s="620"/>
      <c r="E1888" s="620"/>
      <c r="F1888" s="48"/>
      <c r="N1888" s="285"/>
      <c r="O1888" s="285"/>
      <c r="U1888" s="285"/>
      <c r="V1888" s="285"/>
      <c r="W1888" s="285"/>
      <c r="X1888" s="285"/>
    </row>
    <row r="1889" spans="1:24">
      <c r="A1889" s="45"/>
      <c r="B1889" s="43">
        <f t="shared" si="36"/>
        <v>1867</v>
      </c>
      <c r="C1889" s="539"/>
      <c r="D1889" s="620"/>
      <c r="E1889" s="620"/>
      <c r="F1889" s="48"/>
      <c r="N1889" s="285"/>
      <c r="O1889" s="285"/>
      <c r="U1889" s="285"/>
      <c r="V1889" s="285"/>
      <c r="W1889" s="285"/>
      <c r="X1889" s="285"/>
    </row>
    <row r="1890" spans="1:24">
      <c r="A1890" s="45"/>
      <c r="B1890" s="43">
        <f t="shared" si="36"/>
        <v>1868</v>
      </c>
      <c r="C1890" s="539"/>
      <c r="D1890" s="620"/>
      <c r="E1890" s="620"/>
      <c r="F1890" s="48"/>
      <c r="N1890" s="285"/>
      <c r="O1890" s="285"/>
      <c r="U1890" s="285"/>
      <c r="V1890" s="285"/>
      <c r="W1890" s="285"/>
      <c r="X1890" s="285"/>
    </row>
    <row r="1891" spans="1:24">
      <c r="A1891" s="45"/>
      <c r="B1891" s="43">
        <f t="shared" si="36"/>
        <v>1869</v>
      </c>
      <c r="C1891" s="539"/>
      <c r="D1891" s="620"/>
      <c r="E1891" s="620"/>
      <c r="F1891" s="48"/>
      <c r="N1891" s="285"/>
      <c r="O1891" s="285"/>
      <c r="U1891" s="285"/>
      <c r="V1891" s="285"/>
      <c r="W1891" s="285"/>
      <c r="X1891" s="285"/>
    </row>
    <row r="1892" spans="1:24">
      <c r="A1892" s="45"/>
      <c r="B1892" s="43">
        <f t="shared" si="36"/>
        <v>1870</v>
      </c>
      <c r="C1892" s="539"/>
      <c r="D1892" s="620"/>
      <c r="E1892" s="620"/>
      <c r="F1892" s="48"/>
      <c r="N1892" s="285"/>
      <c r="O1892" s="285"/>
      <c r="U1892" s="285"/>
      <c r="V1892" s="285"/>
      <c r="W1892" s="285"/>
      <c r="X1892" s="285"/>
    </row>
    <row r="1893" spans="1:24">
      <c r="A1893" s="45"/>
      <c r="B1893" s="43">
        <f t="shared" si="36"/>
        <v>1871</v>
      </c>
      <c r="C1893" s="539"/>
      <c r="D1893" s="620"/>
      <c r="E1893" s="620"/>
      <c r="F1893" s="48"/>
      <c r="N1893" s="285"/>
      <c r="O1893" s="285"/>
      <c r="U1893" s="285"/>
      <c r="V1893" s="285"/>
      <c r="W1893" s="285"/>
      <c r="X1893" s="285"/>
    </row>
    <row r="1894" spans="1:24">
      <c r="A1894" s="45"/>
      <c r="B1894" s="43">
        <f t="shared" si="36"/>
        <v>1872</v>
      </c>
      <c r="C1894" s="539"/>
      <c r="D1894" s="620"/>
      <c r="E1894" s="620"/>
      <c r="F1894" s="48"/>
      <c r="N1894" s="285"/>
      <c r="O1894" s="285"/>
      <c r="U1894" s="285"/>
      <c r="V1894" s="285"/>
      <c r="W1894" s="285"/>
      <c r="X1894" s="285"/>
    </row>
    <row r="1895" spans="1:24">
      <c r="A1895" s="45"/>
      <c r="B1895" s="43">
        <f t="shared" si="36"/>
        <v>1873</v>
      </c>
      <c r="C1895" s="539"/>
      <c r="D1895" s="620"/>
      <c r="E1895" s="620"/>
      <c r="F1895" s="48"/>
      <c r="N1895" s="285"/>
      <c r="O1895" s="285"/>
      <c r="U1895" s="285"/>
      <c r="V1895" s="285"/>
      <c r="W1895" s="285"/>
      <c r="X1895" s="285"/>
    </row>
    <row r="1896" spans="1:24">
      <c r="A1896" s="45"/>
      <c r="B1896" s="43">
        <f t="shared" si="36"/>
        <v>1874</v>
      </c>
      <c r="C1896" s="539"/>
      <c r="D1896" s="620"/>
      <c r="E1896" s="620"/>
      <c r="F1896" s="48"/>
      <c r="N1896" s="285"/>
      <c r="O1896" s="285"/>
      <c r="U1896" s="285"/>
      <c r="V1896" s="285"/>
      <c r="W1896" s="285"/>
      <c r="X1896" s="285"/>
    </row>
    <row r="1897" spans="1:24">
      <c r="A1897" s="45"/>
      <c r="B1897" s="43">
        <f t="shared" si="36"/>
        <v>1875</v>
      </c>
      <c r="C1897" s="539"/>
      <c r="D1897" s="620"/>
      <c r="E1897" s="620"/>
      <c r="F1897" s="48"/>
      <c r="N1897" s="285"/>
      <c r="O1897" s="285"/>
      <c r="U1897" s="285"/>
      <c r="V1897" s="285"/>
      <c r="W1897" s="285"/>
      <c r="X1897" s="285"/>
    </row>
    <row r="1898" spans="1:24">
      <c r="A1898" s="45"/>
      <c r="B1898" s="43">
        <f t="shared" si="36"/>
        <v>1876</v>
      </c>
      <c r="C1898" s="539"/>
      <c r="D1898" s="620"/>
      <c r="E1898" s="620"/>
      <c r="F1898" s="48"/>
      <c r="N1898" s="285"/>
      <c r="O1898" s="285"/>
      <c r="U1898" s="285"/>
      <c r="V1898" s="285"/>
      <c r="W1898" s="285"/>
      <c r="X1898" s="285"/>
    </row>
    <row r="1899" spans="1:24">
      <c r="A1899" s="45"/>
      <c r="B1899" s="43">
        <f t="shared" si="36"/>
        <v>1877</v>
      </c>
      <c r="C1899" s="539"/>
      <c r="D1899" s="620"/>
      <c r="E1899" s="620"/>
      <c r="F1899" s="48"/>
      <c r="N1899" s="285"/>
      <c r="O1899" s="285"/>
      <c r="U1899" s="285"/>
      <c r="V1899" s="285"/>
      <c r="W1899" s="285"/>
      <c r="X1899" s="285"/>
    </row>
    <row r="1900" spans="1:24">
      <c r="A1900" s="45"/>
      <c r="B1900" s="43">
        <f t="shared" si="36"/>
        <v>1878</v>
      </c>
      <c r="C1900" s="539"/>
      <c r="D1900" s="620"/>
      <c r="E1900" s="620"/>
      <c r="F1900" s="48"/>
      <c r="N1900" s="285"/>
      <c r="O1900" s="285"/>
      <c r="U1900" s="285"/>
      <c r="V1900" s="285"/>
      <c r="W1900" s="285"/>
      <c r="X1900" s="285"/>
    </row>
    <row r="1901" spans="1:24">
      <c r="A1901" s="45"/>
      <c r="B1901" s="43">
        <f t="shared" si="36"/>
        <v>1879</v>
      </c>
      <c r="C1901" s="539"/>
      <c r="D1901" s="620"/>
      <c r="E1901" s="620"/>
      <c r="F1901" s="48"/>
      <c r="N1901" s="285"/>
      <c r="O1901" s="285"/>
      <c r="U1901" s="285"/>
      <c r="V1901" s="285"/>
      <c r="W1901" s="285"/>
      <c r="X1901" s="285"/>
    </row>
    <row r="1902" spans="1:24">
      <c r="A1902" s="45"/>
      <c r="B1902" s="43">
        <f t="shared" si="36"/>
        <v>1880</v>
      </c>
      <c r="C1902" s="539"/>
      <c r="D1902" s="620"/>
      <c r="E1902" s="620"/>
      <c r="F1902" s="48"/>
      <c r="N1902" s="285"/>
      <c r="O1902" s="285"/>
      <c r="U1902" s="285"/>
      <c r="V1902" s="285"/>
      <c r="W1902" s="285"/>
      <c r="X1902" s="285"/>
    </row>
    <row r="1903" spans="1:24">
      <c r="A1903" s="45"/>
      <c r="B1903" s="43">
        <f t="shared" si="36"/>
        <v>1881</v>
      </c>
      <c r="C1903" s="539"/>
      <c r="D1903" s="620"/>
      <c r="E1903" s="620"/>
      <c r="F1903" s="48"/>
      <c r="N1903" s="285"/>
      <c r="O1903" s="285"/>
      <c r="U1903" s="285"/>
      <c r="V1903" s="285"/>
      <c r="W1903" s="285"/>
      <c r="X1903" s="285"/>
    </row>
    <row r="1904" spans="1:24">
      <c r="A1904" s="45"/>
      <c r="B1904" s="43">
        <f t="shared" si="36"/>
        <v>1882</v>
      </c>
      <c r="C1904" s="539"/>
      <c r="D1904" s="620"/>
      <c r="E1904" s="620"/>
      <c r="F1904" s="48"/>
      <c r="N1904" s="285"/>
      <c r="O1904" s="285"/>
      <c r="U1904" s="285"/>
      <c r="V1904" s="285"/>
      <c r="W1904" s="285"/>
      <c r="X1904" s="285"/>
    </row>
    <row r="1905" spans="1:24">
      <c r="A1905" s="45"/>
      <c r="B1905" s="43">
        <f t="shared" si="36"/>
        <v>1883</v>
      </c>
      <c r="C1905" s="539"/>
      <c r="D1905" s="620"/>
      <c r="E1905" s="620"/>
      <c r="F1905" s="48"/>
      <c r="N1905" s="285"/>
      <c r="O1905" s="285"/>
      <c r="U1905" s="285"/>
      <c r="V1905" s="285"/>
      <c r="W1905" s="285"/>
      <c r="X1905" s="285"/>
    </row>
    <row r="1906" spans="1:24">
      <c r="A1906" s="45"/>
      <c r="B1906" s="43">
        <f t="shared" si="36"/>
        <v>1884</v>
      </c>
      <c r="C1906" s="539"/>
      <c r="D1906" s="620"/>
      <c r="E1906" s="620"/>
      <c r="F1906" s="48"/>
      <c r="N1906" s="285"/>
      <c r="O1906" s="285"/>
      <c r="U1906" s="285"/>
      <c r="V1906" s="285"/>
      <c r="W1906" s="285"/>
      <c r="X1906" s="285"/>
    </row>
    <row r="1907" spans="1:24">
      <c r="A1907" s="45"/>
      <c r="B1907" s="43">
        <f t="shared" si="36"/>
        <v>1885</v>
      </c>
      <c r="C1907" s="539"/>
      <c r="D1907" s="620"/>
      <c r="E1907" s="620"/>
      <c r="F1907" s="48"/>
      <c r="N1907" s="285"/>
      <c r="O1907" s="285"/>
      <c r="U1907" s="285"/>
      <c r="V1907" s="285"/>
      <c r="W1907" s="285"/>
      <c r="X1907" s="285"/>
    </row>
    <row r="1908" spans="1:24">
      <c r="A1908" s="45"/>
      <c r="B1908" s="43">
        <f t="shared" si="36"/>
        <v>1886</v>
      </c>
      <c r="C1908" s="539"/>
      <c r="D1908" s="620"/>
      <c r="E1908" s="620"/>
      <c r="F1908" s="48"/>
      <c r="N1908" s="285"/>
      <c r="O1908" s="285"/>
      <c r="U1908" s="285"/>
      <c r="V1908" s="285"/>
      <c r="W1908" s="285"/>
      <c r="X1908" s="285"/>
    </row>
    <row r="1909" spans="1:24">
      <c r="A1909" s="45"/>
      <c r="B1909" s="43">
        <f t="shared" si="36"/>
        <v>1887</v>
      </c>
      <c r="C1909" s="539"/>
      <c r="D1909" s="620"/>
      <c r="E1909" s="620"/>
      <c r="F1909" s="48"/>
      <c r="N1909" s="285"/>
      <c r="O1909" s="285"/>
      <c r="U1909" s="285"/>
      <c r="V1909" s="285"/>
      <c r="W1909" s="285"/>
      <c r="X1909" s="285"/>
    </row>
    <row r="1910" spans="1:24">
      <c r="A1910" s="45"/>
      <c r="B1910" s="43">
        <f t="shared" si="36"/>
        <v>1888</v>
      </c>
      <c r="C1910" s="539"/>
      <c r="D1910" s="620"/>
      <c r="E1910" s="620"/>
      <c r="F1910" s="48"/>
      <c r="N1910" s="285"/>
      <c r="O1910" s="285"/>
      <c r="U1910" s="285"/>
      <c r="V1910" s="285"/>
      <c r="W1910" s="285"/>
      <c r="X1910" s="285"/>
    </row>
    <row r="1911" spans="1:24">
      <c r="A1911" s="45"/>
      <c r="B1911" s="43">
        <f t="shared" si="36"/>
        <v>1889</v>
      </c>
      <c r="C1911" s="539"/>
      <c r="D1911" s="620"/>
      <c r="E1911" s="620"/>
      <c r="F1911" s="48"/>
      <c r="N1911" s="285"/>
      <c r="O1911" s="285"/>
      <c r="U1911" s="285"/>
      <c r="V1911" s="285"/>
      <c r="W1911" s="285"/>
      <c r="X1911" s="285"/>
    </row>
    <row r="1912" spans="1:24">
      <c r="A1912" s="45"/>
      <c r="B1912" s="43">
        <f t="shared" si="36"/>
        <v>1890</v>
      </c>
      <c r="C1912" s="539"/>
      <c r="D1912" s="620"/>
      <c r="E1912" s="620"/>
      <c r="F1912" s="48"/>
      <c r="N1912" s="285"/>
      <c r="O1912" s="285"/>
      <c r="U1912" s="285"/>
      <c r="V1912" s="285"/>
      <c r="W1912" s="285"/>
      <c r="X1912" s="285"/>
    </row>
    <row r="1913" spans="1:24">
      <c r="A1913" s="45"/>
      <c r="B1913" s="43">
        <f t="shared" si="36"/>
        <v>1891</v>
      </c>
      <c r="C1913" s="539"/>
      <c r="D1913" s="620"/>
      <c r="E1913" s="620"/>
      <c r="F1913" s="48"/>
      <c r="N1913" s="285"/>
      <c r="O1913" s="285"/>
      <c r="U1913" s="285"/>
      <c r="V1913" s="285"/>
      <c r="W1913" s="285"/>
      <c r="X1913" s="285"/>
    </row>
    <row r="1914" spans="1:24">
      <c r="A1914" s="45"/>
      <c r="B1914" s="43">
        <f t="shared" si="36"/>
        <v>1892</v>
      </c>
      <c r="C1914" s="539"/>
      <c r="D1914" s="620"/>
      <c r="E1914" s="620"/>
      <c r="F1914" s="48"/>
      <c r="N1914" s="285"/>
      <c r="O1914" s="285"/>
      <c r="U1914" s="285"/>
      <c r="V1914" s="285"/>
      <c r="W1914" s="285"/>
      <c r="X1914" s="285"/>
    </row>
    <row r="1915" spans="1:24">
      <c r="A1915" s="45"/>
      <c r="B1915" s="43">
        <f t="shared" si="36"/>
        <v>1893</v>
      </c>
      <c r="C1915" s="539"/>
      <c r="D1915" s="620"/>
      <c r="E1915" s="620"/>
      <c r="F1915" s="48"/>
      <c r="N1915" s="285"/>
      <c r="O1915" s="285"/>
      <c r="U1915" s="285"/>
      <c r="V1915" s="285"/>
      <c r="W1915" s="285"/>
      <c r="X1915" s="285"/>
    </row>
    <row r="1916" spans="1:24">
      <c r="A1916" s="45"/>
      <c r="B1916" s="43">
        <f t="shared" si="36"/>
        <v>1894</v>
      </c>
      <c r="C1916" s="539"/>
      <c r="D1916" s="620"/>
      <c r="E1916" s="620"/>
      <c r="F1916" s="48"/>
      <c r="N1916" s="285"/>
      <c r="O1916" s="285"/>
      <c r="U1916" s="285"/>
      <c r="V1916" s="285"/>
      <c r="W1916" s="285"/>
      <c r="X1916" s="285"/>
    </row>
    <row r="1917" spans="1:24">
      <c r="A1917" s="45"/>
      <c r="B1917" s="43">
        <f t="shared" si="36"/>
        <v>1895</v>
      </c>
      <c r="C1917" s="539"/>
      <c r="D1917" s="620"/>
      <c r="E1917" s="620"/>
      <c r="F1917" s="48"/>
      <c r="N1917" s="285"/>
      <c r="O1917" s="285"/>
      <c r="U1917" s="285"/>
      <c r="V1917" s="285"/>
      <c r="W1917" s="285"/>
      <c r="X1917" s="285"/>
    </row>
    <row r="1918" spans="1:24">
      <c r="A1918" s="45"/>
      <c r="B1918" s="43">
        <f t="shared" si="36"/>
        <v>1896</v>
      </c>
      <c r="C1918" s="539"/>
      <c r="D1918" s="620"/>
      <c r="E1918" s="620"/>
      <c r="F1918" s="48"/>
      <c r="N1918" s="285"/>
      <c r="O1918" s="285"/>
      <c r="U1918" s="285"/>
      <c r="V1918" s="285"/>
      <c r="W1918" s="285"/>
      <c r="X1918" s="285"/>
    </row>
    <row r="1919" spans="1:24">
      <c r="A1919" s="45"/>
      <c r="B1919" s="43">
        <f t="shared" si="36"/>
        <v>1897</v>
      </c>
      <c r="C1919" s="539"/>
      <c r="D1919" s="620"/>
      <c r="E1919" s="620"/>
      <c r="F1919" s="48"/>
      <c r="N1919" s="285"/>
      <c r="O1919" s="285"/>
      <c r="U1919" s="285"/>
      <c r="V1919" s="285"/>
      <c r="W1919" s="285"/>
      <c r="X1919" s="285"/>
    </row>
    <row r="1920" spans="1:24">
      <c r="A1920" s="45"/>
      <c r="B1920" s="43">
        <f t="shared" si="36"/>
        <v>1898</v>
      </c>
      <c r="C1920" s="539"/>
      <c r="D1920" s="620"/>
      <c r="E1920" s="620"/>
      <c r="F1920" s="48"/>
      <c r="N1920" s="285"/>
      <c r="O1920" s="285"/>
      <c r="U1920" s="285"/>
      <c r="V1920" s="285"/>
      <c r="W1920" s="285"/>
      <c r="X1920" s="285"/>
    </row>
    <row r="1921" spans="1:24">
      <c r="A1921" s="45"/>
      <c r="B1921" s="43">
        <f t="shared" si="36"/>
        <v>1899</v>
      </c>
      <c r="C1921" s="539"/>
      <c r="D1921" s="620"/>
      <c r="E1921" s="620"/>
      <c r="F1921" s="48"/>
      <c r="N1921" s="285"/>
      <c r="O1921" s="285"/>
      <c r="U1921" s="285"/>
      <c r="V1921" s="285"/>
      <c r="W1921" s="285"/>
      <c r="X1921" s="285"/>
    </row>
    <row r="1922" spans="1:24">
      <c r="A1922" s="45"/>
      <c r="B1922" s="43">
        <f t="shared" si="36"/>
        <v>1900</v>
      </c>
      <c r="C1922" s="539"/>
      <c r="D1922" s="620"/>
      <c r="E1922" s="620"/>
      <c r="F1922" s="48"/>
      <c r="N1922" s="285"/>
      <c r="O1922" s="285"/>
      <c r="U1922" s="285"/>
      <c r="V1922" s="285"/>
      <c r="W1922" s="285"/>
      <c r="X1922" s="285"/>
    </row>
    <row r="1923" spans="1:24">
      <c r="A1923" s="45"/>
      <c r="B1923" s="43">
        <f t="shared" si="36"/>
        <v>1901</v>
      </c>
      <c r="C1923" s="539"/>
      <c r="D1923" s="620"/>
      <c r="E1923" s="620"/>
      <c r="F1923" s="48"/>
      <c r="N1923" s="285"/>
      <c r="O1923" s="285"/>
      <c r="U1923" s="285"/>
      <c r="V1923" s="285"/>
      <c r="W1923" s="285"/>
      <c r="X1923" s="285"/>
    </row>
    <row r="1924" spans="1:24">
      <c r="A1924" s="45"/>
      <c r="B1924" s="43">
        <f t="shared" si="36"/>
        <v>1902</v>
      </c>
      <c r="C1924" s="539"/>
      <c r="D1924" s="620"/>
      <c r="E1924" s="620"/>
      <c r="F1924" s="48"/>
      <c r="N1924" s="285"/>
      <c r="O1924" s="285"/>
      <c r="U1924" s="285"/>
      <c r="V1924" s="285"/>
      <c r="W1924" s="285"/>
      <c r="X1924" s="285"/>
    </row>
    <row r="1925" spans="1:24">
      <c r="A1925" s="45"/>
      <c r="B1925" s="43">
        <f t="shared" si="36"/>
        <v>1903</v>
      </c>
      <c r="C1925" s="539"/>
      <c r="D1925" s="620"/>
      <c r="E1925" s="620"/>
      <c r="F1925" s="48"/>
      <c r="N1925" s="285"/>
      <c r="O1925" s="285"/>
      <c r="U1925" s="285"/>
      <c r="V1925" s="285"/>
      <c r="W1925" s="285"/>
      <c r="X1925" s="285"/>
    </row>
    <row r="1926" spans="1:24">
      <c r="A1926" s="45"/>
      <c r="B1926" s="43">
        <f t="shared" si="36"/>
        <v>1904</v>
      </c>
      <c r="C1926" s="539"/>
      <c r="D1926" s="620"/>
      <c r="E1926" s="620"/>
      <c r="F1926" s="48"/>
      <c r="N1926" s="285"/>
      <c r="O1926" s="285"/>
      <c r="U1926" s="285"/>
      <c r="V1926" s="285"/>
      <c r="W1926" s="285"/>
      <c r="X1926" s="285"/>
    </row>
    <row r="1927" spans="1:24">
      <c r="A1927" s="45"/>
      <c r="B1927" s="43">
        <f t="shared" si="36"/>
        <v>1905</v>
      </c>
      <c r="C1927" s="539"/>
      <c r="D1927" s="620"/>
      <c r="E1927" s="620"/>
      <c r="F1927" s="48"/>
      <c r="N1927" s="285"/>
      <c r="O1927" s="285"/>
      <c r="U1927" s="285"/>
      <c r="V1927" s="285"/>
      <c r="W1927" s="285"/>
      <c r="X1927" s="285"/>
    </row>
    <row r="1928" spans="1:24">
      <c r="A1928" s="45"/>
      <c r="B1928" s="43">
        <f t="shared" si="36"/>
        <v>1906</v>
      </c>
      <c r="C1928" s="539"/>
      <c r="D1928" s="620"/>
      <c r="E1928" s="620"/>
      <c r="F1928" s="48"/>
      <c r="N1928" s="285"/>
      <c r="O1928" s="285"/>
      <c r="U1928" s="285"/>
      <c r="V1928" s="285"/>
      <c r="W1928" s="285"/>
      <c r="X1928" s="285"/>
    </row>
    <row r="1929" spans="1:24">
      <c r="A1929" s="45"/>
      <c r="B1929" s="43">
        <f t="shared" si="36"/>
        <v>1907</v>
      </c>
      <c r="C1929" s="539"/>
      <c r="D1929" s="620"/>
      <c r="E1929" s="620"/>
      <c r="F1929" s="48"/>
      <c r="N1929" s="285"/>
      <c r="O1929" s="285"/>
      <c r="U1929" s="285"/>
      <c r="V1929" s="285"/>
      <c r="W1929" s="285"/>
      <c r="X1929" s="285"/>
    </row>
    <row r="1930" spans="1:24">
      <c r="A1930" s="45"/>
      <c r="B1930" s="43">
        <f t="shared" si="36"/>
        <v>1908</v>
      </c>
      <c r="C1930" s="539"/>
      <c r="D1930" s="620"/>
      <c r="E1930" s="620"/>
      <c r="F1930" s="48"/>
      <c r="N1930" s="285"/>
      <c r="O1930" s="285"/>
      <c r="U1930" s="285"/>
      <c r="V1930" s="285"/>
      <c r="W1930" s="285"/>
      <c r="X1930" s="285"/>
    </row>
    <row r="1931" spans="1:24">
      <c r="A1931" s="45"/>
      <c r="B1931" s="43">
        <f t="shared" si="36"/>
        <v>1909</v>
      </c>
      <c r="C1931" s="539"/>
      <c r="D1931" s="620"/>
      <c r="E1931" s="620"/>
      <c r="F1931" s="48"/>
      <c r="N1931" s="285"/>
      <c r="O1931" s="285"/>
      <c r="U1931" s="285"/>
      <c r="V1931" s="285"/>
      <c r="W1931" s="285"/>
      <c r="X1931" s="285"/>
    </row>
    <row r="1932" spans="1:24">
      <c r="A1932" s="45"/>
      <c r="B1932" s="43">
        <f t="shared" si="36"/>
        <v>1910</v>
      </c>
      <c r="C1932" s="539"/>
      <c r="D1932" s="620"/>
      <c r="E1932" s="620"/>
      <c r="F1932" s="48"/>
      <c r="N1932" s="285"/>
      <c r="O1932" s="285"/>
      <c r="U1932" s="285"/>
      <c r="V1932" s="285"/>
      <c r="W1932" s="285"/>
      <c r="X1932" s="285"/>
    </row>
    <row r="1933" spans="1:24">
      <c r="A1933" s="45"/>
      <c r="B1933" s="43">
        <f t="shared" si="36"/>
        <v>1911</v>
      </c>
      <c r="C1933" s="539"/>
      <c r="D1933" s="620"/>
      <c r="E1933" s="620"/>
      <c r="F1933" s="48"/>
      <c r="N1933" s="285"/>
      <c r="O1933" s="285"/>
      <c r="U1933" s="285"/>
      <c r="V1933" s="285"/>
      <c r="W1933" s="285"/>
      <c r="X1933" s="285"/>
    </row>
    <row r="1934" spans="1:24">
      <c r="A1934" s="45"/>
      <c r="B1934" s="43">
        <f t="shared" si="36"/>
        <v>1912</v>
      </c>
      <c r="C1934" s="539"/>
      <c r="D1934" s="620"/>
      <c r="E1934" s="620"/>
      <c r="F1934" s="48"/>
      <c r="N1934" s="285"/>
      <c r="O1934" s="285"/>
      <c r="U1934" s="285"/>
      <c r="V1934" s="285"/>
      <c r="W1934" s="285"/>
      <c r="X1934" s="285"/>
    </row>
    <row r="1935" spans="1:24">
      <c r="A1935" s="45"/>
      <c r="B1935" s="43">
        <f t="shared" si="36"/>
        <v>1913</v>
      </c>
      <c r="C1935" s="539"/>
      <c r="D1935" s="620"/>
      <c r="E1935" s="620"/>
      <c r="F1935" s="48"/>
      <c r="N1935" s="285"/>
      <c r="O1935" s="285"/>
      <c r="U1935" s="285"/>
      <c r="V1935" s="285"/>
      <c r="W1935" s="285"/>
      <c r="X1935" s="285"/>
    </row>
    <row r="1936" spans="1:24">
      <c r="A1936" s="45"/>
      <c r="B1936" s="43">
        <f t="shared" si="36"/>
        <v>1914</v>
      </c>
      <c r="C1936" s="539"/>
      <c r="D1936" s="620"/>
      <c r="E1936" s="620"/>
      <c r="F1936" s="48"/>
      <c r="N1936" s="285"/>
      <c r="O1936" s="285"/>
      <c r="U1936" s="285"/>
      <c r="V1936" s="285"/>
      <c r="W1936" s="285"/>
      <c r="X1936" s="285"/>
    </row>
    <row r="1937" spans="1:24">
      <c r="A1937" s="45"/>
      <c r="B1937" s="43">
        <f t="shared" si="36"/>
        <v>1915</v>
      </c>
      <c r="C1937" s="539"/>
      <c r="D1937" s="620"/>
      <c r="E1937" s="620"/>
      <c r="F1937" s="48"/>
      <c r="N1937" s="285"/>
      <c r="O1937" s="285"/>
      <c r="U1937" s="285"/>
      <c r="V1937" s="285"/>
      <c r="W1937" s="285"/>
      <c r="X1937" s="285"/>
    </row>
    <row r="1938" spans="1:24">
      <c r="A1938" s="45"/>
      <c r="B1938" s="43">
        <f t="shared" si="36"/>
        <v>1916</v>
      </c>
      <c r="C1938" s="539"/>
      <c r="D1938" s="620"/>
      <c r="E1938" s="620"/>
      <c r="F1938" s="48"/>
      <c r="N1938" s="285"/>
      <c r="O1938" s="285"/>
      <c r="U1938" s="285"/>
      <c r="V1938" s="285"/>
      <c r="W1938" s="285"/>
      <c r="X1938" s="285"/>
    </row>
    <row r="1939" spans="1:24">
      <c r="A1939" s="45"/>
      <c r="B1939" s="43">
        <f t="shared" si="36"/>
        <v>1917</v>
      </c>
      <c r="C1939" s="539"/>
      <c r="D1939" s="620"/>
      <c r="E1939" s="620"/>
      <c r="F1939" s="48"/>
      <c r="N1939" s="285"/>
      <c r="O1939" s="285"/>
      <c r="U1939" s="285"/>
      <c r="V1939" s="285"/>
      <c r="W1939" s="285"/>
      <c r="X1939" s="285"/>
    </row>
    <row r="1940" spans="1:24">
      <c r="A1940" s="45"/>
      <c r="B1940" s="43">
        <f t="shared" si="36"/>
        <v>1918</v>
      </c>
      <c r="C1940" s="539"/>
      <c r="D1940" s="620"/>
      <c r="E1940" s="620"/>
      <c r="F1940" s="48"/>
      <c r="N1940" s="285"/>
      <c r="O1940" s="285"/>
      <c r="U1940" s="285"/>
      <c r="V1940" s="285"/>
      <c r="W1940" s="285"/>
      <c r="X1940" s="285"/>
    </row>
    <row r="1941" spans="1:24">
      <c r="A1941" s="45"/>
      <c r="B1941" s="43">
        <f t="shared" si="36"/>
        <v>1919</v>
      </c>
      <c r="C1941" s="539"/>
      <c r="D1941" s="620"/>
      <c r="E1941" s="620"/>
      <c r="F1941" s="48"/>
      <c r="N1941" s="285"/>
      <c r="O1941" s="285"/>
      <c r="U1941" s="285"/>
      <c r="V1941" s="285"/>
      <c r="W1941" s="285"/>
      <c r="X1941" s="285"/>
    </row>
    <row r="1942" spans="1:24">
      <c r="A1942" s="45"/>
      <c r="B1942" s="43">
        <f t="shared" si="36"/>
        <v>1920</v>
      </c>
      <c r="C1942" s="539"/>
      <c r="D1942" s="620"/>
      <c r="E1942" s="620"/>
      <c r="F1942" s="48"/>
      <c r="N1942" s="285"/>
      <c r="O1942" s="285"/>
      <c r="U1942" s="285"/>
      <c r="V1942" s="285"/>
      <c r="W1942" s="285"/>
      <c r="X1942" s="285"/>
    </row>
    <row r="1943" spans="1:24">
      <c r="A1943" s="45"/>
      <c r="B1943" s="43">
        <f t="shared" si="36"/>
        <v>1921</v>
      </c>
      <c r="C1943" s="539"/>
      <c r="D1943" s="620"/>
      <c r="E1943" s="620"/>
      <c r="F1943" s="48"/>
      <c r="N1943" s="285"/>
      <c r="O1943" s="285"/>
      <c r="U1943" s="285"/>
      <c r="V1943" s="285"/>
      <c r="W1943" s="285"/>
      <c r="X1943" s="285"/>
    </row>
    <row r="1944" spans="1:24">
      <c r="A1944" s="45"/>
      <c r="B1944" s="43">
        <f t="shared" si="36"/>
        <v>1922</v>
      </c>
      <c r="C1944" s="539"/>
      <c r="D1944" s="620"/>
      <c r="E1944" s="620"/>
      <c r="F1944" s="48"/>
      <c r="N1944" s="285"/>
      <c r="O1944" s="285"/>
      <c r="U1944" s="285"/>
      <c r="V1944" s="285"/>
      <c r="W1944" s="285"/>
      <c r="X1944" s="285"/>
    </row>
    <row r="1945" spans="1:24">
      <c r="A1945" s="45"/>
      <c r="B1945" s="43">
        <f t="shared" ref="B1945:B2008" si="37">B1944+1</f>
        <v>1923</v>
      </c>
      <c r="C1945" s="539"/>
      <c r="D1945" s="620"/>
      <c r="E1945" s="620"/>
      <c r="F1945" s="48"/>
      <c r="N1945" s="285"/>
      <c r="O1945" s="285"/>
      <c r="U1945" s="285"/>
      <c r="V1945" s="285"/>
      <c r="W1945" s="285"/>
      <c r="X1945" s="285"/>
    </row>
    <row r="1946" spans="1:24">
      <c r="A1946" s="45"/>
      <c r="B1946" s="43">
        <f t="shared" si="37"/>
        <v>1924</v>
      </c>
      <c r="C1946" s="539"/>
      <c r="D1946" s="620"/>
      <c r="E1946" s="620"/>
      <c r="F1946" s="48"/>
      <c r="N1946" s="285"/>
      <c r="O1946" s="285"/>
      <c r="U1946" s="285"/>
      <c r="V1946" s="285"/>
      <c r="W1946" s="285"/>
      <c r="X1946" s="285"/>
    </row>
    <row r="1947" spans="1:24">
      <c r="A1947" s="45"/>
      <c r="B1947" s="43">
        <f t="shared" si="37"/>
        <v>1925</v>
      </c>
      <c r="C1947" s="539"/>
      <c r="D1947" s="620"/>
      <c r="E1947" s="620"/>
      <c r="F1947" s="48"/>
      <c r="N1947" s="285"/>
      <c r="O1947" s="285"/>
      <c r="U1947" s="285"/>
      <c r="V1947" s="285"/>
      <c r="W1947" s="285"/>
      <c r="X1947" s="285"/>
    </row>
    <row r="1948" spans="1:24">
      <c r="A1948" s="45"/>
      <c r="B1948" s="43">
        <f t="shared" si="37"/>
        <v>1926</v>
      </c>
      <c r="C1948" s="539"/>
      <c r="D1948" s="620"/>
      <c r="E1948" s="620"/>
      <c r="F1948" s="48"/>
      <c r="N1948" s="285"/>
      <c r="O1948" s="285"/>
      <c r="U1948" s="285"/>
      <c r="V1948" s="285"/>
      <c r="W1948" s="285"/>
      <c r="X1948" s="285"/>
    </row>
    <row r="1949" spans="1:24">
      <c r="A1949" s="45"/>
      <c r="B1949" s="43">
        <f t="shared" si="37"/>
        <v>1927</v>
      </c>
      <c r="C1949" s="539"/>
      <c r="D1949" s="620"/>
      <c r="E1949" s="620"/>
      <c r="F1949" s="48"/>
      <c r="N1949" s="285"/>
      <c r="O1949" s="285"/>
      <c r="U1949" s="285"/>
      <c r="V1949" s="285"/>
      <c r="W1949" s="285"/>
      <c r="X1949" s="285"/>
    </row>
    <row r="1950" spans="1:24">
      <c r="A1950" s="45"/>
      <c r="B1950" s="43">
        <f t="shared" si="37"/>
        <v>1928</v>
      </c>
      <c r="C1950" s="539"/>
      <c r="D1950" s="620"/>
      <c r="E1950" s="620"/>
      <c r="F1950" s="48"/>
      <c r="N1950" s="285"/>
      <c r="O1950" s="285"/>
      <c r="U1950" s="285"/>
      <c r="V1950" s="285"/>
      <c r="W1950" s="285"/>
      <c r="X1950" s="285"/>
    </row>
    <row r="1951" spans="1:24">
      <c r="A1951" s="45"/>
      <c r="B1951" s="43">
        <f t="shared" si="37"/>
        <v>1929</v>
      </c>
      <c r="C1951" s="539"/>
      <c r="D1951" s="620"/>
      <c r="E1951" s="620"/>
      <c r="F1951" s="48"/>
      <c r="N1951" s="285"/>
      <c r="O1951" s="285"/>
      <c r="U1951" s="285"/>
      <c r="V1951" s="285"/>
      <c r="W1951" s="285"/>
      <c r="X1951" s="285"/>
    </row>
    <row r="1952" spans="1:24">
      <c r="A1952" s="45"/>
      <c r="B1952" s="43">
        <f t="shared" si="37"/>
        <v>1930</v>
      </c>
      <c r="C1952" s="539"/>
      <c r="D1952" s="620"/>
      <c r="E1952" s="620"/>
      <c r="F1952" s="48"/>
      <c r="N1952" s="285"/>
      <c r="O1952" s="285"/>
      <c r="U1952" s="285"/>
      <c r="V1952" s="285"/>
      <c r="W1952" s="285"/>
      <c r="X1952" s="285"/>
    </row>
    <row r="1953" spans="1:24">
      <c r="A1953" s="45"/>
      <c r="B1953" s="43">
        <f t="shared" si="37"/>
        <v>1931</v>
      </c>
      <c r="C1953" s="539"/>
      <c r="D1953" s="620"/>
      <c r="E1953" s="620"/>
      <c r="F1953" s="48"/>
      <c r="N1953" s="285"/>
      <c r="O1953" s="285"/>
      <c r="U1953" s="285"/>
      <c r="V1953" s="285"/>
      <c r="W1953" s="285"/>
      <c r="X1953" s="285"/>
    </row>
    <row r="1954" spans="1:24">
      <c r="A1954" s="45"/>
      <c r="B1954" s="43">
        <f t="shared" si="37"/>
        <v>1932</v>
      </c>
      <c r="C1954" s="539"/>
      <c r="D1954" s="620"/>
      <c r="E1954" s="620"/>
      <c r="F1954" s="48"/>
      <c r="N1954" s="285"/>
      <c r="O1954" s="285"/>
      <c r="U1954" s="285"/>
      <c r="V1954" s="285"/>
      <c r="W1954" s="285"/>
      <c r="X1954" s="285"/>
    </row>
    <row r="1955" spans="1:24">
      <c r="A1955" s="45"/>
      <c r="B1955" s="43">
        <f t="shared" si="37"/>
        <v>1933</v>
      </c>
      <c r="C1955" s="539"/>
      <c r="D1955" s="620"/>
      <c r="E1955" s="620"/>
      <c r="F1955" s="48"/>
      <c r="N1955" s="285"/>
      <c r="O1955" s="285"/>
      <c r="U1955" s="285"/>
      <c r="V1955" s="285"/>
      <c r="W1955" s="285"/>
      <c r="X1955" s="285"/>
    </row>
    <row r="1956" spans="1:24">
      <c r="A1956" s="45"/>
      <c r="B1956" s="43">
        <f t="shared" si="37"/>
        <v>1934</v>
      </c>
      <c r="C1956" s="539"/>
      <c r="D1956" s="620"/>
      <c r="E1956" s="620"/>
      <c r="F1956" s="48"/>
      <c r="N1956" s="285"/>
      <c r="O1956" s="285"/>
      <c r="U1956" s="285"/>
      <c r="V1956" s="285"/>
      <c r="W1956" s="285"/>
      <c r="X1956" s="285"/>
    </row>
    <row r="1957" spans="1:24">
      <c r="A1957" s="45"/>
      <c r="B1957" s="43">
        <f t="shared" si="37"/>
        <v>1935</v>
      </c>
      <c r="C1957" s="539"/>
      <c r="D1957" s="620"/>
      <c r="E1957" s="620"/>
      <c r="F1957" s="48"/>
      <c r="N1957" s="285"/>
      <c r="O1957" s="285"/>
      <c r="U1957" s="285"/>
      <c r="V1957" s="285"/>
      <c r="W1957" s="285"/>
      <c r="X1957" s="285"/>
    </row>
    <row r="1958" spans="1:24">
      <c r="A1958" s="45"/>
      <c r="B1958" s="43">
        <f t="shared" si="37"/>
        <v>1936</v>
      </c>
      <c r="C1958" s="539"/>
      <c r="D1958" s="620"/>
      <c r="E1958" s="620"/>
      <c r="F1958" s="48"/>
      <c r="N1958" s="285"/>
      <c r="O1958" s="285"/>
      <c r="U1958" s="285"/>
      <c r="V1958" s="285"/>
      <c r="W1958" s="285"/>
      <c r="X1958" s="285"/>
    </row>
    <row r="1959" spans="1:24">
      <c r="A1959" s="45"/>
      <c r="B1959" s="43">
        <f t="shared" si="37"/>
        <v>1937</v>
      </c>
      <c r="C1959" s="539"/>
      <c r="D1959" s="620"/>
      <c r="E1959" s="620"/>
      <c r="F1959" s="48"/>
      <c r="N1959" s="285"/>
      <c r="O1959" s="285"/>
      <c r="U1959" s="285"/>
      <c r="V1959" s="285"/>
      <c r="W1959" s="285"/>
      <c r="X1959" s="285"/>
    </row>
    <row r="1960" spans="1:24">
      <c r="A1960" s="45"/>
      <c r="B1960" s="43">
        <f t="shared" si="37"/>
        <v>1938</v>
      </c>
      <c r="C1960" s="539"/>
      <c r="D1960" s="620"/>
      <c r="E1960" s="620"/>
      <c r="F1960" s="48"/>
      <c r="N1960" s="285"/>
      <c r="O1960" s="285"/>
      <c r="U1960" s="285"/>
      <c r="V1960" s="285"/>
      <c r="W1960" s="285"/>
      <c r="X1960" s="285"/>
    </row>
    <row r="1961" spans="1:24">
      <c r="A1961" s="45"/>
      <c r="B1961" s="43">
        <f t="shared" si="37"/>
        <v>1939</v>
      </c>
      <c r="C1961" s="539"/>
      <c r="D1961" s="620"/>
      <c r="E1961" s="620"/>
      <c r="F1961" s="48"/>
      <c r="N1961" s="285"/>
      <c r="O1961" s="285"/>
      <c r="U1961" s="285"/>
      <c r="V1961" s="285"/>
      <c r="W1961" s="285"/>
      <c r="X1961" s="285"/>
    </row>
    <row r="1962" spans="1:24">
      <c r="A1962" s="45"/>
      <c r="B1962" s="43">
        <f t="shared" si="37"/>
        <v>1940</v>
      </c>
      <c r="C1962" s="539"/>
      <c r="D1962" s="620"/>
      <c r="E1962" s="620"/>
      <c r="F1962" s="48"/>
      <c r="N1962" s="285"/>
      <c r="O1962" s="285"/>
      <c r="U1962" s="285"/>
      <c r="V1962" s="285"/>
      <c r="W1962" s="285"/>
      <c r="X1962" s="285"/>
    </row>
    <row r="1963" spans="1:24">
      <c r="A1963" s="45"/>
      <c r="B1963" s="43">
        <f t="shared" si="37"/>
        <v>1941</v>
      </c>
      <c r="C1963" s="539"/>
      <c r="D1963" s="620"/>
      <c r="E1963" s="620"/>
      <c r="F1963" s="48"/>
      <c r="N1963" s="285"/>
      <c r="O1963" s="285"/>
      <c r="U1963" s="285"/>
      <c r="V1963" s="285"/>
      <c r="W1963" s="285"/>
      <c r="X1963" s="285"/>
    </row>
    <row r="1964" spans="1:24">
      <c r="A1964" s="45"/>
      <c r="B1964" s="43">
        <f t="shared" si="37"/>
        <v>1942</v>
      </c>
      <c r="C1964" s="539"/>
      <c r="D1964" s="620"/>
      <c r="E1964" s="620"/>
      <c r="F1964" s="48"/>
      <c r="N1964" s="285"/>
      <c r="O1964" s="285"/>
      <c r="U1964" s="285"/>
      <c r="V1964" s="285"/>
      <c r="W1964" s="285"/>
      <c r="X1964" s="285"/>
    </row>
    <row r="1965" spans="1:24">
      <c r="A1965" s="45"/>
      <c r="B1965" s="43">
        <f t="shared" si="37"/>
        <v>1943</v>
      </c>
      <c r="C1965" s="539"/>
      <c r="D1965" s="620"/>
      <c r="E1965" s="620"/>
      <c r="F1965" s="48"/>
      <c r="N1965" s="285"/>
      <c r="O1965" s="285"/>
      <c r="U1965" s="285"/>
      <c r="V1965" s="285"/>
      <c r="W1965" s="285"/>
      <c r="X1965" s="285"/>
    </row>
    <row r="1966" spans="1:24">
      <c r="A1966" s="45"/>
      <c r="B1966" s="43">
        <f t="shared" si="37"/>
        <v>1944</v>
      </c>
      <c r="C1966" s="539"/>
      <c r="D1966" s="620"/>
      <c r="E1966" s="620"/>
      <c r="F1966" s="48"/>
      <c r="N1966" s="285"/>
      <c r="O1966" s="285"/>
      <c r="U1966" s="285"/>
      <c r="V1966" s="285"/>
      <c r="W1966" s="285"/>
      <c r="X1966" s="285"/>
    </row>
    <row r="1967" spans="1:24">
      <c r="A1967" s="45"/>
      <c r="B1967" s="43">
        <f t="shared" si="37"/>
        <v>1945</v>
      </c>
      <c r="C1967" s="539"/>
      <c r="D1967" s="620"/>
      <c r="E1967" s="620"/>
      <c r="F1967" s="48"/>
      <c r="N1967" s="285"/>
      <c r="O1967" s="285"/>
      <c r="U1967" s="285"/>
      <c r="V1967" s="285"/>
      <c r="W1967" s="285"/>
      <c r="X1967" s="285"/>
    </row>
    <row r="1968" spans="1:24">
      <c r="A1968" s="45"/>
      <c r="B1968" s="43">
        <f t="shared" si="37"/>
        <v>1946</v>
      </c>
      <c r="C1968" s="539"/>
      <c r="D1968" s="620"/>
      <c r="E1968" s="620"/>
      <c r="F1968" s="48"/>
      <c r="N1968" s="285"/>
      <c r="O1968" s="285"/>
      <c r="U1968" s="285"/>
      <c r="V1968" s="285"/>
      <c r="W1968" s="285"/>
      <c r="X1968" s="285"/>
    </row>
    <row r="1969" spans="1:24">
      <c r="A1969" s="45"/>
      <c r="B1969" s="43">
        <f t="shared" si="37"/>
        <v>1947</v>
      </c>
      <c r="C1969" s="539"/>
      <c r="D1969" s="620"/>
      <c r="E1969" s="620"/>
      <c r="F1969" s="48"/>
      <c r="N1969" s="285"/>
      <c r="O1969" s="285"/>
      <c r="U1969" s="285"/>
      <c r="V1969" s="285"/>
      <c r="W1969" s="285"/>
      <c r="X1969" s="285"/>
    </row>
    <row r="1970" spans="1:24">
      <c r="A1970" s="45"/>
      <c r="B1970" s="43">
        <f t="shared" si="37"/>
        <v>1948</v>
      </c>
      <c r="C1970" s="539"/>
      <c r="D1970" s="620"/>
      <c r="E1970" s="620"/>
      <c r="F1970" s="48"/>
      <c r="N1970" s="285"/>
      <c r="O1970" s="285"/>
      <c r="U1970" s="285"/>
      <c r="V1970" s="285"/>
      <c r="W1970" s="285"/>
      <c r="X1970" s="285"/>
    </row>
    <row r="1971" spans="1:24">
      <c r="A1971" s="45"/>
      <c r="B1971" s="43">
        <f t="shared" si="37"/>
        <v>1949</v>
      </c>
      <c r="C1971" s="539"/>
      <c r="D1971" s="620"/>
      <c r="E1971" s="620"/>
      <c r="F1971" s="48"/>
      <c r="N1971" s="285"/>
      <c r="O1971" s="285"/>
      <c r="U1971" s="285"/>
      <c r="V1971" s="285"/>
      <c r="W1971" s="285"/>
      <c r="X1971" s="285"/>
    </row>
    <row r="1972" spans="1:24">
      <c r="A1972" s="45"/>
      <c r="B1972" s="43">
        <f t="shared" si="37"/>
        <v>1950</v>
      </c>
      <c r="C1972" s="539"/>
      <c r="D1972" s="620"/>
      <c r="E1972" s="620"/>
      <c r="F1972" s="48"/>
      <c r="N1972" s="285"/>
      <c r="O1972" s="285"/>
      <c r="U1972" s="285"/>
      <c r="V1972" s="285"/>
      <c r="W1972" s="285"/>
      <c r="X1972" s="285"/>
    </row>
    <row r="1973" spans="1:24">
      <c r="A1973" s="45"/>
      <c r="B1973" s="43">
        <f t="shared" si="37"/>
        <v>1951</v>
      </c>
      <c r="C1973" s="539"/>
      <c r="D1973" s="620"/>
      <c r="E1973" s="620"/>
      <c r="F1973" s="48"/>
      <c r="N1973" s="285"/>
      <c r="O1973" s="285"/>
      <c r="U1973" s="285"/>
      <c r="V1973" s="285"/>
      <c r="W1973" s="285"/>
      <c r="X1973" s="285"/>
    </row>
    <row r="1974" spans="1:24">
      <c r="A1974" s="45"/>
      <c r="B1974" s="43">
        <f t="shared" si="37"/>
        <v>1952</v>
      </c>
      <c r="C1974" s="539"/>
      <c r="D1974" s="620"/>
      <c r="E1974" s="620"/>
      <c r="F1974" s="48"/>
      <c r="N1974" s="285"/>
      <c r="O1974" s="285"/>
      <c r="U1974" s="285"/>
      <c r="V1974" s="285"/>
      <c r="W1974" s="285"/>
      <c r="X1974" s="285"/>
    </row>
    <row r="1975" spans="1:24">
      <c r="A1975" s="45"/>
      <c r="B1975" s="43">
        <f t="shared" si="37"/>
        <v>1953</v>
      </c>
      <c r="C1975" s="539"/>
      <c r="D1975" s="620"/>
      <c r="E1975" s="620"/>
      <c r="F1975" s="48"/>
      <c r="N1975" s="285"/>
      <c r="O1975" s="285"/>
      <c r="U1975" s="285"/>
      <c r="V1975" s="285"/>
      <c r="W1975" s="285"/>
      <c r="X1975" s="285"/>
    </row>
    <row r="1976" spans="1:24">
      <c r="A1976" s="45"/>
      <c r="B1976" s="43">
        <f t="shared" si="37"/>
        <v>1954</v>
      </c>
      <c r="C1976" s="539"/>
      <c r="D1976" s="620"/>
      <c r="E1976" s="620"/>
      <c r="F1976" s="48"/>
      <c r="N1976" s="285"/>
      <c r="O1976" s="285"/>
      <c r="U1976" s="285"/>
      <c r="V1976" s="285"/>
      <c r="W1976" s="285"/>
      <c r="X1976" s="285"/>
    </row>
    <row r="1977" spans="1:24">
      <c r="A1977" s="45"/>
      <c r="B1977" s="43">
        <f t="shared" si="37"/>
        <v>1955</v>
      </c>
      <c r="C1977" s="539"/>
      <c r="D1977" s="620"/>
      <c r="E1977" s="620"/>
      <c r="F1977" s="48"/>
      <c r="N1977" s="285"/>
      <c r="O1977" s="285"/>
      <c r="U1977" s="285"/>
      <c r="V1977" s="285"/>
      <c r="W1977" s="285"/>
      <c r="X1977" s="285"/>
    </row>
    <row r="1978" spans="1:24">
      <c r="A1978" s="45"/>
      <c r="B1978" s="43">
        <f t="shared" si="37"/>
        <v>1956</v>
      </c>
      <c r="C1978" s="539"/>
      <c r="D1978" s="620"/>
      <c r="E1978" s="620"/>
      <c r="F1978" s="48"/>
      <c r="N1978" s="285"/>
      <c r="O1978" s="285"/>
      <c r="U1978" s="285"/>
      <c r="V1978" s="285"/>
      <c r="W1978" s="285"/>
      <c r="X1978" s="285"/>
    </row>
    <row r="1979" spans="1:24">
      <c r="A1979" s="45"/>
      <c r="B1979" s="43">
        <f t="shared" si="37"/>
        <v>1957</v>
      </c>
      <c r="C1979" s="539"/>
      <c r="D1979" s="620"/>
      <c r="E1979" s="620"/>
      <c r="F1979" s="48"/>
      <c r="N1979" s="285"/>
      <c r="O1979" s="285"/>
      <c r="U1979" s="285"/>
      <c r="V1979" s="285"/>
      <c r="W1979" s="285"/>
      <c r="X1979" s="285"/>
    </row>
    <row r="1980" spans="1:24">
      <c r="A1980" s="45"/>
      <c r="B1980" s="43">
        <f t="shared" si="37"/>
        <v>1958</v>
      </c>
      <c r="C1980" s="539"/>
      <c r="D1980" s="620"/>
      <c r="E1980" s="620"/>
      <c r="F1980" s="48"/>
      <c r="N1980" s="285"/>
      <c r="O1980" s="285"/>
      <c r="U1980" s="285"/>
      <c r="V1980" s="285"/>
      <c r="W1980" s="285"/>
      <c r="X1980" s="285"/>
    </row>
    <row r="1981" spans="1:24">
      <c r="A1981" s="45"/>
      <c r="B1981" s="43">
        <f t="shared" si="37"/>
        <v>1959</v>
      </c>
      <c r="C1981" s="539"/>
      <c r="D1981" s="620"/>
      <c r="E1981" s="620"/>
      <c r="F1981" s="48"/>
      <c r="N1981" s="285"/>
      <c r="O1981" s="285"/>
      <c r="U1981" s="285"/>
      <c r="V1981" s="285"/>
      <c r="W1981" s="285"/>
      <c r="X1981" s="285"/>
    </row>
    <row r="1982" spans="1:24">
      <c r="A1982" s="45"/>
      <c r="B1982" s="43">
        <f t="shared" si="37"/>
        <v>1960</v>
      </c>
      <c r="C1982" s="539"/>
      <c r="D1982" s="620"/>
      <c r="E1982" s="620"/>
      <c r="F1982" s="48"/>
      <c r="N1982" s="285"/>
      <c r="O1982" s="285"/>
      <c r="U1982" s="285"/>
      <c r="V1982" s="285"/>
      <c r="W1982" s="285"/>
      <c r="X1982" s="285"/>
    </row>
    <row r="1983" spans="1:24">
      <c r="A1983" s="45"/>
      <c r="B1983" s="43">
        <f t="shared" si="37"/>
        <v>1961</v>
      </c>
      <c r="C1983" s="539"/>
      <c r="D1983" s="620"/>
      <c r="E1983" s="620"/>
      <c r="F1983" s="48"/>
      <c r="N1983" s="285"/>
      <c r="O1983" s="285"/>
      <c r="U1983" s="285"/>
      <c r="V1983" s="285"/>
      <c r="W1983" s="285"/>
      <c r="X1983" s="285"/>
    </row>
    <row r="1984" spans="1:24">
      <c r="A1984" s="45"/>
      <c r="B1984" s="43">
        <f t="shared" si="37"/>
        <v>1962</v>
      </c>
      <c r="C1984" s="539"/>
      <c r="D1984" s="620"/>
      <c r="E1984" s="620"/>
      <c r="F1984" s="48"/>
      <c r="N1984" s="285"/>
      <c r="O1984" s="285"/>
      <c r="U1984" s="285"/>
      <c r="V1984" s="285"/>
      <c r="W1984" s="285"/>
      <c r="X1984" s="285"/>
    </row>
    <row r="1985" spans="1:24">
      <c r="A1985" s="45"/>
      <c r="B1985" s="43">
        <f t="shared" si="37"/>
        <v>1963</v>
      </c>
      <c r="C1985" s="539"/>
      <c r="D1985" s="620"/>
      <c r="E1985" s="620"/>
      <c r="F1985" s="48"/>
      <c r="N1985" s="285"/>
      <c r="O1985" s="285"/>
      <c r="U1985" s="285"/>
      <c r="V1985" s="285"/>
      <c r="W1985" s="285"/>
      <c r="X1985" s="285"/>
    </row>
    <row r="1986" spans="1:24">
      <c r="A1986" s="45"/>
      <c r="B1986" s="43">
        <f t="shared" si="37"/>
        <v>1964</v>
      </c>
      <c r="C1986" s="539"/>
      <c r="D1986" s="620"/>
      <c r="E1986" s="620"/>
      <c r="F1986" s="48"/>
      <c r="N1986" s="285"/>
      <c r="O1986" s="285"/>
      <c r="U1986" s="285"/>
      <c r="V1986" s="285"/>
      <c r="W1986" s="285"/>
      <c r="X1986" s="285"/>
    </row>
    <row r="1987" spans="1:24">
      <c r="A1987" s="45"/>
      <c r="B1987" s="43">
        <f t="shared" si="37"/>
        <v>1965</v>
      </c>
      <c r="C1987" s="539"/>
      <c r="D1987" s="620"/>
      <c r="E1987" s="620"/>
      <c r="F1987" s="48"/>
      <c r="N1987" s="285"/>
      <c r="O1987" s="285"/>
      <c r="U1987" s="285"/>
      <c r="V1987" s="285"/>
      <c r="W1987" s="285"/>
      <c r="X1987" s="285"/>
    </row>
    <row r="1988" spans="1:24">
      <c r="A1988" s="45"/>
      <c r="B1988" s="43">
        <f t="shared" si="37"/>
        <v>1966</v>
      </c>
      <c r="C1988" s="539"/>
      <c r="D1988" s="620"/>
      <c r="E1988" s="620"/>
      <c r="F1988" s="48"/>
      <c r="N1988" s="285"/>
      <c r="O1988" s="285"/>
      <c r="U1988" s="285"/>
      <c r="V1988" s="285"/>
      <c r="W1988" s="285"/>
      <c r="X1988" s="285"/>
    </row>
    <row r="1989" spans="1:24">
      <c r="A1989" s="45"/>
      <c r="B1989" s="43">
        <f t="shared" si="37"/>
        <v>1967</v>
      </c>
      <c r="C1989" s="539"/>
      <c r="D1989" s="620"/>
      <c r="E1989" s="620"/>
      <c r="F1989" s="48"/>
      <c r="N1989" s="285"/>
      <c r="O1989" s="285"/>
      <c r="U1989" s="285"/>
      <c r="V1989" s="285"/>
      <c r="W1989" s="285"/>
      <c r="X1989" s="285"/>
    </row>
    <row r="1990" spans="1:24">
      <c r="A1990" s="45"/>
      <c r="B1990" s="43">
        <f t="shared" si="37"/>
        <v>1968</v>
      </c>
      <c r="C1990" s="539"/>
      <c r="D1990" s="620"/>
      <c r="E1990" s="620"/>
      <c r="F1990" s="48"/>
      <c r="N1990" s="285"/>
      <c r="O1990" s="285"/>
      <c r="U1990" s="285"/>
      <c r="V1990" s="285"/>
      <c r="W1990" s="285"/>
      <c r="X1990" s="285"/>
    </row>
    <row r="1991" spans="1:24">
      <c r="A1991" s="45"/>
      <c r="B1991" s="43">
        <f t="shared" si="37"/>
        <v>1969</v>
      </c>
      <c r="C1991" s="539"/>
      <c r="D1991" s="620"/>
      <c r="E1991" s="620"/>
      <c r="F1991" s="48"/>
      <c r="N1991" s="285"/>
      <c r="O1991" s="285"/>
      <c r="U1991" s="285"/>
      <c r="V1991" s="285"/>
      <c r="W1991" s="285"/>
      <c r="X1991" s="285"/>
    </row>
    <row r="1992" spans="1:24">
      <c r="A1992" s="45"/>
      <c r="B1992" s="43">
        <f t="shared" si="37"/>
        <v>1970</v>
      </c>
      <c r="C1992" s="539"/>
      <c r="D1992" s="620"/>
      <c r="E1992" s="620"/>
      <c r="F1992" s="48"/>
      <c r="N1992" s="285"/>
      <c r="O1992" s="285"/>
      <c r="U1992" s="285"/>
      <c r="V1992" s="285"/>
      <c r="W1992" s="285"/>
      <c r="X1992" s="285"/>
    </row>
    <row r="1993" spans="1:24">
      <c r="A1993" s="45"/>
      <c r="B1993" s="43">
        <f t="shared" si="37"/>
        <v>1971</v>
      </c>
      <c r="C1993" s="539"/>
      <c r="D1993" s="620"/>
      <c r="E1993" s="620"/>
      <c r="F1993" s="48"/>
      <c r="N1993" s="285"/>
      <c r="O1993" s="285"/>
      <c r="U1993" s="285"/>
      <c r="V1993" s="285"/>
      <c r="W1993" s="285"/>
      <c r="X1993" s="285"/>
    </row>
    <row r="1994" spans="1:24">
      <c r="A1994" s="45"/>
      <c r="B1994" s="43">
        <f t="shared" si="37"/>
        <v>1972</v>
      </c>
      <c r="C1994" s="539"/>
      <c r="D1994" s="620"/>
      <c r="E1994" s="620"/>
      <c r="F1994" s="48"/>
      <c r="N1994" s="285"/>
      <c r="O1994" s="285"/>
      <c r="U1994" s="285"/>
      <c r="V1994" s="285"/>
      <c r="W1994" s="285"/>
      <c r="X1994" s="285"/>
    </row>
    <row r="1995" spans="1:24">
      <c r="A1995" s="45"/>
      <c r="B1995" s="43">
        <f t="shared" si="37"/>
        <v>1973</v>
      </c>
      <c r="C1995" s="539"/>
      <c r="D1995" s="620"/>
      <c r="E1995" s="620"/>
      <c r="F1995" s="48"/>
      <c r="N1995" s="285"/>
      <c r="O1995" s="285"/>
      <c r="U1995" s="285"/>
      <c r="V1995" s="285"/>
      <c r="W1995" s="285"/>
      <c r="X1995" s="285"/>
    </row>
    <row r="1996" spans="1:24">
      <c r="A1996" s="45"/>
      <c r="B1996" s="43">
        <f t="shared" si="37"/>
        <v>1974</v>
      </c>
      <c r="C1996" s="539"/>
      <c r="D1996" s="620"/>
      <c r="E1996" s="620"/>
      <c r="F1996" s="48"/>
      <c r="N1996" s="285"/>
      <c r="O1996" s="285"/>
      <c r="U1996" s="285"/>
      <c r="V1996" s="285"/>
      <c r="W1996" s="285"/>
      <c r="X1996" s="285"/>
    </row>
    <row r="1997" spans="1:24">
      <c r="A1997" s="45"/>
      <c r="B1997" s="43">
        <f t="shared" si="37"/>
        <v>1975</v>
      </c>
      <c r="C1997" s="539"/>
      <c r="D1997" s="620"/>
      <c r="E1997" s="620"/>
      <c r="F1997" s="48"/>
      <c r="N1997" s="285"/>
      <c r="O1997" s="285"/>
      <c r="U1997" s="285"/>
      <c r="V1997" s="285"/>
      <c r="W1997" s="285"/>
      <c r="X1997" s="285"/>
    </row>
    <row r="1998" spans="1:24">
      <c r="A1998" s="45"/>
      <c r="B1998" s="43">
        <f t="shared" si="37"/>
        <v>1976</v>
      </c>
      <c r="C1998" s="539"/>
      <c r="D1998" s="620"/>
      <c r="E1998" s="620"/>
      <c r="F1998" s="48"/>
      <c r="N1998" s="285"/>
      <c r="O1998" s="285"/>
      <c r="U1998" s="285"/>
      <c r="V1998" s="285"/>
      <c r="W1998" s="285"/>
      <c r="X1998" s="285"/>
    </row>
    <row r="1999" spans="1:24">
      <c r="A1999" s="45"/>
      <c r="B1999" s="43">
        <f t="shared" si="37"/>
        <v>1977</v>
      </c>
      <c r="C1999" s="539"/>
      <c r="D1999" s="620"/>
      <c r="E1999" s="620"/>
      <c r="F1999" s="48"/>
      <c r="N1999" s="285"/>
      <c r="O1999" s="285"/>
      <c r="U1999" s="285"/>
      <c r="V1999" s="285"/>
      <c r="W1999" s="285"/>
      <c r="X1999" s="285"/>
    </row>
    <row r="2000" spans="1:24">
      <c r="A2000" s="45"/>
      <c r="B2000" s="43">
        <f t="shared" si="37"/>
        <v>1978</v>
      </c>
      <c r="C2000" s="539"/>
      <c r="D2000" s="620"/>
      <c r="E2000" s="620"/>
      <c r="F2000" s="48"/>
      <c r="N2000" s="285"/>
      <c r="O2000" s="285"/>
      <c r="U2000" s="285"/>
      <c r="V2000" s="285"/>
      <c r="W2000" s="285"/>
      <c r="X2000" s="285"/>
    </row>
    <row r="2001" spans="1:24">
      <c r="A2001" s="45"/>
      <c r="B2001" s="43">
        <f t="shared" si="37"/>
        <v>1979</v>
      </c>
      <c r="C2001" s="539"/>
      <c r="D2001" s="620"/>
      <c r="E2001" s="620"/>
      <c r="F2001" s="48"/>
      <c r="N2001" s="285"/>
      <c r="O2001" s="285"/>
      <c r="U2001" s="285"/>
      <c r="V2001" s="285"/>
      <c r="W2001" s="285"/>
      <c r="X2001" s="285"/>
    </row>
    <row r="2002" spans="1:24">
      <c r="A2002" s="45"/>
      <c r="B2002" s="43">
        <f t="shared" si="37"/>
        <v>1980</v>
      </c>
      <c r="C2002" s="539"/>
      <c r="D2002" s="620"/>
      <c r="E2002" s="620"/>
      <c r="F2002" s="48"/>
      <c r="N2002" s="285"/>
      <c r="O2002" s="285"/>
      <c r="U2002" s="285"/>
      <c r="V2002" s="285"/>
      <c r="W2002" s="285"/>
      <c r="X2002" s="285"/>
    </row>
    <row r="2003" spans="1:24">
      <c r="A2003" s="45"/>
      <c r="B2003" s="43">
        <f t="shared" si="37"/>
        <v>1981</v>
      </c>
      <c r="C2003" s="539"/>
      <c r="D2003" s="620"/>
      <c r="E2003" s="620"/>
      <c r="F2003" s="48"/>
      <c r="N2003" s="285"/>
      <c r="O2003" s="285"/>
      <c r="U2003" s="285"/>
      <c r="V2003" s="285"/>
      <c r="W2003" s="285"/>
      <c r="X2003" s="285"/>
    </row>
    <row r="2004" spans="1:24">
      <c r="A2004" s="45"/>
      <c r="B2004" s="43">
        <f t="shared" si="37"/>
        <v>1982</v>
      </c>
      <c r="C2004" s="539"/>
      <c r="D2004" s="620"/>
      <c r="E2004" s="620"/>
      <c r="F2004" s="48"/>
      <c r="N2004" s="285"/>
      <c r="O2004" s="285"/>
      <c r="U2004" s="285"/>
      <c r="V2004" s="285"/>
      <c r="W2004" s="285"/>
      <c r="X2004" s="285"/>
    </row>
    <row r="2005" spans="1:24">
      <c r="A2005" s="45"/>
      <c r="B2005" s="43">
        <f t="shared" si="37"/>
        <v>1983</v>
      </c>
      <c r="C2005" s="539"/>
      <c r="D2005" s="620"/>
      <c r="E2005" s="620"/>
      <c r="F2005" s="48"/>
      <c r="N2005" s="285"/>
      <c r="O2005" s="285"/>
      <c r="U2005" s="285"/>
      <c r="V2005" s="285"/>
      <c r="W2005" s="285"/>
      <c r="X2005" s="285"/>
    </row>
    <row r="2006" spans="1:24">
      <c r="A2006" s="45"/>
      <c r="B2006" s="43">
        <f t="shared" si="37"/>
        <v>1984</v>
      </c>
      <c r="C2006" s="539"/>
      <c r="D2006" s="620"/>
      <c r="E2006" s="620"/>
      <c r="F2006" s="48"/>
      <c r="N2006" s="285"/>
      <c r="O2006" s="285"/>
      <c r="U2006" s="285"/>
      <c r="V2006" s="285"/>
      <c r="W2006" s="285"/>
      <c r="X2006" s="285"/>
    </row>
    <row r="2007" spans="1:24">
      <c r="A2007" s="45"/>
      <c r="B2007" s="43">
        <f t="shared" si="37"/>
        <v>1985</v>
      </c>
      <c r="C2007" s="539"/>
      <c r="D2007" s="620"/>
      <c r="E2007" s="620"/>
      <c r="F2007" s="48"/>
      <c r="N2007" s="285"/>
      <c r="O2007" s="285"/>
      <c r="U2007" s="285"/>
      <c r="V2007" s="285"/>
      <c r="W2007" s="285"/>
      <c r="X2007" s="285"/>
    </row>
    <row r="2008" spans="1:24">
      <c r="A2008" s="45"/>
      <c r="B2008" s="43">
        <f t="shared" si="37"/>
        <v>1986</v>
      </c>
      <c r="C2008" s="539"/>
      <c r="D2008" s="620"/>
      <c r="E2008" s="620"/>
      <c r="F2008" s="48"/>
      <c r="N2008" s="285"/>
      <c r="O2008" s="285"/>
      <c r="U2008" s="285"/>
      <c r="V2008" s="285"/>
      <c r="W2008" s="285"/>
      <c r="X2008" s="285"/>
    </row>
    <row r="2009" spans="1:24">
      <c r="A2009" s="45"/>
      <c r="B2009" s="43">
        <f t="shared" ref="B2009:B2072" si="38">B2008+1</f>
        <v>1987</v>
      </c>
      <c r="C2009" s="539"/>
      <c r="D2009" s="620"/>
      <c r="E2009" s="620"/>
      <c r="F2009" s="48"/>
      <c r="N2009" s="285"/>
      <c r="O2009" s="285"/>
      <c r="U2009" s="285"/>
      <c r="V2009" s="285"/>
      <c r="W2009" s="285"/>
      <c r="X2009" s="285"/>
    </row>
    <row r="2010" spans="1:24">
      <c r="A2010" s="45"/>
      <c r="B2010" s="43">
        <f t="shared" si="38"/>
        <v>1988</v>
      </c>
      <c r="C2010" s="539"/>
      <c r="D2010" s="620"/>
      <c r="E2010" s="620"/>
      <c r="F2010" s="48"/>
      <c r="N2010" s="285"/>
      <c r="O2010" s="285"/>
      <c r="U2010" s="285"/>
      <c r="V2010" s="285"/>
      <c r="W2010" s="285"/>
      <c r="X2010" s="285"/>
    </row>
    <row r="2011" spans="1:24">
      <c r="A2011" s="45"/>
      <c r="B2011" s="43">
        <f t="shared" si="38"/>
        <v>1989</v>
      </c>
      <c r="C2011" s="539"/>
      <c r="D2011" s="620"/>
      <c r="E2011" s="620"/>
      <c r="F2011" s="48"/>
      <c r="N2011" s="285"/>
      <c r="O2011" s="285"/>
      <c r="U2011" s="285"/>
      <c r="V2011" s="285"/>
      <c r="W2011" s="285"/>
      <c r="X2011" s="285"/>
    </row>
    <row r="2012" spans="1:24">
      <c r="A2012" s="45"/>
      <c r="B2012" s="43">
        <f t="shared" si="38"/>
        <v>1990</v>
      </c>
      <c r="C2012" s="539"/>
      <c r="D2012" s="620"/>
      <c r="E2012" s="620"/>
      <c r="F2012" s="48"/>
      <c r="N2012" s="285"/>
      <c r="O2012" s="285"/>
      <c r="U2012" s="285"/>
      <c r="V2012" s="285"/>
      <c r="W2012" s="285"/>
      <c r="X2012" s="285"/>
    </row>
    <row r="2013" spans="1:24">
      <c r="A2013" s="45"/>
      <c r="B2013" s="43">
        <f t="shared" si="38"/>
        <v>1991</v>
      </c>
      <c r="C2013" s="539"/>
      <c r="D2013" s="620"/>
      <c r="E2013" s="620"/>
      <c r="F2013" s="48"/>
      <c r="N2013" s="285"/>
      <c r="O2013" s="285"/>
      <c r="U2013" s="285"/>
      <c r="V2013" s="285"/>
      <c r="W2013" s="285"/>
      <c r="X2013" s="285"/>
    </row>
    <row r="2014" spans="1:24">
      <c r="A2014" s="45"/>
      <c r="B2014" s="43">
        <f t="shared" si="38"/>
        <v>1992</v>
      </c>
      <c r="C2014" s="539"/>
      <c r="D2014" s="620"/>
      <c r="E2014" s="620"/>
      <c r="F2014" s="48"/>
      <c r="N2014" s="285"/>
      <c r="O2014" s="285"/>
      <c r="U2014" s="285"/>
      <c r="V2014" s="285"/>
      <c r="W2014" s="285"/>
      <c r="X2014" s="285"/>
    </row>
    <row r="2015" spans="1:24">
      <c r="A2015" s="45"/>
      <c r="B2015" s="43">
        <f t="shared" si="38"/>
        <v>1993</v>
      </c>
      <c r="C2015" s="539"/>
      <c r="D2015" s="620"/>
      <c r="E2015" s="620"/>
      <c r="F2015" s="48"/>
      <c r="N2015" s="285"/>
      <c r="O2015" s="285"/>
      <c r="U2015" s="285"/>
      <c r="V2015" s="285"/>
      <c r="W2015" s="285"/>
      <c r="X2015" s="285"/>
    </row>
    <row r="2016" spans="1:24">
      <c r="A2016" s="45"/>
      <c r="B2016" s="43">
        <f t="shared" si="38"/>
        <v>1994</v>
      </c>
      <c r="C2016" s="539"/>
      <c r="D2016" s="620"/>
      <c r="E2016" s="620"/>
      <c r="F2016" s="48"/>
      <c r="N2016" s="285"/>
      <c r="O2016" s="285"/>
      <c r="U2016" s="285"/>
      <c r="V2016" s="285"/>
      <c r="W2016" s="285"/>
      <c r="X2016" s="285"/>
    </row>
    <row r="2017" spans="1:24">
      <c r="A2017" s="45"/>
      <c r="B2017" s="43">
        <f t="shared" si="38"/>
        <v>1995</v>
      </c>
      <c r="C2017" s="539"/>
      <c r="D2017" s="620"/>
      <c r="E2017" s="620"/>
      <c r="F2017" s="48"/>
      <c r="N2017" s="285"/>
      <c r="O2017" s="285"/>
      <c r="U2017" s="285"/>
      <c r="V2017" s="285"/>
      <c r="W2017" s="285"/>
      <c r="X2017" s="285"/>
    </row>
    <row r="2018" spans="1:24">
      <c r="A2018" s="45"/>
      <c r="B2018" s="43">
        <f t="shared" si="38"/>
        <v>1996</v>
      </c>
      <c r="C2018" s="539"/>
      <c r="D2018" s="620"/>
      <c r="E2018" s="620"/>
      <c r="F2018" s="48"/>
      <c r="N2018" s="285"/>
      <c r="O2018" s="285"/>
      <c r="U2018" s="285"/>
      <c r="V2018" s="285"/>
      <c r="W2018" s="285"/>
      <c r="X2018" s="285"/>
    </row>
    <row r="2019" spans="1:24">
      <c r="A2019" s="45"/>
      <c r="B2019" s="43">
        <f t="shared" si="38"/>
        <v>1997</v>
      </c>
      <c r="C2019" s="539"/>
      <c r="D2019" s="620"/>
      <c r="E2019" s="620"/>
      <c r="F2019" s="48"/>
      <c r="N2019" s="285"/>
      <c r="O2019" s="285"/>
      <c r="U2019" s="285"/>
      <c r="V2019" s="285"/>
      <c r="W2019" s="285"/>
      <c r="X2019" s="285"/>
    </row>
    <row r="2020" spans="1:24">
      <c r="A2020" s="45"/>
      <c r="B2020" s="43">
        <f t="shared" si="38"/>
        <v>1998</v>
      </c>
      <c r="C2020" s="539"/>
      <c r="D2020" s="620"/>
      <c r="E2020" s="620"/>
      <c r="F2020" s="48"/>
      <c r="N2020" s="285"/>
      <c r="O2020" s="285"/>
      <c r="U2020" s="285"/>
      <c r="V2020" s="285"/>
      <c r="W2020" s="285"/>
      <c r="X2020" s="285"/>
    </row>
    <row r="2021" spans="1:24">
      <c r="A2021" s="45"/>
      <c r="B2021" s="43">
        <f t="shared" si="38"/>
        <v>1999</v>
      </c>
      <c r="C2021" s="539"/>
      <c r="D2021" s="620"/>
      <c r="E2021" s="620"/>
      <c r="F2021" s="48"/>
      <c r="N2021" s="285"/>
      <c r="O2021" s="285"/>
      <c r="U2021" s="285"/>
      <c r="V2021" s="285"/>
      <c r="W2021" s="285"/>
      <c r="X2021" s="285"/>
    </row>
    <row r="2022" spans="1:24">
      <c r="A2022" s="45"/>
      <c r="B2022" s="43">
        <f t="shared" si="38"/>
        <v>2000</v>
      </c>
      <c r="C2022" s="539"/>
      <c r="D2022" s="620"/>
      <c r="E2022" s="620"/>
      <c r="F2022" s="48"/>
      <c r="N2022" s="285"/>
      <c r="O2022" s="285"/>
      <c r="U2022" s="285"/>
      <c r="V2022" s="285"/>
      <c r="W2022" s="285"/>
      <c r="X2022" s="285"/>
    </row>
    <row r="2023" spans="1:24">
      <c r="A2023" s="45"/>
      <c r="B2023" s="43">
        <f t="shared" si="38"/>
        <v>2001</v>
      </c>
      <c r="C2023" s="539"/>
      <c r="D2023" s="620"/>
      <c r="E2023" s="620"/>
      <c r="F2023" s="48"/>
      <c r="N2023" s="285"/>
      <c r="O2023" s="285"/>
      <c r="U2023" s="285"/>
      <c r="V2023" s="285"/>
      <c r="W2023" s="285"/>
      <c r="X2023" s="285"/>
    </row>
    <row r="2024" spans="1:24">
      <c r="A2024" s="45"/>
      <c r="B2024" s="43">
        <f t="shared" si="38"/>
        <v>2002</v>
      </c>
      <c r="C2024" s="539"/>
      <c r="D2024" s="620"/>
      <c r="E2024" s="620"/>
      <c r="F2024" s="48"/>
      <c r="N2024" s="285"/>
      <c r="O2024" s="285"/>
      <c r="U2024" s="285"/>
      <c r="V2024" s="285"/>
      <c r="W2024" s="285"/>
      <c r="X2024" s="285"/>
    </row>
    <row r="2025" spans="1:24">
      <c r="A2025" s="45"/>
      <c r="B2025" s="43">
        <f t="shared" si="38"/>
        <v>2003</v>
      </c>
      <c r="C2025" s="539"/>
      <c r="D2025" s="620"/>
      <c r="E2025" s="620"/>
      <c r="F2025" s="48"/>
      <c r="N2025" s="285"/>
      <c r="O2025" s="285"/>
      <c r="U2025" s="285"/>
      <c r="V2025" s="285"/>
      <c r="W2025" s="285"/>
      <c r="X2025" s="285"/>
    </row>
    <row r="2026" spans="1:24">
      <c r="A2026" s="45"/>
      <c r="B2026" s="43">
        <f t="shared" si="38"/>
        <v>2004</v>
      </c>
      <c r="C2026" s="539"/>
      <c r="D2026" s="620"/>
      <c r="E2026" s="620"/>
      <c r="F2026" s="48"/>
      <c r="N2026" s="285"/>
      <c r="O2026" s="285"/>
      <c r="U2026" s="285"/>
      <c r="V2026" s="285"/>
      <c r="W2026" s="285"/>
      <c r="X2026" s="285"/>
    </row>
    <row r="2027" spans="1:24">
      <c r="A2027" s="45"/>
      <c r="B2027" s="43">
        <f t="shared" si="38"/>
        <v>2005</v>
      </c>
      <c r="C2027" s="539"/>
      <c r="D2027" s="620"/>
      <c r="E2027" s="620"/>
      <c r="F2027" s="48"/>
      <c r="N2027" s="285"/>
      <c r="O2027" s="285"/>
      <c r="U2027" s="285"/>
      <c r="V2027" s="285"/>
      <c r="W2027" s="285"/>
      <c r="X2027" s="285"/>
    </row>
    <row r="2028" spans="1:24">
      <c r="A2028" s="45"/>
      <c r="B2028" s="43">
        <f t="shared" si="38"/>
        <v>2006</v>
      </c>
      <c r="C2028" s="539"/>
      <c r="D2028" s="620"/>
      <c r="E2028" s="620"/>
      <c r="F2028" s="48"/>
      <c r="N2028" s="285"/>
      <c r="O2028" s="285"/>
      <c r="U2028" s="285"/>
      <c r="V2028" s="285"/>
      <c r="W2028" s="285"/>
      <c r="X2028" s="285"/>
    </row>
    <row r="2029" spans="1:24">
      <c r="A2029" s="45"/>
      <c r="B2029" s="43">
        <f t="shared" si="38"/>
        <v>2007</v>
      </c>
      <c r="C2029" s="539"/>
      <c r="D2029" s="620"/>
      <c r="E2029" s="620"/>
      <c r="F2029" s="48"/>
      <c r="N2029" s="285"/>
      <c r="O2029" s="285"/>
      <c r="U2029" s="285"/>
      <c r="V2029" s="285"/>
      <c r="W2029" s="285"/>
      <c r="X2029" s="285"/>
    </row>
    <row r="2030" spans="1:24">
      <c r="A2030" s="45"/>
      <c r="B2030" s="43">
        <f t="shared" si="38"/>
        <v>2008</v>
      </c>
      <c r="C2030" s="539"/>
      <c r="D2030" s="620"/>
      <c r="E2030" s="620"/>
      <c r="F2030" s="48"/>
      <c r="N2030" s="285"/>
      <c r="O2030" s="285"/>
      <c r="U2030" s="285"/>
      <c r="V2030" s="285"/>
      <c r="W2030" s="285"/>
      <c r="X2030" s="285"/>
    </row>
    <row r="2031" spans="1:24">
      <c r="A2031" s="45"/>
      <c r="B2031" s="43">
        <f t="shared" si="38"/>
        <v>2009</v>
      </c>
      <c r="C2031" s="539"/>
      <c r="D2031" s="620"/>
      <c r="E2031" s="620"/>
      <c r="F2031" s="48"/>
      <c r="N2031" s="285"/>
      <c r="O2031" s="285"/>
      <c r="U2031" s="285"/>
      <c r="V2031" s="285"/>
      <c r="W2031" s="285"/>
      <c r="X2031" s="285"/>
    </row>
    <row r="2032" spans="1:24">
      <c r="A2032" s="45"/>
      <c r="B2032" s="43">
        <f t="shared" si="38"/>
        <v>2010</v>
      </c>
      <c r="C2032" s="539"/>
      <c r="D2032" s="620"/>
      <c r="E2032" s="620"/>
      <c r="F2032" s="48"/>
      <c r="N2032" s="285"/>
      <c r="O2032" s="285"/>
      <c r="U2032" s="285"/>
      <c r="V2032" s="285"/>
      <c r="W2032" s="285"/>
      <c r="X2032" s="285"/>
    </row>
    <row r="2033" spans="1:24">
      <c r="A2033" s="45"/>
      <c r="B2033" s="43">
        <f t="shared" si="38"/>
        <v>2011</v>
      </c>
      <c r="C2033" s="539"/>
      <c r="D2033" s="620"/>
      <c r="E2033" s="620"/>
      <c r="F2033" s="48"/>
      <c r="N2033" s="285"/>
      <c r="O2033" s="285"/>
      <c r="U2033" s="285"/>
      <c r="V2033" s="285"/>
      <c r="W2033" s="285"/>
      <c r="X2033" s="285"/>
    </row>
    <row r="2034" spans="1:24">
      <c r="A2034" s="45"/>
      <c r="B2034" s="43">
        <f t="shared" si="38"/>
        <v>2012</v>
      </c>
      <c r="C2034" s="539"/>
      <c r="D2034" s="620"/>
      <c r="E2034" s="620"/>
      <c r="F2034" s="48"/>
      <c r="N2034" s="285"/>
      <c r="O2034" s="285"/>
      <c r="U2034" s="285"/>
      <c r="V2034" s="285"/>
      <c r="W2034" s="285"/>
      <c r="X2034" s="285"/>
    </row>
    <row r="2035" spans="1:24">
      <c r="A2035" s="45"/>
      <c r="B2035" s="43">
        <f t="shared" si="38"/>
        <v>2013</v>
      </c>
      <c r="C2035" s="539"/>
      <c r="D2035" s="620"/>
      <c r="E2035" s="620"/>
      <c r="F2035" s="48"/>
      <c r="N2035" s="285"/>
      <c r="O2035" s="285"/>
      <c r="U2035" s="285"/>
      <c r="V2035" s="285"/>
      <c r="W2035" s="285"/>
      <c r="X2035" s="285"/>
    </row>
    <row r="2036" spans="1:24">
      <c r="A2036" s="45"/>
      <c r="B2036" s="43">
        <f t="shared" si="38"/>
        <v>2014</v>
      </c>
      <c r="C2036" s="539"/>
      <c r="D2036" s="620"/>
      <c r="E2036" s="620"/>
      <c r="F2036" s="48"/>
      <c r="N2036" s="285"/>
      <c r="O2036" s="285"/>
      <c r="U2036" s="285"/>
      <c r="V2036" s="285"/>
      <c r="W2036" s="285"/>
      <c r="X2036" s="285"/>
    </row>
    <row r="2037" spans="1:24">
      <c r="A2037" s="45"/>
      <c r="B2037" s="43">
        <f t="shared" si="38"/>
        <v>2015</v>
      </c>
      <c r="C2037" s="539"/>
      <c r="D2037" s="620"/>
      <c r="E2037" s="620"/>
      <c r="F2037" s="48"/>
      <c r="N2037" s="285"/>
      <c r="O2037" s="285"/>
      <c r="U2037" s="285"/>
      <c r="V2037" s="285"/>
      <c r="W2037" s="285"/>
      <c r="X2037" s="285"/>
    </row>
    <row r="2038" spans="1:24">
      <c r="A2038" s="45"/>
      <c r="B2038" s="43">
        <f t="shared" si="38"/>
        <v>2016</v>
      </c>
      <c r="C2038" s="539"/>
      <c r="D2038" s="620"/>
      <c r="E2038" s="620"/>
      <c r="F2038" s="48"/>
      <c r="N2038" s="285"/>
      <c r="O2038" s="285"/>
      <c r="U2038" s="285"/>
      <c r="V2038" s="285"/>
      <c r="W2038" s="285"/>
      <c r="X2038" s="285"/>
    </row>
    <row r="2039" spans="1:24">
      <c r="A2039" s="45"/>
      <c r="B2039" s="43">
        <f t="shared" si="38"/>
        <v>2017</v>
      </c>
      <c r="C2039" s="539"/>
      <c r="D2039" s="620"/>
      <c r="E2039" s="620"/>
      <c r="F2039" s="48"/>
      <c r="N2039" s="285"/>
      <c r="O2039" s="285"/>
      <c r="U2039" s="285"/>
      <c r="V2039" s="285"/>
      <c r="W2039" s="285"/>
      <c r="X2039" s="285"/>
    </row>
    <row r="2040" spans="1:24">
      <c r="A2040" s="45"/>
      <c r="B2040" s="43">
        <f t="shared" si="38"/>
        <v>2018</v>
      </c>
      <c r="C2040" s="539"/>
      <c r="D2040" s="620"/>
      <c r="E2040" s="620"/>
      <c r="F2040" s="48"/>
      <c r="N2040" s="285"/>
      <c r="O2040" s="285"/>
      <c r="U2040" s="285"/>
      <c r="V2040" s="285"/>
      <c r="W2040" s="285"/>
      <c r="X2040" s="285"/>
    </row>
    <row r="2041" spans="1:24">
      <c r="A2041" s="45"/>
      <c r="B2041" s="43">
        <f t="shared" si="38"/>
        <v>2019</v>
      </c>
      <c r="C2041" s="539"/>
      <c r="D2041" s="620"/>
      <c r="E2041" s="620"/>
      <c r="F2041" s="48"/>
      <c r="N2041" s="285"/>
      <c r="O2041" s="285"/>
      <c r="U2041" s="285"/>
      <c r="V2041" s="285"/>
      <c r="W2041" s="285"/>
      <c r="X2041" s="285"/>
    </row>
    <row r="2042" spans="1:24">
      <c r="A2042" s="45"/>
      <c r="B2042" s="43">
        <f t="shared" si="38"/>
        <v>2020</v>
      </c>
      <c r="C2042" s="539"/>
      <c r="D2042" s="620"/>
      <c r="E2042" s="620"/>
      <c r="F2042" s="48"/>
      <c r="N2042" s="285"/>
      <c r="O2042" s="285"/>
      <c r="U2042" s="285"/>
      <c r="V2042" s="285"/>
      <c r="W2042" s="285"/>
      <c r="X2042" s="285"/>
    </row>
    <row r="2043" spans="1:24">
      <c r="A2043" s="45"/>
      <c r="B2043" s="43">
        <f t="shared" si="38"/>
        <v>2021</v>
      </c>
      <c r="C2043" s="539"/>
      <c r="D2043" s="620"/>
      <c r="E2043" s="620"/>
      <c r="F2043" s="48"/>
      <c r="N2043" s="285"/>
      <c r="O2043" s="285"/>
      <c r="U2043" s="285"/>
      <c r="V2043" s="285"/>
      <c r="W2043" s="285"/>
      <c r="X2043" s="285"/>
    </row>
    <row r="2044" spans="1:24">
      <c r="A2044" s="45"/>
      <c r="B2044" s="43">
        <f t="shared" si="38"/>
        <v>2022</v>
      </c>
      <c r="C2044" s="539"/>
      <c r="D2044" s="620"/>
      <c r="E2044" s="620"/>
      <c r="F2044" s="48"/>
      <c r="N2044" s="285"/>
      <c r="O2044" s="285"/>
      <c r="U2044" s="285"/>
      <c r="V2044" s="285"/>
      <c r="W2044" s="285"/>
      <c r="X2044" s="285"/>
    </row>
    <row r="2045" spans="1:24">
      <c r="A2045" s="45"/>
      <c r="B2045" s="43">
        <f t="shared" si="38"/>
        <v>2023</v>
      </c>
      <c r="C2045" s="539"/>
      <c r="D2045" s="620"/>
      <c r="E2045" s="620"/>
      <c r="F2045" s="48"/>
      <c r="N2045" s="285"/>
      <c r="O2045" s="285"/>
      <c r="U2045" s="285"/>
      <c r="V2045" s="285"/>
      <c r="W2045" s="285"/>
      <c r="X2045" s="285"/>
    </row>
    <row r="2046" spans="1:24">
      <c r="A2046" s="45"/>
      <c r="B2046" s="43">
        <f t="shared" si="38"/>
        <v>2024</v>
      </c>
      <c r="C2046" s="539"/>
      <c r="D2046" s="620"/>
      <c r="E2046" s="620"/>
      <c r="F2046" s="48"/>
      <c r="N2046" s="285"/>
      <c r="O2046" s="285"/>
      <c r="U2046" s="285"/>
      <c r="V2046" s="285"/>
      <c r="W2046" s="285"/>
      <c r="X2046" s="285"/>
    </row>
    <row r="2047" spans="1:24">
      <c r="A2047" s="45"/>
      <c r="B2047" s="43">
        <f t="shared" si="38"/>
        <v>2025</v>
      </c>
      <c r="C2047" s="539"/>
      <c r="D2047" s="620"/>
      <c r="E2047" s="620"/>
      <c r="F2047" s="48"/>
      <c r="N2047" s="285"/>
      <c r="O2047" s="285"/>
      <c r="U2047" s="285"/>
      <c r="V2047" s="285"/>
      <c r="W2047" s="285"/>
      <c r="X2047" s="285"/>
    </row>
    <row r="2048" spans="1:24">
      <c r="A2048" s="45"/>
      <c r="B2048" s="43">
        <f t="shared" si="38"/>
        <v>2026</v>
      </c>
      <c r="C2048" s="539"/>
      <c r="D2048" s="620"/>
      <c r="E2048" s="620"/>
      <c r="F2048" s="48"/>
      <c r="N2048" s="285"/>
      <c r="O2048" s="285"/>
      <c r="U2048" s="285"/>
      <c r="V2048" s="285"/>
      <c r="W2048" s="285"/>
      <c r="X2048" s="285"/>
    </row>
    <row r="2049" spans="1:24">
      <c r="A2049" s="45"/>
      <c r="B2049" s="43">
        <f t="shared" si="38"/>
        <v>2027</v>
      </c>
      <c r="C2049" s="539"/>
      <c r="D2049" s="620"/>
      <c r="E2049" s="620"/>
      <c r="F2049" s="48"/>
      <c r="N2049" s="285"/>
      <c r="O2049" s="285"/>
      <c r="U2049" s="285"/>
      <c r="V2049" s="285"/>
      <c r="W2049" s="285"/>
      <c r="X2049" s="285"/>
    </row>
    <row r="2050" spans="1:24">
      <c r="A2050" s="45"/>
      <c r="B2050" s="43">
        <f t="shared" si="38"/>
        <v>2028</v>
      </c>
      <c r="C2050" s="539"/>
      <c r="D2050" s="620"/>
      <c r="E2050" s="620"/>
      <c r="F2050" s="48"/>
      <c r="N2050" s="285"/>
      <c r="O2050" s="285"/>
      <c r="U2050" s="285"/>
      <c r="V2050" s="285"/>
      <c r="W2050" s="285"/>
      <c r="X2050" s="285"/>
    </row>
    <row r="2051" spans="1:24">
      <c r="A2051" s="45"/>
      <c r="B2051" s="43">
        <f t="shared" si="38"/>
        <v>2029</v>
      </c>
      <c r="C2051" s="539"/>
      <c r="D2051" s="620"/>
      <c r="E2051" s="620"/>
      <c r="F2051" s="48"/>
      <c r="N2051" s="285"/>
      <c r="O2051" s="285"/>
      <c r="U2051" s="285"/>
      <c r="V2051" s="285"/>
      <c r="W2051" s="285"/>
      <c r="X2051" s="285"/>
    </row>
    <row r="2052" spans="1:24">
      <c r="A2052" s="45"/>
      <c r="B2052" s="43">
        <f t="shared" si="38"/>
        <v>2030</v>
      </c>
      <c r="C2052" s="539"/>
      <c r="D2052" s="620"/>
      <c r="E2052" s="620"/>
      <c r="F2052" s="48"/>
      <c r="N2052" s="285"/>
      <c r="O2052" s="285"/>
      <c r="U2052" s="285"/>
      <c r="V2052" s="285"/>
      <c r="W2052" s="285"/>
      <c r="X2052" s="285"/>
    </row>
    <row r="2053" spans="1:24">
      <c r="A2053" s="45"/>
      <c r="B2053" s="43">
        <f t="shared" si="38"/>
        <v>2031</v>
      </c>
      <c r="C2053" s="539"/>
      <c r="D2053" s="620"/>
      <c r="E2053" s="620"/>
      <c r="F2053" s="48"/>
      <c r="N2053" s="285"/>
      <c r="O2053" s="285"/>
      <c r="U2053" s="285"/>
      <c r="V2053" s="285"/>
      <c r="W2053" s="285"/>
      <c r="X2053" s="285"/>
    </row>
    <row r="2054" spans="1:24">
      <c r="A2054" s="45"/>
      <c r="B2054" s="43">
        <f t="shared" si="38"/>
        <v>2032</v>
      </c>
      <c r="C2054" s="539"/>
      <c r="D2054" s="620"/>
      <c r="E2054" s="620"/>
      <c r="F2054" s="48"/>
      <c r="N2054" s="285"/>
      <c r="O2054" s="285"/>
      <c r="U2054" s="285"/>
      <c r="V2054" s="285"/>
      <c r="W2054" s="285"/>
      <c r="X2054" s="285"/>
    </row>
    <row r="2055" spans="1:24">
      <c r="A2055" s="45"/>
      <c r="B2055" s="43">
        <f t="shared" si="38"/>
        <v>2033</v>
      </c>
      <c r="C2055" s="539"/>
      <c r="D2055" s="620"/>
      <c r="E2055" s="620"/>
      <c r="F2055" s="48"/>
      <c r="N2055" s="285"/>
      <c r="O2055" s="285"/>
      <c r="U2055" s="285"/>
      <c r="V2055" s="285"/>
      <c r="W2055" s="285"/>
      <c r="X2055" s="285"/>
    </row>
    <row r="2056" spans="1:24">
      <c r="A2056" s="45"/>
      <c r="B2056" s="43">
        <f t="shared" si="38"/>
        <v>2034</v>
      </c>
      <c r="C2056" s="539"/>
      <c r="D2056" s="620"/>
      <c r="E2056" s="620"/>
      <c r="F2056" s="48"/>
      <c r="N2056" s="285"/>
      <c r="O2056" s="285"/>
      <c r="U2056" s="285"/>
      <c r="V2056" s="285"/>
      <c r="W2056" s="285"/>
      <c r="X2056" s="285"/>
    </row>
    <row r="2057" spans="1:24">
      <c r="A2057" s="45"/>
      <c r="B2057" s="43">
        <f t="shared" si="38"/>
        <v>2035</v>
      </c>
      <c r="C2057" s="539"/>
      <c r="D2057" s="620"/>
      <c r="E2057" s="620"/>
      <c r="F2057" s="48"/>
      <c r="N2057" s="285"/>
      <c r="O2057" s="285"/>
      <c r="U2057" s="285"/>
      <c r="V2057" s="285"/>
      <c r="W2057" s="285"/>
      <c r="X2057" s="285"/>
    </row>
    <row r="2058" spans="1:24">
      <c r="A2058" s="45"/>
      <c r="B2058" s="43">
        <f t="shared" si="38"/>
        <v>2036</v>
      </c>
      <c r="C2058" s="539"/>
      <c r="D2058" s="620"/>
      <c r="E2058" s="620"/>
      <c r="F2058" s="48"/>
      <c r="N2058" s="285"/>
      <c r="O2058" s="285"/>
      <c r="U2058" s="285"/>
      <c r="V2058" s="285"/>
      <c r="W2058" s="285"/>
      <c r="X2058" s="285"/>
    </row>
    <row r="2059" spans="1:24">
      <c r="A2059" s="45"/>
      <c r="B2059" s="43">
        <f t="shared" si="38"/>
        <v>2037</v>
      </c>
      <c r="C2059" s="539"/>
      <c r="D2059" s="620"/>
      <c r="E2059" s="620"/>
      <c r="F2059" s="48"/>
      <c r="N2059" s="285"/>
      <c r="O2059" s="285"/>
      <c r="U2059" s="285"/>
      <c r="V2059" s="285"/>
      <c r="W2059" s="285"/>
      <c r="X2059" s="285"/>
    </row>
    <row r="2060" spans="1:24">
      <c r="A2060" s="45"/>
      <c r="B2060" s="43">
        <f t="shared" si="38"/>
        <v>2038</v>
      </c>
      <c r="C2060" s="539"/>
      <c r="D2060" s="620"/>
      <c r="E2060" s="620"/>
      <c r="F2060" s="48"/>
      <c r="N2060" s="285"/>
      <c r="O2060" s="285"/>
      <c r="U2060" s="285"/>
      <c r="V2060" s="285"/>
      <c r="W2060" s="285"/>
      <c r="X2060" s="285"/>
    </row>
    <row r="2061" spans="1:24">
      <c r="A2061" s="45"/>
      <c r="B2061" s="43">
        <f t="shared" si="38"/>
        <v>2039</v>
      </c>
      <c r="C2061" s="539"/>
      <c r="D2061" s="620"/>
      <c r="E2061" s="620"/>
      <c r="F2061" s="48"/>
      <c r="N2061" s="285"/>
      <c r="O2061" s="285"/>
      <c r="U2061" s="285"/>
      <c r="V2061" s="285"/>
      <c r="W2061" s="285"/>
      <c r="X2061" s="285"/>
    </row>
    <row r="2062" spans="1:24">
      <c r="A2062" s="45"/>
      <c r="B2062" s="43">
        <f t="shared" si="38"/>
        <v>2040</v>
      </c>
      <c r="C2062" s="539"/>
      <c r="D2062" s="620"/>
      <c r="E2062" s="620"/>
      <c r="F2062" s="48"/>
      <c r="N2062" s="285"/>
      <c r="O2062" s="285"/>
      <c r="U2062" s="285"/>
      <c r="V2062" s="285"/>
      <c r="W2062" s="285"/>
      <c r="X2062" s="285"/>
    </row>
    <row r="2063" spans="1:24">
      <c r="A2063" s="45"/>
      <c r="B2063" s="43">
        <f t="shared" si="38"/>
        <v>2041</v>
      </c>
      <c r="C2063" s="539"/>
      <c r="D2063" s="620"/>
      <c r="E2063" s="620"/>
      <c r="F2063" s="48"/>
      <c r="N2063" s="285"/>
      <c r="O2063" s="285"/>
      <c r="U2063" s="285"/>
      <c r="V2063" s="285"/>
      <c r="W2063" s="285"/>
      <c r="X2063" s="285"/>
    </row>
    <row r="2064" spans="1:24">
      <c r="A2064" s="45"/>
      <c r="B2064" s="43">
        <f t="shared" si="38"/>
        <v>2042</v>
      </c>
      <c r="C2064" s="539"/>
      <c r="D2064" s="620"/>
      <c r="E2064" s="620"/>
      <c r="F2064" s="48"/>
      <c r="N2064" s="285"/>
      <c r="O2064" s="285"/>
      <c r="U2064" s="285"/>
      <c r="V2064" s="285"/>
      <c r="W2064" s="285"/>
      <c r="X2064" s="285"/>
    </row>
    <row r="2065" spans="1:24">
      <c r="A2065" s="45"/>
      <c r="B2065" s="43">
        <f t="shared" si="38"/>
        <v>2043</v>
      </c>
      <c r="C2065" s="539"/>
      <c r="D2065" s="620"/>
      <c r="E2065" s="620"/>
      <c r="F2065" s="48"/>
      <c r="N2065" s="285"/>
      <c r="O2065" s="285"/>
      <c r="U2065" s="285"/>
      <c r="V2065" s="285"/>
      <c r="W2065" s="285"/>
      <c r="X2065" s="285"/>
    </row>
    <row r="2066" spans="1:24">
      <c r="A2066" s="45"/>
      <c r="B2066" s="43">
        <f t="shared" si="38"/>
        <v>2044</v>
      </c>
      <c r="C2066" s="539"/>
      <c r="D2066" s="620"/>
      <c r="E2066" s="620"/>
      <c r="F2066" s="48"/>
      <c r="N2066" s="285"/>
      <c r="O2066" s="285"/>
      <c r="U2066" s="285"/>
      <c r="V2066" s="285"/>
      <c r="W2066" s="285"/>
      <c r="X2066" s="285"/>
    </row>
    <row r="2067" spans="1:24">
      <c r="A2067" s="45"/>
      <c r="B2067" s="43">
        <f t="shared" si="38"/>
        <v>2045</v>
      </c>
      <c r="C2067" s="539"/>
      <c r="D2067" s="620"/>
      <c r="E2067" s="620"/>
      <c r="F2067" s="48"/>
      <c r="N2067" s="285"/>
      <c r="O2067" s="285"/>
      <c r="U2067" s="285"/>
      <c r="V2067" s="285"/>
      <c r="W2067" s="285"/>
      <c r="X2067" s="285"/>
    </row>
    <row r="2068" spans="1:24">
      <c r="A2068" s="45"/>
      <c r="B2068" s="43">
        <f t="shared" si="38"/>
        <v>2046</v>
      </c>
      <c r="C2068" s="539"/>
      <c r="D2068" s="620"/>
      <c r="E2068" s="620"/>
      <c r="F2068" s="48"/>
      <c r="N2068" s="285"/>
      <c r="O2068" s="285"/>
      <c r="U2068" s="285"/>
      <c r="V2068" s="285"/>
      <c r="W2068" s="285"/>
      <c r="X2068" s="285"/>
    </row>
    <row r="2069" spans="1:24">
      <c r="A2069" s="45"/>
      <c r="B2069" s="43">
        <f t="shared" si="38"/>
        <v>2047</v>
      </c>
      <c r="C2069" s="539"/>
      <c r="D2069" s="620"/>
      <c r="E2069" s="620"/>
      <c r="F2069" s="48"/>
      <c r="N2069" s="285"/>
      <c r="O2069" s="285"/>
      <c r="U2069" s="285"/>
      <c r="V2069" s="285"/>
      <c r="W2069" s="285"/>
      <c r="X2069" s="285"/>
    </row>
    <row r="2070" spans="1:24">
      <c r="A2070" s="45"/>
      <c r="B2070" s="43">
        <f t="shared" si="38"/>
        <v>2048</v>
      </c>
      <c r="C2070" s="539"/>
      <c r="D2070" s="620"/>
      <c r="E2070" s="620"/>
      <c r="F2070" s="48"/>
      <c r="N2070" s="285"/>
      <c r="O2070" s="285"/>
      <c r="U2070" s="285"/>
      <c r="V2070" s="285"/>
      <c r="W2070" s="285"/>
      <c r="X2070" s="285"/>
    </row>
    <row r="2071" spans="1:24">
      <c r="A2071" s="45"/>
      <c r="B2071" s="43">
        <f t="shared" si="38"/>
        <v>2049</v>
      </c>
      <c r="C2071" s="539"/>
      <c r="D2071" s="620"/>
      <c r="E2071" s="620"/>
      <c r="F2071" s="48"/>
      <c r="N2071" s="285"/>
      <c r="O2071" s="285"/>
      <c r="U2071" s="285"/>
      <c r="V2071" s="285"/>
      <c r="W2071" s="285"/>
      <c r="X2071" s="285"/>
    </row>
    <row r="2072" spans="1:24">
      <c r="A2072" s="45"/>
      <c r="B2072" s="43">
        <f t="shared" si="38"/>
        <v>2050</v>
      </c>
      <c r="C2072" s="539"/>
      <c r="D2072" s="620"/>
      <c r="E2072" s="620"/>
      <c r="F2072" s="48"/>
      <c r="N2072" s="285"/>
      <c r="O2072" s="285"/>
      <c r="U2072" s="285"/>
      <c r="V2072" s="285"/>
      <c r="W2072" s="285"/>
      <c r="X2072" s="285"/>
    </row>
    <row r="2073" spans="1:24">
      <c r="A2073" s="45"/>
      <c r="B2073" s="43">
        <f t="shared" ref="B2073:B2136" si="39">B2072+1</f>
        <v>2051</v>
      </c>
      <c r="C2073" s="539"/>
      <c r="D2073" s="620"/>
      <c r="E2073" s="620"/>
      <c r="F2073" s="48"/>
      <c r="N2073" s="285"/>
      <c r="O2073" s="285"/>
      <c r="U2073" s="285"/>
      <c r="V2073" s="285"/>
      <c r="W2073" s="285"/>
      <c r="X2073" s="285"/>
    </row>
    <row r="2074" spans="1:24">
      <c r="A2074" s="45"/>
      <c r="B2074" s="43">
        <f t="shared" si="39"/>
        <v>2052</v>
      </c>
      <c r="C2074" s="539"/>
      <c r="D2074" s="620"/>
      <c r="E2074" s="620"/>
      <c r="F2074" s="48"/>
      <c r="N2074" s="285"/>
      <c r="O2074" s="285"/>
      <c r="U2074" s="285"/>
      <c r="V2074" s="285"/>
      <c r="W2074" s="285"/>
      <c r="X2074" s="285"/>
    </row>
    <row r="2075" spans="1:24">
      <c r="A2075" s="45"/>
      <c r="B2075" s="43">
        <f t="shared" si="39"/>
        <v>2053</v>
      </c>
      <c r="C2075" s="539"/>
      <c r="D2075" s="620"/>
      <c r="E2075" s="620"/>
      <c r="F2075" s="48"/>
      <c r="N2075" s="285"/>
      <c r="O2075" s="285"/>
      <c r="U2075" s="285"/>
      <c r="V2075" s="285"/>
      <c r="W2075" s="285"/>
      <c r="X2075" s="285"/>
    </row>
    <row r="2076" spans="1:24">
      <c r="A2076" s="45"/>
      <c r="B2076" s="43">
        <f t="shared" si="39"/>
        <v>2054</v>
      </c>
      <c r="C2076" s="539"/>
      <c r="D2076" s="620"/>
      <c r="E2076" s="620"/>
      <c r="F2076" s="48"/>
      <c r="N2076" s="285"/>
      <c r="O2076" s="285"/>
      <c r="U2076" s="285"/>
      <c r="V2076" s="285"/>
      <c r="W2076" s="285"/>
      <c r="X2076" s="285"/>
    </row>
    <row r="2077" spans="1:24">
      <c r="A2077" s="45"/>
      <c r="B2077" s="43">
        <f t="shared" si="39"/>
        <v>2055</v>
      </c>
      <c r="C2077" s="539"/>
      <c r="D2077" s="620"/>
      <c r="E2077" s="620"/>
      <c r="F2077" s="48"/>
      <c r="N2077" s="285"/>
      <c r="O2077" s="285"/>
      <c r="U2077" s="285"/>
      <c r="V2077" s="285"/>
      <c r="W2077" s="285"/>
      <c r="X2077" s="285"/>
    </row>
    <row r="2078" spans="1:24">
      <c r="A2078" s="45"/>
      <c r="B2078" s="43">
        <f t="shared" si="39"/>
        <v>2056</v>
      </c>
      <c r="C2078" s="539"/>
      <c r="D2078" s="620"/>
      <c r="E2078" s="620"/>
      <c r="F2078" s="48"/>
      <c r="N2078" s="285"/>
      <c r="O2078" s="285"/>
      <c r="U2078" s="285"/>
      <c r="V2078" s="285"/>
      <c r="W2078" s="285"/>
      <c r="X2078" s="285"/>
    </row>
    <row r="2079" spans="1:24">
      <c r="A2079" s="45"/>
      <c r="B2079" s="43">
        <f t="shared" si="39"/>
        <v>2057</v>
      </c>
      <c r="C2079" s="539"/>
      <c r="D2079" s="620"/>
      <c r="E2079" s="620"/>
      <c r="F2079" s="48"/>
      <c r="N2079" s="285"/>
      <c r="O2079" s="285"/>
      <c r="U2079" s="285"/>
      <c r="V2079" s="285"/>
      <c r="W2079" s="285"/>
      <c r="X2079" s="285"/>
    </row>
    <row r="2080" spans="1:24">
      <c r="A2080" s="45"/>
      <c r="B2080" s="43">
        <f t="shared" si="39"/>
        <v>2058</v>
      </c>
      <c r="C2080" s="539"/>
      <c r="D2080" s="620"/>
      <c r="E2080" s="620"/>
      <c r="F2080" s="48"/>
      <c r="N2080" s="285"/>
      <c r="O2080" s="285"/>
      <c r="U2080" s="285"/>
      <c r="V2080" s="285"/>
      <c r="W2080" s="285"/>
      <c r="X2080" s="285"/>
    </row>
    <row r="2081" spans="1:24">
      <c r="A2081" s="45"/>
      <c r="B2081" s="43">
        <f t="shared" si="39"/>
        <v>2059</v>
      </c>
      <c r="C2081" s="539"/>
      <c r="D2081" s="620"/>
      <c r="E2081" s="620"/>
      <c r="F2081" s="48"/>
      <c r="N2081" s="285"/>
      <c r="O2081" s="285"/>
      <c r="U2081" s="285"/>
      <c r="V2081" s="285"/>
      <c r="W2081" s="285"/>
      <c r="X2081" s="285"/>
    </row>
    <row r="2082" spans="1:24">
      <c r="A2082" s="45"/>
      <c r="B2082" s="43">
        <f t="shared" si="39"/>
        <v>2060</v>
      </c>
      <c r="C2082" s="539"/>
      <c r="D2082" s="620"/>
      <c r="E2082" s="620"/>
      <c r="F2082" s="48"/>
      <c r="N2082" s="285"/>
      <c r="O2082" s="285"/>
      <c r="U2082" s="285"/>
      <c r="V2082" s="285"/>
      <c r="W2082" s="285"/>
      <c r="X2082" s="285"/>
    </row>
    <row r="2083" spans="1:24">
      <c r="A2083" s="45"/>
      <c r="B2083" s="43">
        <f t="shared" si="39"/>
        <v>2061</v>
      </c>
      <c r="C2083" s="539"/>
      <c r="D2083" s="620"/>
      <c r="E2083" s="620"/>
      <c r="F2083" s="48"/>
      <c r="N2083" s="285"/>
      <c r="O2083" s="285"/>
      <c r="U2083" s="285"/>
      <c r="V2083" s="285"/>
      <c r="W2083" s="285"/>
      <c r="X2083" s="285"/>
    </row>
    <row r="2084" spans="1:24">
      <c r="A2084" s="45"/>
      <c r="B2084" s="43">
        <f t="shared" si="39"/>
        <v>2062</v>
      </c>
      <c r="C2084" s="539"/>
      <c r="D2084" s="620"/>
      <c r="E2084" s="620"/>
      <c r="F2084" s="48"/>
      <c r="N2084" s="285"/>
      <c r="O2084" s="285"/>
      <c r="U2084" s="285"/>
      <c r="V2084" s="285"/>
      <c r="W2084" s="285"/>
      <c r="X2084" s="285"/>
    </row>
    <row r="2085" spans="1:24">
      <c r="A2085" s="45"/>
      <c r="B2085" s="43">
        <f t="shared" si="39"/>
        <v>2063</v>
      </c>
      <c r="C2085" s="539"/>
      <c r="D2085" s="620"/>
      <c r="E2085" s="620"/>
      <c r="F2085" s="48"/>
      <c r="N2085" s="285"/>
      <c r="O2085" s="285"/>
      <c r="U2085" s="285"/>
      <c r="V2085" s="285"/>
      <c r="W2085" s="285"/>
      <c r="X2085" s="285"/>
    </row>
    <row r="2086" spans="1:24">
      <c r="A2086" s="45"/>
      <c r="B2086" s="43">
        <f t="shared" si="39"/>
        <v>2064</v>
      </c>
      <c r="C2086" s="539"/>
      <c r="D2086" s="620"/>
      <c r="E2086" s="620"/>
      <c r="F2086" s="48"/>
      <c r="N2086" s="285"/>
      <c r="O2086" s="285"/>
      <c r="U2086" s="285"/>
      <c r="V2086" s="285"/>
      <c r="W2086" s="285"/>
      <c r="X2086" s="285"/>
    </row>
    <row r="2087" spans="1:24">
      <c r="A2087" s="45"/>
      <c r="B2087" s="43">
        <f t="shared" si="39"/>
        <v>2065</v>
      </c>
      <c r="C2087" s="539"/>
      <c r="D2087" s="620"/>
      <c r="E2087" s="620"/>
      <c r="F2087" s="48"/>
      <c r="N2087" s="285"/>
      <c r="O2087" s="285"/>
      <c r="U2087" s="285"/>
      <c r="V2087" s="285"/>
      <c r="W2087" s="285"/>
      <c r="X2087" s="285"/>
    </row>
    <row r="2088" spans="1:24">
      <c r="A2088" s="45"/>
      <c r="B2088" s="43">
        <f t="shared" si="39"/>
        <v>2066</v>
      </c>
      <c r="C2088" s="539"/>
      <c r="D2088" s="620"/>
      <c r="E2088" s="620"/>
      <c r="F2088" s="48"/>
      <c r="N2088" s="285"/>
      <c r="O2088" s="285"/>
      <c r="U2088" s="285"/>
      <c r="V2088" s="285"/>
      <c r="W2088" s="285"/>
      <c r="X2088" s="285"/>
    </row>
    <row r="2089" spans="1:24">
      <c r="A2089" s="45"/>
      <c r="B2089" s="43">
        <f t="shared" si="39"/>
        <v>2067</v>
      </c>
      <c r="C2089" s="539"/>
      <c r="D2089" s="620"/>
      <c r="E2089" s="620"/>
      <c r="F2089" s="48"/>
      <c r="N2089" s="285"/>
      <c r="O2089" s="285"/>
      <c r="U2089" s="285"/>
      <c r="V2089" s="285"/>
      <c r="W2089" s="285"/>
      <c r="X2089" s="285"/>
    </row>
    <row r="2090" spans="1:24">
      <c r="A2090" s="45"/>
      <c r="B2090" s="43">
        <f t="shared" si="39"/>
        <v>2068</v>
      </c>
      <c r="C2090" s="539"/>
      <c r="D2090" s="620"/>
      <c r="E2090" s="620"/>
      <c r="F2090" s="48"/>
      <c r="N2090" s="285"/>
      <c r="O2090" s="285"/>
      <c r="U2090" s="285"/>
      <c r="V2090" s="285"/>
      <c r="W2090" s="285"/>
      <c r="X2090" s="285"/>
    </row>
    <row r="2091" spans="1:24">
      <c r="A2091" s="45"/>
      <c r="B2091" s="43">
        <f t="shared" si="39"/>
        <v>2069</v>
      </c>
      <c r="C2091" s="539"/>
      <c r="D2091" s="620"/>
      <c r="E2091" s="620"/>
      <c r="F2091" s="48"/>
      <c r="N2091" s="285"/>
      <c r="O2091" s="285"/>
      <c r="U2091" s="285"/>
      <c r="V2091" s="285"/>
      <c r="W2091" s="285"/>
      <c r="X2091" s="285"/>
    </row>
    <row r="2092" spans="1:24">
      <c r="A2092" s="45"/>
      <c r="B2092" s="43">
        <f t="shared" si="39"/>
        <v>2070</v>
      </c>
      <c r="C2092" s="539"/>
      <c r="D2092" s="620"/>
      <c r="E2092" s="620"/>
      <c r="F2092" s="48"/>
      <c r="N2092" s="285"/>
      <c r="O2092" s="285"/>
      <c r="U2092" s="285"/>
      <c r="V2092" s="285"/>
      <c r="W2092" s="285"/>
      <c r="X2092" s="285"/>
    </row>
    <row r="2093" spans="1:24">
      <c r="A2093" s="45"/>
      <c r="B2093" s="43">
        <f t="shared" si="39"/>
        <v>2071</v>
      </c>
      <c r="C2093" s="539"/>
      <c r="D2093" s="620"/>
      <c r="E2093" s="620"/>
      <c r="F2093" s="48"/>
      <c r="N2093" s="285"/>
      <c r="O2093" s="285"/>
      <c r="U2093" s="285"/>
      <c r="V2093" s="285"/>
      <c r="W2093" s="285"/>
      <c r="X2093" s="285"/>
    </row>
    <row r="2094" spans="1:24">
      <c r="A2094" s="45"/>
      <c r="B2094" s="43">
        <f t="shared" si="39"/>
        <v>2072</v>
      </c>
      <c r="C2094" s="539"/>
      <c r="D2094" s="620"/>
      <c r="E2094" s="620"/>
      <c r="F2094" s="48"/>
      <c r="N2094" s="285"/>
      <c r="O2094" s="285"/>
      <c r="U2094" s="285"/>
      <c r="V2094" s="285"/>
      <c r="W2094" s="285"/>
      <c r="X2094" s="285"/>
    </row>
    <row r="2095" spans="1:24">
      <c r="A2095" s="45"/>
      <c r="B2095" s="43">
        <f t="shared" si="39"/>
        <v>2073</v>
      </c>
      <c r="C2095" s="539"/>
      <c r="D2095" s="620"/>
      <c r="E2095" s="620"/>
      <c r="F2095" s="48"/>
      <c r="N2095" s="285"/>
      <c r="O2095" s="285"/>
      <c r="U2095" s="285"/>
      <c r="V2095" s="285"/>
      <c r="W2095" s="285"/>
      <c r="X2095" s="285"/>
    </row>
    <row r="2096" spans="1:24">
      <c r="A2096" s="45"/>
      <c r="B2096" s="43">
        <f t="shared" si="39"/>
        <v>2074</v>
      </c>
      <c r="C2096" s="539"/>
      <c r="D2096" s="620"/>
      <c r="E2096" s="620"/>
      <c r="F2096" s="48"/>
      <c r="N2096" s="285"/>
      <c r="O2096" s="285"/>
      <c r="U2096" s="285"/>
      <c r="V2096" s="285"/>
      <c r="W2096" s="285"/>
      <c r="X2096" s="285"/>
    </row>
    <row r="2097" spans="1:24">
      <c r="A2097" s="45"/>
      <c r="B2097" s="43">
        <f t="shared" si="39"/>
        <v>2075</v>
      </c>
      <c r="C2097" s="539"/>
      <c r="D2097" s="620"/>
      <c r="E2097" s="620"/>
      <c r="F2097" s="48"/>
      <c r="N2097" s="285"/>
      <c r="O2097" s="285"/>
      <c r="U2097" s="285"/>
      <c r="V2097" s="285"/>
      <c r="W2097" s="285"/>
      <c r="X2097" s="285"/>
    </row>
    <row r="2098" spans="1:24">
      <c r="A2098" s="45"/>
      <c r="B2098" s="43">
        <f t="shared" si="39"/>
        <v>2076</v>
      </c>
      <c r="C2098" s="539"/>
      <c r="D2098" s="620"/>
      <c r="E2098" s="620"/>
      <c r="F2098" s="48"/>
      <c r="N2098" s="285"/>
      <c r="O2098" s="285"/>
      <c r="U2098" s="285"/>
      <c r="V2098" s="285"/>
      <c r="W2098" s="285"/>
      <c r="X2098" s="285"/>
    </row>
    <row r="2099" spans="1:24">
      <c r="A2099" s="45"/>
      <c r="B2099" s="43">
        <f t="shared" si="39"/>
        <v>2077</v>
      </c>
      <c r="C2099" s="539"/>
      <c r="D2099" s="620"/>
      <c r="E2099" s="620"/>
      <c r="F2099" s="48"/>
      <c r="N2099" s="285"/>
      <c r="O2099" s="285"/>
      <c r="U2099" s="285"/>
      <c r="V2099" s="285"/>
      <c r="W2099" s="285"/>
      <c r="X2099" s="285"/>
    </row>
    <row r="2100" spans="1:24">
      <c r="A2100" s="45"/>
      <c r="B2100" s="43">
        <f t="shared" si="39"/>
        <v>2078</v>
      </c>
      <c r="C2100" s="539"/>
      <c r="D2100" s="620"/>
      <c r="E2100" s="620"/>
      <c r="F2100" s="48"/>
      <c r="N2100" s="285"/>
      <c r="O2100" s="285"/>
      <c r="U2100" s="285"/>
      <c r="V2100" s="285"/>
      <c r="W2100" s="285"/>
      <c r="X2100" s="285"/>
    </row>
    <row r="2101" spans="1:24">
      <c r="A2101" s="45"/>
      <c r="B2101" s="43">
        <f t="shared" si="39"/>
        <v>2079</v>
      </c>
      <c r="C2101" s="539"/>
      <c r="D2101" s="620"/>
      <c r="E2101" s="620"/>
      <c r="F2101" s="48"/>
      <c r="N2101" s="285"/>
      <c r="O2101" s="285"/>
      <c r="U2101" s="285"/>
      <c r="V2101" s="285"/>
      <c r="W2101" s="285"/>
      <c r="X2101" s="285"/>
    </row>
    <row r="2102" spans="1:24">
      <c r="A2102" s="45"/>
      <c r="B2102" s="43">
        <f t="shared" si="39"/>
        <v>2080</v>
      </c>
      <c r="C2102" s="539"/>
      <c r="D2102" s="620"/>
      <c r="E2102" s="620"/>
      <c r="F2102" s="48"/>
      <c r="N2102" s="285"/>
      <c r="O2102" s="285"/>
      <c r="U2102" s="285"/>
      <c r="V2102" s="285"/>
      <c r="W2102" s="285"/>
      <c r="X2102" s="285"/>
    </row>
    <row r="2103" spans="1:24">
      <c r="A2103" s="45"/>
      <c r="B2103" s="43">
        <f t="shared" si="39"/>
        <v>2081</v>
      </c>
      <c r="C2103" s="539"/>
      <c r="D2103" s="620"/>
      <c r="E2103" s="620"/>
      <c r="F2103" s="48"/>
      <c r="N2103" s="285"/>
      <c r="O2103" s="285"/>
      <c r="U2103" s="285"/>
      <c r="V2103" s="285"/>
      <c r="W2103" s="285"/>
      <c r="X2103" s="285"/>
    </row>
    <row r="2104" spans="1:24">
      <c r="A2104" s="45"/>
      <c r="B2104" s="43">
        <f t="shared" si="39"/>
        <v>2082</v>
      </c>
      <c r="C2104" s="539"/>
      <c r="D2104" s="620"/>
      <c r="E2104" s="620"/>
      <c r="F2104" s="48"/>
      <c r="N2104" s="285"/>
      <c r="O2104" s="285"/>
      <c r="U2104" s="285"/>
      <c r="V2104" s="285"/>
      <c r="W2104" s="285"/>
      <c r="X2104" s="285"/>
    </row>
    <row r="2105" spans="1:24">
      <c r="A2105" s="45"/>
      <c r="B2105" s="43">
        <f t="shared" si="39"/>
        <v>2083</v>
      </c>
      <c r="C2105" s="539"/>
      <c r="D2105" s="620"/>
      <c r="E2105" s="620"/>
      <c r="F2105" s="48"/>
      <c r="N2105" s="285"/>
      <c r="O2105" s="285"/>
      <c r="U2105" s="285"/>
      <c r="V2105" s="285"/>
      <c r="W2105" s="285"/>
      <c r="X2105" s="285"/>
    </row>
    <row r="2106" spans="1:24">
      <c r="A2106" s="45"/>
      <c r="B2106" s="43">
        <f t="shared" si="39"/>
        <v>2084</v>
      </c>
      <c r="C2106" s="539"/>
      <c r="D2106" s="620"/>
      <c r="E2106" s="620"/>
      <c r="F2106" s="48"/>
      <c r="N2106" s="285"/>
      <c r="O2106" s="285"/>
      <c r="U2106" s="285"/>
      <c r="V2106" s="285"/>
      <c r="W2106" s="285"/>
      <c r="X2106" s="285"/>
    </row>
    <row r="2107" spans="1:24">
      <c r="A2107" s="45"/>
      <c r="B2107" s="43">
        <f t="shared" si="39"/>
        <v>2085</v>
      </c>
      <c r="C2107" s="539"/>
      <c r="D2107" s="620"/>
      <c r="E2107" s="620"/>
      <c r="F2107" s="48"/>
      <c r="N2107" s="285"/>
      <c r="O2107" s="285"/>
      <c r="U2107" s="285"/>
      <c r="V2107" s="285"/>
      <c r="W2107" s="285"/>
      <c r="X2107" s="285"/>
    </row>
    <row r="2108" spans="1:24">
      <c r="A2108" s="45"/>
      <c r="B2108" s="43">
        <f t="shared" si="39"/>
        <v>2086</v>
      </c>
      <c r="C2108" s="539"/>
      <c r="D2108" s="620"/>
      <c r="E2108" s="620"/>
      <c r="F2108" s="48"/>
      <c r="N2108" s="285"/>
      <c r="O2108" s="285"/>
      <c r="U2108" s="285"/>
      <c r="V2108" s="285"/>
      <c r="W2108" s="285"/>
      <c r="X2108" s="285"/>
    </row>
    <row r="2109" spans="1:24">
      <c r="A2109" s="45"/>
      <c r="B2109" s="43">
        <f t="shared" si="39"/>
        <v>2087</v>
      </c>
      <c r="C2109" s="539"/>
      <c r="D2109" s="620"/>
      <c r="E2109" s="620"/>
      <c r="F2109" s="48"/>
      <c r="N2109" s="285"/>
      <c r="O2109" s="285"/>
      <c r="U2109" s="285"/>
      <c r="V2109" s="285"/>
      <c r="W2109" s="285"/>
      <c r="X2109" s="285"/>
    </row>
    <row r="2110" spans="1:24">
      <c r="A2110" s="45"/>
      <c r="B2110" s="43">
        <f t="shared" si="39"/>
        <v>2088</v>
      </c>
      <c r="C2110" s="539"/>
      <c r="D2110" s="620"/>
      <c r="E2110" s="620"/>
      <c r="F2110" s="48"/>
      <c r="N2110" s="285"/>
      <c r="O2110" s="285"/>
      <c r="U2110" s="285"/>
      <c r="V2110" s="285"/>
      <c r="W2110" s="285"/>
      <c r="X2110" s="285"/>
    </row>
    <row r="2111" spans="1:24">
      <c r="A2111" s="45"/>
      <c r="B2111" s="43">
        <f t="shared" si="39"/>
        <v>2089</v>
      </c>
      <c r="C2111" s="539"/>
      <c r="D2111" s="620"/>
      <c r="E2111" s="620"/>
      <c r="F2111" s="48"/>
      <c r="N2111" s="285"/>
      <c r="O2111" s="285"/>
      <c r="U2111" s="285"/>
      <c r="V2111" s="285"/>
      <c r="W2111" s="285"/>
      <c r="X2111" s="285"/>
    </row>
    <row r="2112" spans="1:24">
      <c r="A2112" s="45"/>
      <c r="B2112" s="43">
        <f t="shared" si="39"/>
        <v>2090</v>
      </c>
      <c r="C2112" s="539"/>
      <c r="D2112" s="620"/>
      <c r="E2112" s="620"/>
      <c r="F2112" s="48"/>
      <c r="N2112" s="285"/>
      <c r="O2112" s="285"/>
      <c r="U2112" s="285"/>
      <c r="V2112" s="285"/>
      <c r="W2112" s="285"/>
      <c r="X2112" s="285"/>
    </row>
    <row r="2113" spans="1:24">
      <c r="A2113" s="45"/>
      <c r="B2113" s="43">
        <f t="shared" si="39"/>
        <v>2091</v>
      </c>
      <c r="C2113" s="539"/>
      <c r="D2113" s="620"/>
      <c r="E2113" s="620"/>
      <c r="F2113" s="48"/>
      <c r="N2113" s="285"/>
      <c r="O2113" s="285"/>
      <c r="U2113" s="285"/>
      <c r="V2113" s="285"/>
      <c r="W2113" s="285"/>
      <c r="X2113" s="285"/>
    </row>
    <row r="2114" spans="1:24">
      <c r="A2114" s="45"/>
      <c r="B2114" s="43">
        <f t="shared" si="39"/>
        <v>2092</v>
      </c>
      <c r="C2114" s="539"/>
      <c r="D2114" s="620"/>
      <c r="E2114" s="620"/>
      <c r="F2114" s="48"/>
      <c r="N2114" s="285"/>
      <c r="O2114" s="285"/>
      <c r="U2114" s="285"/>
      <c r="V2114" s="285"/>
      <c r="W2114" s="285"/>
      <c r="X2114" s="285"/>
    </row>
    <row r="2115" spans="1:24">
      <c r="A2115" s="45"/>
      <c r="B2115" s="43">
        <f t="shared" si="39"/>
        <v>2093</v>
      </c>
      <c r="C2115" s="539"/>
      <c r="D2115" s="620"/>
      <c r="E2115" s="620"/>
      <c r="F2115" s="48"/>
      <c r="N2115" s="285"/>
      <c r="O2115" s="285"/>
      <c r="U2115" s="285"/>
      <c r="V2115" s="285"/>
      <c r="W2115" s="285"/>
      <c r="X2115" s="285"/>
    </row>
    <row r="2116" spans="1:24">
      <c r="A2116" s="45"/>
      <c r="B2116" s="43">
        <f t="shared" si="39"/>
        <v>2094</v>
      </c>
      <c r="C2116" s="539"/>
      <c r="D2116" s="620"/>
      <c r="E2116" s="620"/>
      <c r="F2116" s="48"/>
      <c r="N2116" s="285"/>
      <c r="O2116" s="285"/>
      <c r="U2116" s="285"/>
      <c r="V2116" s="285"/>
      <c r="W2116" s="285"/>
      <c r="X2116" s="285"/>
    </row>
    <row r="2117" spans="1:24">
      <c r="A2117" s="45"/>
      <c r="B2117" s="43">
        <f t="shared" si="39"/>
        <v>2095</v>
      </c>
      <c r="C2117" s="539"/>
      <c r="D2117" s="620"/>
      <c r="E2117" s="620"/>
      <c r="F2117" s="48"/>
      <c r="N2117" s="285"/>
      <c r="O2117" s="285"/>
      <c r="U2117" s="285"/>
      <c r="V2117" s="285"/>
      <c r="W2117" s="285"/>
      <c r="X2117" s="285"/>
    </row>
    <row r="2118" spans="1:24">
      <c r="A2118" s="45"/>
      <c r="B2118" s="43">
        <f t="shared" si="39"/>
        <v>2096</v>
      </c>
      <c r="C2118" s="539"/>
      <c r="D2118" s="620"/>
      <c r="E2118" s="620"/>
      <c r="F2118" s="48"/>
      <c r="N2118" s="285"/>
      <c r="O2118" s="285"/>
      <c r="U2118" s="285"/>
      <c r="V2118" s="285"/>
      <c r="W2118" s="285"/>
      <c r="X2118" s="285"/>
    </row>
    <row r="2119" spans="1:24">
      <c r="A2119" s="45"/>
      <c r="B2119" s="43">
        <f t="shared" si="39"/>
        <v>2097</v>
      </c>
      <c r="C2119" s="539"/>
      <c r="D2119" s="620"/>
      <c r="E2119" s="620"/>
      <c r="F2119" s="48"/>
      <c r="N2119" s="285"/>
      <c r="O2119" s="285"/>
      <c r="U2119" s="285"/>
      <c r="V2119" s="285"/>
      <c r="W2119" s="285"/>
      <c r="X2119" s="285"/>
    </row>
    <row r="2120" spans="1:24">
      <c r="A2120" s="45"/>
      <c r="B2120" s="43">
        <f t="shared" si="39"/>
        <v>2098</v>
      </c>
      <c r="C2120" s="539"/>
      <c r="D2120" s="620"/>
      <c r="E2120" s="620"/>
      <c r="F2120" s="48"/>
      <c r="N2120" s="285"/>
      <c r="O2120" s="285"/>
      <c r="U2120" s="285"/>
      <c r="V2120" s="285"/>
      <c r="W2120" s="285"/>
      <c r="X2120" s="285"/>
    </row>
    <row r="2121" spans="1:24">
      <c r="A2121" s="45"/>
      <c r="B2121" s="43">
        <f t="shared" si="39"/>
        <v>2099</v>
      </c>
      <c r="C2121" s="539"/>
      <c r="D2121" s="620"/>
      <c r="E2121" s="620"/>
      <c r="F2121" s="48"/>
      <c r="N2121" s="285"/>
      <c r="O2121" s="285"/>
      <c r="U2121" s="285"/>
      <c r="V2121" s="285"/>
      <c r="W2121" s="285"/>
      <c r="X2121" s="285"/>
    </row>
    <row r="2122" spans="1:24">
      <c r="A2122" s="45"/>
      <c r="B2122" s="43">
        <f t="shared" si="39"/>
        <v>2100</v>
      </c>
      <c r="C2122" s="539"/>
      <c r="D2122" s="620"/>
      <c r="E2122" s="620"/>
      <c r="F2122" s="48"/>
      <c r="N2122" s="285"/>
      <c r="O2122" s="285"/>
      <c r="U2122" s="285"/>
      <c r="V2122" s="285"/>
      <c r="W2122" s="285"/>
      <c r="X2122" s="285"/>
    </row>
    <row r="2123" spans="1:24">
      <c r="A2123" s="45"/>
      <c r="B2123" s="43">
        <f t="shared" si="39"/>
        <v>2101</v>
      </c>
      <c r="C2123" s="539"/>
      <c r="D2123" s="620"/>
      <c r="E2123" s="620"/>
      <c r="F2123" s="48"/>
      <c r="N2123" s="285"/>
      <c r="O2123" s="285"/>
      <c r="U2123" s="285"/>
      <c r="V2123" s="285"/>
      <c r="W2123" s="285"/>
      <c r="X2123" s="285"/>
    </row>
    <row r="2124" spans="1:24">
      <c r="A2124" s="45"/>
      <c r="B2124" s="43">
        <f t="shared" si="39"/>
        <v>2102</v>
      </c>
      <c r="C2124" s="539"/>
      <c r="D2124" s="620"/>
      <c r="E2124" s="620"/>
      <c r="F2124" s="48"/>
      <c r="N2124" s="285"/>
      <c r="O2124" s="285"/>
      <c r="U2124" s="285"/>
      <c r="V2124" s="285"/>
      <c r="W2124" s="285"/>
      <c r="X2124" s="285"/>
    </row>
    <row r="2125" spans="1:24">
      <c r="A2125" s="45"/>
      <c r="B2125" s="43">
        <f t="shared" si="39"/>
        <v>2103</v>
      </c>
      <c r="C2125" s="539"/>
      <c r="D2125" s="620"/>
      <c r="E2125" s="620"/>
      <c r="F2125" s="48"/>
      <c r="N2125" s="285"/>
      <c r="O2125" s="285"/>
      <c r="U2125" s="285"/>
      <c r="V2125" s="285"/>
      <c r="W2125" s="285"/>
      <c r="X2125" s="285"/>
    </row>
    <row r="2126" spans="1:24">
      <c r="A2126" s="45"/>
      <c r="B2126" s="43">
        <f t="shared" si="39"/>
        <v>2104</v>
      </c>
      <c r="C2126" s="539"/>
      <c r="D2126" s="620"/>
      <c r="E2126" s="620"/>
      <c r="F2126" s="48"/>
      <c r="N2126" s="285"/>
      <c r="O2126" s="285"/>
      <c r="U2126" s="285"/>
      <c r="V2126" s="285"/>
      <c r="W2126" s="285"/>
      <c r="X2126" s="285"/>
    </row>
    <row r="2127" spans="1:24">
      <c r="A2127" s="45"/>
      <c r="B2127" s="43">
        <f t="shared" si="39"/>
        <v>2105</v>
      </c>
      <c r="C2127" s="539"/>
      <c r="D2127" s="620"/>
      <c r="E2127" s="620"/>
      <c r="F2127" s="48"/>
      <c r="N2127" s="285"/>
      <c r="O2127" s="285"/>
      <c r="U2127" s="285"/>
      <c r="V2127" s="285"/>
      <c r="W2127" s="285"/>
      <c r="X2127" s="285"/>
    </row>
    <row r="2128" spans="1:24">
      <c r="A2128" s="45"/>
      <c r="B2128" s="43">
        <f t="shared" si="39"/>
        <v>2106</v>
      </c>
      <c r="C2128" s="539"/>
      <c r="D2128" s="620"/>
      <c r="E2128" s="620"/>
      <c r="F2128" s="48"/>
      <c r="N2128" s="285"/>
      <c r="O2128" s="285"/>
      <c r="U2128" s="285"/>
      <c r="V2128" s="285"/>
      <c r="W2128" s="285"/>
      <c r="X2128" s="285"/>
    </row>
    <row r="2129" spans="1:24">
      <c r="A2129" s="45"/>
      <c r="B2129" s="43">
        <f t="shared" si="39"/>
        <v>2107</v>
      </c>
      <c r="C2129" s="539"/>
      <c r="D2129" s="620"/>
      <c r="E2129" s="620"/>
      <c r="F2129" s="48"/>
      <c r="N2129" s="285"/>
      <c r="O2129" s="285"/>
      <c r="U2129" s="285"/>
      <c r="V2129" s="285"/>
      <c r="W2129" s="285"/>
      <c r="X2129" s="285"/>
    </row>
    <row r="2130" spans="1:24">
      <c r="A2130" s="45"/>
      <c r="B2130" s="43">
        <f t="shared" si="39"/>
        <v>2108</v>
      </c>
      <c r="C2130" s="539"/>
      <c r="D2130" s="620"/>
      <c r="E2130" s="620"/>
      <c r="F2130" s="48"/>
      <c r="N2130" s="285"/>
      <c r="O2130" s="285"/>
      <c r="U2130" s="285"/>
      <c r="V2130" s="285"/>
      <c r="W2130" s="285"/>
      <c r="X2130" s="285"/>
    </row>
    <row r="2131" spans="1:24">
      <c r="A2131" s="45"/>
      <c r="B2131" s="43">
        <f t="shared" si="39"/>
        <v>2109</v>
      </c>
      <c r="C2131" s="539"/>
      <c r="D2131" s="620"/>
      <c r="E2131" s="620"/>
      <c r="F2131" s="48"/>
      <c r="N2131" s="285"/>
      <c r="O2131" s="285"/>
      <c r="U2131" s="285"/>
      <c r="V2131" s="285"/>
      <c r="W2131" s="285"/>
      <c r="X2131" s="285"/>
    </row>
    <row r="2132" spans="1:24">
      <c r="A2132" s="45"/>
      <c r="B2132" s="43">
        <f t="shared" si="39"/>
        <v>2110</v>
      </c>
      <c r="C2132" s="539"/>
      <c r="D2132" s="620"/>
      <c r="E2132" s="620"/>
      <c r="F2132" s="48"/>
      <c r="N2132" s="285"/>
      <c r="O2132" s="285"/>
      <c r="U2132" s="285"/>
      <c r="V2132" s="285"/>
      <c r="W2132" s="285"/>
      <c r="X2132" s="285"/>
    </row>
    <row r="2133" spans="1:24">
      <c r="A2133" s="45"/>
      <c r="B2133" s="43">
        <f t="shared" si="39"/>
        <v>2111</v>
      </c>
      <c r="C2133" s="539"/>
      <c r="D2133" s="620"/>
      <c r="E2133" s="620"/>
      <c r="F2133" s="48"/>
      <c r="N2133" s="285"/>
      <c r="O2133" s="285"/>
      <c r="U2133" s="285"/>
      <c r="V2133" s="285"/>
      <c r="W2133" s="285"/>
      <c r="X2133" s="285"/>
    </row>
    <row r="2134" spans="1:24">
      <c r="A2134" s="45"/>
      <c r="B2134" s="43">
        <f t="shared" si="39"/>
        <v>2112</v>
      </c>
      <c r="C2134" s="539"/>
      <c r="D2134" s="620"/>
      <c r="E2134" s="620"/>
      <c r="F2134" s="48"/>
      <c r="N2134" s="285"/>
      <c r="O2134" s="285"/>
      <c r="U2134" s="285"/>
      <c r="V2134" s="285"/>
      <c r="W2134" s="285"/>
      <c r="X2134" s="285"/>
    </row>
    <row r="2135" spans="1:24">
      <c r="A2135" s="45"/>
      <c r="B2135" s="43">
        <f t="shared" si="39"/>
        <v>2113</v>
      </c>
      <c r="C2135" s="539"/>
      <c r="D2135" s="620"/>
      <c r="E2135" s="620"/>
      <c r="F2135" s="48"/>
      <c r="N2135" s="285"/>
      <c r="O2135" s="285"/>
      <c r="U2135" s="285"/>
      <c r="V2135" s="285"/>
      <c r="W2135" s="285"/>
      <c r="X2135" s="285"/>
    </row>
    <row r="2136" spans="1:24">
      <c r="A2136" s="45"/>
      <c r="B2136" s="43">
        <f t="shared" si="39"/>
        <v>2114</v>
      </c>
      <c r="C2136" s="539"/>
      <c r="D2136" s="620"/>
      <c r="E2136" s="620"/>
      <c r="F2136" s="48"/>
      <c r="N2136" s="285"/>
      <c r="O2136" s="285"/>
      <c r="U2136" s="285"/>
      <c r="V2136" s="285"/>
      <c r="W2136" s="285"/>
      <c r="X2136" s="285"/>
    </row>
    <row r="2137" spans="1:24">
      <c r="A2137" s="45"/>
      <c r="B2137" s="43">
        <f t="shared" ref="B2137:B2200" si="40">B2136+1</f>
        <v>2115</v>
      </c>
      <c r="C2137" s="539"/>
      <c r="D2137" s="620"/>
      <c r="E2137" s="620"/>
      <c r="F2137" s="48"/>
      <c r="N2137" s="285"/>
      <c r="O2137" s="285"/>
      <c r="U2137" s="285"/>
      <c r="V2137" s="285"/>
      <c r="W2137" s="285"/>
      <c r="X2137" s="285"/>
    </row>
    <row r="2138" spans="1:24">
      <c r="A2138" s="45"/>
      <c r="B2138" s="43">
        <f t="shared" si="40"/>
        <v>2116</v>
      </c>
      <c r="C2138" s="539"/>
      <c r="D2138" s="620"/>
      <c r="E2138" s="620"/>
      <c r="F2138" s="48"/>
      <c r="N2138" s="285"/>
      <c r="O2138" s="285"/>
      <c r="U2138" s="285"/>
      <c r="V2138" s="285"/>
      <c r="W2138" s="285"/>
      <c r="X2138" s="285"/>
    </row>
    <row r="2139" spans="1:24">
      <c r="A2139" s="45"/>
      <c r="B2139" s="43">
        <f t="shared" si="40"/>
        <v>2117</v>
      </c>
      <c r="C2139" s="539"/>
      <c r="D2139" s="620"/>
      <c r="E2139" s="620"/>
      <c r="F2139" s="48"/>
      <c r="N2139" s="285"/>
      <c r="O2139" s="285"/>
      <c r="U2139" s="285"/>
      <c r="V2139" s="285"/>
      <c r="W2139" s="285"/>
      <c r="X2139" s="285"/>
    </row>
    <row r="2140" spans="1:24">
      <c r="A2140" s="45"/>
      <c r="B2140" s="43">
        <f t="shared" si="40"/>
        <v>2118</v>
      </c>
      <c r="C2140" s="539"/>
      <c r="D2140" s="620"/>
      <c r="E2140" s="620"/>
      <c r="F2140" s="48"/>
      <c r="N2140" s="285"/>
      <c r="O2140" s="285"/>
      <c r="U2140" s="285"/>
      <c r="V2140" s="285"/>
      <c r="W2140" s="285"/>
      <c r="X2140" s="285"/>
    </row>
    <row r="2141" spans="1:24">
      <c r="A2141" s="45"/>
      <c r="B2141" s="43">
        <f t="shared" si="40"/>
        <v>2119</v>
      </c>
      <c r="C2141" s="539"/>
      <c r="D2141" s="620"/>
      <c r="E2141" s="620"/>
      <c r="F2141" s="48"/>
      <c r="N2141" s="285"/>
      <c r="O2141" s="285"/>
      <c r="U2141" s="285"/>
      <c r="V2141" s="285"/>
      <c r="W2141" s="285"/>
      <c r="X2141" s="285"/>
    </row>
    <row r="2142" spans="1:24">
      <c r="A2142" s="45"/>
      <c r="B2142" s="43">
        <f t="shared" si="40"/>
        <v>2120</v>
      </c>
      <c r="C2142" s="539"/>
      <c r="D2142" s="620"/>
      <c r="E2142" s="620"/>
      <c r="F2142" s="48"/>
      <c r="N2142" s="285"/>
      <c r="O2142" s="285"/>
      <c r="U2142" s="285"/>
      <c r="V2142" s="285"/>
      <c r="W2142" s="285"/>
      <c r="X2142" s="285"/>
    </row>
    <row r="2143" spans="1:24">
      <c r="A2143" s="45"/>
      <c r="B2143" s="43">
        <f t="shared" si="40"/>
        <v>2121</v>
      </c>
      <c r="C2143" s="539"/>
      <c r="D2143" s="620"/>
      <c r="E2143" s="620"/>
      <c r="F2143" s="48"/>
      <c r="N2143" s="285"/>
      <c r="O2143" s="285"/>
      <c r="U2143" s="285"/>
      <c r="V2143" s="285"/>
      <c r="W2143" s="285"/>
      <c r="X2143" s="285"/>
    </row>
    <row r="2144" spans="1:24">
      <c r="A2144" s="45"/>
      <c r="B2144" s="43">
        <f t="shared" si="40"/>
        <v>2122</v>
      </c>
      <c r="C2144" s="539"/>
      <c r="D2144" s="620"/>
      <c r="E2144" s="620"/>
      <c r="F2144" s="48"/>
      <c r="N2144" s="285"/>
      <c r="O2144" s="285"/>
      <c r="U2144" s="285"/>
      <c r="V2144" s="285"/>
      <c r="W2144" s="285"/>
      <c r="X2144" s="285"/>
    </row>
    <row r="2145" spans="1:24">
      <c r="A2145" s="45"/>
      <c r="B2145" s="43">
        <f t="shared" si="40"/>
        <v>2123</v>
      </c>
      <c r="C2145" s="539"/>
      <c r="D2145" s="620"/>
      <c r="E2145" s="620"/>
      <c r="F2145" s="48"/>
      <c r="N2145" s="285"/>
      <c r="O2145" s="285"/>
      <c r="U2145" s="285"/>
      <c r="V2145" s="285"/>
      <c r="W2145" s="285"/>
      <c r="X2145" s="285"/>
    </row>
    <row r="2146" spans="1:24">
      <c r="A2146" s="45"/>
      <c r="B2146" s="43">
        <f t="shared" si="40"/>
        <v>2124</v>
      </c>
      <c r="C2146" s="539"/>
      <c r="D2146" s="620"/>
      <c r="E2146" s="620"/>
      <c r="F2146" s="48"/>
      <c r="N2146" s="285"/>
      <c r="O2146" s="285"/>
      <c r="U2146" s="285"/>
      <c r="V2146" s="285"/>
      <c r="W2146" s="285"/>
      <c r="X2146" s="285"/>
    </row>
    <row r="2147" spans="1:24">
      <c r="A2147" s="45"/>
      <c r="B2147" s="43">
        <f t="shared" si="40"/>
        <v>2125</v>
      </c>
      <c r="C2147" s="539"/>
      <c r="D2147" s="620"/>
      <c r="E2147" s="620"/>
      <c r="F2147" s="48"/>
      <c r="N2147" s="285"/>
      <c r="O2147" s="285"/>
      <c r="U2147" s="285"/>
      <c r="V2147" s="285"/>
      <c r="W2147" s="285"/>
      <c r="X2147" s="285"/>
    </row>
    <row r="2148" spans="1:24">
      <c r="A2148" s="45"/>
      <c r="B2148" s="43">
        <f t="shared" si="40"/>
        <v>2126</v>
      </c>
      <c r="C2148" s="539"/>
      <c r="D2148" s="620"/>
      <c r="E2148" s="620"/>
      <c r="F2148" s="48"/>
      <c r="N2148" s="285"/>
      <c r="O2148" s="285"/>
      <c r="U2148" s="285"/>
      <c r="V2148" s="285"/>
      <c r="W2148" s="285"/>
      <c r="X2148" s="285"/>
    </row>
    <row r="2149" spans="1:24">
      <c r="A2149" s="45"/>
      <c r="B2149" s="43">
        <f t="shared" si="40"/>
        <v>2127</v>
      </c>
      <c r="C2149" s="539"/>
      <c r="D2149" s="620"/>
      <c r="E2149" s="620"/>
      <c r="F2149" s="48"/>
      <c r="N2149" s="285"/>
      <c r="O2149" s="285"/>
      <c r="U2149" s="285"/>
      <c r="V2149" s="285"/>
      <c r="W2149" s="285"/>
      <c r="X2149" s="285"/>
    </row>
    <row r="2150" spans="1:24">
      <c r="A2150" s="45"/>
      <c r="B2150" s="43">
        <f t="shared" si="40"/>
        <v>2128</v>
      </c>
      <c r="C2150" s="539"/>
      <c r="D2150" s="620"/>
      <c r="E2150" s="620"/>
      <c r="F2150" s="48"/>
      <c r="N2150" s="285"/>
      <c r="O2150" s="285"/>
      <c r="U2150" s="285"/>
      <c r="V2150" s="285"/>
      <c r="W2150" s="285"/>
      <c r="X2150" s="285"/>
    </row>
    <row r="2151" spans="1:24">
      <c r="A2151" s="45"/>
      <c r="B2151" s="43">
        <f t="shared" si="40"/>
        <v>2129</v>
      </c>
      <c r="C2151" s="539"/>
      <c r="D2151" s="620"/>
      <c r="E2151" s="620"/>
      <c r="F2151" s="48"/>
      <c r="N2151" s="285"/>
      <c r="O2151" s="285"/>
      <c r="U2151" s="285"/>
      <c r="V2151" s="285"/>
      <c r="W2151" s="285"/>
      <c r="X2151" s="285"/>
    </row>
    <row r="2152" spans="1:24">
      <c r="A2152" s="45"/>
      <c r="B2152" s="43">
        <f t="shared" si="40"/>
        <v>2130</v>
      </c>
      <c r="C2152" s="539"/>
      <c r="D2152" s="620"/>
      <c r="E2152" s="620"/>
      <c r="F2152" s="48"/>
      <c r="N2152" s="285"/>
      <c r="O2152" s="285"/>
      <c r="U2152" s="285"/>
      <c r="V2152" s="285"/>
      <c r="W2152" s="285"/>
      <c r="X2152" s="285"/>
    </row>
    <row r="2153" spans="1:24">
      <c r="A2153" s="45"/>
      <c r="B2153" s="43">
        <f t="shared" si="40"/>
        <v>2131</v>
      </c>
      <c r="C2153" s="539"/>
      <c r="D2153" s="620"/>
      <c r="E2153" s="620"/>
      <c r="F2153" s="48"/>
      <c r="N2153" s="285"/>
      <c r="O2153" s="285"/>
      <c r="U2153" s="285"/>
      <c r="V2153" s="285"/>
      <c r="W2153" s="285"/>
      <c r="X2153" s="285"/>
    </row>
    <row r="2154" spans="1:24">
      <c r="A2154" s="45"/>
      <c r="B2154" s="43">
        <f t="shared" si="40"/>
        <v>2132</v>
      </c>
      <c r="C2154" s="539"/>
      <c r="D2154" s="620"/>
      <c r="E2154" s="620"/>
      <c r="F2154" s="48"/>
      <c r="N2154" s="285"/>
      <c r="O2154" s="285"/>
      <c r="U2154" s="285"/>
      <c r="V2154" s="285"/>
      <c r="W2154" s="285"/>
      <c r="X2154" s="285"/>
    </row>
    <row r="2155" spans="1:24">
      <c r="A2155" s="45"/>
      <c r="B2155" s="43">
        <f t="shared" si="40"/>
        <v>2133</v>
      </c>
      <c r="C2155" s="539"/>
      <c r="D2155" s="620"/>
      <c r="E2155" s="620"/>
      <c r="F2155" s="48"/>
      <c r="N2155" s="285"/>
      <c r="O2155" s="285"/>
      <c r="U2155" s="285"/>
      <c r="V2155" s="285"/>
      <c r="W2155" s="285"/>
      <c r="X2155" s="285"/>
    </row>
    <row r="2156" spans="1:24">
      <c r="A2156" s="45"/>
      <c r="B2156" s="43">
        <f t="shared" si="40"/>
        <v>2134</v>
      </c>
      <c r="C2156" s="539"/>
      <c r="D2156" s="620"/>
      <c r="E2156" s="620"/>
      <c r="F2156" s="48"/>
      <c r="N2156" s="285"/>
      <c r="O2156" s="285"/>
      <c r="U2156" s="285"/>
      <c r="V2156" s="285"/>
      <c r="W2156" s="285"/>
      <c r="X2156" s="285"/>
    </row>
    <row r="2157" spans="1:24">
      <c r="A2157" s="45"/>
      <c r="B2157" s="43">
        <f t="shared" si="40"/>
        <v>2135</v>
      </c>
      <c r="C2157" s="539"/>
      <c r="D2157" s="620"/>
      <c r="E2157" s="620"/>
      <c r="F2157" s="48"/>
      <c r="N2157" s="285"/>
      <c r="O2157" s="285"/>
      <c r="U2157" s="285"/>
      <c r="V2157" s="285"/>
      <c r="W2157" s="285"/>
      <c r="X2157" s="285"/>
    </row>
    <row r="2158" spans="1:24">
      <c r="A2158" s="45"/>
      <c r="B2158" s="43">
        <f t="shared" si="40"/>
        <v>2136</v>
      </c>
      <c r="C2158" s="539"/>
      <c r="D2158" s="620"/>
      <c r="E2158" s="620"/>
      <c r="F2158" s="48"/>
      <c r="N2158" s="285"/>
      <c r="O2158" s="285"/>
      <c r="U2158" s="285"/>
      <c r="V2158" s="285"/>
      <c r="W2158" s="285"/>
      <c r="X2158" s="285"/>
    </row>
    <row r="2159" spans="1:24">
      <c r="A2159" s="45"/>
      <c r="B2159" s="43">
        <f t="shared" si="40"/>
        <v>2137</v>
      </c>
      <c r="C2159" s="539"/>
      <c r="D2159" s="620"/>
      <c r="E2159" s="620"/>
      <c r="F2159" s="48"/>
      <c r="N2159" s="285"/>
      <c r="O2159" s="285"/>
      <c r="U2159" s="285"/>
      <c r="V2159" s="285"/>
      <c r="W2159" s="285"/>
      <c r="X2159" s="285"/>
    </row>
    <row r="2160" spans="1:24">
      <c r="A2160" s="45"/>
      <c r="B2160" s="43">
        <f t="shared" si="40"/>
        <v>2138</v>
      </c>
      <c r="C2160" s="539"/>
      <c r="D2160" s="620"/>
      <c r="E2160" s="620"/>
      <c r="F2160" s="48"/>
      <c r="N2160" s="285"/>
      <c r="O2160" s="285"/>
      <c r="U2160" s="285"/>
      <c r="V2160" s="285"/>
      <c r="W2160" s="285"/>
      <c r="X2160" s="285"/>
    </row>
    <row r="2161" spans="1:24">
      <c r="A2161" s="45"/>
      <c r="B2161" s="43">
        <f t="shared" si="40"/>
        <v>2139</v>
      </c>
      <c r="C2161" s="539"/>
      <c r="D2161" s="620"/>
      <c r="E2161" s="620"/>
      <c r="F2161" s="48"/>
      <c r="N2161" s="285"/>
      <c r="O2161" s="285"/>
      <c r="U2161" s="285"/>
      <c r="V2161" s="285"/>
      <c r="W2161" s="285"/>
      <c r="X2161" s="285"/>
    </row>
    <row r="2162" spans="1:24">
      <c r="A2162" s="45"/>
      <c r="B2162" s="43">
        <f t="shared" si="40"/>
        <v>2140</v>
      </c>
      <c r="C2162" s="539"/>
      <c r="D2162" s="620"/>
      <c r="E2162" s="620"/>
      <c r="F2162" s="48"/>
      <c r="N2162" s="285"/>
      <c r="O2162" s="285"/>
      <c r="U2162" s="285"/>
      <c r="V2162" s="285"/>
      <c r="W2162" s="285"/>
      <c r="X2162" s="285"/>
    </row>
    <row r="2163" spans="1:24">
      <c r="A2163" s="45"/>
      <c r="B2163" s="43">
        <f t="shared" si="40"/>
        <v>2141</v>
      </c>
      <c r="C2163" s="539"/>
      <c r="D2163" s="620"/>
      <c r="E2163" s="620"/>
      <c r="F2163" s="48"/>
      <c r="N2163" s="285"/>
      <c r="O2163" s="285"/>
      <c r="U2163" s="285"/>
      <c r="V2163" s="285"/>
      <c r="W2163" s="285"/>
      <c r="X2163" s="285"/>
    </row>
    <row r="2164" spans="1:24">
      <c r="A2164" s="45"/>
      <c r="B2164" s="43">
        <f t="shared" si="40"/>
        <v>2142</v>
      </c>
      <c r="C2164" s="539"/>
      <c r="D2164" s="620"/>
      <c r="E2164" s="620"/>
      <c r="F2164" s="48"/>
      <c r="N2164" s="285"/>
      <c r="O2164" s="285"/>
      <c r="U2164" s="285"/>
      <c r="V2164" s="285"/>
      <c r="W2164" s="285"/>
      <c r="X2164" s="285"/>
    </row>
    <row r="2165" spans="1:24">
      <c r="A2165" s="45"/>
      <c r="B2165" s="43">
        <f t="shared" si="40"/>
        <v>2143</v>
      </c>
      <c r="C2165" s="539"/>
      <c r="D2165" s="620"/>
      <c r="E2165" s="620"/>
      <c r="F2165" s="48"/>
      <c r="N2165" s="285"/>
      <c r="O2165" s="285"/>
      <c r="U2165" s="285"/>
      <c r="V2165" s="285"/>
      <c r="W2165" s="285"/>
      <c r="X2165" s="285"/>
    </row>
    <row r="2166" spans="1:24">
      <c r="A2166" s="45"/>
      <c r="B2166" s="43">
        <f t="shared" si="40"/>
        <v>2144</v>
      </c>
      <c r="C2166" s="539"/>
      <c r="D2166" s="620"/>
      <c r="E2166" s="620"/>
      <c r="F2166" s="48"/>
      <c r="N2166" s="285"/>
      <c r="O2166" s="285"/>
      <c r="U2166" s="285"/>
      <c r="V2166" s="285"/>
      <c r="W2166" s="285"/>
      <c r="X2166" s="285"/>
    </row>
    <row r="2167" spans="1:24">
      <c r="A2167" s="45"/>
      <c r="B2167" s="43">
        <f t="shared" si="40"/>
        <v>2145</v>
      </c>
      <c r="C2167" s="539"/>
      <c r="D2167" s="620"/>
      <c r="E2167" s="620"/>
      <c r="F2167" s="48"/>
      <c r="N2167" s="285"/>
      <c r="O2167" s="285"/>
      <c r="U2167" s="285"/>
      <c r="V2167" s="285"/>
      <c r="W2167" s="285"/>
      <c r="X2167" s="285"/>
    </row>
    <row r="2168" spans="1:24">
      <c r="A2168" s="45"/>
      <c r="B2168" s="43">
        <f t="shared" si="40"/>
        <v>2146</v>
      </c>
      <c r="C2168" s="539"/>
      <c r="D2168" s="620"/>
      <c r="E2168" s="620"/>
      <c r="F2168" s="48"/>
      <c r="N2168" s="285"/>
      <c r="O2168" s="285"/>
      <c r="U2168" s="285"/>
      <c r="V2168" s="285"/>
      <c r="W2168" s="285"/>
      <c r="X2168" s="285"/>
    </row>
    <row r="2169" spans="1:24">
      <c r="A2169" s="45"/>
      <c r="B2169" s="43">
        <f t="shared" si="40"/>
        <v>2147</v>
      </c>
      <c r="C2169" s="539"/>
      <c r="D2169" s="620"/>
      <c r="E2169" s="620"/>
      <c r="F2169" s="48"/>
      <c r="N2169" s="285"/>
      <c r="O2169" s="285"/>
      <c r="U2169" s="285"/>
      <c r="V2169" s="285"/>
      <c r="W2169" s="285"/>
      <c r="X2169" s="285"/>
    </row>
    <row r="2170" spans="1:24">
      <c r="A2170" s="45"/>
      <c r="B2170" s="43">
        <f t="shared" si="40"/>
        <v>2148</v>
      </c>
      <c r="C2170" s="539"/>
      <c r="D2170" s="620"/>
      <c r="E2170" s="620"/>
      <c r="F2170" s="48"/>
      <c r="N2170" s="285"/>
      <c r="O2170" s="285"/>
      <c r="U2170" s="285"/>
      <c r="V2170" s="285"/>
      <c r="W2170" s="285"/>
      <c r="X2170" s="285"/>
    </row>
    <row r="2171" spans="1:24">
      <c r="A2171" s="45"/>
      <c r="B2171" s="43">
        <f t="shared" si="40"/>
        <v>2149</v>
      </c>
      <c r="C2171" s="539"/>
      <c r="D2171" s="620"/>
      <c r="E2171" s="620"/>
      <c r="F2171" s="48"/>
      <c r="N2171" s="285"/>
      <c r="O2171" s="285"/>
      <c r="U2171" s="285"/>
      <c r="V2171" s="285"/>
      <c r="W2171" s="285"/>
      <c r="X2171" s="285"/>
    </row>
    <row r="2172" spans="1:24">
      <c r="A2172" s="45"/>
      <c r="B2172" s="43">
        <f t="shared" si="40"/>
        <v>2150</v>
      </c>
      <c r="C2172" s="539"/>
      <c r="D2172" s="620"/>
      <c r="E2172" s="620"/>
      <c r="F2172" s="48"/>
      <c r="N2172" s="285"/>
      <c r="O2172" s="285"/>
      <c r="U2172" s="285"/>
      <c r="V2172" s="285"/>
      <c r="W2172" s="285"/>
      <c r="X2172" s="285"/>
    </row>
    <row r="2173" spans="1:24">
      <c r="A2173" s="45"/>
      <c r="B2173" s="43">
        <f t="shared" si="40"/>
        <v>2151</v>
      </c>
      <c r="C2173" s="539"/>
      <c r="D2173" s="620"/>
      <c r="E2173" s="620"/>
      <c r="F2173" s="48"/>
      <c r="N2173" s="285"/>
      <c r="O2173" s="285"/>
      <c r="U2173" s="285"/>
      <c r="V2173" s="285"/>
      <c r="W2173" s="285"/>
      <c r="X2173" s="285"/>
    </row>
    <row r="2174" spans="1:24">
      <c r="A2174" s="45"/>
      <c r="B2174" s="43">
        <f t="shared" si="40"/>
        <v>2152</v>
      </c>
      <c r="C2174" s="539"/>
      <c r="D2174" s="620"/>
      <c r="E2174" s="620"/>
      <c r="F2174" s="48"/>
      <c r="N2174" s="285"/>
      <c r="O2174" s="285"/>
      <c r="U2174" s="285"/>
      <c r="V2174" s="285"/>
      <c r="W2174" s="285"/>
      <c r="X2174" s="285"/>
    </row>
    <row r="2175" spans="1:24">
      <c r="A2175" s="45"/>
      <c r="B2175" s="43">
        <f t="shared" si="40"/>
        <v>2153</v>
      </c>
      <c r="C2175" s="539"/>
      <c r="D2175" s="620"/>
      <c r="E2175" s="620"/>
      <c r="F2175" s="48"/>
      <c r="N2175" s="285"/>
      <c r="O2175" s="285"/>
      <c r="U2175" s="285"/>
      <c r="V2175" s="285"/>
      <c r="W2175" s="285"/>
      <c r="X2175" s="285"/>
    </row>
    <row r="2176" spans="1:24">
      <c r="A2176" s="45"/>
      <c r="B2176" s="43">
        <f t="shared" si="40"/>
        <v>2154</v>
      </c>
      <c r="C2176" s="539"/>
      <c r="D2176" s="620"/>
      <c r="E2176" s="620"/>
      <c r="F2176" s="48"/>
      <c r="N2176" s="285"/>
      <c r="O2176" s="285"/>
      <c r="U2176" s="285"/>
      <c r="V2176" s="285"/>
      <c r="W2176" s="285"/>
      <c r="X2176" s="285"/>
    </row>
    <row r="2177" spans="1:24">
      <c r="A2177" s="45"/>
      <c r="B2177" s="43">
        <f t="shared" si="40"/>
        <v>2155</v>
      </c>
      <c r="C2177" s="539"/>
      <c r="D2177" s="620"/>
      <c r="E2177" s="620"/>
      <c r="F2177" s="48"/>
      <c r="N2177" s="285"/>
      <c r="O2177" s="285"/>
      <c r="U2177" s="285"/>
      <c r="V2177" s="285"/>
      <c r="W2177" s="285"/>
      <c r="X2177" s="285"/>
    </row>
    <row r="2178" spans="1:24">
      <c r="A2178" s="45"/>
      <c r="B2178" s="43">
        <f t="shared" si="40"/>
        <v>2156</v>
      </c>
      <c r="C2178" s="539"/>
      <c r="D2178" s="620"/>
      <c r="E2178" s="620"/>
      <c r="F2178" s="48"/>
      <c r="N2178" s="285"/>
      <c r="O2178" s="285"/>
      <c r="U2178" s="285"/>
      <c r="V2178" s="285"/>
      <c r="W2178" s="285"/>
      <c r="X2178" s="285"/>
    </row>
    <row r="2179" spans="1:24">
      <c r="A2179" s="45"/>
      <c r="B2179" s="43">
        <f t="shared" si="40"/>
        <v>2157</v>
      </c>
      <c r="C2179" s="539"/>
      <c r="D2179" s="620"/>
      <c r="E2179" s="620"/>
      <c r="F2179" s="48"/>
      <c r="N2179" s="285"/>
      <c r="O2179" s="285"/>
      <c r="U2179" s="285"/>
      <c r="V2179" s="285"/>
      <c r="W2179" s="285"/>
      <c r="X2179" s="285"/>
    </row>
    <row r="2180" spans="1:24">
      <c r="A2180" s="45"/>
      <c r="B2180" s="43">
        <f t="shared" si="40"/>
        <v>2158</v>
      </c>
      <c r="C2180" s="539"/>
      <c r="D2180" s="620"/>
      <c r="E2180" s="620"/>
      <c r="F2180" s="48"/>
      <c r="N2180" s="285"/>
      <c r="O2180" s="285"/>
      <c r="U2180" s="285"/>
      <c r="V2180" s="285"/>
      <c r="W2180" s="285"/>
      <c r="X2180" s="285"/>
    </row>
    <row r="2181" spans="1:24">
      <c r="A2181" s="45"/>
      <c r="B2181" s="43">
        <f t="shared" si="40"/>
        <v>2159</v>
      </c>
      <c r="C2181" s="539"/>
      <c r="D2181" s="620"/>
      <c r="E2181" s="620"/>
      <c r="F2181" s="48"/>
      <c r="N2181" s="285"/>
      <c r="O2181" s="285"/>
      <c r="U2181" s="285"/>
      <c r="V2181" s="285"/>
      <c r="W2181" s="285"/>
      <c r="X2181" s="285"/>
    </row>
    <row r="2182" spans="1:24">
      <c r="A2182" s="45"/>
      <c r="B2182" s="43">
        <f t="shared" si="40"/>
        <v>2160</v>
      </c>
      <c r="C2182" s="539"/>
      <c r="D2182" s="620"/>
      <c r="E2182" s="620"/>
      <c r="F2182" s="48"/>
      <c r="N2182" s="285"/>
      <c r="O2182" s="285"/>
      <c r="U2182" s="285"/>
      <c r="V2182" s="285"/>
      <c r="W2182" s="285"/>
      <c r="X2182" s="285"/>
    </row>
    <row r="2183" spans="1:24">
      <c r="A2183" s="45"/>
      <c r="B2183" s="43">
        <f t="shared" si="40"/>
        <v>2161</v>
      </c>
      <c r="C2183" s="539"/>
      <c r="D2183" s="620"/>
      <c r="E2183" s="620"/>
      <c r="F2183" s="48"/>
      <c r="N2183" s="285"/>
      <c r="O2183" s="285"/>
      <c r="U2183" s="285"/>
      <c r="V2183" s="285"/>
      <c r="W2183" s="285"/>
      <c r="X2183" s="285"/>
    </row>
    <row r="2184" spans="1:24">
      <c r="A2184" s="45"/>
      <c r="B2184" s="43">
        <f t="shared" si="40"/>
        <v>2162</v>
      </c>
      <c r="C2184" s="539"/>
      <c r="D2184" s="620"/>
      <c r="E2184" s="620"/>
      <c r="F2184" s="48"/>
      <c r="N2184" s="285"/>
      <c r="O2184" s="285"/>
      <c r="U2184" s="285"/>
      <c r="V2184" s="285"/>
      <c r="W2184" s="285"/>
      <c r="X2184" s="285"/>
    </row>
    <row r="2185" spans="1:24">
      <c r="A2185" s="45"/>
      <c r="B2185" s="43">
        <f t="shared" si="40"/>
        <v>2163</v>
      </c>
      <c r="C2185" s="539"/>
      <c r="D2185" s="620"/>
      <c r="E2185" s="620"/>
      <c r="F2185" s="48"/>
      <c r="N2185" s="285"/>
      <c r="O2185" s="285"/>
      <c r="U2185" s="285"/>
      <c r="V2185" s="285"/>
      <c r="W2185" s="285"/>
      <c r="X2185" s="285"/>
    </row>
    <row r="2186" spans="1:24">
      <c r="A2186" s="45"/>
      <c r="B2186" s="43">
        <f t="shared" si="40"/>
        <v>2164</v>
      </c>
      <c r="C2186" s="539"/>
      <c r="D2186" s="620"/>
      <c r="E2186" s="620"/>
      <c r="F2186" s="48"/>
      <c r="N2186" s="285"/>
      <c r="O2186" s="285"/>
      <c r="U2186" s="285"/>
      <c r="V2186" s="285"/>
      <c r="W2186" s="285"/>
      <c r="X2186" s="285"/>
    </row>
    <row r="2187" spans="1:24">
      <c r="A2187" s="45"/>
      <c r="B2187" s="43">
        <f t="shared" si="40"/>
        <v>2165</v>
      </c>
      <c r="C2187" s="539"/>
      <c r="D2187" s="620"/>
      <c r="E2187" s="620"/>
      <c r="F2187" s="48"/>
      <c r="N2187" s="285"/>
      <c r="O2187" s="285"/>
      <c r="U2187" s="285"/>
      <c r="V2187" s="285"/>
      <c r="W2187" s="285"/>
      <c r="X2187" s="285"/>
    </row>
    <row r="2188" spans="1:24">
      <c r="A2188" s="45"/>
      <c r="B2188" s="43">
        <f t="shared" si="40"/>
        <v>2166</v>
      </c>
      <c r="C2188" s="539"/>
      <c r="D2188" s="620"/>
      <c r="E2188" s="620"/>
      <c r="F2188" s="48"/>
      <c r="N2188" s="285"/>
      <c r="O2188" s="285"/>
      <c r="U2188" s="285"/>
      <c r="V2188" s="285"/>
      <c r="W2188" s="285"/>
      <c r="X2188" s="285"/>
    </row>
    <row r="2189" spans="1:24">
      <c r="A2189" s="45"/>
      <c r="B2189" s="43">
        <f t="shared" si="40"/>
        <v>2167</v>
      </c>
      <c r="C2189" s="539"/>
      <c r="D2189" s="620"/>
      <c r="E2189" s="620"/>
      <c r="F2189" s="48"/>
      <c r="N2189" s="285"/>
      <c r="O2189" s="285"/>
      <c r="U2189" s="285"/>
      <c r="V2189" s="285"/>
      <c r="W2189" s="285"/>
      <c r="X2189" s="285"/>
    </row>
    <row r="2190" spans="1:24">
      <c r="A2190" s="45"/>
      <c r="B2190" s="43">
        <f t="shared" si="40"/>
        <v>2168</v>
      </c>
      <c r="C2190" s="539"/>
      <c r="D2190" s="620"/>
      <c r="E2190" s="620"/>
      <c r="F2190" s="48"/>
      <c r="N2190" s="285"/>
      <c r="O2190" s="285"/>
      <c r="U2190" s="285"/>
      <c r="V2190" s="285"/>
      <c r="W2190" s="285"/>
      <c r="X2190" s="285"/>
    </row>
    <row r="2191" spans="1:24">
      <c r="A2191" s="45"/>
      <c r="B2191" s="43">
        <f t="shared" si="40"/>
        <v>2169</v>
      </c>
      <c r="C2191" s="539"/>
      <c r="D2191" s="620"/>
      <c r="E2191" s="620"/>
      <c r="F2191" s="48"/>
      <c r="N2191" s="285"/>
      <c r="O2191" s="285"/>
      <c r="U2191" s="285"/>
      <c r="V2191" s="285"/>
      <c r="W2191" s="285"/>
      <c r="X2191" s="285"/>
    </row>
    <row r="2192" spans="1:24">
      <c r="A2192" s="45"/>
      <c r="B2192" s="43">
        <f t="shared" si="40"/>
        <v>2170</v>
      </c>
      <c r="C2192" s="539"/>
      <c r="D2192" s="620"/>
      <c r="E2192" s="620"/>
      <c r="F2192" s="48"/>
      <c r="N2192" s="285"/>
      <c r="O2192" s="285"/>
      <c r="U2192" s="285"/>
      <c r="V2192" s="285"/>
      <c r="W2192" s="285"/>
      <c r="X2192" s="285"/>
    </row>
    <row r="2193" spans="1:24">
      <c r="A2193" s="45"/>
      <c r="B2193" s="43">
        <f t="shared" si="40"/>
        <v>2171</v>
      </c>
      <c r="C2193" s="539"/>
      <c r="D2193" s="620"/>
      <c r="E2193" s="620"/>
      <c r="F2193" s="48"/>
      <c r="N2193" s="285"/>
      <c r="O2193" s="285"/>
      <c r="U2193" s="285"/>
      <c r="V2193" s="285"/>
      <c r="W2193" s="285"/>
      <c r="X2193" s="285"/>
    </row>
    <row r="2194" spans="1:24">
      <c r="A2194" s="45"/>
      <c r="B2194" s="43">
        <f t="shared" si="40"/>
        <v>2172</v>
      </c>
      <c r="C2194" s="539"/>
      <c r="D2194" s="620"/>
      <c r="E2194" s="620"/>
      <c r="F2194" s="48"/>
      <c r="N2194" s="285"/>
      <c r="O2194" s="285"/>
      <c r="U2194" s="285"/>
      <c r="V2194" s="285"/>
      <c r="W2194" s="285"/>
      <c r="X2194" s="285"/>
    </row>
    <row r="2195" spans="1:24">
      <c r="A2195" s="45"/>
      <c r="B2195" s="43">
        <f t="shared" si="40"/>
        <v>2173</v>
      </c>
      <c r="C2195" s="539"/>
      <c r="D2195" s="620"/>
      <c r="E2195" s="620"/>
      <c r="F2195" s="48"/>
      <c r="N2195" s="285"/>
      <c r="O2195" s="285"/>
      <c r="U2195" s="285"/>
      <c r="V2195" s="285"/>
      <c r="W2195" s="285"/>
      <c r="X2195" s="285"/>
    </row>
    <row r="2196" spans="1:24">
      <c r="A2196" s="45"/>
      <c r="B2196" s="43">
        <f t="shared" si="40"/>
        <v>2174</v>
      </c>
      <c r="C2196" s="539"/>
      <c r="D2196" s="620"/>
      <c r="E2196" s="620"/>
      <c r="F2196" s="48"/>
      <c r="N2196" s="285"/>
      <c r="O2196" s="285"/>
      <c r="U2196" s="285"/>
      <c r="V2196" s="285"/>
      <c r="W2196" s="285"/>
      <c r="X2196" s="285"/>
    </row>
    <row r="2197" spans="1:24">
      <c r="A2197" s="45"/>
      <c r="B2197" s="43">
        <f t="shared" si="40"/>
        <v>2175</v>
      </c>
      <c r="C2197" s="539"/>
      <c r="D2197" s="620"/>
      <c r="E2197" s="620"/>
      <c r="F2197" s="48"/>
      <c r="N2197" s="285"/>
      <c r="O2197" s="285"/>
      <c r="U2197" s="285"/>
      <c r="V2197" s="285"/>
      <c r="W2197" s="285"/>
      <c r="X2197" s="285"/>
    </row>
    <row r="2198" spans="1:24">
      <c r="A2198" s="45"/>
      <c r="B2198" s="43">
        <f t="shared" si="40"/>
        <v>2176</v>
      </c>
      <c r="C2198" s="539"/>
      <c r="D2198" s="620"/>
      <c r="E2198" s="620"/>
      <c r="F2198" s="48"/>
      <c r="N2198" s="285"/>
      <c r="O2198" s="285"/>
      <c r="U2198" s="285"/>
      <c r="V2198" s="285"/>
      <c r="W2198" s="285"/>
      <c r="X2198" s="285"/>
    </row>
    <row r="2199" spans="1:24">
      <c r="A2199" s="45"/>
      <c r="B2199" s="43">
        <f t="shared" si="40"/>
        <v>2177</v>
      </c>
      <c r="C2199" s="539"/>
      <c r="D2199" s="620"/>
      <c r="E2199" s="620"/>
      <c r="F2199" s="48"/>
      <c r="N2199" s="285"/>
      <c r="O2199" s="285"/>
      <c r="U2199" s="285"/>
      <c r="V2199" s="285"/>
      <c r="W2199" s="285"/>
      <c r="X2199" s="285"/>
    </row>
    <row r="2200" spans="1:24">
      <c r="A2200" s="45"/>
      <c r="B2200" s="43">
        <f t="shared" si="40"/>
        <v>2178</v>
      </c>
      <c r="C2200" s="539"/>
      <c r="D2200" s="620"/>
      <c r="E2200" s="620"/>
      <c r="F2200" s="48"/>
      <c r="N2200" s="285"/>
      <c r="O2200" s="285"/>
      <c r="U2200" s="285"/>
      <c r="V2200" s="285"/>
      <c r="W2200" s="285"/>
      <c r="X2200" s="285"/>
    </row>
    <row r="2201" spans="1:24">
      <c r="A2201" s="45"/>
      <c r="B2201" s="43">
        <f t="shared" ref="B2201:B2264" si="41">B2200+1</f>
        <v>2179</v>
      </c>
      <c r="C2201" s="539"/>
      <c r="D2201" s="620"/>
      <c r="E2201" s="620"/>
      <c r="F2201" s="48"/>
      <c r="N2201" s="285"/>
      <c r="O2201" s="285"/>
      <c r="U2201" s="285"/>
      <c r="V2201" s="285"/>
      <c r="W2201" s="285"/>
      <c r="X2201" s="285"/>
    </row>
    <row r="2202" spans="1:24">
      <c r="A2202" s="45"/>
      <c r="B2202" s="43">
        <f t="shared" si="41"/>
        <v>2180</v>
      </c>
      <c r="C2202" s="539"/>
      <c r="D2202" s="620"/>
      <c r="E2202" s="620"/>
      <c r="F2202" s="48"/>
      <c r="N2202" s="285"/>
      <c r="O2202" s="285"/>
      <c r="U2202" s="285"/>
      <c r="V2202" s="285"/>
      <c r="W2202" s="285"/>
      <c r="X2202" s="285"/>
    </row>
    <row r="2203" spans="1:24">
      <c r="A2203" s="45"/>
      <c r="B2203" s="43">
        <f t="shared" si="41"/>
        <v>2181</v>
      </c>
      <c r="C2203" s="539"/>
      <c r="D2203" s="620"/>
      <c r="E2203" s="620"/>
      <c r="F2203" s="48"/>
      <c r="N2203" s="285"/>
      <c r="O2203" s="285"/>
      <c r="U2203" s="285"/>
      <c r="V2203" s="285"/>
      <c r="W2203" s="285"/>
      <c r="X2203" s="285"/>
    </row>
    <row r="2204" spans="1:24">
      <c r="A2204" s="45"/>
      <c r="B2204" s="43">
        <f t="shared" si="41"/>
        <v>2182</v>
      </c>
      <c r="C2204" s="539"/>
      <c r="D2204" s="620"/>
      <c r="E2204" s="620"/>
      <c r="F2204" s="48"/>
      <c r="N2204" s="285"/>
      <c r="O2204" s="285"/>
      <c r="U2204" s="285"/>
      <c r="V2204" s="285"/>
      <c r="W2204" s="285"/>
      <c r="X2204" s="285"/>
    </row>
    <row r="2205" spans="1:24">
      <c r="A2205" s="45"/>
      <c r="B2205" s="43">
        <f t="shared" si="41"/>
        <v>2183</v>
      </c>
      <c r="C2205" s="539"/>
      <c r="D2205" s="620"/>
      <c r="E2205" s="620"/>
      <c r="F2205" s="48"/>
      <c r="N2205" s="285"/>
      <c r="O2205" s="285"/>
      <c r="U2205" s="285"/>
      <c r="V2205" s="285"/>
      <c r="W2205" s="285"/>
      <c r="X2205" s="285"/>
    </row>
    <row r="2206" spans="1:24">
      <c r="A2206" s="45"/>
      <c r="B2206" s="43">
        <f t="shared" si="41"/>
        <v>2184</v>
      </c>
      <c r="C2206" s="539"/>
      <c r="D2206" s="620"/>
      <c r="E2206" s="620"/>
      <c r="F2206" s="48"/>
      <c r="N2206" s="285"/>
      <c r="O2206" s="285"/>
      <c r="U2206" s="285"/>
      <c r="V2206" s="285"/>
      <c r="W2206" s="285"/>
      <c r="X2206" s="285"/>
    </row>
    <row r="2207" spans="1:24">
      <c r="A2207" s="45"/>
      <c r="B2207" s="43">
        <f t="shared" si="41"/>
        <v>2185</v>
      </c>
      <c r="C2207" s="539"/>
      <c r="D2207" s="620"/>
      <c r="E2207" s="620"/>
      <c r="F2207" s="48"/>
      <c r="N2207" s="285"/>
      <c r="O2207" s="285"/>
      <c r="U2207" s="285"/>
      <c r="V2207" s="285"/>
      <c r="W2207" s="285"/>
      <c r="X2207" s="285"/>
    </row>
    <row r="2208" spans="1:24">
      <c r="A2208" s="45"/>
      <c r="B2208" s="43">
        <f t="shared" si="41"/>
        <v>2186</v>
      </c>
      <c r="C2208" s="539"/>
      <c r="D2208" s="620"/>
      <c r="E2208" s="620"/>
      <c r="F2208" s="48"/>
      <c r="N2208" s="285"/>
      <c r="O2208" s="285"/>
      <c r="U2208" s="285"/>
      <c r="V2208" s="285"/>
      <c r="W2208" s="285"/>
      <c r="X2208" s="285"/>
    </row>
    <row r="2209" spans="1:24">
      <c r="A2209" s="45"/>
      <c r="B2209" s="43">
        <f t="shared" si="41"/>
        <v>2187</v>
      </c>
      <c r="C2209" s="539"/>
      <c r="D2209" s="620"/>
      <c r="E2209" s="620"/>
      <c r="F2209" s="48"/>
      <c r="N2209" s="285"/>
      <c r="O2209" s="285"/>
      <c r="U2209" s="285"/>
      <c r="V2209" s="285"/>
      <c r="W2209" s="285"/>
      <c r="X2209" s="285"/>
    </row>
    <row r="2210" spans="1:24">
      <c r="A2210" s="45"/>
      <c r="B2210" s="43">
        <f t="shared" si="41"/>
        <v>2188</v>
      </c>
      <c r="C2210" s="539"/>
      <c r="D2210" s="620"/>
      <c r="E2210" s="620"/>
      <c r="F2210" s="48"/>
      <c r="N2210" s="285"/>
      <c r="O2210" s="285"/>
      <c r="U2210" s="285"/>
      <c r="V2210" s="285"/>
      <c r="W2210" s="285"/>
      <c r="X2210" s="285"/>
    </row>
    <row r="2211" spans="1:24">
      <c r="A2211" s="45"/>
      <c r="B2211" s="43">
        <f t="shared" si="41"/>
        <v>2189</v>
      </c>
      <c r="C2211" s="539"/>
      <c r="D2211" s="620"/>
      <c r="E2211" s="620"/>
      <c r="F2211" s="48"/>
      <c r="N2211" s="285"/>
      <c r="O2211" s="285"/>
      <c r="U2211" s="285"/>
      <c r="V2211" s="285"/>
      <c r="W2211" s="285"/>
      <c r="X2211" s="285"/>
    </row>
    <row r="2212" spans="1:24">
      <c r="A2212" s="45"/>
      <c r="B2212" s="43">
        <f t="shared" si="41"/>
        <v>2190</v>
      </c>
      <c r="C2212" s="539"/>
      <c r="D2212" s="620"/>
      <c r="E2212" s="620"/>
      <c r="F2212" s="48"/>
      <c r="N2212" s="285"/>
      <c r="O2212" s="285"/>
      <c r="U2212" s="285"/>
      <c r="V2212" s="285"/>
      <c r="W2212" s="285"/>
      <c r="X2212" s="285"/>
    </row>
    <row r="2213" spans="1:24">
      <c r="A2213" s="45"/>
      <c r="B2213" s="43">
        <f t="shared" si="41"/>
        <v>2191</v>
      </c>
      <c r="C2213" s="539"/>
      <c r="D2213" s="620"/>
      <c r="E2213" s="620"/>
      <c r="F2213" s="48"/>
      <c r="N2213" s="285"/>
      <c r="O2213" s="285"/>
      <c r="U2213" s="285"/>
      <c r="V2213" s="285"/>
      <c r="W2213" s="285"/>
      <c r="X2213" s="285"/>
    </row>
    <row r="2214" spans="1:24">
      <c r="A2214" s="45"/>
      <c r="B2214" s="43">
        <f t="shared" si="41"/>
        <v>2192</v>
      </c>
      <c r="C2214" s="539"/>
      <c r="D2214" s="620"/>
      <c r="E2214" s="620"/>
      <c r="F2214" s="48"/>
      <c r="N2214" s="285"/>
      <c r="O2214" s="285"/>
      <c r="U2214" s="285"/>
      <c r="V2214" s="285"/>
      <c r="W2214" s="285"/>
      <c r="X2214" s="285"/>
    </row>
    <row r="2215" spans="1:24">
      <c r="A2215" s="45"/>
      <c r="B2215" s="43">
        <f t="shared" si="41"/>
        <v>2193</v>
      </c>
      <c r="C2215" s="539"/>
      <c r="D2215" s="620"/>
      <c r="E2215" s="620"/>
      <c r="F2215" s="48"/>
      <c r="N2215" s="285"/>
      <c r="O2215" s="285"/>
      <c r="U2215" s="285"/>
      <c r="V2215" s="285"/>
      <c r="W2215" s="285"/>
      <c r="X2215" s="285"/>
    </row>
    <row r="2216" spans="1:24">
      <c r="A2216" s="45"/>
      <c r="B2216" s="43">
        <f t="shared" si="41"/>
        <v>2194</v>
      </c>
      <c r="C2216" s="539"/>
      <c r="D2216" s="620"/>
      <c r="E2216" s="620"/>
      <c r="F2216" s="48"/>
      <c r="N2216" s="285"/>
      <c r="O2216" s="285"/>
      <c r="U2216" s="285"/>
      <c r="V2216" s="285"/>
      <c r="W2216" s="285"/>
      <c r="X2216" s="285"/>
    </row>
    <row r="2217" spans="1:24">
      <c r="A2217" s="45"/>
      <c r="B2217" s="43">
        <f t="shared" si="41"/>
        <v>2195</v>
      </c>
      <c r="C2217" s="539"/>
      <c r="D2217" s="620"/>
      <c r="E2217" s="620"/>
      <c r="F2217" s="48"/>
      <c r="N2217" s="285"/>
      <c r="O2217" s="285"/>
      <c r="U2217" s="285"/>
      <c r="V2217" s="285"/>
      <c r="W2217" s="285"/>
      <c r="X2217" s="285"/>
    </row>
    <row r="2218" spans="1:24">
      <c r="A2218" s="45"/>
      <c r="B2218" s="43">
        <f t="shared" si="41"/>
        <v>2196</v>
      </c>
      <c r="C2218" s="539"/>
      <c r="D2218" s="620"/>
      <c r="E2218" s="620"/>
      <c r="F2218" s="48"/>
      <c r="N2218" s="285"/>
      <c r="O2218" s="285"/>
      <c r="U2218" s="285"/>
      <c r="V2218" s="285"/>
      <c r="W2218" s="285"/>
      <c r="X2218" s="285"/>
    </row>
    <row r="2219" spans="1:24">
      <c r="A2219" s="45"/>
      <c r="B2219" s="43">
        <f t="shared" si="41"/>
        <v>2197</v>
      </c>
      <c r="C2219" s="539"/>
      <c r="D2219" s="620"/>
      <c r="E2219" s="620"/>
      <c r="F2219" s="48"/>
      <c r="N2219" s="285"/>
      <c r="O2219" s="285"/>
      <c r="U2219" s="285"/>
      <c r="V2219" s="285"/>
      <c r="W2219" s="285"/>
      <c r="X2219" s="285"/>
    </row>
    <row r="2220" spans="1:24">
      <c r="A2220" s="45"/>
      <c r="B2220" s="43">
        <f t="shared" si="41"/>
        <v>2198</v>
      </c>
      <c r="C2220" s="539"/>
      <c r="D2220" s="620"/>
      <c r="E2220" s="620"/>
      <c r="F2220" s="48"/>
      <c r="N2220" s="285"/>
      <c r="O2220" s="285"/>
      <c r="U2220" s="285"/>
      <c r="V2220" s="285"/>
      <c r="W2220" s="285"/>
      <c r="X2220" s="285"/>
    </row>
    <row r="2221" spans="1:24">
      <c r="A2221" s="45"/>
      <c r="B2221" s="43">
        <f t="shared" si="41"/>
        <v>2199</v>
      </c>
      <c r="C2221" s="539"/>
      <c r="D2221" s="620"/>
      <c r="E2221" s="620"/>
      <c r="F2221" s="48"/>
      <c r="N2221" s="285"/>
      <c r="O2221" s="285"/>
      <c r="U2221" s="285"/>
      <c r="V2221" s="285"/>
      <c r="W2221" s="285"/>
      <c r="X2221" s="285"/>
    </row>
    <row r="2222" spans="1:24">
      <c r="A2222" s="45"/>
      <c r="B2222" s="43">
        <f t="shared" si="41"/>
        <v>2200</v>
      </c>
      <c r="C2222" s="539"/>
      <c r="D2222" s="620"/>
      <c r="E2222" s="620"/>
      <c r="F2222" s="48"/>
      <c r="N2222" s="285"/>
      <c r="O2222" s="285"/>
      <c r="U2222" s="285"/>
      <c r="V2222" s="285"/>
      <c r="W2222" s="285"/>
      <c r="X2222" s="285"/>
    </row>
    <row r="2223" spans="1:24">
      <c r="A2223" s="45"/>
      <c r="B2223" s="43">
        <f t="shared" si="41"/>
        <v>2201</v>
      </c>
      <c r="C2223" s="539"/>
      <c r="D2223" s="620"/>
      <c r="E2223" s="620"/>
      <c r="F2223" s="48"/>
      <c r="N2223" s="285"/>
      <c r="O2223" s="285"/>
      <c r="U2223" s="285"/>
      <c r="V2223" s="285"/>
      <c r="W2223" s="285"/>
      <c r="X2223" s="285"/>
    </row>
    <row r="2224" spans="1:24">
      <c r="A2224" s="45"/>
      <c r="B2224" s="43">
        <f t="shared" si="41"/>
        <v>2202</v>
      </c>
      <c r="C2224" s="539"/>
      <c r="D2224" s="620"/>
      <c r="E2224" s="620"/>
      <c r="F2224" s="48"/>
      <c r="N2224" s="285"/>
      <c r="O2224" s="285"/>
      <c r="U2224" s="285"/>
      <c r="V2224" s="285"/>
      <c r="W2224" s="285"/>
      <c r="X2224" s="285"/>
    </row>
    <row r="2225" spans="1:24">
      <c r="A2225" s="45"/>
      <c r="B2225" s="43">
        <f t="shared" si="41"/>
        <v>2203</v>
      </c>
      <c r="C2225" s="539"/>
      <c r="D2225" s="620"/>
      <c r="E2225" s="620"/>
      <c r="F2225" s="48"/>
      <c r="N2225" s="285"/>
      <c r="O2225" s="285"/>
      <c r="U2225" s="285"/>
      <c r="V2225" s="285"/>
      <c r="W2225" s="285"/>
      <c r="X2225" s="285"/>
    </row>
    <row r="2226" spans="1:24">
      <c r="A2226" s="45"/>
      <c r="B2226" s="43">
        <f t="shared" si="41"/>
        <v>2204</v>
      </c>
      <c r="C2226" s="539"/>
      <c r="D2226" s="620"/>
      <c r="E2226" s="620"/>
      <c r="F2226" s="48"/>
      <c r="N2226" s="285"/>
      <c r="O2226" s="285"/>
      <c r="U2226" s="285"/>
      <c r="V2226" s="285"/>
      <c r="W2226" s="285"/>
      <c r="X2226" s="285"/>
    </row>
    <row r="2227" spans="1:24">
      <c r="A2227" s="45"/>
      <c r="B2227" s="43">
        <f t="shared" si="41"/>
        <v>2205</v>
      </c>
      <c r="C2227" s="539"/>
      <c r="D2227" s="620"/>
      <c r="E2227" s="620"/>
      <c r="F2227" s="48"/>
      <c r="N2227" s="285"/>
      <c r="O2227" s="285"/>
      <c r="U2227" s="285"/>
      <c r="V2227" s="285"/>
      <c r="W2227" s="285"/>
      <c r="X2227" s="285"/>
    </row>
    <row r="2228" spans="1:24">
      <c r="A2228" s="45"/>
      <c r="B2228" s="43">
        <f t="shared" si="41"/>
        <v>2206</v>
      </c>
      <c r="C2228" s="539"/>
      <c r="D2228" s="620"/>
      <c r="E2228" s="620"/>
      <c r="F2228" s="48"/>
      <c r="N2228" s="285"/>
      <c r="O2228" s="285"/>
      <c r="U2228" s="285"/>
      <c r="V2228" s="285"/>
      <c r="W2228" s="285"/>
      <c r="X2228" s="285"/>
    </row>
    <row r="2229" spans="1:24">
      <c r="A2229" s="45"/>
      <c r="B2229" s="43">
        <f t="shared" si="41"/>
        <v>2207</v>
      </c>
      <c r="C2229" s="539"/>
      <c r="D2229" s="620"/>
      <c r="E2229" s="620"/>
      <c r="F2229" s="48"/>
      <c r="N2229" s="285"/>
      <c r="O2229" s="285"/>
      <c r="U2229" s="285"/>
      <c r="V2229" s="285"/>
      <c r="W2229" s="285"/>
      <c r="X2229" s="285"/>
    </row>
    <row r="2230" spans="1:24">
      <c r="A2230" s="45"/>
      <c r="B2230" s="43">
        <f t="shared" si="41"/>
        <v>2208</v>
      </c>
      <c r="C2230" s="539"/>
      <c r="D2230" s="620"/>
      <c r="E2230" s="620"/>
      <c r="F2230" s="48"/>
      <c r="N2230" s="285"/>
      <c r="O2230" s="285"/>
      <c r="U2230" s="285"/>
      <c r="V2230" s="285"/>
      <c r="W2230" s="285"/>
      <c r="X2230" s="285"/>
    </row>
    <row r="2231" spans="1:24">
      <c r="A2231" s="45"/>
      <c r="B2231" s="43">
        <f t="shared" si="41"/>
        <v>2209</v>
      </c>
      <c r="C2231" s="539"/>
      <c r="D2231" s="620"/>
      <c r="E2231" s="620"/>
      <c r="F2231" s="48"/>
      <c r="N2231" s="285"/>
      <c r="O2231" s="285"/>
      <c r="U2231" s="285"/>
      <c r="V2231" s="285"/>
      <c r="W2231" s="285"/>
      <c r="X2231" s="285"/>
    </row>
    <row r="2232" spans="1:24">
      <c r="A2232" s="45"/>
      <c r="B2232" s="43">
        <f t="shared" si="41"/>
        <v>2210</v>
      </c>
      <c r="C2232" s="539"/>
      <c r="D2232" s="620"/>
      <c r="E2232" s="620"/>
      <c r="F2232" s="48"/>
      <c r="N2232" s="285"/>
      <c r="O2232" s="285"/>
      <c r="U2232" s="285"/>
      <c r="V2232" s="285"/>
      <c r="W2232" s="285"/>
      <c r="X2232" s="285"/>
    </row>
    <row r="2233" spans="1:24">
      <c r="A2233" s="45"/>
      <c r="B2233" s="43">
        <f t="shared" si="41"/>
        <v>2211</v>
      </c>
      <c r="C2233" s="539"/>
      <c r="D2233" s="620"/>
      <c r="E2233" s="620"/>
      <c r="F2233" s="48"/>
      <c r="N2233" s="285"/>
      <c r="O2233" s="285"/>
      <c r="U2233" s="285"/>
      <c r="V2233" s="285"/>
      <c r="W2233" s="285"/>
      <c r="X2233" s="285"/>
    </row>
    <row r="2234" spans="1:24">
      <c r="A2234" s="45"/>
      <c r="B2234" s="43">
        <f t="shared" si="41"/>
        <v>2212</v>
      </c>
      <c r="C2234" s="539"/>
      <c r="D2234" s="620"/>
      <c r="E2234" s="620"/>
      <c r="F2234" s="48"/>
      <c r="N2234" s="285"/>
      <c r="O2234" s="285"/>
      <c r="U2234" s="285"/>
      <c r="V2234" s="285"/>
      <c r="W2234" s="285"/>
      <c r="X2234" s="285"/>
    </row>
    <row r="2235" spans="1:24">
      <c r="A2235" s="45"/>
      <c r="B2235" s="43">
        <f t="shared" si="41"/>
        <v>2213</v>
      </c>
      <c r="C2235" s="539"/>
      <c r="D2235" s="620"/>
      <c r="E2235" s="620"/>
      <c r="F2235" s="48"/>
      <c r="N2235" s="285"/>
      <c r="O2235" s="285"/>
      <c r="U2235" s="285"/>
      <c r="V2235" s="285"/>
      <c r="W2235" s="285"/>
      <c r="X2235" s="285"/>
    </row>
    <row r="2236" spans="1:24">
      <c r="A2236" s="45"/>
      <c r="B2236" s="43">
        <f t="shared" si="41"/>
        <v>2214</v>
      </c>
      <c r="C2236" s="539"/>
      <c r="D2236" s="620"/>
      <c r="E2236" s="620"/>
      <c r="F2236" s="48"/>
      <c r="N2236" s="285"/>
      <c r="O2236" s="285"/>
      <c r="U2236" s="285"/>
      <c r="V2236" s="285"/>
      <c r="W2236" s="285"/>
      <c r="X2236" s="285"/>
    </row>
    <row r="2237" spans="1:24">
      <c r="A2237" s="45"/>
      <c r="B2237" s="43">
        <f t="shared" si="41"/>
        <v>2215</v>
      </c>
      <c r="C2237" s="539"/>
      <c r="D2237" s="620"/>
      <c r="E2237" s="620"/>
      <c r="F2237" s="48"/>
      <c r="N2237" s="285"/>
      <c r="O2237" s="285"/>
      <c r="U2237" s="285"/>
      <c r="V2237" s="285"/>
      <c r="W2237" s="285"/>
      <c r="X2237" s="285"/>
    </row>
    <row r="2238" spans="1:24">
      <c r="A2238" s="45"/>
      <c r="B2238" s="43">
        <f t="shared" si="41"/>
        <v>2216</v>
      </c>
      <c r="C2238" s="539"/>
      <c r="D2238" s="620"/>
      <c r="E2238" s="620"/>
      <c r="F2238" s="48"/>
      <c r="N2238" s="285"/>
      <c r="O2238" s="285"/>
      <c r="U2238" s="285"/>
      <c r="V2238" s="285"/>
      <c r="W2238" s="285"/>
      <c r="X2238" s="285"/>
    </row>
    <row r="2239" spans="1:24">
      <c r="A2239" s="45"/>
      <c r="B2239" s="43">
        <f t="shared" si="41"/>
        <v>2217</v>
      </c>
      <c r="C2239" s="539"/>
      <c r="D2239" s="620"/>
      <c r="E2239" s="620"/>
      <c r="F2239" s="48"/>
      <c r="N2239" s="285"/>
      <c r="O2239" s="285"/>
      <c r="U2239" s="285"/>
      <c r="V2239" s="285"/>
      <c r="W2239" s="285"/>
      <c r="X2239" s="285"/>
    </row>
    <row r="2240" spans="1:24">
      <c r="A2240" s="45"/>
      <c r="B2240" s="43">
        <f t="shared" si="41"/>
        <v>2218</v>
      </c>
      <c r="C2240" s="539"/>
      <c r="D2240" s="620"/>
      <c r="E2240" s="620"/>
      <c r="F2240" s="48"/>
      <c r="N2240" s="285"/>
      <c r="O2240" s="285"/>
      <c r="U2240" s="285"/>
      <c r="V2240" s="285"/>
      <c r="W2240" s="285"/>
      <c r="X2240" s="285"/>
    </row>
    <row r="2241" spans="1:24">
      <c r="A2241" s="45"/>
      <c r="B2241" s="43">
        <f t="shared" si="41"/>
        <v>2219</v>
      </c>
      <c r="C2241" s="539"/>
      <c r="D2241" s="620"/>
      <c r="E2241" s="620"/>
      <c r="F2241" s="48"/>
      <c r="N2241" s="285"/>
      <c r="O2241" s="285"/>
      <c r="U2241" s="285"/>
      <c r="V2241" s="285"/>
      <c r="W2241" s="285"/>
      <c r="X2241" s="285"/>
    </row>
    <row r="2242" spans="1:24">
      <c r="A2242" s="45"/>
      <c r="B2242" s="43">
        <f t="shared" si="41"/>
        <v>2220</v>
      </c>
      <c r="C2242" s="539"/>
      <c r="D2242" s="620"/>
      <c r="E2242" s="620"/>
      <c r="F2242" s="48"/>
      <c r="N2242" s="285"/>
      <c r="O2242" s="285"/>
      <c r="U2242" s="285"/>
      <c r="V2242" s="285"/>
      <c r="W2242" s="285"/>
      <c r="X2242" s="285"/>
    </row>
    <row r="2243" spans="1:24">
      <c r="A2243" s="45"/>
      <c r="B2243" s="43">
        <f t="shared" si="41"/>
        <v>2221</v>
      </c>
      <c r="C2243" s="539"/>
      <c r="D2243" s="620"/>
      <c r="E2243" s="620"/>
      <c r="F2243" s="48"/>
      <c r="N2243" s="285"/>
      <c r="O2243" s="285"/>
      <c r="U2243" s="285"/>
      <c r="V2243" s="285"/>
      <c r="W2243" s="285"/>
      <c r="X2243" s="285"/>
    </row>
    <row r="2244" spans="1:24">
      <c r="A2244" s="45"/>
      <c r="B2244" s="43">
        <f t="shared" si="41"/>
        <v>2222</v>
      </c>
      <c r="C2244" s="539"/>
      <c r="D2244" s="620"/>
      <c r="E2244" s="620"/>
      <c r="F2244" s="48"/>
      <c r="N2244" s="285"/>
      <c r="O2244" s="285"/>
      <c r="U2244" s="285"/>
      <c r="V2244" s="285"/>
      <c r="W2244" s="285"/>
      <c r="X2244" s="285"/>
    </row>
    <row r="2245" spans="1:24">
      <c r="A2245" s="45"/>
      <c r="B2245" s="43">
        <f t="shared" si="41"/>
        <v>2223</v>
      </c>
      <c r="C2245" s="539"/>
      <c r="D2245" s="620"/>
      <c r="E2245" s="620"/>
      <c r="F2245" s="48"/>
      <c r="N2245" s="285"/>
      <c r="O2245" s="285"/>
      <c r="U2245" s="285"/>
      <c r="V2245" s="285"/>
      <c r="W2245" s="285"/>
      <c r="X2245" s="285"/>
    </row>
    <row r="2246" spans="1:24">
      <c r="A2246" s="45"/>
      <c r="B2246" s="43">
        <f t="shared" si="41"/>
        <v>2224</v>
      </c>
      <c r="C2246" s="539"/>
      <c r="D2246" s="620"/>
      <c r="E2246" s="620"/>
      <c r="F2246" s="48"/>
      <c r="N2246" s="285"/>
      <c r="O2246" s="285"/>
      <c r="U2246" s="285"/>
      <c r="V2246" s="285"/>
      <c r="W2246" s="285"/>
      <c r="X2246" s="285"/>
    </row>
    <row r="2247" spans="1:24">
      <c r="A2247" s="45"/>
      <c r="B2247" s="43">
        <f t="shared" si="41"/>
        <v>2225</v>
      </c>
      <c r="C2247" s="539"/>
      <c r="D2247" s="620"/>
      <c r="E2247" s="620"/>
      <c r="F2247" s="48"/>
      <c r="N2247" s="285"/>
      <c r="O2247" s="285"/>
      <c r="U2247" s="285"/>
      <c r="V2247" s="285"/>
      <c r="W2247" s="285"/>
      <c r="X2247" s="285"/>
    </row>
    <row r="2248" spans="1:24">
      <c r="A2248" s="45"/>
      <c r="B2248" s="43">
        <f t="shared" si="41"/>
        <v>2226</v>
      </c>
      <c r="C2248" s="539"/>
      <c r="D2248" s="620"/>
      <c r="E2248" s="620"/>
      <c r="F2248" s="48"/>
      <c r="N2248" s="285"/>
      <c r="O2248" s="285"/>
      <c r="U2248" s="285"/>
      <c r="V2248" s="285"/>
      <c r="W2248" s="285"/>
      <c r="X2248" s="285"/>
    </row>
    <row r="2249" spans="1:24">
      <c r="A2249" s="45"/>
      <c r="B2249" s="43">
        <f t="shared" si="41"/>
        <v>2227</v>
      </c>
      <c r="C2249" s="539"/>
      <c r="D2249" s="620"/>
      <c r="E2249" s="620"/>
      <c r="F2249" s="48"/>
      <c r="N2249" s="285"/>
      <c r="O2249" s="285"/>
      <c r="U2249" s="285"/>
      <c r="V2249" s="285"/>
      <c r="W2249" s="285"/>
      <c r="X2249" s="285"/>
    </row>
    <row r="2250" spans="1:24">
      <c r="A2250" s="45"/>
      <c r="B2250" s="43">
        <f t="shared" si="41"/>
        <v>2228</v>
      </c>
      <c r="C2250" s="539"/>
      <c r="D2250" s="620"/>
      <c r="E2250" s="620"/>
      <c r="F2250" s="48"/>
      <c r="N2250" s="285"/>
      <c r="O2250" s="285"/>
      <c r="U2250" s="285"/>
      <c r="V2250" s="285"/>
      <c r="W2250" s="285"/>
      <c r="X2250" s="285"/>
    </row>
    <row r="2251" spans="1:24">
      <c r="A2251" s="45"/>
      <c r="B2251" s="43">
        <f t="shared" si="41"/>
        <v>2229</v>
      </c>
      <c r="C2251" s="539"/>
      <c r="D2251" s="620"/>
      <c r="E2251" s="620"/>
      <c r="F2251" s="48"/>
      <c r="N2251" s="285"/>
      <c r="O2251" s="285"/>
      <c r="U2251" s="285"/>
      <c r="V2251" s="285"/>
      <c r="W2251" s="285"/>
      <c r="X2251" s="285"/>
    </row>
    <row r="2252" spans="1:24">
      <c r="A2252" s="45"/>
      <c r="B2252" s="43">
        <f t="shared" si="41"/>
        <v>2230</v>
      </c>
      <c r="C2252" s="539"/>
      <c r="D2252" s="620"/>
      <c r="E2252" s="620"/>
      <c r="F2252" s="48"/>
      <c r="N2252" s="285"/>
      <c r="O2252" s="285"/>
      <c r="U2252" s="285"/>
      <c r="V2252" s="285"/>
      <c r="W2252" s="285"/>
      <c r="X2252" s="285"/>
    </row>
    <row r="2253" spans="1:24">
      <c r="A2253" s="45"/>
      <c r="B2253" s="43">
        <f t="shared" si="41"/>
        <v>2231</v>
      </c>
      <c r="C2253" s="539"/>
      <c r="D2253" s="620"/>
      <c r="E2253" s="620"/>
      <c r="F2253" s="48"/>
      <c r="N2253" s="285"/>
      <c r="O2253" s="285"/>
      <c r="U2253" s="285"/>
      <c r="V2253" s="285"/>
      <c r="W2253" s="285"/>
      <c r="X2253" s="285"/>
    </row>
    <row r="2254" spans="1:24">
      <c r="A2254" s="45"/>
      <c r="B2254" s="43">
        <f t="shared" si="41"/>
        <v>2232</v>
      </c>
      <c r="C2254" s="539"/>
      <c r="D2254" s="620"/>
      <c r="E2254" s="620"/>
      <c r="F2254" s="48"/>
      <c r="N2254" s="285"/>
      <c r="O2254" s="285"/>
      <c r="U2254" s="285"/>
      <c r="V2254" s="285"/>
      <c r="W2254" s="285"/>
      <c r="X2254" s="285"/>
    </row>
    <row r="2255" spans="1:24">
      <c r="A2255" s="45"/>
      <c r="B2255" s="43">
        <f t="shared" si="41"/>
        <v>2233</v>
      </c>
      <c r="C2255" s="539"/>
      <c r="D2255" s="620"/>
      <c r="E2255" s="620"/>
      <c r="F2255" s="48"/>
      <c r="N2255" s="285"/>
      <c r="O2255" s="285"/>
      <c r="U2255" s="285"/>
      <c r="V2255" s="285"/>
      <c r="W2255" s="285"/>
      <c r="X2255" s="285"/>
    </row>
    <row r="2256" spans="1:24">
      <c r="A2256" s="45"/>
      <c r="B2256" s="43">
        <f t="shared" si="41"/>
        <v>2234</v>
      </c>
      <c r="C2256" s="539"/>
      <c r="D2256" s="620"/>
      <c r="E2256" s="620"/>
      <c r="F2256" s="48"/>
      <c r="N2256" s="285"/>
      <c r="O2256" s="285"/>
      <c r="U2256" s="285"/>
      <c r="V2256" s="285"/>
      <c r="W2256" s="285"/>
      <c r="X2256" s="285"/>
    </row>
    <row r="2257" spans="1:24">
      <c r="A2257" s="45"/>
      <c r="B2257" s="43">
        <f t="shared" si="41"/>
        <v>2235</v>
      </c>
      <c r="C2257" s="539"/>
      <c r="D2257" s="620"/>
      <c r="E2257" s="620"/>
      <c r="F2257" s="48"/>
      <c r="N2257" s="285"/>
      <c r="O2257" s="285"/>
      <c r="U2257" s="285"/>
      <c r="V2257" s="285"/>
      <c r="W2257" s="285"/>
      <c r="X2257" s="285"/>
    </row>
    <row r="2258" spans="1:24">
      <c r="A2258" s="45"/>
      <c r="B2258" s="43">
        <f t="shared" si="41"/>
        <v>2236</v>
      </c>
      <c r="C2258" s="539"/>
      <c r="D2258" s="620"/>
      <c r="E2258" s="620"/>
      <c r="F2258" s="48"/>
      <c r="N2258" s="285"/>
      <c r="O2258" s="285"/>
      <c r="U2258" s="285"/>
      <c r="V2258" s="285"/>
      <c r="W2258" s="285"/>
      <c r="X2258" s="285"/>
    </row>
    <row r="2259" spans="1:24">
      <c r="A2259" s="45"/>
      <c r="B2259" s="43">
        <f t="shared" si="41"/>
        <v>2237</v>
      </c>
      <c r="C2259" s="539"/>
      <c r="D2259" s="620"/>
      <c r="E2259" s="620"/>
      <c r="F2259" s="48"/>
      <c r="N2259" s="285"/>
      <c r="O2259" s="285"/>
      <c r="U2259" s="285"/>
      <c r="V2259" s="285"/>
      <c r="W2259" s="285"/>
      <c r="X2259" s="285"/>
    </row>
    <row r="2260" spans="1:24">
      <c r="A2260" s="45"/>
      <c r="B2260" s="43">
        <f t="shared" si="41"/>
        <v>2238</v>
      </c>
      <c r="C2260" s="539"/>
      <c r="D2260" s="620"/>
      <c r="E2260" s="620"/>
      <c r="F2260" s="48"/>
      <c r="N2260" s="285"/>
      <c r="O2260" s="285"/>
      <c r="U2260" s="285"/>
      <c r="V2260" s="285"/>
      <c r="W2260" s="285"/>
      <c r="X2260" s="285"/>
    </row>
    <row r="2261" spans="1:24">
      <c r="A2261" s="45"/>
      <c r="B2261" s="43">
        <f t="shared" si="41"/>
        <v>2239</v>
      </c>
      <c r="C2261" s="539"/>
      <c r="D2261" s="620"/>
      <c r="E2261" s="620"/>
      <c r="F2261" s="48"/>
      <c r="N2261" s="285"/>
      <c r="O2261" s="285"/>
      <c r="U2261" s="285"/>
      <c r="V2261" s="285"/>
      <c r="W2261" s="285"/>
      <c r="X2261" s="285"/>
    </row>
    <row r="2262" spans="1:24">
      <c r="A2262" s="45"/>
      <c r="B2262" s="43">
        <f t="shared" si="41"/>
        <v>2240</v>
      </c>
      <c r="C2262" s="539"/>
      <c r="D2262" s="620"/>
      <c r="E2262" s="620"/>
      <c r="F2262" s="48"/>
      <c r="N2262" s="285"/>
      <c r="O2262" s="285"/>
      <c r="U2262" s="285"/>
      <c r="V2262" s="285"/>
      <c r="W2262" s="285"/>
      <c r="X2262" s="285"/>
    </row>
    <row r="2263" spans="1:24">
      <c r="A2263" s="45"/>
      <c r="B2263" s="43">
        <f t="shared" si="41"/>
        <v>2241</v>
      </c>
      <c r="C2263" s="539"/>
      <c r="D2263" s="620"/>
      <c r="E2263" s="620"/>
      <c r="F2263" s="48"/>
      <c r="N2263" s="285"/>
      <c r="O2263" s="285"/>
      <c r="U2263" s="285"/>
      <c r="V2263" s="285"/>
      <c r="W2263" s="285"/>
      <c r="X2263" s="285"/>
    </row>
    <row r="2264" spans="1:24">
      <c r="A2264" s="45"/>
      <c r="B2264" s="43">
        <f t="shared" si="41"/>
        <v>2242</v>
      </c>
      <c r="C2264" s="539"/>
      <c r="D2264" s="620"/>
      <c r="E2264" s="620"/>
      <c r="F2264" s="48"/>
      <c r="N2264" s="285"/>
      <c r="O2264" s="285"/>
      <c r="U2264" s="285"/>
      <c r="V2264" s="285"/>
      <c r="W2264" s="285"/>
      <c r="X2264" s="285"/>
    </row>
    <row r="2265" spans="1:24">
      <c r="A2265" s="45"/>
      <c r="B2265" s="43">
        <f t="shared" ref="B2265:B2328" si="42">B2264+1</f>
        <v>2243</v>
      </c>
      <c r="C2265" s="539"/>
      <c r="D2265" s="620"/>
      <c r="E2265" s="620"/>
      <c r="F2265" s="48"/>
      <c r="N2265" s="285"/>
      <c r="O2265" s="285"/>
      <c r="U2265" s="285"/>
      <c r="V2265" s="285"/>
      <c r="W2265" s="285"/>
      <c r="X2265" s="285"/>
    </row>
    <row r="2266" spans="1:24">
      <c r="A2266" s="45"/>
      <c r="B2266" s="43">
        <f t="shared" si="42"/>
        <v>2244</v>
      </c>
      <c r="C2266" s="539"/>
      <c r="D2266" s="620"/>
      <c r="E2266" s="620"/>
      <c r="F2266" s="48"/>
      <c r="N2266" s="285"/>
      <c r="O2266" s="285"/>
      <c r="U2266" s="285"/>
      <c r="V2266" s="285"/>
      <c r="W2266" s="285"/>
      <c r="X2266" s="285"/>
    </row>
    <row r="2267" spans="1:24">
      <c r="A2267" s="45"/>
      <c r="B2267" s="43">
        <f t="shared" si="42"/>
        <v>2245</v>
      </c>
      <c r="C2267" s="539"/>
      <c r="D2267" s="620"/>
      <c r="E2267" s="620"/>
      <c r="F2267" s="48"/>
      <c r="N2267" s="285"/>
      <c r="O2267" s="285"/>
      <c r="U2267" s="285"/>
      <c r="V2267" s="285"/>
      <c r="W2267" s="285"/>
      <c r="X2267" s="285"/>
    </row>
    <row r="2268" spans="1:24">
      <c r="A2268" s="45"/>
      <c r="B2268" s="43">
        <f t="shared" si="42"/>
        <v>2246</v>
      </c>
      <c r="C2268" s="539"/>
      <c r="D2268" s="620"/>
      <c r="E2268" s="620"/>
      <c r="F2268" s="48"/>
      <c r="N2268" s="285"/>
      <c r="O2268" s="285"/>
      <c r="U2268" s="285"/>
      <c r="V2268" s="285"/>
      <c r="W2268" s="285"/>
      <c r="X2268" s="285"/>
    </row>
    <row r="2269" spans="1:24">
      <c r="A2269" s="45"/>
      <c r="B2269" s="43">
        <f t="shared" si="42"/>
        <v>2247</v>
      </c>
      <c r="C2269" s="539"/>
      <c r="D2269" s="620"/>
      <c r="E2269" s="620"/>
      <c r="F2269" s="48"/>
      <c r="N2269" s="285"/>
      <c r="O2269" s="285"/>
      <c r="U2269" s="285"/>
      <c r="V2269" s="285"/>
      <c r="W2269" s="285"/>
      <c r="X2269" s="285"/>
    </row>
    <row r="2270" spans="1:24">
      <c r="A2270" s="45"/>
      <c r="B2270" s="43">
        <f t="shared" si="42"/>
        <v>2248</v>
      </c>
      <c r="C2270" s="539"/>
      <c r="D2270" s="620"/>
      <c r="E2270" s="620"/>
      <c r="F2270" s="48"/>
      <c r="N2270" s="285"/>
      <c r="O2270" s="285"/>
      <c r="U2270" s="285"/>
      <c r="V2270" s="285"/>
      <c r="W2270" s="285"/>
      <c r="X2270" s="285"/>
    </row>
    <row r="2271" spans="1:24">
      <c r="A2271" s="45"/>
      <c r="B2271" s="43">
        <f t="shared" si="42"/>
        <v>2249</v>
      </c>
      <c r="C2271" s="539"/>
      <c r="D2271" s="620"/>
      <c r="E2271" s="620"/>
      <c r="F2271" s="48"/>
      <c r="N2271" s="285"/>
      <c r="O2271" s="285"/>
      <c r="U2271" s="285"/>
      <c r="V2271" s="285"/>
      <c r="W2271" s="285"/>
      <c r="X2271" s="285"/>
    </row>
    <row r="2272" spans="1:24">
      <c r="A2272" s="45"/>
      <c r="B2272" s="43">
        <f t="shared" si="42"/>
        <v>2250</v>
      </c>
      <c r="C2272" s="539"/>
      <c r="D2272" s="620"/>
      <c r="E2272" s="620"/>
      <c r="F2272" s="48"/>
      <c r="N2272" s="285"/>
      <c r="O2272" s="285"/>
      <c r="U2272" s="285"/>
      <c r="V2272" s="285"/>
      <c r="W2272" s="285"/>
      <c r="X2272" s="285"/>
    </row>
    <row r="2273" spans="1:24">
      <c r="A2273" s="45"/>
      <c r="B2273" s="43">
        <f t="shared" si="42"/>
        <v>2251</v>
      </c>
      <c r="C2273" s="539"/>
      <c r="D2273" s="620"/>
      <c r="E2273" s="620"/>
      <c r="F2273" s="48"/>
      <c r="N2273" s="285"/>
      <c r="O2273" s="285"/>
      <c r="U2273" s="285"/>
      <c r="V2273" s="285"/>
      <c r="W2273" s="285"/>
      <c r="X2273" s="285"/>
    </row>
    <row r="2274" spans="1:24">
      <c r="A2274" s="45"/>
      <c r="B2274" s="43">
        <f t="shared" si="42"/>
        <v>2252</v>
      </c>
      <c r="C2274" s="539"/>
      <c r="D2274" s="620"/>
      <c r="E2274" s="620"/>
      <c r="F2274" s="48"/>
      <c r="N2274" s="285"/>
      <c r="O2274" s="285"/>
      <c r="U2274" s="285"/>
      <c r="V2274" s="285"/>
      <c r="W2274" s="285"/>
      <c r="X2274" s="285"/>
    </row>
    <row r="2275" spans="1:24">
      <c r="A2275" s="45"/>
      <c r="B2275" s="43">
        <f t="shared" si="42"/>
        <v>2253</v>
      </c>
      <c r="C2275" s="539"/>
      <c r="D2275" s="620"/>
      <c r="E2275" s="620"/>
      <c r="F2275" s="48"/>
      <c r="N2275" s="285"/>
      <c r="O2275" s="285"/>
      <c r="U2275" s="285"/>
      <c r="V2275" s="285"/>
      <c r="W2275" s="285"/>
      <c r="X2275" s="285"/>
    </row>
    <row r="2276" spans="1:24">
      <c r="A2276" s="45"/>
      <c r="B2276" s="43">
        <f t="shared" si="42"/>
        <v>2254</v>
      </c>
      <c r="C2276" s="539"/>
      <c r="D2276" s="620"/>
      <c r="E2276" s="620"/>
      <c r="F2276" s="48"/>
      <c r="N2276" s="285"/>
      <c r="O2276" s="285"/>
      <c r="U2276" s="285"/>
      <c r="V2276" s="285"/>
      <c r="W2276" s="285"/>
      <c r="X2276" s="285"/>
    </row>
    <row r="2277" spans="1:24">
      <c r="A2277" s="45"/>
      <c r="B2277" s="43">
        <f t="shared" si="42"/>
        <v>2255</v>
      </c>
      <c r="C2277" s="539"/>
      <c r="D2277" s="620"/>
      <c r="E2277" s="620"/>
      <c r="F2277" s="48"/>
      <c r="N2277" s="285"/>
      <c r="O2277" s="285"/>
      <c r="U2277" s="285"/>
      <c r="V2277" s="285"/>
      <c r="W2277" s="285"/>
      <c r="X2277" s="285"/>
    </row>
    <row r="2278" spans="1:24">
      <c r="A2278" s="45"/>
      <c r="B2278" s="43">
        <f t="shared" si="42"/>
        <v>2256</v>
      </c>
      <c r="C2278" s="539"/>
      <c r="D2278" s="620"/>
      <c r="E2278" s="620"/>
      <c r="F2278" s="48"/>
      <c r="N2278" s="285"/>
      <c r="O2278" s="285"/>
      <c r="U2278" s="285"/>
      <c r="V2278" s="285"/>
      <c r="W2278" s="285"/>
      <c r="X2278" s="285"/>
    </row>
    <row r="2279" spans="1:24">
      <c r="A2279" s="45"/>
      <c r="B2279" s="43">
        <f t="shared" si="42"/>
        <v>2257</v>
      </c>
      <c r="C2279" s="539"/>
      <c r="D2279" s="620"/>
      <c r="E2279" s="620"/>
      <c r="F2279" s="48"/>
      <c r="N2279" s="285"/>
      <c r="O2279" s="285"/>
      <c r="U2279" s="285"/>
      <c r="V2279" s="285"/>
      <c r="W2279" s="285"/>
      <c r="X2279" s="285"/>
    </row>
    <row r="2280" spans="1:24">
      <c r="A2280" s="45"/>
      <c r="B2280" s="43">
        <f t="shared" si="42"/>
        <v>2258</v>
      </c>
      <c r="C2280" s="539"/>
      <c r="D2280" s="620"/>
      <c r="E2280" s="620"/>
      <c r="F2280" s="48"/>
      <c r="N2280" s="285"/>
      <c r="O2280" s="285"/>
      <c r="U2280" s="285"/>
      <c r="V2280" s="285"/>
      <c r="W2280" s="285"/>
      <c r="X2280" s="285"/>
    </row>
    <row r="2281" spans="1:24">
      <c r="A2281" s="45"/>
      <c r="B2281" s="43">
        <f t="shared" si="42"/>
        <v>2259</v>
      </c>
      <c r="C2281" s="539"/>
      <c r="D2281" s="620"/>
      <c r="E2281" s="620"/>
      <c r="F2281" s="48"/>
      <c r="N2281" s="285"/>
      <c r="O2281" s="285"/>
      <c r="U2281" s="285"/>
      <c r="V2281" s="285"/>
      <c r="W2281" s="285"/>
      <c r="X2281" s="285"/>
    </row>
    <row r="2282" spans="1:24">
      <c r="A2282" s="45"/>
      <c r="B2282" s="43">
        <f t="shared" si="42"/>
        <v>2260</v>
      </c>
      <c r="C2282" s="539"/>
      <c r="D2282" s="620"/>
      <c r="E2282" s="620"/>
      <c r="F2282" s="48"/>
      <c r="N2282" s="285"/>
      <c r="O2282" s="285"/>
      <c r="U2282" s="285"/>
      <c r="V2282" s="285"/>
      <c r="W2282" s="285"/>
      <c r="X2282" s="285"/>
    </row>
    <row r="2283" spans="1:24">
      <c r="A2283" s="45"/>
      <c r="B2283" s="43">
        <f t="shared" si="42"/>
        <v>2261</v>
      </c>
      <c r="C2283" s="539"/>
      <c r="D2283" s="620"/>
      <c r="E2283" s="620"/>
      <c r="F2283" s="48"/>
      <c r="N2283" s="285"/>
      <c r="O2283" s="285"/>
      <c r="U2283" s="285"/>
      <c r="V2283" s="285"/>
      <c r="W2283" s="285"/>
      <c r="X2283" s="285"/>
    </row>
    <row r="2284" spans="1:24">
      <c r="A2284" s="45"/>
      <c r="B2284" s="43">
        <f t="shared" si="42"/>
        <v>2262</v>
      </c>
      <c r="C2284" s="539"/>
      <c r="D2284" s="620"/>
      <c r="E2284" s="620"/>
      <c r="F2284" s="48"/>
      <c r="N2284" s="285"/>
      <c r="O2284" s="285"/>
      <c r="U2284" s="285"/>
      <c r="V2284" s="285"/>
      <c r="W2284" s="285"/>
      <c r="X2284" s="285"/>
    </row>
    <row r="2285" spans="1:24">
      <c r="A2285" s="45"/>
      <c r="B2285" s="43">
        <f t="shared" si="42"/>
        <v>2263</v>
      </c>
      <c r="C2285" s="539"/>
      <c r="D2285" s="620"/>
      <c r="E2285" s="620"/>
      <c r="F2285" s="48"/>
      <c r="N2285" s="285"/>
      <c r="O2285" s="285"/>
      <c r="U2285" s="285"/>
      <c r="V2285" s="285"/>
      <c r="W2285" s="285"/>
      <c r="X2285" s="285"/>
    </row>
    <row r="2286" spans="1:24">
      <c r="A2286" s="45"/>
      <c r="B2286" s="43">
        <f t="shared" si="42"/>
        <v>2264</v>
      </c>
      <c r="C2286" s="539"/>
      <c r="D2286" s="620"/>
      <c r="E2286" s="620"/>
      <c r="F2286" s="48"/>
      <c r="N2286" s="285"/>
      <c r="O2286" s="285"/>
      <c r="U2286" s="285"/>
      <c r="V2286" s="285"/>
      <c r="W2286" s="285"/>
      <c r="X2286" s="285"/>
    </row>
    <row r="2287" spans="1:24">
      <c r="A2287" s="45"/>
      <c r="B2287" s="43">
        <f t="shared" si="42"/>
        <v>2265</v>
      </c>
      <c r="C2287" s="539"/>
      <c r="D2287" s="620"/>
      <c r="E2287" s="620"/>
      <c r="F2287" s="48"/>
      <c r="N2287" s="285"/>
      <c r="O2287" s="285"/>
      <c r="U2287" s="285"/>
      <c r="V2287" s="285"/>
      <c r="W2287" s="285"/>
      <c r="X2287" s="285"/>
    </row>
    <row r="2288" spans="1:24">
      <c r="A2288" s="45"/>
      <c r="B2288" s="43">
        <f t="shared" si="42"/>
        <v>2266</v>
      </c>
      <c r="C2288" s="539"/>
      <c r="D2288" s="620"/>
      <c r="E2288" s="620"/>
      <c r="F2288" s="48"/>
      <c r="N2288" s="285"/>
      <c r="O2288" s="285"/>
      <c r="U2288" s="285"/>
      <c r="V2288" s="285"/>
      <c r="W2288" s="285"/>
      <c r="X2288" s="285"/>
    </row>
    <row r="2289" spans="1:24">
      <c r="A2289" s="45"/>
      <c r="B2289" s="43">
        <f t="shared" si="42"/>
        <v>2267</v>
      </c>
      <c r="C2289" s="539"/>
      <c r="D2289" s="620"/>
      <c r="E2289" s="620"/>
      <c r="F2289" s="48"/>
      <c r="N2289" s="285"/>
      <c r="O2289" s="285"/>
      <c r="U2289" s="285"/>
      <c r="V2289" s="285"/>
      <c r="W2289" s="285"/>
      <c r="X2289" s="285"/>
    </row>
    <row r="2290" spans="1:24">
      <c r="A2290" s="45"/>
      <c r="B2290" s="43">
        <f t="shared" si="42"/>
        <v>2268</v>
      </c>
      <c r="C2290" s="539"/>
      <c r="D2290" s="620"/>
      <c r="E2290" s="620"/>
      <c r="F2290" s="48"/>
      <c r="N2290" s="285"/>
      <c r="O2290" s="285"/>
      <c r="U2290" s="285"/>
      <c r="V2290" s="285"/>
      <c r="W2290" s="285"/>
      <c r="X2290" s="285"/>
    </row>
    <row r="2291" spans="1:24">
      <c r="A2291" s="45"/>
      <c r="B2291" s="43">
        <f t="shared" si="42"/>
        <v>2269</v>
      </c>
      <c r="C2291" s="539"/>
      <c r="D2291" s="620"/>
      <c r="E2291" s="620"/>
      <c r="F2291" s="48"/>
      <c r="N2291" s="285"/>
      <c r="O2291" s="285"/>
      <c r="U2291" s="285"/>
      <c r="V2291" s="285"/>
      <c r="W2291" s="285"/>
      <c r="X2291" s="285"/>
    </row>
    <row r="2292" spans="1:24">
      <c r="A2292" s="45"/>
      <c r="B2292" s="43">
        <f t="shared" si="42"/>
        <v>2270</v>
      </c>
      <c r="C2292" s="539"/>
      <c r="D2292" s="620"/>
      <c r="E2292" s="620"/>
      <c r="F2292" s="48"/>
      <c r="N2292" s="285"/>
      <c r="O2292" s="285"/>
      <c r="U2292" s="285"/>
      <c r="V2292" s="285"/>
      <c r="W2292" s="285"/>
      <c r="X2292" s="285"/>
    </row>
    <row r="2293" spans="1:24">
      <c r="A2293" s="45"/>
      <c r="B2293" s="43">
        <f t="shared" si="42"/>
        <v>2271</v>
      </c>
      <c r="C2293" s="539"/>
      <c r="D2293" s="620"/>
      <c r="E2293" s="620"/>
      <c r="F2293" s="48"/>
      <c r="N2293" s="285"/>
      <c r="O2293" s="285"/>
      <c r="U2293" s="285"/>
      <c r="V2293" s="285"/>
      <c r="W2293" s="285"/>
      <c r="X2293" s="285"/>
    </row>
    <row r="2294" spans="1:24">
      <c r="A2294" s="45"/>
      <c r="B2294" s="43">
        <f t="shared" si="42"/>
        <v>2272</v>
      </c>
      <c r="C2294" s="539"/>
      <c r="D2294" s="620"/>
      <c r="E2294" s="620"/>
      <c r="F2294" s="48"/>
      <c r="N2294" s="285"/>
      <c r="O2294" s="285"/>
      <c r="U2294" s="285"/>
      <c r="V2294" s="285"/>
      <c r="W2294" s="285"/>
      <c r="X2294" s="285"/>
    </row>
    <row r="2295" spans="1:24">
      <c r="A2295" s="45"/>
      <c r="B2295" s="43">
        <f t="shared" si="42"/>
        <v>2273</v>
      </c>
      <c r="C2295" s="539"/>
      <c r="D2295" s="620"/>
      <c r="E2295" s="620"/>
      <c r="F2295" s="48"/>
      <c r="N2295" s="285"/>
      <c r="O2295" s="285"/>
      <c r="U2295" s="285"/>
      <c r="V2295" s="285"/>
      <c r="W2295" s="285"/>
      <c r="X2295" s="285"/>
    </row>
    <row r="2296" spans="1:24">
      <c r="A2296" s="45"/>
      <c r="B2296" s="43">
        <f t="shared" si="42"/>
        <v>2274</v>
      </c>
      <c r="C2296" s="539"/>
      <c r="D2296" s="620"/>
      <c r="E2296" s="620"/>
      <c r="F2296" s="48"/>
      <c r="N2296" s="285"/>
      <c r="O2296" s="285"/>
      <c r="U2296" s="285"/>
      <c r="V2296" s="285"/>
      <c r="W2296" s="285"/>
      <c r="X2296" s="285"/>
    </row>
    <row r="2297" spans="1:24">
      <c r="A2297" s="45"/>
      <c r="B2297" s="43">
        <f t="shared" si="42"/>
        <v>2275</v>
      </c>
      <c r="C2297" s="539"/>
      <c r="D2297" s="620"/>
      <c r="E2297" s="620"/>
      <c r="F2297" s="48"/>
      <c r="N2297" s="285"/>
      <c r="O2297" s="285"/>
      <c r="U2297" s="285"/>
      <c r="V2297" s="285"/>
      <c r="W2297" s="285"/>
      <c r="X2297" s="285"/>
    </row>
    <row r="2298" spans="1:24">
      <c r="A2298" s="45"/>
      <c r="B2298" s="43">
        <f t="shared" si="42"/>
        <v>2276</v>
      </c>
      <c r="C2298" s="539"/>
      <c r="D2298" s="620"/>
      <c r="E2298" s="620"/>
      <c r="F2298" s="48"/>
      <c r="N2298" s="285"/>
      <c r="O2298" s="285"/>
      <c r="U2298" s="285"/>
      <c r="V2298" s="285"/>
      <c r="W2298" s="285"/>
      <c r="X2298" s="285"/>
    </row>
    <row r="2299" spans="1:24">
      <c r="A2299" s="45"/>
      <c r="B2299" s="43">
        <f t="shared" si="42"/>
        <v>2277</v>
      </c>
      <c r="C2299" s="539"/>
      <c r="D2299" s="620"/>
      <c r="E2299" s="620"/>
      <c r="F2299" s="48"/>
      <c r="N2299" s="285"/>
      <c r="O2299" s="285"/>
      <c r="U2299" s="285"/>
      <c r="V2299" s="285"/>
      <c r="W2299" s="285"/>
      <c r="X2299" s="285"/>
    </row>
    <row r="2300" spans="1:24">
      <c r="A2300" s="45"/>
      <c r="B2300" s="43">
        <f t="shared" si="42"/>
        <v>2278</v>
      </c>
      <c r="C2300" s="539"/>
      <c r="D2300" s="620"/>
      <c r="E2300" s="620"/>
      <c r="F2300" s="48"/>
      <c r="N2300" s="285"/>
      <c r="O2300" s="285"/>
      <c r="U2300" s="285"/>
      <c r="V2300" s="285"/>
      <c r="W2300" s="285"/>
      <c r="X2300" s="285"/>
    </row>
    <row r="2301" spans="1:24">
      <c r="A2301" s="45"/>
      <c r="B2301" s="43">
        <f t="shared" si="42"/>
        <v>2279</v>
      </c>
      <c r="C2301" s="539"/>
      <c r="D2301" s="620"/>
      <c r="E2301" s="620"/>
      <c r="F2301" s="48"/>
      <c r="N2301" s="285"/>
      <c r="O2301" s="285"/>
      <c r="U2301" s="285"/>
      <c r="V2301" s="285"/>
      <c r="W2301" s="285"/>
      <c r="X2301" s="285"/>
    </row>
    <row r="2302" spans="1:24">
      <c r="A2302" s="45"/>
      <c r="B2302" s="43">
        <f t="shared" si="42"/>
        <v>2280</v>
      </c>
      <c r="C2302" s="539"/>
      <c r="D2302" s="620"/>
      <c r="E2302" s="620"/>
      <c r="F2302" s="48"/>
      <c r="N2302" s="285"/>
      <c r="O2302" s="285"/>
      <c r="U2302" s="285"/>
      <c r="V2302" s="285"/>
      <c r="W2302" s="285"/>
      <c r="X2302" s="285"/>
    </row>
    <row r="2303" spans="1:24">
      <c r="A2303" s="45"/>
      <c r="B2303" s="43">
        <f t="shared" si="42"/>
        <v>2281</v>
      </c>
      <c r="C2303" s="539"/>
      <c r="D2303" s="620"/>
      <c r="E2303" s="620"/>
      <c r="F2303" s="48"/>
      <c r="N2303" s="285"/>
      <c r="O2303" s="285"/>
      <c r="U2303" s="285"/>
      <c r="V2303" s="285"/>
      <c r="W2303" s="285"/>
      <c r="X2303" s="285"/>
    </row>
    <row r="2304" spans="1:24">
      <c r="A2304" s="45"/>
      <c r="B2304" s="43">
        <f t="shared" si="42"/>
        <v>2282</v>
      </c>
      <c r="C2304" s="539"/>
      <c r="D2304" s="620"/>
      <c r="E2304" s="620"/>
      <c r="F2304" s="48"/>
      <c r="N2304" s="285"/>
      <c r="O2304" s="285"/>
      <c r="U2304" s="285"/>
      <c r="V2304" s="285"/>
      <c r="W2304" s="285"/>
      <c r="X2304" s="285"/>
    </row>
    <row r="2305" spans="1:24">
      <c r="A2305" s="45"/>
      <c r="B2305" s="43">
        <f t="shared" si="42"/>
        <v>2283</v>
      </c>
      <c r="C2305" s="539"/>
      <c r="D2305" s="620"/>
      <c r="E2305" s="620"/>
      <c r="F2305" s="48"/>
      <c r="N2305" s="285"/>
      <c r="O2305" s="285"/>
      <c r="U2305" s="285"/>
      <c r="V2305" s="285"/>
      <c r="W2305" s="285"/>
      <c r="X2305" s="285"/>
    </row>
    <row r="2306" spans="1:24">
      <c r="A2306" s="45"/>
      <c r="B2306" s="43">
        <f t="shared" si="42"/>
        <v>2284</v>
      </c>
      <c r="C2306" s="539"/>
      <c r="D2306" s="620"/>
      <c r="E2306" s="620"/>
      <c r="F2306" s="48"/>
      <c r="N2306" s="285"/>
      <c r="O2306" s="285"/>
      <c r="U2306" s="285"/>
      <c r="V2306" s="285"/>
      <c r="W2306" s="285"/>
      <c r="X2306" s="285"/>
    </row>
    <row r="2307" spans="1:24">
      <c r="A2307" s="45"/>
      <c r="B2307" s="43">
        <f t="shared" si="42"/>
        <v>2285</v>
      </c>
      <c r="C2307" s="539"/>
      <c r="D2307" s="620"/>
      <c r="E2307" s="620"/>
      <c r="F2307" s="48"/>
      <c r="N2307" s="285"/>
      <c r="O2307" s="285"/>
      <c r="U2307" s="285"/>
      <c r="V2307" s="285"/>
      <c r="W2307" s="285"/>
      <c r="X2307" s="285"/>
    </row>
    <row r="2308" spans="1:24">
      <c r="A2308" s="45"/>
      <c r="B2308" s="43">
        <f t="shared" si="42"/>
        <v>2286</v>
      </c>
      <c r="C2308" s="539"/>
      <c r="D2308" s="620"/>
      <c r="E2308" s="620"/>
      <c r="F2308" s="48"/>
      <c r="N2308" s="285"/>
      <c r="O2308" s="285"/>
      <c r="U2308" s="285"/>
      <c r="V2308" s="285"/>
      <c r="W2308" s="285"/>
      <c r="X2308" s="285"/>
    </row>
    <row r="2309" spans="1:24">
      <c r="A2309" s="45"/>
      <c r="B2309" s="43">
        <f t="shared" si="42"/>
        <v>2287</v>
      </c>
      <c r="C2309" s="539"/>
      <c r="D2309" s="620"/>
      <c r="E2309" s="620"/>
      <c r="F2309" s="48"/>
      <c r="N2309" s="285"/>
      <c r="O2309" s="285"/>
      <c r="U2309" s="285"/>
      <c r="V2309" s="285"/>
      <c r="W2309" s="285"/>
      <c r="X2309" s="285"/>
    </row>
    <row r="2310" spans="1:24">
      <c r="A2310" s="45"/>
      <c r="B2310" s="43">
        <f t="shared" si="42"/>
        <v>2288</v>
      </c>
      <c r="C2310" s="539"/>
      <c r="D2310" s="620"/>
      <c r="E2310" s="620"/>
      <c r="F2310" s="48"/>
      <c r="N2310" s="285"/>
      <c r="O2310" s="285"/>
      <c r="U2310" s="285"/>
      <c r="V2310" s="285"/>
      <c r="W2310" s="285"/>
      <c r="X2310" s="285"/>
    </row>
    <row r="2311" spans="1:24">
      <c r="A2311" s="45"/>
      <c r="B2311" s="43">
        <f t="shared" si="42"/>
        <v>2289</v>
      </c>
      <c r="C2311" s="539"/>
      <c r="D2311" s="620"/>
      <c r="E2311" s="620"/>
      <c r="F2311" s="48"/>
      <c r="N2311" s="285"/>
      <c r="O2311" s="285"/>
      <c r="U2311" s="285"/>
      <c r="V2311" s="285"/>
      <c r="W2311" s="285"/>
      <c r="X2311" s="285"/>
    </row>
    <row r="2312" spans="1:24">
      <c r="A2312" s="45"/>
      <c r="B2312" s="43">
        <f t="shared" si="42"/>
        <v>2290</v>
      </c>
      <c r="C2312" s="539"/>
      <c r="D2312" s="620"/>
      <c r="E2312" s="620"/>
      <c r="F2312" s="48"/>
      <c r="N2312" s="285"/>
      <c r="O2312" s="285"/>
      <c r="U2312" s="285"/>
      <c r="V2312" s="285"/>
      <c r="W2312" s="285"/>
      <c r="X2312" s="285"/>
    </row>
    <row r="2313" spans="1:24">
      <c r="A2313" s="45"/>
      <c r="B2313" s="43">
        <f t="shared" si="42"/>
        <v>2291</v>
      </c>
      <c r="C2313" s="539"/>
      <c r="D2313" s="620"/>
      <c r="E2313" s="620"/>
      <c r="F2313" s="48"/>
      <c r="N2313" s="285"/>
      <c r="O2313" s="285"/>
      <c r="U2313" s="285"/>
      <c r="V2313" s="285"/>
      <c r="W2313" s="285"/>
      <c r="X2313" s="285"/>
    </row>
    <row r="2314" spans="1:24">
      <c r="A2314" s="45"/>
      <c r="B2314" s="43">
        <f t="shared" si="42"/>
        <v>2292</v>
      </c>
      <c r="C2314" s="539"/>
      <c r="D2314" s="620"/>
      <c r="E2314" s="620"/>
      <c r="F2314" s="48"/>
      <c r="N2314" s="285"/>
      <c r="O2314" s="285"/>
      <c r="U2314" s="285"/>
      <c r="V2314" s="285"/>
      <c r="W2314" s="285"/>
      <c r="X2314" s="285"/>
    </row>
    <row r="2315" spans="1:24">
      <c r="A2315" s="45"/>
      <c r="B2315" s="43">
        <f t="shared" si="42"/>
        <v>2293</v>
      </c>
      <c r="C2315" s="539"/>
      <c r="D2315" s="620"/>
      <c r="E2315" s="620"/>
      <c r="F2315" s="48"/>
      <c r="N2315" s="285"/>
      <c r="O2315" s="285"/>
      <c r="U2315" s="285"/>
      <c r="V2315" s="285"/>
      <c r="W2315" s="285"/>
      <c r="X2315" s="285"/>
    </row>
    <row r="2316" spans="1:24">
      <c r="A2316" s="45"/>
      <c r="B2316" s="43">
        <f t="shared" si="42"/>
        <v>2294</v>
      </c>
      <c r="C2316" s="539"/>
      <c r="D2316" s="620"/>
      <c r="E2316" s="620"/>
      <c r="F2316" s="48"/>
      <c r="N2316" s="285"/>
      <c r="O2316" s="285"/>
      <c r="U2316" s="285"/>
      <c r="V2316" s="285"/>
      <c r="W2316" s="285"/>
      <c r="X2316" s="285"/>
    </row>
    <row r="2317" spans="1:24">
      <c r="A2317" s="45"/>
      <c r="B2317" s="43">
        <f t="shared" si="42"/>
        <v>2295</v>
      </c>
      <c r="C2317" s="539"/>
      <c r="D2317" s="620"/>
      <c r="E2317" s="620"/>
      <c r="F2317" s="48"/>
      <c r="N2317" s="285"/>
      <c r="O2317" s="285"/>
      <c r="U2317" s="285"/>
      <c r="V2317" s="285"/>
      <c r="W2317" s="285"/>
      <c r="X2317" s="285"/>
    </row>
    <row r="2318" spans="1:24">
      <c r="A2318" s="45"/>
      <c r="B2318" s="43">
        <f t="shared" si="42"/>
        <v>2296</v>
      </c>
      <c r="C2318" s="539"/>
      <c r="D2318" s="620"/>
      <c r="E2318" s="620"/>
      <c r="F2318" s="48"/>
      <c r="N2318" s="285"/>
      <c r="O2318" s="285"/>
      <c r="U2318" s="285"/>
      <c r="V2318" s="285"/>
      <c r="W2318" s="285"/>
      <c r="X2318" s="285"/>
    </row>
    <row r="2319" spans="1:24">
      <c r="A2319" s="45"/>
      <c r="B2319" s="43">
        <f t="shared" si="42"/>
        <v>2297</v>
      </c>
      <c r="C2319" s="539"/>
      <c r="D2319" s="620"/>
      <c r="E2319" s="620"/>
      <c r="F2319" s="48"/>
      <c r="N2319" s="285"/>
      <c r="O2319" s="285"/>
      <c r="U2319" s="285"/>
      <c r="V2319" s="285"/>
      <c r="W2319" s="285"/>
      <c r="X2319" s="285"/>
    </row>
    <row r="2320" spans="1:24">
      <c r="A2320" s="45"/>
      <c r="B2320" s="43">
        <f t="shared" si="42"/>
        <v>2298</v>
      </c>
      <c r="C2320" s="539"/>
      <c r="D2320" s="620"/>
      <c r="E2320" s="620"/>
      <c r="F2320" s="48"/>
      <c r="N2320" s="285"/>
      <c r="O2320" s="285"/>
      <c r="U2320" s="285"/>
      <c r="V2320" s="285"/>
      <c r="W2320" s="285"/>
      <c r="X2320" s="285"/>
    </row>
    <row r="2321" spans="1:24">
      <c r="A2321" s="45"/>
      <c r="B2321" s="43">
        <f t="shared" si="42"/>
        <v>2299</v>
      </c>
      <c r="C2321" s="539"/>
      <c r="D2321" s="620"/>
      <c r="E2321" s="620"/>
      <c r="F2321" s="48"/>
      <c r="N2321" s="285"/>
      <c r="O2321" s="285"/>
      <c r="U2321" s="285"/>
      <c r="V2321" s="285"/>
      <c r="W2321" s="285"/>
      <c r="X2321" s="285"/>
    </row>
    <row r="2322" spans="1:24">
      <c r="A2322" s="45"/>
      <c r="B2322" s="43">
        <f t="shared" si="42"/>
        <v>2300</v>
      </c>
      <c r="C2322" s="539"/>
      <c r="D2322" s="620"/>
      <c r="E2322" s="620"/>
      <c r="F2322" s="48"/>
      <c r="N2322" s="285"/>
      <c r="O2322" s="285"/>
      <c r="U2322" s="285"/>
      <c r="V2322" s="285"/>
      <c r="W2322" s="285"/>
      <c r="X2322" s="285"/>
    </row>
    <row r="2323" spans="1:24">
      <c r="A2323" s="45"/>
      <c r="B2323" s="43">
        <f t="shared" si="42"/>
        <v>2301</v>
      </c>
      <c r="C2323" s="539"/>
      <c r="D2323" s="620"/>
      <c r="E2323" s="620"/>
      <c r="F2323" s="48"/>
      <c r="N2323" s="285"/>
      <c r="O2323" s="285"/>
      <c r="U2323" s="285"/>
      <c r="V2323" s="285"/>
      <c r="W2323" s="285"/>
      <c r="X2323" s="285"/>
    </row>
    <row r="2324" spans="1:24">
      <c r="A2324" s="45"/>
      <c r="B2324" s="43">
        <f t="shared" si="42"/>
        <v>2302</v>
      </c>
      <c r="C2324" s="539"/>
      <c r="D2324" s="620"/>
      <c r="E2324" s="620"/>
      <c r="F2324" s="48"/>
      <c r="N2324" s="285"/>
      <c r="O2324" s="285"/>
      <c r="U2324" s="285"/>
      <c r="V2324" s="285"/>
      <c r="W2324" s="285"/>
      <c r="X2324" s="285"/>
    </row>
    <row r="2325" spans="1:24">
      <c r="A2325" s="45"/>
      <c r="B2325" s="43">
        <f t="shared" si="42"/>
        <v>2303</v>
      </c>
      <c r="C2325" s="539"/>
      <c r="D2325" s="620"/>
      <c r="E2325" s="620"/>
      <c r="F2325" s="48"/>
      <c r="N2325" s="285"/>
      <c r="O2325" s="285"/>
      <c r="U2325" s="285"/>
      <c r="V2325" s="285"/>
      <c r="W2325" s="285"/>
      <c r="X2325" s="285"/>
    </row>
    <row r="2326" spans="1:24">
      <c r="A2326" s="45"/>
      <c r="B2326" s="43">
        <f t="shared" si="42"/>
        <v>2304</v>
      </c>
      <c r="C2326" s="539"/>
      <c r="D2326" s="620"/>
      <c r="E2326" s="620"/>
      <c r="F2326" s="48"/>
      <c r="N2326" s="285"/>
      <c r="O2326" s="285"/>
      <c r="U2326" s="285"/>
      <c r="V2326" s="285"/>
      <c r="W2326" s="285"/>
      <c r="X2326" s="285"/>
    </row>
    <row r="2327" spans="1:24">
      <c r="A2327" s="45"/>
      <c r="B2327" s="43">
        <f t="shared" si="42"/>
        <v>2305</v>
      </c>
      <c r="C2327" s="539"/>
      <c r="D2327" s="620"/>
      <c r="E2327" s="620"/>
      <c r="F2327" s="48"/>
      <c r="N2327" s="285"/>
      <c r="O2327" s="285"/>
      <c r="U2327" s="285"/>
      <c r="V2327" s="285"/>
      <c r="W2327" s="285"/>
      <c r="X2327" s="285"/>
    </row>
    <row r="2328" spans="1:24">
      <c r="A2328" s="45"/>
      <c r="B2328" s="43">
        <f t="shared" si="42"/>
        <v>2306</v>
      </c>
      <c r="C2328" s="539"/>
      <c r="D2328" s="620"/>
      <c r="E2328" s="620"/>
      <c r="F2328" s="48"/>
      <c r="N2328" s="285"/>
      <c r="O2328" s="285"/>
      <c r="U2328" s="285"/>
      <c r="V2328" s="285"/>
      <c r="W2328" s="285"/>
      <c r="X2328" s="285"/>
    </row>
    <row r="2329" spans="1:24">
      <c r="A2329" s="45"/>
      <c r="B2329" s="43">
        <f t="shared" ref="B2329:B2392" si="43">B2328+1</f>
        <v>2307</v>
      </c>
      <c r="C2329" s="539"/>
      <c r="D2329" s="620"/>
      <c r="E2329" s="620"/>
      <c r="F2329" s="48"/>
      <c r="N2329" s="285"/>
      <c r="O2329" s="285"/>
      <c r="U2329" s="285"/>
      <c r="V2329" s="285"/>
      <c r="W2329" s="285"/>
      <c r="X2329" s="285"/>
    </row>
    <row r="2330" spans="1:24">
      <c r="A2330" s="45"/>
      <c r="B2330" s="43">
        <f t="shared" si="43"/>
        <v>2308</v>
      </c>
      <c r="C2330" s="539"/>
      <c r="D2330" s="620"/>
      <c r="E2330" s="620"/>
      <c r="F2330" s="48"/>
      <c r="N2330" s="285"/>
      <c r="O2330" s="285"/>
      <c r="U2330" s="285"/>
      <c r="V2330" s="285"/>
      <c r="W2330" s="285"/>
      <c r="X2330" s="285"/>
    </row>
    <row r="2331" spans="1:24">
      <c r="A2331" s="45"/>
      <c r="B2331" s="43">
        <f t="shared" si="43"/>
        <v>2309</v>
      </c>
      <c r="C2331" s="539"/>
      <c r="D2331" s="620"/>
      <c r="E2331" s="620"/>
      <c r="F2331" s="48"/>
      <c r="N2331" s="285"/>
      <c r="O2331" s="285"/>
      <c r="U2331" s="285"/>
      <c r="V2331" s="285"/>
      <c r="W2331" s="285"/>
      <c r="X2331" s="285"/>
    </row>
    <row r="2332" spans="1:24">
      <c r="A2332" s="45"/>
      <c r="B2332" s="43">
        <f t="shared" si="43"/>
        <v>2310</v>
      </c>
      <c r="C2332" s="539"/>
      <c r="D2332" s="620"/>
      <c r="E2332" s="620"/>
      <c r="F2332" s="48"/>
      <c r="N2332" s="285"/>
      <c r="O2332" s="285"/>
      <c r="U2332" s="285"/>
      <c r="V2332" s="285"/>
      <c r="W2332" s="285"/>
      <c r="X2332" s="285"/>
    </row>
    <row r="2333" spans="1:24">
      <c r="A2333" s="45"/>
      <c r="B2333" s="43">
        <f t="shared" si="43"/>
        <v>2311</v>
      </c>
      <c r="C2333" s="539"/>
      <c r="D2333" s="620"/>
      <c r="E2333" s="620"/>
      <c r="F2333" s="48"/>
      <c r="N2333" s="285"/>
      <c r="O2333" s="285"/>
      <c r="U2333" s="285"/>
      <c r="V2333" s="285"/>
      <c r="W2333" s="285"/>
      <c r="X2333" s="285"/>
    </row>
    <row r="2334" spans="1:24">
      <c r="A2334" s="45"/>
      <c r="B2334" s="43">
        <f t="shared" si="43"/>
        <v>2312</v>
      </c>
      <c r="C2334" s="539"/>
      <c r="D2334" s="620"/>
      <c r="E2334" s="620"/>
      <c r="F2334" s="48"/>
      <c r="N2334" s="285"/>
      <c r="O2334" s="285"/>
      <c r="U2334" s="285"/>
      <c r="V2334" s="285"/>
      <c r="W2334" s="285"/>
      <c r="X2334" s="285"/>
    </row>
    <row r="2335" spans="1:24">
      <c r="A2335" s="45"/>
      <c r="B2335" s="43">
        <f t="shared" si="43"/>
        <v>2313</v>
      </c>
      <c r="C2335" s="539"/>
      <c r="D2335" s="620"/>
      <c r="E2335" s="620"/>
      <c r="F2335" s="48"/>
      <c r="N2335" s="285"/>
      <c r="O2335" s="285"/>
      <c r="U2335" s="285"/>
      <c r="V2335" s="285"/>
      <c r="W2335" s="285"/>
      <c r="X2335" s="285"/>
    </row>
    <row r="2336" spans="1:24">
      <c r="A2336" s="45"/>
      <c r="B2336" s="43">
        <f t="shared" si="43"/>
        <v>2314</v>
      </c>
      <c r="C2336" s="539"/>
      <c r="D2336" s="620"/>
      <c r="E2336" s="620"/>
      <c r="F2336" s="48"/>
      <c r="N2336" s="285"/>
      <c r="O2336" s="285"/>
      <c r="U2336" s="285"/>
      <c r="V2336" s="285"/>
      <c r="W2336" s="285"/>
      <c r="X2336" s="285"/>
    </row>
    <row r="2337" spans="1:24">
      <c r="A2337" s="45"/>
      <c r="B2337" s="43">
        <f t="shared" si="43"/>
        <v>2315</v>
      </c>
      <c r="C2337" s="539"/>
      <c r="D2337" s="620"/>
      <c r="E2337" s="620"/>
      <c r="F2337" s="48"/>
      <c r="N2337" s="285"/>
      <c r="O2337" s="285"/>
      <c r="U2337" s="285"/>
      <c r="V2337" s="285"/>
      <c r="W2337" s="285"/>
      <c r="X2337" s="285"/>
    </row>
    <row r="2338" spans="1:24">
      <c r="A2338" s="45"/>
      <c r="B2338" s="43">
        <f t="shared" si="43"/>
        <v>2316</v>
      </c>
      <c r="C2338" s="539"/>
      <c r="D2338" s="620"/>
      <c r="E2338" s="620"/>
      <c r="F2338" s="48"/>
      <c r="N2338" s="285"/>
      <c r="O2338" s="285"/>
      <c r="U2338" s="285"/>
      <c r="V2338" s="285"/>
      <c r="W2338" s="285"/>
      <c r="X2338" s="285"/>
    </row>
    <row r="2339" spans="1:24">
      <c r="A2339" s="45"/>
      <c r="B2339" s="43">
        <f t="shared" si="43"/>
        <v>2317</v>
      </c>
      <c r="C2339" s="539"/>
      <c r="D2339" s="620"/>
      <c r="E2339" s="620"/>
      <c r="F2339" s="48"/>
      <c r="N2339" s="285"/>
      <c r="O2339" s="285"/>
      <c r="U2339" s="285"/>
      <c r="V2339" s="285"/>
      <c r="W2339" s="285"/>
      <c r="X2339" s="285"/>
    </row>
    <row r="2340" spans="1:24">
      <c r="A2340" s="45"/>
      <c r="B2340" s="43">
        <f t="shared" si="43"/>
        <v>2318</v>
      </c>
      <c r="C2340" s="539"/>
      <c r="D2340" s="620"/>
      <c r="E2340" s="620"/>
      <c r="F2340" s="48"/>
      <c r="N2340" s="285"/>
      <c r="O2340" s="285"/>
      <c r="U2340" s="285"/>
      <c r="V2340" s="285"/>
      <c r="W2340" s="285"/>
      <c r="X2340" s="285"/>
    </row>
    <row r="2341" spans="1:24">
      <c r="A2341" s="45"/>
      <c r="B2341" s="43">
        <f t="shared" si="43"/>
        <v>2319</v>
      </c>
      <c r="C2341" s="539"/>
      <c r="D2341" s="620"/>
      <c r="E2341" s="620"/>
      <c r="F2341" s="48"/>
      <c r="N2341" s="285"/>
      <c r="O2341" s="285"/>
      <c r="U2341" s="285"/>
      <c r="V2341" s="285"/>
      <c r="W2341" s="285"/>
      <c r="X2341" s="285"/>
    </row>
    <row r="2342" spans="1:24">
      <c r="A2342" s="45"/>
      <c r="B2342" s="43">
        <f t="shared" si="43"/>
        <v>2320</v>
      </c>
      <c r="C2342" s="539"/>
      <c r="D2342" s="620"/>
      <c r="E2342" s="620"/>
      <c r="F2342" s="48"/>
      <c r="N2342" s="285"/>
      <c r="O2342" s="285"/>
      <c r="U2342" s="285"/>
      <c r="V2342" s="285"/>
      <c r="W2342" s="285"/>
      <c r="X2342" s="285"/>
    </row>
    <row r="2343" spans="1:24">
      <c r="A2343" s="45"/>
      <c r="B2343" s="43">
        <f t="shared" si="43"/>
        <v>2321</v>
      </c>
      <c r="C2343" s="539"/>
      <c r="D2343" s="620"/>
      <c r="E2343" s="620"/>
      <c r="F2343" s="48"/>
      <c r="N2343" s="285"/>
      <c r="O2343" s="285"/>
      <c r="U2343" s="285"/>
      <c r="V2343" s="285"/>
      <c r="W2343" s="285"/>
      <c r="X2343" s="285"/>
    </row>
    <row r="2344" spans="1:24">
      <c r="A2344" s="45"/>
      <c r="B2344" s="43">
        <f t="shared" si="43"/>
        <v>2322</v>
      </c>
      <c r="C2344" s="539"/>
      <c r="D2344" s="620"/>
      <c r="E2344" s="620"/>
      <c r="F2344" s="48"/>
      <c r="N2344" s="285"/>
      <c r="O2344" s="285"/>
      <c r="U2344" s="285"/>
      <c r="V2344" s="285"/>
      <c r="W2344" s="285"/>
      <c r="X2344" s="285"/>
    </row>
    <row r="2345" spans="1:24">
      <c r="A2345" s="45"/>
      <c r="B2345" s="43">
        <f t="shared" si="43"/>
        <v>2323</v>
      </c>
      <c r="C2345" s="539"/>
      <c r="D2345" s="620"/>
      <c r="E2345" s="620"/>
      <c r="F2345" s="48"/>
      <c r="N2345" s="285"/>
      <c r="O2345" s="285"/>
      <c r="U2345" s="285"/>
      <c r="V2345" s="285"/>
      <c r="W2345" s="285"/>
      <c r="X2345" s="285"/>
    </row>
    <row r="2346" spans="1:24">
      <c r="A2346" s="45"/>
      <c r="B2346" s="43">
        <f t="shared" si="43"/>
        <v>2324</v>
      </c>
      <c r="C2346" s="539"/>
      <c r="D2346" s="620"/>
      <c r="E2346" s="620"/>
      <c r="F2346" s="48"/>
      <c r="N2346" s="285"/>
      <c r="O2346" s="285"/>
      <c r="U2346" s="285"/>
      <c r="V2346" s="285"/>
      <c r="W2346" s="285"/>
      <c r="X2346" s="285"/>
    </row>
    <row r="2347" spans="1:24">
      <c r="A2347" s="45"/>
      <c r="B2347" s="43">
        <f t="shared" si="43"/>
        <v>2325</v>
      </c>
      <c r="C2347" s="539"/>
      <c r="D2347" s="620"/>
      <c r="E2347" s="620"/>
      <c r="F2347" s="48"/>
      <c r="N2347" s="285"/>
      <c r="O2347" s="285"/>
      <c r="U2347" s="285"/>
      <c r="V2347" s="285"/>
      <c r="W2347" s="285"/>
      <c r="X2347" s="285"/>
    </row>
    <row r="2348" spans="1:24">
      <c r="A2348" s="45"/>
      <c r="B2348" s="43">
        <f t="shared" si="43"/>
        <v>2326</v>
      </c>
      <c r="C2348" s="539"/>
      <c r="D2348" s="620"/>
      <c r="E2348" s="620"/>
      <c r="F2348" s="48"/>
      <c r="N2348" s="285"/>
      <c r="O2348" s="285"/>
      <c r="U2348" s="285"/>
      <c r="V2348" s="285"/>
      <c r="W2348" s="285"/>
      <c r="X2348" s="285"/>
    </row>
    <row r="2349" spans="1:24">
      <c r="A2349" s="45"/>
      <c r="B2349" s="43">
        <f t="shared" si="43"/>
        <v>2327</v>
      </c>
      <c r="C2349" s="539"/>
      <c r="D2349" s="620"/>
      <c r="E2349" s="620"/>
      <c r="F2349" s="48"/>
      <c r="N2349" s="285"/>
      <c r="O2349" s="285"/>
      <c r="U2349" s="285"/>
      <c r="V2349" s="285"/>
      <c r="W2349" s="285"/>
      <c r="X2349" s="285"/>
    </row>
    <row r="2350" spans="1:24">
      <c r="A2350" s="45"/>
      <c r="B2350" s="43">
        <f t="shared" si="43"/>
        <v>2328</v>
      </c>
      <c r="C2350" s="539"/>
      <c r="D2350" s="620"/>
      <c r="E2350" s="620"/>
      <c r="F2350" s="48"/>
      <c r="N2350" s="285"/>
      <c r="O2350" s="285"/>
      <c r="U2350" s="285"/>
      <c r="V2350" s="285"/>
      <c r="W2350" s="285"/>
      <c r="X2350" s="285"/>
    </row>
    <row r="2351" spans="1:24">
      <c r="A2351" s="45"/>
      <c r="B2351" s="43">
        <f t="shared" si="43"/>
        <v>2329</v>
      </c>
      <c r="C2351" s="539"/>
      <c r="D2351" s="620"/>
      <c r="E2351" s="620"/>
      <c r="F2351" s="48"/>
      <c r="N2351" s="285"/>
      <c r="O2351" s="285"/>
      <c r="U2351" s="285"/>
      <c r="V2351" s="285"/>
      <c r="W2351" s="285"/>
      <c r="X2351" s="285"/>
    </row>
    <row r="2352" spans="1:24">
      <c r="A2352" s="45"/>
      <c r="B2352" s="43">
        <f t="shared" si="43"/>
        <v>2330</v>
      </c>
      <c r="C2352" s="539"/>
      <c r="D2352" s="620"/>
      <c r="E2352" s="620"/>
      <c r="F2352" s="48"/>
      <c r="N2352" s="285"/>
      <c r="O2352" s="285"/>
      <c r="U2352" s="285"/>
      <c r="V2352" s="285"/>
      <c r="W2352" s="285"/>
      <c r="X2352" s="285"/>
    </row>
    <row r="2353" spans="1:24">
      <c r="A2353" s="45"/>
      <c r="B2353" s="43">
        <f t="shared" si="43"/>
        <v>2331</v>
      </c>
      <c r="C2353" s="539"/>
      <c r="D2353" s="620"/>
      <c r="E2353" s="620"/>
      <c r="F2353" s="48"/>
      <c r="N2353" s="285"/>
      <c r="O2353" s="285"/>
      <c r="U2353" s="285"/>
      <c r="V2353" s="285"/>
      <c r="W2353" s="285"/>
      <c r="X2353" s="285"/>
    </row>
    <row r="2354" spans="1:24">
      <c r="A2354" s="45"/>
      <c r="B2354" s="43">
        <f t="shared" si="43"/>
        <v>2332</v>
      </c>
      <c r="C2354" s="539"/>
      <c r="D2354" s="620"/>
      <c r="E2354" s="620"/>
      <c r="F2354" s="48"/>
      <c r="N2354" s="285"/>
      <c r="O2354" s="285"/>
      <c r="U2354" s="285"/>
      <c r="V2354" s="285"/>
      <c r="W2354" s="285"/>
      <c r="X2354" s="285"/>
    </row>
    <row r="2355" spans="1:24">
      <c r="A2355" s="45"/>
      <c r="B2355" s="43">
        <f t="shared" si="43"/>
        <v>2333</v>
      </c>
      <c r="C2355" s="539"/>
      <c r="D2355" s="620"/>
      <c r="E2355" s="620"/>
      <c r="F2355" s="48"/>
      <c r="N2355" s="285"/>
      <c r="O2355" s="285"/>
      <c r="U2355" s="285"/>
      <c r="V2355" s="285"/>
      <c r="W2355" s="285"/>
      <c r="X2355" s="285"/>
    </row>
    <row r="2356" spans="1:24">
      <c r="A2356" s="45"/>
      <c r="B2356" s="43">
        <f t="shared" si="43"/>
        <v>2334</v>
      </c>
      <c r="C2356" s="539"/>
      <c r="D2356" s="620"/>
      <c r="E2356" s="620"/>
      <c r="F2356" s="48"/>
      <c r="N2356" s="285"/>
      <c r="O2356" s="285"/>
      <c r="U2356" s="285"/>
      <c r="V2356" s="285"/>
      <c r="W2356" s="285"/>
      <c r="X2356" s="285"/>
    </row>
    <row r="2357" spans="1:24">
      <c r="A2357" s="45"/>
      <c r="B2357" s="43">
        <f t="shared" si="43"/>
        <v>2335</v>
      </c>
      <c r="C2357" s="539"/>
      <c r="D2357" s="620"/>
      <c r="E2357" s="620"/>
      <c r="F2357" s="48"/>
      <c r="N2357" s="285"/>
      <c r="O2357" s="285"/>
      <c r="U2357" s="285"/>
      <c r="V2357" s="285"/>
      <c r="W2357" s="285"/>
      <c r="X2357" s="285"/>
    </row>
    <row r="2358" spans="1:24">
      <c r="A2358" s="45"/>
      <c r="B2358" s="43">
        <f t="shared" si="43"/>
        <v>2336</v>
      </c>
      <c r="C2358" s="539"/>
      <c r="D2358" s="620"/>
      <c r="E2358" s="620"/>
      <c r="F2358" s="48"/>
      <c r="N2358" s="285"/>
      <c r="O2358" s="285"/>
      <c r="U2358" s="285"/>
      <c r="V2358" s="285"/>
      <c r="W2358" s="285"/>
      <c r="X2358" s="285"/>
    </row>
    <row r="2359" spans="1:24">
      <c r="A2359" s="45"/>
      <c r="B2359" s="43">
        <f t="shared" si="43"/>
        <v>2337</v>
      </c>
      <c r="C2359" s="539"/>
      <c r="D2359" s="620"/>
      <c r="E2359" s="620"/>
      <c r="F2359" s="48"/>
      <c r="N2359" s="285"/>
      <c r="O2359" s="285"/>
      <c r="U2359" s="285"/>
      <c r="V2359" s="285"/>
      <c r="W2359" s="285"/>
      <c r="X2359" s="285"/>
    </row>
    <row r="2360" spans="1:24">
      <c r="A2360" s="45"/>
      <c r="B2360" s="43">
        <f t="shared" si="43"/>
        <v>2338</v>
      </c>
      <c r="C2360" s="539"/>
      <c r="D2360" s="620"/>
      <c r="E2360" s="620"/>
      <c r="F2360" s="48"/>
      <c r="N2360" s="285"/>
      <c r="O2360" s="285"/>
      <c r="U2360" s="285"/>
      <c r="V2360" s="285"/>
      <c r="W2360" s="285"/>
      <c r="X2360" s="285"/>
    </row>
    <row r="2361" spans="1:24">
      <c r="A2361" s="45"/>
      <c r="B2361" s="43">
        <f t="shared" si="43"/>
        <v>2339</v>
      </c>
      <c r="C2361" s="539"/>
      <c r="D2361" s="620"/>
      <c r="E2361" s="620"/>
      <c r="F2361" s="48"/>
      <c r="N2361" s="285"/>
      <c r="O2361" s="285"/>
      <c r="U2361" s="285"/>
      <c r="V2361" s="285"/>
      <c r="W2361" s="285"/>
      <c r="X2361" s="285"/>
    </row>
    <row r="2362" spans="1:24">
      <c r="A2362" s="45"/>
      <c r="B2362" s="43">
        <f t="shared" si="43"/>
        <v>2340</v>
      </c>
      <c r="C2362" s="539"/>
      <c r="D2362" s="620"/>
      <c r="E2362" s="620"/>
      <c r="F2362" s="48"/>
      <c r="N2362" s="285"/>
      <c r="O2362" s="285"/>
      <c r="U2362" s="285"/>
      <c r="V2362" s="285"/>
      <c r="W2362" s="285"/>
      <c r="X2362" s="285"/>
    </row>
    <row r="2363" spans="1:24">
      <c r="A2363" s="45"/>
      <c r="B2363" s="43">
        <f t="shared" si="43"/>
        <v>2341</v>
      </c>
      <c r="C2363" s="539"/>
      <c r="D2363" s="620"/>
      <c r="E2363" s="620"/>
      <c r="F2363" s="48"/>
      <c r="N2363" s="285"/>
      <c r="O2363" s="285"/>
      <c r="U2363" s="285"/>
      <c r="V2363" s="285"/>
      <c r="W2363" s="285"/>
      <c r="X2363" s="285"/>
    </row>
    <row r="2364" spans="1:24">
      <c r="A2364" s="45"/>
      <c r="B2364" s="43">
        <f t="shared" si="43"/>
        <v>2342</v>
      </c>
      <c r="C2364" s="539"/>
      <c r="D2364" s="620"/>
      <c r="E2364" s="620"/>
      <c r="F2364" s="48"/>
      <c r="N2364" s="285"/>
      <c r="O2364" s="285"/>
      <c r="U2364" s="285"/>
      <c r="V2364" s="285"/>
      <c r="W2364" s="285"/>
      <c r="X2364" s="285"/>
    </row>
    <row r="2365" spans="1:24">
      <c r="A2365" s="45"/>
      <c r="B2365" s="43">
        <f t="shared" si="43"/>
        <v>2343</v>
      </c>
      <c r="C2365" s="539"/>
      <c r="D2365" s="620"/>
      <c r="E2365" s="620"/>
      <c r="F2365" s="48"/>
      <c r="N2365" s="285"/>
      <c r="O2365" s="285"/>
      <c r="U2365" s="285"/>
      <c r="V2365" s="285"/>
      <c r="W2365" s="285"/>
      <c r="X2365" s="285"/>
    </row>
    <row r="2366" spans="1:24">
      <c r="A2366" s="45"/>
      <c r="B2366" s="43">
        <f t="shared" si="43"/>
        <v>2344</v>
      </c>
      <c r="C2366" s="539"/>
      <c r="D2366" s="620"/>
      <c r="E2366" s="620"/>
      <c r="F2366" s="48"/>
      <c r="N2366" s="285"/>
      <c r="O2366" s="285"/>
      <c r="U2366" s="285"/>
      <c r="V2366" s="285"/>
      <c r="W2366" s="285"/>
      <c r="X2366" s="285"/>
    </row>
    <row r="2367" spans="1:24">
      <c r="A2367" s="45"/>
      <c r="B2367" s="43">
        <f t="shared" si="43"/>
        <v>2345</v>
      </c>
      <c r="C2367" s="539"/>
      <c r="D2367" s="620"/>
      <c r="E2367" s="620"/>
      <c r="F2367" s="48"/>
      <c r="N2367" s="285"/>
      <c r="O2367" s="285"/>
      <c r="U2367" s="285"/>
      <c r="V2367" s="285"/>
      <c r="W2367" s="285"/>
      <c r="X2367" s="285"/>
    </row>
    <row r="2368" spans="1:24">
      <c r="A2368" s="45"/>
      <c r="B2368" s="43">
        <f t="shared" si="43"/>
        <v>2346</v>
      </c>
      <c r="C2368" s="539"/>
      <c r="D2368" s="620"/>
      <c r="E2368" s="620"/>
      <c r="F2368" s="48"/>
      <c r="N2368" s="285"/>
      <c r="O2368" s="285"/>
      <c r="U2368" s="285"/>
      <c r="V2368" s="285"/>
      <c r="W2368" s="285"/>
      <c r="X2368" s="285"/>
    </row>
    <row r="2369" spans="1:24">
      <c r="A2369" s="45"/>
      <c r="B2369" s="43">
        <f t="shared" si="43"/>
        <v>2347</v>
      </c>
      <c r="C2369" s="539"/>
      <c r="D2369" s="620"/>
      <c r="E2369" s="620"/>
      <c r="F2369" s="48"/>
      <c r="N2369" s="285"/>
      <c r="O2369" s="285"/>
      <c r="U2369" s="285"/>
      <c r="V2369" s="285"/>
      <c r="W2369" s="285"/>
      <c r="X2369" s="285"/>
    </row>
    <row r="2370" spans="1:24">
      <c r="A2370" s="45"/>
      <c r="B2370" s="43">
        <f t="shared" si="43"/>
        <v>2348</v>
      </c>
      <c r="C2370" s="539"/>
      <c r="D2370" s="620"/>
      <c r="E2370" s="620"/>
      <c r="F2370" s="48"/>
      <c r="N2370" s="285"/>
      <c r="O2370" s="285"/>
      <c r="U2370" s="285"/>
      <c r="V2370" s="285"/>
      <c r="W2370" s="285"/>
      <c r="X2370" s="285"/>
    </row>
    <row r="2371" spans="1:24">
      <c r="A2371" s="45"/>
      <c r="B2371" s="43">
        <f t="shared" si="43"/>
        <v>2349</v>
      </c>
      <c r="C2371" s="539"/>
      <c r="D2371" s="620"/>
      <c r="E2371" s="620"/>
      <c r="F2371" s="48"/>
      <c r="N2371" s="285"/>
      <c r="O2371" s="285"/>
      <c r="U2371" s="285"/>
      <c r="V2371" s="285"/>
      <c r="W2371" s="285"/>
      <c r="X2371" s="285"/>
    </row>
    <row r="2372" spans="1:24">
      <c r="A2372" s="45"/>
      <c r="B2372" s="43">
        <f t="shared" si="43"/>
        <v>2350</v>
      </c>
      <c r="C2372" s="539"/>
      <c r="D2372" s="620"/>
      <c r="E2372" s="620"/>
      <c r="F2372" s="48"/>
      <c r="N2372" s="285"/>
      <c r="O2372" s="285"/>
      <c r="U2372" s="285"/>
      <c r="V2372" s="285"/>
      <c r="W2372" s="285"/>
      <c r="X2372" s="285"/>
    </row>
    <row r="2373" spans="1:24">
      <c r="A2373" s="45"/>
      <c r="B2373" s="43">
        <f t="shared" si="43"/>
        <v>2351</v>
      </c>
      <c r="C2373" s="539"/>
      <c r="D2373" s="620"/>
      <c r="E2373" s="620"/>
      <c r="F2373" s="48"/>
      <c r="N2373" s="285"/>
      <c r="O2373" s="285"/>
      <c r="U2373" s="285"/>
      <c r="V2373" s="285"/>
      <c r="W2373" s="285"/>
      <c r="X2373" s="285"/>
    </row>
    <row r="2374" spans="1:24">
      <c r="A2374" s="45"/>
      <c r="B2374" s="43">
        <f t="shared" si="43"/>
        <v>2352</v>
      </c>
      <c r="C2374" s="539"/>
      <c r="D2374" s="620"/>
      <c r="E2374" s="620"/>
      <c r="F2374" s="48"/>
      <c r="N2374" s="285"/>
      <c r="O2374" s="285"/>
      <c r="U2374" s="285"/>
      <c r="V2374" s="285"/>
      <c r="W2374" s="285"/>
      <c r="X2374" s="285"/>
    </row>
    <row r="2375" spans="1:24">
      <c r="A2375" s="45"/>
      <c r="B2375" s="43">
        <f t="shared" si="43"/>
        <v>2353</v>
      </c>
      <c r="C2375" s="539"/>
      <c r="D2375" s="620"/>
      <c r="E2375" s="620"/>
      <c r="F2375" s="48"/>
      <c r="N2375" s="285"/>
      <c r="O2375" s="285"/>
      <c r="U2375" s="285"/>
      <c r="V2375" s="285"/>
      <c r="W2375" s="285"/>
      <c r="X2375" s="285"/>
    </row>
    <row r="2376" spans="1:24">
      <c r="A2376" s="45"/>
      <c r="B2376" s="43">
        <f t="shared" si="43"/>
        <v>2354</v>
      </c>
      <c r="C2376" s="539"/>
      <c r="D2376" s="620"/>
      <c r="E2376" s="620"/>
      <c r="F2376" s="48"/>
      <c r="N2376" s="285"/>
      <c r="O2376" s="285"/>
      <c r="U2376" s="285"/>
      <c r="V2376" s="285"/>
      <c r="W2376" s="285"/>
      <c r="X2376" s="285"/>
    </row>
    <row r="2377" spans="1:24">
      <c r="A2377" s="45"/>
      <c r="B2377" s="43">
        <f t="shared" si="43"/>
        <v>2355</v>
      </c>
      <c r="C2377" s="539"/>
      <c r="D2377" s="620"/>
      <c r="E2377" s="620"/>
      <c r="F2377" s="48"/>
      <c r="N2377" s="285"/>
      <c r="O2377" s="285"/>
      <c r="U2377" s="285"/>
      <c r="V2377" s="285"/>
      <c r="W2377" s="285"/>
      <c r="X2377" s="285"/>
    </row>
    <row r="2378" spans="1:24">
      <c r="A2378" s="45"/>
      <c r="B2378" s="43">
        <f t="shared" si="43"/>
        <v>2356</v>
      </c>
      <c r="C2378" s="539"/>
      <c r="D2378" s="620"/>
      <c r="E2378" s="620"/>
      <c r="F2378" s="48"/>
      <c r="N2378" s="285"/>
      <c r="O2378" s="285"/>
      <c r="U2378" s="285"/>
      <c r="V2378" s="285"/>
      <c r="W2378" s="285"/>
      <c r="X2378" s="285"/>
    </row>
    <row r="2379" spans="1:24">
      <c r="A2379" s="45"/>
      <c r="B2379" s="43">
        <f t="shared" si="43"/>
        <v>2357</v>
      </c>
      <c r="C2379" s="539"/>
      <c r="D2379" s="620"/>
      <c r="E2379" s="620"/>
      <c r="F2379" s="48"/>
      <c r="N2379" s="285"/>
      <c r="O2379" s="285"/>
      <c r="U2379" s="285"/>
      <c r="V2379" s="285"/>
      <c r="W2379" s="285"/>
      <c r="X2379" s="285"/>
    </row>
    <row r="2380" spans="1:24">
      <c r="A2380" s="45"/>
      <c r="B2380" s="43">
        <f t="shared" si="43"/>
        <v>2358</v>
      </c>
      <c r="C2380" s="539"/>
      <c r="D2380" s="620"/>
      <c r="E2380" s="620"/>
      <c r="F2380" s="48"/>
      <c r="N2380" s="285"/>
      <c r="O2380" s="285"/>
      <c r="U2380" s="285"/>
      <c r="V2380" s="285"/>
      <c r="W2380" s="285"/>
      <c r="X2380" s="285"/>
    </row>
    <row r="2381" spans="1:24">
      <c r="A2381" s="45"/>
      <c r="B2381" s="43">
        <f t="shared" si="43"/>
        <v>2359</v>
      </c>
      <c r="C2381" s="539"/>
      <c r="D2381" s="620"/>
      <c r="E2381" s="620"/>
      <c r="F2381" s="48"/>
      <c r="N2381" s="285"/>
      <c r="O2381" s="285"/>
      <c r="U2381" s="285"/>
      <c r="V2381" s="285"/>
      <c r="W2381" s="285"/>
      <c r="X2381" s="285"/>
    </row>
    <row r="2382" spans="1:24">
      <c r="A2382" s="45"/>
      <c r="B2382" s="43">
        <f t="shared" si="43"/>
        <v>2360</v>
      </c>
      <c r="C2382" s="539"/>
      <c r="D2382" s="620"/>
      <c r="E2382" s="620"/>
      <c r="F2382" s="48"/>
      <c r="N2382" s="285"/>
      <c r="O2382" s="285"/>
      <c r="U2382" s="285"/>
      <c r="V2382" s="285"/>
      <c r="W2382" s="285"/>
      <c r="X2382" s="285"/>
    </row>
    <row r="2383" spans="1:24">
      <c r="A2383" s="45"/>
      <c r="B2383" s="43">
        <f t="shared" si="43"/>
        <v>2361</v>
      </c>
      <c r="C2383" s="539"/>
      <c r="D2383" s="620"/>
      <c r="E2383" s="620"/>
      <c r="F2383" s="48"/>
      <c r="N2383" s="285"/>
      <c r="O2383" s="285"/>
      <c r="U2383" s="285"/>
      <c r="V2383" s="285"/>
      <c r="W2383" s="285"/>
      <c r="X2383" s="285"/>
    </row>
    <row r="2384" spans="1:24">
      <c r="A2384" s="45"/>
      <c r="B2384" s="43">
        <f t="shared" si="43"/>
        <v>2362</v>
      </c>
      <c r="C2384" s="539"/>
      <c r="D2384" s="620"/>
      <c r="E2384" s="620"/>
      <c r="F2384" s="48"/>
      <c r="N2384" s="285"/>
      <c r="O2384" s="285"/>
      <c r="U2384" s="285"/>
      <c r="V2384" s="285"/>
      <c r="W2384" s="285"/>
      <c r="X2384" s="285"/>
    </row>
    <row r="2385" spans="1:24">
      <c r="A2385" s="45"/>
      <c r="B2385" s="43">
        <f t="shared" si="43"/>
        <v>2363</v>
      </c>
      <c r="C2385" s="539"/>
      <c r="D2385" s="620"/>
      <c r="E2385" s="620"/>
      <c r="F2385" s="48"/>
      <c r="N2385" s="285"/>
      <c r="O2385" s="285"/>
      <c r="U2385" s="285"/>
      <c r="V2385" s="285"/>
      <c r="W2385" s="285"/>
      <c r="X2385" s="285"/>
    </row>
    <row r="2386" spans="1:24">
      <c r="A2386" s="45"/>
      <c r="B2386" s="43">
        <f t="shared" si="43"/>
        <v>2364</v>
      </c>
      <c r="C2386" s="539"/>
      <c r="D2386" s="620"/>
      <c r="E2386" s="620"/>
      <c r="F2386" s="48"/>
      <c r="N2386" s="285"/>
      <c r="O2386" s="285"/>
      <c r="U2386" s="285"/>
      <c r="V2386" s="285"/>
      <c r="W2386" s="285"/>
      <c r="X2386" s="285"/>
    </row>
    <row r="2387" spans="1:24">
      <c r="A2387" s="45"/>
      <c r="B2387" s="43">
        <f t="shared" si="43"/>
        <v>2365</v>
      </c>
      <c r="C2387" s="539"/>
      <c r="D2387" s="620"/>
      <c r="E2387" s="620"/>
      <c r="F2387" s="48"/>
      <c r="N2387" s="285"/>
      <c r="O2387" s="285"/>
      <c r="U2387" s="285"/>
      <c r="V2387" s="285"/>
      <c r="W2387" s="285"/>
      <c r="X2387" s="285"/>
    </row>
    <row r="2388" spans="1:24">
      <c r="A2388" s="45"/>
      <c r="B2388" s="43">
        <f t="shared" si="43"/>
        <v>2366</v>
      </c>
      <c r="C2388" s="539"/>
      <c r="D2388" s="620"/>
      <c r="E2388" s="620"/>
      <c r="F2388" s="48"/>
      <c r="N2388" s="285"/>
      <c r="O2388" s="285"/>
      <c r="U2388" s="285"/>
      <c r="V2388" s="285"/>
      <c r="W2388" s="285"/>
      <c r="X2388" s="285"/>
    </row>
    <row r="2389" spans="1:24">
      <c r="A2389" s="45"/>
      <c r="B2389" s="43">
        <f t="shared" si="43"/>
        <v>2367</v>
      </c>
      <c r="C2389" s="539"/>
      <c r="D2389" s="620"/>
      <c r="E2389" s="620"/>
      <c r="F2389" s="48"/>
      <c r="N2389" s="285"/>
      <c r="O2389" s="285"/>
      <c r="U2389" s="285"/>
      <c r="V2389" s="285"/>
      <c r="W2389" s="285"/>
      <c r="X2389" s="285"/>
    </row>
    <row r="2390" spans="1:24">
      <c r="A2390" s="45"/>
      <c r="B2390" s="43">
        <f t="shared" si="43"/>
        <v>2368</v>
      </c>
      <c r="C2390" s="539"/>
      <c r="D2390" s="620"/>
      <c r="E2390" s="620"/>
      <c r="F2390" s="48"/>
      <c r="N2390" s="285"/>
      <c r="O2390" s="285"/>
      <c r="U2390" s="285"/>
      <c r="V2390" s="285"/>
      <c r="W2390" s="285"/>
      <c r="X2390" s="285"/>
    </row>
    <row r="2391" spans="1:24">
      <c r="A2391" s="45"/>
      <c r="B2391" s="43">
        <f t="shared" si="43"/>
        <v>2369</v>
      </c>
      <c r="C2391" s="539"/>
      <c r="D2391" s="620"/>
      <c r="E2391" s="620"/>
      <c r="F2391" s="48"/>
      <c r="N2391" s="285"/>
      <c r="O2391" s="285"/>
      <c r="U2391" s="285"/>
      <c r="V2391" s="285"/>
      <c r="W2391" s="285"/>
      <c r="X2391" s="285"/>
    </row>
    <row r="2392" spans="1:24">
      <c r="A2392" s="45"/>
      <c r="B2392" s="43">
        <f t="shared" si="43"/>
        <v>2370</v>
      </c>
      <c r="C2392" s="539"/>
      <c r="D2392" s="620"/>
      <c r="E2392" s="620"/>
      <c r="F2392" s="48"/>
      <c r="N2392" s="285"/>
      <c r="O2392" s="285"/>
      <c r="U2392" s="285"/>
      <c r="V2392" s="285"/>
      <c r="W2392" s="285"/>
      <c r="X2392" s="285"/>
    </row>
    <row r="2393" spans="1:24">
      <c r="A2393" s="45"/>
      <c r="B2393" s="43">
        <f t="shared" ref="B2393:B2456" si="44">B2392+1</f>
        <v>2371</v>
      </c>
      <c r="C2393" s="539"/>
      <c r="D2393" s="620"/>
      <c r="E2393" s="620"/>
      <c r="F2393" s="48"/>
      <c r="N2393" s="285"/>
      <c r="O2393" s="285"/>
      <c r="U2393" s="285"/>
      <c r="V2393" s="285"/>
      <c r="W2393" s="285"/>
      <c r="X2393" s="285"/>
    </row>
    <row r="2394" spans="1:24">
      <c r="A2394" s="45"/>
      <c r="B2394" s="43">
        <f t="shared" si="44"/>
        <v>2372</v>
      </c>
      <c r="C2394" s="539"/>
      <c r="D2394" s="620"/>
      <c r="E2394" s="620"/>
      <c r="F2394" s="48"/>
      <c r="N2394" s="285"/>
      <c r="O2394" s="285"/>
      <c r="U2394" s="285"/>
      <c r="V2394" s="285"/>
      <c r="W2394" s="285"/>
      <c r="X2394" s="285"/>
    </row>
    <row r="2395" spans="1:24">
      <c r="A2395" s="45"/>
      <c r="B2395" s="43">
        <f t="shared" si="44"/>
        <v>2373</v>
      </c>
      <c r="C2395" s="539"/>
      <c r="D2395" s="620"/>
      <c r="E2395" s="620"/>
      <c r="F2395" s="48"/>
      <c r="N2395" s="285"/>
      <c r="O2395" s="285"/>
      <c r="U2395" s="285"/>
      <c r="V2395" s="285"/>
      <c r="W2395" s="285"/>
      <c r="X2395" s="285"/>
    </row>
    <row r="2396" spans="1:24">
      <c r="A2396" s="45"/>
      <c r="B2396" s="43">
        <f t="shared" si="44"/>
        <v>2374</v>
      </c>
      <c r="C2396" s="539"/>
      <c r="D2396" s="620"/>
      <c r="E2396" s="620"/>
      <c r="F2396" s="48"/>
      <c r="N2396" s="285"/>
      <c r="O2396" s="285"/>
      <c r="U2396" s="285"/>
      <c r="V2396" s="285"/>
      <c r="W2396" s="285"/>
      <c r="X2396" s="285"/>
    </row>
    <row r="2397" spans="1:24">
      <c r="A2397" s="45"/>
      <c r="B2397" s="43">
        <f t="shared" si="44"/>
        <v>2375</v>
      </c>
      <c r="C2397" s="539"/>
      <c r="D2397" s="620"/>
      <c r="E2397" s="620"/>
      <c r="F2397" s="48"/>
      <c r="N2397" s="285"/>
      <c r="O2397" s="285"/>
      <c r="U2397" s="285"/>
      <c r="V2397" s="285"/>
      <c r="W2397" s="285"/>
      <c r="X2397" s="285"/>
    </row>
    <row r="2398" spans="1:24">
      <c r="A2398" s="45"/>
      <c r="B2398" s="43">
        <f t="shared" si="44"/>
        <v>2376</v>
      </c>
      <c r="C2398" s="539"/>
      <c r="D2398" s="620"/>
      <c r="E2398" s="620"/>
      <c r="F2398" s="48"/>
      <c r="N2398" s="285"/>
      <c r="O2398" s="285"/>
      <c r="U2398" s="285"/>
      <c r="V2398" s="285"/>
      <c r="W2398" s="285"/>
      <c r="X2398" s="285"/>
    </row>
    <row r="2399" spans="1:24">
      <c r="A2399" s="45"/>
      <c r="B2399" s="43">
        <f t="shared" si="44"/>
        <v>2377</v>
      </c>
      <c r="C2399" s="539"/>
      <c r="D2399" s="620"/>
      <c r="E2399" s="620"/>
      <c r="F2399" s="48"/>
      <c r="N2399" s="285"/>
      <c r="O2399" s="285"/>
      <c r="U2399" s="285"/>
      <c r="V2399" s="285"/>
      <c r="W2399" s="285"/>
      <c r="X2399" s="285"/>
    </row>
    <row r="2400" spans="1:24">
      <c r="A2400" s="45"/>
      <c r="B2400" s="43">
        <f t="shared" si="44"/>
        <v>2378</v>
      </c>
      <c r="C2400" s="539"/>
      <c r="D2400" s="620"/>
      <c r="E2400" s="620"/>
      <c r="F2400" s="48"/>
      <c r="N2400" s="285"/>
      <c r="O2400" s="285"/>
      <c r="U2400" s="285"/>
      <c r="V2400" s="285"/>
      <c r="W2400" s="285"/>
      <c r="X2400" s="285"/>
    </row>
    <row r="2401" spans="1:24">
      <c r="A2401" s="45"/>
      <c r="B2401" s="43">
        <f t="shared" si="44"/>
        <v>2379</v>
      </c>
      <c r="C2401" s="539"/>
      <c r="D2401" s="620"/>
      <c r="E2401" s="620"/>
      <c r="F2401" s="48"/>
      <c r="N2401" s="285"/>
      <c r="O2401" s="285"/>
      <c r="U2401" s="285"/>
      <c r="V2401" s="285"/>
      <c r="W2401" s="285"/>
      <c r="X2401" s="285"/>
    </row>
    <row r="2402" spans="1:24">
      <c r="A2402" s="45"/>
      <c r="B2402" s="43">
        <f t="shared" si="44"/>
        <v>2380</v>
      </c>
      <c r="C2402" s="539"/>
      <c r="D2402" s="620"/>
      <c r="E2402" s="620"/>
      <c r="F2402" s="48"/>
      <c r="N2402" s="285"/>
      <c r="O2402" s="285"/>
      <c r="U2402" s="285"/>
      <c r="V2402" s="285"/>
      <c r="W2402" s="285"/>
      <c r="X2402" s="285"/>
    </row>
    <row r="2403" spans="1:24">
      <c r="A2403" s="45"/>
      <c r="B2403" s="43">
        <f t="shared" si="44"/>
        <v>2381</v>
      </c>
      <c r="C2403" s="539"/>
      <c r="D2403" s="620"/>
      <c r="E2403" s="620"/>
      <c r="F2403" s="48"/>
      <c r="N2403" s="285"/>
      <c r="O2403" s="285"/>
      <c r="U2403" s="285"/>
      <c r="V2403" s="285"/>
      <c r="W2403" s="285"/>
      <c r="X2403" s="285"/>
    </row>
    <row r="2404" spans="1:24">
      <c r="A2404" s="45"/>
      <c r="B2404" s="43">
        <f t="shared" si="44"/>
        <v>2382</v>
      </c>
      <c r="C2404" s="539"/>
      <c r="D2404" s="620"/>
      <c r="E2404" s="620"/>
      <c r="F2404" s="48"/>
      <c r="N2404" s="285"/>
      <c r="O2404" s="285"/>
      <c r="U2404" s="285"/>
      <c r="V2404" s="285"/>
      <c r="W2404" s="285"/>
      <c r="X2404" s="285"/>
    </row>
    <row r="2405" spans="1:24">
      <c r="A2405" s="45"/>
      <c r="B2405" s="43">
        <f t="shared" si="44"/>
        <v>2383</v>
      </c>
      <c r="C2405" s="539"/>
      <c r="D2405" s="620"/>
      <c r="E2405" s="620"/>
      <c r="F2405" s="48"/>
      <c r="N2405" s="285"/>
      <c r="O2405" s="285"/>
      <c r="U2405" s="285"/>
      <c r="V2405" s="285"/>
      <c r="W2405" s="285"/>
      <c r="X2405" s="285"/>
    </row>
    <row r="2406" spans="1:24">
      <c r="A2406" s="45"/>
      <c r="B2406" s="43">
        <f t="shared" si="44"/>
        <v>2384</v>
      </c>
      <c r="C2406" s="539"/>
      <c r="D2406" s="620"/>
      <c r="E2406" s="620"/>
      <c r="F2406" s="48"/>
      <c r="N2406" s="285"/>
      <c r="O2406" s="285"/>
      <c r="U2406" s="285"/>
      <c r="V2406" s="285"/>
      <c r="W2406" s="285"/>
      <c r="X2406" s="285"/>
    </row>
    <row r="2407" spans="1:24">
      <c r="A2407" s="45"/>
      <c r="B2407" s="43">
        <f t="shared" si="44"/>
        <v>2385</v>
      </c>
      <c r="C2407" s="539"/>
      <c r="D2407" s="620"/>
      <c r="E2407" s="620"/>
      <c r="F2407" s="48"/>
      <c r="N2407" s="285"/>
      <c r="O2407" s="285"/>
      <c r="U2407" s="285"/>
      <c r="V2407" s="285"/>
      <c r="W2407" s="285"/>
      <c r="X2407" s="285"/>
    </row>
    <row r="2408" spans="1:24">
      <c r="A2408" s="45"/>
      <c r="B2408" s="43">
        <f t="shared" si="44"/>
        <v>2386</v>
      </c>
      <c r="C2408" s="539"/>
      <c r="D2408" s="620"/>
      <c r="E2408" s="620"/>
      <c r="F2408" s="48"/>
      <c r="N2408" s="285"/>
      <c r="O2408" s="285"/>
      <c r="U2408" s="285"/>
      <c r="V2408" s="285"/>
      <c r="W2408" s="285"/>
      <c r="X2408" s="285"/>
    </row>
    <row r="2409" spans="1:24">
      <c r="A2409" s="45"/>
      <c r="B2409" s="43">
        <f t="shared" si="44"/>
        <v>2387</v>
      </c>
      <c r="C2409" s="539"/>
      <c r="D2409" s="620"/>
      <c r="E2409" s="620"/>
      <c r="F2409" s="48"/>
      <c r="N2409" s="285"/>
      <c r="O2409" s="285"/>
      <c r="U2409" s="285"/>
      <c r="V2409" s="285"/>
      <c r="W2409" s="285"/>
      <c r="X2409" s="285"/>
    </row>
    <row r="2410" spans="1:24">
      <c r="A2410" s="45"/>
      <c r="B2410" s="43">
        <f t="shared" si="44"/>
        <v>2388</v>
      </c>
      <c r="C2410" s="539"/>
      <c r="D2410" s="620"/>
      <c r="E2410" s="620"/>
      <c r="F2410" s="48"/>
      <c r="N2410" s="285"/>
      <c r="O2410" s="285"/>
      <c r="U2410" s="285"/>
      <c r="V2410" s="285"/>
      <c r="W2410" s="285"/>
      <c r="X2410" s="285"/>
    </row>
    <row r="2411" spans="1:24">
      <c r="A2411" s="45"/>
      <c r="B2411" s="43">
        <f t="shared" si="44"/>
        <v>2389</v>
      </c>
      <c r="C2411" s="539"/>
      <c r="D2411" s="620"/>
      <c r="E2411" s="620"/>
      <c r="F2411" s="48"/>
      <c r="N2411" s="285"/>
      <c r="O2411" s="285"/>
      <c r="U2411" s="285"/>
      <c r="V2411" s="285"/>
      <c r="W2411" s="285"/>
      <c r="X2411" s="285"/>
    </row>
    <row r="2412" spans="1:24">
      <c r="A2412" s="45"/>
      <c r="B2412" s="43">
        <f t="shared" si="44"/>
        <v>2390</v>
      </c>
      <c r="C2412" s="539"/>
      <c r="D2412" s="620"/>
      <c r="E2412" s="620"/>
      <c r="F2412" s="48"/>
      <c r="N2412" s="285"/>
      <c r="O2412" s="285"/>
      <c r="U2412" s="285"/>
      <c r="V2412" s="285"/>
      <c r="W2412" s="285"/>
      <c r="X2412" s="285"/>
    </row>
    <row r="2413" spans="1:24">
      <c r="A2413" s="45"/>
      <c r="B2413" s="43">
        <f t="shared" si="44"/>
        <v>2391</v>
      </c>
      <c r="C2413" s="539"/>
      <c r="D2413" s="620"/>
      <c r="E2413" s="620"/>
      <c r="F2413" s="48"/>
      <c r="N2413" s="285"/>
      <c r="O2413" s="285"/>
      <c r="U2413" s="285"/>
      <c r="V2413" s="285"/>
      <c r="W2413" s="285"/>
      <c r="X2413" s="285"/>
    </row>
    <row r="2414" spans="1:24">
      <c r="A2414" s="45"/>
      <c r="B2414" s="43">
        <f t="shared" si="44"/>
        <v>2392</v>
      </c>
      <c r="C2414" s="539"/>
      <c r="D2414" s="620"/>
      <c r="E2414" s="620"/>
      <c r="F2414" s="48"/>
      <c r="N2414" s="285"/>
      <c r="O2414" s="285"/>
      <c r="U2414" s="285"/>
      <c r="V2414" s="285"/>
      <c r="W2414" s="285"/>
      <c r="X2414" s="285"/>
    </row>
    <row r="2415" spans="1:24">
      <c r="A2415" s="45"/>
      <c r="B2415" s="43">
        <f t="shared" si="44"/>
        <v>2393</v>
      </c>
      <c r="C2415" s="539"/>
      <c r="D2415" s="620"/>
      <c r="E2415" s="620"/>
      <c r="F2415" s="48"/>
      <c r="N2415" s="285"/>
      <c r="O2415" s="285"/>
      <c r="U2415" s="285"/>
      <c r="V2415" s="285"/>
      <c r="W2415" s="285"/>
      <c r="X2415" s="285"/>
    </row>
    <row r="2416" spans="1:24">
      <c r="A2416" s="45"/>
      <c r="B2416" s="43">
        <f t="shared" si="44"/>
        <v>2394</v>
      </c>
      <c r="C2416" s="539"/>
      <c r="D2416" s="620"/>
      <c r="E2416" s="620"/>
      <c r="F2416" s="48"/>
      <c r="N2416" s="285"/>
      <c r="O2416" s="285"/>
      <c r="U2416" s="285"/>
      <c r="V2416" s="285"/>
      <c r="W2416" s="285"/>
      <c r="X2416" s="285"/>
    </row>
    <row r="2417" spans="1:24">
      <c r="A2417" s="45"/>
      <c r="B2417" s="43">
        <f t="shared" si="44"/>
        <v>2395</v>
      </c>
      <c r="C2417" s="539"/>
      <c r="D2417" s="620"/>
      <c r="E2417" s="620"/>
      <c r="F2417" s="48"/>
      <c r="N2417" s="285"/>
      <c r="O2417" s="285"/>
      <c r="U2417" s="285"/>
      <c r="V2417" s="285"/>
      <c r="W2417" s="285"/>
      <c r="X2417" s="285"/>
    </row>
    <row r="2418" spans="1:24">
      <c r="A2418" s="45"/>
      <c r="B2418" s="43">
        <f t="shared" si="44"/>
        <v>2396</v>
      </c>
      <c r="C2418" s="539"/>
      <c r="D2418" s="620"/>
      <c r="E2418" s="620"/>
      <c r="F2418" s="48"/>
      <c r="N2418" s="285"/>
      <c r="O2418" s="285"/>
      <c r="U2418" s="285"/>
      <c r="V2418" s="285"/>
      <c r="W2418" s="285"/>
      <c r="X2418" s="285"/>
    </row>
    <row r="2419" spans="1:24">
      <c r="A2419" s="45"/>
      <c r="B2419" s="43">
        <f t="shared" si="44"/>
        <v>2397</v>
      </c>
      <c r="C2419" s="539"/>
      <c r="D2419" s="620"/>
      <c r="E2419" s="620"/>
      <c r="F2419" s="48"/>
      <c r="N2419" s="285"/>
      <c r="O2419" s="285"/>
      <c r="U2419" s="285"/>
      <c r="V2419" s="285"/>
      <c r="W2419" s="285"/>
      <c r="X2419" s="285"/>
    </row>
    <row r="2420" spans="1:24">
      <c r="A2420" s="45"/>
      <c r="B2420" s="43">
        <f t="shared" si="44"/>
        <v>2398</v>
      </c>
      <c r="C2420" s="539"/>
      <c r="D2420" s="620"/>
      <c r="E2420" s="620"/>
      <c r="F2420" s="48"/>
      <c r="N2420" s="285"/>
      <c r="O2420" s="285"/>
      <c r="U2420" s="285"/>
      <c r="V2420" s="285"/>
      <c r="W2420" s="285"/>
      <c r="X2420" s="285"/>
    </row>
    <row r="2421" spans="1:24">
      <c r="A2421" s="45"/>
      <c r="B2421" s="43">
        <f t="shared" si="44"/>
        <v>2399</v>
      </c>
      <c r="C2421" s="539"/>
      <c r="D2421" s="620"/>
      <c r="E2421" s="620"/>
      <c r="F2421" s="48"/>
      <c r="N2421" s="285"/>
      <c r="O2421" s="285"/>
      <c r="U2421" s="285"/>
      <c r="V2421" s="285"/>
      <c r="W2421" s="285"/>
      <c r="X2421" s="285"/>
    </row>
    <row r="2422" spans="1:24">
      <c r="A2422" s="45"/>
      <c r="B2422" s="43">
        <f t="shared" si="44"/>
        <v>2400</v>
      </c>
      <c r="C2422" s="539"/>
      <c r="D2422" s="620"/>
      <c r="E2422" s="620"/>
      <c r="F2422" s="48"/>
      <c r="N2422" s="285"/>
      <c r="O2422" s="285"/>
      <c r="U2422" s="285"/>
      <c r="V2422" s="285"/>
      <c r="W2422" s="285"/>
      <c r="X2422" s="285"/>
    </row>
    <row r="2423" spans="1:24">
      <c r="A2423" s="45"/>
      <c r="B2423" s="43">
        <f t="shared" si="44"/>
        <v>2401</v>
      </c>
      <c r="C2423" s="539"/>
      <c r="D2423" s="620"/>
      <c r="E2423" s="620"/>
      <c r="F2423" s="48"/>
      <c r="N2423" s="285"/>
      <c r="O2423" s="285"/>
      <c r="U2423" s="285"/>
      <c r="V2423" s="285"/>
      <c r="W2423" s="285"/>
      <c r="X2423" s="285"/>
    </row>
    <row r="2424" spans="1:24">
      <c r="A2424" s="45"/>
      <c r="B2424" s="43">
        <f t="shared" si="44"/>
        <v>2402</v>
      </c>
      <c r="C2424" s="539"/>
      <c r="D2424" s="620"/>
      <c r="E2424" s="620"/>
      <c r="F2424" s="48"/>
      <c r="N2424" s="285"/>
      <c r="O2424" s="285"/>
      <c r="U2424" s="285"/>
      <c r="V2424" s="285"/>
      <c r="W2424" s="285"/>
      <c r="X2424" s="285"/>
    </row>
    <row r="2425" spans="1:24">
      <c r="A2425" s="45"/>
      <c r="B2425" s="43">
        <f t="shared" si="44"/>
        <v>2403</v>
      </c>
      <c r="C2425" s="539"/>
      <c r="D2425" s="620"/>
      <c r="E2425" s="620"/>
      <c r="F2425" s="48"/>
      <c r="N2425" s="285"/>
      <c r="O2425" s="285"/>
      <c r="U2425" s="285"/>
      <c r="V2425" s="285"/>
      <c r="W2425" s="285"/>
      <c r="X2425" s="285"/>
    </row>
    <row r="2426" spans="1:24">
      <c r="A2426" s="45"/>
      <c r="B2426" s="43">
        <f t="shared" si="44"/>
        <v>2404</v>
      </c>
      <c r="C2426" s="539"/>
      <c r="D2426" s="620"/>
      <c r="E2426" s="620"/>
      <c r="F2426" s="48"/>
      <c r="N2426" s="285"/>
      <c r="O2426" s="285"/>
      <c r="U2426" s="285"/>
      <c r="V2426" s="285"/>
      <c r="W2426" s="285"/>
      <c r="X2426" s="285"/>
    </row>
    <row r="2427" spans="1:24">
      <c r="A2427" s="45"/>
      <c r="B2427" s="43">
        <f t="shared" si="44"/>
        <v>2405</v>
      </c>
      <c r="C2427" s="539"/>
      <c r="D2427" s="620"/>
      <c r="E2427" s="620"/>
      <c r="F2427" s="48"/>
      <c r="N2427" s="285"/>
      <c r="O2427" s="285"/>
      <c r="U2427" s="285"/>
      <c r="V2427" s="285"/>
      <c r="W2427" s="285"/>
      <c r="X2427" s="285"/>
    </row>
    <row r="2428" spans="1:24">
      <c r="A2428" s="45"/>
      <c r="B2428" s="43">
        <f t="shared" si="44"/>
        <v>2406</v>
      </c>
      <c r="C2428" s="539"/>
      <c r="D2428" s="620"/>
      <c r="E2428" s="620"/>
      <c r="F2428" s="48"/>
      <c r="N2428" s="285"/>
      <c r="O2428" s="285"/>
      <c r="U2428" s="285"/>
      <c r="V2428" s="285"/>
      <c r="W2428" s="285"/>
      <c r="X2428" s="285"/>
    </row>
    <row r="2429" spans="1:24">
      <c r="A2429" s="45"/>
      <c r="B2429" s="43">
        <f t="shared" si="44"/>
        <v>2407</v>
      </c>
      <c r="C2429" s="539"/>
      <c r="D2429" s="620"/>
      <c r="E2429" s="620"/>
      <c r="F2429" s="48"/>
      <c r="N2429" s="285"/>
      <c r="O2429" s="285"/>
      <c r="U2429" s="285"/>
      <c r="V2429" s="285"/>
      <c r="W2429" s="285"/>
      <c r="X2429" s="285"/>
    </row>
    <row r="2430" spans="1:24">
      <c r="A2430" s="45"/>
      <c r="B2430" s="43">
        <f t="shared" si="44"/>
        <v>2408</v>
      </c>
      <c r="C2430" s="539"/>
      <c r="D2430" s="620"/>
      <c r="E2430" s="620"/>
      <c r="F2430" s="48"/>
      <c r="N2430" s="285"/>
      <c r="O2430" s="285"/>
      <c r="U2430" s="285"/>
      <c r="V2430" s="285"/>
      <c r="W2430" s="285"/>
      <c r="X2430" s="285"/>
    </row>
    <row r="2431" spans="1:24">
      <c r="A2431" s="45"/>
      <c r="B2431" s="43">
        <f t="shared" si="44"/>
        <v>2409</v>
      </c>
      <c r="C2431" s="539"/>
      <c r="D2431" s="620"/>
      <c r="E2431" s="620"/>
      <c r="F2431" s="48"/>
      <c r="N2431" s="285"/>
      <c r="O2431" s="285"/>
      <c r="U2431" s="285"/>
      <c r="V2431" s="285"/>
      <c r="W2431" s="285"/>
      <c r="X2431" s="285"/>
    </row>
    <row r="2432" spans="1:24">
      <c r="A2432" s="45"/>
      <c r="B2432" s="43">
        <f t="shared" si="44"/>
        <v>2410</v>
      </c>
      <c r="C2432" s="539"/>
      <c r="D2432" s="620"/>
      <c r="E2432" s="620"/>
      <c r="F2432" s="48"/>
      <c r="N2432" s="285"/>
      <c r="O2432" s="285"/>
      <c r="U2432" s="285"/>
      <c r="V2432" s="285"/>
      <c r="W2432" s="285"/>
      <c r="X2432" s="285"/>
    </row>
    <row r="2433" spans="1:24">
      <c r="A2433" s="45"/>
      <c r="B2433" s="43">
        <f t="shared" si="44"/>
        <v>2411</v>
      </c>
      <c r="C2433" s="539"/>
      <c r="D2433" s="620"/>
      <c r="E2433" s="620"/>
      <c r="F2433" s="48"/>
      <c r="N2433" s="285"/>
      <c r="O2433" s="285"/>
      <c r="U2433" s="285"/>
      <c r="V2433" s="285"/>
      <c r="W2433" s="285"/>
      <c r="X2433" s="285"/>
    </row>
    <row r="2434" spans="1:24">
      <c r="A2434" s="45"/>
      <c r="B2434" s="43">
        <f t="shared" si="44"/>
        <v>2412</v>
      </c>
      <c r="C2434" s="539"/>
      <c r="D2434" s="620"/>
      <c r="E2434" s="620"/>
      <c r="F2434" s="48"/>
      <c r="N2434" s="285"/>
      <c r="O2434" s="285"/>
      <c r="U2434" s="285"/>
      <c r="V2434" s="285"/>
      <c r="W2434" s="285"/>
      <c r="X2434" s="285"/>
    </row>
    <row r="2435" spans="1:24">
      <c r="A2435" s="45"/>
      <c r="B2435" s="43">
        <f t="shared" si="44"/>
        <v>2413</v>
      </c>
      <c r="C2435" s="539"/>
      <c r="D2435" s="620"/>
      <c r="E2435" s="620"/>
      <c r="F2435" s="48"/>
      <c r="N2435" s="285"/>
      <c r="O2435" s="285"/>
      <c r="U2435" s="285"/>
      <c r="V2435" s="285"/>
      <c r="W2435" s="285"/>
      <c r="X2435" s="285"/>
    </row>
    <row r="2436" spans="1:24">
      <c r="A2436" s="45"/>
      <c r="B2436" s="43">
        <f t="shared" si="44"/>
        <v>2414</v>
      </c>
      <c r="C2436" s="539"/>
      <c r="D2436" s="620"/>
      <c r="E2436" s="620"/>
      <c r="F2436" s="48"/>
      <c r="N2436" s="285"/>
      <c r="O2436" s="285"/>
      <c r="U2436" s="285"/>
      <c r="V2436" s="285"/>
      <c r="W2436" s="285"/>
      <c r="X2436" s="285"/>
    </row>
    <row r="2437" spans="1:24">
      <c r="A2437" s="45"/>
      <c r="B2437" s="43">
        <f t="shared" si="44"/>
        <v>2415</v>
      </c>
      <c r="C2437" s="539"/>
      <c r="D2437" s="620"/>
      <c r="E2437" s="620"/>
      <c r="F2437" s="48"/>
      <c r="N2437" s="285"/>
      <c r="O2437" s="285"/>
      <c r="U2437" s="285"/>
      <c r="V2437" s="285"/>
      <c r="W2437" s="285"/>
      <c r="X2437" s="285"/>
    </row>
    <row r="2438" spans="1:24">
      <c r="A2438" s="45"/>
      <c r="B2438" s="43">
        <f t="shared" si="44"/>
        <v>2416</v>
      </c>
      <c r="C2438" s="539"/>
      <c r="D2438" s="620"/>
      <c r="E2438" s="620"/>
      <c r="F2438" s="48"/>
      <c r="N2438" s="285"/>
      <c r="O2438" s="285"/>
      <c r="U2438" s="285"/>
      <c r="V2438" s="285"/>
      <c r="W2438" s="285"/>
      <c r="X2438" s="285"/>
    </row>
    <row r="2439" spans="1:24">
      <c r="A2439" s="45"/>
      <c r="B2439" s="43">
        <f t="shared" si="44"/>
        <v>2417</v>
      </c>
      <c r="C2439" s="539"/>
      <c r="D2439" s="620"/>
      <c r="E2439" s="620"/>
      <c r="F2439" s="48"/>
      <c r="N2439" s="285"/>
      <c r="O2439" s="285"/>
      <c r="U2439" s="285"/>
      <c r="V2439" s="285"/>
      <c r="W2439" s="285"/>
      <c r="X2439" s="285"/>
    </row>
    <row r="2440" spans="1:24">
      <c r="A2440" s="45"/>
      <c r="B2440" s="43">
        <f t="shared" si="44"/>
        <v>2418</v>
      </c>
      <c r="C2440" s="539"/>
      <c r="D2440" s="620"/>
      <c r="E2440" s="620"/>
      <c r="F2440" s="48"/>
      <c r="N2440" s="285"/>
      <c r="O2440" s="285"/>
      <c r="U2440" s="285"/>
      <c r="V2440" s="285"/>
      <c r="W2440" s="285"/>
      <c r="X2440" s="285"/>
    </row>
    <row r="2441" spans="1:24">
      <c r="A2441" s="45"/>
      <c r="B2441" s="43">
        <f t="shared" si="44"/>
        <v>2419</v>
      </c>
      <c r="C2441" s="539"/>
      <c r="D2441" s="620"/>
      <c r="E2441" s="620"/>
      <c r="F2441" s="48"/>
      <c r="N2441" s="285"/>
      <c r="O2441" s="285"/>
      <c r="U2441" s="285"/>
      <c r="V2441" s="285"/>
      <c r="W2441" s="285"/>
      <c r="X2441" s="285"/>
    </row>
    <row r="2442" spans="1:24">
      <c r="A2442" s="45"/>
      <c r="B2442" s="43">
        <f t="shared" si="44"/>
        <v>2420</v>
      </c>
      <c r="C2442" s="539"/>
      <c r="D2442" s="620"/>
      <c r="E2442" s="620"/>
      <c r="F2442" s="48"/>
      <c r="N2442" s="285"/>
      <c r="O2442" s="285"/>
      <c r="U2442" s="285"/>
      <c r="V2442" s="285"/>
      <c r="W2442" s="285"/>
      <c r="X2442" s="285"/>
    </row>
    <row r="2443" spans="1:24">
      <c r="A2443" s="45"/>
      <c r="B2443" s="43">
        <f t="shared" si="44"/>
        <v>2421</v>
      </c>
      <c r="C2443" s="539"/>
      <c r="D2443" s="620"/>
      <c r="E2443" s="620"/>
      <c r="F2443" s="48"/>
      <c r="N2443" s="285"/>
      <c r="O2443" s="285"/>
      <c r="U2443" s="285"/>
      <c r="V2443" s="285"/>
      <c r="W2443" s="285"/>
      <c r="X2443" s="285"/>
    </row>
    <row r="2444" spans="1:24">
      <c r="A2444" s="45"/>
      <c r="B2444" s="43">
        <f t="shared" si="44"/>
        <v>2422</v>
      </c>
      <c r="C2444" s="539"/>
      <c r="D2444" s="620"/>
      <c r="E2444" s="620"/>
      <c r="F2444" s="48"/>
      <c r="N2444" s="285"/>
      <c r="O2444" s="285"/>
      <c r="U2444" s="285"/>
      <c r="V2444" s="285"/>
      <c r="W2444" s="285"/>
      <c r="X2444" s="285"/>
    </row>
    <row r="2445" spans="1:24">
      <c r="A2445" s="45"/>
      <c r="B2445" s="43">
        <f t="shared" si="44"/>
        <v>2423</v>
      </c>
      <c r="C2445" s="539"/>
      <c r="D2445" s="620"/>
      <c r="E2445" s="620"/>
      <c r="F2445" s="48"/>
      <c r="N2445" s="285"/>
      <c r="O2445" s="285"/>
      <c r="U2445" s="285"/>
      <c r="V2445" s="285"/>
      <c r="W2445" s="285"/>
      <c r="X2445" s="285"/>
    </row>
    <row r="2446" spans="1:24">
      <c r="A2446" s="45"/>
      <c r="B2446" s="43">
        <f t="shared" si="44"/>
        <v>2424</v>
      </c>
      <c r="C2446" s="539"/>
      <c r="D2446" s="620"/>
      <c r="E2446" s="620"/>
      <c r="F2446" s="48"/>
      <c r="N2446" s="285"/>
      <c r="O2446" s="285"/>
      <c r="U2446" s="285"/>
      <c r="V2446" s="285"/>
      <c r="W2446" s="285"/>
      <c r="X2446" s="285"/>
    </row>
    <row r="2447" spans="1:24">
      <c r="A2447" s="45"/>
      <c r="B2447" s="43">
        <f t="shared" si="44"/>
        <v>2425</v>
      </c>
      <c r="C2447" s="539"/>
      <c r="D2447" s="620"/>
      <c r="E2447" s="620"/>
      <c r="F2447" s="48"/>
      <c r="N2447" s="285"/>
      <c r="O2447" s="285"/>
      <c r="U2447" s="285"/>
      <c r="V2447" s="285"/>
      <c r="W2447" s="285"/>
      <c r="X2447" s="285"/>
    </row>
    <row r="2448" spans="1:24">
      <c r="A2448" s="45"/>
      <c r="B2448" s="43">
        <f t="shared" si="44"/>
        <v>2426</v>
      </c>
      <c r="C2448" s="539"/>
      <c r="D2448" s="620"/>
      <c r="E2448" s="620"/>
      <c r="F2448" s="48"/>
      <c r="N2448" s="285"/>
      <c r="O2448" s="285"/>
      <c r="U2448" s="285"/>
      <c r="V2448" s="285"/>
      <c r="W2448" s="285"/>
      <c r="X2448" s="285"/>
    </row>
    <row r="2449" spans="1:24">
      <c r="A2449" s="45"/>
      <c r="B2449" s="43">
        <f t="shared" si="44"/>
        <v>2427</v>
      </c>
      <c r="C2449" s="539"/>
      <c r="D2449" s="620"/>
      <c r="E2449" s="620"/>
      <c r="F2449" s="48"/>
      <c r="N2449" s="285"/>
      <c r="O2449" s="285"/>
      <c r="U2449" s="285"/>
      <c r="V2449" s="285"/>
      <c r="W2449" s="285"/>
      <c r="X2449" s="285"/>
    </row>
    <row r="2450" spans="1:24">
      <c r="A2450" s="45"/>
      <c r="B2450" s="43">
        <f t="shared" si="44"/>
        <v>2428</v>
      </c>
      <c r="C2450" s="539"/>
      <c r="D2450" s="620"/>
      <c r="E2450" s="620"/>
      <c r="F2450" s="48"/>
      <c r="N2450" s="285"/>
      <c r="O2450" s="285"/>
      <c r="U2450" s="285"/>
      <c r="V2450" s="285"/>
      <c r="W2450" s="285"/>
      <c r="X2450" s="285"/>
    </row>
    <row r="2451" spans="1:24">
      <c r="A2451" s="45"/>
      <c r="B2451" s="43">
        <f t="shared" si="44"/>
        <v>2429</v>
      </c>
      <c r="C2451" s="539"/>
      <c r="D2451" s="620"/>
      <c r="E2451" s="620"/>
      <c r="F2451" s="48"/>
      <c r="N2451" s="285"/>
      <c r="O2451" s="285"/>
      <c r="U2451" s="285"/>
      <c r="V2451" s="285"/>
      <c r="W2451" s="285"/>
      <c r="X2451" s="285"/>
    </row>
    <row r="2452" spans="1:24">
      <c r="A2452" s="45"/>
      <c r="B2452" s="43">
        <f t="shared" si="44"/>
        <v>2430</v>
      </c>
      <c r="C2452" s="539"/>
      <c r="D2452" s="620"/>
      <c r="E2452" s="620"/>
      <c r="F2452" s="48"/>
      <c r="N2452" s="285"/>
      <c r="O2452" s="285"/>
      <c r="U2452" s="285"/>
      <c r="V2452" s="285"/>
      <c r="W2452" s="285"/>
      <c r="X2452" s="285"/>
    </row>
    <row r="2453" spans="1:24">
      <c r="A2453" s="45"/>
      <c r="B2453" s="43">
        <f t="shared" si="44"/>
        <v>2431</v>
      </c>
      <c r="C2453" s="539"/>
      <c r="D2453" s="620"/>
      <c r="E2453" s="620"/>
      <c r="F2453" s="48"/>
      <c r="N2453" s="285"/>
      <c r="O2453" s="285"/>
      <c r="U2453" s="285"/>
      <c r="V2453" s="285"/>
      <c r="W2453" s="285"/>
      <c r="X2453" s="285"/>
    </row>
    <row r="2454" spans="1:24">
      <c r="A2454" s="45"/>
      <c r="B2454" s="43">
        <f t="shared" si="44"/>
        <v>2432</v>
      </c>
      <c r="C2454" s="539"/>
      <c r="D2454" s="620"/>
      <c r="E2454" s="620"/>
      <c r="F2454" s="48"/>
      <c r="N2454" s="285"/>
      <c r="O2454" s="285"/>
      <c r="U2454" s="285"/>
      <c r="V2454" s="285"/>
      <c r="W2454" s="285"/>
      <c r="X2454" s="285"/>
    </row>
    <row r="2455" spans="1:24">
      <c r="A2455" s="45"/>
      <c r="B2455" s="43">
        <f t="shared" si="44"/>
        <v>2433</v>
      </c>
      <c r="C2455" s="539"/>
      <c r="D2455" s="620"/>
      <c r="E2455" s="620"/>
      <c r="F2455" s="48"/>
      <c r="N2455" s="285"/>
      <c r="O2455" s="285"/>
      <c r="U2455" s="285"/>
      <c r="V2455" s="285"/>
      <c r="W2455" s="285"/>
      <c r="X2455" s="285"/>
    </row>
    <row r="2456" spans="1:24">
      <c r="A2456" s="45"/>
      <c r="B2456" s="43">
        <f t="shared" si="44"/>
        <v>2434</v>
      </c>
      <c r="C2456" s="539"/>
      <c r="D2456" s="620"/>
      <c r="E2456" s="620"/>
      <c r="F2456" s="48"/>
      <c r="N2456" s="285"/>
      <c r="O2456" s="285"/>
      <c r="U2456" s="285"/>
      <c r="V2456" s="285"/>
      <c r="W2456" s="285"/>
      <c r="X2456" s="285"/>
    </row>
    <row r="2457" spans="1:24">
      <c r="A2457" s="45"/>
      <c r="B2457" s="43">
        <f t="shared" ref="B2457:B2520" si="45">B2456+1</f>
        <v>2435</v>
      </c>
      <c r="C2457" s="539"/>
      <c r="D2457" s="620"/>
      <c r="E2457" s="620"/>
      <c r="F2457" s="48"/>
      <c r="N2457" s="285"/>
      <c r="O2457" s="285"/>
      <c r="U2457" s="285"/>
      <c r="V2457" s="285"/>
      <c r="W2457" s="285"/>
      <c r="X2457" s="285"/>
    </row>
    <row r="2458" spans="1:24">
      <c r="A2458" s="45"/>
      <c r="B2458" s="43">
        <f t="shared" si="45"/>
        <v>2436</v>
      </c>
      <c r="C2458" s="539"/>
      <c r="D2458" s="620"/>
      <c r="E2458" s="620"/>
      <c r="F2458" s="48"/>
      <c r="N2458" s="285"/>
      <c r="O2458" s="285"/>
      <c r="U2458" s="285"/>
      <c r="V2458" s="285"/>
      <c r="W2458" s="285"/>
      <c r="X2458" s="285"/>
    </row>
    <row r="2459" spans="1:24">
      <c r="A2459" s="45"/>
      <c r="B2459" s="43">
        <f t="shared" si="45"/>
        <v>2437</v>
      </c>
      <c r="C2459" s="539"/>
      <c r="D2459" s="620"/>
      <c r="E2459" s="620"/>
      <c r="F2459" s="48"/>
      <c r="N2459" s="285"/>
      <c r="O2459" s="285"/>
      <c r="U2459" s="285"/>
      <c r="V2459" s="285"/>
      <c r="W2459" s="285"/>
      <c r="X2459" s="285"/>
    </row>
    <row r="2460" spans="1:24">
      <c r="A2460" s="45"/>
      <c r="B2460" s="43">
        <f t="shared" si="45"/>
        <v>2438</v>
      </c>
      <c r="C2460" s="539"/>
      <c r="D2460" s="620"/>
      <c r="E2460" s="620"/>
      <c r="F2460" s="48"/>
      <c r="N2460" s="285"/>
      <c r="O2460" s="285"/>
      <c r="U2460" s="285"/>
      <c r="V2460" s="285"/>
      <c r="W2460" s="285"/>
      <c r="X2460" s="285"/>
    </row>
    <row r="2461" spans="1:24">
      <c r="A2461" s="45"/>
      <c r="B2461" s="43">
        <f t="shared" si="45"/>
        <v>2439</v>
      </c>
      <c r="C2461" s="539"/>
      <c r="D2461" s="620"/>
      <c r="E2461" s="620"/>
      <c r="F2461" s="48"/>
      <c r="N2461" s="285"/>
      <c r="O2461" s="285"/>
      <c r="U2461" s="285"/>
      <c r="V2461" s="285"/>
      <c r="W2461" s="285"/>
      <c r="X2461" s="285"/>
    </row>
    <row r="2462" spans="1:24">
      <c r="A2462" s="45"/>
      <c r="B2462" s="43">
        <f t="shared" si="45"/>
        <v>2440</v>
      </c>
      <c r="C2462" s="539"/>
      <c r="D2462" s="620"/>
      <c r="E2462" s="620"/>
      <c r="F2462" s="48"/>
      <c r="N2462" s="285"/>
      <c r="O2462" s="285"/>
      <c r="U2462" s="285"/>
      <c r="V2462" s="285"/>
      <c r="W2462" s="285"/>
      <c r="X2462" s="285"/>
    </row>
    <row r="2463" spans="1:24">
      <c r="A2463" s="45"/>
      <c r="B2463" s="43">
        <f t="shared" si="45"/>
        <v>2441</v>
      </c>
      <c r="C2463" s="539"/>
      <c r="D2463" s="620"/>
      <c r="E2463" s="620"/>
      <c r="F2463" s="48"/>
      <c r="N2463" s="285"/>
      <c r="O2463" s="285"/>
      <c r="U2463" s="285"/>
      <c r="V2463" s="285"/>
      <c r="W2463" s="285"/>
      <c r="X2463" s="285"/>
    </row>
    <row r="2464" spans="1:24">
      <c r="A2464" s="45"/>
      <c r="B2464" s="43">
        <f t="shared" si="45"/>
        <v>2442</v>
      </c>
      <c r="C2464" s="539"/>
      <c r="D2464" s="620"/>
      <c r="E2464" s="620"/>
      <c r="F2464" s="48"/>
      <c r="N2464" s="285"/>
      <c r="O2464" s="285"/>
      <c r="U2464" s="285"/>
      <c r="V2464" s="285"/>
      <c r="W2464" s="285"/>
      <c r="X2464" s="285"/>
    </row>
    <row r="2465" spans="1:24">
      <c r="A2465" s="45"/>
      <c r="B2465" s="43">
        <f t="shared" si="45"/>
        <v>2443</v>
      </c>
      <c r="C2465" s="539"/>
      <c r="D2465" s="620"/>
      <c r="E2465" s="620"/>
      <c r="F2465" s="48"/>
      <c r="N2465" s="285"/>
      <c r="O2465" s="285"/>
      <c r="U2465" s="285"/>
      <c r="V2465" s="285"/>
      <c r="W2465" s="285"/>
      <c r="X2465" s="285"/>
    </row>
    <row r="2466" spans="1:24">
      <c r="A2466" s="45"/>
      <c r="B2466" s="43">
        <f t="shared" si="45"/>
        <v>2444</v>
      </c>
      <c r="C2466" s="539"/>
      <c r="D2466" s="620"/>
      <c r="E2466" s="620"/>
      <c r="F2466" s="48"/>
      <c r="N2466" s="285"/>
      <c r="O2466" s="285"/>
      <c r="U2466" s="285"/>
      <c r="V2466" s="285"/>
      <c r="W2466" s="285"/>
      <c r="X2466" s="285"/>
    </row>
    <row r="2467" spans="1:24">
      <c r="A2467" s="45"/>
      <c r="B2467" s="43">
        <f t="shared" si="45"/>
        <v>2445</v>
      </c>
      <c r="C2467" s="539"/>
      <c r="D2467" s="620"/>
      <c r="E2467" s="620"/>
      <c r="F2467" s="48"/>
      <c r="N2467" s="285"/>
      <c r="O2467" s="285"/>
      <c r="U2467" s="285"/>
      <c r="V2467" s="285"/>
      <c r="W2467" s="285"/>
      <c r="X2467" s="285"/>
    </row>
    <row r="2468" spans="1:24">
      <c r="A2468" s="45"/>
      <c r="B2468" s="43">
        <f t="shared" si="45"/>
        <v>2446</v>
      </c>
      <c r="C2468" s="539"/>
      <c r="D2468" s="620"/>
      <c r="E2468" s="620"/>
      <c r="F2468" s="48"/>
      <c r="N2468" s="285"/>
      <c r="O2468" s="285"/>
      <c r="U2468" s="285"/>
      <c r="V2468" s="285"/>
      <c r="W2468" s="285"/>
      <c r="X2468" s="285"/>
    </row>
    <row r="2469" spans="1:24">
      <c r="A2469" s="45"/>
      <c r="B2469" s="43">
        <f t="shared" si="45"/>
        <v>2447</v>
      </c>
      <c r="C2469" s="539"/>
      <c r="D2469" s="620"/>
      <c r="E2469" s="620"/>
      <c r="F2469" s="48"/>
      <c r="N2469" s="285"/>
      <c r="O2469" s="285"/>
      <c r="U2469" s="285"/>
      <c r="V2469" s="285"/>
      <c r="W2469" s="285"/>
      <c r="X2469" s="285"/>
    </row>
    <row r="2470" spans="1:24">
      <c r="A2470" s="45"/>
      <c r="B2470" s="43">
        <f t="shared" si="45"/>
        <v>2448</v>
      </c>
      <c r="C2470" s="539"/>
      <c r="D2470" s="620"/>
      <c r="E2470" s="620"/>
      <c r="F2470" s="48"/>
      <c r="N2470" s="285"/>
      <c r="O2470" s="285"/>
      <c r="U2470" s="285"/>
      <c r="V2470" s="285"/>
      <c r="W2470" s="285"/>
      <c r="X2470" s="285"/>
    </row>
    <row r="2471" spans="1:24">
      <c r="A2471" s="45"/>
      <c r="B2471" s="43">
        <f t="shared" si="45"/>
        <v>2449</v>
      </c>
      <c r="C2471" s="539"/>
      <c r="D2471" s="620"/>
      <c r="E2471" s="620"/>
      <c r="F2471" s="48"/>
      <c r="N2471" s="285"/>
      <c r="O2471" s="285"/>
      <c r="U2471" s="285"/>
      <c r="V2471" s="285"/>
      <c r="W2471" s="285"/>
      <c r="X2471" s="285"/>
    </row>
    <row r="2472" spans="1:24">
      <c r="A2472" s="45"/>
      <c r="B2472" s="43">
        <f t="shared" si="45"/>
        <v>2450</v>
      </c>
      <c r="C2472" s="539"/>
      <c r="D2472" s="620"/>
      <c r="E2472" s="620"/>
      <c r="F2472" s="48"/>
      <c r="N2472" s="285"/>
      <c r="O2472" s="285"/>
      <c r="U2472" s="285"/>
      <c r="V2472" s="285"/>
      <c r="W2472" s="285"/>
      <c r="X2472" s="285"/>
    </row>
    <row r="2473" spans="1:24">
      <c r="A2473" s="45"/>
      <c r="B2473" s="43">
        <f t="shared" si="45"/>
        <v>2451</v>
      </c>
      <c r="C2473" s="539"/>
      <c r="D2473" s="620"/>
      <c r="E2473" s="620"/>
      <c r="F2473" s="48"/>
      <c r="N2473" s="285"/>
      <c r="O2473" s="285"/>
      <c r="U2473" s="285"/>
      <c r="V2473" s="285"/>
      <c r="W2473" s="285"/>
      <c r="X2473" s="285"/>
    </row>
    <row r="2474" spans="1:24">
      <c r="A2474" s="45"/>
      <c r="B2474" s="43">
        <f t="shared" si="45"/>
        <v>2452</v>
      </c>
      <c r="C2474" s="539"/>
      <c r="D2474" s="620"/>
      <c r="E2474" s="620"/>
      <c r="F2474" s="48"/>
      <c r="N2474" s="285"/>
      <c r="O2474" s="285"/>
      <c r="U2474" s="285"/>
      <c r="V2474" s="285"/>
      <c r="W2474" s="285"/>
      <c r="X2474" s="285"/>
    </row>
    <row r="2475" spans="1:24">
      <c r="A2475" s="45"/>
      <c r="B2475" s="43">
        <f t="shared" si="45"/>
        <v>2453</v>
      </c>
      <c r="C2475" s="539"/>
      <c r="D2475" s="620"/>
      <c r="E2475" s="620"/>
      <c r="F2475" s="48"/>
      <c r="N2475" s="285"/>
      <c r="O2475" s="285"/>
      <c r="U2475" s="285"/>
      <c r="V2475" s="285"/>
      <c r="W2475" s="285"/>
      <c r="X2475" s="285"/>
    </row>
    <row r="2476" spans="1:24">
      <c r="A2476" s="45"/>
      <c r="B2476" s="43">
        <f t="shared" si="45"/>
        <v>2454</v>
      </c>
      <c r="C2476" s="539"/>
      <c r="D2476" s="620"/>
      <c r="E2476" s="620"/>
      <c r="F2476" s="48"/>
      <c r="N2476" s="285"/>
      <c r="O2476" s="285"/>
      <c r="U2476" s="285"/>
      <c r="V2476" s="285"/>
      <c r="W2476" s="285"/>
      <c r="X2476" s="285"/>
    </row>
    <row r="2477" spans="1:24">
      <c r="A2477" s="45"/>
      <c r="B2477" s="43">
        <f t="shared" si="45"/>
        <v>2455</v>
      </c>
      <c r="C2477" s="539"/>
      <c r="D2477" s="620"/>
      <c r="E2477" s="620"/>
      <c r="F2477" s="48"/>
      <c r="N2477" s="285"/>
      <c r="O2477" s="285"/>
      <c r="U2477" s="285"/>
      <c r="V2477" s="285"/>
      <c r="W2477" s="285"/>
      <c r="X2477" s="285"/>
    </row>
    <row r="2478" spans="1:24">
      <c r="A2478" s="45"/>
      <c r="B2478" s="43">
        <f t="shared" si="45"/>
        <v>2456</v>
      </c>
      <c r="C2478" s="539"/>
      <c r="D2478" s="620"/>
      <c r="E2478" s="620"/>
      <c r="F2478" s="48"/>
      <c r="N2478" s="285"/>
      <c r="O2478" s="285"/>
      <c r="U2478" s="285"/>
      <c r="V2478" s="285"/>
      <c r="W2478" s="285"/>
      <c r="X2478" s="285"/>
    </row>
    <row r="2479" spans="1:24">
      <c r="A2479" s="45"/>
      <c r="B2479" s="43">
        <f t="shared" si="45"/>
        <v>2457</v>
      </c>
      <c r="C2479" s="539"/>
      <c r="D2479" s="620"/>
      <c r="E2479" s="620"/>
      <c r="F2479" s="48"/>
      <c r="N2479" s="285"/>
      <c r="O2479" s="285"/>
      <c r="U2479" s="285"/>
      <c r="V2479" s="285"/>
      <c r="W2479" s="285"/>
      <c r="X2479" s="285"/>
    </row>
    <row r="2480" spans="1:24">
      <c r="A2480" s="45"/>
      <c r="B2480" s="43">
        <f t="shared" si="45"/>
        <v>2458</v>
      </c>
      <c r="C2480" s="539"/>
      <c r="D2480" s="620"/>
      <c r="E2480" s="620"/>
      <c r="F2480" s="48"/>
      <c r="N2480" s="285"/>
      <c r="O2480" s="285"/>
      <c r="U2480" s="285"/>
      <c r="V2480" s="285"/>
      <c r="W2480" s="285"/>
      <c r="X2480" s="285"/>
    </row>
    <row r="2481" spans="1:24">
      <c r="A2481" s="45"/>
      <c r="B2481" s="43">
        <f t="shared" si="45"/>
        <v>2459</v>
      </c>
      <c r="C2481" s="539"/>
      <c r="D2481" s="620"/>
      <c r="E2481" s="620"/>
      <c r="F2481" s="48"/>
      <c r="N2481" s="285"/>
      <c r="O2481" s="285"/>
      <c r="U2481" s="285"/>
      <c r="V2481" s="285"/>
      <c r="W2481" s="285"/>
      <c r="X2481" s="285"/>
    </row>
    <row r="2482" spans="1:24">
      <c r="A2482" s="45"/>
      <c r="B2482" s="43">
        <f t="shared" si="45"/>
        <v>2460</v>
      </c>
      <c r="C2482" s="539"/>
      <c r="D2482" s="620"/>
      <c r="E2482" s="620"/>
      <c r="F2482" s="48"/>
      <c r="N2482" s="285"/>
      <c r="O2482" s="285"/>
      <c r="U2482" s="285"/>
      <c r="V2482" s="285"/>
      <c r="W2482" s="285"/>
      <c r="X2482" s="285"/>
    </row>
    <row r="2483" spans="1:24">
      <c r="A2483" s="45"/>
      <c r="B2483" s="43">
        <f t="shared" si="45"/>
        <v>2461</v>
      </c>
      <c r="C2483" s="539"/>
      <c r="D2483" s="620"/>
      <c r="E2483" s="620"/>
      <c r="F2483" s="48"/>
      <c r="N2483" s="285"/>
      <c r="O2483" s="285"/>
      <c r="U2483" s="285"/>
      <c r="V2483" s="285"/>
      <c r="W2483" s="285"/>
      <c r="X2483" s="285"/>
    </row>
    <row r="2484" spans="1:24">
      <c r="A2484" s="45"/>
      <c r="B2484" s="43">
        <f t="shared" si="45"/>
        <v>2462</v>
      </c>
      <c r="C2484" s="539"/>
      <c r="D2484" s="620"/>
      <c r="E2484" s="620"/>
      <c r="F2484" s="48"/>
      <c r="N2484" s="285"/>
      <c r="O2484" s="285"/>
      <c r="U2484" s="285"/>
      <c r="V2484" s="285"/>
      <c r="W2484" s="285"/>
      <c r="X2484" s="285"/>
    </row>
    <row r="2485" spans="1:24">
      <c r="A2485" s="45"/>
      <c r="B2485" s="43">
        <f t="shared" si="45"/>
        <v>2463</v>
      </c>
      <c r="C2485" s="539"/>
      <c r="D2485" s="620"/>
      <c r="E2485" s="620"/>
      <c r="F2485" s="48"/>
      <c r="N2485" s="285"/>
      <c r="O2485" s="285"/>
      <c r="U2485" s="285"/>
      <c r="V2485" s="285"/>
      <c r="W2485" s="285"/>
      <c r="X2485" s="285"/>
    </row>
    <row r="2486" spans="1:24">
      <c r="A2486" s="45"/>
      <c r="B2486" s="43">
        <f t="shared" si="45"/>
        <v>2464</v>
      </c>
      <c r="C2486" s="539"/>
      <c r="D2486" s="620"/>
      <c r="E2486" s="620"/>
      <c r="F2486" s="48"/>
      <c r="N2486" s="285"/>
      <c r="O2486" s="285"/>
      <c r="U2486" s="285"/>
      <c r="V2486" s="285"/>
      <c r="W2486" s="285"/>
      <c r="X2486" s="285"/>
    </row>
    <row r="2487" spans="1:24">
      <c r="A2487" s="45"/>
      <c r="B2487" s="43">
        <f t="shared" si="45"/>
        <v>2465</v>
      </c>
      <c r="C2487" s="539"/>
      <c r="D2487" s="620"/>
      <c r="E2487" s="620"/>
      <c r="F2487" s="48"/>
      <c r="N2487" s="285"/>
      <c r="O2487" s="285"/>
      <c r="U2487" s="285"/>
      <c r="V2487" s="285"/>
      <c r="W2487" s="285"/>
      <c r="X2487" s="285"/>
    </row>
    <row r="2488" spans="1:24">
      <c r="A2488" s="45"/>
      <c r="B2488" s="43">
        <f t="shared" si="45"/>
        <v>2466</v>
      </c>
      <c r="C2488" s="539"/>
      <c r="D2488" s="620"/>
      <c r="E2488" s="620"/>
      <c r="F2488" s="48"/>
      <c r="N2488" s="285"/>
      <c r="O2488" s="285"/>
      <c r="U2488" s="285"/>
      <c r="V2488" s="285"/>
      <c r="W2488" s="285"/>
      <c r="X2488" s="285"/>
    </row>
    <row r="2489" spans="1:24">
      <c r="A2489" s="45"/>
      <c r="B2489" s="43">
        <f t="shared" si="45"/>
        <v>2467</v>
      </c>
      <c r="C2489" s="539"/>
      <c r="D2489" s="620"/>
      <c r="E2489" s="620"/>
      <c r="F2489" s="48"/>
      <c r="N2489" s="285"/>
      <c r="O2489" s="285"/>
      <c r="U2489" s="285"/>
      <c r="V2489" s="285"/>
      <c r="W2489" s="285"/>
      <c r="X2489" s="285"/>
    </row>
    <row r="2490" spans="1:24">
      <c r="A2490" s="45"/>
      <c r="B2490" s="43">
        <f t="shared" si="45"/>
        <v>2468</v>
      </c>
      <c r="C2490" s="539"/>
      <c r="D2490" s="620"/>
      <c r="E2490" s="620"/>
      <c r="F2490" s="48"/>
      <c r="N2490" s="285"/>
      <c r="O2490" s="285"/>
      <c r="U2490" s="285"/>
      <c r="V2490" s="285"/>
      <c r="W2490" s="285"/>
      <c r="X2490" s="285"/>
    </row>
    <row r="2491" spans="1:24">
      <c r="A2491" s="45"/>
      <c r="B2491" s="43">
        <f t="shared" si="45"/>
        <v>2469</v>
      </c>
      <c r="C2491" s="539"/>
      <c r="D2491" s="620"/>
      <c r="E2491" s="620"/>
      <c r="F2491" s="48"/>
      <c r="N2491" s="285"/>
      <c r="O2491" s="285"/>
      <c r="U2491" s="285"/>
      <c r="V2491" s="285"/>
      <c r="W2491" s="285"/>
      <c r="X2491" s="285"/>
    </row>
    <row r="2492" spans="1:24">
      <c r="A2492" s="45"/>
      <c r="B2492" s="43">
        <f t="shared" si="45"/>
        <v>2470</v>
      </c>
      <c r="C2492" s="539"/>
      <c r="D2492" s="620"/>
      <c r="E2492" s="620"/>
      <c r="F2492" s="48"/>
      <c r="N2492" s="285"/>
      <c r="O2492" s="285"/>
      <c r="U2492" s="285"/>
      <c r="V2492" s="285"/>
      <c r="W2492" s="285"/>
      <c r="X2492" s="285"/>
    </row>
    <row r="2493" spans="1:24">
      <c r="A2493" s="45"/>
      <c r="B2493" s="43">
        <f t="shared" si="45"/>
        <v>2471</v>
      </c>
      <c r="C2493" s="539"/>
      <c r="D2493" s="620"/>
      <c r="E2493" s="620"/>
      <c r="F2493" s="48"/>
      <c r="N2493" s="285"/>
      <c r="O2493" s="285"/>
      <c r="U2493" s="285"/>
      <c r="V2493" s="285"/>
      <c r="W2493" s="285"/>
      <c r="X2493" s="285"/>
    </row>
    <row r="2494" spans="1:24">
      <c r="A2494" s="45"/>
      <c r="B2494" s="43">
        <f t="shared" si="45"/>
        <v>2472</v>
      </c>
      <c r="C2494" s="539"/>
      <c r="D2494" s="620"/>
      <c r="E2494" s="620"/>
      <c r="F2494" s="48"/>
      <c r="N2494" s="285"/>
      <c r="O2494" s="285"/>
      <c r="U2494" s="285"/>
      <c r="V2494" s="285"/>
      <c r="W2494" s="285"/>
      <c r="X2494" s="285"/>
    </row>
    <row r="2495" spans="1:24">
      <c r="A2495" s="45"/>
      <c r="B2495" s="43">
        <f t="shared" si="45"/>
        <v>2473</v>
      </c>
      <c r="C2495" s="539"/>
      <c r="D2495" s="620"/>
      <c r="E2495" s="620"/>
      <c r="F2495" s="48"/>
      <c r="N2495" s="285"/>
      <c r="O2495" s="285"/>
      <c r="U2495" s="285"/>
      <c r="V2495" s="285"/>
      <c r="W2495" s="285"/>
      <c r="X2495" s="285"/>
    </row>
    <row r="2496" spans="1:24">
      <c r="A2496" s="45"/>
      <c r="B2496" s="43">
        <f t="shared" si="45"/>
        <v>2474</v>
      </c>
      <c r="C2496" s="539"/>
      <c r="D2496" s="620"/>
      <c r="E2496" s="620"/>
      <c r="F2496" s="48"/>
      <c r="N2496" s="285"/>
      <c r="O2496" s="285"/>
      <c r="U2496" s="285"/>
      <c r="V2496" s="285"/>
      <c r="W2496" s="285"/>
      <c r="X2496" s="285"/>
    </row>
    <row r="2497" spans="1:24">
      <c r="A2497" s="45"/>
      <c r="B2497" s="43">
        <f t="shared" si="45"/>
        <v>2475</v>
      </c>
      <c r="C2497" s="539"/>
      <c r="D2497" s="620"/>
      <c r="E2497" s="620"/>
      <c r="F2497" s="48"/>
      <c r="N2497" s="285"/>
      <c r="O2497" s="285"/>
      <c r="U2497" s="285"/>
      <c r="V2497" s="285"/>
      <c r="W2497" s="285"/>
      <c r="X2497" s="285"/>
    </row>
    <row r="2498" spans="1:24">
      <c r="A2498" s="45"/>
      <c r="B2498" s="43">
        <f t="shared" si="45"/>
        <v>2476</v>
      </c>
      <c r="C2498" s="539"/>
      <c r="D2498" s="620"/>
      <c r="E2498" s="620"/>
      <c r="F2498" s="48"/>
      <c r="N2498" s="285"/>
      <c r="O2498" s="285"/>
      <c r="U2498" s="285"/>
      <c r="V2498" s="285"/>
      <c r="W2498" s="285"/>
      <c r="X2498" s="285"/>
    </row>
    <row r="2499" spans="1:24">
      <c r="A2499" s="45"/>
      <c r="B2499" s="43">
        <f t="shared" si="45"/>
        <v>2477</v>
      </c>
      <c r="C2499" s="539"/>
      <c r="D2499" s="620"/>
      <c r="E2499" s="620"/>
      <c r="F2499" s="48"/>
      <c r="N2499" s="285"/>
      <c r="O2499" s="285"/>
      <c r="U2499" s="285"/>
      <c r="V2499" s="285"/>
      <c r="W2499" s="285"/>
      <c r="X2499" s="285"/>
    </row>
    <row r="2500" spans="1:24">
      <c r="A2500" s="45"/>
      <c r="B2500" s="43">
        <f t="shared" si="45"/>
        <v>2478</v>
      </c>
      <c r="C2500" s="539"/>
      <c r="D2500" s="620"/>
      <c r="E2500" s="620"/>
      <c r="F2500" s="48"/>
      <c r="N2500" s="285"/>
      <c r="O2500" s="285"/>
      <c r="U2500" s="285"/>
      <c r="V2500" s="285"/>
      <c r="W2500" s="285"/>
      <c r="X2500" s="285"/>
    </row>
    <row r="2501" spans="1:24">
      <c r="A2501" s="45"/>
      <c r="B2501" s="43">
        <f t="shared" si="45"/>
        <v>2479</v>
      </c>
      <c r="C2501" s="539"/>
      <c r="D2501" s="620"/>
      <c r="E2501" s="620"/>
      <c r="F2501" s="48"/>
      <c r="N2501" s="285"/>
      <c r="O2501" s="285"/>
      <c r="U2501" s="285"/>
      <c r="V2501" s="285"/>
      <c r="W2501" s="285"/>
      <c r="X2501" s="285"/>
    </row>
    <row r="2502" spans="1:24">
      <c r="A2502" s="45"/>
      <c r="B2502" s="43">
        <f t="shared" si="45"/>
        <v>2480</v>
      </c>
      <c r="C2502" s="539"/>
      <c r="D2502" s="620"/>
      <c r="E2502" s="620"/>
      <c r="F2502" s="48"/>
      <c r="N2502" s="285"/>
      <c r="O2502" s="285"/>
      <c r="U2502" s="285"/>
      <c r="V2502" s="285"/>
      <c r="W2502" s="285"/>
      <c r="X2502" s="285"/>
    </row>
    <row r="2503" spans="1:24">
      <c r="A2503" s="45"/>
      <c r="B2503" s="43">
        <f t="shared" si="45"/>
        <v>2481</v>
      </c>
      <c r="C2503" s="539"/>
      <c r="D2503" s="620"/>
      <c r="E2503" s="620"/>
      <c r="F2503" s="48"/>
      <c r="N2503" s="285"/>
      <c r="O2503" s="285"/>
      <c r="U2503" s="285"/>
      <c r="V2503" s="285"/>
      <c r="W2503" s="285"/>
      <c r="X2503" s="285"/>
    </row>
    <row r="2504" spans="1:24">
      <c r="A2504" s="45"/>
      <c r="B2504" s="43">
        <f t="shared" si="45"/>
        <v>2482</v>
      </c>
      <c r="C2504" s="539"/>
      <c r="D2504" s="620"/>
      <c r="E2504" s="620"/>
      <c r="F2504" s="48"/>
      <c r="N2504" s="285"/>
      <c r="O2504" s="285"/>
      <c r="U2504" s="285"/>
      <c r="V2504" s="285"/>
      <c r="W2504" s="285"/>
      <c r="X2504" s="285"/>
    </row>
    <row r="2505" spans="1:24">
      <c r="A2505" s="45"/>
      <c r="B2505" s="43">
        <f t="shared" si="45"/>
        <v>2483</v>
      </c>
      <c r="C2505" s="539"/>
      <c r="D2505" s="620"/>
      <c r="E2505" s="620"/>
      <c r="F2505" s="48"/>
      <c r="N2505" s="285"/>
      <c r="O2505" s="285"/>
      <c r="U2505" s="285"/>
      <c r="V2505" s="285"/>
      <c r="W2505" s="285"/>
      <c r="X2505" s="285"/>
    </row>
    <row r="2506" spans="1:24">
      <c r="A2506" s="45"/>
      <c r="B2506" s="43">
        <f t="shared" si="45"/>
        <v>2484</v>
      </c>
      <c r="C2506" s="539"/>
      <c r="D2506" s="620"/>
      <c r="E2506" s="620"/>
      <c r="F2506" s="48"/>
      <c r="N2506" s="285"/>
      <c r="O2506" s="285"/>
      <c r="U2506" s="285"/>
      <c r="V2506" s="285"/>
      <c r="W2506" s="285"/>
      <c r="X2506" s="285"/>
    </row>
    <row r="2507" spans="1:24">
      <c r="A2507" s="45"/>
      <c r="B2507" s="43">
        <f t="shared" si="45"/>
        <v>2485</v>
      </c>
      <c r="C2507" s="539"/>
      <c r="D2507" s="620"/>
      <c r="E2507" s="620"/>
      <c r="F2507" s="48"/>
      <c r="N2507" s="285"/>
      <c r="O2507" s="285"/>
      <c r="U2507" s="285"/>
      <c r="V2507" s="285"/>
      <c r="W2507" s="285"/>
      <c r="X2507" s="285"/>
    </row>
    <row r="2508" spans="1:24">
      <c r="A2508" s="45"/>
      <c r="B2508" s="43">
        <f t="shared" si="45"/>
        <v>2486</v>
      </c>
      <c r="C2508" s="539"/>
      <c r="D2508" s="620"/>
      <c r="E2508" s="620"/>
      <c r="F2508" s="48"/>
      <c r="N2508" s="285"/>
      <c r="O2508" s="285"/>
      <c r="U2508" s="285"/>
      <c r="V2508" s="285"/>
      <c r="W2508" s="285"/>
      <c r="X2508" s="285"/>
    </row>
    <row r="2509" spans="1:24">
      <c r="A2509" s="45"/>
      <c r="B2509" s="43">
        <f t="shared" si="45"/>
        <v>2487</v>
      </c>
      <c r="C2509" s="539"/>
      <c r="D2509" s="620"/>
      <c r="E2509" s="620"/>
      <c r="F2509" s="48"/>
      <c r="N2509" s="285"/>
      <c r="O2509" s="285"/>
      <c r="U2509" s="285"/>
      <c r="V2509" s="285"/>
      <c r="W2509" s="285"/>
      <c r="X2509" s="285"/>
    </row>
    <row r="2510" spans="1:24">
      <c r="A2510" s="45"/>
      <c r="B2510" s="43">
        <f t="shared" si="45"/>
        <v>2488</v>
      </c>
      <c r="C2510" s="539"/>
      <c r="D2510" s="620"/>
      <c r="E2510" s="620"/>
      <c r="F2510" s="48"/>
      <c r="N2510" s="285"/>
      <c r="O2510" s="285"/>
      <c r="U2510" s="285"/>
      <c r="V2510" s="285"/>
      <c r="W2510" s="285"/>
      <c r="X2510" s="285"/>
    </row>
    <row r="2511" spans="1:24">
      <c r="A2511" s="45"/>
      <c r="B2511" s="43">
        <f t="shared" si="45"/>
        <v>2489</v>
      </c>
      <c r="C2511" s="539"/>
      <c r="D2511" s="620"/>
      <c r="E2511" s="620"/>
      <c r="F2511" s="48"/>
      <c r="N2511" s="285"/>
      <c r="O2511" s="285"/>
      <c r="U2511" s="285"/>
      <c r="V2511" s="285"/>
      <c r="W2511" s="285"/>
      <c r="X2511" s="285"/>
    </row>
    <row r="2512" spans="1:24">
      <c r="A2512" s="45"/>
      <c r="B2512" s="43">
        <f t="shared" si="45"/>
        <v>2490</v>
      </c>
      <c r="C2512" s="539"/>
      <c r="D2512" s="620"/>
      <c r="E2512" s="620"/>
      <c r="F2512" s="48"/>
      <c r="N2512" s="285"/>
      <c r="O2512" s="285"/>
      <c r="U2512" s="285"/>
      <c r="V2512" s="285"/>
      <c r="W2512" s="285"/>
      <c r="X2512" s="285"/>
    </row>
    <row r="2513" spans="1:24">
      <c r="A2513" s="45"/>
      <c r="B2513" s="43">
        <f t="shared" si="45"/>
        <v>2491</v>
      </c>
      <c r="C2513" s="539"/>
      <c r="D2513" s="620"/>
      <c r="E2513" s="620"/>
      <c r="F2513" s="48"/>
      <c r="N2513" s="285"/>
      <c r="O2513" s="285"/>
      <c r="U2513" s="285"/>
      <c r="V2513" s="285"/>
      <c r="W2513" s="285"/>
      <c r="X2513" s="285"/>
    </row>
    <row r="2514" spans="1:24">
      <c r="A2514" s="45"/>
      <c r="B2514" s="43">
        <f t="shared" si="45"/>
        <v>2492</v>
      </c>
      <c r="C2514" s="539"/>
      <c r="D2514" s="620"/>
      <c r="E2514" s="620"/>
      <c r="F2514" s="48"/>
      <c r="N2514" s="285"/>
      <c r="O2514" s="285"/>
      <c r="U2514" s="285"/>
      <c r="V2514" s="285"/>
      <c r="W2514" s="285"/>
      <c r="X2514" s="285"/>
    </row>
    <row r="2515" spans="1:24">
      <c r="A2515" s="45"/>
      <c r="B2515" s="43">
        <f t="shared" si="45"/>
        <v>2493</v>
      </c>
      <c r="C2515" s="539"/>
      <c r="D2515" s="620"/>
      <c r="E2515" s="620"/>
      <c r="F2515" s="48"/>
      <c r="N2515" s="285"/>
      <c r="O2515" s="285"/>
      <c r="U2515" s="285"/>
      <c r="V2515" s="285"/>
      <c r="W2515" s="285"/>
      <c r="X2515" s="285"/>
    </row>
    <row r="2516" spans="1:24">
      <c r="A2516" s="45"/>
      <c r="B2516" s="43">
        <f t="shared" si="45"/>
        <v>2494</v>
      </c>
      <c r="C2516" s="539"/>
      <c r="D2516" s="620"/>
      <c r="E2516" s="620"/>
      <c r="F2516" s="48"/>
      <c r="N2516" s="285"/>
      <c r="O2516" s="285"/>
      <c r="U2516" s="285"/>
      <c r="V2516" s="285"/>
      <c r="W2516" s="285"/>
      <c r="X2516" s="285"/>
    </row>
    <row r="2517" spans="1:24">
      <c r="A2517" s="45"/>
      <c r="B2517" s="43">
        <f t="shared" si="45"/>
        <v>2495</v>
      </c>
      <c r="C2517" s="539"/>
      <c r="D2517" s="620"/>
      <c r="E2517" s="620"/>
      <c r="F2517" s="48"/>
      <c r="N2517" s="285"/>
      <c r="O2517" s="285"/>
      <c r="U2517" s="285"/>
      <c r="V2517" s="285"/>
      <c r="W2517" s="285"/>
      <c r="X2517" s="285"/>
    </row>
    <row r="2518" spans="1:24">
      <c r="A2518" s="45"/>
      <c r="B2518" s="43">
        <f t="shared" si="45"/>
        <v>2496</v>
      </c>
      <c r="C2518" s="539"/>
      <c r="D2518" s="620"/>
      <c r="E2518" s="620"/>
      <c r="F2518" s="48"/>
      <c r="N2518" s="285"/>
      <c r="O2518" s="285"/>
      <c r="U2518" s="285"/>
      <c r="V2518" s="285"/>
      <c r="W2518" s="285"/>
      <c r="X2518" s="285"/>
    </row>
    <row r="2519" spans="1:24">
      <c r="A2519" s="45"/>
      <c r="B2519" s="43">
        <f t="shared" si="45"/>
        <v>2497</v>
      </c>
      <c r="C2519" s="539"/>
      <c r="D2519" s="620"/>
      <c r="E2519" s="620"/>
      <c r="F2519" s="48"/>
      <c r="N2519" s="285"/>
      <c r="O2519" s="285"/>
      <c r="U2519" s="285"/>
      <c r="V2519" s="285"/>
      <c r="W2519" s="285"/>
      <c r="X2519" s="285"/>
    </row>
    <row r="2520" spans="1:24">
      <c r="A2520" s="45"/>
      <c r="B2520" s="43">
        <f t="shared" si="45"/>
        <v>2498</v>
      </c>
      <c r="C2520" s="539"/>
      <c r="D2520" s="620"/>
      <c r="E2520" s="620"/>
      <c r="F2520" s="48"/>
      <c r="N2520" s="285"/>
      <c r="O2520" s="285"/>
      <c r="U2520" s="285"/>
      <c r="V2520" s="285"/>
      <c r="W2520" s="285"/>
      <c r="X2520" s="285"/>
    </row>
    <row r="2521" spans="1:24">
      <c r="A2521" s="45"/>
      <c r="B2521" s="43">
        <f t="shared" ref="B2521:B2584" si="46">B2520+1</f>
        <v>2499</v>
      </c>
      <c r="C2521" s="539"/>
      <c r="D2521" s="620"/>
      <c r="E2521" s="620"/>
      <c r="F2521" s="48"/>
      <c r="N2521" s="285"/>
      <c r="O2521" s="285"/>
      <c r="U2521" s="285"/>
      <c r="V2521" s="285"/>
      <c r="W2521" s="285"/>
      <c r="X2521" s="285"/>
    </row>
    <row r="2522" spans="1:24">
      <c r="A2522" s="45"/>
      <c r="B2522" s="43">
        <f t="shared" si="46"/>
        <v>2500</v>
      </c>
      <c r="C2522" s="539"/>
      <c r="D2522" s="620"/>
      <c r="E2522" s="620"/>
      <c r="F2522" s="48"/>
      <c r="N2522" s="285"/>
      <c r="O2522" s="285"/>
      <c r="U2522" s="285"/>
      <c r="V2522" s="285"/>
      <c r="W2522" s="285"/>
      <c r="X2522" s="285"/>
    </row>
    <row r="2523" spans="1:24">
      <c r="A2523" s="45"/>
      <c r="B2523" s="43">
        <f t="shared" si="46"/>
        <v>2501</v>
      </c>
      <c r="C2523" s="539"/>
      <c r="D2523" s="620"/>
      <c r="E2523" s="620"/>
      <c r="F2523" s="48"/>
      <c r="N2523" s="285"/>
      <c r="O2523" s="285"/>
      <c r="U2523" s="285"/>
      <c r="V2523" s="285"/>
      <c r="W2523" s="285"/>
      <c r="X2523" s="285"/>
    </row>
    <row r="2524" spans="1:24">
      <c r="A2524" s="45"/>
      <c r="B2524" s="43">
        <f t="shared" si="46"/>
        <v>2502</v>
      </c>
      <c r="C2524" s="539"/>
      <c r="D2524" s="620"/>
      <c r="E2524" s="620"/>
      <c r="F2524" s="48"/>
      <c r="N2524" s="285"/>
      <c r="O2524" s="285"/>
      <c r="U2524" s="285"/>
      <c r="V2524" s="285"/>
      <c r="W2524" s="285"/>
      <c r="X2524" s="285"/>
    </row>
    <row r="2525" spans="1:24">
      <c r="A2525" s="45"/>
      <c r="B2525" s="43">
        <f t="shared" si="46"/>
        <v>2503</v>
      </c>
      <c r="C2525" s="539"/>
      <c r="D2525" s="620"/>
      <c r="E2525" s="620"/>
      <c r="F2525" s="48"/>
      <c r="N2525" s="285"/>
      <c r="O2525" s="285"/>
      <c r="U2525" s="285"/>
      <c r="V2525" s="285"/>
      <c r="W2525" s="285"/>
      <c r="X2525" s="285"/>
    </row>
    <row r="2526" spans="1:24">
      <c r="A2526" s="45"/>
      <c r="B2526" s="43">
        <f t="shared" si="46"/>
        <v>2504</v>
      </c>
      <c r="C2526" s="539"/>
      <c r="D2526" s="620"/>
      <c r="E2526" s="620"/>
      <c r="F2526" s="48"/>
      <c r="N2526" s="285"/>
      <c r="O2526" s="285"/>
      <c r="U2526" s="285"/>
      <c r="V2526" s="285"/>
      <c r="W2526" s="285"/>
      <c r="X2526" s="285"/>
    </row>
    <row r="2527" spans="1:24">
      <c r="A2527" s="45"/>
      <c r="B2527" s="43">
        <f t="shared" si="46"/>
        <v>2505</v>
      </c>
      <c r="C2527" s="539"/>
      <c r="D2527" s="620"/>
      <c r="E2527" s="620"/>
      <c r="F2527" s="48"/>
      <c r="N2527" s="285"/>
      <c r="O2527" s="285"/>
      <c r="U2527" s="285"/>
      <c r="V2527" s="285"/>
      <c r="W2527" s="285"/>
      <c r="X2527" s="285"/>
    </row>
    <row r="2528" spans="1:24">
      <c r="A2528" s="45"/>
      <c r="B2528" s="43">
        <f t="shared" si="46"/>
        <v>2506</v>
      </c>
      <c r="C2528" s="539"/>
      <c r="D2528" s="620"/>
      <c r="E2528" s="620"/>
      <c r="F2528" s="48"/>
      <c r="N2528" s="285"/>
      <c r="O2528" s="285"/>
      <c r="U2528" s="285"/>
      <c r="V2528" s="285"/>
      <c r="W2528" s="285"/>
      <c r="X2528" s="285"/>
    </row>
    <row r="2529" spans="1:24">
      <c r="A2529" s="45"/>
      <c r="B2529" s="43">
        <f t="shared" si="46"/>
        <v>2507</v>
      </c>
      <c r="C2529" s="539"/>
      <c r="D2529" s="620"/>
      <c r="E2529" s="620"/>
      <c r="F2529" s="48"/>
      <c r="N2529" s="285"/>
      <c r="O2529" s="285"/>
      <c r="U2529" s="285"/>
      <c r="V2529" s="285"/>
      <c r="W2529" s="285"/>
      <c r="X2529" s="285"/>
    </row>
    <row r="2530" spans="1:24">
      <c r="A2530" s="45"/>
      <c r="B2530" s="43">
        <f t="shared" si="46"/>
        <v>2508</v>
      </c>
      <c r="C2530" s="539"/>
      <c r="D2530" s="620"/>
      <c r="E2530" s="620"/>
      <c r="F2530" s="48"/>
      <c r="N2530" s="285"/>
      <c r="O2530" s="285"/>
      <c r="U2530" s="285"/>
      <c r="V2530" s="285"/>
      <c r="W2530" s="285"/>
      <c r="X2530" s="285"/>
    </row>
    <row r="2531" spans="1:24">
      <c r="A2531" s="45"/>
      <c r="B2531" s="43">
        <f t="shared" si="46"/>
        <v>2509</v>
      </c>
      <c r="C2531" s="539"/>
      <c r="D2531" s="620"/>
      <c r="E2531" s="620"/>
      <c r="F2531" s="48"/>
      <c r="N2531" s="285"/>
      <c r="O2531" s="285"/>
      <c r="U2531" s="285"/>
      <c r="V2531" s="285"/>
      <c r="W2531" s="285"/>
      <c r="X2531" s="285"/>
    </row>
    <row r="2532" spans="1:24">
      <c r="A2532" s="45"/>
      <c r="B2532" s="43">
        <f t="shared" si="46"/>
        <v>2510</v>
      </c>
      <c r="C2532" s="539"/>
      <c r="D2532" s="620"/>
      <c r="E2532" s="620"/>
      <c r="F2532" s="48"/>
      <c r="N2532" s="285"/>
      <c r="O2532" s="285"/>
      <c r="U2532" s="285"/>
      <c r="V2532" s="285"/>
      <c r="W2532" s="285"/>
      <c r="X2532" s="285"/>
    </row>
    <row r="2533" spans="1:24">
      <c r="A2533" s="45"/>
      <c r="B2533" s="43">
        <f t="shared" si="46"/>
        <v>2511</v>
      </c>
      <c r="C2533" s="539"/>
      <c r="D2533" s="620"/>
      <c r="E2533" s="620"/>
      <c r="F2533" s="48"/>
      <c r="N2533" s="285"/>
      <c r="O2533" s="285"/>
      <c r="U2533" s="285"/>
      <c r="V2533" s="285"/>
      <c r="W2533" s="285"/>
      <c r="X2533" s="285"/>
    </row>
    <row r="2534" spans="1:24">
      <c r="A2534" s="45"/>
      <c r="B2534" s="43">
        <f t="shared" si="46"/>
        <v>2512</v>
      </c>
      <c r="C2534" s="539"/>
      <c r="D2534" s="620"/>
      <c r="E2534" s="620"/>
      <c r="F2534" s="48"/>
      <c r="N2534" s="285"/>
      <c r="O2534" s="285"/>
      <c r="U2534" s="285"/>
      <c r="V2534" s="285"/>
      <c r="W2534" s="285"/>
      <c r="X2534" s="285"/>
    </row>
    <row r="2535" spans="1:24">
      <c r="A2535" s="45"/>
      <c r="B2535" s="43">
        <f t="shared" si="46"/>
        <v>2513</v>
      </c>
      <c r="C2535" s="539"/>
      <c r="D2535" s="620"/>
      <c r="E2535" s="620"/>
      <c r="F2535" s="48"/>
      <c r="N2535" s="285"/>
      <c r="O2535" s="285"/>
      <c r="U2535" s="285"/>
      <c r="V2535" s="285"/>
      <c r="W2535" s="285"/>
      <c r="X2535" s="285"/>
    </row>
    <row r="2536" spans="1:24">
      <c r="A2536" s="45"/>
      <c r="B2536" s="43">
        <f t="shared" si="46"/>
        <v>2514</v>
      </c>
      <c r="C2536" s="539"/>
      <c r="D2536" s="620"/>
      <c r="E2536" s="620"/>
      <c r="F2536" s="48"/>
      <c r="N2536" s="285"/>
      <c r="O2536" s="285"/>
      <c r="U2536" s="285"/>
      <c r="V2536" s="285"/>
      <c r="W2536" s="285"/>
      <c r="X2536" s="285"/>
    </row>
    <row r="2537" spans="1:24">
      <c r="A2537" s="45"/>
      <c r="B2537" s="43">
        <f t="shared" si="46"/>
        <v>2515</v>
      </c>
      <c r="C2537" s="539"/>
      <c r="D2537" s="620"/>
      <c r="E2537" s="620"/>
      <c r="F2537" s="48"/>
      <c r="N2537" s="285"/>
      <c r="O2537" s="285"/>
      <c r="U2537" s="285"/>
      <c r="V2537" s="285"/>
      <c r="W2537" s="285"/>
      <c r="X2537" s="285"/>
    </row>
    <row r="2538" spans="1:24">
      <c r="A2538" s="45"/>
      <c r="B2538" s="43">
        <f t="shared" si="46"/>
        <v>2516</v>
      </c>
      <c r="C2538" s="539"/>
      <c r="D2538" s="620"/>
      <c r="E2538" s="620"/>
      <c r="F2538" s="48"/>
      <c r="N2538" s="285"/>
      <c r="O2538" s="285"/>
      <c r="U2538" s="285"/>
      <c r="V2538" s="285"/>
      <c r="W2538" s="285"/>
      <c r="X2538" s="285"/>
    </row>
    <row r="2539" spans="1:24">
      <c r="A2539" s="45"/>
      <c r="B2539" s="43">
        <f t="shared" si="46"/>
        <v>2517</v>
      </c>
      <c r="C2539" s="539"/>
      <c r="D2539" s="620"/>
      <c r="E2539" s="620"/>
      <c r="F2539" s="48"/>
      <c r="N2539" s="285"/>
      <c r="O2539" s="285"/>
      <c r="U2539" s="285"/>
      <c r="V2539" s="285"/>
      <c r="W2539" s="285"/>
      <c r="X2539" s="285"/>
    </row>
    <row r="2540" spans="1:24">
      <c r="A2540" s="45"/>
      <c r="B2540" s="43">
        <f t="shared" si="46"/>
        <v>2518</v>
      </c>
      <c r="C2540" s="539"/>
      <c r="D2540" s="620"/>
      <c r="E2540" s="620"/>
      <c r="F2540" s="48"/>
      <c r="N2540" s="285"/>
      <c r="O2540" s="285"/>
      <c r="U2540" s="285"/>
      <c r="V2540" s="285"/>
      <c r="W2540" s="285"/>
      <c r="X2540" s="285"/>
    </row>
    <row r="2541" spans="1:24">
      <c r="A2541" s="45"/>
      <c r="B2541" s="43">
        <f t="shared" si="46"/>
        <v>2519</v>
      </c>
      <c r="C2541" s="539"/>
      <c r="D2541" s="620"/>
      <c r="E2541" s="620"/>
      <c r="F2541" s="48"/>
      <c r="N2541" s="285"/>
      <c r="O2541" s="285"/>
      <c r="U2541" s="285"/>
      <c r="V2541" s="285"/>
      <c r="W2541" s="285"/>
      <c r="X2541" s="285"/>
    </row>
    <row r="2542" spans="1:24">
      <c r="A2542" s="45"/>
      <c r="B2542" s="43">
        <f t="shared" si="46"/>
        <v>2520</v>
      </c>
      <c r="C2542" s="539"/>
      <c r="D2542" s="620"/>
      <c r="E2542" s="620"/>
      <c r="F2542" s="48"/>
      <c r="N2542" s="285"/>
      <c r="O2542" s="285"/>
      <c r="U2542" s="285"/>
      <c r="V2542" s="285"/>
      <c r="W2542" s="285"/>
      <c r="X2542" s="285"/>
    </row>
    <row r="2543" spans="1:24">
      <c r="A2543" s="45"/>
      <c r="B2543" s="43">
        <f t="shared" si="46"/>
        <v>2521</v>
      </c>
      <c r="C2543" s="539"/>
      <c r="D2543" s="620"/>
      <c r="E2543" s="620"/>
      <c r="F2543" s="48"/>
      <c r="N2543" s="285"/>
      <c r="O2543" s="285"/>
      <c r="U2543" s="285"/>
      <c r="V2543" s="285"/>
      <c r="W2543" s="285"/>
      <c r="X2543" s="285"/>
    </row>
    <row r="2544" spans="1:24">
      <c r="A2544" s="45"/>
      <c r="B2544" s="43">
        <f t="shared" si="46"/>
        <v>2522</v>
      </c>
      <c r="C2544" s="539"/>
      <c r="D2544" s="620"/>
      <c r="E2544" s="620"/>
      <c r="F2544" s="48"/>
      <c r="N2544" s="285"/>
      <c r="O2544" s="285"/>
      <c r="U2544" s="285"/>
      <c r="V2544" s="285"/>
      <c r="W2544" s="285"/>
      <c r="X2544" s="285"/>
    </row>
    <row r="2545" spans="1:24">
      <c r="A2545" s="45"/>
      <c r="B2545" s="43">
        <f t="shared" si="46"/>
        <v>2523</v>
      </c>
      <c r="C2545" s="539"/>
      <c r="D2545" s="620"/>
      <c r="E2545" s="620"/>
      <c r="F2545" s="48"/>
      <c r="N2545" s="285"/>
      <c r="O2545" s="285"/>
      <c r="U2545" s="285"/>
      <c r="V2545" s="285"/>
      <c r="W2545" s="285"/>
      <c r="X2545" s="285"/>
    </row>
    <row r="2546" spans="1:24">
      <c r="A2546" s="45"/>
      <c r="B2546" s="43">
        <f t="shared" si="46"/>
        <v>2524</v>
      </c>
      <c r="C2546" s="539"/>
      <c r="D2546" s="620"/>
      <c r="E2546" s="620"/>
      <c r="F2546" s="48"/>
      <c r="N2546" s="285"/>
      <c r="O2546" s="285"/>
      <c r="U2546" s="285"/>
      <c r="V2546" s="285"/>
      <c r="W2546" s="285"/>
      <c r="X2546" s="285"/>
    </row>
    <row r="2547" spans="1:24">
      <c r="A2547" s="45"/>
      <c r="B2547" s="43">
        <f t="shared" si="46"/>
        <v>2525</v>
      </c>
      <c r="C2547" s="539"/>
      <c r="D2547" s="620"/>
      <c r="E2547" s="620"/>
      <c r="F2547" s="48"/>
      <c r="N2547" s="285"/>
      <c r="O2547" s="285"/>
      <c r="U2547" s="285"/>
      <c r="V2547" s="285"/>
      <c r="W2547" s="285"/>
      <c r="X2547" s="285"/>
    </row>
    <row r="2548" spans="1:24">
      <c r="A2548" s="45"/>
      <c r="B2548" s="43">
        <f t="shared" si="46"/>
        <v>2526</v>
      </c>
      <c r="C2548" s="539"/>
      <c r="D2548" s="620"/>
      <c r="E2548" s="620"/>
      <c r="F2548" s="48"/>
      <c r="N2548" s="285"/>
      <c r="O2548" s="285"/>
      <c r="U2548" s="285"/>
      <c r="V2548" s="285"/>
      <c r="W2548" s="285"/>
      <c r="X2548" s="285"/>
    </row>
    <row r="2549" spans="1:24">
      <c r="A2549" s="45"/>
      <c r="B2549" s="43">
        <f t="shared" si="46"/>
        <v>2527</v>
      </c>
      <c r="C2549" s="539"/>
      <c r="D2549" s="620"/>
      <c r="E2549" s="620"/>
      <c r="F2549" s="48"/>
      <c r="N2549" s="285"/>
      <c r="O2549" s="285"/>
      <c r="U2549" s="285"/>
      <c r="V2549" s="285"/>
      <c r="W2549" s="285"/>
      <c r="X2549" s="285"/>
    </row>
    <row r="2550" spans="1:24">
      <c r="A2550" s="45"/>
      <c r="B2550" s="43">
        <f t="shared" si="46"/>
        <v>2528</v>
      </c>
      <c r="C2550" s="539"/>
      <c r="D2550" s="620"/>
      <c r="E2550" s="620"/>
      <c r="F2550" s="48"/>
      <c r="N2550" s="285"/>
      <c r="O2550" s="285"/>
      <c r="U2550" s="285"/>
      <c r="V2550" s="285"/>
      <c r="W2550" s="285"/>
      <c r="X2550" s="285"/>
    </row>
    <row r="2551" spans="1:24">
      <c r="A2551" s="45"/>
      <c r="B2551" s="43">
        <f t="shared" si="46"/>
        <v>2529</v>
      </c>
      <c r="C2551" s="539"/>
      <c r="D2551" s="620"/>
      <c r="E2551" s="620"/>
      <c r="F2551" s="48"/>
      <c r="N2551" s="285"/>
      <c r="O2551" s="285"/>
      <c r="U2551" s="285"/>
      <c r="V2551" s="285"/>
      <c r="W2551" s="285"/>
      <c r="X2551" s="285"/>
    </row>
    <row r="2552" spans="1:24">
      <c r="A2552" s="45"/>
      <c r="B2552" s="43">
        <f t="shared" si="46"/>
        <v>2530</v>
      </c>
      <c r="C2552" s="539"/>
      <c r="D2552" s="620"/>
      <c r="E2552" s="620"/>
      <c r="F2552" s="48"/>
      <c r="N2552" s="285"/>
      <c r="O2552" s="285"/>
      <c r="U2552" s="285"/>
      <c r="V2552" s="285"/>
      <c r="W2552" s="285"/>
      <c r="X2552" s="285"/>
    </row>
    <row r="2553" spans="1:24">
      <c r="A2553" s="45"/>
      <c r="B2553" s="43">
        <f t="shared" si="46"/>
        <v>2531</v>
      </c>
      <c r="C2553" s="539"/>
      <c r="D2553" s="620"/>
      <c r="E2553" s="620"/>
      <c r="F2553" s="48"/>
      <c r="N2553" s="285"/>
      <c r="O2553" s="285"/>
      <c r="U2553" s="285"/>
      <c r="V2553" s="285"/>
      <c r="W2553" s="285"/>
      <c r="X2553" s="285"/>
    </row>
    <row r="2554" spans="1:24">
      <c r="A2554" s="45"/>
      <c r="B2554" s="43">
        <f t="shared" si="46"/>
        <v>2532</v>
      </c>
      <c r="C2554" s="539"/>
      <c r="D2554" s="620"/>
      <c r="E2554" s="620"/>
      <c r="F2554" s="48"/>
      <c r="N2554" s="285"/>
      <c r="O2554" s="285"/>
      <c r="U2554" s="285"/>
      <c r="V2554" s="285"/>
      <c r="W2554" s="285"/>
      <c r="X2554" s="285"/>
    </row>
    <row r="2555" spans="1:24">
      <c r="A2555" s="45"/>
      <c r="B2555" s="43">
        <f t="shared" si="46"/>
        <v>2533</v>
      </c>
      <c r="C2555" s="539"/>
      <c r="D2555" s="620"/>
      <c r="E2555" s="620"/>
      <c r="F2555" s="48"/>
      <c r="N2555" s="285"/>
      <c r="O2555" s="285"/>
      <c r="U2555" s="285"/>
      <c r="V2555" s="285"/>
      <c r="W2555" s="285"/>
      <c r="X2555" s="285"/>
    </row>
    <row r="2556" spans="1:24">
      <c r="A2556" s="45"/>
      <c r="B2556" s="43">
        <f t="shared" si="46"/>
        <v>2534</v>
      </c>
      <c r="C2556" s="539"/>
      <c r="D2556" s="620"/>
      <c r="E2556" s="620"/>
      <c r="F2556" s="48"/>
      <c r="N2556" s="285"/>
      <c r="O2556" s="285"/>
      <c r="U2556" s="285"/>
      <c r="V2556" s="285"/>
      <c r="W2556" s="285"/>
      <c r="X2556" s="285"/>
    </row>
    <row r="2557" spans="1:24">
      <c r="A2557" s="45"/>
      <c r="B2557" s="43">
        <f t="shared" si="46"/>
        <v>2535</v>
      </c>
      <c r="C2557" s="539"/>
      <c r="D2557" s="620"/>
      <c r="E2557" s="620"/>
      <c r="F2557" s="48"/>
      <c r="N2557" s="285"/>
      <c r="O2557" s="285"/>
      <c r="U2557" s="285"/>
      <c r="V2557" s="285"/>
      <c r="W2557" s="285"/>
      <c r="X2557" s="285"/>
    </row>
    <row r="2558" spans="1:24">
      <c r="A2558" s="45"/>
      <c r="B2558" s="43">
        <f t="shared" si="46"/>
        <v>2536</v>
      </c>
      <c r="C2558" s="539"/>
      <c r="D2558" s="620"/>
      <c r="E2558" s="620"/>
      <c r="F2558" s="48"/>
      <c r="N2558" s="285"/>
      <c r="O2558" s="285"/>
      <c r="U2558" s="285"/>
      <c r="V2558" s="285"/>
      <c r="W2558" s="285"/>
      <c r="X2558" s="285"/>
    </row>
    <row r="2559" spans="1:24">
      <c r="A2559" s="45"/>
      <c r="B2559" s="43">
        <f t="shared" si="46"/>
        <v>2537</v>
      </c>
      <c r="C2559" s="539"/>
      <c r="D2559" s="620"/>
      <c r="E2559" s="620"/>
      <c r="F2559" s="48"/>
      <c r="N2559" s="285"/>
      <c r="O2559" s="285"/>
      <c r="U2559" s="285"/>
      <c r="V2559" s="285"/>
      <c r="W2559" s="285"/>
      <c r="X2559" s="285"/>
    </row>
    <row r="2560" spans="1:24">
      <c r="A2560" s="45"/>
      <c r="B2560" s="43">
        <f t="shared" si="46"/>
        <v>2538</v>
      </c>
      <c r="C2560" s="539"/>
      <c r="D2560" s="620"/>
      <c r="E2560" s="620"/>
      <c r="F2560" s="48"/>
      <c r="N2560" s="285"/>
      <c r="O2560" s="285"/>
      <c r="U2560" s="285"/>
      <c r="V2560" s="285"/>
      <c r="W2560" s="285"/>
      <c r="X2560" s="285"/>
    </row>
    <row r="2561" spans="1:24">
      <c r="A2561" s="45"/>
      <c r="B2561" s="43">
        <f t="shared" si="46"/>
        <v>2539</v>
      </c>
      <c r="C2561" s="539"/>
      <c r="D2561" s="620"/>
      <c r="E2561" s="620"/>
      <c r="F2561" s="48"/>
      <c r="N2561" s="285"/>
      <c r="O2561" s="285"/>
      <c r="U2561" s="285"/>
      <c r="V2561" s="285"/>
      <c r="W2561" s="285"/>
      <c r="X2561" s="285"/>
    </row>
    <row r="2562" spans="1:24">
      <c r="A2562" s="45"/>
      <c r="B2562" s="43">
        <f t="shared" si="46"/>
        <v>2540</v>
      </c>
      <c r="C2562" s="539"/>
      <c r="D2562" s="620"/>
      <c r="E2562" s="620"/>
      <c r="F2562" s="48"/>
      <c r="N2562" s="285"/>
      <c r="O2562" s="285"/>
      <c r="U2562" s="285"/>
      <c r="V2562" s="285"/>
      <c r="W2562" s="285"/>
      <c r="X2562" s="285"/>
    </row>
    <row r="2563" spans="1:24">
      <c r="A2563" s="45"/>
      <c r="B2563" s="43">
        <f t="shared" si="46"/>
        <v>2541</v>
      </c>
      <c r="C2563" s="539"/>
      <c r="D2563" s="620"/>
      <c r="E2563" s="620"/>
      <c r="F2563" s="48"/>
      <c r="N2563" s="285"/>
      <c r="O2563" s="285"/>
      <c r="U2563" s="285"/>
      <c r="V2563" s="285"/>
      <c r="W2563" s="285"/>
      <c r="X2563" s="285"/>
    </row>
    <row r="2564" spans="1:24">
      <c r="A2564" s="45"/>
      <c r="B2564" s="43">
        <f t="shared" si="46"/>
        <v>2542</v>
      </c>
      <c r="C2564" s="539"/>
      <c r="D2564" s="620"/>
      <c r="E2564" s="620"/>
      <c r="F2564" s="48"/>
      <c r="N2564" s="285"/>
      <c r="O2564" s="285"/>
      <c r="U2564" s="285"/>
      <c r="V2564" s="285"/>
      <c r="W2564" s="285"/>
      <c r="X2564" s="285"/>
    </row>
    <row r="2565" spans="1:24">
      <c r="A2565" s="45"/>
      <c r="B2565" s="43">
        <f t="shared" si="46"/>
        <v>2543</v>
      </c>
      <c r="C2565" s="539"/>
      <c r="D2565" s="620"/>
      <c r="E2565" s="620"/>
      <c r="F2565" s="48"/>
      <c r="N2565" s="285"/>
      <c r="O2565" s="285"/>
      <c r="U2565" s="285"/>
      <c r="V2565" s="285"/>
      <c r="W2565" s="285"/>
      <c r="X2565" s="285"/>
    </row>
    <row r="2566" spans="1:24">
      <c r="A2566" s="45"/>
      <c r="B2566" s="43">
        <f t="shared" si="46"/>
        <v>2544</v>
      </c>
      <c r="C2566" s="539"/>
      <c r="D2566" s="620"/>
      <c r="E2566" s="620"/>
      <c r="F2566" s="48"/>
      <c r="N2566" s="285"/>
      <c r="O2566" s="285"/>
      <c r="U2566" s="285"/>
      <c r="V2566" s="285"/>
      <c r="W2566" s="285"/>
      <c r="X2566" s="285"/>
    </row>
    <row r="2567" spans="1:24">
      <c r="A2567" s="45"/>
      <c r="B2567" s="43">
        <f t="shared" si="46"/>
        <v>2545</v>
      </c>
      <c r="C2567" s="539"/>
      <c r="D2567" s="620"/>
      <c r="E2567" s="620"/>
      <c r="F2567" s="48"/>
      <c r="N2567" s="285"/>
      <c r="O2567" s="285"/>
      <c r="U2567" s="285"/>
      <c r="V2567" s="285"/>
      <c r="W2567" s="285"/>
      <c r="X2567" s="285"/>
    </row>
    <row r="2568" spans="1:24">
      <c r="A2568" s="45"/>
      <c r="B2568" s="43">
        <f t="shared" si="46"/>
        <v>2546</v>
      </c>
      <c r="C2568" s="539"/>
      <c r="D2568" s="620"/>
      <c r="E2568" s="620"/>
      <c r="F2568" s="48"/>
      <c r="N2568" s="285"/>
      <c r="O2568" s="285"/>
      <c r="U2568" s="285"/>
      <c r="V2568" s="285"/>
      <c r="W2568" s="285"/>
      <c r="X2568" s="285"/>
    </row>
    <row r="2569" spans="1:24">
      <c r="A2569" s="45"/>
      <c r="B2569" s="43">
        <f t="shared" si="46"/>
        <v>2547</v>
      </c>
      <c r="C2569" s="539"/>
      <c r="D2569" s="620"/>
      <c r="E2569" s="620"/>
      <c r="F2569" s="48"/>
      <c r="N2569" s="285"/>
      <c r="O2569" s="285"/>
      <c r="U2569" s="285"/>
      <c r="V2569" s="285"/>
      <c r="W2569" s="285"/>
      <c r="X2569" s="285"/>
    </row>
    <row r="2570" spans="1:24">
      <c r="A2570" s="45"/>
      <c r="B2570" s="43">
        <f t="shared" si="46"/>
        <v>2548</v>
      </c>
      <c r="C2570" s="539"/>
      <c r="D2570" s="620"/>
      <c r="E2570" s="620"/>
      <c r="F2570" s="48"/>
      <c r="N2570" s="285"/>
      <c r="O2570" s="285"/>
      <c r="U2570" s="285"/>
      <c r="V2570" s="285"/>
      <c r="W2570" s="285"/>
      <c r="X2570" s="285"/>
    </row>
    <row r="2571" spans="1:24">
      <c r="A2571" s="45"/>
      <c r="B2571" s="43">
        <f t="shared" si="46"/>
        <v>2549</v>
      </c>
      <c r="C2571" s="539"/>
      <c r="D2571" s="620"/>
      <c r="E2571" s="620"/>
      <c r="F2571" s="48"/>
      <c r="N2571" s="285"/>
      <c r="O2571" s="285"/>
      <c r="U2571" s="285"/>
      <c r="V2571" s="285"/>
      <c r="W2571" s="285"/>
      <c r="X2571" s="285"/>
    </row>
    <row r="2572" spans="1:24">
      <c r="A2572" s="45"/>
      <c r="B2572" s="43">
        <f t="shared" si="46"/>
        <v>2550</v>
      </c>
      <c r="C2572" s="539"/>
      <c r="D2572" s="620"/>
      <c r="E2572" s="620"/>
      <c r="F2572" s="48"/>
      <c r="N2572" s="285"/>
      <c r="O2572" s="285"/>
      <c r="U2572" s="285"/>
      <c r="V2572" s="285"/>
      <c r="W2572" s="285"/>
      <c r="X2572" s="285"/>
    </row>
    <row r="2573" spans="1:24">
      <c r="A2573" s="45"/>
      <c r="B2573" s="43">
        <f t="shared" si="46"/>
        <v>2551</v>
      </c>
      <c r="C2573" s="539"/>
      <c r="D2573" s="620"/>
      <c r="E2573" s="620"/>
      <c r="F2573" s="48"/>
      <c r="N2573" s="285"/>
      <c r="O2573" s="285"/>
      <c r="U2573" s="285"/>
      <c r="V2573" s="285"/>
      <c r="W2573" s="285"/>
      <c r="X2573" s="285"/>
    </row>
    <row r="2574" spans="1:24">
      <c r="A2574" s="45"/>
      <c r="B2574" s="43">
        <f t="shared" si="46"/>
        <v>2552</v>
      </c>
      <c r="C2574" s="539"/>
      <c r="D2574" s="620"/>
      <c r="E2574" s="620"/>
      <c r="F2574" s="48"/>
      <c r="N2574" s="285"/>
      <c r="O2574" s="285"/>
      <c r="U2574" s="285"/>
      <c r="V2574" s="285"/>
      <c r="W2574" s="285"/>
      <c r="X2574" s="285"/>
    </row>
    <row r="2575" spans="1:24">
      <c r="A2575" s="45"/>
      <c r="B2575" s="43">
        <f t="shared" si="46"/>
        <v>2553</v>
      </c>
      <c r="C2575" s="539"/>
      <c r="D2575" s="620"/>
      <c r="E2575" s="620"/>
      <c r="F2575" s="48"/>
      <c r="N2575" s="285"/>
      <c r="O2575" s="285"/>
      <c r="U2575" s="285"/>
      <c r="V2575" s="285"/>
      <c r="W2575" s="285"/>
      <c r="X2575" s="285"/>
    </row>
    <row r="2576" spans="1:24">
      <c r="A2576" s="45"/>
      <c r="B2576" s="43">
        <f t="shared" si="46"/>
        <v>2554</v>
      </c>
      <c r="C2576" s="539"/>
      <c r="D2576" s="620"/>
      <c r="E2576" s="620"/>
      <c r="F2576" s="48"/>
      <c r="N2576" s="285"/>
      <c r="O2576" s="285"/>
      <c r="U2576" s="285"/>
      <c r="V2576" s="285"/>
      <c r="W2576" s="285"/>
      <c r="X2576" s="285"/>
    </row>
    <row r="2577" spans="1:24">
      <c r="A2577" s="45"/>
      <c r="B2577" s="43">
        <f t="shared" si="46"/>
        <v>2555</v>
      </c>
      <c r="C2577" s="539"/>
      <c r="D2577" s="620"/>
      <c r="E2577" s="620"/>
      <c r="F2577" s="48"/>
      <c r="N2577" s="285"/>
      <c r="O2577" s="285"/>
      <c r="U2577" s="285"/>
      <c r="V2577" s="285"/>
      <c r="W2577" s="285"/>
      <c r="X2577" s="285"/>
    </row>
    <row r="2578" spans="1:24">
      <c r="A2578" s="45"/>
      <c r="B2578" s="43">
        <f t="shared" si="46"/>
        <v>2556</v>
      </c>
      <c r="C2578" s="539"/>
      <c r="D2578" s="620"/>
      <c r="E2578" s="620"/>
      <c r="F2578" s="48"/>
      <c r="N2578" s="285"/>
      <c r="O2578" s="285"/>
      <c r="U2578" s="285"/>
      <c r="V2578" s="285"/>
      <c r="W2578" s="285"/>
      <c r="X2578" s="285"/>
    </row>
    <row r="2579" spans="1:24">
      <c r="A2579" s="45"/>
      <c r="B2579" s="43">
        <f t="shared" si="46"/>
        <v>2557</v>
      </c>
      <c r="C2579" s="539"/>
      <c r="D2579" s="620"/>
      <c r="E2579" s="620"/>
      <c r="F2579" s="48"/>
      <c r="N2579" s="285"/>
      <c r="O2579" s="285"/>
      <c r="U2579" s="285"/>
      <c r="V2579" s="285"/>
      <c r="W2579" s="285"/>
      <c r="X2579" s="285"/>
    </row>
    <row r="2580" spans="1:24">
      <c r="A2580" s="45"/>
      <c r="B2580" s="43">
        <f t="shared" si="46"/>
        <v>2558</v>
      </c>
      <c r="C2580" s="539"/>
      <c r="D2580" s="620"/>
      <c r="E2580" s="620"/>
      <c r="F2580" s="48"/>
      <c r="N2580" s="285"/>
      <c r="O2580" s="285"/>
      <c r="U2580" s="285"/>
      <c r="V2580" s="285"/>
      <c r="W2580" s="285"/>
      <c r="X2580" s="285"/>
    </row>
    <row r="2581" spans="1:24">
      <c r="A2581" s="45"/>
      <c r="B2581" s="43">
        <f t="shared" si="46"/>
        <v>2559</v>
      </c>
      <c r="C2581" s="539"/>
      <c r="D2581" s="620"/>
      <c r="E2581" s="620"/>
      <c r="F2581" s="48"/>
      <c r="N2581" s="285"/>
      <c r="O2581" s="285"/>
      <c r="U2581" s="285"/>
      <c r="V2581" s="285"/>
      <c r="W2581" s="285"/>
      <c r="X2581" s="285"/>
    </row>
    <row r="2582" spans="1:24">
      <c r="A2582" s="45"/>
      <c r="B2582" s="43">
        <f t="shared" si="46"/>
        <v>2560</v>
      </c>
      <c r="C2582" s="539"/>
      <c r="D2582" s="620"/>
      <c r="E2582" s="620"/>
      <c r="F2582" s="48"/>
      <c r="N2582" s="285"/>
      <c r="O2582" s="285"/>
      <c r="U2582" s="285"/>
      <c r="V2582" s="285"/>
      <c r="W2582" s="285"/>
      <c r="X2582" s="285"/>
    </row>
    <row r="2583" spans="1:24">
      <c r="A2583" s="45"/>
      <c r="B2583" s="43">
        <f t="shared" si="46"/>
        <v>2561</v>
      </c>
      <c r="C2583" s="539"/>
      <c r="D2583" s="620"/>
      <c r="E2583" s="620"/>
      <c r="F2583" s="48"/>
      <c r="N2583" s="285"/>
      <c r="O2583" s="285"/>
      <c r="U2583" s="285"/>
      <c r="V2583" s="285"/>
      <c r="W2583" s="285"/>
      <c r="X2583" s="285"/>
    </row>
    <row r="2584" spans="1:24">
      <c r="A2584" s="45"/>
      <c r="B2584" s="43">
        <f t="shared" si="46"/>
        <v>2562</v>
      </c>
      <c r="C2584" s="539"/>
      <c r="D2584" s="620"/>
      <c r="E2584" s="620"/>
      <c r="F2584" s="48"/>
      <c r="N2584" s="285"/>
      <c r="O2584" s="285"/>
      <c r="U2584" s="285"/>
      <c r="V2584" s="285"/>
      <c r="W2584" s="285"/>
      <c r="X2584" s="285"/>
    </row>
    <row r="2585" spans="1:24">
      <c r="A2585" s="45"/>
      <c r="B2585" s="43">
        <f t="shared" ref="B2585:B2648" si="47">B2584+1</f>
        <v>2563</v>
      </c>
      <c r="C2585" s="539"/>
      <c r="D2585" s="620"/>
      <c r="E2585" s="620"/>
      <c r="F2585" s="48"/>
      <c r="N2585" s="285"/>
      <c r="O2585" s="285"/>
      <c r="U2585" s="285"/>
      <c r="V2585" s="285"/>
      <c r="W2585" s="285"/>
      <c r="X2585" s="285"/>
    </row>
    <row r="2586" spans="1:24">
      <c r="A2586" s="45"/>
      <c r="B2586" s="43">
        <f t="shared" si="47"/>
        <v>2564</v>
      </c>
      <c r="C2586" s="539"/>
      <c r="D2586" s="620"/>
      <c r="E2586" s="620"/>
      <c r="F2586" s="48"/>
      <c r="N2586" s="285"/>
      <c r="O2586" s="285"/>
      <c r="U2586" s="285"/>
      <c r="V2586" s="285"/>
      <c r="W2586" s="285"/>
      <c r="X2586" s="285"/>
    </row>
    <row r="2587" spans="1:24">
      <c r="A2587" s="45"/>
      <c r="B2587" s="43">
        <f t="shared" si="47"/>
        <v>2565</v>
      </c>
      <c r="C2587" s="539"/>
      <c r="D2587" s="620"/>
      <c r="E2587" s="620"/>
      <c r="F2587" s="48"/>
      <c r="N2587" s="285"/>
      <c r="O2587" s="285"/>
      <c r="U2587" s="285"/>
      <c r="V2587" s="285"/>
      <c r="W2587" s="285"/>
      <c r="X2587" s="285"/>
    </row>
    <row r="2588" spans="1:24">
      <c r="A2588" s="45"/>
      <c r="B2588" s="43">
        <f t="shared" si="47"/>
        <v>2566</v>
      </c>
      <c r="C2588" s="539"/>
      <c r="D2588" s="620"/>
      <c r="E2588" s="620"/>
      <c r="F2588" s="48"/>
      <c r="N2588" s="285"/>
      <c r="O2588" s="285"/>
      <c r="U2588" s="285"/>
      <c r="V2588" s="285"/>
      <c r="W2588" s="285"/>
      <c r="X2588" s="285"/>
    </row>
    <row r="2589" spans="1:24">
      <c r="A2589" s="45"/>
      <c r="B2589" s="43">
        <f t="shared" si="47"/>
        <v>2567</v>
      </c>
      <c r="C2589" s="539"/>
      <c r="D2589" s="620"/>
      <c r="E2589" s="620"/>
      <c r="F2589" s="48"/>
      <c r="N2589" s="285"/>
      <c r="O2589" s="285"/>
      <c r="U2589" s="285"/>
      <c r="V2589" s="285"/>
      <c r="W2589" s="285"/>
      <c r="X2589" s="285"/>
    </row>
    <row r="2590" spans="1:24">
      <c r="A2590" s="45"/>
      <c r="B2590" s="43">
        <f t="shared" si="47"/>
        <v>2568</v>
      </c>
      <c r="C2590" s="539"/>
      <c r="D2590" s="620"/>
      <c r="E2590" s="620"/>
      <c r="F2590" s="48"/>
      <c r="N2590" s="285"/>
      <c r="O2590" s="285"/>
      <c r="U2590" s="285"/>
      <c r="V2590" s="285"/>
      <c r="W2590" s="285"/>
      <c r="X2590" s="285"/>
    </row>
    <row r="2591" spans="1:24">
      <c r="A2591" s="45"/>
      <c r="B2591" s="43">
        <f t="shared" si="47"/>
        <v>2569</v>
      </c>
      <c r="C2591" s="539"/>
      <c r="D2591" s="620"/>
      <c r="E2591" s="620"/>
      <c r="F2591" s="48"/>
      <c r="N2591" s="285"/>
      <c r="O2591" s="285"/>
      <c r="U2591" s="285"/>
      <c r="V2591" s="285"/>
      <c r="W2591" s="285"/>
      <c r="X2591" s="285"/>
    </row>
    <row r="2592" spans="1:24">
      <c r="A2592" s="45"/>
      <c r="B2592" s="43">
        <f t="shared" si="47"/>
        <v>2570</v>
      </c>
      <c r="C2592" s="539"/>
      <c r="D2592" s="620"/>
      <c r="E2592" s="620"/>
      <c r="F2592" s="48"/>
      <c r="N2592" s="285"/>
      <c r="O2592" s="285"/>
      <c r="U2592" s="285"/>
      <c r="V2592" s="285"/>
      <c r="W2592" s="285"/>
      <c r="X2592" s="285"/>
    </row>
    <row r="2593" spans="1:24">
      <c r="A2593" s="45"/>
      <c r="B2593" s="43">
        <f t="shared" si="47"/>
        <v>2571</v>
      </c>
      <c r="C2593" s="539"/>
      <c r="D2593" s="620"/>
      <c r="E2593" s="620"/>
      <c r="F2593" s="48"/>
      <c r="N2593" s="285"/>
      <c r="O2593" s="285"/>
      <c r="U2593" s="285"/>
      <c r="V2593" s="285"/>
      <c r="W2593" s="285"/>
      <c r="X2593" s="285"/>
    </row>
    <row r="2594" spans="1:24">
      <c r="A2594" s="45"/>
      <c r="B2594" s="43">
        <f t="shared" si="47"/>
        <v>2572</v>
      </c>
      <c r="C2594" s="539"/>
      <c r="D2594" s="620"/>
      <c r="E2594" s="620"/>
      <c r="F2594" s="48"/>
      <c r="N2594" s="285"/>
      <c r="O2594" s="285"/>
      <c r="U2594" s="285"/>
      <c r="V2594" s="285"/>
      <c r="W2594" s="285"/>
      <c r="X2594" s="285"/>
    </row>
    <row r="2595" spans="1:24">
      <c r="A2595" s="45"/>
      <c r="B2595" s="43">
        <f t="shared" si="47"/>
        <v>2573</v>
      </c>
      <c r="C2595" s="539"/>
      <c r="D2595" s="620"/>
      <c r="E2595" s="620"/>
      <c r="F2595" s="48"/>
      <c r="N2595" s="285"/>
      <c r="O2595" s="285"/>
      <c r="U2595" s="285"/>
      <c r="V2595" s="285"/>
      <c r="W2595" s="285"/>
      <c r="X2595" s="285"/>
    </row>
    <row r="2596" spans="1:24">
      <c r="A2596" s="45"/>
      <c r="B2596" s="43">
        <f t="shared" si="47"/>
        <v>2574</v>
      </c>
      <c r="C2596" s="539"/>
      <c r="D2596" s="620"/>
      <c r="E2596" s="620"/>
      <c r="F2596" s="48"/>
      <c r="N2596" s="285"/>
      <c r="O2596" s="285"/>
      <c r="U2596" s="285"/>
      <c r="V2596" s="285"/>
      <c r="W2596" s="285"/>
      <c r="X2596" s="285"/>
    </row>
    <row r="2597" spans="1:24">
      <c r="A2597" s="45"/>
      <c r="B2597" s="43">
        <f t="shared" si="47"/>
        <v>2575</v>
      </c>
      <c r="C2597" s="539"/>
      <c r="D2597" s="620"/>
      <c r="E2597" s="620"/>
      <c r="F2597" s="48"/>
      <c r="N2597" s="285"/>
      <c r="O2597" s="285"/>
      <c r="U2597" s="285"/>
      <c r="V2597" s="285"/>
      <c r="W2597" s="285"/>
      <c r="X2597" s="285"/>
    </row>
    <row r="2598" spans="1:24">
      <c r="A2598" s="45"/>
      <c r="B2598" s="43">
        <f t="shared" si="47"/>
        <v>2576</v>
      </c>
      <c r="C2598" s="539"/>
      <c r="D2598" s="620"/>
      <c r="E2598" s="620"/>
      <c r="F2598" s="48"/>
      <c r="N2598" s="285"/>
      <c r="O2598" s="285"/>
      <c r="U2598" s="285"/>
      <c r="V2598" s="285"/>
      <c r="W2598" s="285"/>
      <c r="X2598" s="285"/>
    </row>
    <row r="2599" spans="1:24">
      <c r="A2599" s="45"/>
      <c r="B2599" s="43">
        <f t="shared" si="47"/>
        <v>2577</v>
      </c>
      <c r="C2599" s="539"/>
      <c r="D2599" s="620"/>
      <c r="E2599" s="620"/>
      <c r="F2599" s="48"/>
      <c r="N2599" s="285"/>
      <c r="O2599" s="285"/>
      <c r="U2599" s="285"/>
      <c r="V2599" s="285"/>
      <c r="W2599" s="285"/>
      <c r="X2599" s="285"/>
    </row>
    <row r="2600" spans="1:24">
      <c r="A2600" s="45"/>
      <c r="B2600" s="43">
        <f t="shared" si="47"/>
        <v>2578</v>
      </c>
      <c r="C2600" s="539"/>
      <c r="D2600" s="620"/>
      <c r="E2600" s="620"/>
      <c r="F2600" s="48"/>
      <c r="N2600" s="285"/>
      <c r="O2600" s="285"/>
      <c r="U2600" s="285"/>
      <c r="V2600" s="285"/>
      <c r="W2600" s="285"/>
      <c r="X2600" s="285"/>
    </row>
    <row r="2601" spans="1:24">
      <c r="A2601" s="45"/>
      <c r="B2601" s="43">
        <f t="shared" si="47"/>
        <v>2579</v>
      </c>
      <c r="C2601" s="539"/>
      <c r="D2601" s="620"/>
      <c r="E2601" s="620"/>
      <c r="F2601" s="48"/>
      <c r="N2601" s="285"/>
      <c r="O2601" s="285"/>
      <c r="U2601" s="285"/>
      <c r="V2601" s="285"/>
      <c r="W2601" s="285"/>
      <c r="X2601" s="285"/>
    </row>
    <row r="2602" spans="1:24">
      <c r="A2602" s="45"/>
      <c r="B2602" s="43">
        <f t="shared" si="47"/>
        <v>2580</v>
      </c>
      <c r="C2602" s="539"/>
      <c r="D2602" s="620"/>
      <c r="E2602" s="620"/>
      <c r="F2602" s="48"/>
      <c r="N2602" s="285"/>
      <c r="O2602" s="285"/>
      <c r="U2602" s="285"/>
      <c r="V2602" s="285"/>
      <c r="W2602" s="285"/>
      <c r="X2602" s="285"/>
    </row>
    <row r="2603" spans="1:24">
      <c r="A2603" s="45"/>
      <c r="B2603" s="43">
        <f t="shared" si="47"/>
        <v>2581</v>
      </c>
      <c r="C2603" s="539"/>
      <c r="D2603" s="620"/>
      <c r="E2603" s="620"/>
      <c r="F2603" s="48"/>
      <c r="N2603" s="285"/>
      <c r="O2603" s="285"/>
      <c r="U2603" s="285"/>
      <c r="V2603" s="285"/>
      <c r="W2603" s="285"/>
      <c r="X2603" s="285"/>
    </row>
    <row r="2604" spans="1:24">
      <c r="A2604" s="45"/>
      <c r="B2604" s="43">
        <f t="shared" si="47"/>
        <v>2582</v>
      </c>
      <c r="C2604" s="539"/>
      <c r="D2604" s="620"/>
      <c r="E2604" s="620"/>
      <c r="F2604" s="48"/>
      <c r="N2604" s="285"/>
      <c r="O2604" s="285"/>
      <c r="U2604" s="285"/>
      <c r="V2604" s="285"/>
      <c r="W2604" s="285"/>
      <c r="X2604" s="285"/>
    </row>
    <row r="2605" spans="1:24">
      <c r="A2605" s="45"/>
      <c r="B2605" s="43">
        <f t="shared" si="47"/>
        <v>2583</v>
      </c>
      <c r="C2605" s="539"/>
      <c r="D2605" s="620"/>
      <c r="E2605" s="620"/>
      <c r="F2605" s="48"/>
      <c r="N2605" s="285"/>
      <c r="O2605" s="285"/>
      <c r="U2605" s="285"/>
      <c r="V2605" s="285"/>
      <c r="W2605" s="285"/>
      <c r="X2605" s="285"/>
    </row>
    <row r="2606" spans="1:24">
      <c r="A2606" s="45"/>
      <c r="B2606" s="43">
        <f t="shared" si="47"/>
        <v>2584</v>
      </c>
      <c r="C2606" s="539"/>
      <c r="D2606" s="620"/>
      <c r="E2606" s="620"/>
      <c r="F2606" s="48"/>
      <c r="N2606" s="285"/>
      <c r="O2606" s="285"/>
      <c r="U2606" s="285"/>
      <c r="V2606" s="285"/>
      <c r="W2606" s="285"/>
      <c r="X2606" s="285"/>
    </row>
    <row r="2607" spans="1:24">
      <c r="A2607" s="45"/>
      <c r="B2607" s="43">
        <f t="shared" si="47"/>
        <v>2585</v>
      </c>
      <c r="C2607" s="539"/>
      <c r="D2607" s="620"/>
      <c r="E2607" s="620"/>
      <c r="F2607" s="48"/>
      <c r="N2607" s="285"/>
      <c r="O2607" s="285"/>
      <c r="U2607" s="285"/>
      <c r="V2607" s="285"/>
      <c r="W2607" s="285"/>
      <c r="X2607" s="285"/>
    </row>
    <row r="2608" spans="1:24">
      <c r="A2608" s="45"/>
      <c r="B2608" s="43">
        <f t="shared" si="47"/>
        <v>2586</v>
      </c>
      <c r="C2608" s="539"/>
      <c r="D2608" s="620"/>
      <c r="E2608" s="620"/>
      <c r="F2608" s="48"/>
      <c r="N2608" s="285"/>
      <c r="O2608" s="285"/>
      <c r="U2608" s="285"/>
      <c r="V2608" s="285"/>
      <c r="W2608" s="285"/>
      <c r="X2608" s="285"/>
    </row>
    <row r="2609" spans="1:24">
      <c r="A2609" s="45"/>
      <c r="B2609" s="43">
        <f t="shared" si="47"/>
        <v>2587</v>
      </c>
      <c r="C2609" s="539"/>
      <c r="D2609" s="620"/>
      <c r="E2609" s="620"/>
      <c r="F2609" s="48"/>
      <c r="N2609" s="285"/>
      <c r="O2609" s="285"/>
      <c r="U2609" s="285"/>
      <c r="V2609" s="285"/>
      <c r="W2609" s="285"/>
      <c r="X2609" s="285"/>
    </row>
    <row r="2610" spans="1:24">
      <c r="A2610" s="45"/>
      <c r="B2610" s="43">
        <f t="shared" si="47"/>
        <v>2588</v>
      </c>
      <c r="C2610" s="539"/>
      <c r="D2610" s="620"/>
      <c r="E2610" s="620"/>
      <c r="F2610" s="48"/>
      <c r="N2610" s="285"/>
      <c r="O2610" s="285"/>
      <c r="U2610" s="285"/>
      <c r="V2610" s="285"/>
      <c r="W2610" s="285"/>
      <c r="X2610" s="285"/>
    </row>
    <row r="2611" spans="1:24">
      <c r="A2611" s="45"/>
      <c r="B2611" s="43">
        <f t="shared" si="47"/>
        <v>2589</v>
      </c>
      <c r="C2611" s="539"/>
      <c r="D2611" s="620"/>
      <c r="E2611" s="620"/>
      <c r="F2611" s="48"/>
      <c r="N2611" s="285"/>
      <c r="O2611" s="285"/>
      <c r="U2611" s="285"/>
      <c r="V2611" s="285"/>
      <c r="W2611" s="285"/>
      <c r="X2611" s="285"/>
    </row>
    <row r="2612" spans="1:24">
      <c r="A2612" s="45"/>
      <c r="B2612" s="43">
        <f t="shared" si="47"/>
        <v>2590</v>
      </c>
      <c r="C2612" s="539"/>
      <c r="D2612" s="620"/>
      <c r="E2612" s="620"/>
      <c r="F2612" s="48"/>
      <c r="N2612" s="285"/>
      <c r="O2612" s="285"/>
      <c r="U2612" s="285"/>
      <c r="V2612" s="285"/>
      <c r="W2612" s="285"/>
      <c r="X2612" s="285"/>
    </row>
    <row r="2613" spans="1:24">
      <c r="A2613" s="45"/>
      <c r="B2613" s="43">
        <f t="shared" si="47"/>
        <v>2591</v>
      </c>
      <c r="C2613" s="539"/>
      <c r="D2613" s="620"/>
      <c r="E2613" s="620"/>
      <c r="F2613" s="48"/>
      <c r="N2613" s="285"/>
      <c r="O2613" s="285"/>
      <c r="U2613" s="285"/>
      <c r="V2613" s="285"/>
      <c r="W2613" s="285"/>
      <c r="X2613" s="285"/>
    </row>
    <row r="2614" spans="1:24">
      <c r="A2614" s="45"/>
      <c r="B2614" s="43">
        <f t="shared" si="47"/>
        <v>2592</v>
      </c>
      <c r="C2614" s="539"/>
      <c r="D2614" s="620"/>
      <c r="E2614" s="620"/>
      <c r="F2614" s="48"/>
      <c r="N2614" s="285"/>
      <c r="O2614" s="285"/>
      <c r="U2614" s="285"/>
      <c r="V2614" s="285"/>
      <c r="W2614" s="285"/>
      <c r="X2614" s="285"/>
    </row>
    <row r="2615" spans="1:24">
      <c r="A2615" s="45"/>
      <c r="B2615" s="43">
        <f t="shared" si="47"/>
        <v>2593</v>
      </c>
      <c r="C2615" s="539"/>
      <c r="D2615" s="620"/>
      <c r="E2615" s="620"/>
      <c r="F2615" s="48"/>
      <c r="N2615" s="285"/>
      <c r="O2615" s="285"/>
      <c r="U2615" s="285"/>
      <c r="V2615" s="285"/>
      <c r="W2615" s="285"/>
      <c r="X2615" s="285"/>
    </row>
    <row r="2616" spans="1:24">
      <c r="A2616" s="45"/>
      <c r="B2616" s="43">
        <f t="shared" si="47"/>
        <v>2594</v>
      </c>
      <c r="C2616" s="539"/>
      <c r="D2616" s="620"/>
      <c r="E2616" s="620"/>
      <c r="F2616" s="48"/>
      <c r="N2616" s="285"/>
      <c r="O2616" s="285"/>
      <c r="U2616" s="285"/>
      <c r="V2616" s="285"/>
      <c r="W2616" s="285"/>
      <c r="X2616" s="285"/>
    </row>
    <row r="2617" spans="1:24">
      <c r="A2617" s="45"/>
      <c r="B2617" s="43">
        <f t="shared" si="47"/>
        <v>2595</v>
      </c>
      <c r="C2617" s="539"/>
      <c r="D2617" s="620"/>
      <c r="E2617" s="620"/>
      <c r="F2617" s="48"/>
      <c r="N2617" s="285"/>
      <c r="O2617" s="285"/>
      <c r="U2617" s="285"/>
      <c r="V2617" s="285"/>
      <c r="W2617" s="285"/>
      <c r="X2617" s="285"/>
    </row>
    <row r="2618" spans="1:24">
      <c r="A2618" s="45"/>
      <c r="B2618" s="43">
        <f t="shared" si="47"/>
        <v>2596</v>
      </c>
      <c r="C2618" s="539"/>
      <c r="D2618" s="620"/>
      <c r="E2618" s="620"/>
      <c r="F2618" s="48"/>
      <c r="N2618" s="285"/>
      <c r="O2618" s="285"/>
      <c r="U2618" s="285"/>
      <c r="V2618" s="285"/>
      <c r="W2618" s="285"/>
      <c r="X2618" s="285"/>
    </row>
    <row r="2619" spans="1:24">
      <c r="A2619" s="45"/>
      <c r="B2619" s="43">
        <f t="shared" si="47"/>
        <v>2597</v>
      </c>
      <c r="C2619" s="539"/>
      <c r="D2619" s="620"/>
      <c r="E2619" s="620"/>
      <c r="F2619" s="48"/>
      <c r="N2619" s="285"/>
      <c r="O2619" s="285"/>
      <c r="U2619" s="285"/>
      <c r="V2619" s="285"/>
      <c r="W2619" s="285"/>
      <c r="X2619" s="285"/>
    </row>
    <row r="2620" spans="1:24">
      <c r="A2620" s="45"/>
      <c r="B2620" s="43">
        <f t="shared" si="47"/>
        <v>2598</v>
      </c>
      <c r="C2620" s="539"/>
      <c r="D2620" s="620"/>
      <c r="E2620" s="620"/>
      <c r="F2620" s="48"/>
      <c r="N2620" s="285"/>
      <c r="O2620" s="285"/>
      <c r="U2620" s="285"/>
      <c r="V2620" s="285"/>
      <c r="W2620" s="285"/>
      <c r="X2620" s="285"/>
    </row>
    <row r="2621" spans="1:24">
      <c r="A2621" s="45"/>
      <c r="B2621" s="43">
        <f t="shared" si="47"/>
        <v>2599</v>
      </c>
      <c r="C2621" s="539"/>
      <c r="D2621" s="620"/>
      <c r="E2621" s="620"/>
      <c r="F2621" s="48"/>
      <c r="N2621" s="285"/>
      <c r="O2621" s="285"/>
      <c r="U2621" s="285"/>
      <c r="V2621" s="285"/>
      <c r="W2621" s="285"/>
      <c r="X2621" s="285"/>
    </row>
    <row r="2622" spans="1:24">
      <c r="A2622" s="45"/>
      <c r="B2622" s="43">
        <f t="shared" si="47"/>
        <v>2600</v>
      </c>
      <c r="C2622" s="539"/>
      <c r="D2622" s="620"/>
      <c r="E2622" s="620"/>
      <c r="F2622" s="48"/>
      <c r="N2622" s="285"/>
      <c r="O2622" s="285"/>
      <c r="U2622" s="285"/>
      <c r="V2622" s="285"/>
      <c r="W2622" s="285"/>
      <c r="X2622" s="285"/>
    </row>
    <row r="2623" spans="1:24">
      <c r="A2623" s="45"/>
      <c r="B2623" s="43">
        <f t="shared" si="47"/>
        <v>2601</v>
      </c>
      <c r="C2623" s="539"/>
      <c r="D2623" s="620"/>
      <c r="E2623" s="620"/>
      <c r="F2623" s="48"/>
      <c r="N2623" s="285"/>
      <c r="O2623" s="285"/>
      <c r="U2623" s="285"/>
      <c r="V2623" s="285"/>
      <c r="W2623" s="285"/>
      <c r="X2623" s="285"/>
    </row>
    <row r="2624" spans="1:24">
      <c r="A2624" s="45"/>
      <c r="B2624" s="43">
        <f t="shared" si="47"/>
        <v>2602</v>
      </c>
      <c r="C2624" s="539"/>
      <c r="D2624" s="620"/>
      <c r="E2624" s="620"/>
      <c r="F2624" s="48"/>
      <c r="N2624" s="285"/>
      <c r="O2624" s="285"/>
      <c r="U2624" s="285"/>
      <c r="V2624" s="285"/>
      <c r="W2624" s="285"/>
      <c r="X2624" s="285"/>
    </row>
    <row r="2625" spans="1:24">
      <c r="A2625" s="45"/>
      <c r="B2625" s="43">
        <f t="shared" si="47"/>
        <v>2603</v>
      </c>
      <c r="C2625" s="539"/>
      <c r="D2625" s="620"/>
      <c r="E2625" s="620"/>
      <c r="F2625" s="48"/>
      <c r="N2625" s="285"/>
      <c r="O2625" s="285"/>
      <c r="U2625" s="285"/>
      <c r="V2625" s="285"/>
      <c r="W2625" s="285"/>
      <c r="X2625" s="285"/>
    </row>
    <row r="2626" spans="1:24">
      <c r="A2626" s="45"/>
      <c r="B2626" s="43">
        <f t="shared" si="47"/>
        <v>2604</v>
      </c>
      <c r="C2626" s="539"/>
      <c r="D2626" s="620"/>
      <c r="E2626" s="620"/>
      <c r="F2626" s="48"/>
      <c r="N2626" s="285"/>
      <c r="O2626" s="285"/>
      <c r="U2626" s="285"/>
      <c r="V2626" s="285"/>
      <c r="W2626" s="285"/>
      <c r="X2626" s="285"/>
    </row>
    <row r="2627" spans="1:24">
      <c r="A2627" s="45"/>
      <c r="B2627" s="43">
        <f t="shared" si="47"/>
        <v>2605</v>
      </c>
      <c r="C2627" s="539"/>
      <c r="D2627" s="620"/>
      <c r="E2627" s="620"/>
      <c r="F2627" s="48"/>
      <c r="N2627" s="285"/>
      <c r="O2627" s="285"/>
      <c r="U2627" s="285"/>
      <c r="V2627" s="285"/>
      <c r="W2627" s="285"/>
      <c r="X2627" s="285"/>
    </row>
    <row r="2628" spans="1:24">
      <c r="A2628" s="45"/>
      <c r="B2628" s="43">
        <f t="shared" si="47"/>
        <v>2606</v>
      </c>
      <c r="C2628" s="539"/>
      <c r="D2628" s="620"/>
      <c r="E2628" s="620"/>
      <c r="F2628" s="48"/>
      <c r="N2628" s="285"/>
      <c r="O2628" s="285"/>
      <c r="U2628" s="285"/>
      <c r="V2628" s="285"/>
      <c r="W2628" s="285"/>
      <c r="X2628" s="285"/>
    </row>
    <row r="2629" spans="1:24">
      <c r="A2629" s="45"/>
      <c r="B2629" s="43">
        <f t="shared" si="47"/>
        <v>2607</v>
      </c>
      <c r="C2629" s="539"/>
      <c r="D2629" s="620"/>
      <c r="E2629" s="620"/>
      <c r="F2629" s="48"/>
      <c r="N2629" s="285"/>
      <c r="O2629" s="285"/>
      <c r="U2629" s="285"/>
      <c r="V2629" s="285"/>
      <c r="W2629" s="285"/>
      <c r="X2629" s="285"/>
    </row>
    <row r="2630" spans="1:24">
      <c r="A2630" s="45"/>
      <c r="B2630" s="43">
        <f t="shared" si="47"/>
        <v>2608</v>
      </c>
      <c r="C2630" s="539"/>
      <c r="D2630" s="620"/>
      <c r="E2630" s="620"/>
      <c r="F2630" s="48"/>
      <c r="N2630" s="285"/>
      <c r="O2630" s="285"/>
      <c r="U2630" s="285"/>
      <c r="V2630" s="285"/>
      <c r="W2630" s="285"/>
      <c r="X2630" s="285"/>
    </row>
    <row r="2631" spans="1:24">
      <c r="A2631" s="45"/>
      <c r="B2631" s="43">
        <f t="shared" si="47"/>
        <v>2609</v>
      </c>
      <c r="C2631" s="539"/>
      <c r="D2631" s="620"/>
      <c r="E2631" s="620"/>
      <c r="F2631" s="48"/>
      <c r="N2631" s="285"/>
      <c r="O2631" s="285"/>
      <c r="U2631" s="285"/>
      <c r="V2631" s="285"/>
      <c r="W2631" s="285"/>
      <c r="X2631" s="285"/>
    </row>
    <row r="2632" spans="1:24">
      <c r="A2632" s="45"/>
      <c r="B2632" s="43">
        <f t="shared" si="47"/>
        <v>2610</v>
      </c>
      <c r="C2632" s="539"/>
      <c r="D2632" s="620"/>
      <c r="E2632" s="620"/>
      <c r="F2632" s="48"/>
      <c r="N2632" s="285"/>
      <c r="O2632" s="285"/>
      <c r="U2632" s="285"/>
      <c r="V2632" s="285"/>
      <c r="W2632" s="285"/>
      <c r="X2632" s="285"/>
    </row>
    <row r="2633" spans="1:24">
      <c r="A2633" s="45"/>
      <c r="B2633" s="43">
        <f t="shared" si="47"/>
        <v>2611</v>
      </c>
      <c r="C2633" s="539"/>
      <c r="D2633" s="620"/>
      <c r="E2633" s="620"/>
      <c r="F2633" s="48"/>
      <c r="N2633" s="285"/>
      <c r="O2633" s="285"/>
      <c r="U2633" s="285"/>
      <c r="V2633" s="285"/>
      <c r="W2633" s="285"/>
      <c r="X2633" s="285"/>
    </row>
    <row r="2634" spans="1:24">
      <c r="A2634" s="45"/>
      <c r="B2634" s="43">
        <f t="shared" si="47"/>
        <v>2612</v>
      </c>
      <c r="C2634" s="539"/>
      <c r="D2634" s="620"/>
      <c r="E2634" s="620"/>
      <c r="F2634" s="48"/>
      <c r="N2634" s="285"/>
      <c r="O2634" s="285"/>
      <c r="U2634" s="285"/>
      <c r="V2634" s="285"/>
      <c r="W2634" s="285"/>
      <c r="X2634" s="285"/>
    </row>
    <row r="2635" spans="1:24">
      <c r="A2635" s="45"/>
      <c r="B2635" s="43">
        <f t="shared" si="47"/>
        <v>2613</v>
      </c>
      <c r="C2635" s="539"/>
      <c r="D2635" s="620"/>
      <c r="E2635" s="620"/>
      <c r="F2635" s="48"/>
      <c r="N2635" s="285"/>
      <c r="O2635" s="285"/>
      <c r="U2635" s="285"/>
      <c r="V2635" s="285"/>
      <c r="W2635" s="285"/>
      <c r="X2635" s="285"/>
    </row>
    <row r="2636" spans="1:24">
      <c r="A2636" s="45"/>
      <c r="B2636" s="43">
        <f t="shared" si="47"/>
        <v>2614</v>
      </c>
      <c r="C2636" s="539"/>
      <c r="D2636" s="620"/>
      <c r="E2636" s="620"/>
      <c r="F2636" s="48"/>
      <c r="N2636" s="285"/>
      <c r="O2636" s="285"/>
      <c r="U2636" s="285"/>
      <c r="V2636" s="285"/>
      <c r="W2636" s="285"/>
      <c r="X2636" s="285"/>
    </row>
    <row r="2637" spans="1:24">
      <c r="A2637" s="45"/>
      <c r="B2637" s="43">
        <f t="shared" si="47"/>
        <v>2615</v>
      </c>
      <c r="C2637" s="539"/>
      <c r="D2637" s="620"/>
      <c r="E2637" s="620"/>
      <c r="F2637" s="48"/>
      <c r="N2637" s="285"/>
      <c r="O2637" s="285"/>
      <c r="U2637" s="285"/>
      <c r="V2637" s="285"/>
      <c r="W2637" s="285"/>
      <c r="X2637" s="285"/>
    </row>
    <row r="2638" spans="1:24">
      <c r="A2638" s="45"/>
      <c r="B2638" s="43">
        <f t="shared" si="47"/>
        <v>2616</v>
      </c>
      <c r="C2638" s="539"/>
      <c r="D2638" s="620"/>
      <c r="E2638" s="620"/>
      <c r="F2638" s="48"/>
      <c r="N2638" s="285"/>
      <c r="O2638" s="285"/>
      <c r="U2638" s="285"/>
      <c r="V2638" s="285"/>
      <c r="W2638" s="285"/>
      <c r="X2638" s="285"/>
    </row>
    <row r="2639" spans="1:24">
      <c r="A2639" s="45"/>
      <c r="B2639" s="43">
        <f t="shared" si="47"/>
        <v>2617</v>
      </c>
      <c r="C2639" s="539"/>
      <c r="D2639" s="620"/>
      <c r="E2639" s="620"/>
      <c r="F2639" s="48"/>
      <c r="N2639" s="285"/>
      <c r="O2639" s="285"/>
      <c r="U2639" s="285"/>
      <c r="V2639" s="285"/>
      <c r="W2639" s="285"/>
      <c r="X2639" s="285"/>
    </row>
    <row r="2640" spans="1:24">
      <c r="A2640" s="45"/>
      <c r="B2640" s="43">
        <f t="shared" si="47"/>
        <v>2618</v>
      </c>
      <c r="C2640" s="539"/>
      <c r="D2640" s="620"/>
      <c r="E2640" s="620"/>
      <c r="F2640" s="48"/>
      <c r="N2640" s="285"/>
      <c r="O2640" s="285"/>
      <c r="U2640" s="285"/>
      <c r="V2640" s="285"/>
      <c r="W2640" s="285"/>
      <c r="X2640" s="285"/>
    </row>
    <row r="2641" spans="1:24">
      <c r="A2641" s="45"/>
      <c r="B2641" s="43">
        <f t="shared" si="47"/>
        <v>2619</v>
      </c>
      <c r="C2641" s="539"/>
      <c r="D2641" s="620"/>
      <c r="E2641" s="620"/>
      <c r="F2641" s="48"/>
      <c r="N2641" s="285"/>
      <c r="O2641" s="285"/>
      <c r="U2641" s="285"/>
      <c r="V2641" s="285"/>
      <c r="W2641" s="285"/>
      <c r="X2641" s="285"/>
    </row>
    <row r="2642" spans="1:24">
      <c r="A2642" s="45"/>
      <c r="B2642" s="43">
        <f t="shared" si="47"/>
        <v>2620</v>
      </c>
      <c r="C2642" s="539"/>
      <c r="D2642" s="620"/>
      <c r="E2642" s="620"/>
      <c r="F2642" s="48"/>
      <c r="N2642" s="285"/>
      <c r="O2642" s="285"/>
      <c r="U2642" s="285"/>
      <c r="V2642" s="285"/>
      <c r="W2642" s="285"/>
      <c r="X2642" s="285"/>
    </row>
    <row r="2643" spans="1:24">
      <c r="A2643" s="45"/>
      <c r="B2643" s="43">
        <f t="shared" si="47"/>
        <v>2621</v>
      </c>
      <c r="C2643" s="539"/>
      <c r="D2643" s="620"/>
      <c r="E2643" s="620"/>
      <c r="F2643" s="48"/>
      <c r="N2643" s="285"/>
      <c r="O2643" s="285"/>
      <c r="U2643" s="285"/>
      <c r="V2643" s="285"/>
      <c r="W2643" s="285"/>
      <c r="X2643" s="285"/>
    </row>
    <row r="2644" spans="1:24">
      <c r="A2644" s="45"/>
      <c r="B2644" s="43">
        <f t="shared" si="47"/>
        <v>2622</v>
      </c>
      <c r="C2644" s="539"/>
      <c r="D2644" s="620"/>
      <c r="E2644" s="620"/>
      <c r="F2644" s="48"/>
      <c r="N2644" s="285"/>
      <c r="O2644" s="285"/>
      <c r="U2644" s="285"/>
      <c r="V2644" s="285"/>
      <c r="W2644" s="285"/>
      <c r="X2644" s="285"/>
    </row>
    <row r="2645" spans="1:24">
      <c r="A2645" s="45"/>
      <c r="B2645" s="43">
        <f t="shared" si="47"/>
        <v>2623</v>
      </c>
      <c r="C2645" s="539"/>
      <c r="D2645" s="620"/>
      <c r="E2645" s="620"/>
      <c r="F2645" s="48"/>
      <c r="N2645" s="285"/>
      <c r="O2645" s="285"/>
      <c r="U2645" s="285"/>
      <c r="V2645" s="285"/>
      <c r="W2645" s="285"/>
      <c r="X2645" s="285"/>
    </row>
    <row r="2646" spans="1:24">
      <c r="A2646" s="45"/>
      <c r="B2646" s="43">
        <f t="shared" si="47"/>
        <v>2624</v>
      </c>
      <c r="C2646" s="539"/>
      <c r="D2646" s="620"/>
      <c r="E2646" s="620"/>
      <c r="F2646" s="48"/>
      <c r="N2646" s="285"/>
      <c r="O2646" s="285"/>
      <c r="U2646" s="285"/>
      <c r="V2646" s="285"/>
      <c r="W2646" s="285"/>
      <c r="X2646" s="285"/>
    </row>
    <row r="2647" spans="1:24">
      <c r="A2647" s="45"/>
      <c r="B2647" s="43">
        <f t="shared" si="47"/>
        <v>2625</v>
      </c>
      <c r="C2647" s="539"/>
      <c r="D2647" s="620"/>
      <c r="E2647" s="620"/>
      <c r="F2647" s="48"/>
      <c r="N2647" s="285"/>
      <c r="O2647" s="285"/>
      <c r="U2647" s="285"/>
      <c r="V2647" s="285"/>
      <c r="W2647" s="285"/>
      <c r="X2647" s="285"/>
    </row>
    <row r="2648" spans="1:24">
      <c r="A2648" s="45"/>
      <c r="B2648" s="43">
        <f t="shared" si="47"/>
        <v>2626</v>
      </c>
      <c r="C2648" s="539"/>
      <c r="D2648" s="620"/>
      <c r="E2648" s="620"/>
      <c r="F2648" s="48"/>
      <c r="N2648" s="285"/>
      <c r="O2648" s="285"/>
      <c r="U2648" s="285"/>
      <c r="V2648" s="285"/>
      <c r="W2648" s="285"/>
      <c r="X2648" s="285"/>
    </row>
    <row r="2649" spans="1:24">
      <c r="A2649" s="45"/>
      <c r="B2649" s="43">
        <f t="shared" ref="B2649:B2712" si="48">B2648+1</f>
        <v>2627</v>
      </c>
      <c r="C2649" s="539"/>
      <c r="D2649" s="620"/>
      <c r="E2649" s="620"/>
      <c r="F2649" s="48"/>
      <c r="N2649" s="285"/>
      <c r="O2649" s="285"/>
      <c r="U2649" s="285"/>
      <c r="V2649" s="285"/>
      <c r="W2649" s="285"/>
      <c r="X2649" s="285"/>
    </row>
    <row r="2650" spans="1:24">
      <c r="A2650" s="45"/>
      <c r="B2650" s="43">
        <f t="shared" si="48"/>
        <v>2628</v>
      </c>
      <c r="C2650" s="539"/>
      <c r="D2650" s="620"/>
      <c r="E2650" s="620"/>
      <c r="F2650" s="48"/>
      <c r="N2650" s="285"/>
      <c r="O2650" s="285"/>
      <c r="U2650" s="285"/>
      <c r="V2650" s="285"/>
      <c r="W2650" s="285"/>
      <c r="X2650" s="285"/>
    </row>
    <row r="2651" spans="1:24">
      <c r="A2651" s="45"/>
      <c r="B2651" s="43">
        <f t="shared" si="48"/>
        <v>2629</v>
      </c>
      <c r="C2651" s="539"/>
      <c r="D2651" s="620"/>
      <c r="E2651" s="620"/>
      <c r="F2651" s="48"/>
      <c r="N2651" s="285"/>
      <c r="O2651" s="285"/>
      <c r="U2651" s="285"/>
      <c r="V2651" s="285"/>
      <c r="W2651" s="285"/>
      <c r="X2651" s="285"/>
    </row>
    <row r="2652" spans="1:24">
      <c r="A2652" s="45"/>
      <c r="B2652" s="43">
        <f t="shared" si="48"/>
        <v>2630</v>
      </c>
      <c r="C2652" s="539"/>
      <c r="D2652" s="620"/>
      <c r="E2652" s="620"/>
      <c r="F2652" s="48"/>
      <c r="N2652" s="285"/>
      <c r="O2652" s="285"/>
      <c r="U2652" s="285"/>
      <c r="V2652" s="285"/>
      <c r="W2652" s="285"/>
      <c r="X2652" s="285"/>
    </row>
    <row r="2653" spans="1:24">
      <c r="A2653" s="45"/>
      <c r="B2653" s="43">
        <f t="shared" si="48"/>
        <v>2631</v>
      </c>
      <c r="C2653" s="539"/>
      <c r="D2653" s="620"/>
      <c r="E2653" s="620"/>
      <c r="F2653" s="48"/>
      <c r="N2653" s="285"/>
      <c r="O2653" s="285"/>
      <c r="U2653" s="285"/>
      <c r="V2653" s="285"/>
      <c r="W2653" s="285"/>
      <c r="X2653" s="285"/>
    </row>
    <row r="2654" spans="1:24">
      <c r="A2654" s="45"/>
      <c r="B2654" s="43">
        <f t="shared" si="48"/>
        <v>2632</v>
      </c>
      <c r="C2654" s="539"/>
      <c r="D2654" s="620"/>
      <c r="E2654" s="620"/>
      <c r="F2654" s="48"/>
      <c r="N2654" s="285"/>
      <c r="O2654" s="285"/>
      <c r="U2654" s="285"/>
      <c r="V2654" s="285"/>
      <c r="W2654" s="285"/>
      <c r="X2654" s="285"/>
    </row>
    <row r="2655" spans="1:24">
      <c r="A2655" s="45"/>
      <c r="B2655" s="43">
        <f t="shared" si="48"/>
        <v>2633</v>
      </c>
      <c r="C2655" s="539"/>
      <c r="D2655" s="620"/>
      <c r="E2655" s="620"/>
      <c r="F2655" s="48"/>
      <c r="N2655" s="285"/>
      <c r="O2655" s="285"/>
      <c r="U2655" s="285"/>
      <c r="V2655" s="285"/>
      <c r="W2655" s="285"/>
      <c r="X2655" s="285"/>
    </row>
    <row r="2656" spans="1:24">
      <c r="A2656" s="45"/>
      <c r="B2656" s="43">
        <f t="shared" si="48"/>
        <v>2634</v>
      </c>
      <c r="C2656" s="539"/>
      <c r="D2656" s="620"/>
      <c r="E2656" s="620"/>
      <c r="F2656" s="48"/>
      <c r="N2656" s="285"/>
      <c r="O2656" s="285"/>
      <c r="U2656" s="285"/>
      <c r="V2656" s="285"/>
      <c r="W2656" s="285"/>
      <c r="X2656" s="285"/>
    </row>
    <row r="2657" spans="1:24">
      <c r="A2657" s="45"/>
      <c r="B2657" s="43">
        <f t="shared" si="48"/>
        <v>2635</v>
      </c>
      <c r="C2657" s="539"/>
      <c r="D2657" s="620"/>
      <c r="E2657" s="620"/>
      <c r="F2657" s="48"/>
      <c r="N2657" s="285"/>
      <c r="O2657" s="285"/>
      <c r="U2657" s="285"/>
      <c r="V2657" s="285"/>
      <c r="W2657" s="285"/>
      <c r="X2657" s="285"/>
    </row>
    <row r="2658" spans="1:24">
      <c r="A2658" s="45"/>
      <c r="B2658" s="43">
        <f t="shared" si="48"/>
        <v>2636</v>
      </c>
      <c r="C2658" s="539"/>
      <c r="D2658" s="620"/>
      <c r="E2658" s="620"/>
      <c r="F2658" s="48"/>
      <c r="N2658" s="285"/>
      <c r="O2658" s="285"/>
      <c r="U2658" s="285"/>
      <c r="V2658" s="285"/>
      <c r="W2658" s="285"/>
      <c r="X2658" s="285"/>
    </row>
    <row r="2659" spans="1:24">
      <c r="A2659" s="45"/>
      <c r="B2659" s="43">
        <f t="shared" si="48"/>
        <v>2637</v>
      </c>
      <c r="C2659" s="539"/>
      <c r="D2659" s="620"/>
      <c r="E2659" s="620"/>
      <c r="F2659" s="48"/>
      <c r="N2659" s="285"/>
      <c r="O2659" s="285"/>
      <c r="U2659" s="285"/>
      <c r="V2659" s="285"/>
      <c r="W2659" s="285"/>
      <c r="X2659" s="285"/>
    </row>
    <row r="2660" spans="1:24">
      <c r="A2660" s="45"/>
      <c r="B2660" s="43">
        <f t="shared" si="48"/>
        <v>2638</v>
      </c>
      <c r="C2660" s="539"/>
      <c r="D2660" s="620"/>
      <c r="E2660" s="620"/>
      <c r="F2660" s="48"/>
      <c r="N2660" s="285"/>
      <c r="O2660" s="285"/>
      <c r="U2660" s="285"/>
      <c r="V2660" s="285"/>
      <c r="W2660" s="285"/>
      <c r="X2660" s="285"/>
    </row>
    <row r="2661" spans="1:24">
      <c r="A2661" s="45"/>
      <c r="B2661" s="43">
        <f t="shared" si="48"/>
        <v>2639</v>
      </c>
      <c r="C2661" s="539"/>
      <c r="D2661" s="620"/>
      <c r="E2661" s="620"/>
      <c r="F2661" s="48"/>
      <c r="N2661" s="285"/>
      <c r="O2661" s="285"/>
      <c r="U2661" s="285"/>
      <c r="V2661" s="285"/>
      <c r="W2661" s="285"/>
      <c r="X2661" s="285"/>
    </row>
    <row r="2662" spans="1:24">
      <c r="A2662" s="45"/>
      <c r="B2662" s="43">
        <f t="shared" si="48"/>
        <v>2640</v>
      </c>
      <c r="C2662" s="539"/>
      <c r="D2662" s="620"/>
      <c r="E2662" s="620"/>
      <c r="F2662" s="48"/>
      <c r="N2662" s="285"/>
      <c r="O2662" s="285"/>
      <c r="U2662" s="285"/>
      <c r="V2662" s="285"/>
      <c r="W2662" s="285"/>
      <c r="X2662" s="285"/>
    </row>
    <row r="2663" spans="1:24">
      <c r="A2663" s="45"/>
      <c r="B2663" s="43">
        <f t="shared" si="48"/>
        <v>2641</v>
      </c>
      <c r="C2663" s="539"/>
      <c r="D2663" s="620"/>
      <c r="E2663" s="620"/>
      <c r="F2663" s="48"/>
      <c r="N2663" s="285"/>
      <c r="O2663" s="285"/>
      <c r="U2663" s="285"/>
      <c r="V2663" s="285"/>
      <c r="W2663" s="285"/>
      <c r="X2663" s="285"/>
    </row>
    <row r="2664" spans="1:24">
      <c r="A2664" s="45"/>
      <c r="B2664" s="43">
        <f t="shared" si="48"/>
        <v>2642</v>
      </c>
      <c r="C2664" s="539"/>
      <c r="D2664" s="620"/>
      <c r="E2664" s="620"/>
      <c r="F2664" s="48"/>
      <c r="N2664" s="285"/>
      <c r="O2664" s="285"/>
      <c r="U2664" s="285"/>
      <c r="V2664" s="285"/>
      <c r="W2664" s="285"/>
      <c r="X2664" s="285"/>
    </row>
    <row r="2665" spans="1:24">
      <c r="A2665" s="45"/>
      <c r="B2665" s="43">
        <f t="shared" si="48"/>
        <v>2643</v>
      </c>
      <c r="C2665" s="539"/>
      <c r="D2665" s="620"/>
      <c r="E2665" s="620"/>
      <c r="F2665" s="48"/>
      <c r="N2665" s="285"/>
      <c r="O2665" s="285"/>
      <c r="U2665" s="285"/>
      <c r="V2665" s="285"/>
      <c r="W2665" s="285"/>
      <c r="X2665" s="285"/>
    </row>
    <row r="2666" spans="1:24">
      <c r="A2666" s="45"/>
      <c r="B2666" s="43">
        <f t="shared" si="48"/>
        <v>2644</v>
      </c>
      <c r="C2666" s="539"/>
      <c r="D2666" s="620"/>
      <c r="E2666" s="620"/>
      <c r="F2666" s="48"/>
      <c r="N2666" s="285"/>
      <c r="O2666" s="285"/>
      <c r="U2666" s="285"/>
      <c r="V2666" s="285"/>
      <c r="W2666" s="285"/>
      <c r="X2666" s="285"/>
    </row>
    <row r="2667" spans="1:24">
      <c r="A2667" s="45"/>
      <c r="B2667" s="43">
        <f t="shared" si="48"/>
        <v>2645</v>
      </c>
      <c r="C2667" s="539"/>
      <c r="D2667" s="620"/>
      <c r="E2667" s="620"/>
      <c r="F2667" s="48"/>
      <c r="N2667" s="285"/>
      <c r="O2667" s="285"/>
      <c r="U2667" s="285"/>
      <c r="V2667" s="285"/>
      <c r="W2667" s="285"/>
      <c r="X2667" s="285"/>
    </row>
    <row r="2668" spans="1:24">
      <c r="A2668" s="45"/>
      <c r="B2668" s="43">
        <f t="shared" si="48"/>
        <v>2646</v>
      </c>
      <c r="C2668" s="539"/>
      <c r="D2668" s="620"/>
      <c r="E2668" s="620"/>
      <c r="F2668" s="48"/>
      <c r="N2668" s="285"/>
      <c r="O2668" s="285"/>
      <c r="U2668" s="285"/>
      <c r="V2668" s="285"/>
      <c r="W2668" s="285"/>
      <c r="X2668" s="285"/>
    </row>
    <row r="2669" spans="1:24">
      <c r="A2669" s="45"/>
      <c r="B2669" s="43">
        <f t="shared" si="48"/>
        <v>2647</v>
      </c>
      <c r="C2669" s="539"/>
      <c r="D2669" s="620"/>
      <c r="E2669" s="620"/>
      <c r="F2669" s="48"/>
      <c r="N2669" s="285"/>
      <c r="O2669" s="285"/>
      <c r="U2669" s="285"/>
      <c r="V2669" s="285"/>
      <c r="W2669" s="285"/>
      <c r="X2669" s="285"/>
    </row>
    <row r="2670" spans="1:24">
      <c r="A2670" s="45"/>
      <c r="B2670" s="43">
        <f t="shared" si="48"/>
        <v>2648</v>
      </c>
      <c r="C2670" s="539"/>
      <c r="D2670" s="620"/>
      <c r="E2670" s="620"/>
      <c r="F2670" s="48"/>
      <c r="N2670" s="285"/>
      <c r="O2670" s="285"/>
      <c r="U2670" s="285"/>
      <c r="V2670" s="285"/>
      <c r="W2670" s="285"/>
      <c r="X2670" s="285"/>
    </row>
    <row r="2671" spans="1:24">
      <c r="A2671" s="45"/>
      <c r="B2671" s="43">
        <f t="shared" si="48"/>
        <v>2649</v>
      </c>
      <c r="C2671" s="539"/>
      <c r="D2671" s="620"/>
      <c r="E2671" s="620"/>
      <c r="F2671" s="48"/>
      <c r="N2671" s="285"/>
      <c r="O2671" s="285"/>
      <c r="U2671" s="285"/>
      <c r="V2671" s="285"/>
      <c r="W2671" s="285"/>
      <c r="X2671" s="285"/>
    </row>
    <row r="2672" spans="1:24">
      <c r="A2672" s="45"/>
      <c r="B2672" s="43">
        <f t="shared" si="48"/>
        <v>2650</v>
      </c>
      <c r="C2672" s="539"/>
      <c r="D2672" s="620"/>
      <c r="E2672" s="620"/>
      <c r="F2672" s="48"/>
      <c r="N2672" s="285"/>
      <c r="O2672" s="285"/>
      <c r="U2672" s="285"/>
      <c r="V2672" s="285"/>
      <c r="W2672" s="285"/>
      <c r="X2672" s="285"/>
    </row>
    <row r="2673" spans="1:24">
      <c r="A2673" s="45"/>
      <c r="B2673" s="43">
        <f t="shared" si="48"/>
        <v>2651</v>
      </c>
      <c r="C2673" s="539"/>
      <c r="D2673" s="620"/>
      <c r="E2673" s="620"/>
      <c r="F2673" s="48"/>
      <c r="N2673" s="285"/>
      <c r="O2673" s="285"/>
      <c r="U2673" s="285"/>
      <c r="V2673" s="285"/>
      <c r="W2673" s="285"/>
      <c r="X2673" s="285"/>
    </row>
    <row r="2674" spans="1:24">
      <c r="A2674" s="45"/>
      <c r="B2674" s="43">
        <f t="shared" si="48"/>
        <v>2652</v>
      </c>
      <c r="C2674" s="539"/>
      <c r="D2674" s="620"/>
      <c r="E2674" s="620"/>
      <c r="F2674" s="48"/>
      <c r="N2674" s="285"/>
      <c r="O2674" s="285"/>
      <c r="U2674" s="285"/>
      <c r="V2674" s="285"/>
      <c r="W2674" s="285"/>
      <c r="X2674" s="285"/>
    </row>
    <row r="2675" spans="1:24">
      <c r="A2675" s="45"/>
      <c r="B2675" s="43">
        <f t="shared" si="48"/>
        <v>2653</v>
      </c>
      <c r="C2675" s="539"/>
      <c r="D2675" s="620"/>
      <c r="E2675" s="620"/>
      <c r="F2675" s="48"/>
      <c r="N2675" s="285"/>
      <c r="O2675" s="285"/>
      <c r="U2675" s="285"/>
      <c r="V2675" s="285"/>
      <c r="W2675" s="285"/>
      <c r="X2675" s="285"/>
    </row>
    <row r="2676" spans="1:24">
      <c r="A2676" s="45"/>
      <c r="B2676" s="43">
        <f t="shared" si="48"/>
        <v>2654</v>
      </c>
      <c r="C2676" s="539"/>
      <c r="D2676" s="620"/>
      <c r="E2676" s="620"/>
      <c r="F2676" s="48"/>
      <c r="N2676" s="285"/>
      <c r="O2676" s="285"/>
      <c r="U2676" s="285"/>
      <c r="V2676" s="285"/>
      <c r="W2676" s="285"/>
      <c r="X2676" s="285"/>
    </row>
    <row r="2677" spans="1:24">
      <c r="A2677" s="45"/>
      <c r="B2677" s="43">
        <f t="shared" si="48"/>
        <v>2655</v>
      </c>
      <c r="C2677" s="539"/>
      <c r="D2677" s="620"/>
      <c r="E2677" s="620"/>
      <c r="F2677" s="48"/>
      <c r="N2677" s="285"/>
      <c r="O2677" s="285"/>
      <c r="U2677" s="285"/>
      <c r="V2677" s="285"/>
      <c r="W2677" s="285"/>
      <c r="X2677" s="285"/>
    </row>
    <row r="2678" spans="1:24">
      <c r="A2678" s="45"/>
      <c r="B2678" s="43">
        <f t="shared" si="48"/>
        <v>2656</v>
      </c>
      <c r="C2678" s="539"/>
      <c r="D2678" s="620"/>
      <c r="E2678" s="620"/>
      <c r="F2678" s="48"/>
      <c r="N2678" s="285"/>
      <c r="O2678" s="285"/>
      <c r="U2678" s="285"/>
      <c r="V2678" s="285"/>
      <c r="W2678" s="285"/>
      <c r="X2678" s="285"/>
    </row>
    <row r="2679" spans="1:24">
      <c r="A2679" s="45"/>
      <c r="B2679" s="43">
        <f t="shared" si="48"/>
        <v>2657</v>
      </c>
      <c r="C2679" s="539"/>
      <c r="D2679" s="620"/>
      <c r="E2679" s="620"/>
      <c r="F2679" s="48"/>
      <c r="N2679" s="285"/>
      <c r="O2679" s="285"/>
      <c r="U2679" s="285"/>
      <c r="V2679" s="285"/>
      <c r="W2679" s="285"/>
      <c r="X2679" s="285"/>
    </row>
    <row r="2680" spans="1:24">
      <c r="A2680" s="45"/>
      <c r="B2680" s="43">
        <f t="shared" si="48"/>
        <v>2658</v>
      </c>
      <c r="C2680" s="539"/>
      <c r="D2680" s="620"/>
      <c r="E2680" s="620"/>
      <c r="F2680" s="48"/>
      <c r="N2680" s="285"/>
      <c r="O2680" s="285"/>
      <c r="U2680" s="285"/>
      <c r="V2680" s="285"/>
      <c r="W2680" s="285"/>
      <c r="X2680" s="285"/>
    </row>
    <row r="2681" spans="1:24">
      <c r="A2681" s="45"/>
      <c r="B2681" s="43">
        <f t="shared" si="48"/>
        <v>2659</v>
      </c>
      <c r="C2681" s="539"/>
      <c r="D2681" s="620"/>
      <c r="E2681" s="620"/>
      <c r="F2681" s="48"/>
      <c r="N2681" s="285"/>
      <c r="O2681" s="285"/>
      <c r="U2681" s="285"/>
      <c r="V2681" s="285"/>
      <c r="W2681" s="285"/>
      <c r="X2681" s="285"/>
    </row>
    <row r="2682" spans="1:24">
      <c r="A2682" s="45"/>
      <c r="B2682" s="43">
        <f t="shared" si="48"/>
        <v>2660</v>
      </c>
      <c r="C2682" s="539"/>
      <c r="D2682" s="620"/>
      <c r="E2682" s="620"/>
      <c r="F2682" s="48"/>
      <c r="N2682" s="285"/>
      <c r="O2682" s="285"/>
      <c r="U2682" s="285"/>
      <c r="V2682" s="285"/>
      <c r="W2682" s="285"/>
      <c r="X2682" s="285"/>
    </row>
    <row r="2683" spans="1:24">
      <c r="A2683" s="45"/>
      <c r="B2683" s="43">
        <f t="shared" si="48"/>
        <v>2661</v>
      </c>
      <c r="C2683" s="539"/>
      <c r="D2683" s="620"/>
      <c r="E2683" s="620"/>
      <c r="F2683" s="48"/>
      <c r="N2683" s="285"/>
      <c r="O2683" s="285"/>
      <c r="U2683" s="285"/>
      <c r="V2683" s="285"/>
      <c r="W2683" s="285"/>
      <c r="X2683" s="285"/>
    </row>
    <row r="2684" spans="1:24">
      <c r="A2684" s="45"/>
      <c r="B2684" s="43">
        <f t="shared" si="48"/>
        <v>2662</v>
      </c>
      <c r="C2684" s="539"/>
      <c r="D2684" s="620"/>
      <c r="E2684" s="620"/>
      <c r="F2684" s="48"/>
      <c r="N2684" s="285"/>
      <c r="O2684" s="285"/>
      <c r="U2684" s="285"/>
      <c r="V2684" s="285"/>
      <c r="W2684" s="285"/>
      <c r="X2684" s="285"/>
    </row>
    <row r="2685" spans="1:24">
      <c r="A2685" s="45"/>
      <c r="B2685" s="43">
        <f t="shared" si="48"/>
        <v>2663</v>
      </c>
      <c r="C2685" s="539"/>
      <c r="D2685" s="620"/>
      <c r="E2685" s="620"/>
      <c r="F2685" s="48"/>
      <c r="N2685" s="285"/>
      <c r="O2685" s="285"/>
      <c r="U2685" s="285"/>
      <c r="V2685" s="285"/>
      <c r="W2685" s="285"/>
      <c r="X2685" s="285"/>
    </row>
    <row r="2686" spans="1:24">
      <c r="A2686" s="45"/>
      <c r="B2686" s="43">
        <f t="shared" si="48"/>
        <v>2664</v>
      </c>
      <c r="C2686" s="539"/>
      <c r="D2686" s="620"/>
      <c r="E2686" s="620"/>
      <c r="F2686" s="48"/>
      <c r="N2686" s="285"/>
      <c r="O2686" s="285"/>
      <c r="U2686" s="285"/>
      <c r="V2686" s="285"/>
      <c r="W2686" s="285"/>
      <c r="X2686" s="285"/>
    </row>
    <row r="2687" spans="1:24">
      <c r="A2687" s="45"/>
      <c r="B2687" s="43">
        <f t="shared" si="48"/>
        <v>2665</v>
      </c>
      <c r="C2687" s="539"/>
      <c r="D2687" s="620"/>
      <c r="E2687" s="620"/>
      <c r="F2687" s="48"/>
      <c r="N2687" s="285"/>
      <c r="O2687" s="285"/>
      <c r="U2687" s="285"/>
      <c r="V2687" s="285"/>
      <c r="W2687" s="285"/>
      <c r="X2687" s="285"/>
    </row>
    <row r="2688" spans="1:24">
      <c r="A2688" s="45"/>
      <c r="B2688" s="43">
        <f t="shared" si="48"/>
        <v>2666</v>
      </c>
      <c r="C2688" s="539"/>
      <c r="D2688" s="620"/>
      <c r="E2688" s="620"/>
      <c r="F2688" s="48"/>
      <c r="N2688" s="285"/>
      <c r="O2688" s="285"/>
      <c r="U2688" s="285"/>
      <c r="V2688" s="285"/>
      <c r="W2688" s="285"/>
      <c r="X2688" s="285"/>
    </row>
    <row r="2689" spans="1:24">
      <c r="A2689" s="45"/>
      <c r="B2689" s="43">
        <f t="shared" si="48"/>
        <v>2667</v>
      </c>
      <c r="C2689" s="539"/>
      <c r="D2689" s="620"/>
      <c r="E2689" s="620"/>
      <c r="F2689" s="48"/>
      <c r="N2689" s="285"/>
      <c r="O2689" s="285"/>
      <c r="U2689" s="285"/>
      <c r="V2689" s="285"/>
      <c r="W2689" s="285"/>
      <c r="X2689" s="285"/>
    </row>
    <row r="2690" spans="1:24">
      <c r="A2690" s="45"/>
      <c r="B2690" s="43">
        <f t="shared" si="48"/>
        <v>2668</v>
      </c>
      <c r="C2690" s="539"/>
      <c r="D2690" s="620"/>
      <c r="E2690" s="620"/>
      <c r="F2690" s="48"/>
      <c r="N2690" s="285"/>
      <c r="O2690" s="285"/>
      <c r="U2690" s="285"/>
      <c r="V2690" s="285"/>
      <c r="W2690" s="285"/>
      <c r="X2690" s="285"/>
    </row>
    <row r="2691" spans="1:24">
      <c r="A2691" s="45"/>
      <c r="B2691" s="43">
        <f t="shared" si="48"/>
        <v>2669</v>
      </c>
      <c r="C2691" s="539"/>
      <c r="D2691" s="620"/>
      <c r="E2691" s="620"/>
      <c r="F2691" s="48"/>
      <c r="N2691" s="285"/>
      <c r="O2691" s="285"/>
      <c r="U2691" s="285"/>
      <c r="V2691" s="285"/>
      <c r="W2691" s="285"/>
      <c r="X2691" s="285"/>
    </row>
    <row r="2692" spans="1:24">
      <c r="A2692" s="45"/>
      <c r="B2692" s="43">
        <f t="shared" si="48"/>
        <v>2670</v>
      </c>
      <c r="C2692" s="539"/>
      <c r="D2692" s="620"/>
      <c r="E2692" s="620"/>
      <c r="F2692" s="48"/>
      <c r="N2692" s="285"/>
      <c r="O2692" s="285"/>
      <c r="U2692" s="285"/>
      <c r="V2692" s="285"/>
      <c r="W2692" s="285"/>
      <c r="X2692" s="285"/>
    </row>
    <row r="2693" spans="1:24">
      <c r="A2693" s="45"/>
      <c r="B2693" s="43">
        <f t="shared" si="48"/>
        <v>2671</v>
      </c>
      <c r="C2693" s="539"/>
      <c r="D2693" s="620"/>
      <c r="E2693" s="620"/>
      <c r="F2693" s="48"/>
      <c r="N2693" s="285"/>
      <c r="O2693" s="285"/>
      <c r="U2693" s="285"/>
      <c r="V2693" s="285"/>
      <c r="W2693" s="285"/>
      <c r="X2693" s="285"/>
    </row>
    <row r="2694" spans="1:24">
      <c r="A2694" s="45"/>
      <c r="B2694" s="43">
        <f t="shared" si="48"/>
        <v>2672</v>
      </c>
      <c r="C2694" s="539"/>
      <c r="D2694" s="620"/>
      <c r="E2694" s="620"/>
      <c r="F2694" s="48"/>
      <c r="N2694" s="285"/>
      <c r="O2694" s="285"/>
      <c r="U2694" s="285"/>
      <c r="V2694" s="285"/>
      <c r="W2694" s="285"/>
      <c r="X2694" s="285"/>
    </row>
    <row r="2695" spans="1:24">
      <c r="A2695" s="45"/>
      <c r="B2695" s="43">
        <f t="shared" si="48"/>
        <v>2673</v>
      </c>
      <c r="C2695" s="539"/>
      <c r="D2695" s="620"/>
      <c r="E2695" s="620"/>
      <c r="F2695" s="48"/>
      <c r="N2695" s="285"/>
      <c r="O2695" s="285"/>
      <c r="U2695" s="285"/>
      <c r="V2695" s="285"/>
      <c r="W2695" s="285"/>
      <c r="X2695" s="285"/>
    </row>
    <row r="2696" spans="1:24">
      <c r="A2696" s="45"/>
      <c r="B2696" s="43">
        <f t="shared" si="48"/>
        <v>2674</v>
      </c>
      <c r="C2696" s="539"/>
      <c r="D2696" s="620"/>
      <c r="E2696" s="620"/>
      <c r="F2696" s="48"/>
      <c r="N2696" s="285"/>
      <c r="O2696" s="285"/>
      <c r="U2696" s="285"/>
      <c r="V2696" s="285"/>
      <c r="W2696" s="285"/>
      <c r="X2696" s="285"/>
    </row>
    <row r="2697" spans="1:24">
      <c r="A2697" s="45"/>
      <c r="B2697" s="43">
        <f t="shared" si="48"/>
        <v>2675</v>
      </c>
      <c r="C2697" s="539"/>
      <c r="D2697" s="620"/>
      <c r="E2697" s="620"/>
      <c r="F2697" s="48"/>
      <c r="N2697" s="285"/>
      <c r="O2697" s="285"/>
      <c r="U2697" s="285"/>
      <c r="V2697" s="285"/>
      <c r="W2697" s="285"/>
      <c r="X2697" s="285"/>
    </row>
    <row r="2698" spans="1:24">
      <c r="A2698" s="45"/>
      <c r="B2698" s="43">
        <f t="shared" si="48"/>
        <v>2676</v>
      </c>
      <c r="C2698" s="539"/>
      <c r="D2698" s="620"/>
      <c r="E2698" s="620"/>
      <c r="F2698" s="48"/>
      <c r="N2698" s="285"/>
      <c r="O2698" s="285"/>
      <c r="U2698" s="285"/>
      <c r="V2698" s="285"/>
      <c r="W2698" s="285"/>
      <c r="X2698" s="285"/>
    </row>
    <row r="2699" spans="1:24">
      <c r="A2699" s="45"/>
      <c r="B2699" s="43">
        <f t="shared" si="48"/>
        <v>2677</v>
      </c>
      <c r="C2699" s="539"/>
      <c r="D2699" s="620"/>
      <c r="E2699" s="620"/>
      <c r="F2699" s="48"/>
      <c r="N2699" s="285"/>
      <c r="O2699" s="285"/>
      <c r="U2699" s="285"/>
      <c r="V2699" s="285"/>
      <c r="W2699" s="285"/>
      <c r="X2699" s="285"/>
    </row>
    <row r="2700" spans="1:24">
      <c r="A2700" s="45"/>
      <c r="B2700" s="43">
        <f t="shared" si="48"/>
        <v>2678</v>
      </c>
      <c r="C2700" s="539"/>
      <c r="D2700" s="620"/>
      <c r="E2700" s="620"/>
      <c r="F2700" s="48"/>
      <c r="N2700" s="285"/>
      <c r="O2700" s="285"/>
      <c r="U2700" s="285"/>
      <c r="V2700" s="285"/>
      <c r="W2700" s="285"/>
      <c r="X2700" s="285"/>
    </row>
    <row r="2701" spans="1:24">
      <c r="A2701" s="45"/>
      <c r="B2701" s="43">
        <f t="shared" si="48"/>
        <v>2679</v>
      </c>
      <c r="C2701" s="539"/>
      <c r="D2701" s="620"/>
      <c r="E2701" s="620"/>
      <c r="F2701" s="48"/>
      <c r="N2701" s="285"/>
      <c r="O2701" s="285"/>
      <c r="U2701" s="285"/>
      <c r="V2701" s="285"/>
      <c r="W2701" s="285"/>
      <c r="X2701" s="285"/>
    </row>
    <row r="2702" spans="1:24">
      <c r="A2702" s="45"/>
      <c r="B2702" s="43">
        <f t="shared" si="48"/>
        <v>2680</v>
      </c>
      <c r="C2702" s="539"/>
      <c r="D2702" s="620"/>
      <c r="E2702" s="620"/>
      <c r="F2702" s="48"/>
      <c r="N2702" s="285"/>
      <c r="O2702" s="285"/>
      <c r="U2702" s="285"/>
      <c r="V2702" s="285"/>
      <c r="W2702" s="285"/>
      <c r="X2702" s="285"/>
    </row>
    <row r="2703" spans="1:24">
      <c r="A2703" s="45"/>
      <c r="B2703" s="43">
        <f t="shared" si="48"/>
        <v>2681</v>
      </c>
      <c r="C2703" s="539"/>
      <c r="D2703" s="620"/>
      <c r="E2703" s="620"/>
      <c r="F2703" s="48"/>
      <c r="N2703" s="285"/>
      <c r="O2703" s="285"/>
      <c r="U2703" s="285"/>
      <c r="V2703" s="285"/>
      <c r="W2703" s="285"/>
      <c r="X2703" s="285"/>
    </row>
    <row r="2704" spans="1:24">
      <c r="A2704" s="45"/>
      <c r="B2704" s="43">
        <f t="shared" si="48"/>
        <v>2682</v>
      </c>
      <c r="C2704" s="539"/>
      <c r="D2704" s="620"/>
      <c r="E2704" s="620"/>
      <c r="F2704" s="48"/>
      <c r="N2704" s="285"/>
      <c r="O2704" s="285"/>
      <c r="U2704" s="285"/>
      <c r="V2704" s="285"/>
      <c r="W2704" s="285"/>
      <c r="X2704" s="285"/>
    </row>
    <row r="2705" spans="1:24">
      <c r="A2705" s="45"/>
      <c r="B2705" s="43">
        <f t="shared" si="48"/>
        <v>2683</v>
      </c>
      <c r="C2705" s="539"/>
      <c r="D2705" s="620"/>
      <c r="E2705" s="620"/>
      <c r="F2705" s="48"/>
      <c r="N2705" s="285"/>
      <c r="O2705" s="285"/>
      <c r="U2705" s="285"/>
      <c r="V2705" s="285"/>
      <c r="W2705" s="285"/>
      <c r="X2705" s="285"/>
    </row>
    <row r="2706" spans="1:24">
      <c r="A2706" s="45"/>
      <c r="B2706" s="43">
        <f t="shared" si="48"/>
        <v>2684</v>
      </c>
      <c r="C2706" s="539"/>
      <c r="D2706" s="620"/>
      <c r="E2706" s="620"/>
      <c r="F2706" s="48"/>
      <c r="N2706" s="285"/>
      <c r="O2706" s="285"/>
      <c r="U2706" s="285"/>
      <c r="V2706" s="285"/>
      <c r="W2706" s="285"/>
      <c r="X2706" s="285"/>
    </row>
    <row r="2707" spans="1:24">
      <c r="A2707" s="45"/>
      <c r="B2707" s="43">
        <f t="shared" si="48"/>
        <v>2685</v>
      </c>
      <c r="C2707" s="539"/>
      <c r="D2707" s="620"/>
      <c r="E2707" s="620"/>
      <c r="F2707" s="48"/>
      <c r="N2707" s="285"/>
      <c r="O2707" s="285"/>
      <c r="U2707" s="285"/>
      <c r="V2707" s="285"/>
      <c r="W2707" s="285"/>
      <c r="X2707" s="285"/>
    </row>
    <row r="2708" spans="1:24">
      <c r="A2708" s="45"/>
      <c r="B2708" s="43">
        <f t="shared" si="48"/>
        <v>2686</v>
      </c>
      <c r="C2708" s="539"/>
      <c r="D2708" s="620"/>
      <c r="E2708" s="620"/>
      <c r="F2708" s="48"/>
      <c r="N2708" s="285"/>
      <c r="O2708" s="285"/>
      <c r="U2708" s="285"/>
      <c r="V2708" s="285"/>
      <c r="W2708" s="285"/>
      <c r="X2708" s="285"/>
    </row>
    <row r="2709" spans="1:24">
      <c r="A2709" s="45"/>
      <c r="B2709" s="43">
        <f t="shared" si="48"/>
        <v>2687</v>
      </c>
      <c r="C2709" s="539"/>
      <c r="D2709" s="620"/>
      <c r="E2709" s="620"/>
      <c r="F2709" s="48"/>
      <c r="N2709" s="285"/>
      <c r="O2709" s="285"/>
      <c r="U2709" s="285"/>
      <c r="V2709" s="285"/>
      <c r="W2709" s="285"/>
      <c r="X2709" s="285"/>
    </row>
    <row r="2710" spans="1:24">
      <c r="A2710" s="45"/>
      <c r="B2710" s="43">
        <f t="shared" si="48"/>
        <v>2688</v>
      </c>
      <c r="C2710" s="539"/>
      <c r="D2710" s="620"/>
      <c r="E2710" s="620"/>
      <c r="F2710" s="48"/>
      <c r="N2710" s="285"/>
      <c r="O2710" s="285"/>
      <c r="U2710" s="285"/>
      <c r="V2710" s="285"/>
      <c r="W2710" s="285"/>
      <c r="X2710" s="285"/>
    </row>
    <row r="2711" spans="1:24">
      <c r="A2711" s="45"/>
      <c r="B2711" s="43">
        <f t="shared" si="48"/>
        <v>2689</v>
      </c>
      <c r="C2711" s="539"/>
      <c r="D2711" s="620"/>
      <c r="E2711" s="620"/>
      <c r="F2711" s="48"/>
      <c r="N2711" s="285"/>
      <c r="O2711" s="285"/>
      <c r="U2711" s="285"/>
      <c r="V2711" s="285"/>
      <c r="W2711" s="285"/>
      <c r="X2711" s="285"/>
    </row>
    <row r="2712" spans="1:24">
      <c r="A2712" s="45"/>
      <c r="B2712" s="43">
        <f t="shared" si="48"/>
        <v>2690</v>
      </c>
      <c r="C2712" s="539"/>
      <c r="D2712" s="620"/>
      <c r="E2712" s="620"/>
      <c r="F2712" s="48"/>
      <c r="N2712" s="285"/>
      <c r="O2712" s="285"/>
      <c r="U2712" s="285"/>
      <c r="V2712" s="285"/>
      <c r="W2712" s="285"/>
      <c r="X2712" s="285"/>
    </row>
    <row r="2713" spans="1:24">
      <c r="A2713" s="45"/>
      <c r="B2713" s="43">
        <f t="shared" ref="B2713:B2776" si="49">B2712+1</f>
        <v>2691</v>
      </c>
      <c r="C2713" s="539"/>
      <c r="D2713" s="620"/>
      <c r="E2713" s="620"/>
      <c r="F2713" s="48"/>
      <c r="N2713" s="285"/>
      <c r="O2713" s="285"/>
      <c r="U2713" s="285"/>
      <c r="V2713" s="285"/>
      <c r="W2713" s="285"/>
      <c r="X2713" s="285"/>
    </row>
    <row r="2714" spans="1:24">
      <c r="A2714" s="45"/>
      <c r="B2714" s="43">
        <f t="shared" si="49"/>
        <v>2692</v>
      </c>
      <c r="C2714" s="539"/>
      <c r="D2714" s="620"/>
      <c r="E2714" s="620"/>
      <c r="F2714" s="48"/>
      <c r="N2714" s="285"/>
      <c r="O2714" s="285"/>
      <c r="U2714" s="285"/>
      <c r="V2714" s="285"/>
      <c r="W2714" s="285"/>
      <c r="X2714" s="285"/>
    </row>
    <row r="2715" spans="1:24">
      <c r="A2715" s="45"/>
      <c r="B2715" s="43">
        <f t="shared" si="49"/>
        <v>2693</v>
      </c>
      <c r="C2715" s="539"/>
      <c r="D2715" s="620"/>
      <c r="E2715" s="620"/>
      <c r="F2715" s="48"/>
      <c r="N2715" s="285"/>
      <c r="O2715" s="285"/>
      <c r="U2715" s="285"/>
      <c r="V2715" s="285"/>
      <c r="W2715" s="285"/>
      <c r="X2715" s="285"/>
    </row>
    <row r="2716" spans="1:24">
      <c r="A2716" s="45"/>
      <c r="B2716" s="43">
        <f t="shared" si="49"/>
        <v>2694</v>
      </c>
      <c r="C2716" s="539"/>
      <c r="D2716" s="620"/>
      <c r="E2716" s="620"/>
      <c r="F2716" s="48"/>
      <c r="N2716" s="285"/>
      <c r="O2716" s="285"/>
      <c r="U2716" s="285"/>
      <c r="V2716" s="285"/>
      <c r="W2716" s="285"/>
      <c r="X2716" s="285"/>
    </row>
    <row r="2717" spans="1:24">
      <c r="A2717" s="45"/>
      <c r="B2717" s="43">
        <f t="shared" si="49"/>
        <v>2695</v>
      </c>
      <c r="C2717" s="539"/>
      <c r="D2717" s="620"/>
      <c r="E2717" s="620"/>
      <c r="F2717" s="48"/>
      <c r="N2717" s="285"/>
      <c r="O2717" s="285"/>
      <c r="U2717" s="285"/>
      <c r="V2717" s="285"/>
      <c r="W2717" s="285"/>
      <c r="X2717" s="285"/>
    </row>
    <row r="2718" spans="1:24">
      <c r="A2718" s="45"/>
      <c r="B2718" s="43">
        <f t="shared" si="49"/>
        <v>2696</v>
      </c>
      <c r="C2718" s="539"/>
      <c r="D2718" s="620"/>
      <c r="E2718" s="620"/>
      <c r="F2718" s="48"/>
      <c r="N2718" s="285"/>
      <c r="O2718" s="285"/>
      <c r="U2718" s="285"/>
      <c r="V2718" s="285"/>
      <c r="W2718" s="285"/>
      <c r="X2718" s="285"/>
    </row>
    <row r="2719" spans="1:24">
      <c r="A2719" s="45"/>
      <c r="B2719" s="43">
        <f t="shared" si="49"/>
        <v>2697</v>
      </c>
      <c r="C2719" s="539"/>
      <c r="D2719" s="620"/>
      <c r="E2719" s="620"/>
      <c r="F2719" s="48"/>
      <c r="N2719" s="285"/>
      <c r="O2719" s="285"/>
      <c r="U2719" s="285"/>
      <c r="V2719" s="285"/>
      <c r="W2719" s="285"/>
      <c r="X2719" s="285"/>
    </row>
    <row r="2720" spans="1:24">
      <c r="A2720" s="45"/>
      <c r="B2720" s="43">
        <f t="shared" si="49"/>
        <v>2698</v>
      </c>
      <c r="C2720" s="539"/>
      <c r="D2720" s="620"/>
      <c r="E2720" s="620"/>
      <c r="F2720" s="48"/>
      <c r="N2720" s="285"/>
      <c r="O2720" s="285"/>
      <c r="U2720" s="285"/>
      <c r="V2720" s="285"/>
      <c r="W2720" s="285"/>
      <c r="X2720" s="285"/>
    </row>
    <row r="2721" spans="1:24">
      <c r="A2721" s="45"/>
      <c r="B2721" s="43">
        <f t="shared" si="49"/>
        <v>2699</v>
      </c>
      <c r="C2721" s="539"/>
      <c r="D2721" s="620"/>
      <c r="E2721" s="620"/>
      <c r="F2721" s="48"/>
      <c r="N2721" s="285"/>
      <c r="O2721" s="285"/>
      <c r="U2721" s="285"/>
      <c r="V2721" s="285"/>
      <c r="W2721" s="285"/>
      <c r="X2721" s="285"/>
    </row>
    <row r="2722" spans="1:24">
      <c r="A2722" s="45"/>
      <c r="B2722" s="43">
        <f t="shared" si="49"/>
        <v>2700</v>
      </c>
      <c r="C2722" s="539"/>
      <c r="D2722" s="620"/>
      <c r="E2722" s="620"/>
      <c r="F2722" s="48"/>
      <c r="N2722" s="285"/>
      <c r="O2722" s="285"/>
      <c r="U2722" s="285"/>
      <c r="V2722" s="285"/>
      <c r="W2722" s="285"/>
      <c r="X2722" s="285"/>
    </row>
    <row r="2723" spans="1:24">
      <c r="A2723" s="45"/>
      <c r="B2723" s="43">
        <f t="shared" si="49"/>
        <v>2701</v>
      </c>
      <c r="C2723" s="539"/>
      <c r="D2723" s="620"/>
      <c r="E2723" s="620"/>
      <c r="F2723" s="48"/>
      <c r="N2723" s="285"/>
      <c r="O2723" s="285"/>
      <c r="U2723" s="285"/>
      <c r="V2723" s="285"/>
      <c r="W2723" s="285"/>
      <c r="X2723" s="285"/>
    </row>
    <row r="2724" spans="1:24">
      <c r="A2724" s="45"/>
      <c r="B2724" s="43">
        <f t="shared" si="49"/>
        <v>2702</v>
      </c>
      <c r="C2724" s="539"/>
      <c r="D2724" s="620"/>
      <c r="E2724" s="620"/>
      <c r="F2724" s="48"/>
      <c r="N2724" s="285"/>
      <c r="O2724" s="285"/>
      <c r="U2724" s="285"/>
      <c r="V2724" s="285"/>
      <c r="W2724" s="285"/>
      <c r="X2724" s="285"/>
    </row>
    <row r="2725" spans="1:24">
      <c r="A2725" s="45"/>
      <c r="B2725" s="43">
        <f t="shared" si="49"/>
        <v>2703</v>
      </c>
      <c r="C2725" s="539"/>
      <c r="D2725" s="620"/>
      <c r="E2725" s="620"/>
      <c r="F2725" s="48"/>
      <c r="N2725" s="285"/>
      <c r="O2725" s="285"/>
      <c r="U2725" s="285"/>
      <c r="V2725" s="285"/>
      <c r="W2725" s="285"/>
      <c r="X2725" s="285"/>
    </row>
    <row r="2726" spans="1:24">
      <c r="A2726" s="45"/>
      <c r="B2726" s="43">
        <f t="shared" si="49"/>
        <v>2704</v>
      </c>
      <c r="C2726" s="539"/>
      <c r="D2726" s="620"/>
      <c r="E2726" s="620"/>
      <c r="F2726" s="48"/>
      <c r="N2726" s="285"/>
      <c r="O2726" s="285"/>
      <c r="U2726" s="285"/>
      <c r="V2726" s="285"/>
      <c r="W2726" s="285"/>
      <c r="X2726" s="285"/>
    </row>
    <row r="2727" spans="1:24">
      <c r="A2727" s="45"/>
      <c r="B2727" s="43">
        <f t="shared" si="49"/>
        <v>2705</v>
      </c>
      <c r="C2727" s="539"/>
      <c r="D2727" s="620"/>
      <c r="E2727" s="620"/>
      <c r="F2727" s="48"/>
      <c r="N2727" s="285"/>
      <c r="O2727" s="285"/>
      <c r="U2727" s="285"/>
      <c r="V2727" s="285"/>
      <c r="W2727" s="285"/>
      <c r="X2727" s="285"/>
    </row>
    <row r="2728" spans="1:24">
      <c r="A2728" s="45"/>
      <c r="B2728" s="43">
        <f t="shared" si="49"/>
        <v>2706</v>
      </c>
      <c r="C2728" s="539"/>
      <c r="D2728" s="620"/>
      <c r="E2728" s="620"/>
      <c r="F2728" s="48"/>
      <c r="N2728" s="285"/>
      <c r="O2728" s="285"/>
      <c r="U2728" s="285"/>
      <c r="V2728" s="285"/>
      <c r="W2728" s="285"/>
      <c r="X2728" s="285"/>
    </row>
    <row r="2729" spans="1:24">
      <c r="A2729" s="45"/>
      <c r="B2729" s="43">
        <f t="shared" si="49"/>
        <v>2707</v>
      </c>
      <c r="C2729" s="539"/>
      <c r="D2729" s="620"/>
      <c r="E2729" s="620"/>
      <c r="F2729" s="48"/>
      <c r="N2729" s="285"/>
      <c r="O2729" s="285"/>
      <c r="U2729" s="285"/>
      <c r="V2729" s="285"/>
      <c r="W2729" s="285"/>
      <c r="X2729" s="285"/>
    </row>
    <row r="2730" spans="1:24">
      <c r="A2730" s="45"/>
      <c r="B2730" s="43">
        <f t="shared" si="49"/>
        <v>2708</v>
      </c>
      <c r="C2730" s="539"/>
      <c r="D2730" s="620"/>
      <c r="E2730" s="620"/>
      <c r="F2730" s="48"/>
      <c r="N2730" s="285"/>
      <c r="O2730" s="285"/>
      <c r="U2730" s="285"/>
      <c r="V2730" s="285"/>
      <c r="W2730" s="285"/>
      <c r="X2730" s="285"/>
    </row>
    <row r="2731" spans="1:24">
      <c r="A2731" s="45"/>
      <c r="B2731" s="43">
        <f t="shared" si="49"/>
        <v>2709</v>
      </c>
      <c r="C2731" s="539"/>
      <c r="D2731" s="620"/>
      <c r="E2731" s="620"/>
      <c r="F2731" s="48"/>
      <c r="N2731" s="285"/>
      <c r="O2731" s="285"/>
      <c r="U2731" s="285"/>
      <c r="V2731" s="285"/>
      <c r="W2731" s="285"/>
      <c r="X2731" s="285"/>
    </row>
    <row r="2732" spans="1:24">
      <c r="A2732" s="45"/>
      <c r="B2732" s="43">
        <f t="shared" si="49"/>
        <v>2710</v>
      </c>
      <c r="C2732" s="539"/>
      <c r="D2732" s="620"/>
      <c r="E2732" s="620"/>
      <c r="F2732" s="48"/>
      <c r="N2732" s="285"/>
      <c r="O2732" s="285"/>
      <c r="U2732" s="285"/>
      <c r="V2732" s="285"/>
      <c r="W2732" s="285"/>
      <c r="X2732" s="285"/>
    </row>
    <row r="2733" spans="1:24">
      <c r="A2733" s="45"/>
      <c r="B2733" s="43">
        <f t="shared" si="49"/>
        <v>2711</v>
      </c>
      <c r="C2733" s="539"/>
      <c r="D2733" s="620"/>
      <c r="E2733" s="620"/>
      <c r="F2733" s="48"/>
      <c r="N2733" s="285"/>
      <c r="O2733" s="285"/>
      <c r="U2733" s="285"/>
      <c r="V2733" s="285"/>
      <c r="W2733" s="285"/>
      <c r="X2733" s="285"/>
    </row>
    <row r="2734" spans="1:24">
      <c r="A2734" s="45"/>
      <c r="B2734" s="43">
        <f t="shared" si="49"/>
        <v>2712</v>
      </c>
      <c r="C2734" s="539"/>
      <c r="D2734" s="620"/>
      <c r="E2734" s="620"/>
      <c r="F2734" s="48"/>
      <c r="N2734" s="285"/>
      <c r="O2734" s="285"/>
      <c r="U2734" s="285"/>
      <c r="V2734" s="285"/>
      <c r="W2734" s="285"/>
      <c r="X2734" s="285"/>
    </row>
    <row r="2735" spans="1:24">
      <c r="A2735" s="45"/>
      <c r="B2735" s="43">
        <f t="shared" si="49"/>
        <v>2713</v>
      </c>
      <c r="C2735" s="539"/>
      <c r="D2735" s="620"/>
      <c r="E2735" s="620"/>
      <c r="F2735" s="48"/>
      <c r="N2735" s="285"/>
      <c r="O2735" s="285"/>
      <c r="U2735" s="285"/>
      <c r="V2735" s="285"/>
      <c r="W2735" s="285"/>
      <c r="X2735" s="285"/>
    </row>
    <row r="2736" spans="1:24">
      <c r="A2736" s="45"/>
      <c r="B2736" s="43">
        <f t="shared" si="49"/>
        <v>2714</v>
      </c>
      <c r="C2736" s="539"/>
      <c r="D2736" s="620"/>
      <c r="E2736" s="620"/>
      <c r="F2736" s="48"/>
      <c r="N2736" s="285"/>
      <c r="O2736" s="285"/>
      <c r="U2736" s="285"/>
      <c r="V2736" s="285"/>
      <c r="W2736" s="285"/>
      <c r="X2736" s="285"/>
    </row>
    <row r="2737" spans="1:24">
      <c r="A2737" s="45"/>
      <c r="B2737" s="43">
        <f t="shared" si="49"/>
        <v>2715</v>
      </c>
      <c r="C2737" s="539"/>
      <c r="D2737" s="620"/>
      <c r="E2737" s="620"/>
      <c r="F2737" s="48"/>
      <c r="N2737" s="285"/>
      <c r="O2737" s="285"/>
      <c r="U2737" s="285"/>
      <c r="V2737" s="285"/>
      <c r="W2737" s="285"/>
      <c r="X2737" s="285"/>
    </row>
    <row r="2738" spans="1:24">
      <c r="A2738" s="45"/>
      <c r="B2738" s="43">
        <f t="shared" si="49"/>
        <v>2716</v>
      </c>
      <c r="C2738" s="539"/>
      <c r="D2738" s="620"/>
      <c r="E2738" s="620"/>
      <c r="F2738" s="48"/>
      <c r="N2738" s="285"/>
      <c r="O2738" s="285"/>
      <c r="U2738" s="285"/>
      <c r="V2738" s="285"/>
      <c r="W2738" s="285"/>
      <c r="X2738" s="285"/>
    </row>
    <row r="2739" spans="1:24">
      <c r="A2739" s="45"/>
      <c r="B2739" s="43">
        <f t="shared" si="49"/>
        <v>2717</v>
      </c>
      <c r="C2739" s="539"/>
      <c r="D2739" s="620"/>
      <c r="E2739" s="620"/>
      <c r="F2739" s="48"/>
      <c r="N2739" s="285"/>
      <c r="O2739" s="285"/>
      <c r="U2739" s="285"/>
      <c r="V2739" s="285"/>
      <c r="W2739" s="285"/>
      <c r="X2739" s="285"/>
    </row>
    <row r="2740" spans="1:24">
      <c r="A2740" s="45"/>
      <c r="B2740" s="43">
        <f t="shared" si="49"/>
        <v>2718</v>
      </c>
      <c r="C2740" s="539"/>
      <c r="D2740" s="620"/>
      <c r="E2740" s="620"/>
      <c r="F2740" s="48"/>
      <c r="N2740" s="285"/>
      <c r="O2740" s="285"/>
      <c r="U2740" s="285"/>
      <c r="V2740" s="285"/>
      <c r="W2740" s="285"/>
      <c r="X2740" s="285"/>
    </row>
    <row r="2741" spans="1:24">
      <c r="A2741" s="45"/>
      <c r="B2741" s="43">
        <f t="shared" si="49"/>
        <v>2719</v>
      </c>
      <c r="C2741" s="539"/>
      <c r="D2741" s="620"/>
      <c r="E2741" s="620"/>
      <c r="F2741" s="48"/>
      <c r="N2741" s="285"/>
      <c r="O2741" s="285"/>
      <c r="U2741" s="285"/>
      <c r="V2741" s="285"/>
      <c r="W2741" s="285"/>
      <c r="X2741" s="285"/>
    </row>
    <row r="2742" spans="1:24">
      <c r="A2742" s="45"/>
      <c r="B2742" s="43">
        <f t="shared" si="49"/>
        <v>2720</v>
      </c>
      <c r="C2742" s="539"/>
      <c r="D2742" s="620"/>
      <c r="E2742" s="620"/>
      <c r="F2742" s="48"/>
      <c r="N2742" s="285"/>
      <c r="O2742" s="285"/>
      <c r="U2742" s="285"/>
      <c r="V2742" s="285"/>
      <c r="W2742" s="285"/>
      <c r="X2742" s="285"/>
    </row>
    <row r="2743" spans="1:24">
      <c r="A2743" s="45"/>
      <c r="B2743" s="43">
        <f t="shared" si="49"/>
        <v>2721</v>
      </c>
      <c r="C2743" s="539"/>
      <c r="D2743" s="620"/>
      <c r="E2743" s="620"/>
      <c r="F2743" s="48"/>
      <c r="N2743" s="285"/>
      <c r="O2743" s="285"/>
      <c r="U2743" s="285"/>
      <c r="V2743" s="285"/>
      <c r="W2743" s="285"/>
      <c r="X2743" s="285"/>
    </row>
    <row r="2744" spans="1:24">
      <c r="A2744" s="45"/>
      <c r="B2744" s="43">
        <f t="shared" si="49"/>
        <v>2722</v>
      </c>
      <c r="C2744" s="539"/>
      <c r="D2744" s="620"/>
      <c r="E2744" s="620"/>
      <c r="F2744" s="48"/>
      <c r="N2744" s="285"/>
      <c r="O2744" s="285"/>
      <c r="U2744" s="285"/>
      <c r="V2744" s="285"/>
      <c r="W2744" s="285"/>
      <c r="X2744" s="285"/>
    </row>
    <row r="2745" spans="1:24">
      <c r="A2745" s="45"/>
      <c r="B2745" s="43">
        <f t="shared" si="49"/>
        <v>2723</v>
      </c>
      <c r="C2745" s="539"/>
      <c r="D2745" s="620"/>
      <c r="E2745" s="620"/>
      <c r="F2745" s="48"/>
      <c r="N2745" s="285"/>
      <c r="O2745" s="285"/>
      <c r="U2745" s="285"/>
      <c r="V2745" s="285"/>
      <c r="W2745" s="285"/>
      <c r="X2745" s="285"/>
    </row>
    <row r="2746" spans="1:24">
      <c r="A2746" s="45"/>
      <c r="B2746" s="43">
        <f t="shared" si="49"/>
        <v>2724</v>
      </c>
      <c r="C2746" s="539"/>
      <c r="D2746" s="620"/>
      <c r="E2746" s="620"/>
      <c r="F2746" s="48"/>
      <c r="N2746" s="285"/>
      <c r="O2746" s="285"/>
      <c r="U2746" s="285"/>
      <c r="V2746" s="285"/>
      <c r="W2746" s="285"/>
      <c r="X2746" s="285"/>
    </row>
    <row r="2747" spans="1:24">
      <c r="A2747" s="45"/>
      <c r="B2747" s="43">
        <f t="shared" si="49"/>
        <v>2725</v>
      </c>
      <c r="C2747" s="539"/>
      <c r="D2747" s="620"/>
      <c r="E2747" s="620"/>
      <c r="F2747" s="48"/>
      <c r="N2747" s="285"/>
      <c r="O2747" s="285"/>
      <c r="U2747" s="285"/>
      <c r="V2747" s="285"/>
      <c r="W2747" s="285"/>
      <c r="X2747" s="285"/>
    </row>
    <row r="2748" spans="1:24">
      <c r="A2748" s="45"/>
      <c r="B2748" s="43">
        <f t="shared" si="49"/>
        <v>2726</v>
      </c>
      <c r="C2748" s="539"/>
      <c r="D2748" s="620"/>
      <c r="E2748" s="620"/>
      <c r="F2748" s="48"/>
      <c r="N2748" s="285"/>
      <c r="O2748" s="285"/>
      <c r="U2748" s="285"/>
      <c r="V2748" s="285"/>
      <c r="W2748" s="285"/>
      <c r="X2748" s="285"/>
    </row>
    <row r="2749" spans="1:24">
      <c r="A2749" s="45"/>
      <c r="B2749" s="43">
        <f t="shared" si="49"/>
        <v>2727</v>
      </c>
      <c r="C2749" s="539"/>
      <c r="D2749" s="620"/>
      <c r="E2749" s="620"/>
      <c r="F2749" s="48"/>
      <c r="N2749" s="285"/>
      <c r="O2749" s="285"/>
      <c r="U2749" s="285"/>
      <c r="V2749" s="285"/>
      <c r="W2749" s="285"/>
      <c r="X2749" s="285"/>
    </row>
    <row r="2750" spans="1:24">
      <c r="A2750" s="45"/>
      <c r="B2750" s="43">
        <f t="shared" si="49"/>
        <v>2728</v>
      </c>
      <c r="C2750" s="539"/>
      <c r="D2750" s="620"/>
      <c r="E2750" s="620"/>
      <c r="F2750" s="48"/>
      <c r="N2750" s="285"/>
      <c r="O2750" s="285"/>
      <c r="U2750" s="285"/>
      <c r="V2750" s="285"/>
      <c r="W2750" s="285"/>
      <c r="X2750" s="285"/>
    </row>
    <row r="2751" spans="1:24">
      <c r="A2751" s="45"/>
      <c r="B2751" s="43">
        <f t="shared" si="49"/>
        <v>2729</v>
      </c>
      <c r="C2751" s="539"/>
      <c r="D2751" s="620"/>
      <c r="E2751" s="620"/>
      <c r="F2751" s="48"/>
      <c r="N2751" s="285"/>
      <c r="O2751" s="285"/>
      <c r="U2751" s="285"/>
      <c r="V2751" s="285"/>
      <c r="W2751" s="285"/>
      <c r="X2751" s="285"/>
    </row>
    <row r="2752" spans="1:24">
      <c r="A2752" s="45"/>
      <c r="B2752" s="43">
        <f t="shared" si="49"/>
        <v>2730</v>
      </c>
      <c r="C2752" s="539"/>
      <c r="D2752" s="620"/>
      <c r="E2752" s="620"/>
      <c r="F2752" s="48"/>
      <c r="N2752" s="285"/>
      <c r="O2752" s="285"/>
      <c r="U2752" s="285"/>
      <c r="V2752" s="285"/>
      <c r="W2752" s="285"/>
      <c r="X2752" s="285"/>
    </row>
    <row r="2753" spans="1:24">
      <c r="A2753" s="45"/>
      <c r="B2753" s="43">
        <f t="shared" si="49"/>
        <v>2731</v>
      </c>
      <c r="C2753" s="539"/>
      <c r="D2753" s="620"/>
      <c r="E2753" s="620"/>
      <c r="F2753" s="48"/>
      <c r="N2753" s="285"/>
      <c r="O2753" s="285"/>
      <c r="U2753" s="285"/>
      <c r="V2753" s="285"/>
      <c r="W2753" s="285"/>
      <c r="X2753" s="285"/>
    </row>
    <row r="2754" spans="1:24">
      <c r="A2754" s="45"/>
      <c r="B2754" s="43">
        <f t="shared" si="49"/>
        <v>2732</v>
      </c>
      <c r="C2754" s="539"/>
      <c r="D2754" s="620"/>
      <c r="E2754" s="620"/>
      <c r="F2754" s="48"/>
      <c r="N2754" s="285"/>
      <c r="O2754" s="285"/>
      <c r="U2754" s="285"/>
      <c r="V2754" s="285"/>
      <c r="W2754" s="285"/>
      <c r="X2754" s="285"/>
    </row>
    <row r="2755" spans="1:24">
      <c r="A2755" s="45"/>
      <c r="B2755" s="43">
        <f t="shared" si="49"/>
        <v>2733</v>
      </c>
      <c r="C2755" s="539"/>
      <c r="D2755" s="620"/>
      <c r="E2755" s="620"/>
      <c r="F2755" s="48"/>
      <c r="N2755" s="285"/>
      <c r="O2755" s="285"/>
      <c r="U2755" s="285"/>
      <c r="V2755" s="285"/>
      <c r="W2755" s="285"/>
      <c r="X2755" s="285"/>
    </row>
    <row r="2756" spans="1:24">
      <c r="A2756" s="45"/>
      <c r="B2756" s="43">
        <f t="shared" si="49"/>
        <v>2734</v>
      </c>
      <c r="C2756" s="539"/>
      <c r="D2756" s="620"/>
      <c r="E2756" s="620"/>
      <c r="F2756" s="48"/>
      <c r="N2756" s="285"/>
      <c r="O2756" s="285"/>
      <c r="U2756" s="285"/>
      <c r="V2756" s="285"/>
      <c r="W2756" s="285"/>
      <c r="X2756" s="285"/>
    </row>
    <row r="2757" spans="1:24">
      <c r="A2757" s="45"/>
      <c r="B2757" s="43">
        <f t="shared" si="49"/>
        <v>2735</v>
      </c>
      <c r="C2757" s="539"/>
      <c r="D2757" s="620"/>
      <c r="E2757" s="620"/>
      <c r="F2757" s="48"/>
      <c r="N2757" s="285"/>
      <c r="O2757" s="285"/>
      <c r="U2757" s="285"/>
      <c r="V2757" s="285"/>
      <c r="W2757" s="285"/>
      <c r="X2757" s="285"/>
    </row>
    <row r="2758" spans="1:24">
      <c r="A2758" s="45"/>
      <c r="B2758" s="43">
        <f t="shared" si="49"/>
        <v>2736</v>
      </c>
      <c r="C2758" s="539"/>
      <c r="D2758" s="620"/>
      <c r="E2758" s="620"/>
      <c r="F2758" s="48"/>
      <c r="N2758" s="285"/>
      <c r="O2758" s="285"/>
      <c r="U2758" s="285"/>
      <c r="V2758" s="285"/>
      <c r="W2758" s="285"/>
      <c r="X2758" s="285"/>
    </row>
    <row r="2759" spans="1:24">
      <c r="A2759" s="45"/>
      <c r="B2759" s="43">
        <f t="shared" si="49"/>
        <v>2737</v>
      </c>
      <c r="C2759" s="539"/>
      <c r="D2759" s="620"/>
      <c r="E2759" s="620"/>
      <c r="F2759" s="48"/>
      <c r="N2759" s="285"/>
      <c r="O2759" s="285"/>
      <c r="U2759" s="285"/>
      <c r="V2759" s="285"/>
      <c r="W2759" s="285"/>
      <c r="X2759" s="285"/>
    </row>
    <row r="2760" spans="1:24">
      <c r="A2760" s="45"/>
      <c r="B2760" s="43">
        <f t="shared" si="49"/>
        <v>2738</v>
      </c>
      <c r="C2760" s="539"/>
      <c r="D2760" s="620"/>
      <c r="E2760" s="620"/>
      <c r="F2760" s="48"/>
      <c r="N2760" s="285"/>
      <c r="O2760" s="285"/>
      <c r="U2760" s="285"/>
      <c r="V2760" s="285"/>
      <c r="W2760" s="285"/>
      <c r="X2760" s="285"/>
    </row>
    <row r="2761" spans="1:24">
      <c r="A2761" s="45"/>
      <c r="B2761" s="43">
        <f t="shared" si="49"/>
        <v>2739</v>
      </c>
      <c r="C2761" s="539"/>
      <c r="D2761" s="620"/>
      <c r="E2761" s="620"/>
      <c r="F2761" s="48"/>
      <c r="N2761" s="285"/>
      <c r="O2761" s="285"/>
      <c r="U2761" s="285"/>
      <c r="V2761" s="285"/>
      <c r="W2761" s="285"/>
      <c r="X2761" s="285"/>
    </row>
    <row r="2762" spans="1:24">
      <c r="A2762" s="45"/>
      <c r="B2762" s="43">
        <f t="shared" si="49"/>
        <v>2740</v>
      </c>
      <c r="C2762" s="539"/>
      <c r="D2762" s="620"/>
      <c r="E2762" s="620"/>
      <c r="F2762" s="48"/>
      <c r="N2762" s="285"/>
      <c r="O2762" s="285"/>
      <c r="U2762" s="285"/>
      <c r="V2762" s="285"/>
      <c r="W2762" s="285"/>
      <c r="X2762" s="285"/>
    </row>
    <row r="2763" spans="1:24">
      <c r="A2763" s="45"/>
      <c r="B2763" s="43">
        <f t="shared" si="49"/>
        <v>2741</v>
      </c>
      <c r="C2763" s="539"/>
      <c r="D2763" s="620"/>
      <c r="E2763" s="620"/>
      <c r="F2763" s="48"/>
      <c r="N2763" s="285"/>
      <c r="O2763" s="285"/>
      <c r="U2763" s="285"/>
      <c r="V2763" s="285"/>
      <c r="W2763" s="285"/>
      <c r="X2763" s="285"/>
    </row>
    <row r="2764" spans="1:24">
      <c r="A2764" s="45"/>
      <c r="B2764" s="43">
        <f t="shared" si="49"/>
        <v>2742</v>
      </c>
      <c r="C2764" s="539"/>
      <c r="D2764" s="620"/>
      <c r="E2764" s="620"/>
      <c r="F2764" s="48"/>
      <c r="N2764" s="285"/>
      <c r="O2764" s="285"/>
      <c r="U2764" s="285"/>
      <c r="V2764" s="285"/>
      <c r="W2764" s="285"/>
      <c r="X2764" s="285"/>
    </row>
    <row r="2765" spans="1:24">
      <c r="A2765" s="45"/>
      <c r="B2765" s="43">
        <f t="shared" si="49"/>
        <v>2743</v>
      </c>
      <c r="C2765" s="539"/>
      <c r="D2765" s="620"/>
      <c r="E2765" s="620"/>
      <c r="F2765" s="48"/>
      <c r="N2765" s="285"/>
      <c r="O2765" s="285"/>
      <c r="U2765" s="285"/>
      <c r="V2765" s="285"/>
      <c r="W2765" s="285"/>
      <c r="X2765" s="285"/>
    </row>
    <row r="2766" spans="1:24">
      <c r="A2766" s="45"/>
      <c r="B2766" s="43">
        <f t="shared" si="49"/>
        <v>2744</v>
      </c>
      <c r="C2766" s="539"/>
      <c r="D2766" s="620"/>
      <c r="E2766" s="620"/>
      <c r="F2766" s="48"/>
      <c r="N2766" s="285"/>
      <c r="O2766" s="285"/>
      <c r="U2766" s="285"/>
      <c r="V2766" s="285"/>
      <c r="W2766" s="285"/>
      <c r="X2766" s="285"/>
    </row>
    <row r="2767" spans="1:24">
      <c r="A2767" s="45"/>
      <c r="B2767" s="43">
        <f t="shared" si="49"/>
        <v>2745</v>
      </c>
      <c r="C2767" s="539"/>
      <c r="D2767" s="620"/>
      <c r="E2767" s="620"/>
      <c r="F2767" s="48"/>
      <c r="N2767" s="285"/>
      <c r="O2767" s="285"/>
      <c r="U2767" s="285"/>
      <c r="V2767" s="285"/>
      <c r="W2767" s="285"/>
      <c r="X2767" s="285"/>
    </row>
    <row r="2768" spans="1:24">
      <c r="A2768" s="45"/>
      <c r="B2768" s="43">
        <f t="shared" si="49"/>
        <v>2746</v>
      </c>
      <c r="C2768" s="539"/>
      <c r="D2768" s="620"/>
      <c r="E2768" s="620"/>
      <c r="F2768" s="48"/>
      <c r="N2768" s="285"/>
      <c r="O2768" s="285"/>
      <c r="U2768" s="285"/>
      <c r="V2768" s="285"/>
      <c r="W2768" s="285"/>
      <c r="X2768" s="285"/>
    </row>
    <row r="2769" spans="1:24">
      <c r="A2769" s="45"/>
      <c r="B2769" s="43">
        <f t="shared" si="49"/>
        <v>2747</v>
      </c>
      <c r="C2769" s="539"/>
      <c r="D2769" s="620"/>
      <c r="E2769" s="620"/>
      <c r="F2769" s="48"/>
      <c r="N2769" s="285"/>
      <c r="O2769" s="285"/>
      <c r="U2769" s="285"/>
      <c r="V2769" s="285"/>
      <c r="W2769" s="285"/>
      <c r="X2769" s="285"/>
    </row>
    <row r="2770" spans="1:24">
      <c r="A2770" s="45"/>
      <c r="B2770" s="43">
        <f t="shared" si="49"/>
        <v>2748</v>
      </c>
      <c r="C2770" s="539"/>
      <c r="D2770" s="620"/>
      <c r="E2770" s="620"/>
      <c r="F2770" s="48"/>
      <c r="N2770" s="285"/>
      <c r="O2770" s="285"/>
      <c r="U2770" s="285"/>
      <c r="V2770" s="285"/>
      <c r="W2770" s="285"/>
      <c r="X2770" s="285"/>
    </row>
    <row r="2771" spans="1:24">
      <c r="A2771" s="45"/>
      <c r="B2771" s="43">
        <f t="shared" si="49"/>
        <v>2749</v>
      </c>
      <c r="C2771" s="539"/>
      <c r="D2771" s="620"/>
      <c r="E2771" s="620"/>
      <c r="F2771" s="48"/>
      <c r="N2771" s="285"/>
      <c r="O2771" s="285"/>
      <c r="U2771" s="285"/>
      <c r="V2771" s="285"/>
      <c r="W2771" s="285"/>
      <c r="X2771" s="285"/>
    </row>
    <row r="2772" spans="1:24">
      <c r="A2772" s="45"/>
      <c r="B2772" s="43">
        <f t="shared" si="49"/>
        <v>2750</v>
      </c>
      <c r="C2772" s="539"/>
      <c r="D2772" s="620"/>
      <c r="E2772" s="620"/>
      <c r="F2772" s="48"/>
      <c r="N2772" s="285"/>
      <c r="O2772" s="285"/>
      <c r="U2772" s="285"/>
      <c r="V2772" s="285"/>
      <c r="W2772" s="285"/>
      <c r="X2772" s="285"/>
    </row>
    <row r="2773" spans="1:24">
      <c r="A2773" s="45"/>
      <c r="B2773" s="43">
        <f t="shared" si="49"/>
        <v>2751</v>
      </c>
      <c r="C2773" s="539"/>
      <c r="D2773" s="620"/>
      <c r="E2773" s="620"/>
      <c r="F2773" s="48"/>
      <c r="N2773" s="285"/>
      <c r="O2773" s="285"/>
      <c r="U2773" s="285"/>
      <c r="V2773" s="285"/>
      <c r="W2773" s="285"/>
      <c r="X2773" s="285"/>
    </row>
    <row r="2774" spans="1:24">
      <c r="A2774" s="45"/>
      <c r="B2774" s="43">
        <f t="shared" si="49"/>
        <v>2752</v>
      </c>
      <c r="C2774" s="539"/>
      <c r="D2774" s="620"/>
      <c r="E2774" s="620"/>
      <c r="F2774" s="48"/>
      <c r="N2774" s="285"/>
      <c r="O2774" s="285"/>
      <c r="U2774" s="285"/>
      <c r="V2774" s="285"/>
      <c r="W2774" s="285"/>
      <c r="X2774" s="285"/>
    </row>
    <row r="2775" spans="1:24">
      <c r="A2775" s="45"/>
      <c r="B2775" s="43">
        <f t="shared" si="49"/>
        <v>2753</v>
      </c>
      <c r="C2775" s="539"/>
      <c r="D2775" s="620"/>
      <c r="E2775" s="620"/>
      <c r="F2775" s="48"/>
      <c r="N2775" s="285"/>
      <c r="O2775" s="285"/>
      <c r="U2775" s="285"/>
      <c r="V2775" s="285"/>
      <c r="W2775" s="285"/>
      <c r="X2775" s="285"/>
    </row>
    <row r="2776" spans="1:24">
      <c r="A2776" s="45"/>
      <c r="B2776" s="43">
        <f t="shared" si="49"/>
        <v>2754</v>
      </c>
      <c r="C2776" s="539"/>
      <c r="D2776" s="620"/>
      <c r="E2776" s="620"/>
      <c r="F2776" s="48"/>
      <c r="N2776" s="285"/>
      <c r="O2776" s="285"/>
      <c r="U2776" s="285"/>
      <c r="V2776" s="285"/>
      <c r="W2776" s="285"/>
      <c r="X2776" s="285"/>
    </row>
    <row r="2777" spans="1:24">
      <c r="A2777" s="45"/>
      <c r="B2777" s="43">
        <f t="shared" ref="B2777:B2840" si="50">B2776+1</f>
        <v>2755</v>
      </c>
      <c r="C2777" s="539"/>
      <c r="D2777" s="620"/>
      <c r="E2777" s="620"/>
      <c r="F2777" s="48"/>
      <c r="N2777" s="285"/>
      <c r="O2777" s="285"/>
      <c r="U2777" s="285"/>
      <c r="V2777" s="285"/>
      <c r="W2777" s="285"/>
      <c r="X2777" s="285"/>
    </row>
    <row r="2778" spans="1:24">
      <c r="A2778" s="45"/>
      <c r="B2778" s="43">
        <f t="shared" si="50"/>
        <v>2756</v>
      </c>
      <c r="C2778" s="539"/>
      <c r="D2778" s="620"/>
      <c r="E2778" s="620"/>
      <c r="F2778" s="48"/>
      <c r="N2778" s="285"/>
      <c r="O2778" s="285"/>
      <c r="U2778" s="285"/>
      <c r="V2778" s="285"/>
      <c r="W2778" s="285"/>
      <c r="X2778" s="285"/>
    </row>
    <row r="2779" spans="1:24">
      <c r="A2779" s="45"/>
      <c r="B2779" s="43">
        <f t="shared" si="50"/>
        <v>2757</v>
      </c>
      <c r="C2779" s="539"/>
      <c r="D2779" s="620"/>
      <c r="E2779" s="620"/>
      <c r="F2779" s="48"/>
      <c r="N2779" s="285"/>
      <c r="O2779" s="285"/>
      <c r="U2779" s="285"/>
      <c r="V2779" s="285"/>
      <c r="W2779" s="285"/>
      <c r="X2779" s="285"/>
    </row>
    <row r="2780" spans="1:24">
      <c r="A2780" s="45"/>
      <c r="B2780" s="43">
        <f t="shared" si="50"/>
        <v>2758</v>
      </c>
      <c r="C2780" s="539"/>
      <c r="D2780" s="620"/>
      <c r="E2780" s="620"/>
      <c r="F2780" s="48"/>
      <c r="N2780" s="285"/>
      <c r="O2780" s="285"/>
      <c r="U2780" s="285"/>
      <c r="V2780" s="285"/>
      <c r="W2780" s="285"/>
      <c r="X2780" s="285"/>
    </row>
    <row r="2781" spans="1:24">
      <c r="A2781" s="45"/>
      <c r="B2781" s="43">
        <f t="shared" si="50"/>
        <v>2759</v>
      </c>
      <c r="C2781" s="539"/>
      <c r="D2781" s="620"/>
      <c r="E2781" s="620"/>
      <c r="F2781" s="48"/>
      <c r="N2781" s="285"/>
      <c r="O2781" s="285"/>
      <c r="U2781" s="285"/>
      <c r="V2781" s="285"/>
      <c r="W2781" s="285"/>
      <c r="X2781" s="285"/>
    </row>
    <row r="2782" spans="1:24">
      <c r="A2782" s="45"/>
      <c r="B2782" s="43">
        <f t="shared" si="50"/>
        <v>2760</v>
      </c>
      <c r="C2782" s="539"/>
      <c r="D2782" s="620"/>
      <c r="E2782" s="620"/>
      <c r="F2782" s="48"/>
      <c r="N2782" s="285"/>
      <c r="O2782" s="285"/>
      <c r="U2782" s="285"/>
      <c r="V2782" s="285"/>
      <c r="W2782" s="285"/>
      <c r="X2782" s="285"/>
    </row>
    <row r="2783" spans="1:24">
      <c r="A2783" s="45"/>
      <c r="B2783" s="43">
        <f t="shared" si="50"/>
        <v>2761</v>
      </c>
      <c r="C2783" s="539"/>
      <c r="D2783" s="620"/>
      <c r="E2783" s="620"/>
      <c r="F2783" s="48"/>
      <c r="N2783" s="285"/>
      <c r="O2783" s="285"/>
      <c r="U2783" s="285"/>
      <c r="V2783" s="285"/>
      <c r="W2783" s="285"/>
      <c r="X2783" s="285"/>
    </row>
    <row r="2784" spans="1:24">
      <c r="A2784" s="45"/>
      <c r="B2784" s="43">
        <f t="shared" si="50"/>
        <v>2762</v>
      </c>
      <c r="C2784" s="539"/>
      <c r="D2784" s="620"/>
      <c r="E2784" s="620"/>
      <c r="F2784" s="48"/>
      <c r="N2784" s="285"/>
      <c r="O2784" s="285"/>
      <c r="U2784" s="285"/>
      <c r="V2784" s="285"/>
      <c r="W2784" s="285"/>
      <c r="X2784" s="285"/>
    </row>
    <row r="2785" spans="1:24">
      <c r="A2785" s="45"/>
      <c r="B2785" s="43">
        <f t="shared" si="50"/>
        <v>2763</v>
      </c>
      <c r="C2785" s="539"/>
      <c r="D2785" s="620"/>
      <c r="E2785" s="620"/>
      <c r="F2785" s="48"/>
      <c r="N2785" s="285"/>
      <c r="O2785" s="285"/>
      <c r="U2785" s="285"/>
      <c r="V2785" s="285"/>
      <c r="W2785" s="285"/>
      <c r="X2785" s="285"/>
    </row>
    <row r="2786" spans="1:24">
      <c r="A2786" s="45"/>
      <c r="B2786" s="43">
        <f t="shared" si="50"/>
        <v>2764</v>
      </c>
      <c r="C2786" s="539"/>
      <c r="D2786" s="620"/>
      <c r="E2786" s="620"/>
      <c r="F2786" s="48"/>
      <c r="N2786" s="285"/>
      <c r="O2786" s="285"/>
      <c r="U2786" s="285"/>
      <c r="V2786" s="285"/>
      <c r="W2786" s="285"/>
      <c r="X2786" s="285"/>
    </row>
    <row r="2787" spans="1:24">
      <c r="A2787" s="45"/>
      <c r="B2787" s="43">
        <f t="shared" si="50"/>
        <v>2765</v>
      </c>
      <c r="C2787" s="539"/>
      <c r="D2787" s="620"/>
      <c r="E2787" s="620"/>
      <c r="F2787" s="48"/>
      <c r="N2787" s="285"/>
      <c r="O2787" s="285"/>
      <c r="U2787" s="285"/>
      <c r="V2787" s="285"/>
      <c r="W2787" s="285"/>
      <c r="X2787" s="285"/>
    </row>
    <row r="2788" spans="1:24">
      <c r="A2788" s="45"/>
      <c r="B2788" s="43">
        <f t="shared" si="50"/>
        <v>2766</v>
      </c>
      <c r="C2788" s="539"/>
      <c r="D2788" s="620"/>
      <c r="E2788" s="620"/>
      <c r="F2788" s="48"/>
      <c r="N2788" s="285"/>
      <c r="O2788" s="285"/>
      <c r="U2788" s="285"/>
      <c r="V2788" s="285"/>
      <c r="W2788" s="285"/>
      <c r="X2788" s="285"/>
    </row>
    <row r="2789" spans="1:24">
      <c r="A2789" s="45"/>
      <c r="B2789" s="43">
        <f t="shared" si="50"/>
        <v>2767</v>
      </c>
      <c r="C2789" s="539"/>
      <c r="D2789" s="620"/>
      <c r="E2789" s="620"/>
      <c r="F2789" s="48"/>
      <c r="N2789" s="285"/>
      <c r="O2789" s="285"/>
      <c r="U2789" s="285"/>
      <c r="V2789" s="285"/>
      <c r="W2789" s="285"/>
      <c r="X2789" s="285"/>
    </row>
    <row r="2790" spans="1:24">
      <c r="A2790" s="45"/>
      <c r="B2790" s="43">
        <f t="shared" si="50"/>
        <v>2768</v>
      </c>
      <c r="C2790" s="539"/>
      <c r="D2790" s="620"/>
      <c r="E2790" s="620"/>
      <c r="F2790" s="48"/>
      <c r="N2790" s="285"/>
      <c r="O2790" s="285"/>
      <c r="U2790" s="285"/>
      <c r="V2790" s="285"/>
      <c r="W2790" s="285"/>
      <c r="X2790" s="285"/>
    </row>
    <row r="2791" spans="1:24">
      <c r="A2791" s="45"/>
      <c r="B2791" s="43">
        <f t="shared" si="50"/>
        <v>2769</v>
      </c>
      <c r="C2791" s="539"/>
      <c r="D2791" s="620"/>
      <c r="E2791" s="620"/>
      <c r="F2791" s="48"/>
      <c r="N2791" s="285"/>
      <c r="O2791" s="285"/>
      <c r="U2791" s="285"/>
      <c r="V2791" s="285"/>
      <c r="W2791" s="285"/>
      <c r="X2791" s="285"/>
    </row>
    <row r="2792" spans="1:24">
      <c r="A2792" s="45"/>
      <c r="B2792" s="43">
        <f t="shared" si="50"/>
        <v>2770</v>
      </c>
      <c r="C2792" s="539"/>
      <c r="D2792" s="620"/>
      <c r="E2792" s="620"/>
      <c r="F2792" s="48"/>
      <c r="N2792" s="285"/>
      <c r="O2792" s="285"/>
      <c r="U2792" s="285"/>
      <c r="V2792" s="285"/>
      <c r="W2792" s="285"/>
      <c r="X2792" s="285"/>
    </row>
    <row r="2793" spans="1:24">
      <c r="A2793" s="45"/>
      <c r="B2793" s="43">
        <f t="shared" si="50"/>
        <v>2771</v>
      </c>
      <c r="C2793" s="539"/>
      <c r="D2793" s="620"/>
      <c r="E2793" s="620"/>
      <c r="F2793" s="48"/>
      <c r="N2793" s="285"/>
      <c r="O2793" s="285"/>
      <c r="U2793" s="285"/>
      <c r="V2793" s="285"/>
      <c r="W2793" s="285"/>
      <c r="X2793" s="285"/>
    </row>
    <row r="2794" spans="1:24">
      <c r="A2794" s="45"/>
      <c r="B2794" s="43">
        <f t="shared" si="50"/>
        <v>2772</v>
      </c>
      <c r="C2794" s="539"/>
      <c r="D2794" s="620"/>
      <c r="E2794" s="620"/>
      <c r="F2794" s="48"/>
      <c r="N2794" s="285"/>
      <c r="O2794" s="285"/>
      <c r="U2794" s="285"/>
      <c r="V2794" s="285"/>
      <c r="W2794" s="285"/>
      <c r="X2794" s="285"/>
    </row>
    <row r="2795" spans="1:24">
      <c r="A2795" s="45"/>
      <c r="B2795" s="43">
        <f t="shared" si="50"/>
        <v>2773</v>
      </c>
      <c r="C2795" s="539"/>
      <c r="D2795" s="620"/>
      <c r="E2795" s="620"/>
      <c r="F2795" s="48"/>
      <c r="N2795" s="285"/>
      <c r="O2795" s="285"/>
      <c r="U2795" s="285"/>
      <c r="V2795" s="285"/>
      <c r="W2795" s="285"/>
      <c r="X2795" s="285"/>
    </row>
    <row r="2796" spans="1:24">
      <c r="A2796" s="45"/>
      <c r="B2796" s="43">
        <f t="shared" si="50"/>
        <v>2774</v>
      </c>
      <c r="C2796" s="539"/>
      <c r="D2796" s="620"/>
      <c r="E2796" s="620"/>
      <c r="F2796" s="48"/>
      <c r="N2796" s="285"/>
      <c r="O2796" s="285"/>
      <c r="U2796" s="285"/>
      <c r="V2796" s="285"/>
      <c r="W2796" s="285"/>
      <c r="X2796" s="285"/>
    </row>
    <row r="2797" spans="1:24">
      <c r="A2797" s="45"/>
      <c r="B2797" s="43">
        <f t="shared" si="50"/>
        <v>2775</v>
      </c>
      <c r="C2797" s="539"/>
      <c r="D2797" s="620"/>
      <c r="E2797" s="620"/>
      <c r="F2797" s="48"/>
      <c r="N2797" s="285"/>
      <c r="O2797" s="285"/>
      <c r="U2797" s="285"/>
      <c r="V2797" s="285"/>
      <c r="W2797" s="285"/>
      <c r="X2797" s="285"/>
    </row>
    <row r="2798" spans="1:24">
      <c r="A2798" s="45"/>
      <c r="B2798" s="43">
        <f t="shared" si="50"/>
        <v>2776</v>
      </c>
      <c r="C2798" s="539"/>
      <c r="D2798" s="620"/>
      <c r="E2798" s="620"/>
      <c r="F2798" s="48"/>
      <c r="N2798" s="285"/>
      <c r="O2798" s="285"/>
      <c r="U2798" s="285"/>
      <c r="V2798" s="285"/>
      <c r="W2798" s="285"/>
      <c r="X2798" s="285"/>
    </row>
    <row r="2799" spans="1:24">
      <c r="A2799" s="45"/>
      <c r="B2799" s="43">
        <f t="shared" si="50"/>
        <v>2777</v>
      </c>
      <c r="C2799" s="539"/>
      <c r="D2799" s="620"/>
      <c r="E2799" s="620"/>
      <c r="F2799" s="48"/>
      <c r="N2799" s="285"/>
      <c r="O2799" s="285"/>
      <c r="U2799" s="285"/>
      <c r="V2799" s="285"/>
      <c r="W2799" s="285"/>
      <c r="X2799" s="285"/>
    </row>
    <row r="2800" spans="1:24">
      <c r="A2800" s="45"/>
      <c r="B2800" s="43">
        <f t="shared" si="50"/>
        <v>2778</v>
      </c>
      <c r="C2800" s="539"/>
      <c r="D2800" s="620"/>
      <c r="E2800" s="620"/>
      <c r="F2800" s="48"/>
      <c r="N2800" s="285"/>
      <c r="O2800" s="285"/>
      <c r="U2800" s="285"/>
      <c r="V2800" s="285"/>
      <c r="W2800" s="285"/>
      <c r="X2800" s="285"/>
    </row>
    <row r="2801" spans="1:24">
      <c r="A2801" s="45"/>
      <c r="B2801" s="43">
        <f t="shared" si="50"/>
        <v>2779</v>
      </c>
      <c r="C2801" s="539"/>
      <c r="D2801" s="620"/>
      <c r="E2801" s="620"/>
      <c r="F2801" s="48"/>
      <c r="N2801" s="285"/>
      <c r="O2801" s="285"/>
      <c r="U2801" s="285"/>
      <c r="V2801" s="285"/>
      <c r="W2801" s="285"/>
      <c r="X2801" s="285"/>
    </row>
    <row r="2802" spans="1:24">
      <c r="A2802" s="45"/>
      <c r="B2802" s="43">
        <f t="shared" si="50"/>
        <v>2780</v>
      </c>
      <c r="C2802" s="539"/>
      <c r="D2802" s="620"/>
      <c r="E2802" s="620"/>
      <c r="F2802" s="48"/>
      <c r="N2802" s="285"/>
      <c r="O2802" s="285"/>
      <c r="U2802" s="285"/>
      <c r="V2802" s="285"/>
      <c r="W2802" s="285"/>
      <c r="X2802" s="285"/>
    </row>
    <row r="2803" spans="1:24">
      <c r="A2803" s="45"/>
      <c r="B2803" s="43">
        <f t="shared" si="50"/>
        <v>2781</v>
      </c>
      <c r="C2803" s="539"/>
      <c r="D2803" s="620"/>
      <c r="E2803" s="620"/>
      <c r="F2803" s="48"/>
      <c r="N2803" s="285"/>
      <c r="O2803" s="285"/>
      <c r="U2803" s="285"/>
      <c r="V2803" s="285"/>
      <c r="W2803" s="285"/>
      <c r="X2803" s="285"/>
    </row>
    <row r="2804" spans="1:24">
      <c r="A2804" s="45"/>
      <c r="B2804" s="43">
        <f t="shared" si="50"/>
        <v>2782</v>
      </c>
      <c r="C2804" s="539"/>
      <c r="D2804" s="620"/>
      <c r="E2804" s="620"/>
      <c r="F2804" s="48"/>
      <c r="N2804" s="285"/>
      <c r="O2804" s="285"/>
      <c r="U2804" s="285"/>
      <c r="V2804" s="285"/>
      <c r="W2804" s="285"/>
      <c r="X2804" s="285"/>
    </row>
    <row r="2805" spans="1:24">
      <c r="A2805" s="45"/>
      <c r="B2805" s="43">
        <f t="shared" si="50"/>
        <v>2783</v>
      </c>
      <c r="C2805" s="539"/>
      <c r="D2805" s="620"/>
      <c r="E2805" s="620"/>
      <c r="F2805" s="48"/>
      <c r="N2805" s="285"/>
      <c r="O2805" s="285"/>
      <c r="U2805" s="285"/>
      <c r="V2805" s="285"/>
      <c r="W2805" s="285"/>
      <c r="X2805" s="285"/>
    </row>
    <row r="2806" spans="1:24">
      <c r="A2806" s="45"/>
      <c r="B2806" s="43">
        <f t="shared" si="50"/>
        <v>2784</v>
      </c>
      <c r="C2806" s="539"/>
      <c r="D2806" s="620"/>
      <c r="E2806" s="620"/>
      <c r="F2806" s="48"/>
      <c r="N2806" s="285"/>
      <c r="O2806" s="285"/>
      <c r="U2806" s="285"/>
      <c r="V2806" s="285"/>
      <c r="W2806" s="285"/>
      <c r="X2806" s="285"/>
    </row>
    <row r="2807" spans="1:24">
      <c r="A2807" s="45"/>
      <c r="B2807" s="43">
        <f t="shared" si="50"/>
        <v>2785</v>
      </c>
      <c r="C2807" s="539"/>
      <c r="D2807" s="620"/>
      <c r="E2807" s="620"/>
      <c r="F2807" s="48"/>
      <c r="N2807" s="285"/>
      <c r="O2807" s="285"/>
      <c r="U2807" s="285"/>
      <c r="V2807" s="285"/>
      <c r="W2807" s="285"/>
      <c r="X2807" s="285"/>
    </row>
    <row r="2808" spans="1:24">
      <c r="A2808" s="45"/>
      <c r="B2808" s="43">
        <f t="shared" si="50"/>
        <v>2786</v>
      </c>
      <c r="C2808" s="539"/>
      <c r="D2808" s="620"/>
      <c r="E2808" s="620"/>
      <c r="F2808" s="48"/>
      <c r="N2808" s="285"/>
      <c r="O2808" s="285"/>
      <c r="U2808" s="285"/>
      <c r="V2808" s="285"/>
      <c r="W2808" s="285"/>
      <c r="X2808" s="285"/>
    </row>
    <row r="2809" spans="1:24">
      <c r="A2809" s="45"/>
      <c r="B2809" s="43">
        <f t="shared" si="50"/>
        <v>2787</v>
      </c>
      <c r="C2809" s="539"/>
      <c r="D2809" s="620"/>
      <c r="E2809" s="620"/>
      <c r="F2809" s="48"/>
      <c r="N2809" s="285"/>
      <c r="O2809" s="285"/>
      <c r="U2809" s="285"/>
      <c r="V2809" s="285"/>
      <c r="W2809" s="285"/>
      <c r="X2809" s="285"/>
    </row>
    <row r="2810" spans="1:24">
      <c r="A2810" s="45"/>
      <c r="B2810" s="43">
        <f t="shared" si="50"/>
        <v>2788</v>
      </c>
      <c r="C2810" s="539"/>
      <c r="D2810" s="620"/>
      <c r="E2810" s="620"/>
      <c r="F2810" s="48"/>
      <c r="N2810" s="285"/>
      <c r="O2810" s="285"/>
      <c r="U2810" s="285"/>
      <c r="V2810" s="285"/>
      <c r="W2810" s="285"/>
      <c r="X2810" s="285"/>
    </row>
    <row r="2811" spans="1:24">
      <c r="A2811" s="45"/>
      <c r="B2811" s="43">
        <f t="shared" si="50"/>
        <v>2789</v>
      </c>
      <c r="C2811" s="539"/>
      <c r="D2811" s="620"/>
      <c r="E2811" s="620"/>
      <c r="F2811" s="48"/>
      <c r="N2811" s="285"/>
      <c r="O2811" s="285"/>
      <c r="U2811" s="285"/>
      <c r="V2811" s="285"/>
      <c r="W2811" s="285"/>
      <c r="X2811" s="285"/>
    </row>
    <row r="2812" spans="1:24">
      <c r="A2812" s="45"/>
      <c r="B2812" s="43">
        <f t="shared" si="50"/>
        <v>2790</v>
      </c>
      <c r="C2812" s="539"/>
      <c r="D2812" s="620"/>
      <c r="E2812" s="620"/>
      <c r="F2812" s="48"/>
      <c r="N2812" s="285"/>
      <c r="O2812" s="285"/>
      <c r="U2812" s="285"/>
      <c r="V2812" s="285"/>
      <c r="W2812" s="285"/>
      <c r="X2812" s="285"/>
    </row>
    <row r="2813" spans="1:24">
      <c r="A2813" s="45"/>
      <c r="B2813" s="43">
        <f t="shared" si="50"/>
        <v>2791</v>
      </c>
      <c r="C2813" s="539"/>
      <c r="D2813" s="620"/>
      <c r="E2813" s="620"/>
      <c r="F2813" s="48"/>
      <c r="N2813" s="285"/>
      <c r="O2813" s="285"/>
      <c r="U2813" s="285"/>
      <c r="V2813" s="285"/>
      <c r="W2813" s="285"/>
      <c r="X2813" s="285"/>
    </row>
    <row r="2814" spans="1:24">
      <c r="A2814" s="45"/>
      <c r="B2814" s="43">
        <f t="shared" si="50"/>
        <v>2792</v>
      </c>
      <c r="C2814" s="539"/>
      <c r="D2814" s="620"/>
      <c r="E2814" s="620"/>
      <c r="F2814" s="48"/>
      <c r="N2814" s="285"/>
      <c r="O2814" s="285"/>
      <c r="U2814" s="285"/>
      <c r="V2814" s="285"/>
      <c r="W2814" s="285"/>
      <c r="X2814" s="285"/>
    </row>
    <row r="2815" spans="1:24">
      <c r="A2815" s="45"/>
      <c r="B2815" s="43">
        <f t="shared" si="50"/>
        <v>2793</v>
      </c>
      <c r="C2815" s="539"/>
      <c r="D2815" s="620"/>
      <c r="E2815" s="620"/>
      <c r="F2815" s="48"/>
      <c r="N2815" s="285"/>
      <c r="O2815" s="285"/>
      <c r="U2815" s="285"/>
      <c r="V2815" s="285"/>
      <c r="W2815" s="285"/>
      <c r="X2815" s="285"/>
    </row>
    <row r="2816" spans="1:24">
      <c r="A2816" s="45"/>
      <c r="B2816" s="43">
        <f t="shared" si="50"/>
        <v>2794</v>
      </c>
      <c r="C2816" s="539"/>
      <c r="D2816" s="620"/>
      <c r="E2816" s="620"/>
      <c r="F2816" s="48"/>
      <c r="N2816" s="285"/>
      <c r="O2816" s="285"/>
      <c r="U2816" s="285"/>
      <c r="V2816" s="285"/>
      <c r="W2816" s="285"/>
      <c r="X2816" s="285"/>
    </row>
    <row r="2817" spans="1:24">
      <c r="A2817" s="45"/>
      <c r="B2817" s="43">
        <f t="shared" si="50"/>
        <v>2795</v>
      </c>
      <c r="C2817" s="539"/>
      <c r="D2817" s="620"/>
      <c r="E2817" s="620"/>
      <c r="F2817" s="48"/>
      <c r="N2817" s="285"/>
      <c r="O2817" s="285"/>
      <c r="U2817" s="285"/>
      <c r="V2817" s="285"/>
      <c r="W2817" s="285"/>
      <c r="X2817" s="285"/>
    </row>
    <row r="2818" spans="1:24">
      <c r="A2818" s="45"/>
      <c r="B2818" s="43">
        <f t="shared" si="50"/>
        <v>2796</v>
      </c>
      <c r="C2818" s="539"/>
      <c r="D2818" s="620"/>
      <c r="E2818" s="620"/>
      <c r="F2818" s="48"/>
      <c r="N2818" s="285"/>
      <c r="O2818" s="285"/>
      <c r="U2818" s="285"/>
      <c r="V2818" s="285"/>
      <c r="W2818" s="285"/>
      <c r="X2818" s="285"/>
    </row>
    <row r="2819" spans="1:24">
      <c r="A2819" s="45"/>
      <c r="B2819" s="43">
        <f t="shared" si="50"/>
        <v>2797</v>
      </c>
      <c r="C2819" s="539"/>
      <c r="D2819" s="620"/>
      <c r="E2819" s="620"/>
      <c r="F2819" s="48"/>
      <c r="N2819" s="285"/>
      <c r="O2819" s="285"/>
      <c r="U2819" s="285"/>
      <c r="V2819" s="285"/>
      <c r="W2819" s="285"/>
      <c r="X2819" s="285"/>
    </row>
    <row r="2820" spans="1:24">
      <c r="A2820" s="45"/>
      <c r="B2820" s="43">
        <f t="shared" si="50"/>
        <v>2798</v>
      </c>
      <c r="C2820" s="539"/>
      <c r="D2820" s="620"/>
      <c r="E2820" s="620"/>
      <c r="F2820" s="48"/>
      <c r="N2820" s="285"/>
      <c r="O2820" s="285"/>
      <c r="U2820" s="285"/>
      <c r="V2820" s="285"/>
      <c r="W2820" s="285"/>
      <c r="X2820" s="285"/>
    </row>
    <row r="2821" spans="1:24">
      <c r="A2821" s="45"/>
      <c r="B2821" s="43">
        <f t="shared" si="50"/>
        <v>2799</v>
      </c>
      <c r="C2821" s="539"/>
      <c r="D2821" s="620"/>
      <c r="E2821" s="620"/>
      <c r="F2821" s="48"/>
      <c r="N2821" s="285"/>
      <c r="O2821" s="285"/>
      <c r="U2821" s="285"/>
      <c r="V2821" s="285"/>
      <c r="W2821" s="285"/>
      <c r="X2821" s="285"/>
    </row>
    <row r="2822" spans="1:24">
      <c r="A2822" s="45"/>
      <c r="B2822" s="43">
        <f t="shared" si="50"/>
        <v>2800</v>
      </c>
      <c r="C2822" s="539"/>
      <c r="D2822" s="620"/>
      <c r="E2822" s="620"/>
      <c r="F2822" s="48"/>
      <c r="N2822" s="285"/>
      <c r="O2822" s="285"/>
      <c r="U2822" s="285"/>
      <c r="V2822" s="285"/>
      <c r="W2822" s="285"/>
      <c r="X2822" s="285"/>
    </row>
    <row r="2823" spans="1:24">
      <c r="A2823" s="45"/>
      <c r="B2823" s="43">
        <f t="shared" si="50"/>
        <v>2801</v>
      </c>
      <c r="C2823" s="539"/>
      <c r="D2823" s="620"/>
      <c r="E2823" s="620"/>
      <c r="F2823" s="48"/>
      <c r="N2823" s="285"/>
      <c r="O2823" s="285"/>
      <c r="U2823" s="285"/>
      <c r="V2823" s="285"/>
      <c r="W2823" s="285"/>
      <c r="X2823" s="285"/>
    </row>
    <row r="2824" spans="1:24">
      <c r="A2824" s="45"/>
      <c r="B2824" s="43">
        <f t="shared" si="50"/>
        <v>2802</v>
      </c>
      <c r="C2824" s="539"/>
      <c r="D2824" s="620"/>
      <c r="E2824" s="620"/>
      <c r="F2824" s="48"/>
      <c r="N2824" s="285"/>
      <c r="O2824" s="285"/>
      <c r="U2824" s="285"/>
      <c r="V2824" s="285"/>
      <c r="W2824" s="285"/>
      <c r="X2824" s="285"/>
    </row>
    <row r="2825" spans="1:24">
      <c r="A2825" s="45"/>
      <c r="B2825" s="43">
        <f t="shared" si="50"/>
        <v>2803</v>
      </c>
      <c r="C2825" s="539"/>
      <c r="D2825" s="620"/>
      <c r="E2825" s="620"/>
      <c r="F2825" s="48"/>
      <c r="N2825" s="285"/>
      <c r="O2825" s="285"/>
      <c r="U2825" s="285"/>
      <c r="V2825" s="285"/>
      <c r="W2825" s="285"/>
      <c r="X2825" s="285"/>
    </row>
    <row r="2826" spans="1:24">
      <c r="A2826" s="45"/>
      <c r="B2826" s="43">
        <f t="shared" si="50"/>
        <v>2804</v>
      </c>
      <c r="C2826" s="539"/>
      <c r="D2826" s="620"/>
      <c r="E2826" s="620"/>
      <c r="F2826" s="48"/>
      <c r="N2826" s="285"/>
      <c r="O2826" s="285"/>
      <c r="U2826" s="285"/>
      <c r="V2826" s="285"/>
      <c r="W2826" s="285"/>
      <c r="X2826" s="285"/>
    </row>
    <row r="2827" spans="1:24">
      <c r="A2827" s="45"/>
      <c r="B2827" s="43">
        <f t="shared" si="50"/>
        <v>2805</v>
      </c>
      <c r="C2827" s="539"/>
      <c r="D2827" s="620"/>
      <c r="E2827" s="620"/>
      <c r="F2827" s="48"/>
      <c r="N2827" s="285"/>
      <c r="O2827" s="285"/>
      <c r="U2827" s="285"/>
      <c r="V2827" s="285"/>
      <c r="W2827" s="285"/>
      <c r="X2827" s="285"/>
    </row>
    <row r="2828" spans="1:24">
      <c r="A2828" s="45"/>
      <c r="B2828" s="43">
        <f t="shared" si="50"/>
        <v>2806</v>
      </c>
      <c r="C2828" s="539"/>
      <c r="D2828" s="620"/>
      <c r="E2828" s="620"/>
      <c r="F2828" s="48"/>
      <c r="N2828" s="285"/>
      <c r="O2828" s="285"/>
      <c r="U2828" s="285"/>
      <c r="V2828" s="285"/>
      <c r="W2828" s="285"/>
      <c r="X2828" s="285"/>
    </row>
    <row r="2829" spans="1:24">
      <c r="A2829" s="45"/>
      <c r="B2829" s="43">
        <f t="shared" si="50"/>
        <v>2807</v>
      </c>
      <c r="C2829" s="539"/>
      <c r="D2829" s="620"/>
      <c r="E2829" s="620"/>
      <c r="F2829" s="48"/>
      <c r="N2829" s="285"/>
      <c r="O2829" s="285"/>
      <c r="U2829" s="285"/>
      <c r="V2829" s="285"/>
      <c r="W2829" s="285"/>
      <c r="X2829" s="285"/>
    </row>
    <row r="2830" spans="1:24">
      <c r="A2830" s="45"/>
      <c r="B2830" s="43">
        <f t="shared" si="50"/>
        <v>2808</v>
      </c>
      <c r="C2830" s="539"/>
      <c r="D2830" s="620"/>
      <c r="E2830" s="620"/>
      <c r="F2830" s="48"/>
      <c r="N2830" s="285"/>
      <c r="O2830" s="285"/>
      <c r="U2830" s="285"/>
      <c r="V2830" s="285"/>
      <c r="W2830" s="285"/>
      <c r="X2830" s="285"/>
    </row>
    <row r="2831" spans="1:24">
      <c r="A2831" s="45"/>
      <c r="B2831" s="43">
        <f t="shared" si="50"/>
        <v>2809</v>
      </c>
      <c r="C2831" s="539"/>
      <c r="D2831" s="620"/>
      <c r="E2831" s="620"/>
      <c r="F2831" s="48"/>
      <c r="N2831" s="285"/>
      <c r="O2831" s="285"/>
      <c r="U2831" s="285"/>
      <c r="V2831" s="285"/>
      <c r="W2831" s="285"/>
      <c r="X2831" s="285"/>
    </row>
    <row r="2832" spans="1:24">
      <c r="A2832" s="45"/>
      <c r="B2832" s="43">
        <f t="shared" si="50"/>
        <v>2810</v>
      </c>
      <c r="C2832" s="539"/>
      <c r="D2832" s="620"/>
      <c r="E2832" s="620"/>
      <c r="F2832" s="48"/>
      <c r="N2832" s="285"/>
      <c r="O2832" s="285"/>
      <c r="U2832" s="285"/>
      <c r="V2832" s="285"/>
      <c r="W2832" s="285"/>
      <c r="X2832" s="285"/>
    </row>
    <row r="2833" spans="1:24">
      <c r="A2833" s="45"/>
      <c r="B2833" s="43">
        <f t="shared" si="50"/>
        <v>2811</v>
      </c>
      <c r="C2833" s="539"/>
      <c r="D2833" s="620"/>
      <c r="E2833" s="620"/>
      <c r="F2833" s="48"/>
      <c r="N2833" s="285"/>
      <c r="O2833" s="285"/>
      <c r="U2833" s="285"/>
      <c r="V2833" s="285"/>
      <c r="W2833" s="285"/>
      <c r="X2833" s="285"/>
    </row>
    <row r="2834" spans="1:24">
      <c r="A2834" s="45"/>
      <c r="B2834" s="43">
        <f t="shared" si="50"/>
        <v>2812</v>
      </c>
      <c r="C2834" s="539"/>
      <c r="D2834" s="620"/>
      <c r="E2834" s="620"/>
      <c r="F2834" s="48"/>
      <c r="N2834" s="285"/>
      <c r="O2834" s="285"/>
      <c r="U2834" s="285"/>
      <c r="V2834" s="285"/>
      <c r="W2834" s="285"/>
      <c r="X2834" s="285"/>
    </row>
    <row r="2835" spans="1:24">
      <c r="A2835" s="45"/>
      <c r="B2835" s="43">
        <f t="shared" si="50"/>
        <v>2813</v>
      </c>
      <c r="C2835" s="539"/>
      <c r="D2835" s="620"/>
      <c r="E2835" s="620"/>
      <c r="F2835" s="48"/>
      <c r="N2835" s="285"/>
      <c r="O2835" s="285"/>
      <c r="U2835" s="285"/>
      <c r="V2835" s="285"/>
      <c r="W2835" s="285"/>
      <c r="X2835" s="285"/>
    </row>
    <row r="2836" spans="1:24">
      <c r="A2836" s="45"/>
      <c r="B2836" s="43">
        <f t="shared" si="50"/>
        <v>2814</v>
      </c>
      <c r="C2836" s="539"/>
      <c r="D2836" s="620"/>
      <c r="E2836" s="620"/>
      <c r="F2836" s="48"/>
      <c r="N2836" s="285"/>
      <c r="O2836" s="285"/>
      <c r="U2836" s="285"/>
      <c r="V2836" s="285"/>
      <c r="W2836" s="285"/>
      <c r="X2836" s="285"/>
    </row>
    <row r="2837" spans="1:24">
      <c r="A2837" s="45"/>
      <c r="B2837" s="43">
        <f t="shared" si="50"/>
        <v>2815</v>
      </c>
      <c r="C2837" s="539"/>
      <c r="D2837" s="620"/>
      <c r="E2837" s="620"/>
      <c r="F2837" s="48"/>
      <c r="N2837" s="285"/>
      <c r="O2837" s="285"/>
      <c r="U2837" s="285"/>
      <c r="V2837" s="285"/>
      <c r="W2837" s="285"/>
      <c r="X2837" s="285"/>
    </row>
    <row r="2838" spans="1:24">
      <c r="A2838" s="45"/>
      <c r="B2838" s="43">
        <f t="shared" si="50"/>
        <v>2816</v>
      </c>
      <c r="C2838" s="539"/>
      <c r="D2838" s="620"/>
      <c r="E2838" s="620"/>
      <c r="F2838" s="48"/>
      <c r="N2838" s="285"/>
      <c r="O2838" s="285"/>
      <c r="U2838" s="285"/>
      <c r="V2838" s="285"/>
      <c r="W2838" s="285"/>
      <c r="X2838" s="285"/>
    </row>
    <row r="2839" spans="1:24">
      <c r="A2839" s="45"/>
      <c r="B2839" s="43">
        <f t="shared" si="50"/>
        <v>2817</v>
      </c>
      <c r="C2839" s="539"/>
      <c r="D2839" s="620"/>
      <c r="E2839" s="620"/>
      <c r="F2839" s="48"/>
      <c r="N2839" s="285"/>
      <c r="O2839" s="285"/>
      <c r="U2839" s="285"/>
      <c r="V2839" s="285"/>
      <c r="W2839" s="285"/>
      <c r="X2839" s="285"/>
    </row>
    <row r="2840" spans="1:24">
      <c r="A2840" s="45"/>
      <c r="B2840" s="43">
        <f t="shared" si="50"/>
        <v>2818</v>
      </c>
      <c r="C2840" s="539"/>
      <c r="D2840" s="620"/>
      <c r="E2840" s="620"/>
      <c r="F2840" s="48"/>
      <c r="N2840" s="285"/>
      <c r="O2840" s="285"/>
      <c r="U2840" s="285"/>
      <c r="V2840" s="285"/>
      <c r="W2840" s="285"/>
      <c r="X2840" s="285"/>
    </row>
    <row r="2841" spans="1:24">
      <c r="A2841" s="45"/>
      <c r="B2841" s="43">
        <f t="shared" ref="B2841:B2904" si="51">B2840+1</f>
        <v>2819</v>
      </c>
      <c r="C2841" s="539"/>
      <c r="D2841" s="620"/>
      <c r="E2841" s="620"/>
      <c r="F2841" s="48"/>
      <c r="N2841" s="285"/>
      <c r="O2841" s="285"/>
      <c r="U2841" s="285"/>
      <c r="V2841" s="285"/>
      <c r="W2841" s="285"/>
      <c r="X2841" s="285"/>
    </row>
    <row r="2842" spans="1:24">
      <c r="A2842" s="45"/>
      <c r="B2842" s="43">
        <f t="shared" si="51"/>
        <v>2820</v>
      </c>
      <c r="C2842" s="539"/>
      <c r="D2842" s="620"/>
      <c r="E2842" s="620"/>
      <c r="F2842" s="48"/>
      <c r="N2842" s="285"/>
      <c r="O2842" s="285"/>
      <c r="U2842" s="285"/>
      <c r="V2842" s="285"/>
      <c r="W2842" s="285"/>
      <c r="X2842" s="285"/>
    </row>
    <row r="2843" spans="1:24">
      <c r="A2843" s="45"/>
      <c r="B2843" s="43">
        <f t="shared" si="51"/>
        <v>2821</v>
      </c>
      <c r="C2843" s="539"/>
      <c r="D2843" s="620"/>
      <c r="E2843" s="620"/>
      <c r="F2843" s="48"/>
      <c r="N2843" s="285"/>
      <c r="O2843" s="285"/>
      <c r="U2843" s="285"/>
      <c r="V2843" s="285"/>
      <c r="W2843" s="285"/>
      <c r="X2843" s="285"/>
    </row>
    <row r="2844" spans="1:24">
      <c r="A2844" s="45"/>
      <c r="B2844" s="43">
        <f t="shared" si="51"/>
        <v>2822</v>
      </c>
      <c r="C2844" s="539"/>
      <c r="D2844" s="620"/>
      <c r="E2844" s="620"/>
      <c r="F2844" s="48"/>
      <c r="N2844" s="285"/>
      <c r="O2844" s="285"/>
      <c r="U2844" s="285"/>
      <c r="V2844" s="285"/>
      <c r="W2844" s="285"/>
      <c r="X2844" s="285"/>
    </row>
    <row r="2845" spans="1:24">
      <c r="A2845" s="45"/>
      <c r="B2845" s="43">
        <f t="shared" si="51"/>
        <v>2823</v>
      </c>
      <c r="C2845" s="539"/>
      <c r="D2845" s="620"/>
      <c r="E2845" s="620"/>
      <c r="F2845" s="48"/>
      <c r="N2845" s="285"/>
      <c r="O2845" s="285"/>
      <c r="U2845" s="285"/>
      <c r="V2845" s="285"/>
      <c r="W2845" s="285"/>
      <c r="X2845" s="285"/>
    </row>
    <row r="2846" spans="1:24">
      <c r="A2846" s="45"/>
      <c r="B2846" s="43">
        <f t="shared" si="51"/>
        <v>2824</v>
      </c>
      <c r="C2846" s="539"/>
      <c r="D2846" s="620"/>
      <c r="E2846" s="620"/>
      <c r="F2846" s="48"/>
      <c r="N2846" s="285"/>
      <c r="O2846" s="285"/>
      <c r="U2846" s="285"/>
      <c r="V2846" s="285"/>
      <c r="W2846" s="285"/>
      <c r="X2846" s="285"/>
    </row>
    <row r="2847" spans="1:24">
      <c r="A2847" s="45"/>
      <c r="B2847" s="43">
        <f t="shared" si="51"/>
        <v>2825</v>
      </c>
      <c r="C2847" s="539"/>
      <c r="D2847" s="620"/>
      <c r="E2847" s="620"/>
      <c r="F2847" s="48"/>
      <c r="N2847" s="285"/>
      <c r="O2847" s="285"/>
      <c r="U2847" s="285"/>
      <c r="V2847" s="285"/>
      <c r="W2847" s="285"/>
      <c r="X2847" s="285"/>
    </row>
    <row r="2848" spans="1:24">
      <c r="A2848" s="45"/>
      <c r="B2848" s="43">
        <f t="shared" si="51"/>
        <v>2826</v>
      </c>
      <c r="C2848" s="539"/>
      <c r="D2848" s="620"/>
      <c r="E2848" s="620"/>
      <c r="F2848" s="48"/>
      <c r="N2848" s="285"/>
      <c r="O2848" s="285"/>
      <c r="U2848" s="285"/>
      <c r="V2848" s="285"/>
      <c r="W2848" s="285"/>
      <c r="X2848" s="285"/>
    </row>
    <row r="2849" spans="1:24">
      <c r="A2849" s="45"/>
      <c r="B2849" s="43">
        <f t="shared" si="51"/>
        <v>2827</v>
      </c>
      <c r="C2849" s="539"/>
      <c r="D2849" s="620"/>
      <c r="E2849" s="620"/>
      <c r="F2849" s="48"/>
      <c r="N2849" s="285"/>
      <c r="O2849" s="285"/>
      <c r="U2849" s="285"/>
      <c r="V2849" s="285"/>
      <c r="W2849" s="285"/>
      <c r="X2849" s="285"/>
    </row>
    <row r="2850" spans="1:24">
      <c r="A2850" s="45"/>
      <c r="B2850" s="43">
        <f t="shared" si="51"/>
        <v>2828</v>
      </c>
      <c r="C2850" s="539"/>
      <c r="D2850" s="620"/>
      <c r="E2850" s="620"/>
      <c r="F2850" s="48"/>
      <c r="N2850" s="285"/>
      <c r="O2850" s="285"/>
      <c r="U2850" s="285"/>
      <c r="V2850" s="285"/>
      <c r="W2850" s="285"/>
      <c r="X2850" s="285"/>
    </row>
    <row r="2851" spans="1:24">
      <c r="A2851" s="45"/>
      <c r="B2851" s="43">
        <f t="shared" si="51"/>
        <v>2829</v>
      </c>
      <c r="C2851" s="539"/>
      <c r="D2851" s="620"/>
      <c r="E2851" s="620"/>
      <c r="F2851" s="48"/>
      <c r="N2851" s="285"/>
      <c r="O2851" s="285"/>
      <c r="U2851" s="285"/>
      <c r="V2851" s="285"/>
      <c r="W2851" s="285"/>
      <c r="X2851" s="285"/>
    </row>
    <row r="2852" spans="1:24">
      <c r="A2852" s="45"/>
      <c r="B2852" s="43">
        <f t="shared" si="51"/>
        <v>2830</v>
      </c>
      <c r="C2852" s="539"/>
      <c r="D2852" s="620"/>
      <c r="E2852" s="620"/>
      <c r="F2852" s="48"/>
      <c r="N2852" s="285"/>
      <c r="O2852" s="285"/>
      <c r="U2852" s="285"/>
      <c r="V2852" s="285"/>
      <c r="W2852" s="285"/>
      <c r="X2852" s="285"/>
    </row>
    <row r="2853" spans="1:24">
      <c r="A2853" s="45"/>
      <c r="B2853" s="43">
        <f t="shared" si="51"/>
        <v>2831</v>
      </c>
      <c r="C2853" s="539"/>
      <c r="D2853" s="620"/>
      <c r="E2853" s="620"/>
      <c r="F2853" s="48"/>
      <c r="N2853" s="285"/>
      <c r="O2853" s="285"/>
      <c r="U2853" s="285"/>
      <c r="V2853" s="285"/>
      <c r="W2853" s="285"/>
      <c r="X2853" s="285"/>
    </row>
    <row r="2854" spans="1:24">
      <c r="A2854" s="45"/>
      <c r="B2854" s="43">
        <f t="shared" si="51"/>
        <v>2832</v>
      </c>
      <c r="C2854" s="539"/>
      <c r="D2854" s="620"/>
      <c r="E2854" s="620"/>
      <c r="F2854" s="48"/>
      <c r="N2854" s="285"/>
      <c r="O2854" s="285"/>
      <c r="U2854" s="285"/>
      <c r="V2854" s="285"/>
      <c r="W2854" s="285"/>
      <c r="X2854" s="285"/>
    </row>
    <row r="2855" spans="1:24">
      <c r="A2855" s="45"/>
      <c r="B2855" s="43">
        <f t="shared" si="51"/>
        <v>2833</v>
      </c>
      <c r="C2855" s="539"/>
      <c r="D2855" s="620"/>
      <c r="E2855" s="620"/>
      <c r="F2855" s="48"/>
      <c r="N2855" s="285"/>
      <c r="O2855" s="285"/>
      <c r="U2855" s="285"/>
      <c r="V2855" s="285"/>
      <c r="W2855" s="285"/>
      <c r="X2855" s="285"/>
    </row>
    <row r="2856" spans="1:24">
      <c r="A2856" s="45"/>
      <c r="B2856" s="43">
        <f t="shared" si="51"/>
        <v>2834</v>
      </c>
      <c r="C2856" s="539"/>
      <c r="D2856" s="620"/>
      <c r="E2856" s="620"/>
      <c r="F2856" s="48"/>
      <c r="N2856" s="285"/>
      <c r="O2856" s="285"/>
      <c r="U2856" s="285"/>
      <c r="V2856" s="285"/>
      <c r="W2856" s="285"/>
      <c r="X2856" s="285"/>
    </row>
    <row r="2857" spans="1:24">
      <c r="A2857" s="45"/>
      <c r="B2857" s="43">
        <f t="shared" si="51"/>
        <v>2835</v>
      </c>
      <c r="C2857" s="539"/>
      <c r="D2857" s="620"/>
      <c r="E2857" s="620"/>
      <c r="F2857" s="48"/>
      <c r="N2857" s="285"/>
      <c r="O2857" s="285"/>
      <c r="U2857" s="285"/>
      <c r="V2857" s="285"/>
      <c r="W2857" s="285"/>
      <c r="X2857" s="285"/>
    </row>
    <row r="2858" spans="1:24">
      <c r="A2858" s="45"/>
      <c r="B2858" s="43">
        <f t="shared" si="51"/>
        <v>2836</v>
      </c>
      <c r="C2858" s="539"/>
      <c r="D2858" s="620"/>
      <c r="E2858" s="620"/>
      <c r="F2858" s="48"/>
      <c r="N2858" s="285"/>
      <c r="O2858" s="285"/>
      <c r="U2858" s="285"/>
      <c r="V2858" s="285"/>
      <c r="W2858" s="285"/>
      <c r="X2858" s="285"/>
    </row>
    <row r="2859" spans="1:24">
      <c r="A2859" s="45"/>
      <c r="B2859" s="43">
        <f t="shared" si="51"/>
        <v>2837</v>
      </c>
      <c r="C2859" s="539"/>
      <c r="D2859" s="620"/>
      <c r="E2859" s="620"/>
      <c r="F2859" s="48"/>
      <c r="N2859" s="285"/>
      <c r="O2859" s="285"/>
      <c r="U2859" s="285"/>
      <c r="V2859" s="285"/>
      <c r="W2859" s="285"/>
      <c r="X2859" s="285"/>
    </row>
    <row r="2860" spans="1:24">
      <c r="A2860" s="45"/>
      <c r="B2860" s="43">
        <f t="shared" si="51"/>
        <v>2838</v>
      </c>
      <c r="C2860" s="539"/>
      <c r="D2860" s="620"/>
      <c r="E2860" s="620"/>
      <c r="F2860" s="48"/>
      <c r="N2860" s="285"/>
      <c r="O2860" s="285"/>
      <c r="U2860" s="285"/>
      <c r="V2860" s="285"/>
      <c r="W2860" s="285"/>
      <c r="X2860" s="285"/>
    </row>
    <row r="2861" spans="1:24">
      <c r="A2861" s="45"/>
      <c r="B2861" s="43">
        <f t="shared" si="51"/>
        <v>2839</v>
      </c>
      <c r="C2861" s="539"/>
      <c r="D2861" s="620"/>
      <c r="E2861" s="620"/>
      <c r="F2861" s="48"/>
      <c r="N2861" s="285"/>
      <c r="O2861" s="285"/>
      <c r="U2861" s="285"/>
      <c r="V2861" s="285"/>
      <c r="W2861" s="285"/>
      <c r="X2861" s="285"/>
    </row>
    <row r="2862" spans="1:24">
      <c r="A2862" s="45"/>
      <c r="B2862" s="43">
        <f t="shared" si="51"/>
        <v>2840</v>
      </c>
      <c r="C2862" s="539"/>
      <c r="D2862" s="620"/>
      <c r="E2862" s="620"/>
      <c r="F2862" s="48"/>
      <c r="N2862" s="285"/>
      <c r="O2862" s="285"/>
      <c r="U2862" s="285"/>
      <c r="V2862" s="285"/>
      <c r="W2862" s="285"/>
      <c r="X2862" s="285"/>
    </row>
    <row r="2863" spans="1:24">
      <c r="A2863" s="45"/>
      <c r="B2863" s="43">
        <f t="shared" si="51"/>
        <v>2841</v>
      </c>
      <c r="C2863" s="539"/>
      <c r="D2863" s="620"/>
      <c r="E2863" s="620"/>
      <c r="F2863" s="48"/>
      <c r="N2863" s="285"/>
      <c r="O2863" s="285"/>
      <c r="U2863" s="285"/>
      <c r="V2863" s="285"/>
      <c r="W2863" s="285"/>
      <c r="X2863" s="285"/>
    </row>
    <row r="2864" spans="1:24">
      <c r="A2864" s="45"/>
      <c r="B2864" s="43">
        <f t="shared" si="51"/>
        <v>2842</v>
      </c>
      <c r="C2864" s="539"/>
      <c r="D2864" s="620"/>
      <c r="E2864" s="620"/>
      <c r="F2864" s="48"/>
      <c r="N2864" s="285"/>
      <c r="O2864" s="285"/>
      <c r="U2864" s="285"/>
      <c r="V2864" s="285"/>
      <c r="W2864" s="285"/>
      <c r="X2864" s="285"/>
    </row>
    <row r="2865" spans="1:24">
      <c r="A2865" s="45"/>
      <c r="B2865" s="43">
        <f t="shared" si="51"/>
        <v>2843</v>
      </c>
      <c r="C2865" s="539"/>
      <c r="D2865" s="620"/>
      <c r="E2865" s="620"/>
      <c r="F2865" s="48"/>
      <c r="N2865" s="285"/>
      <c r="O2865" s="285"/>
      <c r="U2865" s="285"/>
      <c r="V2865" s="285"/>
      <c r="W2865" s="285"/>
      <c r="X2865" s="285"/>
    </row>
    <row r="2866" spans="1:24">
      <c r="A2866" s="45"/>
      <c r="B2866" s="43">
        <f t="shared" si="51"/>
        <v>2844</v>
      </c>
      <c r="C2866" s="539"/>
      <c r="D2866" s="620"/>
      <c r="E2866" s="620"/>
      <c r="F2866" s="48"/>
      <c r="N2866" s="285"/>
      <c r="O2866" s="285"/>
      <c r="U2866" s="285"/>
      <c r="V2866" s="285"/>
      <c r="W2866" s="285"/>
      <c r="X2866" s="285"/>
    </row>
    <row r="2867" spans="1:24">
      <c r="A2867" s="45"/>
      <c r="B2867" s="43">
        <f t="shared" si="51"/>
        <v>2845</v>
      </c>
      <c r="C2867" s="539"/>
      <c r="D2867" s="620"/>
      <c r="E2867" s="620"/>
      <c r="F2867" s="48"/>
      <c r="N2867" s="285"/>
      <c r="O2867" s="285"/>
      <c r="U2867" s="285"/>
      <c r="V2867" s="285"/>
      <c r="W2867" s="285"/>
      <c r="X2867" s="285"/>
    </row>
    <row r="2868" spans="1:24">
      <c r="A2868" s="45"/>
      <c r="B2868" s="43">
        <f t="shared" si="51"/>
        <v>2846</v>
      </c>
      <c r="C2868" s="539"/>
      <c r="D2868" s="620"/>
      <c r="E2868" s="620"/>
      <c r="F2868" s="48"/>
      <c r="N2868" s="285"/>
      <c r="O2868" s="285"/>
      <c r="U2868" s="285"/>
      <c r="V2868" s="285"/>
      <c r="W2868" s="285"/>
      <c r="X2868" s="285"/>
    </row>
    <row r="2869" spans="1:24">
      <c r="A2869" s="45"/>
      <c r="B2869" s="43">
        <f t="shared" si="51"/>
        <v>2847</v>
      </c>
      <c r="C2869" s="539"/>
      <c r="D2869" s="620"/>
      <c r="E2869" s="620"/>
      <c r="F2869" s="48"/>
      <c r="N2869" s="285"/>
      <c r="O2869" s="285"/>
      <c r="U2869" s="285"/>
      <c r="V2869" s="285"/>
      <c r="W2869" s="285"/>
      <c r="X2869" s="285"/>
    </row>
    <row r="2870" spans="1:24">
      <c r="A2870" s="45"/>
      <c r="B2870" s="43">
        <f t="shared" si="51"/>
        <v>2848</v>
      </c>
      <c r="C2870" s="539"/>
      <c r="D2870" s="620"/>
      <c r="E2870" s="620"/>
      <c r="F2870" s="48"/>
      <c r="N2870" s="285"/>
      <c r="O2870" s="285"/>
      <c r="U2870" s="285"/>
      <c r="V2870" s="285"/>
      <c r="W2870" s="285"/>
      <c r="X2870" s="285"/>
    </row>
    <row r="2871" spans="1:24">
      <c r="A2871" s="45"/>
      <c r="B2871" s="43">
        <f t="shared" si="51"/>
        <v>2849</v>
      </c>
      <c r="C2871" s="539"/>
      <c r="D2871" s="620"/>
      <c r="E2871" s="620"/>
      <c r="F2871" s="48"/>
      <c r="N2871" s="285"/>
      <c r="O2871" s="285"/>
      <c r="U2871" s="285"/>
      <c r="V2871" s="285"/>
      <c r="W2871" s="285"/>
      <c r="X2871" s="285"/>
    </row>
    <row r="2872" spans="1:24">
      <c r="A2872" s="45"/>
      <c r="B2872" s="43">
        <f t="shared" si="51"/>
        <v>2850</v>
      </c>
      <c r="C2872" s="539"/>
      <c r="D2872" s="620"/>
      <c r="E2872" s="620"/>
      <c r="F2872" s="48"/>
      <c r="N2872" s="285"/>
      <c r="O2872" s="285"/>
      <c r="U2872" s="285"/>
      <c r="V2872" s="285"/>
      <c r="W2872" s="285"/>
      <c r="X2872" s="285"/>
    </row>
    <row r="2873" spans="1:24">
      <c r="A2873" s="45"/>
      <c r="B2873" s="43">
        <f t="shared" si="51"/>
        <v>2851</v>
      </c>
      <c r="C2873" s="539"/>
      <c r="D2873" s="620"/>
      <c r="E2873" s="620"/>
      <c r="F2873" s="48"/>
      <c r="N2873" s="285"/>
      <c r="O2873" s="285"/>
      <c r="U2873" s="285"/>
      <c r="V2873" s="285"/>
      <c r="W2873" s="285"/>
      <c r="X2873" s="285"/>
    </row>
    <row r="2874" spans="1:24">
      <c r="A2874" s="45"/>
      <c r="B2874" s="43">
        <f t="shared" si="51"/>
        <v>2852</v>
      </c>
      <c r="C2874" s="539"/>
      <c r="D2874" s="620"/>
      <c r="E2874" s="620"/>
      <c r="F2874" s="48"/>
      <c r="N2874" s="285"/>
      <c r="O2874" s="285"/>
      <c r="U2874" s="285"/>
      <c r="V2874" s="285"/>
      <c r="W2874" s="285"/>
      <c r="X2874" s="285"/>
    </row>
    <row r="2875" spans="1:24">
      <c r="A2875" s="45"/>
      <c r="B2875" s="43">
        <f t="shared" si="51"/>
        <v>2853</v>
      </c>
      <c r="C2875" s="539"/>
      <c r="D2875" s="620"/>
      <c r="E2875" s="620"/>
      <c r="F2875" s="48"/>
      <c r="N2875" s="285"/>
      <c r="O2875" s="285"/>
      <c r="U2875" s="285"/>
      <c r="V2875" s="285"/>
      <c r="W2875" s="285"/>
      <c r="X2875" s="285"/>
    </row>
    <row r="2876" spans="1:24">
      <c r="A2876" s="45"/>
      <c r="B2876" s="43">
        <f t="shared" si="51"/>
        <v>2854</v>
      </c>
      <c r="C2876" s="539"/>
      <c r="D2876" s="620"/>
      <c r="E2876" s="620"/>
      <c r="F2876" s="48"/>
      <c r="N2876" s="285"/>
      <c r="O2876" s="285"/>
      <c r="U2876" s="285"/>
      <c r="V2876" s="285"/>
      <c r="W2876" s="285"/>
      <c r="X2876" s="285"/>
    </row>
    <row r="2877" spans="1:24">
      <c r="A2877" s="45"/>
      <c r="B2877" s="43">
        <f t="shared" si="51"/>
        <v>2855</v>
      </c>
      <c r="C2877" s="539"/>
      <c r="D2877" s="620"/>
      <c r="E2877" s="620"/>
      <c r="F2877" s="48"/>
      <c r="N2877" s="285"/>
      <c r="O2877" s="285"/>
      <c r="U2877" s="285"/>
      <c r="V2877" s="285"/>
      <c r="W2877" s="285"/>
      <c r="X2877" s="285"/>
    </row>
    <row r="2878" spans="1:24">
      <c r="A2878" s="45"/>
      <c r="B2878" s="43">
        <f t="shared" si="51"/>
        <v>2856</v>
      </c>
      <c r="C2878" s="539"/>
      <c r="D2878" s="620"/>
      <c r="E2878" s="620"/>
      <c r="F2878" s="48"/>
      <c r="N2878" s="285"/>
      <c r="O2878" s="285"/>
      <c r="U2878" s="285"/>
      <c r="V2878" s="285"/>
      <c r="W2878" s="285"/>
      <c r="X2878" s="285"/>
    </row>
    <row r="2879" spans="1:24">
      <c r="A2879" s="45"/>
      <c r="B2879" s="43">
        <f t="shared" si="51"/>
        <v>2857</v>
      </c>
      <c r="C2879" s="539"/>
      <c r="D2879" s="620"/>
      <c r="E2879" s="620"/>
      <c r="F2879" s="48"/>
      <c r="N2879" s="285"/>
      <c r="O2879" s="285"/>
      <c r="U2879" s="285"/>
      <c r="V2879" s="285"/>
      <c r="W2879" s="285"/>
      <c r="X2879" s="285"/>
    </row>
    <row r="2880" spans="1:24">
      <c r="A2880" s="45"/>
      <c r="B2880" s="43">
        <f t="shared" si="51"/>
        <v>2858</v>
      </c>
      <c r="C2880" s="539"/>
      <c r="D2880" s="620"/>
      <c r="E2880" s="620"/>
      <c r="F2880" s="48"/>
      <c r="N2880" s="285"/>
      <c r="O2880" s="285"/>
      <c r="U2880" s="285"/>
      <c r="V2880" s="285"/>
      <c r="W2880" s="285"/>
      <c r="X2880" s="285"/>
    </row>
    <row r="2881" spans="1:24">
      <c r="A2881" s="45"/>
      <c r="B2881" s="43">
        <f t="shared" si="51"/>
        <v>2859</v>
      </c>
      <c r="C2881" s="539"/>
      <c r="D2881" s="620"/>
      <c r="E2881" s="620"/>
      <c r="F2881" s="48"/>
      <c r="N2881" s="285"/>
      <c r="O2881" s="285"/>
      <c r="U2881" s="285"/>
      <c r="V2881" s="285"/>
      <c r="W2881" s="285"/>
      <c r="X2881" s="285"/>
    </row>
    <row r="2882" spans="1:24">
      <c r="A2882" s="45"/>
      <c r="B2882" s="43">
        <f t="shared" si="51"/>
        <v>2860</v>
      </c>
      <c r="C2882" s="539"/>
      <c r="D2882" s="620"/>
      <c r="E2882" s="620"/>
      <c r="F2882" s="48"/>
      <c r="N2882" s="285"/>
      <c r="O2882" s="285"/>
      <c r="U2882" s="285"/>
      <c r="V2882" s="285"/>
      <c r="W2882" s="285"/>
      <c r="X2882" s="285"/>
    </row>
    <row r="2883" spans="1:24">
      <c r="A2883" s="45"/>
      <c r="B2883" s="43">
        <f t="shared" si="51"/>
        <v>2861</v>
      </c>
      <c r="C2883" s="539"/>
      <c r="D2883" s="620"/>
      <c r="E2883" s="620"/>
      <c r="F2883" s="48"/>
      <c r="N2883" s="285"/>
      <c r="O2883" s="285"/>
      <c r="U2883" s="285"/>
      <c r="V2883" s="285"/>
      <c r="W2883" s="285"/>
      <c r="X2883" s="285"/>
    </row>
    <row r="2884" spans="1:24">
      <c r="A2884" s="45"/>
      <c r="B2884" s="43">
        <f t="shared" si="51"/>
        <v>2862</v>
      </c>
      <c r="C2884" s="539"/>
      <c r="D2884" s="620"/>
      <c r="E2884" s="620"/>
      <c r="F2884" s="48"/>
      <c r="N2884" s="285"/>
      <c r="O2884" s="285"/>
      <c r="U2884" s="285"/>
      <c r="V2884" s="285"/>
      <c r="W2884" s="285"/>
      <c r="X2884" s="285"/>
    </row>
    <row r="2885" spans="1:24">
      <c r="A2885" s="45"/>
      <c r="B2885" s="43">
        <f t="shared" si="51"/>
        <v>2863</v>
      </c>
      <c r="C2885" s="539"/>
      <c r="D2885" s="620"/>
      <c r="E2885" s="620"/>
      <c r="F2885" s="48"/>
      <c r="N2885" s="285"/>
      <c r="O2885" s="285"/>
      <c r="U2885" s="285"/>
      <c r="V2885" s="285"/>
      <c r="W2885" s="285"/>
      <c r="X2885" s="285"/>
    </row>
    <row r="2886" spans="1:24">
      <c r="A2886" s="45"/>
      <c r="B2886" s="43">
        <f t="shared" si="51"/>
        <v>2864</v>
      </c>
      <c r="C2886" s="539"/>
      <c r="D2886" s="620"/>
      <c r="E2886" s="620"/>
      <c r="F2886" s="48"/>
      <c r="N2886" s="285"/>
      <c r="O2886" s="285"/>
      <c r="U2886" s="285"/>
      <c r="V2886" s="285"/>
      <c r="W2886" s="285"/>
      <c r="X2886" s="285"/>
    </row>
    <row r="2887" spans="1:24">
      <c r="A2887" s="45"/>
      <c r="B2887" s="43">
        <f t="shared" si="51"/>
        <v>2865</v>
      </c>
      <c r="C2887" s="539"/>
      <c r="D2887" s="620"/>
      <c r="E2887" s="620"/>
      <c r="F2887" s="48"/>
      <c r="N2887" s="285"/>
      <c r="O2887" s="285"/>
      <c r="U2887" s="285"/>
      <c r="V2887" s="285"/>
      <c r="W2887" s="285"/>
      <c r="X2887" s="285"/>
    </row>
    <row r="2888" spans="1:24">
      <c r="A2888" s="45"/>
      <c r="B2888" s="43">
        <f t="shared" si="51"/>
        <v>2866</v>
      </c>
      <c r="C2888" s="539"/>
      <c r="D2888" s="620"/>
      <c r="E2888" s="620"/>
      <c r="F2888" s="48"/>
      <c r="N2888" s="285"/>
      <c r="O2888" s="285"/>
      <c r="U2888" s="285"/>
      <c r="V2888" s="285"/>
      <c r="W2888" s="285"/>
      <c r="X2888" s="285"/>
    </row>
    <row r="2889" spans="1:24">
      <c r="A2889" s="45"/>
      <c r="B2889" s="43">
        <f t="shared" si="51"/>
        <v>2867</v>
      </c>
      <c r="C2889" s="539"/>
      <c r="D2889" s="620"/>
      <c r="E2889" s="620"/>
      <c r="F2889" s="48"/>
      <c r="N2889" s="285"/>
      <c r="O2889" s="285"/>
      <c r="U2889" s="285"/>
      <c r="V2889" s="285"/>
      <c r="W2889" s="285"/>
      <c r="X2889" s="285"/>
    </row>
    <row r="2890" spans="1:24">
      <c r="A2890" s="45"/>
      <c r="B2890" s="43">
        <f t="shared" si="51"/>
        <v>2868</v>
      </c>
      <c r="C2890" s="539"/>
      <c r="D2890" s="620"/>
      <c r="E2890" s="620"/>
      <c r="F2890" s="48"/>
      <c r="N2890" s="285"/>
      <c r="O2890" s="285"/>
      <c r="U2890" s="285"/>
      <c r="V2890" s="285"/>
      <c r="W2890" s="285"/>
      <c r="X2890" s="285"/>
    </row>
    <row r="2891" spans="1:24">
      <c r="A2891" s="45"/>
      <c r="B2891" s="43">
        <f t="shared" si="51"/>
        <v>2869</v>
      </c>
      <c r="C2891" s="539"/>
      <c r="D2891" s="620"/>
      <c r="E2891" s="620"/>
      <c r="F2891" s="48"/>
      <c r="N2891" s="285"/>
      <c r="O2891" s="285"/>
      <c r="U2891" s="285"/>
      <c r="V2891" s="285"/>
      <c r="W2891" s="285"/>
      <c r="X2891" s="285"/>
    </row>
    <row r="2892" spans="1:24">
      <c r="A2892" s="45"/>
      <c r="B2892" s="43">
        <f t="shared" si="51"/>
        <v>2870</v>
      </c>
      <c r="C2892" s="539"/>
      <c r="D2892" s="620"/>
      <c r="E2892" s="620"/>
      <c r="F2892" s="48"/>
      <c r="N2892" s="285"/>
      <c r="O2892" s="285"/>
      <c r="U2892" s="285"/>
      <c r="V2892" s="285"/>
      <c r="W2892" s="285"/>
      <c r="X2892" s="285"/>
    </row>
    <row r="2893" spans="1:24">
      <c r="A2893" s="45"/>
      <c r="B2893" s="43">
        <f t="shared" si="51"/>
        <v>2871</v>
      </c>
      <c r="C2893" s="539"/>
      <c r="D2893" s="620"/>
      <c r="E2893" s="620"/>
      <c r="F2893" s="48"/>
      <c r="N2893" s="285"/>
      <c r="O2893" s="285"/>
      <c r="U2893" s="285"/>
      <c r="V2893" s="285"/>
      <c r="W2893" s="285"/>
      <c r="X2893" s="285"/>
    </row>
    <row r="2894" spans="1:24">
      <c r="A2894" s="45"/>
      <c r="B2894" s="43">
        <f t="shared" si="51"/>
        <v>2872</v>
      </c>
      <c r="C2894" s="539"/>
      <c r="D2894" s="620"/>
      <c r="E2894" s="620"/>
      <c r="F2894" s="48"/>
      <c r="N2894" s="285"/>
      <c r="O2894" s="285"/>
      <c r="U2894" s="285"/>
      <c r="V2894" s="285"/>
      <c r="W2894" s="285"/>
      <c r="X2894" s="285"/>
    </row>
    <row r="2895" spans="1:24">
      <c r="A2895" s="45"/>
      <c r="B2895" s="43">
        <f t="shared" si="51"/>
        <v>2873</v>
      </c>
      <c r="C2895" s="539"/>
      <c r="D2895" s="620"/>
      <c r="E2895" s="620"/>
      <c r="F2895" s="48"/>
      <c r="N2895" s="285"/>
      <c r="O2895" s="285"/>
      <c r="U2895" s="285"/>
      <c r="V2895" s="285"/>
      <c r="W2895" s="285"/>
      <c r="X2895" s="285"/>
    </row>
    <row r="2896" spans="1:24">
      <c r="A2896" s="45"/>
      <c r="B2896" s="43">
        <f t="shared" si="51"/>
        <v>2874</v>
      </c>
      <c r="C2896" s="539"/>
      <c r="D2896" s="620"/>
      <c r="E2896" s="620"/>
      <c r="F2896" s="48"/>
      <c r="N2896" s="285"/>
      <c r="O2896" s="285"/>
      <c r="U2896" s="285"/>
      <c r="V2896" s="285"/>
      <c r="W2896" s="285"/>
      <c r="X2896" s="285"/>
    </row>
    <row r="2897" spans="1:24">
      <c r="A2897" s="45"/>
      <c r="B2897" s="43">
        <f t="shared" si="51"/>
        <v>2875</v>
      </c>
      <c r="C2897" s="539"/>
      <c r="D2897" s="620"/>
      <c r="E2897" s="620"/>
      <c r="F2897" s="48"/>
      <c r="N2897" s="285"/>
      <c r="O2897" s="285"/>
      <c r="U2897" s="285"/>
      <c r="V2897" s="285"/>
      <c r="W2897" s="285"/>
      <c r="X2897" s="285"/>
    </row>
    <row r="2898" spans="1:24">
      <c r="A2898" s="45"/>
      <c r="B2898" s="43">
        <f t="shared" si="51"/>
        <v>2876</v>
      </c>
      <c r="C2898" s="539"/>
      <c r="D2898" s="620"/>
      <c r="E2898" s="620"/>
      <c r="F2898" s="48"/>
      <c r="N2898" s="285"/>
      <c r="O2898" s="285"/>
      <c r="U2898" s="285"/>
      <c r="V2898" s="285"/>
      <c r="W2898" s="285"/>
      <c r="X2898" s="285"/>
    </row>
    <row r="2899" spans="1:24">
      <c r="A2899" s="45"/>
      <c r="B2899" s="43">
        <f t="shared" si="51"/>
        <v>2877</v>
      </c>
      <c r="C2899" s="539"/>
      <c r="D2899" s="620"/>
      <c r="E2899" s="620"/>
      <c r="F2899" s="48"/>
      <c r="N2899" s="285"/>
      <c r="O2899" s="285"/>
      <c r="U2899" s="285"/>
      <c r="V2899" s="285"/>
      <c r="W2899" s="285"/>
      <c r="X2899" s="285"/>
    </row>
    <row r="2900" spans="1:24">
      <c r="A2900" s="45"/>
      <c r="B2900" s="43">
        <f t="shared" si="51"/>
        <v>2878</v>
      </c>
      <c r="C2900" s="539"/>
      <c r="D2900" s="620"/>
      <c r="E2900" s="620"/>
      <c r="F2900" s="48"/>
      <c r="N2900" s="285"/>
      <c r="O2900" s="285"/>
      <c r="U2900" s="285"/>
      <c r="V2900" s="285"/>
      <c r="W2900" s="285"/>
      <c r="X2900" s="285"/>
    </row>
    <row r="2901" spans="1:24">
      <c r="A2901" s="45"/>
      <c r="B2901" s="43">
        <f t="shared" si="51"/>
        <v>2879</v>
      </c>
      <c r="C2901" s="539"/>
      <c r="D2901" s="620"/>
      <c r="E2901" s="620"/>
      <c r="F2901" s="48"/>
      <c r="N2901" s="285"/>
      <c r="O2901" s="285"/>
      <c r="U2901" s="285"/>
      <c r="V2901" s="285"/>
      <c r="W2901" s="285"/>
      <c r="X2901" s="285"/>
    </row>
    <row r="2902" spans="1:24">
      <c r="A2902" s="45"/>
      <c r="B2902" s="43">
        <f t="shared" si="51"/>
        <v>2880</v>
      </c>
      <c r="C2902" s="539"/>
      <c r="D2902" s="620"/>
      <c r="E2902" s="620"/>
      <c r="F2902" s="48"/>
      <c r="N2902" s="285"/>
      <c r="O2902" s="285"/>
      <c r="U2902" s="285"/>
      <c r="V2902" s="285"/>
      <c r="W2902" s="285"/>
      <c r="X2902" s="285"/>
    </row>
    <row r="2903" spans="1:24">
      <c r="A2903" s="45"/>
      <c r="B2903" s="43">
        <f t="shared" si="51"/>
        <v>2881</v>
      </c>
      <c r="C2903" s="539"/>
      <c r="D2903" s="620"/>
      <c r="E2903" s="620"/>
      <c r="F2903" s="48"/>
      <c r="N2903" s="285"/>
      <c r="O2903" s="285"/>
      <c r="U2903" s="285"/>
      <c r="V2903" s="285"/>
      <c r="W2903" s="285"/>
      <c r="X2903" s="285"/>
    </row>
    <row r="2904" spans="1:24">
      <c r="A2904" s="45"/>
      <c r="B2904" s="43">
        <f t="shared" si="51"/>
        <v>2882</v>
      </c>
      <c r="C2904" s="539"/>
      <c r="D2904" s="620"/>
      <c r="E2904" s="620"/>
      <c r="F2904" s="48"/>
      <c r="N2904" s="285"/>
      <c r="O2904" s="285"/>
      <c r="U2904" s="285"/>
      <c r="V2904" s="285"/>
      <c r="W2904" s="285"/>
      <c r="X2904" s="285"/>
    </row>
    <row r="2905" spans="1:24">
      <c r="A2905" s="45"/>
      <c r="B2905" s="43">
        <f t="shared" ref="B2905:B2968" si="52">B2904+1</f>
        <v>2883</v>
      </c>
      <c r="C2905" s="539"/>
      <c r="D2905" s="620"/>
      <c r="E2905" s="620"/>
      <c r="F2905" s="48"/>
      <c r="N2905" s="285"/>
      <c r="O2905" s="285"/>
      <c r="U2905" s="285"/>
      <c r="V2905" s="285"/>
      <c r="W2905" s="285"/>
      <c r="X2905" s="285"/>
    </row>
    <row r="2906" spans="1:24">
      <c r="A2906" s="45"/>
      <c r="B2906" s="43">
        <f t="shared" si="52"/>
        <v>2884</v>
      </c>
      <c r="C2906" s="539"/>
      <c r="D2906" s="620"/>
      <c r="E2906" s="620"/>
      <c r="F2906" s="48"/>
      <c r="N2906" s="285"/>
      <c r="O2906" s="285"/>
      <c r="U2906" s="285"/>
      <c r="V2906" s="285"/>
      <c r="W2906" s="285"/>
      <c r="X2906" s="285"/>
    </row>
    <row r="2907" spans="1:24">
      <c r="A2907" s="45"/>
      <c r="B2907" s="43">
        <f t="shared" si="52"/>
        <v>2885</v>
      </c>
      <c r="C2907" s="539"/>
      <c r="D2907" s="620"/>
      <c r="E2907" s="620"/>
      <c r="F2907" s="48"/>
      <c r="N2907" s="285"/>
      <c r="O2907" s="285"/>
      <c r="U2907" s="285"/>
      <c r="V2907" s="285"/>
      <c r="W2907" s="285"/>
      <c r="X2907" s="285"/>
    </row>
    <row r="2908" spans="1:24">
      <c r="A2908" s="45"/>
      <c r="B2908" s="43">
        <f t="shared" si="52"/>
        <v>2886</v>
      </c>
      <c r="C2908" s="539"/>
      <c r="D2908" s="620"/>
      <c r="E2908" s="620"/>
      <c r="F2908" s="48"/>
      <c r="N2908" s="285"/>
      <c r="O2908" s="285"/>
      <c r="U2908" s="285"/>
      <c r="V2908" s="285"/>
      <c r="W2908" s="285"/>
      <c r="X2908" s="285"/>
    </row>
    <row r="2909" spans="1:24">
      <c r="A2909" s="45"/>
      <c r="B2909" s="43">
        <f t="shared" si="52"/>
        <v>2887</v>
      </c>
      <c r="C2909" s="539"/>
      <c r="D2909" s="620"/>
      <c r="E2909" s="620"/>
      <c r="F2909" s="48"/>
      <c r="N2909" s="285"/>
      <c r="O2909" s="285"/>
      <c r="U2909" s="285"/>
      <c r="V2909" s="285"/>
      <c r="W2909" s="285"/>
      <c r="X2909" s="285"/>
    </row>
    <row r="2910" spans="1:24">
      <c r="A2910" s="45"/>
      <c r="B2910" s="43">
        <f t="shared" si="52"/>
        <v>2888</v>
      </c>
      <c r="C2910" s="539"/>
      <c r="D2910" s="620"/>
      <c r="E2910" s="620"/>
      <c r="F2910" s="48"/>
      <c r="N2910" s="285"/>
      <c r="O2910" s="285"/>
      <c r="U2910" s="285"/>
      <c r="V2910" s="285"/>
      <c r="W2910" s="285"/>
      <c r="X2910" s="285"/>
    </row>
    <row r="2911" spans="1:24">
      <c r="A2911" s="45"/>
      <c r="B2911" s="43">
        <f t="shared" si="52"/>
        <v>2889</v>
      </c>
      <c r="C2911" s="539"/>
      <c r="D2911" s="620"/>
      <c r="E2911" s="620"/>
      <c r="F2911" s="48"/>
      <c r="N2911" s="285"/>
      <c r="O2911" s="285"/>
      <c r="U2911" s="285"/>
      <c r="V2911" s="285"/>
      <c r="W2911" s="285"/>
      <c r="X2911" s="285"/>
    </row>
    <row r="2912" spans="1:24">
      <c r="A2912" s="45"/>
      <c r="B2912" s="43">
        <f t="shared" si="52"/>
        <v>2890</v>
      </c>
      <c r="C2912" s="539"/>
      <c r="D2912" s="620"/>
      <c r="E2912" s="620"/>
      <c r="F2912" s="48"/>
      <c r="N2912" s="285"/>
      <c r="O2912" s="285"/>
      <c r="U2912" s="285"/>
      <c r="V2912" s="285"/>
      <c r="W2912" s="285"/>
      <c r="X2912" s="285"/>
    </row>
    <row r="2913" spans="1:24">
      <c r="A2913" s="45"/>
      <c r="B2913" s="43">
        <f t="shared" si="52"/>
        <v>2891</v>
      </c>
      <c r="C2913" s="539"/>
      <c r="D2913" s="620"/>
      <c r="E2913" s="620"/>
      <c r="F2913" s="48"/>
      <c r="N2913" s="285"/>
      <c r="O2913" s="285"/>
      <c r="U2913" s="285"/>
      <c r="V2913" s="285"/>
      <c r="W2913" s="285"/>
      <c r="X2913" s="285"/>
    </row>
    <row r="2914" spans="1:24">
      <c r="A2914" s="45"/>
      <c r="B2914" s="43">
        <f t="shared" si="52"/>
        <v>2892</v>
      </c>
      <c r="C2914" s="539"/>
      <c r="D2914" s="620"/>
      <c r="E2914" s="620"/>
      <c r="F2914" s="48"/>
      <c r="N2914" s="285"/>
      <c r="O2914" s="285"/>
      <c r="U2914" s="285"/>
      <c r="V2914" s="285"/>
      <c r="W2914" s="285"/>
      <c r="X2914" s="285"/>
    </row>
    <row r="2915" spans="1:24">
      <c r="A2915" s="45"/>
      <c r="B2915" s="43">
        <f t="shared" si="52"/>
        <v>2893</v>
      </c>
      <c r="C2915" s="539"/>
      <c r="D2915" s="620"/>
      <c r="E2915" s="620"/>
      <c r="F2915" s="48"/>
      <c r="N2915" s="285"/>
      <c r="O2915" s="285"/>
      <c r="U2915" s="285"/>
      <c r="V2915" s="285"/>
      <c r="W2915" s="285"/>
      <c r="X2915" s="285"/>
    </row>
    <row r="2916" spans="1:24">
      <c r="A2916" s="45"/>
      <c r="B2916" s="43">
        <f t="shared" si="52"/>
        <v>2894</v>
      </c>
      <c r="C2916" s="539"/>
      <c r="D2916" s="620"/>
      <c r="E2916" s="620"/>
      <c r="F2916" s="48"/>
      <c r="N2916" s="285"/>
      <c r="O2916" s="285"/>
      <c r="U2916" s="285"/>
      <c r="V2916" s="285"/>
      <c r="W2916" s="285"/>
      <c r="X2916" s="285"/>
    </row>
    <row r="2917" spans="1:24">
      <c r="A2917" s="45"/>
      <c r="B2917" s="43">
        <f t="shared" si="52"/>
        <v>2895</v>
      </c>
      <c r="C2917" s="539"/>
      <c r="D2917" s="620"/>
      <c r="E2917" s="620"/>
      <c r="F2917" s="48"/>
      <c r="N2917" s="285"/>
      <c r="O2917" s="285"/>
      <c r="U2917" s="285"/>
      <c r="V2917" s="285"/>
      <c r="W2917" s="285"/>
      <c r="X2917" s="285"/>
    </row>
    <row r="2918" spans="1:24">
      <c r="A2918" s="45"/>
      <c r="B2918" s="43">
        <f t="shared" si="52"/>
        <v>2896</v>
      </c>
      <c r="C2918" s="539"/>
      <c r="D2918" s="620"/>
      <c r="E2918" s="620"/>
      <c r="F2918" s="48"/>
      <c r="N2918" s="285"/>
      <c r="O2918" s="285"/>
      <c r="U2918" s="285"/>
      <c r="V2918" s="285"/>
      <c r="W2918" s="285"/>
      <c r="X2918" s="285"/>
    </row>
    <row r="2919" spans="1:24">
      <c r="A2919" s="45"/>
      <c r="B2919" s="43">
        <f t="shared" si="52"/>
        <v>2897</v>
      </c>
      <c r="C2919" s="539"/>
      <c r="D2919" s="620"/>
      <c r="E2919" s="620"/>
      <c r="F2919" s="48"/>
      <c r="N2919" s="285"/>
      <c r="O2919" s="285"/>
      <c r="U2919" s="285"/>
      <c r="V2919" s="285"/>
      <c r="W2919" s="285"/>
      <c r="X2919" s="285"/>
    </row>
    <row r="2920" spans="1:24">
      <c r="A2920" s="45"/>
      <c r="B2920" s="43">
        <f t="shared" si="52"/>
        <v>2898</v>
      </c>
      <c r="C2920" s="539"/>
      <c r="D2920" s="620"/>
      <c r="E2920" s="620"/>
      <c r="F2920" s="48"/>
      <c r="N2920" s="285"/>
      <c r="O2920" s="285"/>
      <c r="U2920" s="285"/>
      <c r="V2920" s="285"/>
      <c r="W2920" s="285"/>
      <c r="X2920" s="285"/>
    </row>
    <row r="2921" spans="1:24">
      <c r="A2921" s="45"/>
      <c r="B2921" s="43">
        <f t="shared" si="52"/>
        <v>2899</v>
      </c>
      <c r="C2921" s="539"/>
      <c r="D2921" s="620"/>
      <c r="E2921" s="620"/>
      <c r="F2921" s="48"/>
      <c r="N2921" s="285"/>
      <c r="O2921" s="285"/>
      <c r="U2921" s="285"/>
      <c r="V2921" s="285"/>
      <c r="W2921" s="285"/>
      <c r="X2921" s="285"/>
    </row>
    <row r="2922" spans="1:24">
      <c r="A2922" s="45"/>
      <c r="B2922" s="43">
        <f t="shared" si="52"/>
        <v>2900</v>
      </c>
      <c r="C2922" s="539"/>
      <c r="D2922" s="620"/>
      <c r="E2922" s="620"/>
      <c r="F2922" s="48"/>
      <c r="N2922" s="285"/>
      <c r="O2922" s="285"/>
      <c r="U2922" s="285"/>
      <c r="V2922" s="285"/>
      <c r="W2922" s="285"/>
      <c r="X2922" s="285"/>
    </row>
    <row r="2923" spans="1:24">
      <c r="A2923" s="45"/>
      <c r="B2923" s="43">
        <f t="shared" si="52"/>
        <v>2901</v>
      </c>
      <c r="C2923" s="539"/>
      <c r="D2923" s="620"/>
      <c r="E2923" s="620"/>
      <c r="F2923" s="48"/>
      <c r="N2923" s="285"/>
      <c r="O2923" s="285"/>
      <c r="U2923" s="285"/>
      <c r="V2923" s="285"/>
      <c r="W2923" s="285"/>
      <c r="X2923" s="285"/>
    </row>
    <row r="2924" spans="1:24">
      <c r="A2924" s="45"/>
      <c r="B2924" s="43">
        <f t="shared" si="52"/>
        <v>2902</v>
      </c>
      <c r="C2924" s="539"/>
      <c r="D2924" s="620"/>
      <c r="E2924" s="620"/>
      <c r="F2924" s="48"/>
      <c r="N2924" s="285"/>
      <c r="O2924" s="285"/>
      <c r="U2924" s="285"/>
      <c r="V2924" s="285"/>
      <c r="W2924" s="285"/>
      <c r="X2924" s="285"/>
    </row>
    <row r="2925" spans="1:24">
      <c r="A2925" s="45"/>
      <c r="B2925" s="43">
        <f t="shared" si="52"/>
        <v>2903</v>
      </c>
      <c r="C2925" s="539"/>
      <c r="D2925" s="620"/>
      <c r="E2925" s="620"/>
      <c r="F2925" s="48"/>
      <c r="N2925" s="285"/>
      <c r="O2925" s="285"/>
      <c r="U2925" s="285"/>
      <c r="V2925" s="285"/>
      <c r="W2925" s="285"/>
      <c r="X2925" s="285"/>
    </row>
    <row r="2926" spans="1:24">
      <c r="A2926" s="45"/>
      <c r="B2926" s="43">
        <f t="shared" si="52"/>
        <v>2904</v>
      </c>
      <c r="C2926" s="539"/>
      <c r="D2926" s="620"/>
      <c r="E2926" s="620"/>
      <c r="F2926" s="48"/>
      <c r="N2926" s="285"/>
      <c r="O2926" s="285"/>
      <c r="U2926" s="285"/>
      <c r="V2926" s="285"/>
      <c r="W2926" s="285"/>
      <c r="X2926" s="285"/>
    </row>
    <row r="2927" spans="1:24">
      <c r="A2927" s="45"/>
      <c r="B2927" s="43">
        <f t="shared" si="52"/>
        <v>2905</v>
      </c>
      <c r="C2927" s="539"/>
      <c r="D2927" s="620"/>
      <c r="E2927" s="620"/>
      <c r="F2927" s="48"/>
      <c r="N2927" s="285"/>
      <c r="O2927" s="285"/>
      <c r="U2927" s="285"/>
      <c r="V2927" s="285"/>
      <c r="W2927" s="285"/>
      <c r="X2927" s="285"/>
    </row>
    <row r="2928" spans="1:24">
      <c r="A2928" s="45"/>
      <c r="B2928" s="43">
        <f t="shared" si="52"/>
        <v>2906</v>
      </c>
      <c r="C2928" s="539"/>
      <c r="D2928" s="620"/>
      <c r="E2928" s="620"/>
      <c r="F2928" s="48"/>
      <c r="N2928" s="285"/>
      <c r="O2928" s="285"/>
      <c r="U2928" s="285"/>
      <c r="V2928" s="285"/>
      <c r="W2928" s="285"/>
      <c r="X2928" s="285"/>
    </row>
    <row r="2929" spans="1:24">
      <c r="A2929" s="45"/>
      <c r="B2929" s="43">
        <f t="shared" si="52"/>
        <v>2907</v>
      </c>
      <c r="C2929" s="539"/>
      <c r="D2929" s="620"/>
      <c r="E2929" s="620"/>
      <c r="F2929" s="48"/>
      <c r="N2929" s="285"/>
      <c r="O2929" s="285"/>
      <c r="U2929" s="285"/>
      <c r="V2929" s="285"/>
      <c r="W2929" s="285"/>
      <c r="X2929" s="285"/>
    </row>
    <row r="2930" spans="1:24">
      <c r="A2930" s="45"/>
      <c r="B2930" s="43">
        <f t="shared" si="52"/>
        <v>2908</v>
      </c>
      <c r="C2930" s="539"/>
      <c r="D2930" s="620"/>
      <c r="E2930" s="620"/>
      <c r="F2930" s="48"/>
      <c r="N2930" s="285"/>
      <c r="O2930" s="285"/>
      <c r="U2930" s="285"/>
      <c r="V2930" s="285"/>
      <c r="W2930" s="285"/>
      <c r="X2930" s="285"/>
    </row>
    <row r="2931" spans="1:24">
      <c r="A2931" s="45"/>
      <c r="B2931" s="43">
        <f t="shared" si="52"/>
        <v>2909</v>
      </c>
      <c r="C2931" s="539"/>
      <c r="D2931" s="620"/>
      <c r="E2931" s="620"/>
      <c r="F2931" s="48"/>
      <c r="N2931" s="285"/>
      <c r="O2931" s="285"/>
      <c r="U2931" s="285"/>
      <c r="V2931" s="285"/>
      <c r="W2931" s="285"/>
      <c r="X2931" s="285"/>
    </row>
    <row r="2932" spans="1:24">
      <c r="A2932" s="45"/>
      <c r="B2932" s="43">
        <f t="shared" si="52"/>
        <v>2910</v>
      </c>
      <c r="C2932" s="539"/>
      <c r="D2932" s="620"/>
      <c r="E2932" s="620"/>
      <c r="F2932" s="48"/>
      <c r="N2932" s="285"/>
      <c r="O2932" s="285"/>
      <c r="U2932" s="285"/>
      <c r="V2932" s="285"/>
      <c r="W2932" s="285"/>
      <c r="X2932" s="285"/>
    </row>
    <row r="2933" spans="1:24">
      <c r="A2933" s="45"/>
      <c r="B2933" s="43">
        <f t="shared" si="52"/>
        <v>2911</v>
      </c>
      <c r="C2933" s="539"/>
      <c r="D2933" s="620"/>
      <c r="E2933" s="620"/>
      <c r="F2933" s="48"/>
      <c r="N2933" s="285"/>
      <c r="O2933" s="285"/>
      <c r="U2933" s="285"/>
      <c r="V2933" s="285"/>
      <c r="W2933" s="285"/>
      <c r="X2933" s="285"/>
    </row>
    <row r="2934" spans="1:24">
      <c r="A2934" s="45"/>
      <c r="B2934" s="43">
        <f t="shared" si="52"/>
        <v>2912</v>
      </c>
      <c r="C2934" s="539"/>
      <c r="D2934" s="620"/>
      <c r="E2934" s="620"/>
      <c r="F2934" s="48"/>
      <c r="N2934" s="285"/>
      <c r="O2934" s="285"/>
      <c r="U2934" s="285"/>
      <c r="V2934" s="285"/>
      <c r="W2934" s="285"/>
      <c r="X2934" s="285"/>
    </row>
    <row r="2935" spans="1:24">
      <c r="A2935" s="45"/>
      <c r="B2935" s="43">
        <f t="shared" si="52"/>
        <v>2913</v>
      </c>
      <c r="C2935" s="539"/>
      <c r="D2935" s="620"/>
      <c r="E2935" s="620"/>
      <c r="F2935" s="48"/>
      <c r="N2935" s="285"/>
      <c r="O2935" s="285"/>
      <c r="U2935" s="285"/>
      <c r="V2935" s="285"/>
      <c r="W2935" s="285"/>
      <c r="X2935" s="285"/>
    </row>
    <row r="2936" spans="1:24">
      <c r="A2936" s="45"/>
      <c r="B2936" s="43">
        <f t="shared" si="52"/>
        <v>2914</v>
      </c>
      <c r="C2936" s="539"/>
      <c r="D2936" s="620"/>
      <c r="E2936" s="620"/>
      <c r="F2936" s="48"/>
      <c r="N2936" s="285"/>
      <c r="O2936" s="285"/>
      <c r="U2936" s="285"/>
      <c r="V2936" s="285"/>
      <c r="W2936" s="285"/>
      <c r="X2936" s="285"/>
    </row>
    <row r="2937" spans="1:24">
      <c r="A2937" s="45"/>
      <c r="B2937" s="43">
        <f t="shared" si="52"/>
        <v>2915</v>
      </c>
      <c r="C2937" s="539"/>
      <c r="D2937" s="620"/>
      <c r="E2937" s="620"/>
      <c r="F2937" s="48"/>
      <c r="N2937" s="285"/>
      <c r="O2937" s="285"/>
      <c r="U2937" s="285"/>
      <c r="V2937" s="285"/>
      <c r="W2937" s="285"/>
      <c r="X2937" s="285"/>
    </row>
    <row r="2938" spans="1:24">
      <c r="A2938" s="45"/>
      <c r="B2938" s="43">
        <f t="shared" si="52"/>
        <v>2916</v>
      </c>
      <c r="C2938" s="539"/>
      <c r="D2938" s="620"/>
      <c r="E2938" s="620"/>
      <c r="F2938" s="48"/>
      <c r="N2938" s="285"/>
      <c r="O2938" s="285"/>
      <c r="U2938" s="285"/>
      <c r="V2938" s="285"/>
      <c r="W2938" s="285"/>
      <c r="X2938" s="285"/>
    </row>
    <row r="2939" spans="1:24">
      <c r="A2939" s="45"/>
      <c r="B2939" s="43">
        <f t="shared" si="52"/>
        <v>2917</v>
      </c>
      <c r="C2939" s="539"/>
      <c r="D2939" s="620"/>
      <c r="E2939" s="620"/>
      <c r="F2939" s="48"/>
      <c r="N2939" s="285"/>
      <c r="O2939" s="285"/>
      <c r="U2939" s="285"/>
      <c r="V2939" s="285"/>
      <c r="W2939" s="285"/>
      <c r="X2939" s="285"/>
    </row>
    <row r="2940" spans="1:24">
      <c r="A2940" s="45"/>
      <c r="B2940" s="43">
        <f t="shared" si="52"/>
        <v>2918</v>
      </c>
      <c r="C2940" s="539"/>
      <c r="D2940" s="620"/>
      <c r="E2940" s="620"/>
      <c r="F2940" s="48"/>
      <c r="N2940" s="285"/>
      <c r="O2940" s="285"/>
      <c r="U2940" s="285"/>
      <c r="V2940" s="285"/>
      <c r="W2940" s="285"/>
      <c r="X2940" s="285"/>
    </row>
    <row r="2941" spans="1:24">
      <c r="A2941" s="45"/>
      <c r="B2941" s="43">
        <f t="shared" si="52"/>
        <v>2919</v>
      </c>
      <c r="C2941" s="539"/>
      <c r="D2941" s="620"/>
      <c r="E2941" s="620"/>
      <c r="F2941" s="48"/>
      <c r="N2941" s="285"/>
      <c r="O2941" s="285"/>
      <c r="U2941" s="285"/>
      <c r="V2941" s="285"/>
      <c r="W2941" s="285"/>
      <c r="X2941" s="285"/>
    </row>
    <row r="2942" spans="1:24">
      <c r="A2942" s="45"/>
      <c r="B2942" s="43">
        <f t="shared" si="52"/>
        <v>2920</v>
      </c>
      <c r="C2942" s="539"/>
      <c r="D2942" s="620"/>
      <c r="E2942" s="620"/>
      <c r="F2942" s="48"/>
      <c r="N2942" s="285"/>
      <c r="O2942" s="285"/>
      <c r="U2942" s="285"/>
      <c r="V2942" s="285"/>
      <c r="W2942" s="285"/>
      <c r="X2942" s="285"/>
    </row>
    <row r="2943" spans="1:24">
      <c r="A2943" s="45"/>
      <c r="B2943" s="43">
        <f t="shared" si="52"/>
        <v>2921</v>
      </c>
      <c r="C2943" s="539"/>
      <c r="D2943" s="620"/>
      <c r="E2943" s="620"/>
      <c r="F2943" s="48"/>
      <c r="N2943" s="285"/>
      <c r="O2943" s="285"/>
      <c r="U2943" s="285"/>
      <c r="V2943" s="285"/>
      <c r="W2943" s="285"/>
      <c r="X2943" s="285"/>
    </row>
    <row r="2944" spans="1:24">
      <c r="A2944" s="45"/>
      <c r="B2944" s="43">
        <f t="shared" si="52"/>
        <v>2922</v>
      </c>
      <c r="C2944" s="539"/>
      <c r="D2944" s="620"/>
      <c r="E2944" s="620"/>
      <c r="F2944" s="48"/>
      <c r="N2944" s="285"/>
      <c r="O2944" s="285"/>
      <c r="U2944" s="285"/>
      <c r="V2944" s="285"/>
      <c r="W2944" s="285"/>
      <c r="X2944" s="285"/>
    </row>
    <row r="2945" spans="1:24">
      <c r="A2945" s="45"/>
      <c r="B2945" s="43">
        <f t="shared" si="52"/>
        <v>2923</v>
      </c>
      <c r="C2945" s="539"/>
      <c r="D2945" s="620"/>
      <c r="E2945" s="620"/>
      <c r="F2945" s="48"/>
      <c r="N2945" s="285"/>
      <c r="O2945" s="285"/>
      <c r="U2945" s="285"/>
      <c r="V2945" s="285"/>
      <c r="W2945" s="285"/>
      <c r="X2945" s="285"/>
    </row>
    <row r="2946" spans="1:24">
      <c r="A2946" s="45"/>
      <c r="B2946" s="43">
        <f t="shared" si="52"/>
        <v>2924</v>
      </c>
      <c r="C2946" s="539"/>
      <c r="D2946" s="620"/>
      <c r="E2946" s="620"/>
      <c r="F2946" s="48"/>
      <c r="N2946" s="285"/>
      <c r="O2946" s="285"/>
      <c r="U2946" s="285"/>
      <c r="V2946" s="285"/>
      <c r="W2946" s="285"/>
      <c r="X2946" s="285"/>
    </row>
    <row r="2947" spans="1:24">
      <c r="A2947" s="45"/>
      <c r="B2947" s="43">
        <f t="shared" si="52"/>
        <v>2925</v>
      </c>
      <c r="C2947" s="539"/>
      <c r="D2947" s="620"/>
      <c r="E2947" s="620"/>
      <c r="F2947" s="48"/>
      <c r="N2947" s="285"/>
      <c r="O2947" s="285"/>
      <c r="U2947" s="285"/>
      <c r="V2947" s="285"/>
      <c r="W2947" s="285"/>
      <c r="X2947" s="285"/>
    </row>
    <row r="2948" spans="1:24">
      <c r="A2948" s="45"/>
      <c r="B2948" s="43">
        <f t="shared" si="52"/>
        <v>2926</v>
      </c>
      <c r="C2948" s="539"/>
      <c r="D2948" s="620"/>
      <c r="E2948" s="620"/>
      <c r="F2948" s="48"/>
      <c r="N2948" s="285"/>
      <c r="O2948" s="285"/>
      <c r="U2948" s="285"/>
      <c r="V2948" s="285"/>
      <c r="W2948" s="285"/>
      <c r="X2948" s="285"/>
    </row>
    <row r="2949" spans="1:24">
      <c r="A2949" s="45"/>
      <c r="B2949" s="43">
        <f t="shared" si="52"/>
        <v>2927</v>
      </c>
      <c r="C2949" s="539"/>
      <c r="D2949" s="620"/>
      <c r="E2949" s="620"/>
      <c r="F2949" s="48"/>
      <c r="N2949" s="285"/>
      <c r="O2949" s="285"/>
      <c r="U2949" s="285"/>
      <c r="V2949" s="285"/>
      <c r="W2949" s="285"/>
      <c r="X2949" s="285"/>
    </row>
    <row r="2950" spans="1:24">
      <c r="A2950" s="45"/>
      <c r="B2950" s="43">
        <f t="shared" si="52"/>
        <v>2928</v>
      </c>
      <c r="C2950" s="539"/>
      <c r="D2950" s="620"/>
      <c r="E2950" s="620"/>
      <c r="F2950" s="48"/>
      <c r="N2950" s="285"/>
      <c r="O2950" s="285"/>
      <c r="U2950" s="285"/>
      <c r="V2950" s="285"/>
      <c r="W2950" s="285"/>
      <c r="X2950" s="285"/>
    </row>
    <row r="2951" spans="1:24">
      <c r="A2951" s="45"/>
      <c r="B2951" s="43">
        <f t="shared" si="52"/>
        <v>2929</v>
      </c>
      <c r="C2951" s="539"/>
      <c r="D2951" s="620"/>
      <c r="E2951" s="620"/>
      <c r="F2951" s="48"/>
      <c r="N2951" s="285"/>
      <c r="O2951" s="285"/>
      <c r="U2951" s="285"/>
      <c r="V2951" s="285"/>
      <c r="W2951" s="285"/>
      <c r="X2951" s="285"/>
    </row>
    <row r="2952" spans="1:24">
      <c r="A2952" s="45"/>
      <c r="B2952" s="43">
        <f t="shared" si="52"/>
        <v>2930</v>
      </c>
      <c r="C2952" s="539"/>
      <c r="D2952" s="620"/>
      <c r="E2952" s="620"/>
      <c r="F2952" s="48"/>
      <c r="N2952" s="285"/>
      <c r="O2952" s="285"/>
      <c r="U2952" s="285"/>
      <c r="V2952" s="285"/>
      <c r="W2952" s="285"/>
      <c r="X2952" s="285"/>
    </row>
    <row r="2953" spans="1:24">
      <c r="A2953" s="45"/>
      <c r="B2953" s="43">
        <f t="shared" si="52"/>
        <v>2931</v>
      </c>
      <c r="C2953" s="539"/>
      <c r="D2953" s="620"/>
      <c r="E2953" s="620"/>
      <c r="F2953" s="48"/>
      <c r="N2953" s="285"/>
      <c r="O2953" s="285"/>
      <c r="U2953" s="285"/>
      <c r="V2953" s="285"/>
      <c r="W2953" s="285"/>
      <c r="X2953" s="285"/>
    </row>
    <row r="2954" spans="1:24">
      <c r="A2954" s="45"/>
      <c r="B2954" s="43">
        <f t="shared" si="52"/>
        <v>2932</v>
      </c>
      <c r="C2954" s="539"/>
      <c r="D2954" s="620"/>
      <c r="E2954" s="620"/>
      <c r="F2954" s="48"/>
      <c r="N2954" s="285"/>
      <c r="O2954" s="285"/>
      <c r="U2954" s="285"/>
      <c r="V2954" s="285"/>
      <c r="W2954" s="285"/>
      <c r="X2954" s="285"/>
    </row>
    <row r="2955" spans="1:24">
      <c r="A2955" s="45"/>
      <c r="B2955" s="43">
        <f t="shared" si="52"/>
        <v>2933</v>
      </c>
      <c r="C2955" s="539"/>
      <c r="D2955" s="620"/>
      <c r="E2955" s="620"/>
      <c r="F2955" s="48"/>
      <c r="N2955" s="285"/>
      <c r="O2955" s="285"/>
      <c r="U2955" s="285"/>
      <c r="V2955" s="285"/>
      <c r="W2955" s="285"/>
      <c r="X2955" s="285"/>
    </row>
    <row r="2956" spans="1:24">
      <c r="A2956" s="45"/>
      <c r="B2956" s="43">
        <f t="shared" si="52"/>
        <v>2934</v>
      </c>
      <c r="C2956" s="539"/>
      <c r="D2956" s="620"/>
      <c r="E2956" s="620"/>
      <c r="F2956" s="48"/>
      <c r="N2956" s="285"/>
      <c r="O2956" s="285"/>
      <c r="U2956" s="285"/>
      <c r="V2956" s="285"/>
      <c r="W2956" s="285"/>
      <c r="X2956" s="285"/>
    </row>
    <row r="2957" spans="1:24">
      <c r="A2957" s="45"/>
      <c r="B2957" s="43">
        <f t="shared" si="52"/>
        <v>2935</v>
      </c>
      <c r="C2957" s="539"/>
      <c r="D2957" s="620"/>
      <c r="E2957" s="620"/>
      <c r="F2957" s="48"/>
      <c r="N2957" s="285"/>
      <c r="O2957" s="285"/>
      <c r="U2957" s="285"/>
      <c r="V2957" s="285"/>
      <c r="W2957" s="285"/>
      <c r="X2957" s="285"/>
    </row>
    <row r="2958" spans="1:24">
      <c r="A2958" s="45"/>
      <c r="B2958" s="43">
        <f t="shared" si="52"/>
        <v>2936</v>
      </c>
      <c r="C2958" s="539"/>
      <c r="D2958" s="620"/>
      <c r="E2958" s="620"/>
      <c r="F2958" s="48"/>
      <c r="N2958" s="285"/>
      <c r="O2958" s="285"/>
      <c r="U2958" s="285"/>
      <c r="V2958" s="285"/>
      <c r="W2958" s="285"/>
      <c r="X2958" s="285"/>
    </row>
    <row r="2959" spans="1:24">
      <c r="A2959" s="45"/>
      <c r="B2959" s="43">
        <f t="shared" si="52"/>
        <v>2937</v>
      </c>
      <c r="C2959" s="539"/>
      <c r="D2959" s="620"/>
      <c r="E2959" s="620"/>
      <c r="F2959" s="48"/>
      <c r="N2959" s="285"/>
      <c r="O2959" s="285"/>
      <c r="U2959" s="285"/>
      <c r="V2959" s="285"/>
      <c r="W2959" s="285"/>
      <c r="X2959" s="285"/>
    </row>
    <row r="2960" spans="1:24">
      <c r="A2960" s="45"/>
      <c r="B2960" s="43">
        <f t="shared" si="52"/>
        <v>2938</v>
      </c>
      <c r="C2960" s="539"/>
      <c r="D2960" s="620"/>
      <c r="E2960" s="620"/>
      <c r="F2960" s="48"/>
      <c r="N2960" s="285"/>
      <c r="O2960" s="285"/>
      <c r="U2960" s="285"/>
      <c r="V2960" s="285"/>
      <c r="W2960" s="285"/>
      <c r="X2960" s="285"/>
    </row>
    <row r="2961" spans="1:24">
      <c r="A2961" s="45"/>
      <c r="B2961" s="43">
        <f t="shared" si="52"/>
        <v>2939</v>
      </c>
      <c r="C2961" s="539"/>
      <c r="D2961" s="620"/>
      <c r="E2961" s="620"/>
      <c r="F2961" s="48"/>
      <c r="N2961" s="285"/>
      <c r="O2961" s="285"/>
      <c r="U2961" s="285"/>
      <c r="V2961" s="285"/>
      <c r="W2961" s="285"/>
      <c r="X2961" s="285"/>
    </row>
    <row r="2962" spans="1:24">
      <c r="A2962" s="45"/>
      <c r="B2962" s="43">
        <f t="shared" si="52"/>
        <v>2940</v>
      </c>
      <c r="C2962" s="539"/>
      <c r="D2962" s="620"/>
      <c r="E2962" s="620"/>
      <c r="F2962" s="48"/>
      <c r="N2962" s="285"/>
      <c r="O2962" s="285"/>
      <c r="U2962" s="285"/>
      <c r="V2962" s="285"/>
      <c r="W2962" s="285"/>
      <c r="X2962" s="285"/>
    </row>
    <row r="2963" spans="1:24">
      <c r="A2963" s="45"/>
      <c r="B2963" s="43">
        <f t="shared" si="52"/>
        <v>2941</v>
      </c>
      <c r="C2963" s="539"/>
      <c r="D2963" s="620"/>
      <c r="E2963" s="620"/>
      <c r="F2963" s="48"/>
      <c r="N2963" s="285"/>
      <c r="O2963" s="285"/>
      <c r="U2963" s="285"/>
      <c r="V2963" s="285"/>
      <c r="W2963" s="285"/>
      <c r="X2963" s="285"/>
    </row>
    <row r="2964" spans="1:24">
      <c r="A2964" s="45"/>
      <c r="B2964" s="43">
        <f t="shared" si="52"/>
        <v>2942</v>
      </c>
      <c r="C2964" s="539"/>
      <c r="D2964" s="620"/>
      <c r="E2964" s="620"/>
      <c r="F2964" s="48"/>
      <c r="N2964" s="285"/>
      <c r="O2964" s="285"/>
      <c r="U2964" s="285"/>
      <c r="V2964" s="285"/>
      <c r="W2964" s="285"/>
      <c r="X2964" s="285"/>
    </row>
    <row r="2965" spans="1:24">
      <c r="A2965" s="45"/>
      <c r="B2965" s="43">
        <f t="shared" si="52"/>
        <v>2943</v>
      </c>
      <c r="C2965" s="539"/>
      <c r="D2965" s="620"/>
      <c r="E2965" s="620"/>
      <c r="F2965" s="48"/>
      <c r="N2965" s="285"/>
      <c r="O2965" s="285"/>
      <c r="U2965" s="285"/>
      <c r="V2965" s="285"/>
      <c r="W2965" s="285"/>
      <c r="X2965" s="285"/>
    </row>
    <row r="2966" spans="1:24">
      <c r="A2966" s="45"/>
      <c r="B2966" s="43">
        <f t="shared" si="52"/>
        <v>2944</v>
      </c>
      <c r="C2966" s="539"/>
      <c r="D2966" s="620"/>
      <c r="E2966" s="620"/>
      <c r="F2966" s="48"/>
      <c r="N2966" s="285"/>
      <c r="O2966" s="285"/>
      <c r="U2966" s="285"/>
      <c r="V2966" s="285"/>
      <c r="W2966" s="285"/>
      <c r="X2966" s="285"/>
    </row>
    <row r="2967" spans="1:24">
      <c r="A2967" s="45"/>
      <c r="B2967" s="43">
        <f t="shared" si="52"/>
        <v>2945</v>
      </c>
      <c r="C2967" s="539"/>
      <c r="D2967" s="620"/>
      <c r="E2967" s="620"/>
      <c r="F2967" s="48"/>
      <c r="N2967" s="285"/>
      <c r="O2967" s="285"/>
      <c r="U2967" s="285"/>
      <c r="V2967" s="285"/>
      <c r="W2967" s="285"/>
      <c r="X2967" s="285"/>
    </row>
    <row r="2968" spans="1:24">
      <c r="A2968" s="45"/>
      <c r="B2968" s="43">
        <f t="shared" si="52"/>
        <v>2946</v>
      </c>
      <c r="C2968" s="539"/>
      <c r="D2968" s="620"/>
      <c r="E2968" s="620"/>
      <c r="F2968" s="48"/>
      <c r="N2968" s="285"/>
      <c r="O2968" s="285"/>
      <c r="U2968" s="285"/>
      <c r="V2968" s="285"/>
      <c r="W2968" s="285"/>
      <c r="X2968" s="285"/>
    </row>
    <row r="2969" spans="1:24">
      <c r="A2969" s="45"/>
      <c r="B2969" s="43">
        <f t="shared" ref="B2969:B3032" si="53">B2968+1</f>
        <v>2947</v>
      </c>
      <c r="C2969" s="539"/>
      <c r="D2969" s="620"/>
      <c r="E2969" s="620"/>
      <c r="F2969" s="48"/>
      <c r="N2969" s="285"/>
      <c r="O2969" s="285"/>
      <c r="U2969" s="285"/>
      <c r="V2969" s="285"/>
      <c r="W2969" s="285"/>
      <c r="X2969" s="285"/>
    </row>
    <row r="2970" spans="1:24">
      <c r="A2970" s="45"/>
      <c r="B2970" s="43">
        <f t="shared" si="53"/>
        <v>2948</v>
      </c>
      <c r="C2970" s="539"/>
      <c r="D2970" s="620"/>
      <c r="E2970" s="620"/>
      <c r="F2970" s="48"/>
      <c r="N2970" s="285"/>
      <c r="O2970" s="285"/>
      <c r="U2970" s="285"/>
      <c r="V2970" s="285"/>
      <c r="W2970" s="285"/>
      <c r="X2970" s="285"/>
    </row>
    <row r="2971" spans="1:24">
      <c r="A2971" s="45"/>
      <c r="B2971" s="43">
        <f t="shared" si="53"/>
        <v>2949</v>
      </c>
      <c r="C2971" s="539"/>
      <c r="D2971" s="620"/>
      <c r="E2971" s="620"/>
      <c r="F2971" s="48"/>
      <c r="N2971" s="285"/>
      <c r="O2971" s="285"/>
      <c r="U2971" s="285"/>
      <c r="V2971" s="285"/>
      <c r="W2971" s="285"/>
      <c r="X2971" s="285"/>
    </row>
    <row r="2972" spans="1:24">
      <c r="A2972" s="45"/>
      <c r="B2972" s="43">
        <f t="shared" si="53"/>
        <v>2950</v>
      </c>
      <c r="C2972" s="539"/>
      <c r="D2972" s="620"/>
      <c r="E2972" s="620"/>
      <c r="F2972" s="48"/>
      <c r="N2972" s="285"/>
      <c r="O2972" s="285"/>
      <c r="U2972" s="285"/>
      <c r="V2972" s="285"/>
      <c r="W2972" s="285"/>
      <c r="X2972" s="285"/>
    </row>
    <row r="2973" spans="1:24">
      <c r="A2973" s="45"/>
      <c r="B2973" s="43">
        <f t="shared" si="53"/>
        <v>2951</v>
      </c>
      <c r="C2973" s="539"/>
      <c r="D2973" s="620"/>
      <c r="E2973" s="620"/>
      <c r="F2973" s="48"/>
      <c r="N2973" s="285"/>
      <c r="O2973" s="285"/>
      <c r="U2973" s="285"/>
      <c r="V2973" s="285"/>
      <c r="W2973" s="285"/>
      <c r="X2973" s="285"/>
    </row>
    <row r="2974" spans="1:24">
      <c r="A2974" s="45"/>
      <c r="B2974" s="43">
        <f t="shared" si="53"/>
        <v>2952</v>
      </c>
      <c r="C2974" s="539"/>
      <c r="D2974" s="620"/>
      <c r="E2974" s="620"/>
      <c r="F2974" s="48"/>
      <c r="N2974" s="285"/>
      <c r="O2974" s="285"/>
      <c r="U2974" s="285"/>
      <c r="V2974" s="285"/>
      <c r="W2974" s="285"/>
      <c r="X2974" s="285"/>
    </row>
    <row r="2975" spans="1:24">
      <c r="A2975" s="45"/>
      <c r="B2975" s="43">
        <f t="shared" si="53"/>
        <v>2953</v>
      </c>
      <c r="C2975" s="539"/>
      <c r="D2975" s="620"/>
      <c r="E2975" s="620"/>
      <c r="F2975" s="48"/>
      <c r="N2975" s="285"/>
      <c r="O2975" s="285"/>
      <c r="U2975" s="285"/>
      <c r="V2975" s="285"/>
      <c r="W2975" s="285"/>
      <c r="X2975" s="285"/>
    </row>
    <row r="2976" spans="1:24">
      <c r="A2976" s="45"/>
      <c r="B2976" s="43">
        <f t="shared" si="53"/>
        <v>2954</v>
      </c>
      <c r="C2976" s="539"/>
      <c r="D2976" s="620"/>
      <c r="E2976" s="620"/>
      <c r="F2976" s="48"/>
      <c r="N2976" s="285"/>
      <c r="O2976" s="285"/>
      <c r="U2976" s="285"/>
      <c r="V2976" s="285"/>
      <c r="W2976" s="285"/>
      <c r="X2976" s="285"/>
    </row>
    <row r="2977" spans="1:24">
      <c r="A2977" s="45"/>
      <c r="B2977" s="43">
        <f t="shared" si="53"/>
        <v>2955</v>
      </c>
      <c r="C2977" s="539"/>
      <c r="D2977" s="620"/>
      <c r="E2977" s="620"/>
      <c r="F2977" s="48"/>
      <c r="N2977" s="285"/>
      <c r="O2977" s="285"/>
      <c r="U2977" s="285"/>
      <c r="V2977" s="285"/>
      <c r="W2977" s="285"/>
      <c r="X2977" s="285"/>
    </row>
    <row r="2978" spans="1:24">
      <c r="A2978" s="45"/>
      <c r="B2978" s="43">
        <f t="shared" si="53"/>
        <v>2956</v>
      </c>
      <c r="C2978" s="539"/>
      <c r="D2978" s="620"/>
      <c r="E2978" s="620"/>
      <c r="F2978" s="48"/>
      <c r="N2978" s="285"/>
      <c r="O2978" s="285"/>
      <c r="U2978" s="285"/>
      <c r="V2978" s="285"/>
      <c r="W2978" s="285"/>
      <c r="X2978" s="285"/>
    </row>
    <row r="2979" spans="1:24">
      <c r="A2979" s="45"/>
      <c r="B2979" s="43">
        <f t="shared" si="53"/>
        <v>2957</v>
      </c>
      <c r="C2979" s="539"/>
      <c r="D2979" s="620"/>
      <c r="E2979" s="620"/>
      <c r="F2979" s="48"/>
      <c r="N2979" s="285"/>
      <c r="O2979" s="285"/>
      <c r="U2979" s="285"/>
      <c r="V2979" s="285"/>
      <c r="W2979" s="285"/>
      <c r="X2979" s="285"/>
    </row>
    <row r="2980" spans="1:24">
      <c r="A2980" s="45"/>
      <c r="B2980" s="43">
        <f t="shared" si="53"/>
        <v>2958</v>
      </c>
      <c r="C2980" s="539"/>
      <c r="D2980" s="620"/>
      <c r="E2980" s="620"/>
      <c r="F2980" s="48"/>
      <c r="N2980" s="285"/>
      <c r="O2980" s="285"/>
      <c r="U2980" s="285"/>
      <c r="V2980" s="285"/>
      <c r="W2980" s="285"/>
      <c r="X2980" s="285"/>
    </row>
    <row r="2981" spans="1:24">
      <c r="A2981" s="45"/>
      <c r="B2981" s="43">
        <f t="shared" si="53"/>
        <v>2959</v>
      </c>
      <c r="C2981" s="539"/>
      <c r="D2981" s="620"/>
      <c r="E2981" s="620"/>
      <c r="F2981" s="48"/>
      <c r="N2981" s="285"/>
      <c r="O2981" s="285"/>
      <c r="U2981" s="285"/>
      <c r="V2981" s="285"/>
      <c r="W2981" s="285"/>
      <c r="X2981" s="285"/>
    </row>
    <row r="2982" spans="1:24">
      <c r="A2982" s="45"/>
      <c r="B2982" s="43">
        <f t="shared" si="53"/>
        <v>2960</v>
      </c>
      <c r="C2982" s="539"/>
      <c r="D2982" s="620"/>
      <c r="E2982" s="620"/>
      <c r="F2982" s="48"/>
      <c r="N2982" s="285"/>
      <c r="O2982" s="285"/>
      <c r="U2982" s="285"/>
      <c r="V2982" s="285"/>
      <c r="W2982" s="285"/>
      <c r="X2982" s="285"/>
    </row>
    <row r="2983" spans="1:24">
      <c r="A2983" s="45"/>
      <c r="B2983" s="43">
        <f t="shared" si="53"/>
        <v>2961</v>
      </c>
      <c r="C2983" s="539"/>
      <c r="D2983" s="620"/>
      <c r="E2983" s="620"/>
      <c r="F2983" s="48"/>
      <c r="N2983" s="285"/>
      <c r="O2983" s="285"/>
      <c r="U2983" s="285"/>
      <c r="V2983" s="285"/>
      <c r="W2983" s="285"/>
      <c r="X2983" s="285"/>
    </row>
    <row r="2984" spans="1:24">
      <c r="A2984" s="45"/>
      <c r="B2984" s="43">
        <f t="shared" si="53"/>
        <v>2962</v>
      </c>
      <c r="C2984" s="539"/>
      <c r="D2984" s="620"/>
      <c r="E2984" s="620"/>
      <c r="F2984" s="48"/>
      <c r="N2984" s="285"/>
      <c r="O2984" s="285"/>
      <c r="U2984" s="285"/>
      <c r="V2984" s="285"/>
      <c r="W2984" s="285"/>
      <c r="X2984" s="285"/>
    </row>
    <row r="2985" spans="1:24">
      <c r="A2985" s="45"/>
      <c r="B2985" s="43">
        <f t="shared" si="53"/>
        <v>2963</v>
      </c>
      <c r="C2985" s="539"/>
      <c r="D2985" s="620"/>
      <c r="E2985" s="620"/>
      <c r="F2985" s="48"/>
      <c r="N2985" s="285"/>
      <c r="O2985" s="285"/>
      <c r="U2985" s="285"/>
      <c r="V2985" s="285"/>
      <c r="W2985" s="285"/>
      <c r="X2985" s="285"/>
    </row>
    <row r="2986" spans="1:24">
      <c r="A2986" s="45"/>
      <c r="B2986" s="43">
        <f t="shared" si="53"/>
        <v>2964</v>
      </c>
      <c r="C2986" s="539"/>
      <c r="D2986" s="620"/>
      <c r="E2986" s="620"/>
      <c r="F2986" s="48"/>
      <c r="N2986" s="285"/>
      <c r="O2986" s="285"/>
      <c r="U2986" s="285"/>
      <c r="V2986" s="285"/>
      <c r="W2986" s="285"/>
      <c r="X2986" s="285"/>
    </row>
    <row r="2987" spans="1:24">
      <c r="A2987" s="45"/>
      <c r="B2987" s="43">
        <f t="shared" si="53"/>
        <v>2965</v>
      </c>
      <c r="C2987" s="539"/>
      <c r="D2987" s="620"/>
      <c r="E2987" s="620"/>
      <c r="F2987" s="48"/>
      <c r="N2987" s="285"/>
      <c r="O2987" s="285"/>
      <c r="U2987" s="285"/>
      <c r="V2987" s="285"/>
      <c r="W2987" s="285"/>
      <c r="X2987" s="285"/>
    </row>
    <row r="2988" spans="1:24">
      <c r="A2988" s="45"/>
      <c r="B2988" s="43">
        <f t="shared" si="53"/>
        <v>2966</v>
      </c>
      <c r="C2988" s="539"/>
      <c r="D2988" s="620"/>
      <c r="E2988" s="620"/>
      <c r="F2988" s="48"/>
      <c r="N2988" s="285"/>
      <c r="O2988" s="285"/>
      <c r="U2988" s="285"/>
      <c r="V2988" s="285"/>
      <c r="W2988" s="285"/>
      <c r="X2988" s="285"/>
    </row>
    <row r="2989" spans="1:24">
      <c r="A2989" s="45"/>
      <c r="B2989" s="43">
        <f t="shared" si="53"/>
        <v>2967</v>
      </c>
      <c r="C2989" s="539"/>
      <c r="D2989" s="620"/>
      <c r="E2989" s="620"/>
      <c r="F2989" s="48"/>
      <c r="N2989" s="285"/>
      <c r="O2989" s="285"/>
      <c r="U2989" s="285"/>
      <c r="V2989" s="285"/>
      <c r="W2989" s="285"/>
      <c r="X2989" s="285"/>
    </row>
    <row r="2990" spans="1:24">
      <c r="A2990" s="45"/>
      <c r="B2990" s="43">
        <f t="shared" si="53"/>
        <v>2968</v>
      </c>
      <c r="C2990" s="539"/>
      <c r="D2990" s="620"/>
      <c r="E2990" s="620"/>
      <c r="F2990" s="48"/>
      <c r="N2990" s="285"/>
      <c r="O2990" s="285"/>
      <c r="U2990" s="285"/>
      <c r="V2990" s="285"/>
      <c r="W2990" s="285"/>
      <c r="X2990" s="285"/>
    </row>
    <row r="2991" spans="1:24">
      <c r="A2991" s="45"/>
      <c r="B2991" s="43">
        <f t="shared" si="53"/>
        <v>2969</v>
      </c>
      <c r="C2991" s="539"/>
      <c r="D2991" s="620"/>
      <c r="E2991" s="620"/>
      <c r="F2991" s="48"/>
      <c r="N2991" s="285"/>
      <c r="O2991" s="285"/>
      <c r="U2991" s="285"/>
      <c r="V2991" s="285"/>
      <c r="W2991" s="285"/>
      <c r="X2991" s="285"/>
    </row>
    <row r="2992" spans="1:24">
      <c r="A2992" s="45"/>
      <c r="B2992" s="43">
        <f t="shared" si="53"/>
        <v>2970</v>
      </c>
      <c r="C2992" s="539"/>
      <c r="D2992" s="620"/>
      <c r="E2992" s="620"/>
      <c r="F2992" s="48"/>
      <c r="N2992" s="285"/>
      <c r="O2992" s="285"/>
      <c r="U2992" s="285"/>
      <c r="V2992" s="285"/>
      <c r="W2992" s="285"/>
      <c r="X2992" s="285"/>
    </row>
    <row r="2993" spans="1:24">
      <c r="A2993" s="45"/>
      <c r="B2993" s="43">
        <f t="shared" si="53"/>
        <v>2971</v>
      </c>
      <c r="C2993" s="539"/>
      <c r="D2993" s="620"/>
      <c r="E2993" s="620"/>
      <c r="F2993" s="48"/>
      <c r="N2993" s="285"/>
      <c r="O2993" s="285"/>
      <c r="U2993" s="285"/>
      <c r="V2993" s="285"/>
      <c r="W2993" s="285"/>
      <c r="X2993" s="285"/>
    </row>
    <row r="2994" spans="1:24">
      <c r="A2994" s="45"/>
      <c r="B2994" s="43">
        <f t="shared" si="53"/>
        <v>2972</v>
      </c>
      <c r="C2994" s="539"/>
      <c r="D2994" s="620"/>
      <c r="E2994" s="620"/>
      <c r="F2994" s="48"/>
      <c r="N2994" s="285"/>
      <c r="O2994" s="285"/>
      <c r="U2994" s="285"/>
      <c r="V2994" s="285"/>
      <c r="W2994" s="285"/>
      <c r="X2994" s="285"/>
    </row>
    <row r="2995" spans="1:24">
      <c r="A2995" s="45"/>
      <c r="B2995" s="43">
        <f t="shared" si="53"/>
        <v>2973</v>
      </c>
      <c r="C2995" s="539"/>
      <c r="D2995" s="620"/>
      <c r="E2995" s="620"/>
      <c r="F2995" s="48"/>
      <c r="N2995" s="285"/>
      <c r="O2995" s="285"/>
      <c r="U2995" s="285"/>
      <c r="V2995" s="285"/>
      <c r="W2995" s="285"/>
      <c r="X2995" s="285"/>
    </row>
    <row r="2996" spans="1:24">
      <c r="A2996" s="45"/>
      <c r="B2996" s="43">
        <f t="shared" si="53"/>
        <v>2974</v>
      </c>
      <c r="C2996" s="539"/>
      <c r="D2996" s="620"/>
      <c r="E2996" s="620"/>
      <c r="F2996" s="48"/>
      <c r="N2996" s="285"/>
      <c r="O2996" s="285"/>
      <c r="U2996" s="285"/>
      <c r="V2996" s="285"/>
      <c r="W2996" s="285"/>
      <c r="X2996" s="285"/>
    </row>
    <row r="2997" spans="1:24">
      <c r="A2997" s="45"/>
      <c r="B2997" s="43">
        <f t="shared" si="53"/>
        <v>2975</v>
      </c>
      <c r="C2997" s="539"/>
      <c r="D2997" s="620"/>
      <c r="E2997" s="620"/>
      <c r="F2997" s="48"/>
      <c r="N2997" s="285"/>
      <c r="O2997" s="285"/>
      <c r="U2997" s="285"/>
      <c r="V2997" s="285"/>
      <c r="W2997" s="285"/>
      <c r="X2997" s="285"/>
    </row>
    <row r="2998" spans="1:24">
      <c r="A2998" s="45"/>
      <c r="B2998" s="43">
        <f t="shared" si="53"/>
        <v>2976</v>
      </c>
      <c r="C2998" s="539"/>
      <c r="D2998" s="620"/>
      <c r="E2998" s="620"/>
      <c r="F2998" s="48"/>
      <c r="N2998" s="285"/>
      <c r="O2998" s="285"/>
      <c r="U2998" s="285"/>
      <c r="V2998" s="285"/>
      <c r="W2998" s="285"/>
      <c r="X2998" s="285"/>
    </row>
    <row r="2999" spans="1:24">
      <c r="A2999" s="45"/>
      <c r="B2999" s="43">
        <f t="shared" si="53"/>
        <v>2977</v>
      </c>
      <c r="C2999" s="539"/>
      <c r="D2999" s="620"/>
      <c r="E2999" s="620"/>
      <c r="F2999" s="48"/>
      <c r="N2999" s="285"/>
      <c r="O2999" s="285"/>
      <c r="U2999" s="285"/>
      <c r="V2999" s="285"/>
      <c r="W2999" s="285"/>
      <c r="X2999" s="285"/>
    </row>
    <row r="3000" spans="1:24">
      <c r="A3000" s="45"/>
      <c r="B3000" s="43">
        <f t="shared" si="53"/>
        <v>2978</v>
      </c>
      <c r="C3000" s="539"/>
      <c r="D3000" s="620"/>
      <c r="E3000" s="620"/>
      <c r="F3000" s="48"/>
      <c r="N3000" s="285"/>
      <c r="O3000" s="285"/>
      <c r="U3000" s="285"/>
      <c r="V3000" s="285"/>
      <c r="W3000" s="285"/>
      <c r="X3000" s="285"/>
    </row>
    <row r="3001" spans="1:24">
      <c r="A3001" s="45"/>
      <c r="B3001" s="43">
        <f t="shared" si="53"/>
        <v>2979</v>
      </c>
      <c r="C3001" s="539"/>
      <c r="D3001" s="620"/>
      <c r="E3001" s="620"/>
      <c r="F3001" s="48"/>
      <c r="N3001" s="285"/>
      <c r="O3001" s="285"/>
      <c r="U3001" s="285"/>
      <c r="V3001" s="285"/>
      <c r="W3001" s="285"/>
      <c r="X3001" s="285"/>
    </row>
    <row r="3002" spans="1:24">
      <c r="A3002" s="45"/>
      <c r="B3002" s="43">
        <f t="shared" si="53"/>
        <v>2980</v>
      </c>
      <c r="C3002" s="539"/>
      <c r="D3002" s="620"/>
      <c r="E3002" s="620"/>
      <c r="F3002" s="48"/>
      <c r="N3002" s="285"/>
      <c r="O3002" s="285"/>
      <c r="U3002" s="285"/>
      <c r="V3002" s="285"/>
      <c r="W3002" s="285"/>
      <c r="X3002" s="285"/>
    </row>
    <row r="3003" spans="1:24">
      <c r="A3003" s="45"/>
      <c r="B3003" s="43">
        <f t="shared" si="53"/>
        <v>2981</v>
      </c>
      <c r="C3003" s="539"/>
      <c r="D3003" s="620"/>
      <c r="E3003" s="620"/>
      <c r="F3003" s="48"/>
      <c r="N3003" s="285"/>
      <c r="O3003" s="285"/>
      <c r="U3003" s="285"/>
      <c r="V3003" s="285"/>
      <c r="W3003" s="285"/>
      <c r="X3003" s="285"/>
    </row>
    <row r="3004" spans="1:24">
      <c r="A3004" s="45"/>
      <c r="B3004" s="43">
        <f t="shared" si="53"/>
        <v>2982</v>
      </c>
      <c r="C3004" s="539"/>
      <c r="D3004" s="620"/>
      <c r="E3004" s="620"/>
      <c r="F3004" s="48"/>
      <c r="N3004" s="285"/>
      <c r="O3004" s="285"/>
      <c r="U3004" s="285"/>
      <c r="V3004" s="285"/>
      <c r="W3004" s="285"/>
      <c r="X3004" s="285"/>
    </row>
    <row r="3005" spans="1:24">
      <c r="A3005" s="45"/>
      <c r="B3005" s="43">
        <f t="shared" si="53"/>
        <v>2983</v>
      </c>
      <c r="C3005" s="539"/>
      <c r="D3005" s="620"/>
      <c r="E3005" s="620"/>
      <c r="F3005" s="48"/>
      <c r="N3005" s="285"/>
      <c r="O3005" s="285"/>
      <c r="U3005" s="285"/>
      <c r="V3005" s="285"/>
      <c r="W3005" s="285"/>
      <c r="X3005" s="285"/>
    </row>
    <row r="3006" spans="1:24">
      <c r="A3006" s="45"/>
      <c r="B3006" s="43">
        <f t="shared" si="53"/>
        <v>2984</v>
      </c>
      <c r="C3006" s="539"/>
      <c r="D3006" s="620"/>
      <c r="E3006" s="620"/>
      <c r="F3006" s="48"/>
      <c r="N3006" s="285"/>
      <c r="O3006" s="285"/>
      <c r="U3006" s="285"/>
      <c r="V3006" s="285"/>
      <c r="W3006" s="285"/>
      <c r="X3006" s="285"/>
    </row>
    <row r="3007" spans="1:24">
      <c r="A3007" s="45"/>
      <c r="B3007" s="43">
        <f t="shared" si="53"/>
        <v>2985</v>
      </c>
      <c r="C3007" s="539"/>
      <c r="D3007" s="620"/>
      <c r="E3007" s="620"/>
      <c r="F3007" s="48"/>
      <c r="N3007" s="285"/>
      <c r="O3007" s="285"/>
      <c r="U3007" s="285"/>
      <c r="V3007" s="285"/>
      <c r="W3007" s="285"/>
      <c r="X3007" s="285"/>
    </row>
    <row r="3008" spans="1:24">
      <c r="A3008" s="45"/>
      <c r="B3008" s="43">
        <f t="shared" si="53"/>
        <v>2986</v>
      </c>
      <c r="C3008" s="539"/>
      <c r="D3008" s="620"/>
      <c r="E3008" s="620"/>
      <c r="F3008" s="48"/>
      <c r="N3008" s="285"/>
      <c r="O3008" s="285"/>
      <c r="U3008" s="285"/>
      <c r="V3008" s="285"/>
      <c r="W3008" s="285"/>
      <c r="X3008" s="285"/>
    </row>
    <row r="3009" spans="1:24">
      <c r="A3009" s="45"/>
      <c r="B3009" s="43">
        <f t="shared" si="53"/>
        <v>2987</v>
      </c>
      <c r="C3009" s="539"/>
      <c r="D3009" s="620"/>
      <c r="E3009" s="620"/>
      <c r="F3009" s="48"/>
      <c r="N3009" s="285"/>
      <c r="O3009" s="285"/>
      <c r="U3009" s="285"/>
      <c r="V3009" s="285"/>
      <c r="W3009" s="285"/>
      <c r="X3009" s="285"/>
    </row>
    <row r="3010" spans="1:24">
      <c r="A3010" s="45"/>
      <c r="B3010" s="43">
        <f t="shared" si="53"/>
        <v>2988</v>
      </c>
      <c r="C3010" s="539"/>
      <c r="D3010" s="620"/>
      <c r="E3010" s="620"/>
      <c r="F3010" s="48"/>
      <c r="N3010" s="285"/>
      <c r="O3010" s="285"/>
      <c r="U3010" s="285"/>
      <c r="V3010" s="285"/>
      <c r="W3010" s="285"/>
      <c r="X3010" s="285"/>
    </row>
    <row r="3011" spans="1:24">
      <c r="A3011" s="45"/>
      <c r="B3011" s="43">
        <f t="shared" si="53"/>
        <v>2989</v>
      </c>
      <c r="C3011" s="539"/>
      <c r="D3011" s="620"/>
      <c r="E3011" s="620"/>
      <c r="F3011" s="48"/>
      <c r="N3011" s="285"/>
      <c r="O3011" s="285"/>
      <c r="U3011" s="285"/>
      <c r="V3011" s="285"/>
      <c r="W3011" s="285"/>
      <c r="X3011" s="285"/>
    </row>
    <row r="3012" spans="1:24">
      <c r="A3012" s="45"/>
      <c r="B3012" s="43">
        <f t="shared" si="53"/>
        <v>2990</v>
      </c>
      <c r="C3012" s="539"/>
      <c r="D3012" s="620"/>
      <c r="E3012" s="620"/>
      <c r="F3012" s="48"/>
      <c r="N3012" s="285"/>
      <c r="O3012" s="285"/>
      <c r="U3012" s="285"/>
      <c r="V3012" s="285"/>
      <c r="W3012" s="285"/>
      <c r="X3012" s="285"/>
    </row>
    <row r="3013" spans="1:24">
      <c r="A3013" s="45"/>
      <c r="B3013" s="43">
        <f t="shared" si="53"/>
        <v>2991</v>
      </c>
      <c r="C3013" s="539"/>
      <c r="D3013" s="620"/>
      <c r="E3013" s="620"/>
      <c r="F3013" s="48"/>
      <c r="N3013" s="285"/>
      <c r="O3013" s="285"/>
      <c r="U3013" s="285"/>
      <c r="V3013" s="285"/>
      <c r="W3013" s="285"/>
      <c r="X3013" s="285"/>
    </row>
    <row r="3014" spans="1:24">
      <c r="A3014" s="45"/>
      <c r="B3014" s="43">
        <f t="shared" si="53"/>
        <v>2992</v>
      </c>
      <c r="C3014" s="539"/>
      <c r="D3014" s="620"/>
      <c r="E3014" s="620"/>
      <c r="F3014" s="48"/>
      <c r="N3014" s="285"/>
      <c r="O3014" s="285"/>
      <c r="U3014" s="285"/>
      <c r="V3014" s="285"/>
      <c r="W3014" s="285"/>
      <c r="X3014" s="285"/>
    </row>
    <row r="3015" spans="1:24">
      <c r="A3015" s="45"/>
      <c r="B3015" s="43">
        <f t="shared" si="53"/>
        <v>2993</v>
      </c>
      <c r="C3015" s="539"/>
      <c r="D3015" s="620"/>
      <c r="E3015" s="620"/>
      <c r="F3015" s="48"/>
      <c r="N3015" s="285"/>
      <c r="O3015" s="285"/>
      <c r="U3015" s="285"/>
      <c r="V3015" s="285"/>
      <c r="W3015" s="285"/>
      <c r="X3015" s="285"/>
    </row>
    <row r="3016" spans="1:24">
      <c r="A3016" s="45"/>
      <c r="B3016" s="43">
        <f t="shared" si="53"/>
        <v>2994</v>
      </c>
      <c r="C3016" s="539"/>
      <c r="D3016" s="620"/>
      <c r="E3016" s="620"/>
      <c r="F3016" s="48"/>
      <c r="N3016" s="285"/>
      <c r="O3016" s="285"/>
      <c r="U3016" s="285"/>
      <c r="V3016" s="285"/>
      <c r="W3016" s="285"/>
      <c r="X3016" s="285"/>
    </row>
    <row r="3017" spans="1:24">
      <c r="A3017" s="45"/>
      <c r="B3017" s="43">
        <f t="shared" si="53"/>
        <v>2995</v>
      </c>
      <c r="C3017" s="539"/>
      <c r="D3017" s="620"/>
      <c r="E3017" s="620"/>
      <c r="F3017" s="48"/>
      <c r="N3017" s="285"/>
      <c r="O3017" s="285"/>
      <c r="U3017" s="285"/>
      <c r="V3017" s="285"/>
      <c r="W3017" s="285"/>
      <c r="X3017" s="285"/>
    </row>
    <row r="3018" spans="1:24">
      <c r="A3018" s="45"/>
      <c r="B3018" s="43">
        <f t="shared" si="53"/>
        <v>2996</v>
      </c>
      <c r="C3018" s="539"/>
      <c r="D3018" s="620"/>
      <c r="E3018" s="620"/>
      <c r="F3018" s="48"/>
      <c r="N3018" s="285"/>
      <c r="O3018" s="285"/>
      <c r="U3018" s="285"/>
      <c r="V3018" s="285"/>
      <c r="W3018" s="285"/>
      <c r="X3018" s="285"/>
    </row>
    <row r="3019" spans="1:24">
      <c r="A3019" s="45"/>
      <c r="B3019" s="43">
        <f t="shared" si="53"/>
        <v>2997</v>
      </c>
      <c r="C3019" s="539"/>
      <c r="D3019" s="620"/>
      <c r="E3019" s="620"/>
      <c r="F3019" s="48"/>
      <c r="N3019" s="285"/>
      <c r="O3019" s="285"/>
      <c r="U3019" s="285"/>
      <c r="V3019" s="285"/>
      <c r="W3019" s="285"/>
      <c r="X3019" s="285"/>
    </row>
    <row r="3020" spans="1:24">
      <c r="A3020" s="45"/>
      <c r="B3020" s="43">
        <f t="shared" si="53"/>
        <v>2998</v>
      </c>
      <c r="C3020" s="539"/>
      <c r="D3020" s="620"/>
      <c r="E3020" s="620"/>
      <c r="F3020" s="48"/>
      <c r="N3020" s="285"/>
      <c r="O3020" s="285"/>
      <c r="U3020" s="285"/>
      <c r="V3020" s="285"/>
      <c r="W3020" s="285"/>
      <c r="X3020" s="285"/>
    </row>
    <row r="3021" spans="1:24">
      <c r="A3021" s="45"/>
      <c r="B3021" s="43">
        <f t="shared" si="53"/>
        <v>2999</v>
      </c>
      <c r="C3021" s="539"/>
      <c r="D3021" s="620"/>
      <c r="E3021" s="620"/>
      <c r="F3021" s="48"/>
      <c r="N3021" s="285"/>
      <c r="O3021" s="285"/>
      <c r="U3021" s="285"/>
      <c r="V3021" s="285"/>
      <c r="W3021" s="285"/>
      <c r="X3021" s="285"/>
    </row>
    <row r="3022" spans="1:24">
      <c r="A3022" s="45"/>
      <c r="B3022" s="43">
        <f t="shared" si="53"/>
        <v>3000</v>
      </c>
      <c r="C3022" s="539"/>
      <c r="D3022" s="620"/>
      <c r="E3022" s="620"/>
      <c r="F3022" s="48"/>
      <c r="N3022" s="285"/>
      <c r="O3022" s="285"/>
      <c r="U3022" s="285"/>
      <c r="V3022" s="285"/>
      <c r="W3022" s="285"/>
      <c r="X3022" s="285"/>
    </row>
    <row r="3023" spans="1:24">
      <c r="A3023" s="45"/>
      <c r="B3023" s="43">
        <f t="shared" si="53"/>
        <v>3001</v>
      </c>
      <c r="C3023" s="539"/>
      <c r="D3023" s="620"/>
      <c r="E3023" s="620"/>
      <c r="F3023" s="48"/>
      <c r="N3023" s="285"/>
      <c r="O3023" s="285"/>
      <c r="U3023" s="285"/>
      <c r="V3023" s="285"/>
      <c r="W3023" s="285"/>
      <c r="X3023" s="285"/>
    </row>
    <row r="3024" spans="1:24">
      <c r="A3024" s="45"/>
      <c r="B3024" s="43">
        <f t="shared" si="53"/>
        <v>3002</v>
      </c>
      <c r="C3024" s="539"/>
      <c r="D3024" s="620"/>
      <c r="E3024" s="620"/>
      <c r="F3024" s="48"/>
      <c r="N3024" s="285"/>
      <c r="O3024" s="285"/>
      <c r="U3024" s="285"/>
      <c r="V3024" s="285"/>
      <c r="W3024" s="285"/>
      <c r="X3024" s="285"/>
    </row>
    <row r="3025" spans="1:24">
      <c r="A3025" s="45"/>
      <c r="B3025" s="43">
        <f t="shared" si="53"/>
        <v>3003</v>
      </c>
      <c r="C3025" s="539"/>
      <c r="D3025" s="620"/>
      <c r="E3025" s="620"/>
      <c r="F3025" s="48"/>
      <c r="N3025" s="285"/>
      <c r="O3025" s="285"/>
      <c r="U3025" s="285"/>
      <c r="V3025" s="285"/>
      <c r="W3025" s="285"/>
      <c r="X3025" s="285"/>
    </row>
    <row r="3026" spans="1:24">
      <c r="A3026" s="45"/>
      <c r="B3026" s="43">
        <f t="shared" si="53"/>
        <v>3004</v>
      </c>
      <c r="C3026" s="539"/>
      <c r="D3026" s="620"/>
      <c r="E3026" s="620"/>
      <c r="F3026" s="48"/>
      <c r="N3026" s="285"/>
      <c r="O3026" s="285"/>
      <c r="U3026" s="285"/>
      <c r="V3026" s="285"/>
      <c r="W3026" s="285"/>
      <c r="X3026" s="285"/>
    </row>
    <row r="3027" spans="1:24">
      <c r="A3027" s="45"/>
      <c r="B3027" s="43">
        <f t="shared" si="53"/>
        <v>3005</v>
      </c>
      <c r="C3027" s="539"/>
      <c r="D3027" s="620"/>
      <c r="E3027" s="620"/>
      <c r="F3027" s="48"/>
      <c r="N3027" s="285"/>
      <c r="O3027" s="285"/>
      <c r="U3027" s="285"/>
      <c r="V3027" s="285"/>
      <c r="W3027" s="285"/>
      <c r="X3027" s="285"/>
    </row>
    <row r="3028" spans="1:24">
      <c r="A3028" s="45"/>
      <c r="B3028" s="43">
        <f t="shared" si="53"/>
        <v>3006</v>
      </c>
      <c r="C3028" s="539"/>
      <c r="D3028" s="620"/>
      <c r="E3028" s="620"/>
      <c r="F3028" s="48"/>
      <c r="N3028" s="285"/>
      <c r="O3028" s="285"/>
      <c r="U3028" s="285"/>
      <c r="V3028" s="285"/>
      <c r="W3028" s="285"/>
      <c r="X3028" s="285"/>
    </row>
    <row r="3029" spans="1:24">
      <c r="A3029" s="45"/>
      <c r="B3029" s="43">
        <f t="shared" si="53"/>
        <v>3007</v>
      </c>
      <c r="C3029" s="539"/>
      <c r="D3029" s="620"/>
      <c r="E3029" s="620"/>
      <c r="F3029" s="48"/>
      <c r="N3029" s="285"/>
      <c r="O3029" s="285"/>
      <c r="U3029" s="285"/>
      <c r="V3029" s="285"/>
      <c r="W3029" s="285"/>
      <c r="X3029" s="285"/>
    </row>
    <row r="3030" spans="1:24">
      <c r="A3030" s="45"/>
      <c r="B3030" s="43">
        <f t="shared" si="53"/>
        <v>3008</v>
      </c>
      <c r="C3030" s="539"/>
      <c r="D3030" s="620"/>
      <c r="E3030" s="620"/>
      <c r="F3030" s="48"/>
      <c r="N3030" s="285"/>
      <c r="O3030" s="285"/>
      <c r="U3030" s="285"/>
      <c r="V3030" s="285"/>
      <c r="W3030" s="285"/>
      <c r="X3030" s="285"/>
    </row>
    <row r="3031" spans="1:24">
      <c r="A3031" s="45"/>
      <c r="B3031" s="43">
        <f t="shared" si="53"/>
        <v>3009</v>
      </c>
      <c r="C3031" s="539"/>
      <c r="D3031" s="620"/>
      <c r="E3031" s="620"/>
      <c r="F3031" s="48"/>
      <c r="N3031" s="285"/>
      <c r="O3031" s="285"/>
      <c r="U3031" s="285"/>
      <c r="V3031" s="285"/>
      <c r="W3031" s="285"/>
      <c r="X3031" s="285"/>
    </row>
    <row r="3032" spans="1:24">
      <c r="A3032" s="45"/>
      <c r="B3032" s="43">
        <f t="shared" si="53"/>
        <v>3010</v>
      </c>
      <c r="C3032" s="539"/>
      <c r="D3032" s="620"/>
      <c r="E3032" s="620"/>
      <c r="F3032" s="48"/>
      <c r="N3032" s="285"/>
      <c r="O3032" s="285"/>
      <c r="U3032" s="285"/>
      <c r="V3032" s="285"/>
      <c r="W3032" s="285"/>
      <c r="X3032" s="285"/>
    </row>
    <row r="3033" spans="1:24">
      <c r="A3033" s="45"/>
      <c r="B3033" s="43">
        <f t="shared" ref="B3033:B3096" si="54">B3032+1</f>
        <v>3011</v>
      </c>
      <c r="C3033" s="539"/>
      <c r="D3033" s="620"/>
      <c r="E3033" s="620"/>
      <c r="F3033" s="48"/>
      <c r="N3033" s="285"/>
      <c r="O3033" s="285"/>
      <c r="U3033" s="285"/>
      <c r="V3033" s="285"/>
      <c r="W3033" s="285"/>
      <c r="X3033" s="285"/>
    </row>
    <row r="3034" spans="1:24">
      <c r="A3034" s="45"/>
      <c r="B3034" s="43">
        <f t="shared" si="54"/>
        <v>3012</v>
      </c>
      <c r="C3034" s="539"/>
      <c r="D3034" s="620"/>
      <c r="E3034" s="620"/>
      <c r="F3034" s="48"/>
      <c r="N3034" s="285"/>
      <c r="O3034" s="285"/>
      <c r="U3034" s="285"/>
      <c r="V3034" s="285"/>
      <c r="W3034" s="285"/>
      <c r="X3034" s="285"/>
    </row>
    <row r="3035" spans="1:24">
      <c r="A3035" s="45"/>
      <c r="B3035" s="43">
        <f t="shared" si="54"/>
        <v>3013</v>
      </c>
      <c r="C3035" s="539"/>
      <c r="D3035" s="620"/>
      <c r="E3035" s="620"/>
      <c r="F3035" s="48"/>
      <c r="N3035" s="285"/>
      <c r="O3035" s="285"/>
      <c r="U3035" s="285"/>
      <c r="V3035" s="285"/>
      <c r="W3035" s="285"/>
      <c r="X3035" s="285"/>
    </row>
    <row r="3036" spans="1:24">
      <c r="A3036" s="45"/>
      <c r="B3036" s="43">
        <f t="shared" si="54"/>
        <v>3014</v>
      </c>
      <c r="C3036" s="539"/>
      <c r="D3036" s="620"/>
      <c r="E3036" s="620"/>
      <c r="F3036" s="48"/>
      <c r="N3036" s="285"/>
      <c r="O3036" s="285"/>
      <c r="U3036" s="285"/>
      <c r="V3036" s="285"/>
      <c r="W3036" s="285"/>
      <c r="X3036" s="285"/>
    </row>
    <row r="3037" spans="1:24">
      <c r="A3037" s="45"/>
      <c r="B3037" s="43">
        <f t="shared" si="54"/>
        <v>3015</v>
      </c>
      <c r="C3037" s="539"/>
      <c r="D3037" s="620"/>
      <c r="E3037" s="620"/>
      <c r="F3037" s="48"/>
      <c r="N3037" s="285"/>
      <c r="O3037" s="285"/>
      <c r="U3037" s="285"/>
      <c r="V3037" s="285"/>
      <c r="W3037" s="285"/>
      <c r="X3037" s="285"/>
    </row>
    <row r="3038" spans="1:24">
      <c r="A3038" s="45"/>
      <c r="B3038" s="43">
        <f t="shared" si="54"/>
        <v>3016</v>
      </c>
      <c r="C3038" s="539"/>
      <c r="D3038" s="620"/>
      <c r="E3038" s="620"/>
      <c r="F3038" s="48"/>
      <c r="N3038" s="285"/>
      <c r="O3038" s="285"/>
      <c r="U3038" s="285"/>
      <c r="V3038" s="285"/>
      <c r="W3038" s="285"/>
      <c r="X3038" s="285"/>
    </row>
    <row r="3039" spans="1:24">
      <c r="A3039" s="45"/>
      <c r="B3039" s="43">
        <f t="shared" si="54"/>
        <v>3017</v>
      </c>
      <c r="C3039" s="539"/>
      <c r="D3039" s="620"/>
      <c r="E3039" s="620"/>
      <c r="F3039" s="48"/>
      <c r="N3039" s="285"/>
      <c r="O3039" s="285"/>
      <c r="U3039" s="285"/>
      <c r="V3039" s="285"/>
      <c r="W3039" s="285"/>
      <c r="X3039" s="285"/>
    </row>
    <row r="3040" spans="1:24">
      <c r="A3040" s="45"/>
      <c r="B3040" s="43">
        <f t="shared" si="54"/>
        <v>3018</v>
      </c>
      <c r="C3040" s="539"/>
      <c r="D3040" s="620"/>
      <c r="E3040" s="620"/>
      <c r="F3040" s="48"/>
      <c r="N3040" s="285"/>
      <c r="O3040" s="285"/>
      <c r="U3040" s="285"/>
      <c r="V3040" s="285"/>
      <c r="W3040" s="285"/>
      <c r="X3040" s="285"/>
    </row>
    <row r="3041" spans="1:24">
      <c r="A3041" s="45"/>
      <c r="B3041" s="43">
        <f t="shared" si="54"/>
        <v>3019</v>
      </c>
      <c r="C3041" s="539"/>
      <c r="D3041" s="620"/>
      <c r="E3041" s="620"/>
      <c r="F3041" s="48"/>
      <c r="N3041" s="285"/>
      <c r="O3041" s="285"/>
      <c r="U3041" s="285"/>
      <c r="V3041" s="285"/>
      <c r="W3041" s="285"/>
      <c r="X3041" s="285"/>
    </row>
    <row r="3042" spans="1:24">
      <c r="A3042" s="45"/>
      <c r="B3042" s="43">
        <f t="shared" si="54"/>
        <v>3020</v>
      </c>
      <c r="C3042" s="539"/>
      <c r="D3042" s="620"/>
      <c r="E3042" s="620"/>
      <c r="F3042" s="48"/>
      <c r="N3042" s="285"/>
      <c r="O3042" s="285"/>
      <c r="U3042" s="285"/>
      <c r="V3042" s="285"/>
      <c r="W3042" s="285"/>
      <c r="X3042" s="285"/>
    </row>
    <row r="3043" spans="1:24">
      <c r="A3043" s="45"/>
      <c r="B3043" s="43">
        <f t="shared" si="54"/>
        <v>3021</v>
      </c>
      <c r="C3043" s="539"/>
      <c r="D3043" s="620"/>
      <c r="E3043" s="620"/>
      <c r="F3043" s="48"/>
      <c r="N3043" s="285"/>
      <c r="O3043" s="285"/>
      <c r="U3043" s="285"/>
      <c r="V3043" s="285"/>
      <c r="W3043" s="285"/>
      <c r="X3043" s="285"/>
    </row>
    <row r="3044" spans="1:24">
      <c r="A3044" s="45"/>
      <c r="B3044" s="43">
        <f t="shared" si="54"/>
        <v>3022</v>
      </c>
      <c r="C3044" s="539"/>
      <c r="D3044" s="620"/>
      <c r="E3044" s="620"/>
      <c r="F3044" s="48"/>
      <c r="N3044" s="285"/>
      <c r="O3044" s="285"/>
      <c r="U3044" s="285"/>
      <c r="V3044" s="285"/>
      <c r="W3044" s="285"/>
      <c r="X3044" s="285"/>
    </row>
    <row r="3045" spans="1:24">
      <c r="A3045" s="45"/>
      <c r="B3045" s="43">
        <f t="shared" si="54"/>
        <v>3023</v>
      </c>
      <c r="C3045" s="539"/>
      <c r="D3045" s="620"/>
      <c r="E3045" s="620"/>
      <c r="F3045" s="48"/>
      <c r="N3045" s="285"/>
      <c r="O3045" s="285"/>
      <c r="U3045" s="285"/>
      <c r="V3045" s="285"/>
      <c r="W3045" s="285"/>
      <c r="X3045" s="285"/>
    </row>
    <row r="3046" spans="1:24">
      <c r="A3046" s="45"/>
      <c r="B3046" s="43">
        <f t="shared" si="54"/>
        <v>3024</v>
      </c>
      <c r="C3046" s="539"/>
      <c r="D3046" s="620"/>
      <c r="E3046" s="620"/>
      <c r="F3046" s="48"/>
      <c r="N3046" s="285"/>
      <c r="O3046" s="285"/>
      <c r="U3046" s="285"/>
      <c r="V3046" s="285"/>
      <c r="W3046" s="285"/>
      <c r="X3046" s="285"/>
    </row>
    <row r="3047" spans="1:24">
      <c r="A3047" s="45"/>
      <c r="B3047" s="43">
        <f t="shared" si="54"/>
        <v>3025</v>
      </c>
      <c r="C3047" s="539"/>
      <c r="D3047" s="620"/>
      <c r="E3047" s="620"/>
      <c r="F3047" s="48"/>
      <c r="N3047" s="285"/>
      <c r="O3047" s="285"/>
      <c r="U3047" s="285"/>
      <c r="V3047" s="285"/>
      <c r="W3047" s="285"/>
      <c r="X3047" s="285"/>
    </row>
    <row r="3048" spans="1:24">
      <c r="A3048" s="45"/>
      <c r="B3048" s="43">
        <f t="shared" si="54"/>
        <v>3026</v>
      </c>
      <c r="C3048" s="539"/>
      <c r="D3048" s="620"/>
      <c r="E3048" s="620"/>
      <c r="F3048" s="48"/>
      <c r="N3048" s="285"/>
      <c r="O3048" s="285"/>
      <c r="U3048" s="285"/>
      <c r="V3048" s="285"/>
      <c r="W3048" s="285"/>
      <c r="X3048" s="285"/>
    </row>
    <row r="3049" spans="1:24">
      <c r="A3049" s="45"/>
      <c r="B3049" s="43">
        <f t="shared" si="54"/>
        <v>3027</v>
      </c>
      <c r="C3049" s="539"/>
      <c r="D3049" s="620"/>
      <c r="E3049" s="620"/>
      <c r="F3049" s="48"/>
      <c r="N3049" s="285"/>
      <c r="O3049" s="285"/>
      <c r="U3049" s="285"/>
      <c r="V3049" s="285"/>
      <c r="W3049" s="285"/>
      <c r="X3049" s="285"/>
    </row>
    <row r="3050" spans="1:24">
      <c r="A3050" s="45"/>
      <c r="B3050" s="43">
        <f t="shared" si="54"/>
        <v>3028</v>
      </c>
      <c r="C3050" s="539"/>
      <c r="D3050" s="620"/>
      <c r="E3050" s="620"/>
      <c r="F3050" s="48"/>
      <c r="N3050" s="285"/>
      <c r="O3050" s="285"/>
      <c r="U3050" s="285"/>
      <c r="V3050" s="285"/>
      <c r="W3050" s="285"/>
      <c r="X3050" s="285"/>
    </row>
    <row r="3051" spans="1:24">
      <c r="A3051" s="45"/>
      <c r="B3051" s="43">
        <f t="shared" si="54"/>
        <v>3029</v>
      </c>
      <c r="C3051" s="539"/>
      <c r="D3051" s="620"/>
      <c r="E3051" s="620"/>
      <c r="F3051" s="48"/>
      <c r="N3051" s="285"/>
      <c r="O3051" s="285"/>
      <c r="U3051" s="285"/>
      <c r="V3051" s="285"/>
      <c r="W3051" s="285"/>
      <c r="X3051" s="285"/>
    </row>
    <row r="3052" spans="1:24">
      <c r="A3052" s="45"/>
      <c r="B3052" s="43">
        <f t="shared" si="54"/>
        <v>3030</v>
      </c>
      <c r="C3052" s="539"/>
      <c r="D3052" s="620"/>
      <c r="E3052" s="620"/>
      <c r="F3052" s="48"/>
      <c r="N3052" s="285"/>
      <c r="O3052" s="285"/>
      <c r="U3052" s="285"/>
      <c r="V3052" s="285"/>
      <c r="W3052" s="285"/>
      <c r="X3052" s="285"/>
    </row>
    <row r="3053" spans="1:24">
      <c r="A3053" s="45"/>
      <c r="B3053" s="43">
        <f t="shared" si="54"/>
        <v>3031</v>
      </c>
      <c r="C3053" s="539"/>
      <c r="D3053" s="620"/>
      <c r="E3053" s="620"/>
      <c r="F3053" s="48"/>
      <c r="N3053" s="285"/>
      <c r="O3053" s="285"/>
      <c r="U3053" s="285"/>
      <c r="V3053" s="285"/>
      <c r="W3053" s="285"/>
      <c r="X3053" s="285"/>
    </row>
    <row r="3054" spans="1:24">
      <c r="A3054" s="45"/>
      <c r="B3054" s="43">
        <f t="shared" si="54"/>
        <v>3032</v>
      </c>
      <c r="C3054" s="539"/>
      <c r="D3054" s="620"/>
      <c r="E3054" s="620"/>
      <c r="F3054" s="48"/>
      <c r="N3054" s="285"/>
      <c r="O3054" s="285"/>
      <c r="U3054" s="285"/>
      <c r="V3054" s="285"/>
      <c r="W3054" s="285"/>
      <c r="X3054" s="285"/>
    </row>
    <row r="3055" spans="1:24">
      <c r="A3055" s="45"/>
      <c r="B3055" s="43">
        <f t="shared" si="54"/>
        <v>3033</v>
      </c>
      <c r="C3055" s="539"/>
      <c r="D3055" s="620"/>
      <c r="E3055" s="620"/>
      <c r="F3055" s="48"/>
      <c r="N3055" s="285"/>
      <c r="O3055" s="285"/>
      <c r="U3055" s="285"/>
      <c r="V3055" s="285"/>
      <c r="W3055" s="285"/>
      <c r="X3055" s="285"/>
    </row>
    <row r="3056" spans="1:24">
      <c r="A3056" s="45"/>
      <c r="B3056" s="43">
        <f t="shared" si="54"/>
        <v>3034</v>
      </c>
      <c r="C3056" s="539"/>
      <c r="D3056" s="620"/>
      <c r="E3056" s="620"/>
      <c r="F3056" s="48"/>
      <c r="N3056" s="285"/>
      <c r="O3056" s="285"/>
      <c r="U3056" s="285"/>
      <c r="V3056" s="285"/>
      <c r="W3056" s="285"/>
      <c r="X3056" s="285"/>
    </row>
    <row r="3057" spans="1:24">
      <c r="A3057" s="45"/>
      <c r="B3057" s="43">
        <f t="shared" si="54"/>
        <v>3035</v>
      </c>
      <c r="C3057" s="539"/>
      <c r="D3057" s="620"/>
      <c r="E3057" s="620"/>
      <c r="F3057" s="48"/>
      <c r="N3057" s="285"/>
      <c r="O3057" s="285"/>
      <c r="U3057" s="285"/>
      <c r="V3057" s="285"/>
      <c r="W3057" s="285"/>
      <c r="X3057" s="285"/>
    </row>
    <row r="3058" spans="1:24">
      <c r="A3058" s="45"/>
      <c r="B3058" s="43">
        <f t="shared" si="54"/>
        <v>3036</v>
      </c>
      <c r="C3058" s="539"/>
      <c r="D3058" s="620"/>
      <c r="E3058" s="620"/>
      <c r="F3058" s="48"/>
      <c r="N3058" s="285"/>
      <c r="O3058" s="285"/>
      <c r="U3058" s="285"/>
      <c r="V3058" s="285"/>
      <c r="W3058" s="285"/>
      <c r="X3058" s="285"/>
    </row>
    <row r="3059" spans="1:24">
      <c r="A3059" s="45"/>
      <c r="B3059" s="43">
        <f t="shared" si="54"/>
        <v>3037</v>
      </c>
      <c r="C3059" s="539"/>
      <c r="D3059" s="620"/>
      <c r="E3059" s="620"/>
      <c r="F3059" s="48"/>
      <c r="N3059" s="285"/>
      <c r="O3059" s="285"/>
      <c r="U3059" s="285"/>
      <c r="V3059" s="285"/>
      <c r="W3059" s="285"/>
      <c r="X3059" s="285"/>
    </row>
    <row r="3060" spans="1:24">
      <c r="A3060" s="45"/>
      <c r="B3060" s="43">
        <f t="shared" si="54"/>
        <v>3038</v>
      </c>
      <c r="C3060" s="539"/>
      <c r="D3060" s="620"/>
      <c r="E3060" s="620"/>
      <c r="F3060" s="48"/>
      <c r="N3060" s="285"/>
      <c r="O3060" s="285"/>
      <c r="U3060" s="285"/>
      <c r="V3060" s="285"/>
      <c r="W3060" s="285"/>
      <c r="X3060" s="285"/>
    </row>
    <row r="3061" spans="1:24">
      <c r="A3061" s="45"/>
      <c r="B3061" s="43">
        <f t="shared" si="54"/>
        <v>3039</v>
      </c>
      <c r="C3061" s="539"/>
      <c r="D3061" s="620"/>
      <c r="E3061" s="620"/>
      <c r="F3061" s="48"/>
      <c r="N3061" s="285"/>
      <c r="O3061" s="285"/>
      <c r="U3061" s="285"/>
      <c r="V3061" s="285"/>
      <c r="W3061" s="285"/>
      <c r="X3061" s="285"/>
    </row>
    <row r="3062" spans="1:24">
      <c r="A3062" s="45"/>
      <c r="B3062" s="43">
        <f t="shared" si="54"/>
        <v>3040</v>
      </c>
      <c r="C3062" s="539"/>
      <c r="D3062" s="620"/>
      <c r="E3062" s="620"/>
      <c r="F3062" s="48"/>
      <c r="N3062" s="285"/>
      <c r="O3062" s="285"/>
      <c r="U3062" s="285"/>
      <c r="V3062" s="285"/>
      <c r="W3062" s="285"/>
      <c r="X3062" s="285"/>
    </row>
    <row r="3063" spans="1:24">
      <c r="A3063" s="45"/>
      <c r="B3063" s="43">
        <f t="shared" si="54"/>
        <v>3041</v>
      </c>
      <c r="C3063" s="539"/>
      <c r="D3063" s="620"/>
      <c r="E3063" s="620"/>
      <c r="F3063" s="48"/>
      <c r="N3063" s="285"/>
      <c r="O3063" s="285"/>
      <c r="U3063" s="285"/>
      <c r="V3063" s="285"/>
      <c r="W3063" s="285"/>
      <c r="X3063" s="285"/>
    </row>
    <row r="3064" spans="1:24">
      <c r="A3064" s="45"/>
      <c r="B3064" s="43">
        <f t="shared" si="54"/>
        <v>3042</v>
      </c>
      <c r="C3064" s="539"/>
      <c r="D3064" s="620"/>
      <c r="E3064" s="620"/>
      <c r="F3064" s="48"/>
      <c r="N3064" s="285"/>
      <c r="O3064" s="285"/>
      <c r="U3064" s="285"/>
      <c r="V3064" s="285"/>
      <c r="W3064" s="285"/>
      <c r="X3064" s="285"/>
    </row>
    <row r="3065" spans="1:24">
      <c r="A3065" s="45"/>
      <c r="B3065" s="43">
        <f t="shared" si="54"/>
        <v>3043</v>
      </c>
      <c r="C3065" s="539"/>
      <c r="D3065" s="620"/>
      <c r="E3065" s="620"/>
      <c r="F3065" s="48"/>
      <c r="N3065" s="285"/>
      <c r="O3065" s="285"/>
      <c r="U3065" s="285"/>
      <c r="V3065" s="285"/>
      <c r="W3065" s="285"/>
      <c r="X3065" s="285"/>
    </row>
    <row r="3066" spans="1:24">
      <c r="A3066" s="45"/>
      <c r="B3066" s="43">
        <f t="shared" si="54"/>
        <v>3044</v>
      </c>
      <c r="C3066" s="539"/>
      <c r="D3066" s="620"/>
      <c r="E3066" s="620"/>
      <c r="F3066" s="48"/>
      <c r="N3066" s="285"/>
      <c r="O3066" s="285"/>
      <c r="U3066" s="285"/>
      <c r="V3066" s="285"/>
      <c r="W3066" s="285"/>
      <c r="X3066" s="285"/>
    </row>
    <row r="3067" spans="1:24">
      <c r="A3067" s="45"/>
      <c r="B3067" s="43">
        <f t="shared" si="54"/>
        <v>3045</v>
      </c>
      <c r="C3067" s="539"/>
      <c r="D3067" s="620"/>
      <c r="E3067" s="620"/>
      <c r="F3067" s="48"/>
      <c r="N3067" s="285"/>
      <c r="O3067" s="285"/>
      <c r="U3067" s="285"/>
      <c r="V3067" s="285"/>
      <c r="W3067" s="285"/>
      <c r="X3067" s="285"/>
    </row>
    <row r="3068" spans="1:24">
      <c r="A3068" s="45"/>
      <c r="B3068" s="43">
        <f t="shared" si="54"/>
        <v>3046</v>
      </c>
      <c r="C3068" s="539"/>
      <c r="D3068" s="620"/>
      <c r="E3068" s="620"/>
      <c r="F3068" s="48"/>
      <c r="N3068" s="285"/>
      <c r="O3068" s="285"/>
      <c r="U3068" s="285"/>
      <c r="V3068" s="285"/>
      <c r="W3068" s="285"/>
      <c r="X3068" s="285"/>
    </row>
    <row r="3069" spans="1:24">
      <c r="A3069" s="45"/>
      <c r="B3069" s="43">
        <f t="shared" si="54"/>
        <v>3047</v>
      </c>
      <c r="C3069" s="539"/>
      <c r="D3069" s="620"/>
      <c r="E3069" s="620"/>
      <c r="F3069" s="48"/>
      <c r="N3069" s="285"/>
      <c r="O3069" s="285"/>
      <c r="U3069" s="285"/>
      <c r="V3069" s="285"/>
      <c r="W3069" s="285"/>
      <c r="X3069" s="285"/>
    </row>
    <row r="3070" spans="1:24">
      <c r="A3070" s="45"/>
      <c r="B3070" s="43">
        <f t="shared" si="54"/>
        <v>3048</v>
      </c>
      <c r="C3070" s="539"/>
      <c r="D3070" s="620"/>
      <c r="E3070" s="620"/>
      <c r="F3070" s="48"/>
      <c r="N3070" s="285"/>
      <c r="O3070" s="285"/>
      <c r="U3070" s="285"/>
      <c r="V3070" s="285"/>
      <c r="W3070" s="285"/>
      <c r="X3070" s="285"/>
    </row>
    <row r="3071" spans="1:24">
      <c r="A3071" s="45"/>
      <c r="B3071" s="43">
        <f t="shared" si="54"/>
        <v>3049</v>
      </c>
      <c r="C3071" s="539"/>
      <c r="D3071" s="620"/>
      <c r="E3071" s="620"/>
      <c r="F3071" s="48"/>
      <c r="N3071" s="285"/>
      <c r="O3071" s="285"/>
      <c r="U3071" s="285"/>
      <c r="V3071" s="285"/>
      <c r="W3071" s="285"/>
      <c r="X3071" s="285"/>
    </row>
    <row r="3072" spans="1:24">
      <c r="A3072" s="45"/>
      <c r="B3072" s="43">
        <f t="shared" si="54"/>
        <v>3050</v>
      </c>
      <c r="C3072" s="539"/>
      <c r="D3072" s="620"/>
      <c r="E3072" s="620"/>
      <c r="F3072" s="48"/>
      <c r="N3072" s="285"/>
      <c r="O3072" s="285"/>
      <c r="U3072" s="285"/>
      <c r="V3072" s="285"/>
      <c r="W3072" s="285"/>
      <c r="X3072" s="285"/>
    </row>
    <row r="3073" spans="1:24">
      <c r="A3073" s="45"/>
      <c r="B3073" s="43">
        <f t="shared" si="54"/>
        <v>3051</v>
      </c>
      <c r="C3073" s="539"/>
      <c r="D3073" s="620"/>
      <c r="E3073" s="620"/>
      <c r="F3073" s="48"/>
      <c r="N3073" s="285"/>
      <c r="O3073" s="285"/>
      <c r="U3073" s="285"/>
      <c r="V3073" s="285"/>
      <c r="W3073" s="285"/>
      <c r="X3073" s="285"/>
    </row>
    <row r="3074" spans="1:24">
      <c r="A3074" s="45"/>
      <c r="B3074" s="43">
        <f t="shared" si="54"/>
        <v>3052</v>
      </c>
      <c r="C3074" s="539"/>
      <c r="D3074" s="620"/>
      <c r="E3074" s="620"/>
      <c r="F3074" s="48"/>
      <c r="N3074" s="285"/>
      <c r="O3074" s="285"/>
      <c r="U3074" s="285"/>
      <c r="V3074" s="285"/>
      <c r="W3074" s="285"/>
      <c r="X3074" s="285"/>
    </row>
    <row r="3075" spans="1:24">
      <c r="A3075" s="45"/>
      <c r="B3075" s="43">
        <f t="shared" si="54"/>
        <v>3053</v>
      </c>
      <c r="C3075" s="539"/>
      <c r="D3075" s="620"/>
      <c r="E3075" s="620"/>
      <c r="F3075" s="48"/>
      <c r="N3075" s="285"/>
      <c r="O3075" s="285"/>
      <c r="U3075" s="285"/>
      <c r="V3075" s="285"/>
      <c r="W3075" s="285"/>
      <c r="X3075" s="285"/>
    </row>
    <row r="3076" spans="1:24">
      <c r="A3076" s="45"/>
      <c r="B3076" s="43">
        <f t="shared" si="54"/>
        <v>3054</v>
      </c>
      <c r="C3076" s="539"/>
      <c r="D3076" s="620"/>
      <c r="E3076" s="620"/>
      <c r="F3076" s="48"/>
      <c r="N3076" s="285"/>
      <c r="O3076" s="285"/>
      <c r="U3076" s="285"/>
      <c r="V3076" s="285"/>
      <c r="W3076" s="285"/>
      <c r="X3076" s="285"/>
    </row>
    <row r="3077" spans="1:24">
      <c r="A3077" s="45"/>
      <c r="B3077" s="43">
        <f t="shared" si="54"/>
        <v>3055</v>
      </c>
      <c r="C3077" s="539"/>
      <c r="D3077" s="620"/>
      <c r="E3077" s="620"/>
      <c r="F3077" s="48"/>
      <c r="N3077" s="285"/>
      <c r="O3077" s="285"/>
      <c r="U3077" s="285"/>
      <c r="V3077" s="285"/>
      <c r="W3077" s="285"/>
      <c r="X3077" s="285"/>
    </row>
    <row r="3078" spans="1:24">
      <c r="A3078" s="45"/>
      <c r="B3078" s="43">
        <f t="shared" si="54"/>
        <v>3056</v>
      </c>
      <c r="C3078" s="539"/>
      <c r="D3078" s="620"/>
      <c r="E3078" s="620"/>
      <c r="F3078" s="48"/>
      <c r="N3078" s="285"/>
      <c r="O3078" s="285"/>
      <c r="U3078" s="285"/>
      <c r="V3078" s="285"/>
      <c r="W3078" s="285"/>
      <c r="X3078" s="285"/>
    </row>
    <row r="3079" spans="1:24">
      <c r="A3079" s="45"/>
      <c r="B3079" s="43">
        <f t="shared" si="54"/>
        <v>3057</v>
      </c>
      <c r="C3079" s="539"/>
      <c r="D3079" s="620"/>
      <c r="E3079" s="620"/>
      <c r="F3079" s="48"/>
      <c r="N3079" s="285"/>
      <c r="O3079" s="285"/>
      <c r="U3079" s="285"/>
      <c r="V3079" s="285"/>
      <c r="W3079" s="285"/>
      <c r="X3079" s="285"/>
    </row>
    <row r="3080" spans="1:24">
      <c r="A3080" s="45"/>
      <c r="B3080" s="43">
        <f t="shared" si="54"/>
        <v>3058</v>
      </c>
      <c r="C3080" s="539"/>
      <c r="D3080" s="620"/>
      <c r="E3080" s="620"/>
      <c r="F3080" s="48"/>
      <c r="N3080" s="285"/>
      <c r="O3080" s="285"/>
      <c r="U3080" s="285"/>
      <c r="V3080" s="285"/>
      <c r="W3080" s="285"/>
      <c r="X3080" s="285"/>
    </row>
    <row r="3081" spans="1:24">
      <c r="A3081" s="45"/>
      <c r="B3081" s="43">
        <f t="shared" si="54"/>
        <v>3059</v>
      </c>
      <c r="C3081" s="539"/>
      <c r="D3081" s="620"/>
      <c r="E3081" s="620"/>
      <c r="F3081" s="48"/>
      <c r="N3081" s="285"/>
      <c r="O3081" s="285"/>
      <c r="U3081" s="285"/>
      <c r="V3081" s="285"/>
      <c r="W3081" s="285"/>
      <c r="X3081" s="285"/>
    </row>
    <row r="3082" spans="1:24">
      <c r="A3082" s="45"/>
      <c r="B3082" s="43">
        <f t="shared" si="54"/>
        <v>3060</v>
      </c>
      <c r="C3082" s="539"/>
      <c r="D3082" s="620"/>
      <c r="E3082" s="620"/>
      <c r="F3082" s="48"/>
      <c r="N3082" s="285"/>
      <c r="O3082" s="285"/>
      <c r="U3082" s="285"/>
      <c r="V3082" s="285"/>
      <c r="W3082" s="285"/>
      <c r="X3082" s="285"/>
    </row>
    <row r="3083" spans="1:24">
      <c r="A3083" s="45"/>
      <c r="B3083" s="43">
        <f t="shared" si="54"/>
        <v>3061</v>
      </c>
      <c r="C3083" s="539"/>
      <c r="D3083" s="620"/>
      <c r="E3083" s="620"/>
      <c r="F3083" s="48"/>
      <c r="N3083" s="285"/>
      <c r="O3083" s="285"/>
      <c r="U3083" s="285"/>
      <c r="V3083" s="285"/>
      <c r="W3083" s="285"/>
      <c r="X3083" s="285"/>
    </row>
    <row r="3084" spans="1:24">
      <c r="A3084" s="45"/>
      <c r="B3084" s="43">
        <f t="shared" si="54"/>
        <v>3062</v>
      </c>
      <c r="C3084" s="539"/>
      <c r="D3084" s="620"/>
      <c r="E3084" s="620"/>
      <c r="F3084" s="48"/>
      <c r="N3084" s="285"/>
      <c r="O3084" s="285"/>
      <c r="U3084" s="285"/>
      <c r="V3084" s="285"/>
      <c r="W3084" s="285"/>
      <c r="X3084" s="285"/>
    </row>
    <row r="3085" spans="1:24">
      <c r="A3085" s="45"/>
      <c r="B3085" s="43">
        <f t="shared" si="54"/>
        <v>3063</v>
      </c>
      <c r="C3085" s="539"/>
      <c r="D3085" s="620"/>
      <c r="E3085" s="620"/>
      <c r="F3085" s="48"/>
      <c r="N3085" s="285"/>
      <c r="O3085" s="285"/>
      <c r="U3085" s="285"/>
      <c r="V3085" s="285"/>
      <c r="W3085" s="285"/>
      <c r="X3085" s="285"/>
    </row>
    <row r="3086" spans="1:24">
      <c r="A3086" s="45"/>
      <c r="B3086" s="43">
        <f t="shared" si="54"/>
        <v>3064</v>
      </c>
      <c r="C3086" s="539"/>
      <c r="D3086" s="620"/>
      <c r="E3086" s="620"/>
      <c r="F3086" s="48"/>
      <c r="N3086" s="285"/>
      <c r="O3086" s="285"/>
      <c r="U3086" s="285"/>
      <c r="V3086" s="285"/>
      <c r="W3086" s="285"/>
      <c r="X3086" s="285"/>
    </row>
    <row r="3087" spans="1:24">
      <c r="A3087" s="45"/>
      <c r="B3087" s="43">
        <f t="shared" si="54"/>
        <v>3065</v>
      </c>
      <c r="C3087" s="539"/>
      <c r="D3087" s="620"/>
      <c r="E3087" s="620"/>
      <c r="F3087" s="48"/>
      <c r="N3087" s="285"/>
      <c r="O3087" s="285"/>
      <c r="U3087" s="285"/>
      <c r="V3087" s="285"/>
      <c r="W3087" s="285"/>
      <c r="X3087" s="285"/>
    </row>
    <row r="3088" spans="1:24">
      <c r="A3088" s="45"/>
      <c r="B3088" s="43">
        <f t="shared" si="54"/>
        <v>3066</v>
      </c>
      <c r="C3088" s="539"/>
      <c r="D3088" s="620"/>
      <c r="E3088" s="620"/>
      <c r="F3088" s="48"/>
      <c r="N3088" s="285"/>
      <c r="O3088" s="285"/>
      <c r="U3088" s="285"/>
      <c r="V3088" s="285"/>
      <c r="W3088" s="285"/>
      <c r="X3088" s="285"/>
    </row>
    <row r="3089" spans="1:24">
      <c r="A3089" s="45"/>
      <c r="B3089" s="43">
        <f t="shared" si="54"/>
        <v>3067</v>
      </c>
      <c r="C3089" s="539"/>
      <c r="D3089" s="620"/>
      <c r="E3089" s="620"/>
      <c r="F3089" s="48"/>
      <c r="N3089" s="285"/>
      <c r="O3089" s="285"/>
      <c r="U3089" s="285"/>
      <c r="V3089" s="285"/>
      <c r="W3089" s="285"/>
      <c r="X3089" s="285"/>
    </row>
    <row r="3090" spans="1:24">
      <c r="A3090" s="45"/>
      <c r="B3090" s="43">
        <f t="shared" si="54"/>
        <v>3068</v>
      </c>
      <c r="C3090" s="539"/>
      <c r="D3090" s="620"/>
      <c r="E3090" s="620"/>
      <c r="F3090" s="48"/>
      <c r="N3090" s="285"/>
      <c r="O3090" s="285"/>
      <c r="U3090" s="285"/>
      <c r="V3090" s="285"/>
      <c r="W3090" s="285"/>
      <c r="X3090" s="285"/>
    </row>
    <row r="3091" spans="1:24">
      <c r="A3091" s="45"/>
      <c r="B3091" s="43">
        <f t="shared" si="54"/>
        <v>3069</v>
      </c>
      <c r="C3091" s="539"/>
      <c r="D3091" s="620"/>
      <c r="E3091" s="620"/>
      <c r="F3091" s="48"/>
      <c r="N3091" s="285"/>
      <c r="O3091" s="285"/>
      <c r="U3091" s="285"/>
      <c r="V3091" s="285"/>
      <c r="W3091" s="285"/>
      <c r="X3091" s="285"/>
    </row>
    <row r="3092" spans="1:24">
      <c r="A3092" s="45"/>
      <c r="B3092" s="43">
        <f t="shared" si="54"/>
        <v>3070</v>
      </c>
      <c r="C3092" s="539"/>
      <c r="D3092" s="620"/>
      <c r="E3092" s="620"/>
      <c r="F3092" s="48"/>
      <c r="N3092" s="285"/>
      <c r="O3092" s="285"/>
      <c r="U3092" s="285"/>
      <c r="V3092" s="285"/>
      <c r="W3092" s="285"/>
      <c r="X3092" s="285"/>
    </row>
    <row r="3093" spans="1:24">
      <c r="A3093" s="45"/>
      <c r="B3093" s="43">
        <f t="shared" si="54"/>
        <v>3071</v>
      </c>
      <c r="C3093" s="539"/>
      <c r="D3093" s="620"/>
      <c r="E3093" s="620"/>
      <c r="F3093" s="48"/>
      <c r="N3093" s="285"/>
      <c r="O3093" s="285"/>
      <c r="U3093" s="285"/>
      <c r="V3093" s="285"/>
      <c r="W3093" s="285"/>
      <c r="X3093" s="285"/>
    </row>
    <row r="3094" spans="1:24">
      <c r="A3094" s="45"/>
      <c r="B3094" s="43">
        <f t="shared" si="54"/>
        <v>3072</v>
      </c>
      <c r="C3094" s="539"/>
      <c r="D3094" s="620"/>
      <c r="E3094" s="620"/>
      <c r="F3094" s="48"/>
      <c r="N3094" s="285"/>
      <c r="O3094" s="285"/>
      <c r="U3094" s="285"/>
      <c r="V3094" s="285"/>
      <c r="W3094" s="285"/>
      <c r="X3094" s="285"/>
    </row>
    <row r="3095" spans="1:24">
      <c r="A3095" s="45"/>
      <c r="B3095" s="43">
        <f t="shared" si="54"/>
        <v>3073</v>
      </c>
      <c r="C3095" s="539"/>
      <c r="D3095" s="620"/>
      <c r="E3095" s="620"/>
      <c r="F3095" s="48"/>
      <c r="N3095" s="285"/>
      <c r="O3095" s="285"/>
      <c r="U3095" s="285"/>
      <c r="V3095" s="285"/>
      <c r="W3095" s="285"/>
      <c r="X3095" s="285"/>
    </row>
    <row r="3096" spans="1:24">
      <c r="A3096" s="45"/>
      <c r="B3096" s="43">
        <f t="shared" si="54"/>
        <v>3074</v>
      </c>
      <c r="C3096" s="539"/>
      <c r="D3096" s="620"/>
      <c r="E3096" s="620"/>
      <c r="F3096" s="48"/>
      <c r="N3096" s="285"/>
      <c r="O3096" s="285"/>
      <c r="U3096" s="285"/>
      <c r="V3096" s="285"/>
      <c r="W3096" s="285"/>
      <c r="X3096" s="285"/>
    </row>
    <row r="3097" spans="1:24">
      <c r="A3097" s="45"/>
      <c r="B3097" s="43">
        <f t="shared" ref="B3097:B3160" si="55">B3096+1</f>
        <v>3075</v>
      </c>
      <c r="C3097" s="539"/>
      <c r="D3097" s="620"/>
      <c r="E3097" s="620"/>
      <c r="F3097" s="48"/>
      <c r="N3097" s="285"/>
      <c r="O3097" s="285"/>
      <c r="U3097" s="285"/>
      <c r="V3097" s="285"/>
      <c r="W3097" s="285"/>
      <c r="X3097" s="285"/>
    </row>
    <row r="3098" spans="1:24">
      <c r="A3098" s="45"/>
      <c r="B3098" s="43">
        <f t="shared" si="55"/>
        <v>3076</v>
      </c>
      <c r="C3098" s="539"/>
      <c r="D3098" s="620"/>
      <c r="E3098" s="620"/>
      <c r="F3098" s="48"/>
      <c r="N3098" s="285"/>
      <c r="O3098" s="285"/>
      <c r="U3098" s="285"/>
      <c r="V3098" s="285"/>
      <c r="W3098" s="285"/>
      <c r="X3098" s="285"/>
    </row>
    <row r="3099" spans="1:24">
      <c r="A3099" s="45"/>
      <c r="B3099" s="43">
        <f t="shared" si="55"/>
        <v>3077</v>
      </c>
      <c r="C3099" s="539"/>
      <c r="D3099" s="620"/>
      <c r="E3099" s="620"/>
      <c r="F3099" s="48"/>
      <c r="N3099" s="285"/>
      <c r="O3099" s="285"/>
      <c r="U3099" s="285"/>
      <c r="V3099" s="285"/>
      <c r="W3099" s="285"/>
      <c r="X3099" s="285"/>
    </row>
    <row r="3100" spans="1:24">
      <c r="A3100" s="45"/>
      <c r="B3100" s="43">
        <f t="shared" si="55"/>
        <v>3078</v>
      </c>
      <c r="C3100" s="539"/>
      <c r="D3100" s="620"/>
      <c r="E3100" s="620"/>
      <c r="F3100" s="48"/>
      <c r="N3100" s="285"/>
      <c r="O3100" s="285"/>
      <c r="U3100" s="285"/>
      <c r="V3100" s="285"/>
      <c r="W3100" s="285"/>
      <c r="X3100" s="285"/>
    </row>
    <row r="3101" spans="1:24">
      <c r="A3101" s="45"/>
      <c r="B3101" s="43">
        <f t="shared" si="55"/>
        <v>3079</v>
      </c>
      <c r="C3101" s="539"/>
      <c r="D3101" s="620"/>
      <c r="E3101" s="620"/>
      <c r="F3101" s="48"/>
      <c r="N3101" s="285"/>
      <c r="O3101" s="285"/>
      <c r="U3101" s="285"/>
      <c r="V3101" s="285"/>
      <c r="W3101" s="285"/>
      <c r="X3101" s="285"/>
    </row>
    <row r="3102" spans="1:24">
      <c r="A3102" s="45"/>
      <c r="B3102" s="43">
        <f t="shared" si="55"/>
        <v>3080</v>
      </c>
      <c r="C3102" s="539"/>
      <c r="D3102" s="620"/>
      <c r="E3102" s="620"/>
      <c r="F3102" s="48"/>
      <c r="N3102" s="285"/>
      <c r="O3102" s="285"/>
      <c r="U3102" s="285"/>
      <c r="V3102" s="285"/>
      <c r="W3102" s="285"/>
      <c r="X3102" s="285"/>
    </row>
    <row r="3103" spans="1:24">
      <c r="A3103" s="45"/>
      <c r="B3103" s="43">
        <f t="shared" si="55"/>
        <v>3081</v>
      </c>
      <c r="C3103" s="539"/>
      <c r="D3103" s="620"/>
      <c r="E3103" s="620"/>
      <c r="F3103" s="48"/>
      <c r="N3103" s="285"/>
      <c r="O3103" s="285"/>
      <c r="U3103" s="285"/>
      <c r="V3103" s="285"/>
      <c r="W3103" s="285"/>
      <c r="X3103" s="285"/>
    </row>
    <row r="3104" spans="1:24">
      <c r="A3104" s="45"/>
      <c r="B3104" s="43">
        <f t="shared" si="55"/>
        <v>3082</v>
      </c>
      <c r="C3104" s="539"/>
      <c r="D3104" s="620"/>
      <c r="E3104" s="620"/>
      <c r="F3104" s="48"/>
      <c r="N3104" s="285"/>
      <c r="O3104" s="285"/>
      <c r="U3104" s="285"/>
      <c r="V3104" s="285"/>
      <c r="W3104" s="285"/>
      <c r="X3104" s="285"/>
    </row>
    <row r="3105" spans="1:24">
      <c r="A3105" s="45"/>
      <c r="B3105" s="43">
        <f t="shared" si="55"/>
        <v>3083</v>
      </c>
      <c r="C3105" s="539"/>
      <c r="D3105" s="620"/>
      <c r="E3105" s="620"/>
      <c r="F3105" s="48"/>
      <c r="N3105" s="285"/>
      <c r="O3105" s="285"/>
      <c r="U3105" s="285"/>
      <c r="V3105" s="285"/>
      <c r="W3105" s="285"/>
      <c r="X3105" s="285"/>
    </row>
    <row r="3106" spans="1:24">
      <c r="A3106" s="45"/>
      <c r="B3106" s="43">
        <f t="shared" si="55"/>
        <v>3084</v>
      </c>
      <c r="C3106" s="539"/>
      <c r="D3106" s="620"/>
      <c r="E3106" s="620"/>
      <c r="F3106" s="48"/>
      <c r="N3106" s="285"/>
      <c r="O3106" s="285"/>
      <c r="U3106" s="285"/>
      <c r="V3106" s="285"/>
      <c r="W3106" s="285"/>
      <c r="X3106" s="285"/>
    </row>
    <row r="3107" spans="1:24">
      <c r="A3107" s="45"/>
      <c r="B3107" s="43">
        <f t="shared" si="55"/>
        <v>3085</v>
      </c>
      <c r="C3107" s="539"/>
      <c r="D3107" s="620"/>
      <c r="E3107" s="620"/>
      <c r="F3107" s="48"/>
      <c r="N3107" s="285"/>
      <c r="O3107" s="285"/>
      <c r="U3107" s="285"/>
      <c r="V3107" s="285"/>
      <c r="W3107" s="285"/>
      <c r="X3107" s="285"/>
    </row>
    <row r="3108" spans="1:24">
      <c r="A3108" s="45"/>
      <c r="B3108" s="43">
        <f t="shared" si="55"/>
        <v>3086</v>
      </c>
      <c r="C3108" s="539"/>
      <c r="D3108" s="620"/>
      <c r="E3108" s="620"/>
      <c r="F3108" s="48"/>
      <c r="N3108" s="285"/>
      <c r="O3108" s="285"/>
      <c r="U3108" s="285"/>
      <c r="V3108" s="285"/>
      <c r="W3108" s="285"/>
      <c r="X3108" s="285"/>
    </row>
    <row r="3109" spans="1:24">
      <c r="A3109" s="45"/>
      <c r="B3109" s="43">
        <f t="shared" si="55"/>
        <v>3087</v>
      </c>
      <c r="C3109" s="539"/>
      <c r="D3109" s="620"/>
      <c r="E3109" s="620"/>
      <c r="F3109" s="48"/>
      <c r="N3109" s="285"/>
      <c r="O3109" s="285"/>
      <c r="U3109" s="285"/>
      <c r="V3109" s="285"/>
      <c r="W3109" s="285"/>
      <c r="X3109" s="285"/>
    </row>
    <row r="3110" spans="1:24">
      <c r="A3110" s="45"/>
      <c r="B3110" s="43">
        <f t="shared" si="55"/>
        <v>3088</v>
      </c>
      <c r="C3110" s="539"/>
      <c r="D3110" s="620"/>
      <c r="E3110" s="620"/>
      <c r="F3110" s="48"/>
      <c r="N3110" s="285"/>
      <c r="O3110" s="285"/>
      <c r="U3110" s="285"/>
      <c r="V3110" s="285"/>
      <c r="W3110" s="285"/>
      <c r="X3110" s="285"/>
    </row>
    <row r="3111" spans="1:24">
      <c r="A3111" s="45"/>
      <c r="B3111" s="43">
        <f t="shared" si="55"/>
        <v>3089</v>
      </c>
      <c r="C3111" s="539"/>
      <c r="D3111" s="620"/>
      <c r="E3111" s="620"/>
      <c r="F3111" s="48"/>
      <c r="N3111" s="285"/>
      <c r="O3111" s="285"/>
      <c r="U3111" s="285"/>
      <c r="V3111" s="285"/>
      <c r="W3111" s="285"/>
      <c r="X3111" s="285"/>
    </row>
    <row r="3112" spans="1:24">
      <c r="A3112" s="45"/>
      <c r="B3112" s="43">
        <f t="shared" si="55"/>
        <v>3090</v>
      </c>
      <c r="C3112" s="539"/>
      <c r="D3112" s="620"/>
      <c r="E3112" s="620"/>
      <c r="F3112" s="48"/>
      <c r="N3112" s="285"/>
      <c r="O3112" s="285"/>
      <c r="U3112" s="285"/>
      <c r="V3112" s="285"/>
      <c r="W3112" s="285"/>
      <c r="X3112" s="285"/>
    </row>
    <row r="3113" spans="1:24">
      <c r="A3113" s="45"/>
      <c r="B3113" s="43">
        <f t="shared" si="55"/>
        <v>3091</v>
      </c>
      <c r="C3113" s="539"/>
      <c r="D3113" s="620"/>
      <c r="E3113" s="620"/>
      <c r="F3113" s="48"/>
      <c r="N3113" s="285"/>
      <c r="O3113" s="285"/>
      <c r="U3113" s="285"/>
      <c r="V3113" s="285"/>
      <c r="W3113" s="285"/>
      <c r="X3113" s="285"/>
    </row>
    <row r="3114" spans="1:24">
      <c r="A3114" s="45"/>
      <c r="B3114" s="43">
        <f t="shared" si="55"/>
        <v>3092</v>
      </c>
      <c r="C3114" s="539"/>
      <c r="D3114" s="620"/>
      <c r="E3114" s="620"/>
      <c r="F3114" s="48"/>
      <c r="N3114" s="285"/>
      <c r="O3114" s="285"/>
      <c r="U3114" s="285"/>
      <c r="V3114" s="285"/>
      <c r="W3114" s="285"/>
      <c r="X3114" s="285"/>
    </row>
    <row r="3115" spans="1:24">
      <c r="A3115" s="45"/>
      <c r="B3115" s="43">
        <f t="shared" si="55"/>
        <v>3093</v>
      </c>
      <c r="C3115" s="539"/>
      <c r="D3115" s="620"/>
      <c r="E3115" s="620"/>
      <c r="F3115" s="48"/>
      <c r="N3115" s="285"/>
      <c r="O3115" s="285"/>
      <c r="U3115" s="285"/>
      <c r="V3115" s="285"/>
      <c r="W3115" s="285"/>
      <c r="X3115" s="285"/>
    </row>
    <row r="3116" spans="1:24">
      <c r="A3116" s="45"/>
      <c r="B3116" s="43">
        <f t="shared" si="55"/>
        <v>3094</v>
      </c>
      <c r="C3116" s="539"/>
      <c r="D3116" s="620"/>
      <c r="E3116" s="620"/>
      <c r="F3116" s="48"/>
      <c r="N3116" s="285"/>
      <c r="O3116" s="285"/>
      <c r="U3116" s="285"/>
      <c r="V3116" s="285"/>
      <c r="W3116" s="285"/>
      <c r="X3116" s="285"/>
    </row>
    <row r="3117" spans="1:24">
      <c r="A3117" s="45"/>
      <c r="B3117" s="43">
        <f t="shared" si="55"/>
        <v>3095</v>
      </c>
      <c r="C3117" s="539"/>
      <c r="D3117" s="620"/>
      <c r="E3117" s="620"/>
      <c r="F3117" s="48"/>
      <c r="N3117" s="285"/>
      <c r="O3117" s="285"/>
      <c r="U3117" s="285"/>
      <c r="V3117" s="285"/>
      <c r="W3117" s="285"/>
      <c r="X3117" s="285"/>
    </row>
    <row r="3118" spans="1:24">
      <c r="A3118" s="45"/>
      <c r="B3118" s="43">
        <f t="shared" si="55"/>
        <v>3096</v>
      </c>
      <c r="C3118" s="539"/>
      <c r="D3118" s="620"/>
      <c r="E3118" s="620"/>
      <c r="F3118" s="48"/>
      <c r="N3118" s="285"/>
      <c r="O3118" s="285"/>
      <c r="U3118" s="285"/>
      <c r="V3118" s="285"/>
      <c r="W3118" s="285"/>
      <c r="X3118" s="285"/>
    </row>
    <row r="3119" spans="1:24">
      <c r="A3119" s="45"/>
      <c r="B3119" s="43">
        <f t="shared" si="55"/>
        <v>3097</v>
      </c>
      <c r="C3119" s="539"/>
      <c r="D3119" s="620"/>
      <c r="E3119" s="620"/>
      <c r="F3119" s="48"/>
      <c r="N3119" s="285"/>
      <c r="O3119" s="285"/>
      <c r="U3119" s="285"/>
      <c r="V3119" s="285"/>
      <c r="W3119" s="285"/>
      <c r="X3119" s="285"/>
    </row>
    <row r="3120" spans="1:24">
      <c r="A3120" s="45"/>
      <c r="B3120" s="43">
        <f t="shared" si="55"/>
        <v>3098</v>
      </c>
      <c r="C3120" s="539"/>
      <c r="D3120" s="620"/>
      <c r="E3120" s="620"/>
      <c r="F3120" s="48"/>
      <c r="N3120" s="285"/>
      <c r="O3120" s="285"/>
      <c r="U3120" s="285"/>
      <c r="V3120" s="285"/>
      <c r="W3120" s="285"/>
      <c r="X3120" s="285"/>
    </row>
    <row r="3121" spans="1:24">
      <c r="A3121" s="45"/>
      <c r="B3121" s="43">
        <f t="shared" si="55"/>
        <v>3099</v>
      </c>
      <c r="C3121" s="539"/>
      <c r="D3121" s="620"/>
      <c r="E3121" s="620"/>
      <c r="F3121" s="48"/>
      <c r="N3121" s="285"/>
      <c r="O3121" s="285"/>
      <c r="U3121" s="285"/>
      <c r="V3121" s="285"/>
      <c r="W3121" s="285"/>
      <c r="X3121" s="285"/>
    </row>
    <row r="3122" spans="1:24">
      <c r="A3122" s="45"/>
      <c r="B3122" s="43">
        <f t="shared" si="55"/>
        <v>3100</v>
      </c>
      <c r="C3122" s="539"/>
      <c r="D3122" s="620"/>
      <c r="E3122" s="620"/>
      <c r="F3122" s="48"/>
      <c r="N3122" s="285"/>
      <c r="O3122" s="285"/>
      <c r="U3122" s="285"/>
      <c r="V3122" s="285"/>
      <c r="W3122" s="285"/>
      <c r="X3122" s="285"/>
    </row>
    <row r="3123" spans="1:24">
      <c r="A3123" s="45"/>
      <c r="B3123" s="43">
        <f t="shared" si="55"/>
        <v>3101</v>
      </c>
      <c r="C3123" s="539"/>
      <c r="D3123" s="620"/>
      <c r="E3123" s="620"/>
      <c r="F3123" s="48"/>
      <c r="N3123" s="285"/>
      <c r="O3123" s="285"/>
      <c r="U3123" s="285"/>
      <c r="V3123" s="285"/>
      <c r="W3123" s="285"/>
      <c r="X3123" s="285"/>
    </row>
    <row r="3124" spans="1:24">
      <c r="A3124" s="45"/>
      <c r="B3124" s="43">
        <f t="shared" si="55"/>
        <v>3102</v>
      </c>
      <c r="C3124" s="539"/>
      <c r="D3124" s="620"/>
      <c r="E3124" s="620"/>
      <c r="F3124" s="48"/>
      <c r="N3124" s="285"/>
      <c r="O3124" s="285"/>
      <c r="U3124" s="285"/>
      <c r="V3124" s="285"/>
      <c r="W3124" s="285"/>
      <c r="X3124" s="285"/>
    </row>
    <row r="3125" spans="1:24">
      <c r="A3125" s="45"/>
      <c r="B3125" s="43">
        <f t="shared" si="55"/>
        <v>3103</v>
      </c>
      <c r="C3125" s="539"/>
      <c r="D3125" s="620"/>
      <c r="E3125" s="620"/>
      <c r="F3125" s="48"/>
      <c r="N3125" s="285"/>
      <c r="O3125" s="285"/>
      <c r="U3125" s="285"/>
      <c r="V3125" s="285"/>
      <c r="W3125" s="285"/>
      <c r="X3125" s="285"/>
    </row>
    <row r="3126" spans="1:24">
      <c r="A3126" s="45"/>
      <c r="B3126" s="43">
        <f t="shared" si="55"/>
        <v>3104</v>
      </c>
      <c r="C3126" s="539"/>
      <c r="D3126" s="620"/>
      <c r="E3126" s="620"/>
      <c r="F3126" s="48"/>
      <c r="N3126" s="285"/>
      <c r="O3126" s="285"/>
      <c r="U3126" s="285"/>
      <c r="V3126" s="285"/>
      <c r="W3126" s="285"/>
      <c r="X3126" s="285"/>
    </row>
    <row r="3127" spans="1:24">
      <c r="A3127" s="45"/>
      <c r="B3127" s="43">
        <f t="shared" si="55"/>
        <v>3105</v>
      </c>
      <c r="C3127" s="539"/>
      <c r="D3127" s="620"/>
      <c r="E3127" s="620"/>
      <c r="F3127" s="48"/>
      <c r="N3127" s="285"/>
      <c r="O3127" s="285"/>
      <c r="U3127" s="285"/>
      <c r="V3127" s="285"/>
      <c r="W3127" s="285"/>
      <c r="X3127" s="285"/>
    </row>
    <row r="3128" spans="1:24">
      <c r="A3128" s="45"/>
      <c r="B3128" s="43">
        <f t="shared" si="55"/>
        <v>3106</v>
      </c>
      <c r="C3128" s="539"/>
      <c r="D3128" s="620"/>
      <c r="E3128" s="620"/>
      <c r="F3128" s="48"/>
      <c r="N3128" s="285"/>
      <c r="O3128" s="285"/>
      <c r="U3128" s="285"/>
      <c r="V3128" s="285"/>
      <c r="W3128" s="285"/>
      <c r="X3128" s="285"/>
    </row>
    <row r="3129" spans="1:24">
      <c r="A3129" s="45"/>
      <c r="B3129" s="43">
        <f t="shared" si="55"/>
        <v>3107</v>
      </c>
      <c r="C3129" s="539"/>
      <c r="D3129" s="620"/>
      <c r="E3129" s="620"/>
      <c r="F3129" s="48"/>
      <c r="N3129" s="285"/>
      <c r="O3129" s="285"/>
      <c r="U3129" s="285"/>
      <c r="V3129" s="285"/>
      <c r="W3129" s="285"/>
      <c r="X3129" s="285"/>
    </row>
    <row r="3130" spans="1:24">
      <c r="A3130" s="45"/>
      <c r="B3130" s="43">
        <f t="shared" si="55"/>
        <v>3108</v>
      </c>
      <c r="C3130" s="539"/>
      <c r="D3130" s="620"/>
      <c r="E3130" s="620"/>
      <c r="F3130" s="48"/>
      <c r="N3130" s="285"/>
      <c r="O3130" s="285"/>
      <c r="U3130" s="285"/>
      <c r="V3130" s="285"/>
      <c r="W3130" s="285"/>
      <c r="X3130" s="285"/>
    </row>
    <row r="3131" spans="1:24">
      <c r="A3131" s="45"/>
      <c r="B3131" s="43">
        <f t="shared" si="55"/>
        <v>3109</v>
      </c>
      <c r="C3131" s="539"/>
      <c r="D3131" s="620"/>
      <c r="E3131" s="620"/>
      <c r="F3131" s="48"/>
      <c r="N3131" s="285"/>
      <c r="O3131" s="285"/>
      <c r="U3131" s="285"/>
      <c r="V3131" s="285"/>
      <c r="W3131" s="285"/>
      <c r="X3131" s="285"/>
    </row>
    <row r="3132" spans="1:24">
      <c r="A3132" s="45"/>
      <c r="B3132" s="43">
        <f t="shared" si="55"/>
        <v>3110</v>
      </c>
      <c r="C3132" s="539"/>
      <c r="D3132" s="620"/>
      <c r="E3132" s="620"/>
      <c r="F3132" s="48"/>
      <c r="N3132" s="285"/>
      <c r="O3132" s="285"/>
      <c r="U3132" s="285"/>
      <c r="V3132" s="285"/>
      <c r="W3132" s="285"/>
      <c r="X3132" s="285"/>
    </row>
    <row r="3133" spans="1:24">
      <c r="A3133" s="45"/>
      <c r="B3133" s="43">
        <f t="shared" si="55"/>
        <v>3111</v>
      </c>
      <c r="C3133" s="539"/>
      <c r="D3133" s="620"/>
      <c r="E3133" s="620"/>
      <c r="F3133" s="48"/>
      <c r="N3133" s="285"/>
      <c r="O3133" s="285"/>
      <c r="U3133" s="285"/>
      <c r="V3133" s="285"/>
      <c r="W3133" s="285"/>
      <c r="X3133" s="285"/>
    </row>
    <row r="3134" spans="1:24">
      <c r="A3134" s="45"/>
      <c r="B3134" s="43">
        <f t="shared" si="55"/>
        <v>3112</v>
      </c>
      <c r="C3134" s="539"/>
      <c r="D3134" s="620"/>
      <c r="E3134" s="620"/>
      <c r="F3134" s="48"/>
      <c r="N3134" s="285"/>
      <c r="O3134" s="285"/>
      <c r="U3134" s="285"/>
      <c r="V3134" s="285"/>
      <c r="W3134" s="285"/>
      <c r="X3134" s="285"/>
    </row>
    <row r="3135" spans="1:24">
      <c r="A3135" s="45"/>
      <c r="B3135" s="43">
        <f t="shared" si="55"/>
        <v>3113</v>
      </c>
      <c r="C3135" s="539"/>
      <c r="D3135" s="620"/>
      <c r="E3135" s="620"/>
      <c r="F3135" s="48"/>
      <c r="N3135" s="285"/>
      <c r="O3135" s="285"/>
      <c r="U3135" s="285"/>
      <c r="V3135" s="285"/>
      <c r="W3135" s="285"/>
      <c r="X3135" s="285"/>
    </row>
    <row r="3136" spans="1:24">
      <c r="A3136" s="45"/>
      <c r="B3136" s="43">
        <f t="shared" si="55"/>
        <v>3114</v>
      </c>
      <c r="C3136" s="539"/>
      <c r="D3136" s="620"/>
      <c r="E3136" s="620"/>
      <c r="F3136" s="48"/>
      <c r="N3136" s="285"/>
      <c r="O3136" s="285"/>
      <c r="U3136" s="285"/>
      <c r="V3136" s="285"/>
      <c r="W3136" s="285"/>
      <c r="X3136" s="285"/>
    </row>
    <row r="3137" spans="1:24">
      <c r="A3137" s="45"/>
      <c r="B3137" s="43">
        <f t="shared" si="55"/>
        <v>3115</v>
      </c>
      <c r="C3137" s="539"/>
      <c r="D3137" s="620"/>
      <c r="E3137" s="620"/>
      <c r="F3137" s="48"/>
      <c r="N3137" s="285"/>
      <c r="O3137" s="285"/>
      <c r="U3137" s="285"/>
      <c r="V3137" s="285"/>
      <c r="W3137" s="285"/>
      <c r="X3137" s="285"/>
    </row>
    <row r="3138" spans="1:24">
      <c r="A3138" s="45"/>
      <c r="B3138" s="43">
        <f t="shared" si="55"/>
        <v>3116</v>
      </c>
      <c r="C3138" s="539"/>
      <c r="D3138" s="620"/>
      <c r="E3138" s="620"/>
      <c r="F3138" s="48"/>
      <c r="N3138" s="285"/>
      <c r="O3138" s="285"/>
      <c r="U3138" s="285"/>
      <c r="V3138" s="285"/>
      <c r="W3138" s="285"/>
      <c r="X3138" s="285"/>
    </row>
    <row r="3139" spans="1:24">
      <c r="A3139" s="45"/>
      <c r="B3139" s="43">
        <f t="shared" si="55"/>
        <v>3117</v>
      </c>
      <c r="C3139" s="539"/>
      <c r="D3139" s="620"/>
      <c r="E3139" s="620"/>
      <c r="F3139" s="48"/>
      <c r="N3139" s="285"/>
      <c r="O3139" s="285"/>
      <c r="U3139" s="285"/>
      <c r="V3139" s="285"/>
      <c r="W3139" s="285"/>
      <c r="X3139" s="285"/>
    </row>
    <row r="3140" spans="1:24">
      <c r="A3140" s="45"/>
      <c r="B3140" s="43">
        <f t="shared" si="55"/>
        <v>3118</v>
      </c>
      <c r="C3140" s="539"/>
      <c r="D3140" s="620"/>
      <c r="E3140" s="620"/>
      <c r="F3140" s="48"/>
      <c r="N3140" s="285"/>
      <c r="O3140" s="285"/>
      <c r="U3140" s="285"/>
      <c r="V3140" s="285"/>
      <c r="W3140" s="285"/>
      <c r="X3140" s="285"/>
    </row>
    <row r="3141" spans="1:24">
      <c r="A3141" s="45"/>
      <c r="B3141" s="43">
        <f t="shared" si="55"/>
        <v>3119</v>
      </c>
      <c r="C3141" s="539"/>
      <c r="D3141" s="620"/>
      <c r="E3141" s="620"/>
      <c r="F3141" s="48"/>
      <c r="N3141" s="285"/>
      <c r="O3141" s="285"/>
      <c r="U3141" s="285"/>
      <c r="V3141" s="285"/>
      <c r="W3141" s="285"/>
      <c r="X3141" s="285"/>
    </row>
    <row r="3142" spans="1:24">
      <c r="A3142" s="45"/>
      <c r="B3142" s="43">
        <f t="shared" si="55"/>
        <v>3120</v>
      </c>
      <c r="C3142" s="539"/>
      <c r="D3142" s="620"/>
      <c r="E3142" s="620"/>
      <c r="F3142" s="48"/>
      <c r="N3142" s="285"/>
      <c r="O3142" s="285"/>
      <c r="U3142" s="285"/>
      <c r="V3142" s="285"/>
      <c r="W3142" s="285"/>
      <c r="X3142" s="285"/>
    </row>
    <row r="3143" spans="1:24">
      <c r="A3143" s="45"/>
      <c r="B3143" s="43">
        <f t="shared" si="55"/>
        <v>3121</v>
      </c>
      <c r="C3143" s="539"/>
      <c r="D3143" s="620"/>
      <c r="E3143" s="620"/>
      <c r="F3143" s="48"/>
      <c r="N3143" s="285"/>
      <c r="O3143" s="285"/>
      <c r="U3143" s="285"/>
      <c r="V3143" s="285"/>
      <c r="W3143" s="285"/>
      <c r="X3143" s="285"/>
    </row>
    <row r="3144" spans="1:24">
      <c r="A3144" s="45"/>
      <c r="B3144" s="43">
        <f t="shared" si="55"/>
        <v>3122</v>
      </c>
      <c r="C3144" s="539"/>
      <c r="D3144" s="620"/>
      <c r="E3144" s="620"/>
      <c r="F3144" s="48"/>
      <c r="N3144" s="285"/>
      <c r="O3144" s="285"/>
      <c r="U3144" s="285"/>
      <c r="V3144" s="285"/>
      <c r="W3144" s="285"/>
      <c r="X3144" s="285"/>
    </row>
    <row r="3145" spans="1:24">
      <c r="A3145" s="45"/>
      <c r="B3145" s="43">
        <f t="shared" si="55"/>
        <v>3123</v>
      </c>
      <c r="C3145" s="539"/>
      <c r="D3145" s="620"/>
      <c r="E3145" s="620"/>
      <c r="F3145" s="48"/>
      <c r="N3145" s="285"/>
      <c r="O3145" s="285"/>
      <c r="U3145" s="285"/>
      <c r="V3145" s="285"/>
      <c r="W3145" s="285"/>
      <c r="X3145" s="285"/>
    </row>
    <row r="3146" spans="1:24">
      <c r="A3146" s="45"/>
      <c r="B3146" s="43">
        <f t="shared" si="55"/>
        <v>3124</v>
      </c>
      <c r="C3146" s="539"/>
      <c r="D3146" s="620"/>
      <c r="E3146" s="620"/>
      <c r="F3146" s="48"/>
      <c r="N3146" s="285"/>
      <c r="O3146" s="285"/>
      <c r="U3146" s="285"/>
      <c r="V3146" s="285"/>
      <c r="W3146" s="285"/>
      <c r="X3146" s="285"/>
    </row>
    <row r="3147" spans="1:24">
      <c r="A3147" s="45"/>
      <c r="B3147" s="43">
        <f t="shared" si="55"/>
        <v>3125</v>
      </c>
      <c r="C3147" s="539"/>
      <c r="D3147" s="620"/>
      <c r="E3147" s="620"/>
      <c r="F3147" s="48"/>
      <c r="N3147" s="285"/>
      <c r="O3147" s="285"/>
      <c r="U3147" s="285"/>
      <c r="V3147" s="285"/>
      <c r="W3147" s="285"/>
      <c r="X3147" s="285"/>
    </row>
    <row r="3148" spans="1:24">
      <c r="A3148" s="45"/>
      <c r="B3148" s="43">
        <f t="shared" si="55"/>
        <v>3126</v>
      </c>
      <c r="C3148" s="539"/>
      <c r="D3148" s="620"/>
      <c r="E3148" s="620"/>
      <c r="F3148" s="48"/>
      <c r="N3148" s="285"/>
      <c r="O3148" s="285"/>
      <c r="U3148" s="285"/>
      <c r="V3148" s="285"/>
      <c r="W3148" s="285"/>
      <c r="X3148" s="285"/>
    </row>
    <row r="3149" spans="1:24">
      <c r="A3149" s="45"/>
      <c r="B3149" s="43">
        <f t="shared" si="55"/>
        <v>3127</v>
      </c>
      <c r="C3149" s="539"/>
      <c r="D3149" s="620"/>
      <c r="E3149" s="620"/>
      <c r="F3149" s="48"/>
      <c r="N3149" s="285"/>
      <c r="O3149" s="285"/>
      <c r="U3149" s="285"/>
      <c r="V3149" s="285"/>
      <c r="W3149" s="285"/>
      <c r="X3149" s="285"/>
    </row>
    <row r="3150" spans="1:24">
      <c r="A3150" s="45"/>
      <c r="B3150" s="43">
        <f t="shared" si="55"/>
        <v>3128</v>
      </c>
      <c r="C3150" s="539"/>
      <c r="D3150" s="620"/>
      <c r="E3150" s="620"/>
      <c r="F3150" s="48"/>
      <c r="N3150" s="285"/>
      <c r="O3150" s="285"/>
      <c r="U3150" s="285"/>
      <c r="V3150" s="285"/>
      <c r="W3150" s="285"/>
      <c r="X3150" s="285"/>
    </row>
    <row r="3151" spans="1:24">
      <c r="A3151" s="45"/>
      <c r="B3151" s="43">
        <f t="shared" si="55"/>
        <v>3129</v>
      </c>
      <c r="C3151" s="539"/>
      <c r="D3151" s="620"/>
      <c r="E3151" s="620"/>
      <c r="F3151" s="48"/>
      <c r="N3151" s="285"/>
      <c r="O3151" s="285"/>
      <c r="U3151" s="285"/>
      <c r="V3151" s="285"/>
      <c r="W3151" s="285"/>
      <c r="X3151" s="285"/>
    </row>
    <row r="3152" spans="1:24">
      <c r="A3152" s="45"/>
      <c r="B3152" s="43">
        <f t="shared" si="55"/>
        <v>3130</v>
      </c>
      <c r="C3152" s="539"/>
      <c r="D3152" s="620"/>
      <c r="E3152" s="620"/>
      <c r="F3152" s="48"/>
      <c r="N3152" s="285"/>
      <c r="O3152" s="285"/>
      <c r="U3152" s="285"/>
      <c r="V3152" s="285"/>
      <c r="W3152" s="285"/>
      <c r="X3152" s="285"/>
    </row>
    <row r="3153" spans="1:24">
      <c r="A3153" s="45"/>
      <c r="B3153" s="43">
        <f t="shared" si="55"/>
        <v>3131</v>
      </c>
      <c r="C3153" s="539"/>
      <c r="D3153" s="620"/>
      <c r="E3153" s="620"/>
      <c r="F3153" s="48"/>
      <c r="N3153" s="285"/>
      <c r="O3153" s="285"/>
      <c r="U3153" s="285"/>
      <c r="V3153" s="285"/>
      <c r="W3153" s="285"/>
      <c r="X3153" s="285"/>
    </row>
    <row r="3154" spans="1:24">
      <c r="A3154" s="45"/>
      <c r="B3154" s="43">
        <f t="shared" si="55"/>
        <v>3132</v>
      </c>
      <c r="C3154" s="539"/>
      <c r="D3154" s="620"/>
      <c r="E3154" s="620"/>
      <c r="F3154" s="48"/>
      <c r="N3154" s="285"/>
      <c r="O3154" s="285"/>
      <c r="U3154" s="285"/>
      <c r="V3154" s="285"/>
      <c r="W3154" s="285"/>
      <c r="X3154" s="285"/>
    </row>
    <row r="3155" spans="1:24">
      <c r="A3155" s="45"/>
      <c r="B3155" s="43">
        <f t="shared" si="55"/>
        <v>3133</v>
      </c>
      <c r="C3155" s="539"/>
      <c r="D3155" s="620"/>
      <c r="E3155" s="620"/>
      <c r="F3155" s="48"/>
      <c r="N3155" s="285"/>
      <c r="O3155" s="285"/>
      <c r="U3155" s="285"/>
      <c r="V3155" s="285"/>
      <c r="W3155" s="285"/>
      <c r="X3155" s="285"/>
    </row>
    <row r="3156" spans="1:24">
      <c r="A3156" s="45"/>
      <c r="B3156" s="43">
        <f t="shared" si="55"/>
        <v>3134</v>
      </c>
      <c r="C3156" s="539"/>
      <c r="D3156" s="620"/>
      <c r="E3156" s="620"/>
      <c r="F3156" s="48"/>
      <c r="N3156" s="285"/>
      <c r="O3156" s="285"/>
      <c r="U3156" s="285"/>
      <c r="V3156" s="285"/>
      <c r="W3156" s="285"/>
      <c r="X3156" s="285"/>
    </row>
    <row r="3157" spans="1:24">
      <c r="A3157" s="45"/>
      <c r="B3157" s="43">
        <f t="shared" si="55"/>
        <v>3135</v>
      </c>
      <c r="C3157" s="539"/>
      <c r="D3157" s="620"/>
      <c r="E3157" s="620"/>
      <c r="F3157" s="48"/>
      <c r="N3157" s="285"/>
      <c r="O3157" s="285"/>
      <c r="U3157" s="285"/>
      <c r="V3157" s="285"/>
      <c r="W3157" s="285"/>
      <c r="X3157" s="285"/>
    </row>
    <row r="3158" spans="1:24">
      <c r="A3158" s="45"/>
      <c r="B3158" s="43">
        <f t="shared" si="55"/>
        <v>3136</v>
      </c>
      <c r="C3158" s="539"/>
      <c r="D3158" s="620"/>
      <c r="E3158" s="620"/>
      <c r="F3158" s="48"/>
      <c r="N3158" s="285"/>
      <c r="O3158" s="285"/>
      <c r="U3158" s="285"/>
      <c r="V3158" s="285"/>
      <c r="W3158" s="285"/>
      <c r="X3158" s="285"/>
    </row>
    <row r="3159" spans="1:24">
      <c r="A3159" s="45"/>
      <c r="B3159" s="43">
        <f t="shared" si="55"/>
        <v>3137</v>
      </c>
      <c r="C3159" s="539"/>
      <c r="D3159" s="620"/>
      <c r="E3159" s="620"/>
      <c r="F3159" s="48"/>
      <c r="N3159" s="285"/>
      <c r="O3159" s="285"/>
      <c r="U3159" s="285"/>
      <c r="V3159" s="285"/>
      <c r="W3159" s="285"/>
      <c r="X3159" s="285"/>
    </row>
    <row r="3160" spans="1:24">
      <c r="A3160" s="45"/>
      <c r="B3160" s="43">
        <f t="shared" si="55"/>
        <v>3138</v>
      </c>
      <c r="C3160" s="539"/>
      <c r="D3160" s="620"/>
      <c r="E3160" s="620"/>
      <c r="F3160" s="48"/>
      <c r="N3160" s="285"/>
      <c r="O3160" s="285"/>
      <c r="U3160" s="285"/>
      <c r="V3160" s="285"/>
      <c r="W3160" s="285"/>
      <c r="X3160" s="285"/>
    </row>
    <row r="3161" spans="1:24">
      <c r="A3161" s="45"/>
      <c r="B3161" s="43">
        <f t="shared" ref="B3161:B3224" si="56">B3160+1</f>
        <v>3139</v>
      </c>
      <c r="C3161" s="539"/>
      <c r="D3161" s="620"/>
      <c r="E3161" s="620"/>
      <c r="F3161" s="48"/>
      <c r="N3161" s="285"/>
      <c r="O3161" s="285"/>
      <c r="U3161" s="285"/>
      <c r="V3161" s="285"/>
      <c r="W3161" s="285"/>
      <c r="X3161" s="285"/>
    </row>
    <row r="3162" spans="1:24">
      <c r="A3162" s="45"/>
      <c r="B3162" s="43">
        <f t="shared" si="56"/>
        <v>3140</v>
      </c>
      <c r="C3162" s="539"/>
      <c r="D3162" s="620"/>
      <c r="E3162" s="620"/>
      <c r="F3162" s="48"/>
      <c r="N3162" s="285"/>
      <c r="O3162" s="285"/>
      <c r="U3162" s="285"/>
      <c r="V3162" s="285"/>
      <c r="W3162" s="285"/>
      <c r="X3162" s="285"/>
    </row>
    <row r="3163" spans="1:24">
      <c r="A3163" s="45"/>
      <c r="B3163" s="43">
        <f t="shared" si="56"/>
        <v>3141</v>
      </c>
      <c r="C3163" s="539"/>
      <c r="D3163" s="620"/>
      <c r="E3163" s="620"/>
      <c r="F3163" s="48"/>
      <c r="N3163" s="285"/>
      <c r="O3163" s="285"/>
      <c r="U3163" s="285"/>
      <c r="V3163" s="285"/>
      <c r="W3163" s="285"/>
      <c r="X3163" s="285"/>
    </row>
    <row r="3164" spans="1:24">
      <c r="A3164" s="45"/>
      <c r="B3164" s="43">
        <f t="shared" si="56"/>
        <v>3142</v>
      </c>
      <c r="C3164" s="539"/>
      <c r="D3164" s="620"/>
      <c r="E3164" s="620"/>
      <c r="F3164" s="48"/>
      <c r="N3164" s="285"/>
      <c r="O3164" s="285"/>
      <c r="U3164" s="285"/>
      <c r="V3164" s="285"/>
      <c r="W3164" s="285"/>
      <c r="X3164" s="285"/>
    </row>
    <row r="3165" spans="1:24">
      <c r="A3165" s="45"/>
      <c r="B3165" s="43">
        <f t="shared" si="56"/>
        <v>3143</v>
      </c>
      <c r="C3165" s="539"/>
      <c r="D3165" s="620"/>
      <c r="E3165" s="620"/>
      <c r="F3165" s="48"/>
      <c r="N3165" s="285"/>
      <c r="O3165" s="285"/>
      <c r="U3165" s="285"/>
      <c r="V3165" s="285"/>
      <c r="W3165" s="285"/>
      <c r="X3165" s="285"/>
    </row>
    <row r="3166" spans="1:24">
      <c r="A3166" s="45"/>
      <c r="B3166" s="43">
        <f t="shared" si="56"/>
        <v>3144</v>
      </c>
      <c r="C3166" s="539"/>
      <c r="D3166" s="620"/>
      <c r="E3166" s="620"/>
      <c r="F3166" s="48"/>
      <c r="N3166" s="285"/>
      <c r="O3166" s="285"/>
      <c r="U3166" s="285"/>
      <c r="V3166" s="285"/>
      <c r="W3166" s="285"/>
      <c r="X3166" s="285"/>
    </row>
    <row r="3167" spans="1:24">
      <c r="A3167" s="45"/>
      <c r="B3167" s="43">
        <f t="shared" si="56"/>
        <v>3145</v>
      </c>
      <c r="C3167" s="539"/>
      <c r="D3167" s="620"/>
      <c r="E3167" s="620"/>
      <c r="F3167" s="48"/>
      <c r="N3167" s="285"/>
      <c r="O3167" s="285"/>
      <c r="U3167" s="285"/>
      <c r="V3167" s="285"/>
      <c r="W3167" s="285"/>
      <c r="X3167" s="285"/>
    </row>
    <row r="3168" spans="1:24">
      <c r="A3168" s="45"/>
      <c r="B3168" s="43">
        <f t="shared" si="56"/>
        <v>3146</v>
      </c>
      <c r="C3168" s="539"/>
      <c r="D3168" s="620"/>
      <c r="E3168" s="620"/>
      <c r="F3168" s="48"/>
      <c r="N3168" s="285"/>
      <c r="O3168" s="285"/>
      <c r="U3168" s="285"/>
      <c r="V3168" s="285"/>
      <c r="W3168" s="285"/>
      <c r="X3168" s="285"/>
    </row>
    <row r="3169" spans="1:24">
      <c r="A3169" s="45"/>
      <c r="B3169" s="43">
        <f t="shared" si="56"/>
        <v>3147</v>
      </c>
      <c r="C3169" s="539"/>
      <c r="D3169" s="620"/>
      <c r="E3169" s="620"/>
      <c r="F3169" s="48"/>
      <c r="N3169" s="285"/>
      <c r="O3169" s="285"/>
      <c r="U3169" s="285"/>
      <c r="V3169" s="285"/>
      <c r="W3169" s="285"/>
      <c r="X3169" s="285"/>
    </row>
    <row r="3170" spans="1:24">
      <c r="A3170" s="45"/>
      <c r="B3170" s="43">
        <f t="shared" si="56"/>
        <v>3148</v>
      </c>
      <c r="C3170" s="539"/>
      <c r="D3170" s="620"/>
      <c r="E3170" s="620"/>
      <c r="F3170" s="48"/>
      <c r="N3170" s="285"/>
      <c r="O3170" s="285"/>
      <c r="U3170" s="285"/>
      <c r="V3170" s="285"/>
      <c r="W3170" s="285"/>
      <c r="X3170" s="285"/>
    </row>
    <row r="3171" spans="1:24">
      <c r="A3171" s="45"/>
      <c r="B3171" s="43">
        <f t="shared" si="56"/>
        <v>3149</v>
      </c>
      <c r="C3171" s="539"/>
      <c r="D3171" s="620"/>
      <c r="E3171" s="620"/>
      <c r="F3171" s="48"/>
      <c r="N3171" s="285"/>
      <c r="O3171" s="285"/>
      <c r="U3171" s="285"/>
      <c r="V3171" s="285"/>
      <c r="W3171" s="285"/>
      <c r="X3171" s="285"/>
    </row>
    <row r="3172" spans="1:24">
      <c r="A3172" s="45"/>
      <c r="B3172" s="43">
        <f t="shared" si="56"/>
        <v>3150</v>
      </c>
      <c r="C3172" s="539"/>
      <c r="D3172" s="620"/>
      <c r="E3172" s="620"/>
      <c r="F3172" s="48"/>
      <c r="N3172" s="285"/>
      <c r="O3172" s="285"/>
      <c r="U3172" s="285"/>
      <c r="V3172" s="285"/>
      <c r="W3172" s="285"/>
      <c r="X3172" s="285"/>
    </row>
    <row r="3173" spans="1:24">
      <c r="A3173" s="45"/>
      <c r="B3173" s="43">
        <f t="shared" si="56"/>
        <v>3151</v>
      </c>
      <c r="C3173" s="539"/>
      <c r="D3173" s="620"/>
      <c r="E3173" s="620"/>
      <c r="F3173" s="48"/>
      <c r="N3173" s="285"/>
      <c r="O3173" s="285"/>
      <c r="U3173" s="285"/>
      <c r="V3173" s="285"/>
      <c r="W3173" s="285"/>
      <c r="X3173" s="285"/>
    </row>
    <row r="3174" spans="1:24">
      <c r="A3174" s="45"/>
      <c r="B3174" s="43">
        <f t="shared" si="56"/>
        <v>3152</v>
      </c>
      <c r="C3174" s="539"/>
      <c r="D3174" s="620"/>
      <c r="E3174" s="620"/>
      <c r="F3174" s="48"/>
      <c r="N3174" s="285"/>
      <c r="O3174" s="285"/>
      <c r="U3174" s="285"/>
      <c r="V3174" s="285"/>
      <c r="W3174" s="285"/>
      <c r="X3174" s="285"/>
    </row>
    <row r="3175" spans="1:24">
      <c r="A3175" s="45"/>
      <c r="B3175" s="43">
        <f t="shared" si="56"/>
        <v>3153</v>
      </c>
      <c r="C3175" s="539"/>
      <c r="D3175" s="620"/>
      <c r="E3175" s="620"/>
      <c r="F3175" s="48"/>
      <c r="N3175" s="285"/>
      <c r="O3175" s="285"/>
      <c r="U3175" s="285"/>
      <c r="V3175" s="285"/>
      <c r="W3175" s="285"/>
      <c r="X3175" s="285"/>
    </row>
    <row r="3176" spans="1:24">
      <c r="A3176" s="45"/>
      <c r="B3176" s="43">
        <f t="shared" si="56"/>
        <v>3154</v>
      </c>
      <c r="C3176" s="539"/>
      <c r="D3176" s="620"/>
      <c r="E3176" s="620"/>
      <c r="F3176" s="48"/>
      <c r="N3176" s="285"/>
      <c r="O3176" s="285"/>
      <c r="U3176" s="285"/>
      <c r="V3176" s="285"/>
      <c r="W3176" s="285"/>
      <c r="X3176" s="285"/>
    </row>
    <row r="3177" spans="1:24">
      <c r="A3177" s="45"/>
      <c r="B3177" s="43">
        <f t="shared" si="56"/>
        <v>3155</v>
      </c>
      <c r="C3177" s="539"/>
      <c r="D3177" s="620"/>
      <c r="E3177" s="620"/>
      <c r="F3177" s="48"/>
      <c r="N3177" s="285"/>
      <c r="O3177" s="285"/>
      <c r="U3177" s="285"/>
      <c r="V3177" s="285"/>
      <c r="W3177" s="285"/>
      <c r="X3177" s="285"/>
    </row>
    <row r="3178" spans="1:24">
      <c r="A3178" s="45"/>
      <c r="B3178" s="43">
        <f t="shared" si="56"/>
        <v>3156</v>
      </c>
      <c r="C3178" s="539"/>
      <c r="D3178" s="620"/>
      <c r="E3178" s="620"/>
      <c r="F3178" s="48"/>
      <c r="N3178" s="285"/>
      <c r="O3178" s="285"/>
      <c r="U3178" s="285"/>
      <c r="V3178" s="285"/>
      <c r="W3178" s="285"/>
      <c r="X3178" s="285"/>
    </row>
    <row r="3179" spans="1:24">
      <c r="A3179" s="45"/>
      <c r="B3179" s="43">
        <f t="shared" si="56"/>
        <v>3157</v>
      </c>
      <c r="C3179" s="539"/>
      <c r="D3179" s="620"/>
      <c r="E3179" s="620"/>
      <c r="F3179" s="48"/>
      <c r="N3179" s="285"/>
      <c r="O3179" s="285"/>
      <c r="U3179" s="285"/>
      <c r="V3179" s="285"/>
      <c r="W3179" s="285"/>
      <c r="X3179" s="285"/>
    </row>
    <row r="3180" spans="1:24">
      <c r="A3180" s="45"/>
      <c r="B3180" s="43">
        <f t="shared" si="56"/>
        <v>3158</v>
      </c>
      <c r="C3180" s="539"/>
      <c r="D3180" s="620"/>
      <c r="E3180" s="620"/>
      <c r="F3180" s="48"/>
      <c r="N3180" s="285"/>
      <c r="O3180" s="285"/>
      <c r="U3180" s="285"/>
      <c r="V3180" s="285"/>
      <c r="W3180" s="285"/>
      <c r="X3180" s="285"/>
    </row>
    <row r="3181" spans="1:24">
      <c r="A3181" s="45"/>
      <c r="B3181" s="43">
        <f t="shared" si="56"/>
        <v>3159</v>
      </c>
      <c r="C3181" s="539"/>
      <c r="D3181" s="620"/>
      <c r="E3181" s="620"/>
      <c r="F3181" s="48"/>
      <c r="N3181" s="285"/>
      <c r="O3181" s="285"/>
      <c r="U3181" s="285"/>
      <c r="V3181" s="285"/>
      <c r="W3181" s="285"/>
      <c r="X3181" s="285"/>
    </row>
    <row r="3182" spans="1:24">
      <c r="A3182" s="45"/>
      <c r="B3182" s="43">
        <f t="shared" si="56"/>
        <v>3160</v>
      </c>
      <c r="C3182" s="539"/>
      <c r="D3182" s="620"/>
      <c r="E3182" s="620"/>
      <c r="F3182" s="48"/>
      <c r="N3182" s="285"/>
      <c r="O3182" s="285"/>
      <c r="U3182" s="285"/>
      <c r="V3182" s="285"/>
      <c r="W3182" s="285"/>
      <c r="X3182" s="285"/>
    </row>
    <row r="3183" spans="1:24">
      <c r="A3183" s="45"/>
      <c r="B3183" s="43">
        <f t="shared" si="56"/>
        <v>3161</v>
      </c>
      <c r="C3183" s="539"/>
      <c r="D3183" s="620"/>
      <c r="E3183" s="620"/>
      <c r="F3183" s="48"/>
      <c r="N3183" s="285"/>
      <c r="O3183" s="285"/>
      <c r="U3183" s="285"/>
      <c r="V3183" s="285"/>
      <c r="W3183" s="285"/>
      <c r="X3183" s="285"/>
    </row>
    <row r="3184" spans="1:24">
      <c r="A3184" s="45"/>
      <c r="B3184" s="43">
        <f t="shared" si="56"/>
        <v>3162</v>
      </c>
      <c r="C3184" s="539"/>
      <c r="D3184" s="620"/>
      <c r="E3184" s="620"/>
      <c r="F3184" s="48"/>
      <c r="N3184" s="285"/>
      <c r="O3184" s="285"/>
      <c r="U3184" s="285"/>
      <c r="V3184" s="285"/>
      <c r="W3184" s="285"/>
      <c r="X3184" s="285"/>
    </row>
    <row r="3185" spans="1:24">
      <c r="A3185" s="45"/>
      <c r="B3185" s="43">
        <f t="shared" si="56"/>
        <v>3163</v>
      </c>
      <c r="C3185" s="539"/>
      <c r="D3185" s="620"/>
      <c r="E3185" s="620"/>
      <c r="F3185" s="48"/>
      <c r="N3185" s="285"/>
      <c r="O3185" s="285"/>
      <c r="U3185" s="285"/>
      <c r="V3185" s="285"/>
      <c r="W3185" s="285"/>
      <c r="X3185" s="285"/>
    </row>
    <row r="3186" spans="1:24">
      <c r="A3186" s="45"/>
      <c r="B3186" s="43">
        <f t="shared" si="56"/>
        <v>3164</v>
      </c>
      <c r="C3186" s="539"/>
      <c r="D3186" s="620"/>
      <c r="E3186" s="620"/>
      <c r="F3186" s="48"/>
      <c r="N3186" s="285"/>
      <c r="O3186" s="285"/>
      <c r="U3186" s="285"/>
      <c r="V3186" s="285"/>
      <c r="W3186" s="285"/>
      <c r="X3186" s="285"/>
    </row>
    <row r="3187" spans="1:24">
      <c r="A3187" s="45"/>
      <c r="B3187" s="43">
        <f t="shared" si="56"/>
        <v>3165</v>
      </c>
      <c r="C3187" s="539"/>
      <c r="D3187" s="620"/>
      <c r="E3187" s="620"/>
      <c r="F3187" s="48"/>
      <c r="N3187" s="285"/>
      <c r="O3187" s="285"/>
      <c r="U3187" s="285"/>
      <c r="V3187" s="285"/>
      <c r="W3187" s="285"/>
      <c r="X3187" s="285"/>
    </row>
    <row r="3188" spans="1:24">
      <c r="A3188" s="45"/>
      <c r="B3188" s="43">
        <f t="shared" si="56"/>
        <v>3166</v>
      </c>
      <c r="C3188" s="539"/>
      <c r="D3188" s="620"/>
      <c r="E3188" s="620"/>
      <c r="F3188" s="48"/>
      <c r="N3188" s="285"/>
      <c r="O3188" s="285"/>
      <c r="U3188" s="285"/>
      <c r="V3188" s="285"/>
      <c r="W3188" s="285"/>
      <c r="X3188" s="285"/>
    </row>
    <row r="3189" spans="1:24">
      <c r="A3189" s="45"/>
      <c r="B3189" s="43">
        <f t="shared" si="56"/>
        <v>3167</v>
      </c>
      <c r="C3189" s="539"/>
      <c r="D3189" s="620"/>
      <c r="E3189" s="620"/>
      <c r="F3189" s="48"/>
      <c r="N3189" s="285"/>
      <c r="O3189" s="285"/>
      <c r="U3189" s="285"/>
      <c r="V3189" s="285"/>
      <c r="W3189" s="285"/>
      <c r="X3189" s="285"/>
    </row>
    <row r="3190" spans="1:24">
      <c r="A3190" s="45"/>
      <c r="B3190" s="43">
        <f t="shared" si="56"/>
        <v>3168</v>
      </c>
      <c r="C3190" s="539"/>
      <c r="D3190" s="620"/>
      <c r="E3190" s="620"/>
      <c r="F3190" s="48"/>
      <c r="N3190" s="285"/>
      <c r="O3190" s="285"/>
      <c r="U3190" s="285"/>
      <c r="V3190" s="285"/>
      <c r="W3190" s="285"/>
      <c r="X3190" s="285"/>
    </row>
    <row r="3191" spans="1:24">
      <c r="A3191" s="45"/>
      <c r="B3191" s="43">
        <f t="shared" si="56"/>
        <v>3169</v>
      </c>
      <c r="C3191" s="539"/>
      <c r="D3191" s="620"/>
      <c r="E3191" s="620"/>
      <c r="F3191" s="48"/>
      <c r="N3191" s="285"/>
      <c r="O3191" s="285"/>
      <c r="U3191" s="285"/>
      <c r="V3191" s="285"/>
      <c r="W3191" s="285"/>
      <c r="X3191" s="285"/>
    </row>
    <row r="3192" spans="1:24">
      <c r="A3192" s="45"/>
      <c r="B3192" s="43">
        <f t="shared" si="56"/>
        <v>3170</v>
      </c>
      <c r="C3192" s="539"/>
      <c r="D3192" s="620"/>
      <c r="E3192" s="620"/>
      <c r="F3192" s="48"/>
      <c r="N3192" s="285"/>
      <c r="O3192" s="285"/>
      <c r="U3192" s="285"/>
      <c r="V3192" s="285"/>
      <c r="W3192" s="285"/>
      <c r="X3192" s="285"/>
    </row>
    <row r="3193" spans="1:24">
      <c r="A3193" s="45"/>
      <c r="B3193" s="43">
        <f t="shared" si="56"/>
        <v>3171</v>
      </c>
      <c r="C3193" s="539"/>
      <c r="D3193" s="620"/>
      <c r="E3193" s="620"/>
      <c r="F3193" s="48"/>
      <c r="N3193" s="285"/>
      <c r="O3193" s="285"/>
      <c r="U3193" s="285"/>
      <c r="V3193" s="285"/>
      <c r="W3193" s="285"/>
      <c r="X3193" s="285"/>
    </row>
    <row r="3194" spans="1:24">
      <c r="A3194" s="45"/>
      <c r="B3194" s="43">
        <f t="shared" si="56"/>
        <v>3172</v>
      </c>
      <c r="C3194" s="539"/>
      <c r="D3194" s="620"/>
      <c r="E3194" s="620"/>
      <c r="F3194" s="48"/>
      <c r="N3194" s="285"/>
      <c r="O3194" s="285"/>
      <c r="U3194" s="285"/>
      <c r="V3194" s="285"/>
      <c r="W3194" s="285"/>
      <c r="X3194" s="285"/>
    </row>
    <row r="3195" spans="1:24">
      <c r="A3195" s="45"/>
      <c r="B3195" s="43">
        <f t="shared" si="56"/>
        <v>3173</v>
      </c>
      <c r="C3195" s="539"/>
      <c r="D3195" s="620"/>
      <c r="E3195" s="620"/>
      <c r="F3195" s="48"/>
      <c r="N3195" s="285"/>
      <c r="O3195" s="285"/>
      <c r="U3195" s="285"/>
      <c r="V3195" s="285"/>
      <c r="W3195" s="285"/>
      <c r="X3195" s="285"/>
    </row>
    <row r="3196" spans="1:24">
      <c r="A3196" s="45"/>
      <c r="B3196" s="43">
        <f t="shared" si="56"/>
        <v>3174</v>
      </c>
      <c r="C3196" s="539"/>
      <c r="D3196" s="620"/>
      <c r="E3196" s="620"/>
      <c r="F3196" s="48"/>
      <c r="N3196" s="285"/>
      <c r="O3196" s="285"/>
      <c r="U3196" s="285"/>
      <c r="V3196" s="285"/>
      <c r="W3196" s="285"/>
      <c r="X3196" s="285"/>
    </row>
    <row r="3197" spans="1:24">
      <c r="A3197" s="45"/>
      <c r="B3197" s="43">
        <f t="shared" si="56"/>
        <v>3175</v>
      </c>
      <c r="C3197" s="539"/>
      <c r="D3197" s="620"/>
      <c r="E3197" s="620"/>
      <c r="F3197" s="48"/>
      <c r="N3197" s="285"/>
      <c r="O3197" s="285"/>
      <c r="U3197" s="285"/>
      <c r="V3197" s="285"/>
      <c r="W3197" s="285"/>
      <c r="X3197" s="285"/>
    </row>
    <row r="3198" spans="1:24">
      <c r="A3198" s="45"/>
      <c r="B3198" s="43">
        <f t="shared" si="56"/>
        <v>3176</v>
      </c>
      <c r="C3198" s="539"/>
      <c r="D3198" s="620"/>
      <c r="E3198" s="620"/>
      <c r="F3198" s="48"/>
      <c r="N3198" s="285"/>
      <c r="O3198" s="285"/>
      <c r="U3198" s="285"/>
      <c r="V3198" s="285"/>
      <c r="W3198" s="285"/>
      <c r="X3198" s="285"/>
    </row>
    <row r="3199" spans="1:24">
      <c r="A3199" s="45"/>
      <c r="B3199" s="43">
        <f t="shared" si="56"/>
        <v>3177</v>
      </c>
      <c r="C3199" s="539"/>
      <c r="D3199" s="620"/>
      <c r="E3199" s="620"/>
      <c r="F3199" s="48"/>
      <c r="N3199" s="285"/>
      <c r="O3199" s="285"/>
      <c r="U3199" s="285"/>
      <c r="V3199" s="285"/>
      <c r="W3199" s="285"/>
      <c r="X3199" s="285"/>
    </row>
    <row r="3200" spans="1:24">
      <c r="A3200" s="45"/>
      <c r="B3200" s="43">
        <f t="shared" si="56"/>
        <v>3178</v>
      </c>
      <c r="C3200" s="539"/>
      <c r="D3200" s="620"/>
      <c r="E3200" s="620"/>
      <c r="F3200" s="48"/>
      <c r="N3200" s="285"/>
      <c r="O3200" s="285"/>
      <c r="U3200" s="285"/>
      <c r="V3200" s="285"/>
      <c r="W3200" s="285"/>
      <c r="X3200" s="285"/>
    </row>
    <row r="3201" spans="1:24">
      <c r="A3201" s="45"/>
      <c r="B3201" s="43">
        <f t="shared" si="56"/>
        <v>3179</v>
      </c>
      <c r="C3201" s="539"/>
      <c r="D3201" s="620"/>
      <c r="E3201" s="620"/>
      <c r="F3201" s="48"/>
      <c r="N3201" s="285"/>
      <c r="O3201" s="285"/>
      <c r="U3201" s="285"/>
      <c r="V3201" s="285"/>
      <c r="W3201" s="285"/>
      <c r="X3201" s="285"/>
    </row>
    <row r="3202" spans="1:24">
      <c r="A3202" s="45"/>
      <c r="B3202" s="43">
        <f t="shared" si="56"/>
        <v>3180</v>
      </c>
      <c r="C3202" s="539"/>
      <c r="D3202" s="620"/>
      <c r="E3202" s="620"/>
      <c r="F3202" s="48"/>
      <c r="N3202" s="285"/>
      <c r="O3202" s="285"/>
      <c r="U3202" s="285"/>
      <c r="V3202" s="285"/>
      <c r="W3202" s="285"/>
      <c r="X3202" s="285"/>
    </row>
    <row r="3203" spans="1:24">
      <c r="A3203" s="45"/>
      <c r="B3203" s="43">
        <f t="shared" si="56"/>
        <v>3181</v>
      </c>
      <c r="C3203" s="539"/>
      <c r="D3203" s="620"/>
      <c r="E3203" s="620"/>
      <c r="F3203" s="48"/>
      <c r="N3203" s="285"/>
      <c r="O3203" s="285"/>
      <c r="U3203" s="285"/>
      <c r="V3203" s="285"/>
      <c r="W3203" s="285"/>
      <c r="X3203" s="285"/>
    </row>
    <row r="3204" spans="1:24">
      <c r="A3204" s="45"/>
      <c r="B3204" s="43">
        <f t="shared" si="56"/>
        <v>3182</v>
      </c>
      <c r="C3204" s="539"/>
      <c r="D3204" s="620"/>
      <c r="E3204" s="620"/>
      <c r="F3204" s="48"/>
      <c r="N3204" s="285"/>
      <c r="O3204" s="285"/>
      <c r="U3204" s="285"/>
      <c r="V3204" s="285"/>
      <c r="W3204" s="285"/>
      <c r="X3204" s="285"/>
    </row>
    <row r="3205" spans="1:24">
      <c r="A3205" s="45"/>
      <c r="B3205" s="43">
        <f t="shared" si="56"/>
        <v>3183</v>
      </c>
      <c r="C3205" s="539"/>
      <c r="D3205" s="620"/>
      <c r="E3205" s="620"/>
      <c r="F3205" s="48"/>
      <c r="N3205" s="285"/>
      <c r="O3205" s="285"/>
      <c r="U3205" s="285"/>
      <c r="V3205" s="285"/>
      <c r="W3205" s="285"/>
      <c r="X3205" s="285"/>
    </row>
    <row r="3206" spans="1:24">
      <c r="A3206" s="45"/>
      <c r="B3206" s="43">
        <f t="shared" si="56"/>
        <v>3184</v>
      </c>
      <c r="C3206" s="539"/>
      <c r="D3206" s="620"/>
      <c r="E3206" s="620"/>
      <c r="F3206" s="48"/>
      <c r="N3206" s="285"/>
      <c r="O3206" s="285"/>
      <c r="U3206" s="285"/>
      <c r="V3206" s="285"/>
      <c r="W3206" s="285"/>
      <c r="X3206" s="285"/>
    </row>
    <row r="3207" spans="1:24">
      <c r="A3207" s="45"/>
      <c r="B3207" s="43">
        <f t="shared" si="56"/>
        <v>3185</v>
      </c>
      <c r="C3207" s="539"/>
      <c r="D3207" s="620"/>
      <c r="E3207" s="620"/>
      <c r="F3207" s="48"/>
      <c r="N3207" s="285"/>
      <c r="O3207" s="285"/>
      <c r="U3207" s="285"/>
      <c r="V3207" s="285"/>
      <c r="W3207" s="285"/>
      <c r="X3207" s="285"/>
    </row>
    <row r="3208" spans="1:24">
      <c r="A3208" s="45"/>
      <c r="B3208" s="43">
        <f t="shared" si="56"/>
        <v>3186</v>
      </c>
      <c r="C3208" s="539"/>
      <c r="D3208" s="620"/>
      <c r="E3208" s="620"/>
      <c r="F3208" s="48"/>
      <c r="N3208" s="285"/>
      <c r="O3208" s="285"/>
      <c r="U3208" s="285"/>
      <c r="V3208" s="285"/>
      <c r="W3208" s="285"/>
      <c r="X3208" s="285"/>
    </row>
    <row r="3209" spans="1:24">
      <c r="A3209" s="45"/>
      <c r="B3209" s="43">
        <f t="shared" si="56"/>
        <v>3187</v>
      </c>
      <c r="C3209" s="539"/>
      <c r="D3209" s="620"/>
      <c r="E3209" s="620"/>
      <c r="F3209" s="48"/>
      <c r="N3209" s="285"/>
      <c r="O3209" s="285"/>
      <c r="U3209" s="285"/>
      <c r="V3209" s="285"/>
      <c r="W3209" s="285"/>
      <c r="X3209" s="285"/>
    </row>
    <row r="3210" spans="1:24">
      <c r="A3210" s="45"/>
      <c r="B3210" s="43">
        <f t="shared" si="56"/>
        <v>3188</v>
      </c>
      <c r="C3210" s="539"/>
      <c r="D3210" s="620"/>
      <c r="E3210" s="620"/>
      <c r="F3210" s="48"/>
      <c r="N3210" s="285"/>
      <c r="O3210" s="285"/>
      <c r="U3210" s="285"/>
      <c r="V3210" s="285"/>
      <c r="W3210" s="285"/>
      <c r="X3210" s="285"/>
    </row>
    <row r="3211" spans="1:24">
      <c r="A3211" s="45"/>
      <c r="B3211" s="43">
        <f t="shared" si="56"/>
        <v>3189</v>
      </c>
      <c r="C3211" s="539"/>
      <c r="D3211" s="620"/>
      <c r="E3211" s="620"/>
      <c r="F3211" s="48"/>
      <c r="N3211" s="285"/>
      <c r="O3211" s="285"/>
      <c r="U3211" s="285"/>
      <c r="V3211" s="285"/>
      <c r="W3211" s="285"/>
      <c r="X3211" s="285"/>
    </row>
    <row r="3212" spans="1:24">
      <c r="A3212" s="45"/>
      <c r="B3212" s="43">
        <f t="shared" si="56"/>
        <v>3190</v>
      </c>
      <c r="C3212" s="539"/>
      <c r="D3212" s="620"/>
      <c r="E3212" s="620"/>
      <c r="F3212" s="48"/>
      <c r="N3212" s="285"/>
      <c r="O3212" s="285"/>
      <c r="U3212" s="285"/>
      <c r="V3212" s="285"/>
      <c r="W3212" s="285"/>
      <c r="X3212" s="285"/>
    </row>
    <row r="3213" spans="1:24">
      <c r="A3213" s="45"/>
      <c r="B3213" s="43">
        <f t="shared" si="56"/>
        <v>3191</v>
      </c>
      <c r="C3213" s="539"/>
      <c r="D3213" s="620"/>
      <c r="E3213" s="620"/>
      <c r="F3213" s="48"/>
      <c r="N3213" s="285"/>
      <c r="O3213" s="285"/>
      <c r="U3213" s="285"/>
      <c r="V3213" s="285"/>
      <c r="W3213" s="285"/>
      <c r="X3213" s="285"/>
    </row>
    <row r="3214" spans="1:24">
      <c r="A3214" s="45"/>
      <c r="B3214" s="43">
        <f t="shared" si="56"/>
        <v>3192</v>
      </c>
      <c r="C3214" s="539"/>
      <c r="D3214" s="620"/>
      <c r="E3214" s="620"/>
      <c r="F3214" s="48"/>
      <c r="N3214" s="285"/>
      <c r="O3214" s="285"/>
      <c r="U3214" s="285"/>
      <c r="V3214" s="285"/>
      <c r="W3214" s="285"/>
      <c r="X3214" s="285"/>
    </row>
    <row r="3215" spans="1:24">
      <c r="A3215" s="45"/>
      <c r="B3215" s="43">
        <f t="shared" si="56"/>
        <v>3193</v>
      </c>
      <c r="C3215" s="539"/>
      <c r="D3215" s="620"/>
      <c r="E3215" s="620"/>
      <c r="F3215" s="48"/>
      <c r="N3215" s="285"/>
      <c r="O3215" s="285"/>
      <c r="U3215" s="285"/>
      <c r="V3215" s="285"/>
      <c r="W3215" s="285"/>
      <c r="X3215" s="285"/>
    </row>
    <row r="3216" spans="1:24">
      <c r="A3216" s="45"/>
      <c r="B3216" s="43">
        <f t="shared" si="56"/>
        <v>3194</v>
      </c>
      <c r="C3216" s="539"/>
      <c r="D3216" s="620"/>
      <c r="E3216" s="620"/>
      <c r="F3216" s="48"/>
      <c r="N3216" s="285"/>
      <c r="O3216" s="285"/>
      <c r="U3216" s="285"/>
      <c r="V3216" s="285"/>
      <c r="W3216" s="285"/>
      <c r="X3216" s="285"/>
    </row>
    <row r="3217" spans="1:24">
      <c r="A3217" s="45"/>
      <c r="B3217" s="43">
        <f t="shared" si="56"/>
        <v>3195</v>
      </c>
      <c r="C3217" s="539"/>
      <c r="D3217" s="620"/>
      <c r="E3217" s="620"/>
      <c r="F3217" s="48"/>
      <c r="N3217" s="285"/>
      <c r="O3217" s="285"/>
      <c r="U3217" s="285"/>
      <c r="V3217" s="285"/>
      <c r="W3217" s="285"/>
      <c r="X3217" s="285"/>
    </row>
    <row r="3218" spans="1:24">
      <c r="A3218" s="45"/>
      <c r="B3218" s="43">
        <f t="shared" si="56"/>
        <v>3196</v>
      </c>
      <c r="C3218" s="539"/>
      <c r="D3218" s="620"/>
      <c r="E3218" s="620"/>
      <c r="F3218" s="48"/>
      <c r="N3218" s="285"/>
      <c r="O3218" s="285"/>
      <c r="U3218" s="285"/>
      <c r="V3218" s="285"/>
      <c r="W3218" s="285"/>
      <c r="X3218" s="285"/>
    </row>
    <row r="3219" spans="1:24">
      <c r="A3219" s="45"/>
      <c r="B3219" s="43">
        <f t="shared" si="56"/>
        <v>3197</v>
      </c>
      <c r="C3219" s="539"/>
      <c r="D3219" s="620"/>
      <c r="E3219" s="620"/>
      <c r="F3219" s="48"/>
      <c r="N3219" s="285"/>
      <c r="O3219" s="285"/>
      <c r="U3219" s="285"/>
      <c r="V3219" s="285"/>
      <c r="W3219" s="285"/>
      <c r="X3219" s="285"/>
    </row>
    <row r="3220" spans="1:24">
      <c r="A3220" s="45"/>
      <c r="B3220" s="43">
        <f t="shared" si="56"/>
        <v>3198</v>
      </c>
      <c r="C3220" s="539"/>
      <c r="D3220" s="620"/>
      <c r="E3220" s="620"/>
      <c r="F3220" s="48"/>
      <c r="N3220" s="285"/>
      <c r="O3220" s="285"/>
      <c r="U3220" s="285"/>
      <c r="V3220" s="285"/>
      <c r="W3220" s="285"/>
      <c r="X3220" s="285"/>
    </row>
    <row r="3221" spans="1:24">
      <c r="A3221" s="45"/>
      <c r="B3221" s="43">
        <f t="shared" si="56"/>
        <v>3199</v>
      </c>
      <c r="C3221" s="539"/>
      <c r="D3221" s="620"/>
      <c r="E3221" s="620"/>
      <c r="F3221" s="48"/>
      <c r="N3221" s="285"/>
      <c r="O3221" s="285"/>
      <c r="U3221" s="285"/>
      <c r="V3221" s="285"/>
      <c r="W3221" s="285"/>
      <c r="X3221" s="285"/>
    </row>
    <row r="3222" spans="1:24">
      <c r="A3222" s="45"/>
      <c r="B3222" s="43">
        <f t="shared" si="56"/>
        <v>3200</v>
      </c>
      <c r="C3222" s="539"/>
      <c r="D3222" s="620"/>
      <c r="E3222" s="620"/>
      <c r="F3222" s="48"/>
      <c r="N3222" s="285"/>
      <c r="O3222" s="285"/>
      <c r="U3222" s="285"/>
      <c r="V3222" s="285"/>
      <c r="W3222" s="285"/>
      <c r="X3222" s="285"/>
    </row>
    <row r="3223" spans="1:24">
      <c r="A3223" s="45"/>
      <c r="B3223" s="43">
        <f t="shared" si="56"/>
        <v>3201</v>
      </c>
      <c r="C3223" s="539"/>
      <c r="D3223" s="620"/>
      <c r="E3223" s="620"/>
      <c r="F3223" s="48"/>
      <c r="N3223" s="285"/>
      <c r="O3223" s="285"/>
      <c r="U3223" s="285"/>
      <c r="V3223" s="285"/>
      <c r="W3223" s="285"/>
      <c r="X3223" s="285"/>
    </row>
    <row r="3224" spans="1:24">
      <c r="A3224" s="45"/>
      <c r="B3224" s="43">
        <f t="shared" si="56"/>
        <v>3202</v>
      </c>
      <c r="C3224" s="539"/>
      <c r="D3224" s="620"/>
      <c r="E3224" s="620"/>
      <c r="F3224" s="48"/>
      <c r="N3224" s="285"/>
      <c r="O3224" s="285"/>
      <c r="U3224" s="285"/>
      <c r="V3224" s="285"/>
      <c r="W3224" s="285"/>
      <c r="X3224" s="285"/>
    </row>
    <row r="3225" spans="1:24">
      <c r="A3225" s="45"/>
      <c r="B3225" s="43">
        <f t="shared" ref="B3225:B3288" si="57">B3224+1</f>
        <v>3203</v>
      </c>
      <c r="C3225" s="539"/>
      <c r="D3225" s="620"/>
      <c r="E3225" s="620"/>
      <c r="F3225" s="48"/>
      <c r="N3225" s="285"/>
      <c r="O3225" s="285"/>
      <c r="U3225" s="285"/>
      <c r="V3225" s="285"/>
      <c r="W3225" s="285"/>
      <c r="X3225" s="285"/>
    </row>
    <row r="3226" spans="1:24">
      <c r="A3226" s="45"/>
      <c r="B3226" s="43">
        <f t="shared" si="57"/>
        <v>3204</v>
      </c>
      <c r="C3226" s="539"/>
      <c r="D3226" s="620"/>
      <c r="E3226" s="620"/>
      <c r="F3226" s="48"/>
      <c r="N3226" s="285"/>
      <c r="O3226" s="285"/>
      <c r="U3226" s="285"/>
      <c r="V3226" s="285"/>
      <c r="W3226" s="285"/>
      <c r="X3226" s="285"/>
    </row>
    <row r="3227" spans="1:24">
      <c r="A3227" s="45"/>
      <c r="B3227" s="43">
        <f t="shared" si="57"/>
        <v>3205</v>
      </c>
      <c r="C3227" s="539"/>
      <c r="D3227" s="620"/>
      <c r="E3227" s="620"/>
      <c r="F3227" s="48"/>
      <c r="N3227" s="285"/>
      <c r="O3227" s="285"/>
      <c r="U3227" s="285"/>
      <c r="V3227" s="285"/>
      <c r="W3227" s="285"/>
      <c r="X3227" s="285"/>
    </row>
    <row r="3228" spans="1:24">
      <c r="A3228" s="45"/>
      <c r="B3228" s="43">
        <f t="shared" si="57"/>
        <v>3206</v>
      </c>
      <c r="C3228" s="539"/>
      <c r="D3228" s="620"/>
      <c r="E3228" s="620"/>
      <c r="F3228" s="48"/>
      <c r="N3228" s="285"/>
      <c r="O3228" s="285"/>
      <c r="U3228" s="285"/>
      <c r="V3228" s="285"/>
      <c r="W3228" s="285"/>
      <c r="X3228" s="285"/>
    </row>
    <row r="3229" spans="1:24">
      <c r="A3229" s="45"/>
      <c r="B3229" s="43">
        <f t="shared" si="57"/>
        <v>3207</v>
      </c>
      <c r="C3229" s="539"/>
      <c r="D3229" s="620"/>
      <c r="E3229" s="620"/>
      <c r="F3229" s="48"/>
      <c r="N3229" s="285"/>
      <c r="O3229" s="285"/>
      <c r="U3229" s="285"/>
      <c r="V3229" s="285"/>
      <c r="W3229" s="285"/>
      <c r="X3229" s="285"/>
    </row>
    <row r="3230" spans="1:24">
      <c r="A3230" s="45"/>
      <c r="B3230" s="43">
        <f t="shared" si="57"/>
        <v>3208</v>
      </c>
      <c r="C3230" s="539"/>
      <c r="D3230" s="620"/>
      <c r="E3230" s="620"/>
      <c r="F3230" s="48"/>
      <c r="N3230" s="285"/>
      <c r="O3230" s="285"/>
      <c r="U3230" s="285"/>
      <c r="V3230" s="285"/>
      <c r="W3230" s="285"/>
      <c r="X3230" s="285"/>
    </row>
    <row r="3231" spans="1:24">
      <c r="A3231" s="45"/>
      <c r="B3231" s="43">
        <f t="shared" si="57"/>
        <v>3209</v>
      </c>
      <c r="C3231" s="539"/>
      <c r="D3231" s="620"/>
      <c r="E3231" s="620"/>
      <c r="F3231" s="48"/>
      <c r="N3231" s="285"/>
      <c r="O3231" s="285"/>
      <c r="U3231" s="285"/>
      <c r="V3231" s="285"/>
      <c r="W3231" s="285"/>
      <c r="X3231" s="285"/>
    </row>
    <row r="3232" spans="1:24">
      <c r="A3232" s="45"/>
      <c r="B3232" s="43">
        <f t="shared" si="57"/>
        <v>3210</v>
      </c>
      <c r="C3232" s="539"/>
      <c r="D3232" s="620"/>
      <c r="E3232" s="620"/>
      <c r="F3232" s="48"/>
      <c r="N3232" s="285"/>
      <c r="O3232" s="285"/>
      <c r="U3232" s="285"/>
      <c r="V3232" s="285"/>
      <c r="W3232" s="285"/>
      <c r="X3232" s="285"/>
    </row>
    <row r="3233" spans="1:24">
      <c r="A3233" s="45"/>
      <c r="B3233" s="43">
        <f t="shared" si="57"/>
        <v>3211</v>
      </c>
      <c r="C3233" s="539"/>
      <c r="D3233" s="620"/>
      <c r="E3233" s="620"/>
      <c r="F3233" s="48"/>
      <c r="N3233" s="285"/>
      <c r="O3233" s="285"/>
      <c r="U3233" s="285"/>
      <c r="V3233" s="285"/>
      <c r="W3233" s="285"/>
      <c r="X3233" s="285"/>
    </row>
    <row r="3234" spans="1:24">
      <c r="A3234" s="45"/>
      <c r="B3234" s="43">
        <f t="shared" si="57"/>
        <v>3212</v>
      </c>
      <c r="C3234" s="539"/>
      <c r="D3234" s="620"/>
      <c r="E3234" s="620"/>
      <c r="F3234" s="48"/>
      <c r="N3234" s="285"/>
      <c r="O3234" s="285"/>
      <c r="U3234" s="285"/>
      <c r="V3234" s="285"/>
      <c r="W3234" s="285"/>
      <c r="X3234" s="285"/>
    </row>
    <row r="3235" spans="1:24">
      <c r="A3235" s="45"/>
      <c r="B3235" s="43">
        <f t="shared" si="57"/>
        <v>3213</v>
      </c>
      <c r="C3235" s="539"/>
      <c r="D3235" s="620"/>
      <c r="E3235" s="620"/>
      <c r="F3235" s="48"/>
      <c r="N3235" s="285"/>
      <c r="O3235" s="285"/>
      <c r="U3235" s="285"/>
      <c r="V3235" s="285"/>
      <c r="W3235" s="285"/>
      <c r="X3235" s="285"/>
    </row>
    <row r="3236" spans="1:24">
      <c r="A3236" s="45"/>
      <c r="B3236" s="43">
        <f t="shared" si="57"/>
        <v>3214</v>
      </c>
      <c r="C3236" s="539"/>
      <c r="D3236" s="620"/>
      <c r="E3236" s="620"/>
      <c r="F3236" s="48"/>
      <c r="N3236" s="285"/>
      <c r="O3236" s="285"/>
      <c r="U3236" s="285"/>
      <c r="V3236" s="285"/>
      <c r="W3236" s="285"/>
      <c r="X3236" s="285"/>
    </row>
    <row r="3237" spans="1:24">
      <c r="A3237" s="45"/>
      <c r="B3237" s="43">
        <f t="shared" si="57"/>
        <v>3215</v>
      </c>
      <c r="C3237" s="539"/>
      <c r="D3237" s="620"/>
      <c r="E3237" s="620"/>
      <c r="F3237" s="48"/>
      <c r="N3237" s="285"/>
      <c r="O3237" s="285"/>
      <c r="U3237" s="285"/>
      <c r="V3237" s="285"/>
      <c r="W3237" s="285"/>
      <c r="X3237" s="285"/>
    </row>
    <row r="3238" spans="1:24">
      <c r="A3238" s="45"/>
      <c r="B3238" s="43">
        <f t="shared" si="57"/>
        <v>3216</v>
      </c>
      <c r="C3238" s="539"/>
      <c r="D3238" s="620"/>
      <c r="E3238" s="620"/>
      <c r="F3238" s="48"/>
      <c r="N3238" s="285"/>
      <c r="O3238" s="285"/>
      <c r="U3238" s="285"/>
      <c r="V3238" s="285"/>
      <c r="W3238" s="285"/>
      <c r="X3238" s="285"/>
    </row>
    <row r="3239" spans="1:24">
      <c r="A3239" s="45"/>
      <c r="B3239" s="43">
        <f t="shared" si="57"/>
        <v>3217</v>
      </c>
      <c r="C3239" s="539"/>
      <c r="D3239" s="620"/>
      <c r="E3239" s="620"/>
      <c r="F3239" s="48"/>
      <c r="N3239" s="285"/>
      <c r="O3239" s="285"/>
      <c r="U3239" s="285"/>
      <c r="V3239" s="285"/>
      <c r="W3239" s="285"/>
      <c r="X3239" s="285"/>
    </row>
    <row r="3240" spans="1:24">
      <c r="A3240" s="45"/>
      <c r="B3240" s="43">
        <f t="shared" si="57"/>
        <v>3218</v>
      </c>
      <c r="C3240" s="539"/>
      <c r="D3240" s="620"/>
      <c r="E3240" s="620"/>
      <c r="F3240" s="48"/>
      <c r="N3240" s="285"/>
      <c r="O3240" s="285"/>
      <c r="U3240" s="285"/>
      <c r="V3240" s="285"/>
      <c r="W3240" s="285"/>
      <c r="X3240" s="285"/>
    </row>
    <row r="3241" spans="1:24">
      <c r="A3241" s="45"/>
      <c r="B3241" s="43">
        <f t="shared" si="57"/>
        <v>3219</v>
      </c>
      <c r="C3241" s="539"/>
      <c r="D3241" s="620"/>
      <c r="E3241" s="620"/>
      <c r="F3241" s="48"/>
      <c r="N3241" s="285"/>
      <c r="O3241" s="285"/>
      <c r="U3241" s="285"/>
      <c r="V3241" s="285"/>
      <c r="W3241" s="285"/>
      <c r="X3241" s="285"/>
    </row>
    <row r="3242" spans="1:24">
      <c r="A3242" s="45"/>
      <c r="B3242" s="43">
        <f t="shared" si="57"/>
        <v>3220</v>
      </c>
      <c r="C3242" s="539"/>
      <c r="D3242" s="620"/>
      <c r="E3242" s="620"/>
      <c r="F3242" s="48"/>
      <c r="N3242" s="285"/>
      <c r="O3242" s="285"/>
      <c r="U3242" s="285"/>
      <c r="V3242" s="285"/>
      <c r="W3242" s="285"/>
      <c r="X3242" s="285"/>
    </row>
    <row r="3243" spans="1:24">
      <c r="A3243" s="45"/>
      <c r="B3243" s="43">
        <f t="shared" si="57"/>
        <v>3221</v>
      </c>
      <c r="C3243" s="539"/>
      <c r="D3243" s="620"/>
      <c r="E3243" s="620"/>
      <c r="F3243" s="48"/>
      <c r="N3243" s="285"/>
      <c r="O3243" s="285"/>
      <c r="U3243" s="285"/>
      <c r="V3243" s="285"/>
      <c r="W3243" s="285"/>
      <c r="X3243" s="285"/>
    </row>
    <row r="3244" spans="1:24">
      <c r="A3244" s="45"/>
      <c r="B3244" s="43">
        <f t="shared" si="57"/>
        <v>3222</v>
      </c>
      <c r="C3244" s="539"/>
      <c r="D3244" s="620"/>
      <c r="E3244" s="620"/>
      <c r="F3244" s="48"/>
      <c r="N3244" s="285"/>
      <c r="O3244" s="285"/>
      <c r="U3244" s="285"/>
      <c r="V3244" s="285"/>
      <c r="W3244" s="285"/>
      <c r="X3244" s="285"/>
    </row>
    <row r="3245" spans="1:24">
      <c r="A3245" s="45"/>
      <c r="B3245" s="43">
        <f t="shared" si="57"/>
        <v>3223</v>
      </c>
      <c r="C3245" s="539"/>
      <c r="D3245" s="620"/>
      <c r="E3245" s="620"/>
      <c r="F3245" s="48"/>
      <c r="N3245" s="285"/>
      <c r="O3245" s="285"/>
      <c r="U3245" s="285"/>
      <c r="V3245" s="285"/>
      <c r="W3245" s="285"/>
      <c r="X3245" s="285"/>
    </row>
    <row r="3246" spans="1:24">
      <c r="A3246" s="45"/>
      <c r="B3246" s="43">
        <f t="shared" si="57"/>
        <v>3224</v>
      </c>
      <c r="C3246" s="539"/>
      <c r="D3246" s="620"/>
      <c r="E3246" s="620"/>
      <c r="F3246" s="48"/>
      <c r="N3246" s="285"/>
      <c r="O3246" s="285"/>
      <c r="U3246" s="285"/>
      <c r="V3246" s="285"/>
      <c r="W3246" s="285"/>
      <c r="X3246" s="285"/>
    </row>
    <row r="3247" spans="1:24">
      <c r="A3247" s="45"/>
      <c r="B3247" s="43">
        <f t="shared" si="57"/>
        <v>3225</v>
      </c>
      <c r="C3247" s="539"/>
      <c r="D3247" s="620"/>
      <c r="E3247" s="620"/>
      <c r="F3247" s="48"/>
      <c r="N3247" s="285"/>
      <c r="O3247" s="285"/>
      <c r="U3247" s="285"/>
      <c r="V3247" s="285"/>
      <c r="W3247" s="285"/>
      <c r="X3247" s="285"/>
    </row>
    <row r="3248" spans="1:24">
      <c r="A3248" s="45"/>
      <c r="B3248" s="43">
        <f t="shared" si="57"/>
        <v>3226</v>
      </c>
      <c r="C3248" s="539"/>
      <c r="D3248" s="620"/>
      <c r="E3248" s="620"/>
      <c r="F3248" s="48"/>
      <c r="N3248" s="285"/>
      <c r="O3248" s="285"/>
      <c r="U3248" s="285"/>
      <c r="V3248" s="285"/>
      <c r="W3248" s="285"/>
      <c r="X3248" s="285"/>
    </row>
    <row r="3249" spans="1:24">
      <c r="A3249" s="45"/>
      <c r="B3249" s="43">
        <f t="shared" si="57"/>
        <v>3227</v>
      </c>
      <c r="C3249" s="539"/>
      <c r="D3249" s="620"/>
      <c r="E3249" s="620"/>
      <c r="F3249" s="48"/>
      <c r="N3249" s="285"/>
      <c r="O3249" s="285"/>
      <c r="U3249" s="285"/>
      <c r="V3249" s="285"/>
      <c r="W3249" s="285"/>
      <c r="X3249" s="285"/>
    </row>
    <row r="3250" spans="1:24">
      <c r="A3250" s="45"/>
      <c r="B3250" s="43">
        <f t="shared" si="57"/>
        <v>3228</v>
      </c>
      <c r="C3250" s="539"/>
      <c r="D3250" s="620"/>
      <c r="E3250" s="620"/>
      <c r="F3250" s="48"/>
      <c r="N3250" s="285"/>
      <c r="O3250" s="285"/>
      <c r="U3250" s="285"/>
      <c r="V3250" s="285"/>
      <c r="W3250" s="285"/>
      <c r="X3250" s="285"/>
    </row>
    <row r="3251" spans="1:24">
      <c r="A3251" s="45"/>
      <c r="B3251" s="43">
        <f t="shared" si="57"/>
        <v>3229</v>
      </c>
      <c r="C3251" s="539"/>
      <c r="D3251" s="620"/>
      <c r="E3251" s="620"/>
      <c r="F3251" s="48"/>
      <c r="N3251" s="285"/>
      <c r="O3251" s="285"/>
      <c r="U3251" s="285"/>
      <c r="V3251" s="285"/>
      <c r="W3251" s="285"/>
      <c r="X3251" s="285"/>
    </row>
    <row r="3252" spans="1:24">
      <c r="A3252" s="45"/>
      <c r="B3252" s="43">
        <f t="shared" si="57"/>
        <v>3230</v>
      </c>
      <c r="C3252" s="539"/>
      <c r="D3252" s="620"/>
      <c r="E3252" s="620"/>
      <c r="F3252" s="48"/>
      <c r="N3252" s="285"/>
      <c r="O3252" s="285"/>
      <c r="U3252" s="285"/>
      <c r="V3252" s="285"/>
      <c r="W3252" s="285"/>
      <c r="X3252" s="285"/>
    </row>
    <row r="3253" spans="1:24">
      <c r="A3253" s="45"/>
      <c r="B3253" s="43">
        <f t="shared" si="57"/>
        <v>3231</v>
      </c>
      <c r="C3253" s="539"/>
      <c r="D3253" s="620"/>
      <c r="E3253" s="620"/>
      <c r="F3253" s="48"/>
      <c r="N3253" s="285"/>
      <c r="O3253" s="285"/>
      <c r="U3253" s="285"/>
      <c r="V3253" s="285"/>
      <c r="W3253" s="285"/>
      <c r="X3253" s="285"/>
    </row>
    <row r="3254" spans="1:24">
      <c r="A3254" s="45"/>
      <c r="B3254" s="43">
        <f t="shared" si="57"/>
        <v>3232</v>
      </c>
      <c r="C3254" s="539"/>
      <c r="D3254" s="620"/>
      <c r="E3254" s="620"/>
      <c r="F3254" s="48"/>
      <c r="N3254" s="285"/>
      <c r="O3254" s="285"/>
      <c r="U3254" s="285"/>
      <c r="V3254" s="285"/>
      <c r="W3254" s="285"/>
      <c r="X3254" s="285"/>
    </row>
    <row r="3255" spans="1:24">
      <c r="A3255" s="45"/>
      <c r="B3255" s="43">
        <f t="shared" si="57"/>
        <v>3233</v>
      </c>
      <c r="C3255" s="539"/>
      <c r="D3255" s="620"/>
      <c r="E3255" s="620"/>
      <c r="F3255" s="48"/>
      <c r="N3255" s="285"/>
      <c r="O3255" s="285"/>
      <c r="U3255" s="285"/>
      <c r="V3255" s="285"/>
      <c r="W3255" s="285"/>
      <c r="X3255" s="285"/>
    </row>
    <row r="3256" spans="1:24">
      <c r="A3256" s="45"/>
      <c r="B3256" s="43">
        <f t="shared" si="57"/>
        <v>3234</v>
      </c>
      <c r="C3256" s="539"/>
      <c r="D3256" s="620"/>
      <c r="E3256" s="620"/>
      <c r="F3256" s="48"/>
      <c r="N3256" s="285"/>
      <c r="O3256" s="285"/>
      <c r="U3256" s="285"/>
      <c r="V3256" s="285"/>
      <c r="W3256" s="285"/>
      <c r="X3256" s="285"/>
    </row>
    <row r="3257" spans="1:24">
      <c r="A3257" s="45"/>
      <c r="B3257" s="43">
        <f t="shared" si="57"/>
        <v>3235</v>
      </c>
      <c r="C3257" s="539"/>
      <c r="D3257" s="620"/>
      <c r="E3257" s="620"/>
      <c r="F3257" s="48"/>
      <c r="N3257" s="285"/>
      <c r="O3257" s="285"/>
      <c r="U3257" s="285"/>
      <c r="V3257" s="285"/>
      <c r="W3257" s="285"/>
      <c r="X3257" s="285"/>
    </row>
    <row r="3258" spans="1:24">
      <c r="A3258" s="45"/>
      <c r="B3258" s="43">
        <f t="shared" si="57"/>
        <v>3236</v>
      </c>
      <c r="C3258" s="539"/>
      <c r="D3258" s="620"/>
      <c r="E3258" s="620"/>
      <c r="F3258" s="48"/>
      <c r="N3258" s="285"/>
      <c r="O3258" s="285"/>
      <c r="U3258" s="285"/>
      <c r="V3258" s="285"/>
      <c r="W3258" s="285"/>
      <c r="X3258" s="285"/>
    </row>
    <row r="3259" spans="1:24">
      <c r="A3259" s="45"/>
      <c r="B3259" s="43">
        <f t="shared" si="57"/>
        <v>3237</v>
      </c>
      <c r="C3259" s="539"/>
      <c r="D3259" s="620"/>
      <c r="E3259" s="620"/>
      <c r="F3259" s="48"/>
      <c r="N3259" s="285"/>
      <c r="O3259" s="285"/>
      <c r="U3259" s="285"/>
      <c r="V3259" s="285"/>
      <c r="W3259" s="285"/>
      <c r="X3259" s="285"/>
    </row>
    <row r="3260" spans="1:24">
      <c r="A3260" s="45"/>
      <c r="B3260" s="43">
        <f t="shared" si="57"/>
        <v>3238</v>
      </c>
      <c r="C3260" s="539"/>
      <c r="D3260" s="620"/>
      <c r="E3260" s="620"/>
      <c r="F3260" s="48"/>
      <c r="N3260" s="285"/>
      <c r="O3260" s="285"/>
      <c r="U3260" s="285"/>
      <c r="V3260" s="285"/>
      <c r="W3260" s="285"/>
      <c r="X3260" s="285"/>
    </row>
    <row r="3261" spans="1:24">
      <c r="A3261" s="45"/>
      <c r="B3261" s="43">
        <f t="shared" si="57"/>
        <v>3239</v>
      </c>
      <c r="C3261" s="539"/>
      <c r="D3261" s="620"/>
      <c r="E3261" s="620"/>
      <c r="F3261" s="48"/>
      <c r="N3261" s="285"/>
      <c r="O3261" s="285"/>
      <c r="U3261" s="285"/>
      <c r="V3261" s="285"/>
      <c r="W3261" s="285"/>
      <c r="X3261" s="285"/>
    </row>
    <row r="3262" spans="1:24">
      <c r="A3262" s="45"/>
      <c r="B3262" s="43">
        <f t="shared" si="57"/>
        <v>3240</v>
      </c>
      <c r="C3262" s="539"/>
      <c r="D3262" s="620"/>
      <c r="E3262" s="620"/>
      <c r="F3262" s="48"/>
      <c r="N3262" s="285"/>
      <c r="O3262" s="285"/>
      <c r="U3262" s="285"/>
      <c r="V3262" s="285"/>
      <c r="W3262" s="285"/>
      <c r="X3262" s="285"/>
    </row>
    <row r="3263" spans="1:24">
      <c r="A3263" s="45"/>
      <c r="B3263" s="43">
        <f t="shared" si="57"/>
        <v>3241</v>
      </c>
      <c r="C3263" s="539"/>
      <c r="D3263" s="620"/>
      <c r="E3263" s="620"/>
      <c r="F3263" s="48"/>
      <c r="N3263" s="285"/>
      <c r="O3263" s="285"/>
      <c r="U3263" s="285"/>
      <c r="V3263" s="285"/>
      <c r="W3263" s="285"/>
      <c r="X3263" s="285"/>
    </row>
    <row r="3264" spans="1:24">
      <c r="A3264" s="45"/>
      <c r="B3264" s="43">
        <f t="shared" si="57"/>
        <v>3242</v>
      </c>
      <c r="C3264" s="539"/>
      <c r="D3264" s="620"/>
      <c r="E3264" s="620"/>
      <c r="F3264" s="48"/>
      <c r="N3264" s="285"/>
      <c r="O3264" s="285"/>
      <c r="U3264" s="285"/>
      <c r="V3264" s="285"/>
      <c r="W3264" s="285"/>
      <c r="X3264" s="285"/>
    </row>
    <row r="3265" spans="1:24">
      <c r="A3265" s="45"/>
      <c r="B3265" s="43">
        <f t="shared" si="57"/>
        <v>3243</v>
      </c>
      <c r="C3265" s="539"/>
      <c r="D3265" s="620"/>
      <c r="E3265" s="620"/>
      <c r="F3265" s="48"/>
      <c r="N3265" s="285"/>
      <c r="O3265" s="285"/>
      <c r="U3265" s="285"/>
      <c r="V3265" s="285"/>
      <c r="W3265" s="285"/>
      <c r="X3265" s="285"/>
    </row>
    <row r="3266" spans="1:24">
      <c r="A3266" s="45"/>
      <c r="B3266" s="43">
        <f t="shared" si="57"/>
        <v>3244</v>
      </c>
      <c r="C3266" s="539"/>
      <c r="D3266" s="620"/>
      <c r="E3266" s="620"/>
      <c r="F3266" s="48"/>
      <c r="N3266" s="285"/>
      <c r="O3266" s="285"/>
      <c r="U3266" s="285"/>
      <c r="V3266" s="285"/>
      <c r="W3266" s="285"/>
      <c r="X3266" s="285"/>
    </row>
    <row r="3267" spans="1:24">
      <c r="A3267" s="45"/>
      <c r="B3267" s="43">
        <f t="shared" si="57"/>
        <v>3245</v>
      </c>
      <c r="C3267" s="539"/>
      <c r="D3267" s="620"/>
      <c r="E3267" s="620"/>
      <c r="F3267" s="48"/>
      <c r="N3267" s="285"/>
      <c r="O3267" s="285"/>
      <c r="U3267" s="285"/>
      <c r="V3267" s="285"/>
      <c r="W3267" s="285"/>
      <c r="X3267" s="285"/>
    </row>
    <row r="3268" spans="1:24">
      <c r="A3268" s="45"/>
      <c r="B3268" s="43">
        <f t="shared" si="57"/>
        <v>3246</v>
      </c>
      <c r="C3268" s="539"/>
      <c r="D3268" s="620"/>
      <c r="E3268" s="620"/>
      <c r="F3268" s="48"/>
      <c r="N3268" s="285"/>
      <c r="O3268" s="285"/>
      <c r="U3268" s="285"/>
      <c r="V3268" s="285"/>
      <c r="W3268" s="285"/>
      <c r="X3268" s="285"/>
    </row>
    <row r="3269" spans="1:24">
      <c r="A3269" s="45"/>
      <c r="B3269" s="43">
        <f t="shared" si="57"/>
        <v>3247</v>
      </c>
      <c r="C3269" s="539"/>
      <c r="D3269" s="620"/>
      <c r="E3269" s="620"/>
      <c r="F3269" s="48"/>
      <c r="N3269" s="285"/>
      <c r="O3269" s="285"/>
      <c r="U3269" s="285"/>
      <c r="V3269" s="285"/>
      <c r="W3269" s="285"/>
      <c r="X3269" s="285"/>
    </row>
    <row r="3270" spans="1:24">
      <c r="A3270" s="45"/>
      <c r="B3270" s="43">
        <f t="shared" si="57"/>
        <v>3248</v>
      </c>
      <c r="C3270" s="539"/>
      <c r="D3270" s="620"/>
      <c r="E3270" s="620"/>
      <c r="F3270" s="48"/>
      <c r="N3270" s="285"/>
      <c r="O3270" s="285"/>
      <c r="U3270" s="285"/>
      <c r="V3270" s="285"/>
      <c r="W3270" s="285"/>
      <c r="X3270" s="285"/>
    </row>
    <row r="3271" spans="1:24">
      <c r="A3271" s="45"/>
      <c r="B3271" s="43">
        <f t="shared" si="57"/>
        <v>3249</v>
      </c>
      <c r="C3271" s="539"/>
      <c r="D3271" s="620"/>
      <c r="E3271" s="620"/>
      <c r="F3271" s="48"/>
      <c r="N3271" s="285"/>
      <c r="O3271" s="285"/>
      <c r="U3271" s="285"/>
      <c r="V3271" s="285"/>
      <c r="W3271" s="285"/>
      <c r="X3271" s="285"/>
    </row>
    <row r="3272" spans="1:24">
      <c r="A3272" s="45"/>
      <c r="B3272" s="43">
        <f t="shared" si="57"/>
        <v>3250</v>
      </c>
      <c r="C3272" s="539"/>
      <c r="D3272" s="620"/>
      <c r="E3272" s="620"/>
      <c r="F3272" s="48"/>
      <c r="N3272" s="285"/>
      <c r="O3272" s="285"/>
      <c r="U3272" s="285"/>
      <c r="V3272" s="285"/>
      <c r="W3272" s="285"/>
      <c r="X3272" s="285"/>
    </row>
    <row r="3273" spans="1:24">
      <c r="A3273" s="45"/>
      <c r="B3273" s="43">
        <f t="shared" si="57"/>
        <v>3251</v>
      </c>
      <c r="C3273" s="539"/>
      <c r="D3273" s="620"/>
      <c r="E3273" s="620"/>
      <c r="F3273" s="48"/>
      <c r="N3273" s="285"/>
      <c r="O3273" s="285"/>
      <c r="U3273" s="285"/>
      <c r="V3273" s="285"/>
      <c r="W3273" s="285"/>
      <c r="X3273" s="285"/>
    </row>
    <row r="3274" spans="1:24">
      <c r="A3274" s="45"/>
      <c r="B3274" s="43">
        <f t="shared" si="57"/>
        <v>3252</v>
      </c>
      <c r="C3274" s="539"/>
      <c r="D3274" s="620"/>
      <c r="E3274" s="620"/>
      <c r="F3274" s="48"/>
      <c r="N3274" s="285"/>
      <c r="O3274" s="285"/>
      <c r="U3274" s="285"/>
      <c r="V3274" s="285"/>
      <c r="W3274" s="285"/>
      <c r="X3274" s="285"/>
    </row>
    <row r="3275" spans="1:24">
      <c r="A3275" s="45"/>
      <c r="B3275" s="43">
        <f t="shared" si="57"/>
        <v>3253</v>
      </c>
      <c r="C3275" s="539"/>
      <c r="D3275" s="620"/>
      <c r="E3275" s="620"/>
      <c r="F3275" s="48"/>
      <c r="N3275" s="285"/>
      <c r="O3275" s="285"/>
      <c r="U3275" s="285"/>
      <c r="V3275" s="285"/>
      <c r="W3275" s="285"/>
      <c r="X3275" s="285"/>
    </row>
    <row r="3276" spans="1:24">
      <c r="A3276" s="45"/>
      <c r="B3276" s="43">
        <f t="shared" si="57"/>
        <v>3254</v>
      </c>
      <c r="C3276" s="539"/>
      <c r="D3276" s="620"/>
      <c r="E3276" s="620"/>
      <c r="F3276" s="48"/>
      <c r="N3276" s="285"/>
      <c r="O3276" s="285"/>
      <c r="U3276" s="285"/>
      <c r="V3276" s="285"/>
      <c r="W3276" s="285"/>
      <c r="X3276" s="285"/>
    </row>
    <row r="3277" spans="1:24">
      <c r="A3277" s="45"/>
      <c r="B3277" s="43">
        <f t="shared" si="57"/>
        <v>3255</v>
      </c>
      <c r="C3277" s="539"/>
      <c r="D3277" s="620"/>
      <c r="E3277" s="620"/>
      <c r="F3277" s="48"/>
      <c r="N3277" s="285"/>
      <c r="O3277" s="285"/>
      <c r="U3277" s="285"/>
      <c r="V3277" s="285"/>
      <c r="W3277" s="285"/>
      <c r="X3277" s="285"/>
    </row>
    <row r="3278" spans="1:24">
      <c r="A3278" s="45"/>
      <c r="B3278" s="43">
        <f t="shared" si="57"/>
        <v>3256</v>
      </c>
      <c r="C3278" s="539"/>
      <c r="D3278" s="620"/>
      <c r="E3278" s="620"/>
      <c r="F3278" s="48"/>
      <c r="N3278" s="285"/>
      <c r="O3278" s="285"/>
      <c r="U3278" s="285"/>
      <c r="V3278" s="285"/>
      <c r="W3278" s="285"/>
      <c r="X3278" s="285"/>
    </row>
    <row r="3279" spans="1:24">
      <c r="A3279" s="45"/>
      <c r="B3279" s="43">
        <f t="shared" si="57"/>
        <v>3257</v>
      </c>
      <c r="C3279" s="539"/>
      <c r="D3279" s="620"/>
      <c r="E3279" s="620"/>
      <c r="F3279" s="48"/>
      <c r="N3279" s="285"/>
      <c r="O3279" s="285"/>
      <c r="U3279" s="285"/>
      <c r="V3279" s="285"/>
      <c r="W3279" s="285"/>
      <c r="X3279" s="285"/>
    </row>
    <row r="3280" spans="1:24">
      <c r="A3280" s="45"/>
      <c r="B3280" s="43">
        <f t="shared" si="57"/>
        <v>3258</v>
      </c>
      <c r="C3280" s="539"/>
      <c r="D3280" s="620"/>
      <c r="E3280" s="620"/>
      <c r="F3280" s="48"/>
      <c r="N3280" s="285"/>
      <c r="O3280" s="285"/>
      <c r="U3280" s="285"/>
      <c r="V3280" s="285"/>
      <c r="W3280" s="285"/>
      <c r="X3280" s="285"/>
    </row>
    <row r="3281" spans="1:24">
      <c r="A3281" s="45"/>
      <c r="B3281" s="43">
        <f t="shared" si="57"/>
        <v>3259</v>
      </c>
      <c r="C3281" s="539"/>
      <c r="D3281" s="620"/>
      <c r="E3281" s="620"/>
      <c r="F3281" s="48"/>
      <c r="N3281" s="285"/>
      <c r="O3281" s="285"/>
      <c r="U3281" s="285"/>
      <c r="V3281" s="285"/>
      <c r="W3281" s="285"/>
      <c r="X3281" s="285"/>
    </row>
    <row r="3282" spans="1:24">
      <c r="A3282" s="45"/>
      <c r="B3282" s="43">
        <f t="shared" si="57"/>
        <v>3260</v>
      </c>
      <c r="C3282" s="539"/>
      <c r="D3282" s="620"/>
      <c r="E3282" s="620"/>
      <c r="F3282" s="48"/>
      <c r="N3282" s="285"/>
      <c r="O3282" s="285"/>
      <c r="U3282" s="285"/>
      <c r="V3282" s="285"/>
      <c r="W3282" s="285"/>
      <c r="X3282" s="285"/>
    </row>
    <row r="3283" spans="1:24">
      <c r="A3283" s="45"/>
      <c r="B3283" s="43">
        <f t="shared" si="57"/>
        <v>3261</v>
      </c>
      <c r="C3283" s="539"/>
      <c r="D3283" s="620"/>
      <c r="E3283" s="620"/>
      <c r="F3283" s="48"/>
      <c r="N3283" s="285"/>
      <c r="O3283" s="285"/>
      <c r="U3283" s="285"/>
      <c r="V3283" s="285"/>
      <c r="W3283" s="285"/>
      <c r="X3283" s="285"/>
    </row>
    <row r="3284" spans="1:24">
      <c r="A3284" s="45"/>
      <c r="B3284" s="43">
        <f t="shared" si="57"/>
        <v>3262</v>
      </c>
      <c r="C3284" s="539"/>
      <c r="D3284" s="620"/>
      <c r="E3284" s="620"/>
      <c r="F3284" s="48"/>
      <c r="N3284" s="285"/>
      <c r="O3284" s="285"/>
      <c r="U3284" s="285"/>
      <c r="V3284" s="285"/>
      <c r="W3284" s="285"/>
      <c r="X3284" s="285"/>
    </row>
    <row r="3285" spans="1:24">
      <c r="A3285" s="45"/>
      <c r="B3285" s="43">
        <f t="shared" si="57"/>
        <v>3263</v>
      </c>
      <c r="C3285" s="539"/>
      <c r="D3285" s="620"/>
      <c r="E3285" s="620"/>
      <c r="F3285" s="48"/>
      <c r="N3285" s="285"/>
      <c r="O3285" s="285"/>
      <c r="U3285" s="285"/>
      <c r="V3285" s="285"/>
      <c r="W3285" s="285"/>
      <c r="X3285" s="285"/>
    </row>
    <row r="3286" spans="1:24">
      <c r="A3286" s="45"/>
      <c r="B3286" s="43">
        <f t="shared" si="57"/>
        <v>3264</v>
      </c>
      <c r="C3286" s="539"/>
      <c r="D3286" s="620"/>
      <c r="E3286" s="620"/>
      <c r="F3286" s="48"/>
      <c r="N3286" s="285"/>
      <c r="O3286" s="285"/>
      <c r="U3286" s="285"/>
      <c r="V3286" s="285"/>
      <c r="W3286" s="285"/>
      <c r="X3286" s="285"/>
    </row>
    <row r="3287" spans="1:24">
      <c r="A3287" s="45"/>
      <c r="B3287" s="43">
        <f t="shared" si="57"/>
        <v>3265</v>
      </c>
      <c r="C3287" s="539"/>
      <c r="D3287" s="620"/>
      <c r="E3287" s="620"/>
      <c r="F3287" s="48"/>
      <c r="N3287" s="285"/>
      <c r="O3287" s="285"/>
      <c r="U3287" s="285"/>
      <c r="V3287" s="285"/>
      <c r="W3287" s="285"/>
      <c r="X3287" s="285"/>
    </row>
    <row r="3288" spans="1:24">
      <c r="A3288" s="45"/>
      <c r="B3288" s="43">
        <f t="shared" si="57"/>
        <v>3266</v>
      </c>
      <c r="C3288" s="539"/>
      <c r="D3288" s="620"/>
      <c r="E3288" s="620"/>
      <c r="F3288" s="48"/>
      <c r="N3288" s="285"/>
      <c r="O3288" s="285"/>
      <c r="U3288" s="285"/>
      <c r="V3288" s="285"/>
      <c r="W3288" s="285"/>
      <c r="X3288" s="285"/>
    </row>
    <row r="3289" spans="1:24">
      <c r="A3289" s="45"/>
      <c r="B3289" s="43">
        <f t="shared" ref="B3289:B3352" si="58">B3288+1</f>
        <v>3267</v>
      </c>
      <c r="C3289" s="539"/>
      <c r="D3289" s="620"/>
      <c r="E3289" s="620"/>
      <c r="F3289" s="48"/>
      <c r="N3289" s="285"/>
      <c r="O3289" s="285"/>
      <c r="U3289" s="285"/>
      <c r="V3289" s="285"/>
      <c r="W3289" s="285"/>
      <c r="X3289" s="285"/>
    </row>
    <row r="3290" spans="1:24">
      <c r="A3290" s="45"/>
      <c r="B3290" s="43">
        <f t="shared" si="58"/>
        <v>3268</v>
      </c>
      <c r="C3290" s="539"/>
      <c r="D3290" s="620"/>
      <c r="E3290" s="620"/>
      <c r="F3290" s="48"/>
      <c r="N3290" s="285"/>
      <c r="O3290" s="285"/>
      <c r="U3290" s="285"/>
      <c r="V3290" s="285"/>
      <c r="W3290" s="285"/>
      <c r="X3290" s="285"/>
    </row>
    <row r="3291" spans="1:24">
      <c r="A3291" s="45"/>
      <c r="B3291" s="43">
        <f t="shared" si="58"/>
        <v>3269</v>
      </c>
      <c r="C3291" s="539"/>
      <c r="D3291" s="620"/>
      <c r="E3291" s="620"/>
      <c r="F3291" s="48"/>
      <c r="N3291" s="285"/>
      <c r="O3291" s="285"/>
      <c r="U3291" s="285"/>
      <c r="V3291" s="285"/>
      <c r="W3291" s="285"/>
      <c r="X3291" s="285"/>
    </row>
    <row r="3292" spans="1:24">
      <c r="A3292" s="45"/>
      <c r="B3292" s="43">
        <f t="shared" si="58"/>
        <v>3270</v>
      </c>
      <c r="C3292" s="539"/>
      <c r="D3292" s="620"/>
      <c r="E3292" s="620"/>
      <c r="F3292" s="48"/>
      <c r="N3292" s="285"/>
      <c r="O3292" s="285"/>
      <c r="U3292" s="285"/>
      <c r="V3292" s="285"/>
      <c r="W3292" s="285"/>
      <c r="X3292" s="285"/>
    </row>
    <row r="3293" spans="1:24">
      <c r="A3293" s="45"/>
      <c r="B3293" s="43">
        <f t="shared" si="58"/>
        <v>3271</v>
      </c>
      <c r="C3293" s="539"/>
      <c r="D3293" s="620"/>
      <c r="E3293" s="620"/>
      <c r="F3293" s="48"/>
      <c r="N3293" s="285"/>
      <c r="O3293" s="285"/>
      <c r="U3293" s="285"/>
      <c r="V3293" s="285"/>
      <c r="W3293" s="285"/>
      <c r="X3293" s="285"/>
    </row>
    <row r="3294" spans="1:24">
      <c r="A3294" s="45"/>
      <c r="B3294" s="43">
        <f t="shared" si="58"/>
        <v>3272</v>
      </c>
      <c r="C3294" s="539"/>
      <c r="D3294" s="620"/>
      <c r="E3294" s="620"/>
      <c r="F3294" s="48"/>
      <c r="N3294" s="285"/>
      <c r="O3294" s="285"/>
      <c r="U3294" s="285"/>
      <c r="V3294" s="285"/>
      <c r="W3294" s="285"/>
      <c r="X3294" s="285"/>
    </row>
    <row r="3295" spans="1:24">
      <c r="A3295" s="45"/>
      <c r="B3295" s="43">
        <f t="shared" si="58"/>
        <v>3273</v>
      </c>
      <c r="C3295" s="539"/>
      <c r="D3295" s="620"/>
      <c r="E3295" s="620"/>
      <c r="F3295" s="48"/>
      <c r="N3295" s="285"/>
      <c r="O3295" s="285"/>
      <c r="U3295" s="285"/>
      <c r="V3295" s="285"/>
      <c r="W3295" s="285"/>
      <c r="X3295" s="285"/>
    </row>
    <row r="3296" spans="1:24">
      <c r="A3296" s="45"/>
      <c r="B3296" s="43">
        <f t="shared" si="58"/>
        <v>3274</v>
      </c>
      <c r="C3296" s="539"/>
      <c r="D3296" s="620"/>
      <c r="E3296" s="620"/>
      <c r="F3296" s="48"/>
      <c r="N3296" s="285"/>
      <c r="O3296" s="285"/>
      <c r="U3296" s="285"/>
      <c r="V3296" s="285"/>
      <c r="W3296" s="285"/>
      <c r="X3296" s="285"/>
    </row>
    <row r="3297" spans="1:24">
      <c r="A3297" s="45"/>
      <c r="B3297" s="43">
        <f t="shared" si="58"/>
        <v>3275</v>
      </c>
      <c r="C3297" s="539"/>
      <c r="D3297" s="620"/>
      <c r="E3297" s="620"/>
      <c r="F3297" s="48"/>
      <c r="N3297" s="285"/>
      <c r="O3297" s="285"/>
      <c r="U3297" s="285"/>
      <c r="V3297" s="285"/>
      <c r="W3297" s="285"/>
      <c r="X3297" s="285"/>
    </row>
    <row r="3298" spans="1:24">
      <c r="A3298" s="45"/>
      <c r="B3298" s="43">
        <f t="shared" si="58"/>
        <v>3276</v>
      </c>
      <c r="C3298" s="539"/>
      <c r="D3298" s="620"/>
      <c r="E3298" s="620"/>
      <c r="F3298" s="48"/>
      <c r="N3298" s="285"/>
      <c r="O3298" s="285"/>
      <c r="U3298" s="285"/>
      <c r="V3298" s="285"/>
      <c r="W3298" s="285"/>
      <c r="X3298" s="285"/>
    </row>
    <row r="3299" spans="1:24">
      <c r="A3299" s="45"/>
      <c r="B3299" s="43">
        <f t="shared" si="58"/>
        <v>3277</v>
      </c>
      <c r="C3299" s="539"/>
      <c r="D3299" s="620"/>
      <c r="E3299" s="620"/>
      <c r="F3299" s="48"/>
      <c r="N3299" s="285"/>
      <c r="O3299" s="285"/>
      <c r="U3299" s="285"/>
      <c r="V3299" s="285"/>
      <c r="W3299" s="285"/>
      <c r="X3299" s="285"/>
    </row>
    <row r="3300" spans="1:24">
      <c r="A3300" s="45"/>
      <c r="B3300" s="43">
        <f t="shared" si="58"/>
        <v>3278</v>
      </c>
      <c r="C3300" s="539"/>
      <c r="D3300" s="620"/>
      <c r="E3300" s="620"/>
      <c r="F3300" s="48"/>
      <c r="N3300" s="285"/>
      <c r="O3300" s="285"/>
      <c r="U3300" s="285"/>
      <c r="V3300" s="285"/>
      <c r="W3300" s="285"/>
      <c r="X3300" s="285"/>
    </row>
    <row r="3301" spans="1:24">
      <c r="A3301" s="45"/>
      <c r="B3301" s="43">
        <f t="shared" si="58"/>
        <v>3279</v>
      </c>
      <c r="C3301" s="539"/>
      <c r="D3301" s="620"/>
      <c r="E3301" s="620"/>
      <c r="F3301" s="48"/>
      <c r="N3301" s="285"/>
      <c r="O3301" s="285"/>
      <c r="U3301" s="285"/>
      <c r="V3301" s="285"/>
      <c r="W3301" s="285"/>
      <c r="X3301" s="285"/>
    </row>
    <row r="3302" spans="1:24">
      <c r="A3302" s="45"/>
      <c r="B3302" s="43">
        <f t="shared" si="58"/>
        <v>3280</v>
      </c>
      <c r="C3302" s="539"/>
      <c r="D3302" s="620"/>
      <c r="E3302" s="620"/>
      <c r="F3302" s="48"/>
      <c r="N3302" s="285"/>
      <c r="O3302" s="285"/>
      <c r="U3302" s="285"/>
      <c r="V3302" s="285"/>
      <c r="W3302" s="285"/>
      <c r="X3302" s="285"/>
    </row>
    <row r="3303" spans="1:24">
      <c r="A3303" s="45"/>
      <c r="B3303" s="43">
        <f t="shared" si="58"/>
        <v>3281</v>
      </c>
      <c r="C3303" s="539"/>
      <c r="D3303" s="620"/>
      <c r="E3303" s="620"/>
      <c r="F3303" s="48"/>
      <c r="N3303" s="285"/>
      <c r="O3303" s="285"/>
      <c r="U3303" s="285"/>
      <c r="V3303" s="285"/>
      <c r="W3303" s="285"/>
      <c r="X3303" s="285"/>
    </row>
    <row r="3304" spans="1:24">
      <c r="A3304" s="45"/>
      <c r="B3304" s="43">
        <f t="shared" si="58"/>
        <v>3282</v>
      </c>
      <c r="C3304" s="539"/>
      <c r="D3304" s="620"/>
      <c r="E3304" s="620"/>
      <c r="F3304" s="48"/>
      <c r="N3304" s="285"/>
      <c r="O3304" s="285"/>
      <c r="U3304" s="285"/>
      <c r="V3304" s="285"/>
      <c r="W3304" s="285"/>
      <c r="X3304" s="285"/>
    </row>
    <row r="3305" spans="1:24">
      <c r="A3305" s="45"/>
      <c r="B3305" s="43">
        <f t="shared" si="58"/>
        <v>3283</v>
      </c>
      <c r="C3305" s="539"/>
      <c r="D3305" s="620"/>
      <c r="E3305" s="620"/>
      <c r="F3305" s="48"/>
      <c r="N3305" s="285"/>
      <c r="O3305" s="285"/>
      <c r="U3305" s="285"/>
      <c r="V3305" s="285"/>
      <c r="W3305" s="285"/>
      <c r="X3305" s="285"/>
    </row>
    <row r="3306" spans="1:24">
      <c r="A3306" s="45"/>
      <c r="B3306" s="43">
        <f t="shared" si="58"/>
        <v>3284</v>
      </c>
      <c r="C3306" s="539"/>
      <c r="D3306" s="620"/>
      <c r="E3306" s="620"/>
      <c r="F3306" s="48"/>
      <c r="N3306" s="285"/>
      <c r="O3306" s="285"/>
      <c r="U3306" s="285"/>
      <c r="V3306" s="285"/>
      <c r="W3306" s="285"/>
      <c r="X3306" s="285"/>
    </row>
    <row r="3307" spans="1:24">
      <c r="A3307" s="45"/>
      <c r="B3307" s="43">
        <f t="shared" si="58"/>
        <v>3285</v>
      </c>
      <c r="C3307" s="539"/>
      <c r="D3307" s="620"/>
      <c r="E3307" s="620"/>
      <c r="F3307" s="48"/>
      <c r="N3307" s="285"/>
      <c r="O3307" s="285"/>
      <c r="U3307" s="285"/>
      <c r="V3307" s="285"/>
      <c r="W3307" s="285"/>
      <c r="X3307" s="285"/>
    </row>
    <row r="3308" spans="1:24">
      <c r="A3308" s="45"/>
      <c r="B3308" s="43">
        <f t="shared" si="58"/>
        <v>3286</v>
      </c>
      <c r="C3308" s="539"/>
      <c r="D3308" s="620"/>
      <c r="E3308" s="620"/>
      <c r="F3308" s="48"/>
      <c r="N3308" s="285"/>
      <c r="O3308" s="285"/>
      <c r="U3308" s="285"/>
      <c r="V3308" s="285"/>
      <c r="W3308" s="285"/>
      <c r="X3308" s="285"/>
    </row>
    <row r="3309" spans="1:24">
      <c r="A3309" s="45"/>
      <c r="B3309" s="43">
        <f t="shared" si="58"/>
        <v>3287</v>
      </c>
      <c r="C3309" s="539"/>
      <c r="D3309" s="620"/>
      <c r="E3309" s="620"/>
      <c r="F3309" s="48"/>
      <c r="N3309" s="285"/>
      <c r="O3309" s="285"/>
      <c r="U3309" s="285"/>
      <c r="V3309" s="285"/>
      <c r="W3309" s="285"/>
      <c r="X3309" s="285"/>
    </row>
    <row r="3310" spans="1:24">
      <c r="A3310" s="45"/>
      <c r="B3310" s="43">
        <f t="shared" si="58"/>
        <v>3288</v>
      </c>
      <c r="C3310" s="539"/>
      <c r="D3310" s="620"/>
      <c r="E3310" s="620"/>
      <c r="F3310" s="48"/>
      <c r="N3310" s="285"/>
      <c r="O3310" s="285"/>
      <c r="U3310" s="285"/>
      <c r="V3310" s="285"/>
      <c r="W3310" s="285"/>
      <c r="X3310" s="285"/>
    </row>
    <row r="3311" spans="1:24">
      <c r="A3311" s="45"/>
      <c r="B3311" s="43">
        <f t="shared" si="58"/>
        <v>3289</v>
      </c>
      <c r="C3311" s="539"/>
      <c r="D3311" s="620"/>
      <c r="E3311" s="620"/>
      <c r="F3311" s="48"/>
      <c r="N3311" s="285"/>
      <c r="O3311" s="285"/>
      <c r="U3311" s="285"/>
      <c r="V3311" s="285"/>
      <c r="W3311" s="285"/>
      <c r="X3311" s="285"/>
    </row>
    <row r="3312" spans="1:24">
      <c r="A3312" s="45"/>
      <c r="B3312" s="43">
        <f t="shared" si="58"/>
        <v>3290</v>
      </c>
      <c r="C3312" s="539"/>
      <c r="D3312" s="620"/>
      <c r="E3312" s="620"/>
      <c r="F3312" s="48"/>
      <c r="N3312" s="285"/>
      <c r="O3312" s="285"/>
      <c r="U3312" s="285"/>
      <c r="V3312" s="285"/>
      <c r="W3312" s="285"/>
      <c r="X3312" s="285"/>
    </row>
    <row r="3313" spans="1:24">
      <c r="A3313" s="45"/>
      <c r="B3313" s="43">
        <f t="shared" si="58"/>
        <v>3291</v>
      </c>
      <c r="C3313" s="539"/>
      <c r="D3313" s="620"/>
      <c r="E3313" s="620"/>
      <c r="F3313" s="48"/>
      <c r="N3313" s="285"/>
      <c r="O3313" s="285"/>
      <c r="U3313" s="285"/>
      <c r="V3313" s="285"/>
      <c r="W3313" s="285"/>
      <c r="X3313" s="285"/>
    </row>
    <row r="3314" spans="1:24">
      <c r="A3314" s="45"/>
      <c r="B3314" s="43">
        <f t="shared" si="58"/>
        <v>3292</v>
      </c>
      <c r="C3314" s="539"/>
      <c r="D3314" s="620"/>
      <c r="E3314" s="620"/>
      <c r="F3314" s="48"/>
      <c r="N3314" s="285"/>
      <c r="O3314" s="285"/>
      <c r="U3314" s="285"/>
      <c r="V3314" s="285"/>
      <c r="W3314" s="285"/>
      <c r="X3314" s="285"/>
    </row>
    <row r="3315" spans="1:24">
      <c r="A3315" s="45"/>
      <c r="B3315" s="43">
        <f t="shared" si="58"/>
        <v>3293</v>
      </c>
      <c r="C3315" s="539"/>
      <c r="D3315" s="620"/>
      <c r="E3315" s="620"/>
      <c r="F3315" s="48"/>
      <c r="N3315" s="285"/>
      <c r="O3315" s="285"/>
      <c r="U3315" s="285"/>
      <c r="V3315" s="285"/>
      <c r="W3315" s="285"/>
      <c r="X3315" s="285"/>
    </row>
    <row r="3316" spans="1:24">
      <c r="A3316" s="45"/>
      <c r="B3316" s="43">
        <f t="shared" si="58"/>
        <v>3294</v>
      </c>
      <c r="C3316" s="539"/>
      <c r="D3316" s="620"/>
      <c r="E3316" s="620"/>
      <c r="F3316" s="48"/>
      <c r="N3316" s="285"/>
      <c r="O3316" s="285"/>
      <c r="U3316" s="285"/>
      <c r="V3316" s="285"/>
      <c r="W3316" s="285"/>
      <c r="X3316" s="285"/>
    </row>
    <row r="3317" spans="1:24">
      <c r="A3317" s="45"/>
      <c r="B3317" s="43">
        <f t="shared" si="58"/>
        <v>3295</v>
      </c>
      <c r="C3317" s="539"/>
      <c r="D3317" s="620"/>
      <c r="E3317" s="620"/>
      <c r="F3317" s="48"/>
      <c r="N3317" s="285"/>
      <c r="O3317" s="285"/>
      <c r="U3317" s="285"/>
      <c r="V3317" s="285"/>
      <c r="W3317" s="285"/>
      <c r="X3317" s="285"/>
    </row>
    <row r="3318" spans="1:24">
      <c r="A3318" s="45"/>
      <c r="B3318" s="43">
        <f t="shared" si="58"/>
        <v>3296</v>
      </c>
      <c r="C3318" s="539"/>
      <c r="D3318" s="620"/>
      <c r="E3318" s="620"/>
      <c r="F3318" s="48"/>
      <c r="N3318" s="285"/>
      <c r="O3318" s="285"/>
      <c r="U3318" s="285"/>
      <c r="V3318" s="285"/>
      <c r="W3318" s="285"/>
      <c r="X3318" s="285"/>
    </row>
    <row r="3319" spans="1:24">
      <c r="A3319" s="45"/>
      <c r="B3319" s="43">
        <f t="shared" si="58"/>
        <v>3297</v>
      </c>
      <c r="C3319" s="539"/>
      <c r="D3319" s="620"/>
      <c r="E3319" s="620"/>
      <c r="F3319" s="48"/>
      <c r="N3319" s="285"/>
      <c r="O3319" s="285"/>
      <c r="U3319" s="285"/>
      <c r="V3319" s="285"/>
      <c r="W3319" s="285"/>
      <c r="X3319" s="285"/>
    </row>
    <row r="3320" spans="1:24">
      <c r="A3320" s="45"/>
      <c r="B3320" s="43">
        <f t="shared" si="58"/>
        <v>3298</v>
      </c>
      <c r="C3320" s="539"/>
      <c r="D3320" s="620"/>
      <c r="E3320" s="620"/>
      <c r="F3320" s="48"/>
      <c r="N3320" s="285"/>
      <c r="O3320" s="285"/>
      <c r="U3320" s="285"/>
      <c r="V3320" s="285"/>
      <c r="W3320" s="285"/>
      <c r="X3320" s="285"/>
    </row>
    <row r="3321" spans="1:24">
      <c r="A3321" s="45"/>
      <c r="B3321" s="43">
        <f t="shared" si="58"/>
        <v>3299</v>
      </c>
      <c r="C3321" s="539"/>
      <c r="D3321" s="620"/>
      <c r="E3321" s="620"/>
      <c r="F3321" s="48"/>
      <c r="N3321" s="285"/>
      <c r="O3321" s="285"/>
      <c r="U3321" s="285"/>
      <c r="V3321" s="285"/>
      <c r="W3321" s="285"/>
      <c r="X3321" s="285"/>
    </row>
    <row r="3322" spans="1:24">
      <c r="A3322" s="45"/>
      <c r="B3322" s="43">
        <f t="shared" si="58"/>
        <v>3300</v>
      </c>
      <c r="C3322" s="539"/>
      <c r="D3322" s="620"/>
      <c r="E3322" s="620"/>
      <c r="F3322" s="48"/>
      <c r="N3322" s="285"/>
      <c r="O3322" s="285"/>
      <c r="U3322" s="285"/>
      <c r="V3322" s="285"/>
      <c r="W3322" s="285"/>
      <c r="X3322" s="285"/>
    </row>
    <row r="3323" spans="1:24">
      <c r="A3323" s="45"/>
      <c r="B3323" s="43">
        <f t="shared" si="58"/>
        <v>3301</v>
      </c>
      <c r="C3323" s="539"/>
      <c r="D3323" s="620"/>
      <c r="E3323" s="620"/>
      <c r="F3323" s="48"/>
      <c r="N3323" s="285"/>
      <c r="O3323" s="285"/>
      <c r="U3323" s="285"/>
      <c r="V3323" s="285"/>
      <c r="W3323" s="285"/>
      <c r="X3323" s="285"/>
    </row>
    <row r="3324" spans="1:24">
      <c r="A3324" s="45"/>
      <c r="B3324" s="43">
        <f t="shared" si="58"/>
        <v>3302</v>
      </c>
      <c r="C3324" s="539"/>
      <c r="D3324" s="620"/>
      <c r="E3324" s="620"/>
      <c r="F3324" s="48"/>
      <c r="N3324" s="285"/>
      <c r="O3324" s="285"/>
      <c r="U3324" s="285"/>
      <c r="V3324" s="285"/>
      <c r="W3324" s="285"/>
      <c r="X3324" s="285"/>
    </row>
    <row r="3325" spans="1:24">
      <c r="A3325" s="45"/>
      <c r="B3325" s="43">
        <f t="shared" si="58"/>
        <v>3303</v>
      </c>
      <c r="C3325" s="539"/>
      <c r="D3325" s="620"/>
      <c r="E3325" s="620"/>
      <c r="F3325" s="48"/>
      <c r="N3325" s="285"/>
      <c r="O3325" s="285"/>
      <c r="U3325" s="285"/>
      <c r="V3325" s="285"/>
      <c r="W3325" s="285"/>
      <c r="X3325" s="285"/>
    </row>
    <row r="3326" spans="1:24">
      <c r="A3326" s="45"/>
      <c r="B3326" s="43">
        <f t="shared" si="58"/>
        <v>3304</v>
      </c>
      <c r="C3326" s="539"/>
      <c r="D3326" s="620"/>
      <c r="E3326" s="620"/>
      <c r="F3326" s="48"/>
      <c r="N3326" s="285"/>
      <c r="O3326" s="285"/>
      <c r="U3326" s="285"/>
      <c r="V3326" s="285"/>
      <c r="W3326" s="285"/>
      <c r="X3326" s="285"/>
    </row>
    <row r="3327" spans="1:24">
      <c r="A3327" s="45"/>
      <c r="B3327" s="43">
        <f t="shared" si="58"/>
        <v>3305</v>
      </c>
      <c r="C3327" s="539"/>
      <c r="D3327" s="620"/>
      <c r="E3327" s="620"/>
      <c r="F3327" s="48"/>
      <c r="N3327" s="285"/>
      <c r="O3327" s="285"/>
      <c r="U3327" s="285"/>
      <c r="V3327" s="285"/>
      <c r="W3327" s="285"/>
      <c r="X3327" s="285"/>
    </row>
    <row r="3328" spans="1:24">
      <c r="A3328" s="45"/>
      <c r="B3328" s="43">
        <f t="shared" si="58"/>
        <v>3306</v>
      </c>
      <c r="C3328" s="539"/>
      <c r="D3328" s="620"/>
      <c r="E3328" s="620"/>
      <c r="F3328" s="48"/>
      <c r="N3328" s="285"/>
      <c r="O3328" s="285"/>
      <c r="U3328" s="285"/>
      <c r="V3328" s="285"/>
      <c r="W3328" s="285"/>
      <c r="X3328" s="285"/>
    </row>
    <row r="3329" spans="1:24">
      <c r="A3329" s="45"/>
      <c r="B3329" s="43">
        <f t="shared" si="58"/>
        <v>3307</v>
      </c>
      <c r="C3329" s="539"/>
      <c r="D3329" s="620"/>
      <c r="E3329" s="620"/>
      <c r="F3329" s="48"/>
      <c r="N3329" s="285"/>
      <c r="O3329" s="285"/>
      <c r="U3329" s="285"/>
      <c r="V3329" s="285"/>
      <c r="W3329" s="285"/>
      <c r="X3329" s="285"/>
    </row>
    <row r="3330" spans="1:24">
      <c r="A3330" s="45"/>
      <c r="B3330" s="43">
        <f t="shared" si="58"/>
        <v>3308</v>
      </c>
      <c r="C3330" s="539"/>
      <c r="D3330" s="620"/>
      <c r="E3330" s="620"/>
      <c r="F3330" s="48"/>
      <c r="N3330" s="285"/>
      <c r="O3330" s="285"/>
      <c r="U3330" s="285"/>
      <c r="V3330" s="285"/>
      <c r="W3330" s="285"/>
      <c r="X3330" s="285"/>
    </row>
    <row r="3331" spans="1:24">
      <c r="A3331" s="45"/>
      <c r="B3331" s="43">
        <f t="shared" si="58"/>
        <v>3309</v>
      </c>
      <c r="C3331" s="539"/>
      <c r="D3331" s="620"/>
      <c r="E3331" s="620"/>
      <c r="F3331" s="48"/>
      <c r="N3331" s="285"/>
      <c r="O3331" s="285"/>
      <c r="U3331" s="285"/>
      <c r="V3331" s="285"/>
      <c r="W3331" s="285"/>
      <c r="X3331" s="285"/>
    </row>
    <row r="3332" spans="1:24">
      <c r="A3332" s="45"/>
      <c r="B3332" s="43">
        <f t="shared" si="58"/>
        <v>3310</v>
      </c>
      <c r="C3332" s="539"/>
      <c r="D3332" s="620"/>
      <c r="E3332" s="620"/>
      <c r="F3332" s="48"/>
      <c r="N3332" s="285"/>
      <c r="O3332" s="285"/>
      <c r="U3332" s="285"/>
      <c r="V3332" s="285"/>
      <c r="W3332" s="285"/>
      <c r="X3332" s="285"/>
    </row>
    <row r="3333" spans="1:24">
      <c r="A3333" s="45"/>
      <c r="B3333" s="43">
        <f t="shared" si="58"/>
        <v>3311</v>
      </c>
      <c r="C3333" s="539"/>
      <c r="D3333" s="620"/>
      <c r="E3333" s="620"/>
      <c r="F3333" s="48"/>
      <c r="N3333" s="285"/>
      <c r="O3333" s="285"/>
      <c r="U3333" s="285"/>
      <c r="V3333" s="285"/>
      <c r="W3333" s="285"/>
      <c r="X3333" s="285"/>
    </row>
    <row r="3334" spans="1:24">
      <c r="A3334" s="45"/>
      <c r="B3334" s="43">
        <f t="shared" si="58"/>
        <v>3312</v>
      </c>
      <c r="C3334" s="539"/>
      <c r="D3334" s="620"/>
      <c r="E3334" s="620"/>
      <c r="F3334" s="48"/>
      <c r="N3334" s="285"/>
      <c r="O3334" s="285"/>
      <c r="U3334" s="285"/>
      <c r="V3334" s="285"/>
      <c r="W3334" s="285"/>
      <c r="X3334" s="285"/>
    </row>
    <row r="3335" spans="1:24">
      <c r="A3335" s="45"/>
      <c r="B3335" s="43">
        <f t="shared" si="58"/>
        <v>3313</v>
      </c>
      <c r="C3335" s="539"/>
      <c r="D3335" s="620"/>
      <c r="E3335" s="620"/>
      <c r="F3335" s="48"/>
      <c r="N3335" s="285"/>
      <c r="O3335" s="285"/>
      <c r="U3335" s="285"/>
      <c r="V3335" s="285"/>
      <c r="W3335" s="285"/>
      <c r="X3335" s="285"/>
    </row>
    <row r="3336" spans="1:24">
      <c r="A3336" s="45"/>
      <c r="B3336" s="43">
        <f t="shared" si="58"/>
        <v>3314</v>
      </c>
      <c r="C3336" s="539"/>
      <c r="D3336" s="620"/>
      <c r="E3336" s="620"/>
      <c r="F3336" s="48"/>
      <c r="N3336" s="285"/>
      <c r="O3336" s="285"/>
      <c r="U3336" s="285"/>
      <c r="V3336" s="285"/>
      <c r="W3336" s="285"/>
      <c r="X3336" s="285"/>
    </row>
    <row r="3337" spans="1:24">
      <c r="A3337" s="45"/>
      <c r="B3337" s="43">
        <f t="shared" si="58"/>
        <v>3315</v>
      </c>
      <c r="C3337" s="539"/>
      <c r="D3337" s="620"/>
      <c r="E3337" s="620"/>
      <c r="F3337" s="48"/>
      <c r="N3337" s="285"/>
      <c r="O3337" s="285"/>
      <c r="U3337" s="285"/>
      <c r="V3337" s="285"/>
      <c r="W3337" s="285"/>
      <c r="X3337" s="285"/>
    </row>
    <row r="3338" spans="1:24">
      <c r="A3338" s="45"/>
      <c r="B3338" s="43">
        <f t="shared" si="58"/>
        <v>3316</v>
      </c>
      <c r="C3338" s="539"/>
      <c r="D3338" s="620"/>
      <c r="E3338" s="620"/>
      <c r="F3338" s="48"/>
      <c r="N3338" s="285"/>
      <c r="O3338" s="285"/>
      <c r="U3338" s="285"/>
      <c r="V3338" s="285"/>
      <c r="W3338" s="285"/>
      <c r="X3338" s="285"/>
    </row>
    <row r="3339" spans="1:24">
      <c r="A3339" s="45"/>
      <c r="B3339" s="43">
        <f t="shared" si="58"/>
        <v>3317</v>
      </c>
      <c r="C3339" s="539"/>
      <c r="D3339" s="620"/>
      <c r="E3339" s="620"/>
      <c r="F3339" s="48"/>
      <c r="N3339" s="285"/>
      <c r="O3339" s="285"/>
      <c r="U3339" s="285"/>
      <c r="V3339" s="285"/>
      <c r="W3339" s="285"/>
      <c r="X3339" s="285"/>
    </row>
    <row r="3340" spans="1:24">
      <c r="A3340" s="45"/>
      <c r="B3340" s="43">
        <f t="shared" si="58"/>
        <v>3318</v>
      </c>
      <c r="C3340" s="539"/>
      <c r="D3340" s="620"/>
      <c r="E3340" s="620"/>
      <c r="F3340" s="48"/>
      <c r="N3340" s="285"/>
      <c r="O3340" s="285"/>
      <c r="U3340" s="285"/>
      <c r="V3340" s="285"/>
      <c r="W3340" s="285"/>
      <c r="X3340" s="285"/>
    </row>
    <row r="3341" spans="1:24">
      <c r="A3341" s="45"/>
      <c r="B3341" s="43">
        <f t="shared" si="58"/>
        <v>3319</v>
      </c>
      <c r="C3341" s="539"/>
      <c r="D3341" s="620"/>
      <c r="E3341" s="620"/>
      <c r="F3341" s="48"/>
      <c r="N3341" s="285"/>
      <c r="O3341" s="285"/>
      <c r="U3341" s="285"/>
      <c r="V3341" s="285"/>
      <c r="W3341" s="285"/>
      <c r="X3341" s="285"/>
    </row>
    <row r="3342" spans="1:24">
      <c r="A3342" s="45"/>
      <c r="B3342" s="43">
        <f t="shared" si="58"/>
        <v>3320</v>
      </c>
      <c r="C3342" s="539"/>
      <c r="D3342" s="620"/>
      <c r="E3342" s="620"/>
      <c r="F3342" s="48"/>
      <c r="N3342" s="285"/>
      <c r="O3342" s="285"/>
      <c r="U3342" s="285"/>
      <c r="V3342" s="285"/>
      <c r="W3342" s="285"/>
      <c r="X3342" s="285"/>
    </row>
    <row r="3343" spans="1:24">
      <c r="A3343" s="45"/>
      <c r="B3343" s="43">
        <f t="shared" si="58"/>
        <v>3321</v>
      </c>
      <c r="C3343" s="539"/>
      <c r="D3343" s="620"/>
      <c r="E3343" s="620"/>
      <c r="F3343" s="48"/>
      <c r="N3343" s="285"/>
      <c r="O3343" s="285"/>
      <c r="U3343" s="285"/>
      <c r="V3343" s="285"/>
      <c r="W3343" s="285"/>
      <c r="X3343" s="285"/>
    </row>
    <row r="3344" spans="1:24">
      <c r="A3344" s="45"/>
      <c r="B3344" s="43">
        <f t="shared" si="58"/>
        <v>3322</v>
      </c>
      <c r="C3344" s="539"/>
      <c r="D3344" s="620"/>
      <c r="E3344" s="620"/>
      <c r="F3344" s="48"/>
      <c r="N3344" s="285"/>
      <c r="O3344" s="285"/>
      <c r="U3344" s="285"/>
      <c r="V3344" s="285"/>
      <c r="W3344" s="285"/>
      <c r="X3344" s="285"/>
    </row>
    <row r="3345" spans="1:24">
      <c r="A3345" s="45"/>
      <c r="B3345" s="43">
        <f t="shared" si="58"/>
        <v>3323</v>
      </c>
      <c r="C3345" s="539"/>
      <c r="D3345" s="620"/>
      <c r="E3345" s="620"/>
      <c r="F3345" s="48"/>
      <c r="N3345" s="285"/>
      <c r="O3345" s="285"/>
      <c r="U3345" s="285"/>
      <c r="V3345" s="285"/>
      <c r="W3345" s="285"/>
      <c r="X3345" s="285"/>
    </row>
    <row r="3346" spans="1:24">
      <c r="A3346" s="45"/>
      <c r="B3346" s="43">
        <f t="shared" si="58"/>
        <v>3324</v>
      </c>
      <c r="C3346" s="539"/>
      <c r="D3346" s="620"/>
      <c r="E3346" s="620"/>
      <c r="F3346" s="48"/>
      <c r="N3346" s="285"/>
      <c r="O3346" s="285"/>
      <c r="U3346" s="285"/>
      <c r="V3346" s="285"/>
      <c r="W3346" s="285"/>
      <c r="X3346" s="285"/>
    </row>
    <row r="3347" spans="1:24">
      <c r="A3347" s="45"/>
      <c r="B3347" s="43">
        <f t="shared" si="58"/>
        <v>3325</v>
      </c>
      <c r="C3347" s="539"/>
      <c r="D3347" s="620"/>
      <c r="E3347" s="620"/>
      <c r="F3347" s="48"/>
      <c r="N3347" s="285"/>
      <c r="O3347" s="285"/>
      <c r="U3347" s="285"/>
      <c r="V3347" s="285"/>
      <c r="W3347" s="285"/>
      <c r="X3347" s="285"/>
    </row>
    <row r="3348" spans="1:24">
      <c r="A3348" s="45"/>
      <c r="B3348" s="43">
        <f t="shared" si="58"/>
        <v>3326</v>
      </c>
      <c r="C3348" s="539"/>
      <c r="D3348" s="620"/>
      <c r="E3348" s="620"/>
      <c r="F3348" s="48"/>
      <c r="N3348" s="285"/>
      <c r="O3348" s="285"/>
      <c r="U3348" s="285"/>
      <c r="V3348" s="285"/>
      <c r="W3348" s="285"/>
      <c r="X3348" s="285"/>
    </row>
    <row r="3349" spans="1:24">
      <c r="A3349" s="45"/>
      <c r="B3349" s="43">
        <f t="shared" si="58"/>
        <v>3327</v>
      </c>
      <c r="C3349" s="539"/>
      <c r="D3349" s="620"/>
      <c r="E3349" s="620"/>
      <c r="F3349" s="48"/>
      <c r="N3349" s="285"/>
      <c r="O3349" s="285"/>
      <c r="U3349" s="285"/>
      <c r="V3349" s="285"/>
      <c r="W3349" s="285"/>
      <c r="X3349" s="285"/>
    </row>
    <row r="3350" spans="1:24">
      <c r="A3350" s="45"/>
      <c r="B3350" s="43">
        <f t="shared" si="58"/>
        <v>3328</v>
      </c>
      <c r="C3350" s="539"/>
      <c r="D3350" s="620"/>
      <c r="E3350" s="620"/>
      <c r="F3350" s="48"/>
      <c r="N3350" s="285"/>
      <c r="O3350" s="285"/>
      <c r="U3350" s="285"/>
      <c r="V3350" s="285"/>
      <c r="W3350" s="285"/>
      <c r="X3350" s="285"/>
    </row>
    <row r="3351" spans="1:24">
      <c r="A3351" s="45"/>
      <c r="B3351" s="43">
        <f t="shared" si="58"/>
        <v>3329</v>
      </c>
      <c r="C3351" s="539"/>
      <c r="D3351" s="620"/>
      <c r="E3351" s="620"/>
      <c r="F3351" s="48"/>
      <c r="N3351" s="285"/>
      <c r="O3351" s="285"/>
      <c r="U3351" s="285"/>
      <c r="V3351" s="285"/>
      <c r="W3351" s="285"/>
      <c r="X3351" s="285"/>
    </row>
    <row r="3352" spans="1:24">
      <c r="A3352" s="45"/>
      <c r="B3352" s="43">
        <f t="shared" si="58"/>
        <v>3330</v>
      </c>
      <c r="C3352" s="539"/>
      <c r="D3352" s="620"/>
      <c r="E3352" s="620"/>
      <c r="F3352" s="48"/>
      <c r="N3352" s="285"/>
      <c r="O3352" s="285"/>
      <c r="U3352" s="285"/>
      <c r="V3352" s="285"/>
      <c r="W3352" s="285"/>
      <c r="X3352" s="285"/>
    </row>
    <row r="3353" spans="1:24">
      <c r="A3353" s="45"/>
      <c r="B3353" s="43">
        <f t="shared" ref="B3353:B3416" si="59">B3352+1</f>
        <v>3331</v>
      </c>
      <c r="C3353" s="539"/>
      <c r="D3353" s="620"/>
      <c r="E3353" s="620"/>
      <c r="F3353" s="48"/>
      <c r="N3353" s="285"/>
      <c r="O3353" s="285"/>
      <c r="U3353" s="285"/>
      <c r="V3353" s="285"/>
      <c r="W3353" s="285"/>
      <c r="X3353" s="285"/>
    </row>
    <row r="3354" spans="1:24">
      <c r="A3354" s="45"/>
      <c r="B3354" s="43">
        <f t="shared" si="59"/>
        <v>3332</v>
      </c>
      <c r="C3354" s="539"/>
      <c r="D3354" s="620"/>
      <c r="E3354" s="620"/>
      <c r="F3354" s="48"/>
      <c r="N3354" s="285"/>
      <c r="O3354" s="285"/>
      <c r="U3354" s="285"/>
      <c r="V3354" s="285"/>
      <c r="W3354" s="285"/>
      <c r="X3354" s="285"/>
    </row>
    <row r="3355" spans="1:24">
      <c r="A3355" s="45"/>
      <c r="B3355" s="43">
        <f t="shared" si="59"/>
        <v>3333</v>
      </c>
      <c r="C3355" s="539"/>
      <c r="D3355" s="620"/>
      <c r="E3355" s="620"/>
      <c r="F3355" s="48"/>
      <c r="N3355" s="285"/>
      <c r="O3355" s="285"/>
      <c r="U3355" s="285"/>
      <c r="V3355" s="285"/>
      <c r="W3355" s="285"/>
      <c r="X3355" s="285"/>
    </row>
    <row r="3356" spans="1:24">
      <c r="A3356" s="45"/>
      <c r="B3356" s="43">
        <f t="shared" si="59"/>
        <v>3334</v>
      </c>
      <c r="C3356" s="539"/>
      <c r="D3356" s="620"/>
      <c r="E3356" s="620"/>
      <c r="F3356" s="48"/>
      <c r="N3356" s="285"/>
      <c r="O3356" s="285"/>
      <c r="U3356" s="285"/>
      <c r="V3356" s="285"/>
      <c r="W3356" s="285"/>
      <c r="X3356" s="285"/>
    </row>
    <row r="3357" spans="1:24">
      <c r="A3357" s="45"/>
      <c r="B3357" s="43">
        <f t="shared" si="59"/>
        <v>3335</v>
      </c>
      <c r="C3357" s="539"/>
      <c r="D3357" s="620"/>
      <c r="E3357" s="620"/>
      <c r="F3357" s="48"/>
      <c r="N3357" s="285"/>
      <c r="O3357" s="285"/>
      <c r="U3357" s="285"/>
      <c r="V3357" s="285"/>
      <c r="W3357" s="285"/>
      <c r="X3357" s="285"/>
    </row>
    <row r="3358" spans="1:24">
      <c r="A3358" s="45"/>
      <c r="B3358" s="43">
        <f t="shared" si="59"/>
        <v>3336</v>
      </c>
      <c r="C3358" s="539"/>
      <c r="D3358" s="620"/>
      <c r="E3358" s="620"/>
      <c r="F3358" s="48"/>
      <c r="N3358" s="285"/>
      <c r="O3358" s="285"/>
      <c r="U3358" s="285"/>
      <c r="V3358" s="285"/>
      <c r="W3358" s="285"/>
      <c r="X3358" s="285"/>
    </row>
    <row r="3359" spans="1:24">
      <c r="A3359" s="45"/>
      <c r="B3359" s="43">
        <f t="shared" si="59"/>
        <v>3337</v>
      </c>
      <c r="C3359" s="539"/>
      <c r="D3359" s="620"/>
      <c r="E3359" s="620"/>
      <c r="F3359" s="48"/>
      <c r="N3359" s="285"/>
      <c r="O3359" s="285"/>
      <c r="U3359" s="285"/>
      <c r="V3359" s="285"/>
      <c r="W3359" s="285"/>
      <c r="X3359" s="285"/>
    </row>
    <row r="3360" spans="1:24">
      <c r="A3360" s="45"/>
      <c r="B3360" s="43">
        <f t="shared" si="59"/>
        <v>3338</v>
      </c>
      <c r="C3360" s="539"/>
      <c r="D3360" s="620"/>
      <c r="E3360" s="620"/>
      <c r="F3360" s="48"/>
      <c r="N3360" s="285"/>
      <c r="O3360" s="285"/>
      <c r="U3360" s="285"/>
      <c r="V3360" s="285"/>
      <c r="W3360" s="285"/>
      <c r="X3360" s="285"/>
    </row>
    <row r="3361" spans="1:24">
      <c r="A3361" s="45"/>
      <c r="B3361" s="43">
        <f t="shared" si="59"/>
        <v>3339</v>
      </c>
      <c r="C3361" s="539"/>
      <c r="D3361" s="620"/>
      <c r="E3361" s="620"/>
      <c r="F3361" s="48"/>
      <c r="N3361" s="285"/>
      <c r="O3361" s="285"/>
      <c r="U3361" s="285"/>
      <c r="V3361" s="285"/>
      <c r="W3361" s="285"/>
      <c r="X3361" s="285"/>
    </row>
    <row r="3362" spans="1:24">
      <c r="A3362" s="45"/>
      <c r="B3362" s="43">
        <f t="shared" si="59"/>
        <v>3340</v>
      </c>
      <c r="C3362" s="539"/>
      <c r="D3362" s="620"/>
      <c r="E3362" s="620"/>
      <c r="F3362" s="48"/>
      <c r="N3362" s="285"/>
      <c r="O3362" s="285"/>
      <c r="U3362" s="285"/>
      <c r="V3362" s="285"/>
      <c r="W3362" s="285"/>
      <c r="X3362" s="285"/>
    </row>
    <row r="3363" spans="1:24">
      <c r="A3363" s="45"/>
      <c r="B3363" s="43">
        <f t="shared" si="59"/>
        <v>3341</v>
      </c>
      <c r="C3363" s="539"/>
      <c r="D3363" s="620"/>
      <c r="E3363" s="620"/>
      <c r="F3363" s="48"/>
      <c r="N3363" s="285"/>
      <c r="O3363" s="285"/>
      <c r="U3363" s="285"/>
      <c r="V3363" s="285"/>
      <c r="W3363" s="285"/>
      <c r="X3363" s="285"/>
    </row>
    <row r="3364" spans="1:24">
      <c r="A3364" s="45"/>
      <c r="B3364" s="43">
        <f t="shared" si="59"/>
        <v>3342</v>
      </c>
      <c r="C3364" s="539"/>
      <c r="D3364" s="620"/>
      <c r="E3364" s="620"/>
      <c r="F3364" s="48"/>
      <c r="N3364" s="285"/>
      <c r="O3364" s="285"/>
      <c r="U3364" s="285"/>
      <c r="V3364" s="285"/>
      <c r="W3364" s="285"/>
      <c r="X3364" s="285"/>
    </row>
    <row r="3365" spans="1:24">
      <c r="A3365" s="45"/>
      <c r="B3365" s="43">
        <f t="shared" si="59"/>
        <v>3343</v>
      </c>
      <c r="C3365" s="539"/>
      <c r="D3365" s="620"/>
      <c r="E3365" s="620"/>
      <c r="F3365" s="48"/>
      <c r="N3365" s="285"/>
      <c r="O3365" s="285"/>
      <c r="U3365" s="285"/>
      <c r="V3365" s="285"/>
      <c r="W3365" s="285"/>
      <c r="X3365" s="285"/>
    </row>
    <row r="3366" spans="1:24">
      <c r="A3366" s="45"/>
      <c r="B3366" s="43">
        <f t="shared" si="59"/>
        <v>3344</v>
      </c>
      <c r="C3366" s="539"/>
      <c r="D3366" s="620"/>
      <c r="E3366" s="620"/>
      <c r="F3366" s="48"/>
      <c r="N3366" s="285"/>
      <c r="O3366" s="285"/>
      <c r="U3366" s="285"/>
      <c r="V3366" s="285"/>
      <c r="W3366" s="285"/>
      <c r="X3366" s="285"/>
    </row>
    <row r="3367" spans="1:24">
      <c r="A3367" s="45"/>
      <c r="B3367" s="43">
        <f t="shared" si="59"/>
        <v>3345</v>
      </c>
      <c r="C3367" s="539"/>
      <c r="D3367" s="620"/>
      <c r="E3367" s="620"/>
      <c r="F3367" s="48"/>
      <c r="N3367" s="285"/>
      <c r="O3367" s="285"/>
      <c r="U3367" s="285"/>
      <c r="V3367" s="285"/>
      <c r="W3367" s="285"/>
      <c r="X3367" s="285"/>
    </row>
    <row r="3368" spans="1:24">
      <c r="A3368" s="45"/>
      <c r="B3368" s="43">
        <f t="shared" si="59"/>
        <v>3346</v>
      </c>
      <c r="C3368" s="539"/>
      <c r="D3368" s="620"/>
      <c r="E3368" s="620"/>
      <c r="F3368" s="48"/>
      <c r="N3368" s="285"/>
      <c r="O3368" s="285"/>
      <c r="U3368" s="285"/>
      <c r="V3368" s="285"/>
      <c r="W3368" s="285"/>
      <c r="X3368" s="285"/>
    </row>
    <row r="3369" spans="1:24">
      <c r="A3369" s="45"/>
      <c r="B3369" s="43">
        <f t="shared" si="59"/>
        <v>3347</v>
      </c>
      <c r="C3369" s="539"/>
      <c r="D3369" s="620"/>
      <c r="E3369" s="620"/>
      <c r="F3369" s="48"/>
      <c r="N3369" s="285"/>
      <c r="O3369" s="285"/>
      <c r="U3369" s="285"/>
      <c r="V3369" s="285"/>
      <c r="W3369" s="285"/>
      <c r="X3369" s="285"/>
    </row>
    <row r="3370" spans="1:24">
      <c r="A3370" s="45"/>
      <c r="B3370" s="43">
        <f t="shared" si="59"/>
        <v>3348</v>
      </c>
      <c r="C3370" s="539"/>
      <c r="D3370" s="620"/>
      <c r="E3370" s="620"/>
      <c r="F3370" s="48"/>
      <c r="N3370" s="285"/>
      <c r="O3370" s="285"/>
      <c r="U3370" s="285"/>
      <c r="V3370" s="285"/>
      <c r="W3370" s="285"/>
      <c r="X3370" s="285"/>
    </row>
    <row r="3371" spans="1:24">
      <c r="A3371" s="45"/>
      <c r="B3371" s="43">
        <f t="shared" si="59"/>
        <v>3349</v>
      </c>
      <c r="C3371" s="539"/>
      <c r="D3371" s="620"/>
      <c r="E3371" s="620"/>
      <c r="F3371" s="48"/>
      <c r="N3371" s="285"/>
      <c r="O3371" s="285"/>
      <c r="U3371" s="285"/>
      <c r="V3371" s="285"/>
      <c r="W3371" s="285"/>
      <c r="X3371" s="285"/>
    </row>
    <row r="3372" spans="1:24">
      <c r="A3372" s="45"/>
      <c r="B3372" s="43">
        <f t="shared" si="59"/>
        <v>3350</v>
      </c>
      <c r="C3372" s="539"/>
      <c r="D3372" s="620"/>
      <c r="E3372" s="620"/>
      <c r="F3372" s="48"/>
      <c r="N3372" s="285"/>
      <c r="O3372" s="285"/>
      <c r="U3372" s="285"/>
      <c r="V3372" s="285"/>
      <c r="W3372" s="285"/>
      <c r="X3372" s="285"/>
    </row>
    <row r="3373" spans="1:24">
      <c r="A3373" s="45"/>
      <c r="B3373" s="43">
        <f t="shared" si="59"/>
        <v>3351</v>
      </c>
      <c r="C3373" s="539"/>
      <c r="D3373" s="620"/>
      <c r="E3373" s="620"/>
      <c r="F3373" s="48"/>
      <c r="N3373" s="285"/>
      <c r="O3373" s="285"/>
      <c r="U3373" s="285"/>
      <c r="V3373" s="285"/>
      <c r="W3373" s="285"/>
      <c r="X3373" s="285"/>
    </row>
    <row r="3374" spans="1:24">
      <c r="A3374" s="45"/>
      <c r="B3374" s="43">
        <f t="shared" si="59"/>
        <v>3352</v>
      </c>
      <c r="C3374" s="539"/>
      <c r="D3374" s="620"/>
      <c r="E3374" s="620"/>
      <c r="F3374" s="48"/>
      <c r="N3374" s="285"/>
      <c r="O3374" s="285"/>
      <c r="U3374" s="285"/>
      <c r="V3374" s="285"/>
      <c r="W3374" s="285"/>
      <c r="X3374" s="285"/>
    </row>
    <row r="3375" spans="1:24">
      <c r="A3375" s="45"/>
      <c r="B3375" s="43">
        <f t="shared" si="59"/>
        <v>3353</v>
      </c>
      <c r="C3375" s="539"/>
      <c r="D3375" s="620"/>
      <c r="E3375" s="620"/>
      <c r="F3375" s="48"/>
      <c r="N3375" s="285"/>
      <c r="O3375" s="285"/>
      <c r="U3375" s="285"/>
      <c r="V3375" s="285"/>
      <c r="W3375" s="285"/>
      <c r="X3375" s="285"/>
    </row>
    <row r="3376" spans="1:24">
      <c r="A3376" s="45"/>
      <c r="B3376" s="43">
        <f t="shared" si="59"/>
        <v>3354</v>
      </c>
      <c r="C3376" s="539"/>
      <c r="D3376" s="620"/>
      <c r="E3376" s="620"/>
      <c r="F3376" s="48"/>
      <c r="N3376" s="285"/>
      <c r="O3376" s="285"/>
      <c r="U3376" s="285"/>
      <c r="V3376" s="285"/>
      <c r="W3376" s="285"/>
      <c r="X3376" s="285"/>
    </row>
    <row r="3377" spans="1:24">
      <c r="A3377" s="45"/>
      <c r="B3377" s="43">
        <f t="shared" si="59"/>
        <v>3355</v>
      </c>
      <c r="C3377" s="539"/>
      <c r="D3377" s="620"/>
      <c r="E3377" s="620"/>
      <c r="F3377" s="48"/>
      <c r="N3377" s="285"/>
      <c r="O3377" s="285"/>
      <c r="U3377" s="285"/>
      <c r="V3377" s="285"/>
      <c r="W3377" s="285"/>
      <c r="X3377" s="285"/>
    </row>
    <row r="3378" spans="1:24">
      <c r="A3378" s="45"/>
      <c r="B3378" s="43">
        <f t="shared" si="59"/>
        <v>3356</v>
      </c>
      <c r="C3378" s="539"/>
      <c r="D3378" s="620"/>
      <c r="E3378" s="620"/>
      <c r="F3378" s="48"/>
      <c r="N3378" s="285"/>
      <c r="O3378" s="285"/>
      <c r="U3378" s="285"/>
      <c r="V3378" s="285"/>
      <c r="W3378" s="285"/>
      <c r="X3378" s="285"/>
    </row>
    <row r="3379" spans="1:24">
      <c r="A3379" s="45"/>
      <c r="B3379" s="43">
        <f t="shared" si="59"/>
        <v>3357</v>
      </c>
      <c r="C3379" s="539"/>
      <c r="D3379" s="620"/>
      <c r="E3379" s="620"/>
      <c r="F3379" s="48"/>
      <c r="N3379" s="285"/>
      <c r="O3379" s="285"/>
      <c r="U3379" s="285"/>
      <c r="V3379" s="285"/>
      <c r="W3379" s="285"/>
      <c r="X3379" s="285"/>
    </row>
    <row r="3380" spans="1:24">
      <c r="A3380" s="45"/>
      <c r="B3380" s="43">
        <f t="shared" si="59"/>
        <v>3358</v>
      </c>
      <c r="C3380" s="539"/>
      <c r="D3380" s="620"/>
      <c r="E3380" s="620"/>
      <c r="F3380" s="48"/>
      <c r="N3380" s="285"/>
      <c r="O3380" s="285"/>
      <c r="U3380" s="285"/>
      <c r="V3380" s="285"/>
      <c r="W3380" s="285"/>
      <c r="X3380" s="285"/>
    </row>
    <row r="3381" spans="1:24">
      <c r="A3381" s="45"/>
      <c r="B3381" s="43">
        <f t="shared" si="59"/>
        <v>3359</v>
      </c>
      <c r="C3381" s="539"/>
      <c r="D3381" s="620"/>
      <c r="E3381" s="620"/>
      <c r="F3381" s="48"/>
      <c r="N3381" s="285"/>
      <c r="O3381" s="285"/>
      <c r="U3381" s="285"/>
      <c r="V3381" s="285"/>
      <c r="W3381" s="285"/>
      <c r="X3381" s="285"/>
    </row>
    <row r="3382" spans="1:24">
      <c r="A3382" s="45"/>
      <c r="B3382" s="43">
        <f t="shared" si="59"/>
        <v>3360</v>
      </c>
      <c r="C3382" s="539"/>
      <c r="D3382" s="620"/>
      <c r="E3382" s="620"/>
      <c r="F3382" s="48"/>
      <c r="N3382" s="285"/>
      <c r="O3382" s="285"/>
      <c r="U3382" s="285"/>
      <c r="V3382" s="285"/>
      <c r="W3382" s="285"/>
      <c r="X3382" s="285"/>
    </row>
    <row r="3383" spans="1:24">
      <c r="A3383" s="45"/>
      <c r="B3383" s="43">
        <f t="shared" si="59"/>
        <v>3361</v>
      </c>
      <c r="C3383" s="539"/>
      <c r="D3383" s="620"/>
      <c r="E3383" s="620"/>
      <c r="F3383" s="48"/>
      <c r="N3383" s="285"/>
      <c r="O3383" s="285"/>
      <c r="U3383" s="285"/>
      <c r="V3383" s="285"/>
      <c r="W3383" s="285"/>
      <c r="X3383" s="285"/>
    </row>
    <row r="3384" spans="1:24">
      <c r="A3384" s="45"/>
      <c r="B3384" s="43">
        <f t="shared" si="59"/>
        <v>3362</v>
      </c>
      <c r="C3384" s="539"/>
      <c r="D3384" s="620"/>
      <c r="E3384" s="620"/>
      <c r="F3384" s="48"/>
      <c r="N3384" s="285"/>
      <c r="O3384" s="285"/>
      <c r="U3384" s="285"/>
      <c r="V3384" s="285"/>
      <c r="W3384" s="285"/>
      <c r="X3384" s="285"/>
    </row>
    <row r="3385" spans="1:24">
      <c r="A3385" s="45"/>
      <c r="B3385" s="43">
        <f t="shared" si="59"/>
        <v>3363</v>
      </c>
      <c r="C3385" s="539"/>
      <c r="D3385" s="620"/>
      <c r="E3385" s="620"/>
      <c r="F3385" s="48"/>
      <c r="N3385" s="285"/>
      <c r="O3385" s="285"/>
      <c r="U3385" s="285"/>
      <c r="V3385" s="285"/>
      <c r="W3385" s="285"/>
      <c r="X3385" s="285"/>
    </row>
    <row r="3386" spans="1:24">
      <c r="A3386" s="45"/>
      <c r="B3386" s="43">
        <f t="shared" si="59"/>
        <v>3364</v>
      </c>
      <c r="C3386" s="539"/>
      <c r="D3386" s="620"/>
      <c r="E3386" s="620"/>
      <c r="F3386" s="48"/>
      <c r="N3386" s="285"/>
      <c r="O3386" s="285"/>
      <c r="U3386" s="285"/>
      <c r="V3386" s="285"/>
      <c r="W3386" s="285"/>
      <c r="X3386" s="285"/>
    </row>
    <row r="3387" spans="1:24">
      <c r="A3387" s="45"/>
      <c r="B3387" s="43">
        <f t="shared" si="59"/>
        <v>3365</v>
      </c>
      <c r="C3387" s="539"/>
      <c r="D3387" s="620"/>
      <c r="E3387" s="620"/>
      <c r="F3387" s="48"/>
      <c r="N3387" s="285"/>
      <c r="O3387" s="285"/>
      <c r="U3387" s="285"/>
      <c r="V3387" s="285"/>
      <c r="W3387" s="285"/>
      <c r="X3387" s="285"/>
    </row>
    <row r="3388" spans="1:24">
      <c r="A3388" s="45"/>
      <c r="B3388" s="43">
        <f t="shared" si="59"/>
        <v>3366</v>
      </c>
      <c r="C3388" s="539"/>
      <c r="D3388" s="620"/>
      <c r="E3388" s="620"/>
      <c r="F3388" s="48"/>
      <c r="N3388" s="285"/>
      <c r="O3388" s="285"/>
      <c r="U3388" s="285"/>
      <c r="V3388" s="285"/>
      <c r="W3388" s="285"/>
      <c r="X3388" s="285"/>
    </row>
    <row r="3389" spans="1:24">
      <c r="A3389" s="45"/>
      <c r="B3389" s="43">
        <f t="shared" si="59"/>
        <v>3367</v>
      </c>
      <c r="C3389" s="539"/>
      <c r="D3389" s="620"/>
      <c r="E3389" s="620"/>
      <c r="F3389" s="48"/>
      <c r="N3389" s="285"/>
      <c r="O3389" s="285"/>
      <c r="U3389" s="285"/>
      <c r="V3389" s="285"/>
      <c r="W3389" s="285"/>
      <c r="X3389" s="285"/>
    </row>
    <row r="3390" spans="1:24">
      <c r="A3390" s="45"/>
      <c r="B3390" s="43">
        <f t="shared" si="59"/>
        <v>3368</v>
      </c>
      <c r="C3390" s="539"/>
      <c r="D3390" s="620"/>
      <c r="E3390" s="620"/>
      <c r="F3390" s="48"/>
      <c r="N3390" s="285"/>
      <c r="O3390" s="285"/>
      <c r="U3390" s="285"/>
      <c r="V3390" s="285"/>
      <c r="W3390" s="285"/>
      <c r="X3390" s="285"/>
    </row>
    <row r="3391" spans="1:24">
      <c r="A3391" s="45"/>
      <c r="B3391" s="43">
        <f t="shared" si="59"/>
        <v>3369</v>
      </c>
      <c r="C3391" s="539"/>
      <c r="D3391" s="620"/>
      <c r="E3391" s="620"/>
      <c r="F3391" s="48"/>
      <c r="N3391" s="285"/>
      <c r="O3391" s="285"/>
      <c r="U3391" s="285"/>
      <c r="V3391" s="285"/>
      <c r="W3391" s="285"/>
      <c r="X3391" s="285"/>
    </row>
    <row r="3392" spans="1:24">
      <c r="A3392" s="45"/>
      <c r="B3392" s="43">
        <f t="shared" si="59"/>
        <v>3370</v>
      </c>
      <c r="C3392" s="539"/>
      <c r="D3392" s="620"/>
      <c r="E3392" s="620"/>
      <c r="F3392" s="48"/>
      <c r="N3392" s="285"/>
      <c r="O3392" s="285"/>
      <c r="U3392" s="285"/>
      <c r="V3392" s="285"/>
      <c r="W3392" s="285"/>
      <c r="X3392" s="285"/>
    </row>
    <row r="3393" spans="1:24">
      <c r="A3393" s="45"/>
      <c r="B3393" s="43">
        <f t="shared" si="59"/>
        <v>3371</v>
      </c>
      <c r="C3393" s="539"/>
      <c r="D3393" s="620"/>
      <c r="E3393" s="620"/>
      <c r="F3393" s="48"/>
      <c r="N3393" s="285"/>
      <c r="O3393" s="285"/>
      <c r="U3393" s="285"/>
      <c r="V3393" s="285"/>
      <c r="W3393" s="285"/>
      <c r="X3393" s="285"/>
    </row>
    <row r="3394" spans="1:24">
      <c r="A3394" s="45"/>
      <c r="B3394" s="43">
        <f t="shared" si="59"/>
        <v>3372</v>
      </c>
      <c r="C3394" s="539"/>
      <c r="D3394" s="620"/>
      <c r="E3394" s="620"/>
      <c r="F3394" s="48"/>
      <c r="N3394" s="285"/>
      <c r="O3394" s="285"/>
      <c r="U3394" s="285"/>
      <c r="V3394" s="285"/>
      <c r="W3394" s="285"/>
      <c r="X3394" s="285"/>
    </row>
    <row r="3395" spans="1:24">
      <c r="A3395" s="45"/>
      <c r="B3395" s="43">
        <f t="shared" si="59"/>
        <v>3373</v>
      </c>
      <c r="C3395" s="539"/>
      <c r="D3395" s="620"/>
      <c r="E3395" s="620"/>
      <c r="F3395" s="48"/>
      <c r="N3395" s="285"/>
      <c r="O3395" s="285"/>
      <c r="U3395" s="285"/>
      <c r="V3395" s="285"/>
      <c r="W3395" s="285"/>
      <c r="X3395" s="285"/>
    </row>
    <row r="3396" spans="1:24">
      <c r="A3396" s="45"/>
      <c r="B3396" s="43">
        <f t="shared" si="59"/>
        <v>3374</v>
      </c>
      <c r="C3396" s="539"/>
      <c r="D3396" s="620"/>
      <c r="E3396" s="620"/>
      <c r="F3396" s="48"/>
      <c r="N3396" s="285"/>
      <c r="O3396" s="285"/>
      <c r="U3396" s="285"/>
      <c r="V3396" s="285"/>
      <c r="W3396" s="285"/>
      <c r="X3396" s="285"/>
    </row>
    <row r="3397" spans="1:24">
      <c r="A3397" s="45"/>
      <c r="B3397" s="43">
        <f t="shared" si="59"/>
        <v>3375</v>
      </c>
      <c r="C3397" s="539"/>
      <c r="D3397" s="620"/>
      <c r="E3397" s="620"/>
      <c r="F3397" s="48"/>
      <c r="N3397" s="285"/>
      <c r="O3397" s="285"/>
      <c r="U3397" s="285"/>
      <c r="V3397" s="285"/>
      <c r="W3397" s="285"/>
      <c r="X3397" s="285"/>
    </row>
    <row r="3398" spans="1:24">
      <c r="A3398" s="45"/>
      <c r="B3398" s="43">
        <f t="shared" si="59"/>
        <v>3376</v>
      </c>
      <c r="C3398" s="539"/>
      <c r="D3398" s="620"/>
      <c r="E3398" s="620"/>
      <c r="F3398" s="48"/>
      <c r="N3398" s="285"/>
      <c r="O3398" s="285"/>
      <c r="U3398" s="285"/>
      <c r="V3398" s="285"/>
      <c r="W3398" s="285"/>
      <c r="X3398" s="285"/>
    </row>
    <row r="3399" spans="1:24">
      <c r="A3399" s="45"/>
      <c r="B3399" s="43">
        <f t="shared" si="59"/>
        <v>3377</v>
      </c>
      <c r="C3399" s="539"/>
      <c r="D3399" s="620"/>
      <c r="E3399" s="620"/>
      <c r="F3399" s="48"/>
      <c r="N3399" s="285"/>
      <c r="O3399" s="285"/>
      <c r="U3399" s="285"/>
      <c r="V3399" s="285"/>
      <c r="W3399" s="285"/>
      <c r="X3399" s="285"/>
    </row>
    <row r="3400" spans="1:24">
      <c r="A3400" s="45"/>
      <c r="B3400" s="43">
        <f t="shared" si="59"/>
        <v>3378</v>
      </c>
      <c r="C3400" s="539"/>
      <c r="D3400" s="620"/>
      <c r="E3400" s="620"/>
      <c r="F3400" s="48"/>
      <c r="N3400" s="285"/>
      <c r="O3400" s="285"/>
      <c r="U3400" s="285"/>
      <c r="V3400" s="285"/>
      <c r="W3400" s="285"/>
      <c r="X3400" s="285"/>
    </row>
    <row r="3401" spans="1:24">
      <c r="A3401" s="45"/>
      <c r="B3401" s="43">
        <f t="shared" si="59"/>
        <v>3379</v>
      </c>
      <c r="C3401" s="539"/>
      <c r="D3401" s="620"/>
      <c r="E3401" s="620"/>
      <c r="F3401" s="48"/>
      <c r="N3401" s="285"/>
      <c r="O3401" s="285"/>
      <c r="U3401" s="285"/>
      <c r="V3401" s="285"/>
      <c r="W3401" s="285"/>
      <c r="X3401" s="285"/>
    </row>
    <row r="3402" spans="1:24">
      <c r="A3402" s="45"/>
      <c r="B3402" s="43">
        <f t="shared" si="59"/>
        <v>3380</v>
      </c>
      <c r="C3402" s="539"/>
      <c r="D3402" s="620"/>
      <c r="E3402" s="620"/>
      <c r="F3402" s="48"/>
      <c r="N3402" s="285"/>
      <c r="O3402" s="285"/>
      <c r="U3402" s="285"/>
      <c r="V3402" s="285"/>
      <c r="W3402" s="285"/>
      <c r="X3402" s="285"/>
    </row>
    <row r="3403" spans="1:24">
      <c r="A3403" s="45"/>
      <c r="B3403" s="43">
        <f t="shared" si="59"/>
        <v>3381</v>
      </c>
      <c r="C3403" s="539"/>
      <c r="D3403" s="620"/>
      <c r="E3403" s="620"/>
      <c r="F3403" s="48"/>
      <c r="N3403" s="285"/>
      <c r="O3403" s="285"/>
      <c r="U3403" s="285"/>
      <c r="V3403" s="285"/>
      <c r="W3403" s="285"/>
      <c r="X3403" s="285"/>
    </row>
    <row r="3404" spans="1:24">
      <c r="A3404" s="45"/>
      <c r="B3404" s="43">
        <f t="shared" si="59"/>
        <v>3382</v>
      </c>
      <c r="C3404" s="539"/>
      <c r="D3404" s="620"/>
      <c r="E3404" s="620"/>
      <c r="F3404" s="48"/>
      <c r="N3404" s="285"/>
      <c r="O3404" s="285"/>
      <c r="U3404" s="285"/>
      <c r="V3404" s="285"/>
      <c r="W3404" s="285"/>
      <c r="X3404" s="285"/>
    </row>
    <row r="3405" spans="1:24">
      <c r="A3405" s="45"/>
      <c r="B3405" s="43">
        <f t="shared" si="59"/>
        <v>3383</v>
      </c>
      <c r="C3405" s="539"/>
      <c r="D3405" s="620"/>
      <c r="E3405" s="620"/>
      <c r="F3405" s="48"/>
      <c r="N3405" s="285"/>
      <c r="O3405" s="285"/>
      <c r="U3405" s="285"/>
      <c r="V3405" s="285"/>
      <c r="W3405" s="285"/>
      <c r="X3405" s="285"/>
    </row>
    <row r="3406" spans="1:24">
      <c r="A3406" s="45"/>
      <c r="B3406" s="43">
        <f t="shared" si="59"/>
        <v>3384</v>
      </c>
      <c r="C3406" s="539"/>
      <c r="D3406" s="620"/>
      <c r="E3406" s="620"/>
      <c r="F3406" s="48"/>
      <c r="N3406" s="285"/>
      <c r="O3406" s="285"/>
      <c r="U3406" s="285"/>
      <c r="V3406" s="285"/>
      <c r="W3406" s="285"/>
      <c r="X3406" s="285"/>
    </row>
    <row r="3407" spans="1:24">
      <c r="A3407" s="45"/>
      <c r="B3407" s="43">
        <f t="shared" si="59"/>
        <v>3385</v>
      </c>
      <c r="C3407" s="539"/>
      <c r="D3407" s="620"/>
      <c r="E3407" s="620"/>
      <c r="F3407" s="48"/>
      <c r="N3407" s="285"/>
      <c r="O3407" s="285"/>
      <c r="U3407" s="285"/>
      <c r="V3407" s="285"/>
      <c r="W3407" s="285"/>
      <c r="X3407" s="285"/>
    </row>
    <row r="3408" spans="1:24">
      <c r="A3408" s="45"/>
      <c r="B3408" s="43">
        <f t="shared" si="59"/>
        <v>3386</v>
      </c>
      <c r="C3408" s="539"/>
      <c r="D3408" s="620"/>
      <c r="E3408" s="620"/>
      <c r="F3408" s="48"/>
      <c r="N3408" s="285"/>
      <c r="O3408" s="285"/>
      <c r="U3408" s="285"/>
      <c r="V3408" s="285"/>
      <c r="W3408" s="285"/>
      <c r="X3408" s="285"/>
    </row>
    <row r="3409" spans="1:24">
      <c r="A3409" s="45"/>
      <c r="B3409" s="43">
        <f t="shared" si="59"/>
        <v>3387</v>
      </c>
      <c r="C3409" s="539"/>
      <c r="D3409" s="620"/>
      <c r="E3409" s="620"/>
      <c r="F3409" s="48"/>
      <c r="N3409" s="285"/>
      <c r="O3409" s="285"/>
      <c r="U3409" s="285"/>
      <c r="V3409" s="285"/>
      <c r="W3409" s="285"/>
      <c r="X3409" s="285"/>
    </row>
    <row r="3410" spans="1:24">
      <c r="A3410" s="45"/>
      <c r="B3410" s="43">
        <f t="shared" si="59"/>
        <v>3388</v>
      </c>
      <c r="C3410" s="539"/>
      <c r="D3410" s="620"/>
      <c r="E3410" s="620"/>
      <c r="F3410" s="48"/>
      <c r="N3410" s="285"/>
      <c r="O3410" s="285"/>
      <c r="U3410" s="285"/>
      <c r="V3410" s="285"/>
      <c r="W3410" s="285"/>
      <c r="X3410" s="285"/>
    </row>
    <row r="3411" spans="1:24">
      <c r="A3411" s="45"/>
      <c r="B3411" s="43">
        <f t="shared" si="59"/>
        <v>3389</v>
      </c>
      <c r="C3411" s="539"/>
      <c r="D3411" s="620"/>
      <c r="E3411" s="620"/>
      <c r="F3411" s="48"/>
      <c r="N3411" s="285"/>
      <c r="O3411" s="285"/>
      <c r="U3411" s="285"/>
      <c r="V3411" s="285"/>
      <c r="W3411" s="285"/>
      <c r="X3411" s="285"/>
    </row>
    <row r="3412" spans="1:24">
      <c r="A3412" s="45"/>
      <c r="B3412" s="43">
        <f t="shared" si="59"/>
        <v>3390</v>
      </c>
      <c r="C3412" s="539"/>
      <c r="D3412" s="620"/>
      <c r="E3412" s="620"/>
      <c r="F3412" s="48"/>
      <c r="N3412" s="285"/>
      <c r="O3412" s="285"/>
      <c r="U3412" s="285"/>
      <c r="V3412" s="285"/>
      <c r="W3412" s="285"/>
      <c r="X3412" s="285"/>
    </row>
    <row r="3413" spans="1:24">
      <c r="A3413" s="45"/>
      <c r="B3413" s="43">
        <f t="shared" si="59"/>
        <v>3391</v>
      </c>
      <c r="C3413" s="539"/>
      <c r="D3413" s="620"/>
      <c r="E3413" s="620"/>
      <c r="F3413" s="48"/>
      <c r="N3413" s="285"/>
      <c r="O3413" s="285"/>
      <c r="U3413" s="285"/>
      <c r="V3413" s="285"/>
      <c r="W3413" s="285"/>
      <c r="X3413" s="285"/>
    </row>
    <row r="3414" spans="1:24">
      <c r="A3414" s="45"/>
      <c r="B3414" s="43">
        <f t="shared" si="59"/>
        <v>3392</v>
      </c>
      <c r="C3414" s="539"/>
      <c r="D3414" s="620"/>
      <c r="E3414" s="620"/>
      <c r="F3414" s="48"/>
      <c r="N3414" s="285"/>
      <c r="O3414" s="285"/>
      <c r="U3414" s="285"/>
      <c r="V3414" s="285"/>
      <c r="W3414" s="285"/>
      <c r="X3414" s="285"/>
    </row>
    <row r="3415" spans="1:24">
      <c r="A3415" s="45"/>
      <c r="B3415" s="43">
        <f t="shared" si="59"/>
        <v>3393</v>
      </c>
      <c r="C3415" s="539"/>
      <c r="D3415" s="620"/>
      <c r="E3415" s="620"/>
      <c r="F3415" s="48"/>
      <c r="N3415" s="285"/>
      <c r="O3415" s="285"/>
      <c r="U3415" s="285"/>
      <c r="V3415" s="285"/>
      <c r="W3415" s="285"/>
      <c r="X3415" s="285"/>
    </row>
    <row r="3416" spans="1:24">
      <c r="A3416" s="45"/>
      <c r="B3416" s="43">
        <f t="shared" si="59"/>
        <v>3394</v>
      </c>
      <c r="C3416" s="539"/>
      <c r="D3416" s="620"/>
      <c r="E3416" s="620"/>
      <c r="F3416" s="48"/>
      <c r="N3416" s="285"/>
      <c r="O3416" s="285"/>
      <c r="U3416" s="285"/>
      <c r="V3416" s="285"/>
      <c r="W3416" s="285"/>
      <c r="X3416" s="285"/>
    </row>
    <row r="3417" spans="1:24">
      <c r="A3417" s="45"/>
      <c r="B3417" s="43">
        <f t="shared" ref="B3417:B3480" si="60">B3416+1</f>
        <v>3395</v>
      </c>
      <c r="C3417" s="539"/>
      <c r="D3417" s="620"/>
      <c r="E3417" s="620"/>
      <c r="F3417" s="48"/>
      <c r="N3417" s="285"/>
      <c r="O3417" s="285"/>
      <c r="U3417" s="285"/>
      <c r="V3417" s="285"/>
      <c r="W3417" s="285"/>
      <c r="X3417" s="285"/>
    </row>
    <row r="3418" spans="1:24">
      <c r="A3418" s="45"/>
      <c r="B3418" s="43">
        <f t="shared" si="60"/>
        <v>3396</v>
      </c>
      <c r="C3418" s="539"/>
      <c r="D3418" s="620"/>
      <c r="E3418" s="620"/>
      <c r="F3418" s="48"/>
      <c r="N3418" s="285"/>
      <c r="O3418" s="285"/>
      <c r="U3418" s="285"/>
      <c r="V3418" s="285"/>
      <c r="W3418" s="285"/>
      <c r="X3418" s="285"/>
    </row>
    <row r="3419" spans="1:24">
      <c r="A3419" s="45"/>
      <c r="B3419" s="43">
        <f t="shared" si="60"/>
        <v>3397</v>
      </c>
      <c r="C3419" s="539"/>
      <c r="D3419" s="620"/>
      <c r="E3419" s="620"/>
      <c r="F3419" s="48"/>
      <c r="N3419" s="285"/>
      <c r="O3419" s="285"/>
      <c r="U3419" s="285"/>
      <c r="V3419" s="285"/>
      <c r="W3419" s="285"/>
      <c r="X3419" s="285"/>
    </row>
    <row r="3420" spans="1:24">
      <c r="A3420" s="45"/>
      <c r="B3420" s="43">
        <f t="shared" si="60"/>
        <v>3398</v>
      </c>
      <c r="C3420" s="539"/>
      <c r="D3420" s="620"/>
      <c r="E3420" s="620"/>
      <c r="F3420" s="48"/>
      <c r="N3420" s="285"/>
      <c r="O3420" s="285"/>
      <c r="U3420" s="285"/>
      <c r="V3420" s="285"/>
      <c r="W3420" s="285"/>
      <c r="X3420" s="285"/>
    </row>
    <row r="3421" spans="1:24">
      <c r="A3421" s="45"/>
      <c r="B3421" s="43">
        <f t="shared" si="60"/>
        <v>3399</v>
      </c>
      <c r="C3421" s="539"/>
      <c r="D3421" s="620"/>
      <c r="E3421" s="620"/>
      <c r="F3421" s="48"/>
      <c r="N3421" s="285"/>
      <c r="O3421" s="285"/>
      <c r="U3421" s="285"/>
      <c r="V3421" s="285"/>
      <c r="W3421" s="285"/>
      <c r="X3421" s="285"/>
    </row>
    <row r="3422" spans="1:24">
      <c r="A3422" s="45"/>
      <c r="B3422" s="43">
        <f t="shared" si="60"/>
        <v>3400</v>
      </c>
      <c r="C3422" s="539"/>
      <c r="D3422" s="620"/>
      <c r="E3422" s="620"/>
      <c r="F3422" s="48"/>
      <c r="N3422" s="285"/>
      <c r="O3422" s="285"/>
      <c r="U3422" s="285"/>
      <c r="V3422" s="285"/>
      <c r="W3422" s="285"/>
      <c r="X3422" s="285"/>
    </row>
    <row r="3423" spans="1:24">
      <c r="A3423" s="45"/>
      <c r="B3423" s="43">
        <f t="shared" si="60"/>
        <v>3401</v>
      </c>
      <c r="C3423" s="539"/>
      <c r="D3423" s="620"/>
      <c r="E3423" s="620"/>
      <c r="F3423" s="48"/>
      <c r="N3423" s="285"/>
      <c r="O3423" s="285"/>
      <c r="U3423" s="285"/>
      <c r="V3423" s="285"/>
      <c r="W3423" s="285"/>
      <c r="X3423" s="285"/>
    </row>
    <row r="3424" spans="1:24">
      <c r="A3424" s="45"/>
      <c r="B3424" s="43">
        <f t="shared" si="60"/>
        <v>3402</v>
      </c>
      <c r="C3424" s="539"/>
      <c r="D3424" s="620"/>
      <c r="E3424" s="620"/>
      <c r="F3424" s="48"/>
      <c r="N3424" s="285"/>
      <c r="O3424" s="285"/>
      <c r="U3424" s="285"/>
      <c r="V3424" s="285"/>
      <c r="W3424" s="285"/>
      <c r="X3424" s="285"/>
    </row>
    <row r="3425" spans="1:24">
      <c r="A3425" s="45"/>
      <c r="B3425" s="43">
        <f t="shared" si="60"/>
        <v>3403</v>
      </c>
      <c r="C3425" s="539"/>
      <c r="D3425" s="620"/>
      <c r="E3425" s="620"/>
      <c r="F3425" s="48"/>
      <c r="N3425" s="285"/>
      <c r="O3425" s="285"/>
      <c r="U3425" s="285"/>
      <c r="V3425" s="285"/>
      <c r="W3425" s="285"/>
      <c r="X3425" s="285"/>
    </row>
    <row r="3426" spans="1:24">
      <c r="A3426" s="45"/>
      <c r="B3426" s="43">
        <f t="shared" si="60"/>
        <v>3404</v>
      </c>
      <c r="C3426" s="539"/>
      <c r="D3426" s="620"/>
      <c r="E3426" s="620"/>
      <c r="F3426" s="48"/>
      <c r="N3426" s="285"/>
      <c r="O3426" s="285"/>
      <c r="U3426" s="285"/>
      <c r="V3426" s="285"/>
      <c r="W3426" s="285"/>
      <c r="X3426" s="285"/>
    </row>
    <row r="3427" spans="1:24">
      <c r="A3427" s="45"/>
      <c r="B3427" s="43">
        <f t="shared" si="60"/>
        <v>3405</v>
      </c>
      <c r="C3427" s="539"/>
      <c r="D3427" s="620"/>
      <c r="E3427" s="620"/>
      <c r="F3427" s="48"/>
      <c r="N3427" s="285"/>
      <c r="O3427" s="285"/>
      <c r="U3427" s="285"/>
      <c r="V3427" s="285"/>
      <c r="W3427" s="285"/>
      <c r="X3427" s="285"/>
    </row>
    <row r="3428" spans="1:24">
      <c r="A3428" s="45"/>
      <c r="B3428" s="43">
        <f t="shared" si="60"/>
        <v>3406</v>
      </c>
      <c r="C3428" s="539"/>
      <c r="D3428" s="620"/>
      <c r="E3428" s="620"/>
      <c r="F3428" s="48"/>
      <c r="N3428" s="285"/>
      <c r="O3428" s="285"/>
      <c r="U3428" s="285"/>
      <c r="V3428" s="285"/>
      <c r="W3428" s="285"/>
      <c r="X3428" s="285"/>
    </row>
    <row r="3429" spans="1:24">
      <c r="A3429" s="45"/>
      <c r="B3429" s="43">
        <f t="shared" si="60"/>
        <v>3407</v>
      </c>
      <c r="C3429" s="539"/>
      <c r="D3429" s="620"/>
      <c r="E3429" s="620"/>
      <c r="F3429" s="48"/>
      <c r="N3429" s="285"/>
      <c r="O3429" s="285"/>
      <c r="U3429" s="285"/>
      <c r="V3429" s="285"/>
      <c r="W3429" s="285"/>
      <c r="X3429" s="285"/>
    </row>
    <row r="3430" spans="1:24">
      <c r="A3430" s="45"/>
      <c r="B3430" s="43">
        <f t="shared" si="60"/>
        <v>3408</v>
      </c>
      <c r="C3430" s="539"/>
      <c r="D3430" s="620"/>
      <c r="E3430" s="620"/>
      <c r="F3430" s="48"/>
      <c r="N3430" s="285"/>
      <c r="O3430" s="285"/>
      <c r="U3430" s="285"/>
      <c r="V3430" s="285"/>
      <c r="W3430" s="285"/>
      <c r="X3430" s="285"/>
    </row>
    <row r="3431" spans="1:24">
      <c r="A3431" s="45"/>
      <c r="B3431" s="43">
        <f t="shared" si="60"/>
        <v>3409</v>
      </c>
      <c r="C3431" s="539"/>
      <c r="D3431" s="620"/>
      <c r="E3431" s="620"/>
      <c r="F3431" s="48"/>
      <c r="N3431" s="285"/>
      <c r="O3431" s="285"/>
      <c r="U3431" s="285"/>
      <c r="V3431" s="285"/>
      <c r="W3431" s="285"/>
      <c r="X3431" s="285"/>
    </row>
    <row r="3432" spans="1:24">
      <c r="A3432" s="45"/>
      <c r="B3432" s="43">
        <f t="shared" si="60"/>
        <v>3410</v>
      </c>
      <c r="C3432" s="539"/>
      <c r="D3432" s="620"/>
      <c r="E3432" s="620"/>
      <c r="F3432" s="48"/>
      <c r="N3432" s="285"/>
      <c r="O3432" s="285"/>
      <c r="U3432" s="285"/>
      <c r="V3432" s="285"/>
      <c r="W3432" s="285"/>
      <c r="X3432" s="285"/>
    </row>
    <row r="3433" spans="1:24">
      <c r="A3433" s="45"/>
      <c r="B3433" s="43">
        <f t="shared" si="60"/>
        <v>3411</v>
      </c>
      <c r="C3433" s="539"/>
      <c r="D3433" s="620"/>
      <c r="E3433" s="620"/>
      <c r="F3433" s="48"/>
      <c r="N3433" s="285"/>
      <c r="O3433" s="285"/>
      <c r="U3433" s="285"/>
      <c r="V3433" s="285"/>
      <c r="W3433" s="285"/>
      <c r="X3433" s="285"/>
    </row>
    <row r="3434" spans="1:24">
      <c r="A3434" s="45"/>
      <c r="B3434" s="43">
        <f t="shared" si="60"/>
        <v>3412</v>
      </c>
      <c r="C3434" s="539"/>
      <c r="D3434" s="620"/>
      <c r="E3434" s="620"/>
      <c r="F3434" s="48"/>
      <c r="N3434" s="285"/>
      <c r="O3434" s="285"/>
      <c r="U3434" s="285"/>
      <c r="V3434" s="285"/>
      <c r="W3434" s="285"/>
      <c r="X3434" s="285"/>
    </row>
    <row r="3435" spans="1:24">
      <c r="A3435" s="45"/>
      <c r="B3435" s="43">
        <f t="shared" si="60"/>
        <v>3413</v>
      </c>
      <c r="C3435" s="539"/>
      <c r="D3435" s="620"/>
      <c r="E3435" s="620"/>
      <c r="F3435" s="48"/>
      <c r="N3435" s="285"/>
      <c r="O3435" s="285"/>
      <c r="U3435" s="285"/>
      <c r="V3435" s="285"/>
      <c r="W3435" s="285"/>
      <c r="X3435" s="285"/>
    </row>
    <row r="3436" spans="1:24">
      <c r="A3436" s="45"/>
      <c r="B3436" s="43">
        <f t="shared" si="60"/>
        <v>3414</v>
      </c>
      <c r="C3436" s="539"/>
      <c r="D3436" s="620"/>
      <c r="E3436" s="620"/>
      <c r="F3436" s="48"/>
      <c r="N3436" s="285"/>
      <c r="O3436" s="285"/>
      <c r="U3436" s="285"/>
      <c r="V3436" s="285"/>
      <c r="W3436" s="285"/>
      <c r="X3436" s="285"/>
    </row>
    <row r="3437" spans="1:24">
      <c r="A3437" s="45"/>
      <c r="B3437" s="43">
        <f t="shared" si="60"/>
        <v>3415</v>
      </c>
      <c r="C3437" s="539"/>
      <c r="D3437" s="620"/>
      <c r="E3437" s="620"/>
      <c r="F3437" s="48"/>
      <c r="N3437" s="285"/>
      <c r="O3437" s="285"/>
      <c r="U3437" s="285"/>
      <c r="V3437" s="285"/>
      <c r="W3437" s="285"/>
      <c r="X3437" s="285"/>
    </row>
    <row r="3438" spans="1:24">
      <c r="A3438" s="45"/>
      <c r="B3438" s="43">
        <f t="shared" si="60"/>
        <v>3416</v>
      </c>
      <c r="C3438" s="539"/>
      <c r="D3438" s="620"/>
      <c r="E3438" s="620"/>
      <c r="F3438" s="48"/>
      <c r="N3438" s="285"/>
      <c r="O3438" s="285"/>
      <c r="U3438" s="285"/>
      <c r="V3438" s="285"/>
      <c r="W3438" s="285"/>
      <c r="X3438" s="285"/>
    </row>
    <row r="3439" spans="1:24">
      <c r="A3439" s="45"/>
      <c r="B3439" s="43">
        <f t="shared" si="60"/>
        <v>3417</v>
      </c>
      <c r="C3439" s="539"/>
      <c r="D3439" s="620"/>
      <c r="E3439" s="620"/>
      <c r="F3439" s="48"/>
      <c r="N3439" s="285"/>
      <c r="O3439" s="285"/>
      <c r="U3439" s="285"/>
      <c r="V3439" s="285"/>
      <c r="W3439" s="285"/>
      <c r="X3439" s="285"/>
    </row>
    <row r="3440" spans="1:24">
      <c r="A3440" s="45"/>
      <c r="B3440" s="43">
        <f t="shared" si="60"/>
        <v>3418</v>
      </c>
      <c r="C3440" s="539"/>
      <c r="D3440" s="620"/>
      <c r="E3440" s="620"/>
      <c r="F3440" s="48"/>
      <c r="N3440" s="285"/>
      <c r="O3440" s="285"/>
      <c r="U3440" s="285"/>
      <c r="V3440" s="285"/>
      <c r="W3440" s="285"/>
      <c r="X3440" s="285"/>
    </row>
    <row r="3441" spans="1:24">
      <c r="A3441" s="45"/>
      <c r="B3441" s="43">
        <f t="shared" si="60"/>
        <v>3419</v>
      </c>
      <c r="C3441" s="539"/>
      <c r="D3441" s="620"/>
      <c r="E3441" s="620"/>
      <c r="F3441" s="48"/>
      <c r="N3441" s="285"/>
      <c r="O3441" s="285"/>
      <c r="U3441" s="285"/>
      <c r="V3441" s="285"/>
      <c r="W3441" s="285"/>
      <c r="X3441" s="285"/>
    </row>
    <row r="3442" spans="1:24">
      <c r="A3442" s="45"/>
      <c r="B3442" s="43">
        <f t="shared" si="60"/>
        <v>3420</v>
      </c>
      <c r="C3442" s="539"/>
      <c r="D3442" s="620"/>
      <c r="E3442" s="620"/>
      <c r="F3442" s="48"/>
      <c r="N3442" s="285"/>
      <c r="O3442" s="285"/>
      <c r="U3442" s="285"/>
      <c r="V3442" s="285"/>
      <c r="W3442" s="285"/>
      <c r="X3442" s="285"/>
    </row>
    <row r="3443" spans="1:24">
      <c r="A3443" s="45"/>
      <c r="B3443" s="43">
        <f t="shared" si="60"/>
        <v>3421</v>
      </c>
      <c r="C3443" s="539"/>
      <c r="D3443" s="620"/>
      <c r="E3443" s="620"/>
      <c r="F3443" s="48"/>
      <c r="N3443" s="285"/>
      <c r="O3443" s="285"/>
      <c r="U3443" s="285"/>
      <c r="V3443" s="285"/>
      <c r="W3443" s="285"/>
      <c r="X3443" s="285"/>
    </row>
    <row r="3444" spans="1:24">
      <c r="A3444" s="45"/>
      <c r="B3444" s="43">
        <f t="shared" si="60"/>
        <v>3422</v>
      </c>
      <c r="C3444" s="539"/>
      <c r="D3444" s="620"/>
      <c r="E3444" s="620"/>
      <c r="F3444" s="48"/>
      <c r="N3444" s="285"/>
      <c r="O3444" s="285"/>
      <c r="U3444" s="285"/>
      <c r="V3444" s="285"/>
      <c r="W3444" s="285"/>
      <c r="X3444" s="285"/>
    </row>
    <row r="3445" spans="1:24">
      <c r="A3445" s="45"/>
      <c r="B3445" s="43">
        <f t="shared" si="60"/>
        <v>3423</v>
      </c>
      <c r="C3445" s="539"/>
      <c r="D3445" s="620"/>
      <c r="E3445" s="620"/>
      <c r="F3445" s="48"/>
      <c r="N3445" s="285"/>
      <c r="O3445" s="285"/>
      <c r="U3445" s="285"/>
      <c r="V3445" s="285"/>
      <c r="W3445" s="285"/>
      <c r="X3445" s="285"/>
    </row>
    <row r="3446" spans="1:24">
      <c r="A3446" s="45"/>
      <c r="B3446" s="43">
        <f t="shared" si="60"/>
        <v>3424</v>
      </c>
      <c r="C3446" s="539"/>
      <c r="D3446" s="620"/>
      <c r="E3446" s="620"/>
      <c r="F3446" s="48"/>
      <c r="N3446" s="285"/>
      <c r="O3446" s="285"/>
      <c r="U3446" s="285"/>
      <c r="V3446" s="285"/>
      <c r="W3446" s="285"/>
      <c r="X3446" s="285"/>
    </row>
    <row r="3447" spans="1:24">
      <c r="A3447" s="45"/>
      <c r="B3447" s="43">
        <f t="shared" si="60"/>
        <v>3425</v>
      </c>
      <c r="C3447" s="539"/>
      <c r="D3447" s="620"/>
      <c r="E3447" s="620"/>
      <c r="F3447" s="48"/>
      <c r="N3447" s="285"/>
      <c r="O3447" s="285"/>
      <c r="U3447" s="285"/>
      <c r="V3447" s="285"/>
      <c r="W3447" s="285"/>
      <c r="X3447" s="285"/>
    </row>
    <row r="3448" spans="1:24">
      <c r="A3448" s="45"/>
      <c r="B3448" s="43">
        <f t="shared" si="60"/>
        <v>3426</v>
      </c>
      <c r="C3448" s="539"/>
      <c r="D3448" s="620"/>
      <c r="E3448" s="620"/>
      <c r="F3448" s="48"/>
      <c r="N3448" s="285"/>
      <c r="O3448" s="285"/>
      <c r="U3448" s="285"/>
      <c r="V3448" s="285"/>
      <c r="W3448" s="285"/>
      <c r="X3448" s="285"/>
    </row>
    <row r="3449" spans="1:24">
      <c r="A3449" s="45"/>
      <c r="B3449" s="43">
        <f t="shared" si="60"/>
        <v>3427</v>
      </c>
      <c r="C3449" s="539"/>
      <c r="D3449" s="620"/>
      <c r="E3449" s="620"/>
      <c r="F3449" s="48"/>
      <c r="N3449" s="285"/>
      <c r="O3449" s="285"/>
      <c r="U3449" s="285"/>
      <c r="V3449" s="285"/>
      <c r="W3449" s="285"/>
      <c r="X3449" s="285"/>
    </row>
    <row r="3450" spans="1:24">
      <c r="A3450" s="45"/>
      <c r="B3450" s="43">
        <f t="shared" si="60"/>
        <v>3428</v>
      </c>
      <c r="C3450" s="539"/>
      <c r="D3450" s="620"/>
      <c r="E3450" s="620"/>
      <c r="F3450" s="48"/>
      <c r="N3450" s="285"/>
      <c r="O3450" s="285"/>
      <c r="U3450" s="285"/>
      <c r="V3450" s="285"/>
      <c r="W3450" s="285"/>
      <c r="X3450" s="285"/>
    </row>
    <row r="3451" spans="1:24">
      <c r="A3451" s="45"/>
      <c r="B3451" s="43">
        <f t="shared" si="60"/>
        <v>3429</v>
      </c>
      <c r="C3451" s="539"/>
      <c r="D3451" s="620"/>
      <c r="E3451" s="620"/>
      <c r="F3451" s="48"/>
      <c r="N3451" s="285"/>
      <c r="O3451" s="285"/>
      <c r="U3451" s="285"/>
      <c r="V3451" s="285"/>
      <c r="W3451" s="285"/>
      <c r="X3451" s="285"/>
    </row>
    <row r="3452" spans="1:24">
      <c r="A3452" s="45"/>
      <c r="B3452" s="43">
        <f t="shared" si="60"/>
        <v>3430</v>
      </c>
      <c r="C3452" s="539"/>
      <c r="D3452" s="620"/>
      <c r="E3452" s="620"/>
      <c r="F3452" s="48"/>
      <c r="N3452" s="285"/>
      <c r="O3452" s="285"/>
      <c r="U3452" s="285"/>
      <c r="V3452" s="285"/>
      <c r="W3452" s="285"/>
      <c r="X3452" s="285"/>
    </row>
    <row r="3453" spans="1:24">
      <c r="A3453" s="45"/>
      <c r="B3453" s="43">
        <f t="shared" si="60"/>
        <v>3431</v>
      </c>
      <c r="C3453" s="539"/>
      <c r="D3453" s="620"/>
      <c r="E3453" s="620"/>
      <c r="F3453" s="48"/>
      <c r="N3453" s="285"/>
      <c r="O3453" s="285"/>
      <c r="U3453" s="285"/>
      <c r="V3453" s="285"/>
      <c r="W3453" s="285"/>
      <c r="X3453" s="285"/>
    </row>
    <row r="3454" spans="1:24">
      <c r="A3454" s="45"/>
      <c r="B3454" s="43">
        <f t="shared" si="60"/>
        <v>3432</v>
      </c>
      <c r="C3454" s="539"/>
      <c r="D3454" s="620"/>
      <c r="E3454" s="620"/>
      <c r="F3454" s="48"/>
      <c r="N3454" s="285"/>
      <c r="O3454" s="285"/>
      <c r="U3454" s="285"/>
      <c r="V3454" s="285"/>
      <c r="W3454" s="285"/>
      <c r="X3454" s="285"/>
    </row>
    <row r="3455" spans="1:24">
      <c r="A3455" s="45"/>
      <c r="B3455" s="43">
        <f t="shared" si="60"/>
        <v>3433</v>
      </c>
      <c r="C3455" s="539"/>
      <c r="D3455" s="620"/>
      <c r="E3455" s="620"/>
      <c r="F3455" s="48"/>
      <c r="N3455" s="285"/>
      <c r="O3455" s="285"/>
      <c r="U3455" s="285"/>
      <c r="V3455" s="285"/>
      <c r="W3455" s="285"/>
      <c r="X3455" s="285"/>
    </row>
    <row r="3456" spans="1:24">
      <c r="A3456" s="45"/>
      <c r="B3456" s="43">
        <f t="shared" si="60"/>
        <v>3434</v>
      </c>
      <c r="C3456" s="539"/>
      <c r="D3456" s="620"/>
      <c r="E3456" s="620"/>
      <c r="F3456" s="48"/>
      <c r="N3456" s="285"/>
      <c r="O3456" s="285"/>
      <c r="U3456" s="285"/>
      <c r="V3456" s="285"/>
      <c r="W3456" s="285"/>
      <c r="X3456" s="285"/>
    </row>
    <row r="3457" spans="1:24">
      <c r="A3457" s="45"/>
      <c r="B3457" s="43">
        <f t="shared" si="60"/>
        <v>3435</v>
      </c>
      <c r="C3457" s="539"/>
      <c r="D3457" s="620"/>
      <c r="E3457" s="620"/>
      <c r="F3457" s="48"/>
      <c r="N3457" s="285"/>
      <c r="O3457" s="285"/>
      <c r="U3457" s="285"/>
      <c r="V3457" s="285"/>
      <c r="W3457" s="285"/>
      <c r="X3457" s="285"/>
    </row>
    <row r="3458" spans="1:24">
      <c r="A3458" s="45"/>
      <c r="B3458" s="43">
        <f t="shared" si="60"/>
        <v>3436</v>
      </c>
      <c r="C3458" s="539"/>
      <c r="D3458" s="620"/>
      <c r="E3458" s="620"/>
      <c r="F3458" s="48"/>
      <c r="N3458" s="285"/>
      <c r="O3458" s="285"/>
      <c r="U3458" s="285"/>
      <c r="V3458" s="285"/>
      <c r="W3458" s="285"/>
      <c r="X3458" s="285"/>
    </row>
    <row r="3459" spans="1:24">
      <c r="A3459" s="45"/>
      <c r="B3459" s="43">
        <f t="shared" si="60"/>
        <v>3437</v>
      </c>
      <c r="C3459" s="539"/>
      <c r="D3459" s="620"/>
      <c r="E3459" s="620"/>
      <c r="F3459" s="48"/>
      <c r="N3459" s="285"/>
      <c r="O3459" s="285"/>
      <c r="U3459" s="285"/>
      <c r="V3459" s="285"/>
      <c r="W3459" s="285"/>
      <c r="X3459" s="285"/>
    </row>
    <row r="3460" spans="1:24">
      <c r="A3460" s="45"/>
      <c r="B3460" s="43">
        <f t="shared" si="60"/>
        <v>3438</v>
      </c>
      <c r="C3460" s="539"/>
      <c r="D3460" s="620"/>
      <c r="E3460" s="620"/>
      <c r="F3460" s="48"/>
      <c r="N3460" s="285"/>
      <c r="O3460" s="285"/>
      <c r="U3460" s="285"/>
      <c r="V3460" s="285"/>
      <c r="W3460" s="285"/>
      <c r="X3460" s="285"/>
    </row>
    <row r="3461" spans="1:24">
      <c r="A3461" s="45"/>
      <c r="B3461" s="43">
        <f t="shared" si="60"/>
        <v>3439</v>
      </c>
      <c r="C3461" s="539"/>
      <c r="D3461" s="620"/>
      <c r="E3461" s="620"/>
      <c r="F3461" s="48"/>
      <c r="N3461" s="285"/>
      <c r="O3461" s="285"/>
      <c r="U3461" s="285"/>
      <c r="V3461" s="285"/>
      <c r="W3461" s="285"/>
      <c r="X3461" s="285"/>
    </row>
    <row r="3462" spans="1:24">
      <c r="A3462" s="45"/>
      <c r="B3462" s="43">
        <f t="shared" si="60"/>
        <v>3440</v>
      </c>
      <c r="C3462" s="539"/>
      <c r="D3462" s="620"/>
      <c r="E3462" s="620"/>
      <c r="F3462" s="48"/>
      <c r="N3462" s="285"/>
      <c r="O3462" s="285"/>
      <c r="U3462" s="285"/>
      <c r="V3462" s="285"/>
      <c r="W3462" s="285"/>
      <c r="X3462" s="285"/>
    </row>
    <row r="3463" spans="1:24">
      <c r="A3463" s="45"/>
      <c r="B3463" s="43">
        <f t="shared" si="60"/>
        <v>3441</v>
      </c>
      <c r="C3463" s="539"/>
      <c r="D3463" s="620"/>
      <c r="E3463" s="620"/>
      <c r="F3463" s="48"/>
      <c r="N3463" s="285"/>
      <c r="O3463" s="285"/>
      <c r="U3463" s="285"/>
      <c r="V3463" s="285"/>
      <c r="W3463" s="285"/>
      <c r="X3463" s="285"/>
    </row>
    <row r="3464" spans="1:24">
      <c r="A3464" s="45"/>
      <c r="B3464" s="43">
        <f t="shared" si="60"/>
        <v>3442</v>
      </c>
      <c r="C3464" s="539"/>
      <c r="D3464" s="620"/>
      <c r="E3464" s="620"/>
      <c r="F3464" s="48"/>
      <c r="N3464" s="285"/>
      <c r="O3464" s="285"/>
      <c r="U3464" s="285"/>
      <c r="V3464" s="285"/>
      <c r="W3464" s="285"/>
      <c r="X3464" s="285"/>
    </row>
    <row r="3465" spans="1:24">
      <c r="A3465" s="45"/>
      <c r="B3465" s="43">
        <f t="shared" si="60"/>
        <v>3443</v>
      </c>
      <c r="C3465" s="539"/>
      <c r="D3465" s="620"/>
      <c r="E3465" s="620"/>
      <c r="F3465" s="48"/>
      <c r="N3465" s="285"/>
      <c r="O3465" s="285"/>
      <c r="U3465" s="285"/>
      <c r="V3465" s="285"/>
      <c r="W3465" s="285"/>
      <c r="X3465" s="285"/>
    </row>
    <row r="3466" spans="1:24">
      <c r="A3466" s="45"/>
      <c r="B3466" s="43">
        <f t="shared" si="60"/>
        <v>3444</v>
      </c>
      <c r="C3466" s="539"/>
      <c r="D3466" s="620"/>
      <c r="E3466" s="620"/>
      <c r="F3466" s="48"/>
      <c r="N3466" s="285"/>
      <c r="O3466" s="285"/>
      <c r="U3466" s="285"/>
      <c r="V3466" s="285"/>
      <c r="W3466" s="285"/>
      <c r="X3466" s="285"/>
    </row>
    <row r="3467" spans="1:24">
      <c r="A3467" s="45"/>
      <c r="B3467" s="43">
        <f t="shared" si="60"/>
        <v>3445</v>
      </c>
      <c r="C3467" s="539"/>
      <c r="D3467" s="620"/>
      <c r="E3467" s="620"/>
      <c r="F3467" s="48"/>
      <c r="N3467" s="285"/>
      <c r="O3467" s="285"/>
      <c r="U3467" s="285"/>
      <c r="V3467" s="285"/>
      <c r="W3467" s="285"/>
      <c r="X3467" s="285"/>
    </row>
    <row r="3468" spans="1:24">
      <c r="A3468" s="45"/>
      <c r="B3468" s="43">
        <f t="shared" si="60"/>
        <v>3446</v>
      </c>
      <c r="C3468" s="539"/>
      <c r="D3468" s="620"/>
      <c r="E3468" s="620"/>
      <c r="F3468" s="48"/>
      <c r="N3468" s="285"/>
      <c r="O3468" s="285"/>
      <c r="U3468" s="285"/>
      <c r="V3468" s="285"/>
      <c r="W3468" s="285"/>
      <c r="X3468" s="285"/>
    </row>
    <row r="3469" spans="1:24">
      <c r="A3469" s="45"/>
      <c r="B3469" s="43">
        <f t="shared" si="60"/>
        <v>3447</v>
      </c>
      <c r="C3469" s="539"/>
      <c r="D3469" s="620"/>
      <c r="E3469" s="620"/>
      <c r="F3469" s="48"/>
      <c r="N3469" s="285"/>
      <c r="O3469" s="285"/>
      <c r="U3469" s="285"/>
      <c r="V3469" s="285"/>
      <c r="W3469" s="285"/>
      <c r="X3469" s="285"/>
    </row>
    <row r="3470" spans="1:24">
      <c r="A3470" s="45"/>
      <c r="B3470" s="43">
        <f t="shared" si="60"/>
        <v>3448</v>
      </c>
      <c r="C3470" s="539"/>
      <c r="D3470" s="620"/>
      <c r="E3470" s="620"/>
      <c r="F3470" s="48"/>
      <c r="N3470" s="285"/>
      <c r="O3470" s="285"/>
      <c r="U3470" s="285"/>
      <c r="V3470" s="285"/>
      <c r="W3470" s="285"/>
      <c r="X3470" s="285"/>
    </row>
    <row r="3471" spans="1:24">
      <c r="A3471" s="45"/>
      <c r="B3471" s="43">
        <f t="shared" si="60"/>
        <v>3449</v>
      </c>
      <c r="C3471" s="539"/>
      <c r="D3471" s="620"/>
      <c r="E3471" s="620"/>
      <c r="F3471" s="48"/>
      <c r="N3471" s="285"/>
      <c r="O3471" s="285"/>
      <c r="U3471" s="285"/>
      <c r="V3471" s="285"/>
      <c r="W3471" s="285"/>
      <c r="X3471" s="285"/>
    </row>
    <row r="3472" spans="1:24">
      <c r="A3472" s="45"/>
      <c r="B3472" s="43">
        <f t="shared" si="60"/>
        <v>3450</v>
      </c>
      <c r="C3472" s="539"/>
      <c r="D3472" s="620"/>
      <c r="E3472" s="620"/>
      <c r="F3472" s="48"/>
      <c r="N3472" s="285"/>
      <c r="O3472" s="285"/>
      <c r="U3472" s="285"/>
      <c r="V3472" s="285"/>
      <c r="W3472" s="285"/>
      <c r="X3472" s="285"/>
    </row>
    <row r="3473" spans="1:24">
      <c r="A3473" s="45"/>
      <c r="B3473" s="43">
        <f t="shared" si="60"/>
        <v>3451</v>
      </c>
      <c r="C3473" s="539"/>
      <c r="D3473" s="620"/>
      <c r="E3473" s="620"/>
      <c r="F3473" s="48"/>
      <c r="N3473" s="285"/>
      <c r="O3473" s="285"/>
      <c r="U3473" s="285"/>
      <c r="V3473" s="285"/>
      <c r="W3473" s="285"/>
      <c r="X3473" s="285"/>
    </row>
    <row r="3474" spans="1:24">
      <c r="A3474" s="45"/>
      <c r="B3474" s="43">
        <f t="shared" si="60"/>
        <v>3452</v>
      </c>
      <c r="C3474" s="539"/>
      <c r="D3474" s="620"/>
      <c r="E3474" s="620"/>
      <c r="F3474" s="48"/>
      <c r="N3474" s="285"/>
      <c r="O3474" s="285"/>
      <c r="U3474" s="285"/>
      <c r="V3474" s="285"/>
      <c r="W3474" s="285"/>
      <c r="X3474" s="285"/>
    </row>
    <row r="3475" spans="1:24">
      <c r="A3475" s="45"/>
      <c r="B3475" s="43">
        <f t="shared" si="60"/>
        <v>3453</v>
      </c>
      <c r="C3475" s="539"/>
      <c r="D3475" s="620"/>
      <c r="E3475" s="620"/>
      <c r="F3475" s="48"/>
      <c r="N3475" s="285"/>
      <c r="O3475" s="285"/>
      <c r="U3475" s="285"/>
      <c r="V3475" s="285"/>
      <c r="W3475" s="285"/>
      <c r="X3475" s="285"/>
    </row>
    <row r="3476" spans="1:24">
      <c r="A3476" s="45"/>
      <c r="B3476" s="43">
        <f t="shared" si="60"/>
        <v>3454</v>
      </c>
      <c r="C3476" s="539"/>
      <c r="D3476" s="620"/>
      <c r="E3476" s="620"/>
      <c r="F3476" s="48"/>
      <c r="N3476" s="285"/>
      <c r="O3476" s="285"/>
      <c r="U3476" s="285"/>
      <c r="V3476" s="285"/>
      <c r="W3476" s="285"/>
      <c r="X3476" s="285"/>
    </row>
    <row r="3477" spans="1:24">
      <c r="A3477" s="45"/>
      <c r="B3477" s="43">
        <f t="shared" si="60"/>
        <v>3455</v>
      </c>
      <c r="C3477" s="539"/>
      <c r="D3477" s="620"/>
      <c r="E3477" s="620"/>
      <c r="F3477" s="48"/>
      <c r="N3477" s="285"/>
      <c r="O3477" s="285"/>
      <c r="U3477" s="285"/>
      <c r="V3477" s="285"/>
      <c r="W3477" s="285"/>
      <c r="X3477" s="285"/>
    </row>
    <row r="3478" spans="1:24">
      <c r="A3478" s="45"/>
      <c r="B3478" s="43">
        <f t="shared" si="60"/>
        <v>3456</v>
      </c>
      <c r="C3478" s="539"/>
      <c r="D3478" s="620"/>
      <c r="E3478" s="620"/>
      <c r="F3478" s="48"/>
      <c r="N3478" s="285"/>
      <c r="O3478" s="285"/>
      <c r="U3478" s="285"/>
      <c r="V3478" s="285"/>
      <c r="W3478" s="285"/>
      <c r="X3478" s="285"/>
    </row>
    <row r="3479" spans="1:24">
      <c r="A3479" s="45"/>
      <c r="B3479" s="43">
        <f t="shared" si="60"/>
        <v>3457</v>
      </c>
      <c r="C3479" s="539"/>
      <c r="D3479" s="620"/>
      <c r="E3479" s="620"/>
      <c r="F3479" s="48"/>
      <c r="N3479" s="285"/>
      <c r="O3479" s="285"/>
      <c r="U3479" s="285"/>
      <c r="V3479" s="285"/>
      <c r="W3479" s="285"/>
      <c r="X3479" s="285"/>
    </row>
    <row r="3480" spans="1:24">
      <c r="A3480" s="45"/>
      <c r="B3480" s="43">
        <f t="shared" si="60"/>
        <v>3458</v>
      </c>
      <c r="C3480" s="539"/>
      <c r="D3480" s="620"/>
      <c r="E3480" s="620"/>
      <c r="F3480" s="48"/>
      <c r="N3480" s="285"/>
      <c r="O3480" s="285"/>
      <c r="U3480" s="285"/>
      <c r="V3480" s="285"/>
      <c r="W3480" s="285"/>
      <c r="X3480" s="285"/>
    </row>
    <row r="3481" spans="1:24">
      <c r="A3481" s="45"/>
      <c r="B3481" s="43">
        <f t="shared" ref="B3481:B3544" si="61">B3480+1</f>
        <v>3459</v>
      </c>
      <c r="C3481" s="539"/>
      <c r="D3481" s="620"/>
      <c r="E3481" s="620"/>
      <c r="F3481" s="48"/>
      <c r="N3481" s="285"/>
      <c r="O3481" s="285"/>
      <c r="U3481" s="285"/>
      <c r="V3481" s="285"/>
      <c r="W3481" s="285"/>
      <c r="X3481" s="285"/>
    </row>
    <row r="3482" spans="1:24">
      <c r="A3482" s="45"/>
      <c r="B3482" s="43">
        <f t="shared" si="61"/>
        <v>3460</v>
      </c>
      <c r="C3482" s="539"/>
      <c r="D3482" s="620"/>
      <c r="E3482" s="620"/>
      <c r="F3482" s="48"/>
      <c r="N3482" s="285"/>
      <c r="O3482" s="285"/>
      <c r="U3482" s="285"/>
      <c r="V3482" s="285"/>
      <c r="W3482" s="285"/>
      <c r="X3482" s="285"/>
    </row>
    <row r="3483" spans="1:24">
      <c r="A3483" s="45"/>
      <c r="B3483" s="43">
        <f t="shared" si="61"/>
        <v>3461</v>
      </c>
      <c r="C3483" s="539"/>
      <c r="D3483" s="620"/>
      <c r="E3483" s="620"/>
      <c r="F3483" s="48"/>
      <c r="N3483" s="285"/>
      <c r="O3483" s="285"/>
      <c r="U3483" s="285"/>
      <c r="V3483" s="285"/>
      <c r="W3483" s="285"/>
      <c r="X3483" s="285"/>
    </row>
    <row r="3484" spans="1:24">
      <c r="A3484" s="45"/>
      <c r="B3484" s="43">
        <f t="shared" si="61"/>
        <v>3462</v>
      </c>
      <c r="C3484" s="539"/>
      <c r="D3484" s="620"/>
      <c r="E3484" s="620"/>
      <c r="F3484" s="48"/>
      <c r="N3484" s="285"/>
      <c r="O3484" s="285"/>
      <c r="U3484" s="285"/>
      <c r="V3484" s="285"/>
      <c r="W3484" s="285"/>
      <c r="X3484" s="285"/>
    </row>
    <row r="3485" spans="1:24">
      <c r="A3485" s="45"/>
      <c r="B3485" s="43">
        <f t="shared" si="61"/>
        <v>3463</v>
      </c>
      <c r="C3485" s="539"/>
      <c r="D3485" s="620"/>
      <c r="E3485" s="620"/>
      <c r="F3485" s="48"/>
      <c r="N3485" s="285"/>
      <c r="O3485" s="285"/>
      <c r="U3485" s="285"/>
      <c r="V3485" s="285"/>
      <c r="W3485" s="285"/>
      <c r="X3485" s="285"/>
    </row>
    <row r="3486" spans="1:24">
      <c r="A3486" s="45"/>
      <c r="B3486" s="43">
        <f t="shared" si="61"/>
        <v>3464</v>
      </c>
      <c r="C3486" s="539"/>
      <c r="D3486" s="620"/>
      <c r="E3486" s="620"/>
      <c r="F3486" s="48"/>
      <c r="N3486" s="285"/>
      <c r="O3486" s="285"/>
      <c r="U3486" s="285"/>
      <c r="V3486" s="285"/>
      <c r="W3486" s="285"/>
      <c r="X3486" s="285"/>
    </row>
    <row r="3487" spans="1:24">
      <c r="A3487" s="45"/>
      <c r="B3487" s="43">
        <f t="shared" si="61"/>
        <v>3465</v>
      </c>
      <c r="C3487" s="539"/>
      <c r="D3487" s="620"/>
      <c r="E3487" s="620"/>
      <c r="F3487" s="48"/>
      <c r="N3487" s="285"/>
      <c r="O3487" s="285"/>
      <c r="U3487" s="285"/>
      <c r="V3487" s="285"/>
      <c r="W3487" s="285"/>
      <c r="X3487" s="285"/>
    </row>
    <row r="3488" spans="1:24">
      <c r="A3488" s="45"/>
      <c r="B3488" s="43">
        <f t="shared" si="61"/>
        <v>3466</v>
      </c>
      <c r="C3488" s="539"/>
      <c r="D3488" s="620"/>
      <c r="E3488" s="620"/>
      <c r="F3488" s="48"/>
      <c r="N3488" s="285"/>
      <c r="O3488" s="285"/>
      <c r="U3488" s="285"/>
      <c r="V3488" s="285"/>
      <c r="W3488" s="285"/>
      <c r="X3488" s="285"/>
    </row>
    <row r="3489" spans="1:24">
      <c r="A3489" s="45"/>
      <c r="B3489" s="43">
        <f t="shared" si="61"/>
        <v>3467</v>
      </c>
      <c r="C3489" s="539"/>
      <c r="D3489" s="620"/>
      <c r="E3489" s="620"/>
      <c r="F3489" s="48"/>
      <c r="N3489" s="285"/>
      <c r="O3489" s="285"/>
      <c r="U3489" s="285"/>
      <c r="V3489" s="285"/>
      <c r="W3489" s="285"/>
      <c r="X3489" s="285"/>
    </row>
    <row r="3490" spans="1:24">
      <c r="A3490" s="45"/>
      <c r="B3490" s="43">
        <f t="shared" si="61"/>
        <v>3468</v>
      </c>
      <c r="C3490" s="539"/>
      <c r="D3490" s="620"/>
      <c r="E3490" s="620"/>
      <c r="F3490" s="48"/>
      <c r="N3490" s="285"/>
      <c r="O3490" s="285"/>
      <c r="U3490" s="285"/>
      <c r="V3490" s="285"/>
      <c r="W3490" s="285"/>
      <c r="X3490" s="285"/>
    </row>
    <row r="3491" spans="1:24">
      <c r="A3491" s="45"/>
      <c r="B3491" s="43">
        <f t="shared" si="61"/>
        <v>3469</v>
      </c>
      <c r="C3491" s="539"/>
      <c r="D3491" s="620"/>
      <c r="E3491" s="620"/>
      <c r="F3491" s="48"/>
      <c r="N3491" s="285"/>
      <c r="O3491" s="285"/>
      <c r="U3491" s="285"/>
      <c r="V3491" s="285"/>
      <c r="W3491" s="285"/>
      <c r="X3491" s="285"/>
    </row>
    <row r="3492" spans="1:24">
      <c r="A3492" s="45"/>
      <c r="B3492" s="43">
        <f t="shared" si="61"/>
        <v>3470</v>
      </c>
      <c r="C3492" s="539"/>
      <c r="D3492" s="620"/>
      <c r="E3492" s="620"/>
      <c r="F3492" s="48"/>
      <c r="N3492" s="285"/>
      <c r="O3492" s="285"/>
      <c r="U3492" s="285"/>
      <c r="V3492" s="285"/>
      <c r="W3492" s="285"/>
      <c r="X3492" s="285"/>
    </row>
    <row r="3493" spans="1:24">
      <c r="A3493" s="45"/>
      <c r="B3493" s="43">
        <f t="shared" si="61"/>
        <v>3471</v>
      </c>
      <c r="C3493" s="539"/>
      <c r="D3493" s="620"/>
      <c r="E3493" s="620"/>
      <c r="F3493" s="48"/>
      <c r="N3493" s="285"/>
      <c r="O3493" s="285"/>
      <c r="U3493" s="285"/>
      <c r="V3493" s="285"/>
      <c r="W3493" s="285"/>
      <c r="X3493" s="285"/>
    </row>
    <row r="3494" spans="1:24">
      <c r="A3494" s="45"/>
      <c r="B3494" s="43">
        <f t="shared" si="61"/>
        <v>3472</v>
      </c>
      <c r="C3494" s="539"/>
      <c r="D3494" s="620"/>
      <c r="E3494" s="620"/>
      <c r="F3494" s="48"/>
      <c r="N3494" s="285"/>
      <c r="O3494" s="285"/>
      <c r="U3494" s="285"/>
      <c r="V3494" s="285"/>
      <c r="W3494" s="285"/>
      <c r="X3494" s="285"/>
    </row>
    <row r="3495" spans="1:24">
      <c r="A3495" s="45"/>
      <c r="B3495" s="43">
        <f t="shared" si="61"/>
        <v>3473</v>
      </c>
      <c r="C3495" s="539"/>
      <c r="D3495" s="620"/>
      <c r="E3495" s="620"/>
      <c r="F3495" s="48"/>
      <c r="N3495" s="285"/>
      <c r="O3495" s="285"/>
      <c r="U3495" s="285"/>
      <c r="V3495" s="285"/>
      <c r="W3495" s="285"/>
      <c r="X3495" s="285"/>
    </row>
    <row r="3496" spans="1:24">
      <c r="A3496" s="45"/>
      <c r="B3496" s="43">
        <f t="shared" si="61"/>
        <v>3474</v>
      </c>
      <c r="C3496" s="539"/>
      <c r="D3496" s="620"/>
      <c r="E3496" s="620"/>
      <c r="F3496" s="48"/>
      <c r="N3496" s="285"/>
      <c r="O3496" s="285"/>
      <c r="U3496" s="285"/>
      <c r="V3496" s="285"/>
      <c r="W3496" s="285"/>
      <c r="X3496" s="285"/>
    </row>
    <row r="3497" spans="1:24">
      <c r="A3497" s="45"/>
      <c r="B3497" s="43">
        <f t="shared" si="61"/>
        <v>3475</v>
      </c>
      <c r="C3497" s="539"/>
      <c r="D3497" s="620"/>
      <c r="E3497" s="620"/>
      <c r="F3497" s="48"/>
      <c r="N3497" s="285"/>
      <c r="O3497" s="285"/>
      <c r="U3497" s="285"/>
      <c r="V3497" s="285"/>
      <c r="W3497" s="285"/>
      <c r="X3497" s="285"/>
    </row>
    <row r="3498" spans="1:24">
      <c r="A3498" s="45"/>
      <c r="B3498" s="43">
        <f t="shared" si="61"/>
        <v>3476</v>
      </c>
      <c r="C3498" s="539"/>
      <c r="D3498" s="620"/>
      <c r="E3498" s="620"/>
      <c r="F3498" s="48"/>
      <c r="N3498" s="285"/>
      <c r="O3498" s="285"/>
      <c r="U3498" s="285"/>
      <c r="V3498" s="285"/>
      <c r="W3498" s="285"/>
      <c r="X3498" s="285"/>
    </row>
    <row r="3499" spans="1:24">
      <c r="A3499" s="45"/>
      <c r="B3499" s="43">
        <f t="shared" si="61"/>
        <v>3477</v>
      </c>
      <c r="C3499" s="539"/>
      <c r="D3499" s="620"/>
      <c r="E3499" s="620"/>
      <c r="F3499" s="48"/>
      <c r="N3499" s="285"/>
      <c r="O3499" s="285"/>
      <c r="U3499" s="285"/>
      <c r="V3499" s="285"/>
      <c r="W3499" s="285"/>
      <c r="X3499" s="285"/>
    </row>
    <row r="3500" spans="1:24">
      <c r="A3500" s="45"/>
      <c r="B3500" s="43">
        <f t="shared" si="61"/>
        <v>3478</v>
      </c>
      <c r="C3500" s="539"/>
      <c r="D3500" s="620"/>
      <c r="E3500" s="620"/>
      <c r="F3500" s="48"/>
      <c r="N3500" s="285"/>
      <c r="O3500" s="285"/>
      <c r="U3500" s="285"/>
      <c r="V3500" s="285"/>
      <c r="W3500" s="285"/>
      <c r="X3500" s="285"/>
    </row>
    <row r="3501" spans="1:24">
      <c r="A3501" s="45"/>
      <c r="B3501" s="43">
        <f t="shared" si="61"/>
        <v>3479</v>
      </c>
      <c r="C3501" s="539"/>
      <c r="D3501" s="620"/>
      <c r="E3501" s="620"/>
      <c r="F3501" s="48"/>
      <c r="N3501" s="285"/>
      <c r="O3501" s="285"/>
      <c r="U3501" s="285"/>
      <c r="V3501" s="285"/>
      <c r="W3501" s="285"/>
      <c r="X3501" s="285"/>
    </row>
    <row r="3502" spans="1:24">
      <c r="A3502" s="45"/>
      <c r="B3502" s="43">
        <f t="shared" si="61"/>
        <v>3480</v>
      </c>
      <c r="C3502" s="539"/>
      <c r="D3502" s="620"/>
      <c r="E3502" s="620"/>
      <c r="F3502" s="48"/>
      <c r="N3502" s="285"/>
      <c r="O3502" s="285"/>
      <c r="U3502" s="285"/>
      <c r="V3502" s="285"/>
      <c r="W3502" s="285"/>
      <c r="X3502" s="285"/>
    </row>
    <row r="3503" spans="1:24">
      <c r="A3503" s="45"/>
      <c r="B3503" s="43">
        <f t="shared" si="61"/>
        <v>3481</v>
      </c>
      <c r="C3503" s="539"/>
      <c r="D3503" s="620"/>
      <c r="E3503" s="620"/>
      <c r="F3503" s="48"/>
      <c r="N3503" s="285"/>
      <c r="O3503" s="285"/>
      <c r="U3503" s="285"/>
      <c r="V3503" s="285"/>
      <c r="W3503" s="285"/>
      <c r="X3503" s="285"/>
    </row>
    <row r="3504" spans="1:24">
      <c r="A3504" s="45"/>
      <c r="B3504" s="43">
        <f t="shared" si="61"/>
        <v>3482</v>
      </c>
      <c r="C3504" s="539"/>
      <c r="D3504" s="620"/>
      <c r="E3504" s="620"/>
      <c r="F3504" s="48"/>
      <c r="N3504" s="285"/>
      <c r="O3504" s="285"/>
      <c r="U3504" s="285"/>
      <c r="V3504" s="285"/>
      <c r="W3504" s="285"/>
      <c r="X3504" s="285"/>
    </row>
    <row r="3505" spans="1:24">
      <c r="A3505" s="45"/>
      <c r="B3505" s="43">
        <f t="shared" si="61"/>
        <v>3483</v>
      </c>
      <c r="C3505" s="539"/>
      <c r="D3505" s="620"/>
      <c r="E3505" s="620"/>
      <c r="F3505" s="48"/>
      <c r="N3505" s="285"/>
      <c r="O3505" s="285"/>
      <c r="U3505" s="285"/>
      <c r="V3505" s="285"/>
      <c r="W3505" s="285"/>
      <c r="X3505" s="285"/>
    </row>
    <row r="3506" spans="1:24">
      <c r="A3506" s="45"/>
      <c r="B3506" s="43">
        <f t="shared" si="61"/>
        <v>3484</v>
      </c>
      <c r="C3506" s="539"/>
      <c r="D3506" s="620"/>
      <c r="E3506" s="620"/>
      <c r="F3506" s="48"/>
      <c r="N3506" s="285"/>
      <c r="O3506" s="285"/>
      <c r="U3506" s="285"/>
      <c r="V3506" s="285"/>
      <c r="W3506" s="285"/>
      <c r="X3506" s="285"/>
    </row>
    <row r="3507" spans="1:24">
      <c r="A3507" s="45"/>
      <c r="B3507" s="43">
        <f t="shared" si="61"/>
        <v>3485</v>
      </c>
      <c r="C3507" s="539"/>
      <c r="D3507" s="620"/>
      <c r="E3507" s="620"/>
      <c r="F3507" s="48"/>
      <c r="N3507" s="285"/>
      <c r="O3507" s="285"/>
      <c r="U3507" s="285"/>
      <c r="V3507" s="285"/>
      <c r="W3507" s="285"/>
      <c r="X3507" s="285"/>
    </row>
    <row r="3508" spans="1:24">
      <c r="A3508" s="45"/>
      <c r="B3508" s="43">
        <f t="shared" si="61"/>
        <v>3486</v>
      </c>
      <c r="C3508" s="539"/>
      <c r="D3508" s="620"/>
      <c r="E3508" s="620"/>
      <c r="F3508" s="48"/>
      <c r="N3508" s="285"/>
      <c r="O3508" s="285"/>
      <c r="U3508" s="285"/>
      <c r="V3508" s="285"/>
      <c r="W3508" s="285"/>
      <c r="X3508" s="285"/>
    </row>
    <row r="3509" spans="1:24">
      <c r="A3509" s="45"/>
      <c r="B3509" s="43">
        <f t="shared" si="61"/>
        <v>3487</v>
      </c>
      <c r="C3509" s="539"/>
      <c r="D3509" s="620"/>
      <c r="E3509" s="620"/>
      <c r="F3509" s="48"/>
      <c r="N3509" s="285"/>
      <c r="O3509" s="285"/>
      <c r="U3509" s="285"/>
      <c r="V3509" s="285"/>
      <c r="W3509" s="285"/>
      <c r="X3509" s="285"/>
    </row>
    <row r="3510" spans="1:24">
      <c r="A3510" s="45"/>
      <c r="B3510" s="43">
        <f t="shared" si="61"/>
        <v>3488</v>
      </c>
      <c r="C3510" s="539"/>
      <c r="D3510" s="620"/>
      <c r="E3510" s="620"/>
      <c r="F3510" s="48"/>
      <c r="N3510" s="285"/>
      <c r="O3510" s="285"/>
      <c r="U3510" s="285"/>
      <c r="V3510" s="285"/>
      <c r="W3510" s="285"/>
      <c r="X3510" s="285"/>
    </row>
    <row r="3511" spans="1:24">
      <c r="A3511" s="45"/>
      <c r="B3511" s="43">
        <f t="shared" si="61"/>
        <v>3489</v>
      </c>
      <c r="C3511" s="539"/>
      <c r="D3511" s="620"/>
      <c r="E3511" s="620"/>
      <c r="F3511" s="48"/>
      <c r="N3511" s="285"/>
      <c r="O3511" s="285"/>
      <c r="U3511" s="285"/>
      <c r="V3511" s="285"/>
      <c r="W3511" s="285"/>
      <c r="X3511" s="285"/>
    </row>
    <row r="3512" spans="1:24">
      <c r="A3512" s="45"/>
      <c r="B3512" s="43">
        <f t="shared" si="61"/>
        <v>3490</v>
      </c>
      <c r="C3512" s="539"/>
      <c r="D3512" s="620"/>
      <c r="E3512" s="620"/>
      <c r="F3512" s="48"/>
      <c r="N3512" s="285"/>
      <c r="O3512" s="285"/>
      <c r="U3512" s="285"/>
      <c r="V3512" s="285"/>
      <c r="W3512" s="285"/>
      <c r="X3512" s="285"/>
    </row>
    <row r="3513" spans="1:24">
      <c r="A3513" s="45"/>
      <c r="B3513" s="43">
        <f t="shared" si="61"/>
        <v>3491</v>
      </c>
      <c r="C3513" s="539"/>
      <c r="D3513" s="620"/>
      <c r="E3513" s="620"/>
      <c r="F3513" s="48"/>
      <c r="N3513" s="285"/>
      <c r="O3513" s="285"/>
      <c r="U3513" s="285"/>
      <c r="V3513" s="285"/>
      <c r="W3513" s="285"/>
      <c r="X3513" s="285"/>
    </row>
    <row r="3514" spans="1:24">
      <c r="A3514" s="45"/>
      <c r="B3514" s="43">
        <f t="shared" si="61"/>
        <v>3492</v>
      </c>
      <c r="C3514" s="539"/>
      <c r="D3514" s="620"/>
      <c r="E3514" s="620"/>
      <c r="F3514" s="48"/>
      <c r="N3514" s="285"/>
      <c r="O3514" s="285"/>
      <c r="U3514" s="285"/>
      <c r="V3514" s="285"/>
      <c r="W3514" s="285"/>
      <c r="X3514" s="285"/>
    </row>
    <row r="3515" spans="1:24">
      <c r="A3515" s="45"/>
      <c r="B3515" s="43">
        <f t="shared" si="61"/>
        <v>3493</v>
      </c>
      <c r="C3515" s="539"/>
      <c r="D3515" s="620"/>
      <c r="E3515" s="620"/>
      <c r="F3515" s="48"/>
      <c r="N3515" s="285"/>
      <c r="O3515" s="285"/>
      <c r="U3515" s="285"/>
      <c r="V3515" s="285"/>
      <c r="W3515" s="285"/>
      <c r="X3515" s="285"/>
    </row>
    <row r="3516" spans="1:24">
      <c r="A3516" s="45"/>
      <c r="B3516" s="43">
        <f t="shared" si="61"/>
        <v>3494</v>
      </c>
      <c r="C3516" s="539"/>
      <c r="D3516" s="620"/>
      <c r="E3516" s="620"/>
      <c r="F3516" s="48"/>
      <c r="N3516" s="285"/>
      <c r="O3516" s="285"/>
      <c r="U3516" s="285"/>
      <c r="V3516" s="285"/>
      <c r="W3516" s="285"/>
      <c r="X3516" s="285"/>
    </row>
    <row r="3517" spans="1:24">
      <c r="A3517" s="45"/>
      <c r="B3517" s="43">
        <f t="shared" si="61"/>
        <v>3495</v>
      </c>
      <c r="C3517" s="539"/>
      <c r="D3517" s="620"/>
      <c r="E3517" s="620"/>
      <c r="F3517" s="48"/>
      <c r="N3517" s="285"/>
      <c r="O3517" s="285"/>
      <c r="U3517" s="285"/>
      <c r="V3517" s="285"/>
      <c r="W3517" s="285"/>
      <c r="X3517" s="285"/>
    </row>
    <row r="3518" spans="1:24">
      <c r="A3518" s="45"/>
      <c r="B3518" s="43">
        <f t="shared" si="61"/>
        <v>3496</v>
      </c>
      <c r="C3518" s="539"/>
      <c r="D3518" s="620"/>
      <c r="E3518" s="620"/>
      <c r="F3518" s="48"/>
      <c r="N3518" s="285"/>
      <c r="O3518" s="285"/>
      <c r="U3518" s="285"/>
      <c r="V3518" s="285"/>
      <c r="W3518" s="285"/>
      <c r="X3518" s="285"/>
    </row>
    <row r="3519" spans="1:24">
      <c r="A3519" s="45"/>
      <c r="B3519" s="43">
        <f t="shared" si="61"/>
        <v>3497</v>
      </c>
      <c r="C3519" s="539"/>
      <c r="D3519" s="620"/>
      <c r="E3519" s="620"/>
      <c r="F3519" s="48"/>
      <c r="N3519" s="285"/>
      <c r="O3519" s="285"/>
      <c r="U3519" s="285"/>
      <c r="V3519" s="285"/>
      <c r="W3519" s="285"/>
      <c r="X3519" s="285"/>
    </row>
    <row r="3520" spans="1:24">
      <c r="A3520" s="45"/>
      <c r="B3520" s="43">
        <f t="shared" si="61"/>
        <v>3498</v>
      </c>
      <c r="C3520" s="539"/>
      <c r="D3520" s="620"/>
      <c r="E3520" s="620"/>
      <c r="F3520" s="48"/>
      <c r="N3520" s="285"/>
      <c r="O3520" s="285"/>
      <c r="U3520" s="285"/>
      <c r="V3520" s="285"/>
      <c r="W3520" s="285"/>
      <c r="X3520" s="285"/>
    </row>
    <row r="3521" spans="1:24">
      <c r="A3521" s="45"/>
      <c r="B3521" s="43">
        <f t="shared" si="61"/>
        <v>3499</v>
      </c>
      <c r="C3521" s="539"/>
      <c r="D3521" s="620"/>
      <c r="E3521" s="620"/>
      <c r="F3521" s="48"/>
      <c r="N3521" s="285"/>
      <c r="O3521" s="285"/>
      <c r="U3521" s="285"/>
      <c r="V3521" s="285"/>
      <c r="W3521" s="285"/>
      <c r="X3521" s="285"/>
    </row>
    <row r="3522" spans="1:24">
      <c r="A3522" s="45"/>
      <c r="B3522" s="43">
        <f t="shared" si="61"/>
        <v>3500</v>
      </c>
      <c r="C3522" s="539"/>
      <c r="D3522" s="620"/>
      <c r="E3522" s="620"/>
      <c r="F3522" s="48"/>
      <c r="N3522" s="285"/>
      <c r="O3522" s="285"/>
      <c r="U3522" s="285"/>
      <c r="V3522" s="285"/>
      <c r="W3522" s="285"/>
      <c r="X3522" s="285"/>
    </row>
    <row r="3523" spans="1:24">
      <c r="A3523" s="45"/>
      <c r="B3523" s="43">
        <f t="shared" si="61"/>
        <v>3501</v>
      </c>
      <c r="C3523" s="539"/>
      <c r="D3523" s="620"/>
      <c r="E3523" s="620"/>
      <c r="F3523" s="48"/>
      <c r="N3523" s="285"/>
      <c r="O3523" s="285"/>
      <c r="U3523" s="285"/>
      <c r="V3523" s="285"/>
      <c r="W3523" s="285"/>
      <c r="X3523" s="285"/>
    </row>
    <row r="3524" spans="1:24">
      <c r="A3524" s="45"/>
      <c r="B3524" s="43">
        <f t="shared" si="61"/>
        <v>3502</v>
      </c>
      <c r="C3524" s="539"/>
      <c r="D3524" s="620"/>
      <c r="E3524" s="620"/>
      <c r="F3524" s="48"/>
      <c r="N3524" s="285"/>
      <c r="O3524" s="285"/>
      <c r="U3524" s="285"/>
      <c r="V3524" s="285"/>
      <c r="W3524" s="285"/>
      <c r="X3524" s="285"/>
    </row>
    <row r="3525" spans="1:24">
      <c r="A3525" s="45"/>
      <c r="B3525" s="43">
        <f t="shared" si="61"/>
        <v>3503</v>
      </c>
      <c r="C3525" s="539"/>
      <c r="D3525" s="620"/>
      <c r="E3525" s="620"/>
      <c r="F3525" s="48"/>
      <c r="N3525" s="285"/>
      <c r="O3525" s="285"/>
      <c r="U3525" s="285"/>
      <c r="V3525" s="285"/>
      <c r="W3525" s="285"/>
      <c r="X3525" s="285"/>
    </row>
    <row r="3526" spans="1:24">
      <c r="A3526" s="45"/>
      <c r="B3526" s="43">
        <f t="shared" si="61"/>
        <v>3504</v>
      </c>
      <c r="C3526" s="539"/>
      <c r="D3526" s="620"/>
      <c r="E3526" s="620"/>
      <c r="F3526" s="48"/>
      <c r="N3526" s="285"/>
      <c r="O3526" s="285"/>
      <c r="U3526" s="285"/>
      <c r="V3526" s="285"/>
      <c r="W3526" s="285"/>
      <c r="X3526" s="285"/>
    </row>
    <row r="3527" spans="1:24">
      <c r="A3527" s="45"/>
      <c r="B3527" s="43">
        <f t="shared" si="61"/>
        <v>3505</v>
      </c>
      <c r="C3527" s="539"/>
      <c r="D3527" s="620"/>
      <c r="E3527" s="620"/>
      <c r="F3527" s="48"/>
      <c r="N3527" s="285"/>
      <c r="O3527" s="285"/>
      <c r="U3527" s="285"/>
      <c r="V3527" s="285"/>
      <c r="W3527" s="285"/>
      <c r="X3527" s="285"/>
    </row>
    <row r="3528" spans="1:24">
      <c r="A3528" s="45"/>
      <c r="B3528" s="43">
        <f t="shared" si="61"/>
        <v>3506</v>
      </c>
      <c r="C3528" s="539"/>
      <c r="D3528" s="620"/>
      <c r="E3528" s="620"/>
      <c r="F3528" s="48"/>
      <c r="N3528" s="285"/>
      <c r="O3528" s="285"/>
      <c r="U3528" s="285"/>
      <c r="V3528" s="285"/>
      <c r="W3528" s="285"/>
      <c r="X3528" s="285"/>
    </row>
    <row r="3529" spans="1:24">
      <c r="A3529" s="45"/>
      <c r="B3529" s="43">
        <f t="shared" si="61"/>
        <v>3507</v>
      </c>
      <c r="C3529" s="539"/>
      <c r="D3529" s="620"/>
      <c r="E3529" s="620"/>
      <c r="F3529" s="48"/>
      <c r="N3529" s="285"/>
      <c r="O3529" s="285"/>
      <c r="U3529" s="285"/>
      <c r="V3529" s="285"/>
      <c r="W3529" s="285"/>
      <c r="X3529" s="285"/>
    </row>
    <row r="3530" spans="1:24">
      <c r="A3530" s="45"/>
      <c r="B3530" s="43">
        <f t="shared" si="61"/>
        <v>3508</v>
      </c>
      <c r="C3530" s="539"/>
      <c r="D3530" s="620"/>
      <c r="E3530" s="620"/>
      <c r="F3530" s="48"/>
      <c r="N3530" s="285"/>
      <c r="O3530" s="285"/>
      <c r="U3530" s="285"/>
      <c r="V3530" s="285"/>
      <c r="W3530" s="285"/>
      <c r="X3530" s="285"/>
    </row>
    <row r="3531" spans="1:24">
      <c r="A3531" s="45"/>
      <c r="B3531" s="43">
        <f t="shared" si="61"/>
        <v>3509</v>
      </c>
      <c r="C3531" s="539"/>
      <c r="D3531" s="620"/>
      <c r="E3531" s="620"/>
      <c r="F3531" s="48"/>
      <c r="N3531" s="285"/>
      <c r="O3531" s="285"/>
      <c r="U3531" s="285"/>
      <c r="V3531" s="285"/>
      <c r="W3531" s="285"/>
      <c r="X3531" s="285"/>
    </row>
    <row r="3532" spans="1:24">
      <c r="A3532" s="45"/>
      <c r="B3532" s="43">
        <f t="shared" si="61"/>
        <v>3510</v>
      </c>
      <c r="C3532" s="539"/>
      <c r="D3532" s="620"/>
      <c r="E3532" s="620"/>
      <c r="F3532" s="48"/>
      <c r="N3532" s="285"/>
      <c r="O3532" s="285"/>
      <c r="U3532" s="285"/>
      <c r="V3532" s="285"/>
      <c r="W3532" s="285"/>
      <c r="X3532" s="285"/>
    </row>
    <row r="3533" spans="1:24">
      <c r="A3533" s="45"/>
      <c r="B3533" s="43">
        <f t="shared" si="61"/>
        <v>3511</v>
      </c>
      <c r="C3533" s="539"/>
      <c r="D3533" s="620"/>
      <c r="E3533" s="620"/>
      <c r="F3533" s="48"/>
      <c r="N3533" s="285"/>
      <c r="O3533" s="285"/>
      <c r="U3533" s="285"/>
      <c r="V3533" s="285"/>
      <c r="W3533" s="285"/>
      <c r="X3533" s="285"/>
    </row>
    <row r="3534" spans="1:24">
      <c r="A3534" s="45"/>
      <c r="B3534" s="43">
        <f t="shared" si="61"/>
        <v>3512</v>
      </c>
      <c r="C3534" s="539"/>
      <c r="D3534" s="620"/>
      <c r="E3534" s="620"/>
      <c r="F3534" s="48"/>
      <c r="N3534" s="285"/>
      <c r="O3534" s="285"/>
      <c r="U3534" s="285"/>
      <c r="V3534" s="285"/>
      <c r="W3534" s="285"/>
      <c r="X3534" s="285"/>
    </row>
    <row r="3535" spans="1:24">
      <c r="A3535" s="45"/>
      <c r="B3535" s="43">
        <f t="shared" si="61"/>
        <v>3513</v>
      </c>
      <c r="C3535" s="539"/>
      <c r="D3535" s="620"/>
      <c r="E3535" s="620"/>
      <c r="F3535" s="48"/>
      <c r="N3535" s="285"/>
      <c r="O3535" s="285"/>
      <c r="U3535" s="285"/>
      <c r="V3535" s="285"/>
      <c r="W3535" s="285"/>
      <c r="X3535" s="285"/>
    </row>
    <row r="3536" spans="1:24">
      <c r="A3536" s="45"/>
      <c r="B3536" s="43">
        <f t="shared" si="61"/>
        <v>3514</v>
      </c>
      <c r="C3536" s="539"/>
      <c r="D3536" s="620"/>
      <c r="E3536" s="620"/>
      <c r="F3536" s="48"/>
      <c r="N3536" s="285"/>
      <c r="O3536" s="285"/>
      <c r="U3536" s="285"/>
      <c r="V3536" s="285"/>
      <c r="W3536" s="285"/>
      <c r="X3536" s="285"/>
    </row>
    <row r="3537" spans="1:24">
      <c r="A3537" s="45"/>
      <c r="B3537" s="43">
        <f t="shared" si="61"/>
        <v>3515</v>
      </c>
      <c r="C3537" s="539"/>
      <c r="D3537" s="620"/>
      <c r="E3537" s="620"/>
      <c r="F3537" s="48"/>
      <c r="N3537" s="285"/>
      <c r="O3537" s="285"/>
      <c r="U3537" s="285"/>
      <c r="V3537" s="285"/>
      <c r="W3537" s="285"/>
      <c r="X3537" s="285"/>
    </row>
    <row r="3538" spans="1:24">
      <c r="A3538" s="45"/>
      <c r="B3538" s="43">
        <f t="shared" si="61"/>
        <v>3516</v>
      </c>
      <c r="C3538" s="539"/>
      <c r="D3538" s="620"/>
      <c r="E3538" s="620"/>
      <c r="F3538" s="48"/>
      <c r="N3538" s="285"/>
      <c r="O3538" s="285"/>
      <c r="U3538" s="285"/>
      <c r="V3538" s="285"/>
      <c r="W3538" s="285"/>
      <c r="X3538" s="285"/>
    </row>
    <row r="3539" spans="1:24">
      <c r="A3539" s="45"/>
      <c r="B3539" s="43">
        <f t="shared" si="61"/>
        <v>3517</v>
      </c>
      <c r="C3539" s="539"/>
      <c r="D3539" s="620"/>
      <c r="E3539" s="620"/>
      <c r="F3539" s="48"/>
      <c r="N3539" s="285"/>
      <c r="O3539" s="285"/>
      <c r="U3539" s="285"/>
      <c r="V3539" s="285"/>
      <c r="W3539" s="285"/>
      <c r="X3539" s="285"/>
    </row>
    <row r="3540" spans="1:24">
      <c r="A3540" s="45"/>
      <c r="B3540" s="43">
        <f t="shared" si="61"/>
        <v>3518</v>
      </c>
      <c r="C3540" s="539"/>
      <c r="D3540" s="620"/>
      <c r="E3540" s="620"/>
      <c r="F3540" s="48"/>
      <c r="N3540" s="285"/>
      <c r="O3540" s="285"/>
      <c r="U3540" s="285"/>
      <c r="V3540" s="285"/>
      <c r="W3540" s="285"/>
      <c r="X3540" s="285"/>
    </row>
    <row r="3541" spans="1:24">
      <c r="A3541" s="45"/>
      <c r="B3541" s="43">
        <f t="shared" si="61"/>
        <v>3519</v>
      </c>
      <c r="C3541" s="539"/>
      <c r="D3541" s="620"/>
      <c r="E3541" s="620"/>
      <c r="F3541" s="48"/>
      <c r="N3541" s="285"/>
      <c r="O3541" s="285"/>
      <c r="U3541" s="285"/>
      <c r="V3541" s="285"/>
      <c r="W3541" s="285"/>
      <c r="X3541" s="285"/>
    </row>
    <row r="3542" spans="1:24">
      <c r="A3542" s="45"/>
      <c r="B3542" s="43">
        <f t="shared" si="61"/>
        <v>3520</v>
      </c>
      <c r="C3542" s="539"/>
      <c r="D3542" s="620"/>
      <c r="E3542" s="620"/>
      <c r="F3542" s="48"/>
      <c r="N3542" s="285"/>
      <c r="O3542" s="285"/>
      <c r="U3542" s="285"/>
      <c r="V3542" s="285"/>
      <c r="W3542" s="285"/>
      <c r="X3542" s="285"/>
    </row>
    <row r="3543" spans="1:24">
      <c r="A3543" s="45"/>
      <c r="B3543" s="43">
        <f t="shared" si="61"/>
        <v>3521</v>
      </c>
      <c r="C3543" s="539"/>
      <c r="D3543" s="620"/>
      <c r="E3543" s="620"/>
      <c r="F3543" s="48"/>
      <c r="N3543" s="285"/>
      <c r="O3543" s="285"/>
      <c r="U3543" s="285"/>
      <c r="V3543" s="285"/>
      <c r="W3543" s="285"/>
      <c r="X3543" s="285"/>
    </row>
    <row r="3544" spans="1:24">
      <c r="A3544" s="45"/>
      <c r="B3544" s="43">
        <f t="shared" si="61"/>
        <v>3522</v>
      </c>
      <c r="C3544" s="539"/>
      <c r="D3544" s="620"/>
      <c r="E3544" s="620"/>
      <c r="F3544" s="48"/>
      <c r="N3544" s="285"/>
      <c r="O3544" s="285"/>
      <c r="U3544" s="285"/>
      <c r="V3544" s="285"/>
      <c r="W3544" s="285"/>
      <c r="X3544" s="285"/>
    </row>
    <row r="3545" spans="1:24">
      <c r="A3545" s="45"/>
      <c r="B3545" s="43">
        <f t="shared" ref="B3545:B3608" si="62">B3544+1</f>
        <v>3523</v>
      </c>
      <c r="C3545" s="539"/>
      <c r="D3545" s="620"/>
      <c r="E3545" s="620"/>
      <c r="F3545" s="48"/>
      <c r="N3545" s="285"/>
      <c r="O3545" s="285"/>
      <c r="U3545" s="285"/>
      <c r="V3545" s="285"/>
      <c r="W3545" s="285"/>
      <c r="X3545" s="285"/>
    </row>
    <row r="3546" spans="1:24">
      <c r="A3546" s="45"/>
      <c r="B3546" s="43">
        <f t="shared" si="62"/>
        <v>3524</v>
      </c>
      <c r="C3546" s="539"/>
      <c r="D3546" s="620"/>
      <c r="E3546" s="620"/>
      <c r="F3546" s="48"/>
      <c r="N3546" s="285"/>
      <c r="O3546" s="285"/>
      <c r="U3546" s="285"/>
      <c r="V3546" s="285"/>
      <c r="W3546" s="285"/>
      <c r="X3546" s="285"/>
    </row>
    <row r="3547" spans="1:24">
      <c r="A3547" s="45"/>
      <c r="B3547" s="43">
        <f t="shared" si="62"/>
        <v>3525</v>
      </c>
      <c r="C3547" s="539"/>
      <c r="D3547" s="620"/>
      <c r="E3547" s="620"/>
      <c r="F3547" s="48"/>
      <c r="N3547" s="285"/>
      <c r="O3547" s="285"/>
      <c r="U3547" s="285"/>
      <c r="V3547" s="285"/>
      <c r="W3547" s="285"/>
      <c r="X3547" s="285"/>
    </row>
    <row r="3548" spans="1:24">
      <c r="A3548" s="45"/>
      <c r="B3548" s="43">
        <f t="shared" si="62"/>
        <v>3526</v>
      </c>
      <c r="C3548" s="539"/>
      <c r="D3548" s="620"/>
      <c r="E3548" s="620"/>
      <c r="F3548" s="48"/>
      <c r="N3548" s="285"/>
      <c r="O3548" s="285"/>
      <c r="U3548" s="285"/>
      <c r="V3548" s="285"/>
      <c r="W3548" s="285"/>
      <c r="X3548" s="285"/>
    </row>
    <row r="3549" spans="1:24">
      <c r="A3549" s="45"/>
      <c r="B3549" s="43">
        <f t="shared" si="62"/>
        <v>3527</v>
      </c>
      <c r="C3549" s="539"/>
      <c r="D3549" s="620"/>
      <c r="E3549" s="620"/>
      <c r="F3549" s="48"/>
      <c r="N3549" s="285"/>
      <c r="O3549" s="285"/>
      <c r="U3549" s="285"/>
      <c r="V3549" s="285"/>
      <c r="W3549" s="285"/>
      <c r="X3549" s="285"/>
    </row>
    <row r="3550" spans="1:24">
      <c r="A3550" s="45"/>
      <c r="B3550" s="43">
        <f t="shared" si="62"/>
        <v>3528</v>
      </c>
      <c r="C3550" s="539"/>
      <c r="D3550" s="620"/>
      <c r="E3550" s="620"/>
      <c r="F3550" s="48"/>
      <c r="N3550" s="285"/>
      <c r="O3550" s="285"/>
      <c r="U3550" s="285"/>
      <c r="V3550" s="285"/>
      <c r="W3550" s="285"/>
      <c r="X3550" s="285"/>
    </row>
    <row r="3551" spans="1:24">
      <c r="A3551" s="45"/>
      <c r="B3551" s="43">
        <f t="shared" si="62"/>
        <v>3529</v>
      </c>
      <c r="C3551" s="539"/>
      <c r="D3551" s="620"/>
      <c r="E3551" s="620"/>
      <c r="F3551" s="48"/>
      <c r="N3551" s="285"/>
      <c r="O3551" s="285"/>
      <c r="U3551" s="285"/>
      <c r="V3551" s="285"/>
      <c r="W3551" s="285"/>
      <c r="X3551" s="285"/>
    </row>
    <row r="3552" spans="1:24">
      <c r="A3552" s="45"/>
      <c r="B3552" s="43">
        <f t="shared" si="62"/>
        <v>3530</v>
      </c>
      <c r="C3552" s="539"/>
      <c r="D3552" s="620"/>
      <c r="E3552" s="620"/>
      <c r="F3552" s="48"/>
      <c r="N3552" s="285"/>
      <c r="O3552" s="285"/>
      <c r="U3552" s="285"/>
      <c r="V3552" s="285"/>
      <c r="W3552" s="285"/>
      <c r="X3552" s="285"/>
    </row>
    <row r="3553" spans="1:24">
      <c r="A3553" s="45"/>
      <c r="B3553" s="43">
        <f t="shared" si="62"/>
        <v>3531</v>
      </c>
      <c r="C3553" s="539"/>
      <c r="D3553" s="620"/>
      <c r="E3553" s="620"/>
      <c r="F3553" s="48"/>
      <c r="N3553" s="285"/>
      <c r="O3553" s="285"/>
      <c r="U3553" s="285"/>
      <c r="V3553" s="285"/>
      <c r="W3553" s="285"/>
      <c r="X3553" s="285"/>
    </row>
    <row r="3554" spans="1:24">
      <c r="A3554" s="45"/>
      <c r="B3554" s="43">
        <f t="shared" si="62"/>
        <v>3532</v>
      </c>
      <c r="C3554" s="539"/>
      <c r="D3554" s="620"/>
      <c r="E3554" s="620"/>
      <c r="F3554" s="48"/>
      <c r="N3554" s="285"/>
      <c r="O3554" s="285"/>
      <c r="U3554" s="285"/>
      <c r="V3554" s="285"/>
      <c r="W3554" s="285"/>
      <c r="X3554" s="285"/>
    </row>
    <row r="3555" spans="1:24">
      <c r="A3555" s="45"/>
      <c r="B3555" s="43">
        <f t="shared" si="62"/>
        <v>3533</v>
      </c>
      <c r="C3555" s="539"/>
      <c r="D3555" s="620"/>
      <c r="E3555" s="620"/>
      <c r="F3555" s="48"/>
      <c r="N3555" s="285"/>
      <c r="O3555" s="285"/>
      <c r="U3555" s="285"/>
      <c r="V3555" s="285"/>
      <c r="W3555" s="285"/>
      <c r="X3555" s="285"/>
    </row>
    <row r="3556" spans="1:24">
      <c r="A3556" s="45"/>
      <c r="B3556" s="43">
        <f t="shared" si="62"/>
        <v>3534</v>
      </c>
      <c r="C3556" s="539"/>
      <c r="D3556" s="620"/>
      <c r="E3556" s="620"/>
      <c r="F3556" s="48"/>
      <c r="N3556" s="285"/>
      <c r="O3556" s="285"/>
      <c r="U3556" s="285"/>
      <c r="V3556" s="285"/>
      <c r="W3556" s="285"/>
      <c r="X3556" s="285"/>
    </row>
    <row r="3557" spans="1:24">
      <c r="A3557" s="45"/>
      <c r="B3557" s="43">
        <f t="shared" si="62"/>
        <v>3535</v>
      </c>
      <c r="C3557" s="539"/>
      <c r="D3557" s="620"/>
      <c r="E3557" s="620"/>
      <c r="F3557" s="48"/>
      <c r="N3557" s="285"/>
      <c r="O3557" s="285"/>
      <c r="U3557" s="285"/>
      <c r="V3557" s="285"/>
      <c r="W3557" s="285"/>
      <c r="X3557" s="285"/>
    </row>
    <row r="3558" spans="1:24">
      <c r="A3558" s="45"/>
      <c r="B3558" s="43">
        <f t="shared" si="62"/>
        <v>3536</v>
      </c>
      <c r="C3558" s="539"/>
      <c r="D3558" s="620"/>
      <c r="E3558" s="620"/>
      <c r="F3558" s="48"/>
      <c r="N3558" s="285"/>
      <c r="O3558" s="285"/>
      <c r="U3558" s="285"/>
      <c r="V3558" s="285"/>
      <c r="W3558" s="285"/>
      <c r="X3558" s="285"/>
    </row>
    <row r="3559" spans="1:24">
      <c r="A3559" s="45"/>
      <c r="B3559" s="43">
        <f t="shared" si="62"/>
        <v>3537</v>
      </c>
      <c r="C3559" s="539"/>
      <c r="D3559" s="620"/>
      <c r="E3559" s="620"/>
      <c r="F3559" s="48"/>
      <c r="N3559" s="285"/>
      <c r="O3559" s="285"/>
      <c r="U3559" s="285"/>
      <c r="V3559" s="285"/>
      <c r="W3559" s="285"/>
      <c r="X3559" s="285"/>
    </row>
    <row r="3560" spans="1:24">
      <c r="A3560" s="45"/>
      <c r="B3560" s="43">
        <f t="shared" si="62"/>
        <v>3538</v>
      </c>
      <c r="C3560" s="539"/>
      <c r="D3560" s="620"/>
      <c r="E3560" s="620"/>
      <c r="F3560" s="48"/>
      <c r="N3560" s="285"/>
      <c r="O3560" s="285"/>
      <c r="U3560" s="285"/>
      <c r="V3560" s="285"/>
      <c r="W3560" s="285"/>
      <c r="X3560" s="285"/>
    </row>
    <row r="3561" spans="1:24">
      <c r="A3561" s="45"/>
      <c r="B3561" s="43">
        <f t="shared" si="62"/>
        <v>3539</v>
      </c>
      <c r="C3561" s="539"/>
      <c r="D3561" s="620"/>
      <c r="E3561" s="620"/>
      <c r="F3561" s="48"/>
      <c r="N3561" s="285"/>
      <c r="O3561" s="285"/>
      <c r="U3561" s="285"/>
      <c r="V3561" s="285"/>
      <c r="W3561" s="285"/>
      <c r="X3561" s="285"/>
    </row>
    <row r="3562" spans="1:24">
      <c r="A3562" s="45"/>
      <c r="B3562" s="43">
        <f t="shared" si="62"/>
        <v>3540</v>
      </c>
      <c r="C3562" s="539"/>
      <c r="D3562" s="620"/>
      <c r="E3562" s="620"/>
      <c r="F3562" s="48"/>
      <c r="N3562" s="285"/>
      <c r="O3562" s="285"/>
      <c r="U3562" s="285"/>
      <c r="V3562" s="285"/>
      <c r="W3562" s="285"/>
      <c r="X3562" s="285"/>
    </row>
    <row r="3563" spans="1:24">
      <c r="A3563" s="45"/>
      <c r="B3563" s="43">
        <f t="shared" si="62"/>
        <v>3541</v>
      </c>
      <c r="C3563" s="539"/>
      <c r="D3563" s="620"/>
      <c r="E3563" s="620"/>
      <c r="F3563" s="48"/>
      <c r="N3563" s="285"/>
      <c r="O3563" s="285"/>
      <c r="U3563" s="285"/>
      <c r="V3563" s="285"/>
      <c r="W3563" s="285"/>
      <c r="X3563" s="285"/>
    </row>
    <row r="3564" spans="1:24">
      <c r="A3564" s="45"/>
      <c r="B3564" s="43">
        <f t="shared" si="62"/>
        <v>3542</v>
      </c>
      <c r="C3564" s="539"/>
      <c r="D3564" s="620"/>
      <c r="E3564" s="620"/>
      <c r="F3564" s="48"/>
      <c r="N3564" s="285"/>
      <c r="O3564" s="285"/>
      <c r="U3564" s="285"/>
      <c r="V3564" s="285"/>
      <c r="W3564" s="285"/>
      <c r="X3564" s="285"/>
    </row>
    <row r="3565" spans="1:24">
      <c r="A3565" s="45"/>
      <c r="B3565" s="43">
        <f t="shared" si="62"/>
        <v>3543</v>
      </c>
      <c r="C3565" s="539"/>
      <c r="D3565" s="620"/>
      <c r="E3565" s="620"/>
      <c r="F3565" s="48"/>
      <c r="N3565" s="285"/>
      <c r="O3565" s="285"/>
      <c r="U3565" s="285"/>
      <c r="V3565" s="285"/>
      <c r="W3565" s="285"/>
      <c r="X3565" s="285"/>
    </row>
    <row r="3566" spans="1:24">
      <c r="A3566" s="45"/>
      <c r="B3566" s="43">
        <f t="shared" si="62"/>
        <v>3544</v>
      </c>
      <c r="C3566" s="539"/>
      <c r="D3566" s="620"/>
      <c r="E3566" s="620"/>
      <c r="F3566" s="48"/>
      <c r="N3566" s="285"/>
      <c r="O3566" s="285"/>
      <c r="U3566" s="285"/>
      <c r="V3566" s="285"/>
      <c r="W3566" s="285"/>
      <c r="X3566" s="285"/>
    </row>
    <row r="3567" spans="1:24">
      <c r="A3567" s="45"/>
      <c r="B3567" s="43">
        <f t="shared" si="62"/>
        <v>3545</v>
      </c>
      <c r="C3567" s="539"/>
      <c r="D3567" s="620"/>
      <c r="E3567" s="620"/>
      <c r="F3567" s="48"/>
      <c r="N3567" s="285"/>
      <c r="O3567" s="285"/>
      <c r="U3567" s="285"/>
      <c r="V3567" s="285"/>
      <c r="W3567" s="285"/>
      <c r="X3567" s="285"/>
    </row>
    <row r="3568" spans="1:24">
      <c r="A3568" s="45"/>
      <c r="B3568" s="43">
        <f t="shared" si="62"/>
        <v>3546</v>
      </c>
      <c r="C3568" s="539"/>
      <c r="D3568" s="620"/>
      <c r="E3568" s="620"/>
      <c r="F3568" s="48"/>
      <c r="N3568" s="285"/>
      <c r="O3568" s="285"/>
      <c r="U3568" s="285"/>
      <c r="V3568" s="285"/>
      <c r="W3568" s="285"/>
      <c r="X3568" s="285"/>
    </row>
    <row r="3569" spans="1:24">
      <c r="A3569" s="45"/>
      <c r="B3569" s="43">
        <f t="shared" si="62"/>
        <v>3547</v>
      </c>
      <c r="C3569" s="539"/>
      <c r="D3569" s="620"/>
      <c r="E3569" s="620"/>
      <c r="F3569" s="48"/>
      <c r="N3569" s="285"/>
      <c r="O3569" s="285"/>
      <c r="U3569" s="285"/>
      <c r="V3569" s="285"/>
      <c r="W3569" s="285"/>
      <c r="X3569" s="285"/>
    </row>
    <row r="3570" spans="1:24">
      <c r="A3570" s="45"/>
      <c r="B3570" s="43">
        <f t="shared" si="62"/>
        <v>3548</v>
      </c>
      <c r="C3570" s="539"/>
      <c r="D3570" s="620"/>
      <c r="E3570" s="620"/>
      <c r="F3570" s="48"/>
      <c r="N3570" s="285"/>
      <c r="O3570" s="285"/>
      <c r="U3570" s="285"/>
      <c r="V3570" s="285"/>
      <c r="W3570" s="285"/>
      <c r="X3570" s="285"/>
    </row>
    <row r="3571" spans="1:24">
      <c r="A3571" s="45"/>
      <c r="B3571" s="43">
        <f t="shared" si="62"/>
        <v>3549</v>
      </c>
      <c r="C3571" s="539"/>
      <c r="D3571" s="620"/>
      <c r="E3571" s="620"/>
      <c r="F3571" s="48"/>
      <c r="N3571" s="285"/>
      <c r="O3571" s="285"/>
      <c r="U3571" s="285"/>
      <c r="V3571" s="285"/>
      <c r="W3571" s="285"/>
      <c r="X3571" s="285"/>
    </row>
    <row r="3572" spans="1:24">
      <c r="A3572" s="45"/>
      <c r="B3572" s="43">
        <f t="shared" si="62"/>
        <v>3550</v>
      </c>
      <c r="C3572" s="539"/>
      <c r="D3572" s="620"/>
      <c r="E3572" s="620"/>
      <c r="F3572" s="48"/>
      <c r="N3572" s="285"/>
      <c r="O3572" s="285"/>
      <c r="U3572" s="285"/>
      <c r="V3572" s="285"/>
      <c r="W3572" s="285"/>
      <c r="X3572" s="285"/>
    </row>
    <row r="3573" spans="1:24">
      <c r="A3573" s="45"/>
      <c r="B3573" s="43">
        <f t="shared" si="62"/>
        <v>3551</v>
      </c>
      <c r="C3573" s="539"/>
      <c r="D3573" s="620"/>
      <c r="E3573" s="620"/>
      <c r="F3573" s="48"/>
      <c r="N3573" s="285"/>
      <c r="O3573" s="285"/>
      <c r="U3573" s="285"/>
      <c r="V3573" s="285"/>
      <c r="W3573" s="285"/>
      <c r="X3573" s="285"/>
    </row>
    <row r="3574" spans="1:24">
      <c r="A3574" s="45"/>
      <c r="B3574" s="43">
        <f t="shared" si="62"/>
        <v>3552</v>
      </c>
      <c r="C3574" s="539"/>
      <c r="D3574" s="620"/>
      <c r="E3574" s="620"/>
      <c r="F3574" s="48"/>
      <c r="N3574" s="285"/>
      <c r="O3574" s="285"/>
      <c r="U3574" s="285"/>
      <c r="V3574" s="285"/>
      <c r="W3574" s="285"/>
      <c r="X3574" s="285"/>
    </row>
    <row r="3575" spans="1:24">
      <c r="A3575" s="45"/>
      <c r="B3575" s="43">
        <f t="shared" si="62"/>
        <v>3553</v>
      </c>
      <c r="C3575" s="539"/>
      <c r="D3575" s="620"/>
      <c r="E3575" s="620"/>
      <c r="F3575" s="48"/>
      <c r="N3575" s="285"/>
      <c r="O3575" s="285"/>
      <c r="U3575" s="285"/>
      <c r="V3575" s="285"/>
      <c r="W3575" s="285"/>
      <c r="X3575" s="285"/>
    </row>
    <row r="3576" spans="1:24">
      <c r="A3576" s="45"/>
      <c r="B3576" s="43">
        <f t="shared" si="62"/>
        <v>3554</v>
      </c>
      <c r="C3576" s="539"/>
      <c r="D3576" s="620"/>
      <c r="E3576" s="620"/>
      <c r="F3576" s="48"/>
      <c r="N3576" s="285"/>
      <c r="O3576" s="285"/>
      <c r="U3576" s="285"/>
      <c r="V3576" s="285"/>
      <c r="W3576" s="285"/>
      <c r="X3576" s="285"/>
    </row>
    <row r="3577" spans="1:24">
      <c r="A3577" s="45"/>
      <c r="B3577" s="43">
        <f t="shared" si="62"/>
        <v>3555</v>
      </c>
      <c r="C3577" s="539"/>
      <c r="D3577" s="620"/>
      <c r="E3577" s="620"/>
      <c r="F3577" s="48"/>
      <c r="N3577" s="285"/>
      <c r="O3577" s="285"/>
      <c r="U3577" s="285"/>
      <c r="V3577" s="285"/>
      <c r="W3577" s="285"/>
      <c r="X3577" s="285"/>
    </row>
    <row r="3578" spans="1:24">
      <c r="A3578" s="45"/>
      <c r="B3578" s="43">
        <f t="shared" si="62"/>
        <v>3556</v>
      </c>
      <c r="C3578" s="539"/>
      <c r="D3578" s="620"/>
      <c r="E3578" s="620"/>
      <c r="F3578" s="48"/>
      <c r="N3578" s="285"/>
      <c r="O3578" s="285"/>
      <c r="U3578" s="285"/>
      <c r="V3578" s="285"/>
      <c r="W3578" s="285"/>
      <c r="X3578" s="285"/>
    </row>
    <row r="3579" spans="1:24">
      <c r="A3579" s="45"/>
      <c r="B3579" s="43">
        <f t="shared" si="62"/>
        <v>3557</v>
      </c>
      <c r="C3579" s="539"/>
      <c r="D3579" s="620"/>
      <c r="E3579" s="620"/>
      <c r="F3579" s="48"/>
      <c r="N3579" s="285"/>
      <c r="O3579" s="285"/>
      <c r="U3579" s="285"/>
      <c r="V3579" s="285"/>
      <c r="W3579" s="285"/>
      <c r="X3579" s="285"/>
    </row>
    <row r="3580" spans="1:24">
      <c r="A3580" s="45"/>
      <c r="B3580" s="43">
        <f t="shared" si="62"/>
        <v>3558</v>
      </c>
      <c r="C3580" s="539"/>
      <c r="D3580" s="620"/>
      <c r="E3580" s="620"/>
      <c r="F3580" s="48"/>
      <c r="N3580" s="285"/>
      <c r="O3580" s="285"/>
      <c r="U3580" s="285"/>
      <c r="V3580" s="285"/>
      <c r="W3580" s="285"/>
      <c r="X3580" s="285"/>
    </row>
    <row r="3581" spans="1:24">
      <c r="A3581" s="45"/>
      <c r="B3581" s="43">
        <f t="shared" si="62"/>
        <v>3559</v>
      </c>
      <c r="C3581" s="539"/>
      <c r="D3581" s="620"/>
      <c r="E3581" s="620"/>
      <c r="F3581" s="48"/>
      <c r="N3581" s="285"/>
      <c r="O3581" s="285"/>
      <c r="U3581" s="285"/>
      <c r="V3581" s="285"/>
      <c r="W3581" s="285"/>
      <c r="X3581" s="285"/>
    </row>
    <row r="3582" spans="1:24">
      <c r="A3582" s="45"/>
      <c r="B3582" s="43">
        <f t="shared" si="62"/>
        <v>3560</v>
      </c>
      <c r="C3582" s="539"/>
      <c r="D3582" s="620"/>
      <c r="E3582" s="620"/>
      <c r="F3582" s="48"/>
      <c r="N3582" s="285"/>
      <c r="O3582" s="285"/>
      <c r="U3582" s="285"/>
      <c r="V3582" s="285"/>
      <c r="W3582" s="285"/>
      <c r="X3582" s="285"/>
    </row>
    <row r="3583" spans="1:24">
      <c r="A3583" s="45"/>
      <c r="B3583" s="43">
        <f t="shared" si="62"/>
        <v>3561</v>
      </c>
      <c r="C3583" s="539"/>
      <c r="D3583" s="620"/>
      <c r="E3583" s="620"/>
      <c r="F3583" s="48"/>
      <c r="N3583" s="285"/>
      <c r="O3583" s="285"/>
      <c r="U3583" s="285"/>
      <c r="V3583" s="285"/>
      <c r="W3583" s="285"/>
      <c r="X3583" s="285"/>
    </row>
    <row r="3584" spans="1:24">
      <c r="A3584" s="45"/>
      <c r="B3584" s="43">
        <f t="shared" si="62"/>
        <v>3562</v>
      </c>
      <c r="C3584" s="539"/>
      <c r="D3584" s="620"/>
      <c r="E3584" s="620"/>
      <c r="F3584" s="48"/>
      <c r="N3584" s="285"/>
      <c r="O3584" s="285"/>
      <c r="U3584" s="285"/>
      <c r="V3584" s="285"/>
      <c r="W3584" s="285"/>
      <c r="X3584" s="285"/>
    </row>
    <row r="3585" spans="1:24">
      <c r="A3585" s="45"/>
      <c r="B3585" s="43">
        <f t="shared" si="62"/>
        <v>3563</v>
      </c>
      <c r="C3585" s="539"/>
      <c r="D3585" s="620"/>
      <c r="E3585" s="620"/>
      <c r="F3585" s="48"/>
      <c r="N3585" s="285"/>
      <c r="O3585" s="285"/>
      <c r="U3585" s="285"/>
      <c r="V3585" s="285"/>
      <c r="W3585" s="285"/>
      <c r="X3585" s="285"/>
    </row>
    <row r="3586" spans="1:24">
      <c r="A3586" s="45"/>
      <c r="B3586" s="43">
        <f t="shared" si="62"/>
        <v>3564</v>
      </c>
      <c r="C3586" s="539"/>
      <c r="D3586" s="620"/>
      <c r="E3586" s="620"/>
      <c r="F3586" s="48"/>
      <c r="N3586" s="285"/>
      <c r="O3586" s="285"/>
      <c r="U3586" s="285"/>
      <c r="V3586" s="285"/>
      <c r="W3586" s="285"/>
      <c r="X3586" s="285"/>
    </row>
    <row r="3587" spans="1:24">
      <c r="A3587" s="45"/>
      <c r="B3587" s="43">
        <f t="shared" si="62"/>
        <v>3565</v>
      </c>
      <c r="C3587" s="539"/>
      <c r="D3587" s="620"/>
      <c r="E3587" s="620"/>
      <c r="F3587" s="48"/>
      <c r="N3587" s="285"/>
      <c r="O3587" s="285"/>
      <c r="U3587" s="285"/>
      <c r="V3587" s="285"/>
      <c r="W3587" s="285"/>
      <c r="X3587" s="285"/>
    </row>
    <row r="3588" spans="1:24">
      <c r="A3588" s="45"/>
      <c r="B3588" s="43">
        <f t="shared" si="62"/>
        <v>3566</v>
      </c>
      <c r="C3588" s="539"/>
      <c r="D3588" s="620"/>
      <c r="E3588" s="620"/>
      <c r="F3588" s="48"/>
      <c r="N3588" s="285"/>
      <c r="O3588" s="285"/>
      <c r="U3588" s="285"/>
      <c r="V3588" s="285"/>
      <c r="W3588" s="285"/>
      <c r="X3588" s="285"/>
    </row>
    <row r="3589" spans="1:24">
      <c r="A3589" s="45"/>
      <c r="B3589" s="43">
        <f t="shared" si="62"/>
        <v>3567</v>
      </c>
      <c r="C3589" s="539"/>
      <c r="D3589" s="620"/>
      <c r="E3589" s="620"/>
      <c r="F3589" s="48"/>
      <c r="N3589" s="285"/>
      <c r="O3589" s="285"/>
      <c r="U3589" s="285"/>
      <c r="V3589" s="285"/>
      <c r="W3589" s="285"/>
      <c r="X3589" s="285"/>
    </row>
    <row r="3590" spans="1:24">
      <c r="A3590" s="45"/>
      <c r="B3590" s="43">
        <f t="shared" si="62"/>
        <v>3568</v>
      </c>
      <c r="C3590" s="539"/>
      <c r="D3590" s="620"/>
      <c r="E3590" s="620"/>
      <c r="F3590" s="48"/>
      <c r="N3590" s="285"/>
      <c r="O3590" s="285"/>
      <c r="U3590" s="285"/>
      <c r="V3590" s="285"/>
      <c r="W3590" s="285"/>
      <c r="X3590" s="285"/>
    </row>
    <row r="3591" spans="1:24">
      <c r="A3591" s="45"/>
      <c r="B3591" s="43">
        <f t="shared" si="62"/>
        <v>3569</v>
      </c>
      <c r="C3591" s="539"/>
      <c r="D3591" s="620"/>
      <c r="E3591" s="620"/>
      <c r="F3591" s="48"/>
      <c r="N3591" s="285"/>
      <c r="O3591" s="285"/>
      <c r="U3591" s="285"/>
      <c r="V3591" s="285"/>
      <c r="W3591" s="285"/>
      <c r="X3591" s="285"/>
    </row>
    <row r="3592" spans="1:24">
      <c r="A3592" s="45"/>
      <c r="B3592" s="43">
        <f t="shared" si="62"/>
        <v>3570</v>
      </c>
      <c r="C3592" s="539"/>
      <c r="D3592" s="620"/>
      <c r="E3592" s="620"/>
      <c r="F3592" s="48"/>
      <c r="N3592" s="285"/>
      <c r="O3592" s="285"/>
      <c r="U3592" s="285"/>
      <c r="V3592" s="285"/>
      <c r="W3592" s="285"/>
      <c r="X3592" s="285"/>
    </row>
    <row r="3593" spans="1:24">
      <c r="A3593" s="45"/>
      <c r="B3593" s="43">
        <f t="shared" si="62"/>
        <v>3571</v>
      </c>
      <c r="C3593" s="539"/>
      <c r="D3593" s="620"/>
      <c r="E3593" s="620"/>
      <c r="F3593" s="48"/>
      <c r="N3593" s="285"/>
      <c r="O3593" s="285"/>
      <c r="U3593" s="285"/>
      <c r="V3593" s="285"/>
      <c r="W3593" s="285"/>
      <c r="X3593" s="285"/>
    </row>
    <row r="3594" spans="1:24">
      <c r="A3594" s="45"/>
      <c r="B3594" s="43">
        <f t="shared" si="62"/>
        <v>3572</v>
      </c>
      <c r="C3594" s="539"/>
      <c r="D3594" s="620"/>
      <c r="E3594" s="620"/>
      <c r="F3594" s="48"/>
      <c r="N3594" s="285"/>
      <c r="O3594" s="285"/>
      <c r="U3594" s="285"/>
      <c r="V3594" s="285"/>
      <c r="W3594" s="285"/>
      <c r="X3594" s="285"/>
    </row>
    <row r="3595" spans="1:24">
      <c r="A3595" s="45"/>
      <c r="B3595" s="43">
        <f t="shared" si="62"/>
        <v>3573</v>
      </c>
      <c r="C3595" s="539"/>
      <c r="D3595" s="620"/>
      <c r="E3595" s="620"/>
      <c r="F3595" s="48"/>
      <c r="N3595" s="285"/>
      <c r="O3595" s="285"/>
      <c r="U3595" s="285"/>
      <c r="V3595" s="285"/>
      <c r="W3595" s="285"/>
      <c r="X3595" s="285"/>
    </row>
    <row r="3596" spans="1:24">
      <c r="A3596" s="45"/>
      <c r="B3596" s="43">
        <f t="shared" si="62"/>
        <v>3574</v>
      </c>
      <c r="C3596" s="539"/>
      <c r="D3596" s="620"/>
      <c r="E3596" s="620"/>
      <c r="F3596" s="48"/>
      <c r="N3596" s="285"/>
      <c r="O3596" s="285"/>
      <c r="U3596" s="285"/>
      <c r="V3596" s="285"/>
      <c r="W3596" s="285"/>
      <c r="X3596" s="285"/>
    </row>
    <row r="3597" spans="1:24">
      <c r="A3597" s="45"/>
      <c r="B3597" s="43">
        <f t="shared" si="62"/>
        <v>3575</v>
      </c>
      <c r="C3597" s="539"/>
      <c r="D3597" s="620"/>
      <c r="E3597" s="620"/>
      <c r="F3597" s="48"/>
      <c r="N3597" s="285"/>
      <c r="O3597" s="285"/>
      <c r="U3597" s="285"/>
      <c r="V3597" s="285"/>
      <c r="W3597" s="285"/>
      <c r="X3597" s="285"/>
    </row>
    <row r="3598" spans="1:24">
      <c r="A3598" s="45"/>
      <c r="B3598" s="43">
        <f t="shared" si="62"/>
        <v>3576</v>
      </c>
      <c r="C3598" s="539"/>
      <c r="D3598" s="620"/>
      <c r="E3598" s="620"/>
      <c r="F3598" s="48"/>
      <c r="N3598" s="285"/>
      <c r="O3598" s="285"/>
      <c r="U3598" s="285"/>
      <c r="V3598" s="285"/>
      <c r="W3598" s="285"/>
      <c r="X3598" s="285"/>
    </row>
    <row r="3599" spans="1:24">
      <c r="A3599" s="45"/>
      <c r="B3599" s="43">
        <f t="shared" si="62"/>
        <v>3577</v>
      </c>
      <c r="C3599" s="539"/>
      <c r="D3599" s="620"/>
      <c r="E3599" s="620"/>
      <c r="F3599" s="48"/>
      <c r="N3599" s="285"/>
      <c r="O3599" s="285"/>
      <c r="U3599" s="285"/>
      <c r="V3599" s="285"/>
      <c r="W3599" s="285"/>
      <c r="X3599" s="285"/>
    </row>
    <row r="3600" spans="1:24">
      <c r="A3600" s="45"/>
      <c r="B3600" s="43">
        <f t="shared" si="62"/>
        <v>3578</v>
      </c>
      <c r="C3600" s="539"/>
      <c r="D3600" s="620"/>
      <c r="E3600" s="620"/>
      <c r="F3600" s="48"/>
      <c r="N3600" s="285"/>
      <c r="O3600" s="285"/>
      <c r="U3600" s="285"/>
      <c r="V3600" s="285"/>
      <c r="W3600" s="285"/>
      <c r="X3600" s="285"/>
    </row>
    <row r="3601" spans="1:24">
      <c r="A3601" s="45"/>
      <c r="B3601" s="43">
        <f t="shared" si="62"/>
        <v>3579</v>
      </c>
      <c r="C3601" s="539"/>
      <c r="D3601" s="620"/>
      <c r="E3601" s="620"/>
      <c r="F3601" s="48"/>
      <c r="N3601" s="285"/>
      <c r="O3601" s="285"/>
      <c r="U3601" s="285"/>
      <c r="V3601" s="285"/>
      <c r="W3601" s="285"/>
      <c r="X3601" s="285"/>
    </row>
    <row r="3602" spans="1:24">
      <c r="A3602" s="45"/>
      <c r="B3602" s="43">
        <f t="shared" si="62"/>
        <v>3580</v>
      </c>
      <c r="C3602" s="539"/>
      <c r="D3602" s="620"/>
      <c r="E3602" s="620"/>
      <c r="F3602" s="48"/>
      <c r="N3602" s="285"/>
      <c r="O3602" s="285"/>
      <c r="U3602" s="285"/>
      <c r="V3602" s="285"/>
      <c r="W3602" s="285"/>
      <c r="X3602" s="285"/>
    </row>
    <row r="3603" spans="1:24">
      <c r="A3603" s="45"/>
      <c r="B3603" s="43">
        <f t="shared" si="62"/>
        <v>3581</v>
      </c>
      <c r="C3603" s="539"/>
      <c r="D3603" s="620"/>
      <c r="E3603" s="620"/>
      <c r="F3603" s="48"/>
      <c r="N3603" s="285"/>
      <c r="O3603" s="285"/>
      <c r="U3603" s="285"/>
      <c r="V3603" s="285"/>
      <c r="W3603" s="285"/>
      <c r="X3603" s="285"/>
    </row>
    <row r="3604" spans="1:24">
      <c r="A3604" s="45"/>
      <c r="B3604" s="43">
        <f t="shared" si="62"/>
        <v>3582</v>
      </c>
      <c r="C3604" s="539"/>
      <c r="D3604" s="620"/>
      <c r="E3604" s="620"/>
      <c r="F3604" s="48"/>
      <c r="N3604" s="285"/>
      <c r="O3604" s="285"/>
      <c r="U3604" s="285"/>
      <c r="V3604" s="285"/>
      <c r="W3604" s="285"/>
      <c r="X3604" s="285"/>
    </row>
    <row r="3605" spans="1:24">
      <c r="A3605" s="45"/>
      <c r="B3605" s="43">
        <f t="shared" si="62"/>
        <v>3583</v>
      </c>
      <c r="C3605" s="539"/>
      <c r="D3605" s="620"/>
      <c r="E3605" s="620"/>
      <c r="F3605" s="48"/>
      <c r="N3605" s="285"/>
      <c r="O3605" s="285"/>
      <c r="U3605" s="285"/>
      <c r="V3605" s="285"/>
      <c r="W3605" s="285"/>
      <c r="X3605" s="285"/>
    </row>
    <row r="3606" spans="1:24">
      <c r="A3606" s="45"/>
      <c r="B3606" s="43">
        <f t="shared" si="62"/>
        <v>3584</v>
      </c>
      <c r="C3606" s="539"/>
      <c r="D3606" s="620"/>
      <c r="E3606" s="620"/>
      <c r="F3606" s="48"/>
      <c r="N3606" s="285"/>
      <c r="O3606" s="285"/>
      <c r="U3606" s="285"/>
      <c r="V3606" s="285"/>
      <c r="W3606" s="285"/>
      <c r="X3606" s="285"/>
    </row>
    <row r="3607" spans="1:24">
      <c r="A3607" s="45"/>
      <c r="B3607" s="43">
        <f t="shared" si="62"/>
        <v>3585</v>
      </c>
      <c r="C3607" s="539"/>
      <c r="D3607" s="620"/>
      <c r="E3607" s="620"/>
      <c r="F3607" s="48"/>
      <c r="N3607" s="285"/>
      <c r="O3607" s="285"/>
      <c r="U3607" s="285"/>
      <c r="V3607" s="285"/>
      <c r="W3607" s="285"/>
      <c r="X3607" s="285"/>
    </row>
    <row r="3608" spans="1:24">
      <c r="A3608" s="45"/>
      <c r="B3608" s="43">
        <f t="shared" si="62"/>
        <v>3586</v>
      </c>
      <c r="C3608" s="539"/>
      <c r="D3608" s="620"/>
      <c r="E3608" s="620"/>
      <c r="F3608" s="48"/>
      <c r="N3608" s="285"/>
      <c r="O3608" s="285"/>
      <c r="U3608" s="285"/>
      <c r="V3608" s="285"/>
      <c r="W3608" s="285"/>
      <c r="X3608" s="285"/>
    </row>
    <row r="3609" spans="1:24">
      <c r="A3609" s="45"/>
      <c r="B3609" s="43">
        <f t="shared" ref="B3609:B3672" si="63">B3608+1</f>
        <v>3587</v>
      </c>
      <c r="C3609" s="539"/>
      <c r="D3609" s="620"/>
      <c r="E3609" s="620"/>
      <c r="F3609" s="48"/>
      <c r="N3609" s="285"/>
      <c r="O3609" s="285"/>
      <c r="U3609" s="285"/>
      <c r="V3609" s="285"/>
      <c r="W3609" s="285"/>
      <c r="X3609" s="285"/>
    </row>
    <row r="3610" spans="1:24">
      <c r="A3610" s="45"/>
      <c r="B3610" s="43">
        <f t="shared" si="63"/>
        <v>3588</v>
      </c>
      <c r="C3610" s="539"/>
      <c r="D3610" s="620"/>
      <c r="E3610" s="620"/>
      <c r="F3610" s="48"/>
      <c r="N3610" s="285"/>
      <c r="O3610" s="285"/>
      <c r="U3610" s="285"/>
      <c r="V3610" s="285"/>
      <c r="W3610" s="285"/>
      <c r="X3610" s="285"/>
    </row>
    <row r="3611" spans="1:24">
      <c r="A3611" s="45"/>
      <c r="B3611" s="43">
        <f t="shared" si="63"/>
        <v>3589</v>
      </c>
      <c r="C3611" s="539"/>
      <c r="D3611" s="620"/>
      <c r="E3611" s="620"/>
      <c r="F3611" s="48"/>
      <c r="N3611" s="285"/>
      <c r="O3611" s="285"/>
      <c r="U3611" s="285"/>
      <c r="V3611" s="285"/>
      <c r="W3611" s="285"/>
      <c r="X3611" s="285"/>
    </row>
    <row r="3612" spans="1:24">
      <c r="A3612" s="45"/>
      <c r="B3612" s="43">
        <f t="shared" si="63"/>
        <v>3590</v>
      </c>
      <c r="C3612" s="539"/>
      <c r="D3612" s="620"/>
      <c r="E3612" s="620"/>
      <c r="F3612" s="48"/>
      <c r="N3612" s="285"/>
      <c r="O3612" s="285"/>
      <c r="U3612" s="285"/>
      <c r="V3612" s="285"/>
      <c r="W3612" s="285"/>
      <c r="X3612" s="285"/>
    </row>
    <row r="3613" spans="1:24">
      <c r="A3613" s="45"/>
      <c r="B3613" s="43">
        <f t="shared" si="63"/>
        <v>3591</v>
      </c>
      <c r="C3613" s="539"/>
      <c r="D3613" s="620"/>
      <c r="E3613" s="620"/>
      <c r="F3613" s="48"/>
      <c r="N3613" s="285"/>
      <c r="O3613" s="285"/>
      <c r="U3613" s="285"/>
      <c r="V3613" s="285"/>
      <c r="W3613" s="285"/>
      <c r="X3613" s="285"/>
    </row>
    <row r="3614" spans="1:24">
      <c r="A3614" s="45"/>
      <c r="B3614" s="43">
        <f t="shared" si="63"/>
        <v>3592</v>
      </c>
      <c r="C3614" s="539"/>
      <c r="D3614" s="620"/>
      <c r="E3614" s="620"/>
      <c r="F3614" s="48"/>
      <c r="N3614" s="285"/>
      <c r="O3614" s="285"/>
      <c r="U3614" s="285"/>
      <c r="V3614" s="285"/>
      <c r="W3614" s="285"/>
      <c r="X3614" s="285"/>
    </row>
    <row r="3615" spans="1:24">
      <c r="A3615" s="45"/>
      <c r="B3615" s="43">
        <f t="shared" si="63"/>
        <v>3593</v>
      </c>
      <c r="C3615" s="539"/>
      <c r="D3615" s="620"/>
      <c r="E3615" s="620"/>
      <c r="F3615" s="48"/>
      <c r="N3615" s="285"/>
      <c r="O3615" s="285"/>
      <c r="U3615" s="285"/>
      <c r="V3615" s="285"/>
      <c r="W3615" s="285"/>
      <c r="X3615" s="285"/>
    </row>
    <row r="3616" spans="1:24">
      <c r="A3616" s="45"/>
      <c r="B3616" s="43">
        <f t="shared" si="63"/>
        <v>3594</v>
      </c>
      <c r="C3616" s="539"/>
      <c r="D3616" s="620"/>
      <c r="E3616" s="620"/>
      <c r="F3616" s="48"/>
      <c r="N3616" s="285"/>
      <c r="O3616" s="285"/>
      <c r="U3616" s="285"/>
      <c r="V3616" s="285"/>
      <c r="W3616" s="285"/>
      <c r="X3616" s="285"/>
    </row>
    <row r="3617" spans="1:24">
      <c r="A3617" s="45"/>
      <c r="B3617" s="43">
        <f t="shared" si="63"/>
        <v>3595</v>
      </c>
      <c r="C3617" s="539"/>
      <c r="D3617" s="620"/>
      <c r="E3617" s="620"/>
      <c r="F3617" s="48"/>
      <c r="N3617" s="285"/>
      <c r="O3617" s="285"/>
      <c r="U3617" s="285"/>
      <c r="V3617" s="285"/>
      <c r="W3617" s="285"/>
      <c r="X3617" s="285"/>
    </row>
    <row r="3618" spans="1:24">
      <c r="A3618" s="45"/>
      <c r="B3618" s="43">
        <f t="shared" si="63"/>
        <v>3596</v>
      </c>
      <c r="C3618" s="539"/>
      <c r="D3618" s="620"/>
      <c r="E3618" s="620"/>
      <c r="F3618" s="48"/>
      <c r="N3618" s="285"/>
      <c r="O3618" s="285"/>
      <c r="U3618" s="285"/>
      <c r="V3618" s="285"/>
      <c r="W3618" s="285"/>
      <c r="X3618" s="285"/>
    </row>
    <row r="3619" spans="1:24">
      <c r="A3619" s="45"/>
      <c r="B3619" s="43">
        <f t="shared" si="63"/>
        <v>3597</v>
      </c>
      <c r="C3619" s="539"/>
      <c r="D3619" s="620"/>
      <c r="E3619" s="620"/>
      <c r="F3619" s="48"/>
      <c r="N3619" s="285"/>
      <c r="O3619" s="285"/>
      <c r="U3619" s="285"/>
      <c r="V3619" s="285"/>
      <c r="W3619" s="285"/>
      <c r="X3619" s="285"/>
    </row>
    <row r="3620" spans="1:24">
      <c r="A3620" s="45"/>
      <c r="B3620" s="43">
        <f t="shared" si="63"/>
        <v>3598</v>
      </c>
      <c r="C3620" s="539"/>
      <c r="D3620" s="620"/>
      <c r="E3620" s="620"/>
      <c r="F3620" s="48"/>
      <c r="N3620" s="285"/>
      <c r="O3620" s="285"/>
      <c r="U3620" s="285"/>
      <c r="V3620" s="285"/>
      <c r="W3620" s="285"/>
      <c r="X3620" s="285"/>
    </row>
    <row r="3621" spans="1:24">
      <c r="A3621" s="45"/>
      <c r="B3621" s="43">
        <f t="shared" si="63"/>
        <v>3599</v>
      </c>
      <c r="C3621" s="539"/>
      <c r="D3621" s="620"/>
      <c r="E3621" s="620"/>
      <c r="F3621" s="48"/>
      <c r="N3621" s="285"/>
      <c r="O3621" s="285"/>
      <c r="U3621" s="285"/>
      <c r="V3621" s="285"/>
      <c r="W3621" s="285"/>
      <c r="X3621" s="285"/>
    </row>
    <row r="3622" spans="1:24">
      <c r="A3622" s="45"/>
      <c r="B3622" s="43">
        <f t="shared" si="63"/>
        <v>3600</v>
      </c>
      <c r="C3622" s="539"/>
      <c r="D3622" s="620"/>
      <c r="E3622" s="620"/>
      <c r="F3622" s="48"/>
      <c r="N3622" s="285"/>
      <c r="O3622" s="285"/>
      <c r="U3622" s="285"/>
      <c r="V3622" s="285"/>
      <c r="W3622" s="285"/>
      <c r="X3622" s="285"/>
    </row>
    <row r="3623" spans="1:24">
      <c r="A3623" s="45"/>
      <c r="B3623" s="43">
        <f t="shared" si="63"/>
        <v>3601</v>
      </c>
      <c r="C3623" s="539"/>
      <c r="D3623" s="620"/>
      <c r="E3623" s="620"/>
      <c r="F3623" s="48"/>
      <c r="N3623" s="285"/>
      <c r="O3623" s="285"/>
      <c r="U3623" s="285"/>
      <c r="V3623" s="285"/>
      <c r="W3623" s="285"/>
      <c r="X3623" s="285"/>
    </row>
    <row r="3624" spans="1:24">
      <c r="A3624" s="45"/>
      <c r="B3624" s="43">
        <f t="shared" si="63"/>
        <v>3602</v>
      </c>
      <c r="C3624" s="539"/>
      <c r="D3624" s="620"/>
      <c r="E3624" s="620"/>
      <c r="F3624" s="48"/>
      <c r="N3624" s="285"/>
      <c r="O3624" s="285"/>
      <c r="U3624" s="285"/>
      <c r="V3624" s="285"/>
      <c r="W3624" s="285"/>
      <c r="X3624" s="285"/>
    </row>
    <row r="3625" spans="1:24">
      <c r="A3625" s="45"/>
      <c r="B3625" s="43">
        <f t="shared" si="63"/>
        <v>3603</v>
      </c>
      <c r="C3625" s="539"/>
      <c r="D3625" s="620"/>
      <c r="E3625" s="620"/>
      <c r="F3625" s="48"/>
      <c r="N3625" s="285"/>
      <c r="O3625" s="285"/>
      <c r="U3625" s="285"/>
      <c r="V3625" s="285"/>
      <c r="W3625" s="285"/>
      <c r="X3625" s="285"/>
    </row>
    <row r="3626" spans="1:24">
      <c r="A3626" s="45"/>
      <c r="B3626" s="43">
        <f t="shared" si="63"/>
        <v>3604</v>
      </c>
      <c r="C3626" s="539"/>
      <c r="D3626" s="620"/>
      <c r="E3626" s="620"/>
      <c r="F3626" s="48"/>
      <c r="N3626" s="285"/>
      <c r="O3626" s="285"/>
      <c r="U3626" s="285"/>
      <c r="V3626" s="285"/>
      <c r="W3626" s="285"/>
      <c r="X3626" s="285"/>
    </row>
    <row r="3627" spans="1:24">
      <c r="A3627" s="45"/>
      <c r="B3627" s="43">
        <f t="shared" si="63"/>
        <v>3605</v>
      </c>
      <c r="C3627" s="539"/>
      <c r="D3627" s="620"/>
      <c r="E3627" s="620"/>
      <c r="F3627" s="48"/>
      <c r="N3627" s="285"/>
      <c r="O3627" s="285"/>
      <c r="U3627" s="285"/>
      <c r="V3627" s="285"/>
      <c r="W3627" s="285"/>
      <c r="X3627" s="285"/>
    </row>
    <row r="3628" spans="1:24">
      <c r="A3628" s="45"/>
      <c r="B3628" s="43">
        <f t="shared" si="63"/>
        <v>3606</v>
      </c>
      <c r="C3628" s="539"/>
      <c r="D3628" s="620"/>
      <c r="E3628" s="620"/>
      <c r="F3628" s="48"/>
      <c r="N3628" s="285"/>
      <c r="O3628" s="285"/>
      <c r="U3628" s="285"/>
      <c r="V3628" s="285"/>
      <c r="W3628" s="285"/>
      <c r="X3628" s="285"/>
    </row>
    <row r="3629" spans="1:24">
      <c r="A3629" s="45"/>
      <c r="B3629" s="43">
        <f t="shared" si="63"/>
        <v>3607</v>
      </c>
      <c r="C3629" s="539"/>
      <c r="D3629" s="620"/>
      <c r="E3629" s="620"/>
      <c r="F3629" s="48"/>
      <c r="N3629" s="285"/>
      <c r="O3629" s="285"/>
      <c r="U3629" s="285"/>
      <c r="V3629" s="285"/>
      <c r="W3629" s="285"/>
      <c r="X3629" s="285"/>
    </row>
    <row r="3630" spans="1:24">
      <c r="A3630" s="45"/>
      <c r="B3630" s="43">
        <f t="shared" si="63"/>
        <v>3608</v>
      </c>
      <c r="C3630" s="539"/>
      <c r="D3630" s="620"/>
      <c r="E3630" s="620"/>
      <c r="F3630" s="48"/>
      <c r="N3630" s="285"/>
      <c r="O3630" s="285"/>
      <c r="U3630" s="285"/>
      <c r="V3630" s="285"/>
      <c r="W3630" s="285"/>
      <c r="X3630" s="285"/>
    </row>
    <row r="3631" spans="1:24">
      <c r="A3631" s="45"/>
      <c r="B3631" s="43">
        <f t="shared" si="63"/>
        <v>3609</v>
      </c>
      <c r="C3631" s="539"/>
      <c r="D3631" s="620"/>
      <c r="E3631" s="620"/>
      <c r="F3631" s="48"/>
      <c r="N3631" s="285"/>
      <c r="O3631" s="285"/>
      <c r="U3631" s="285"/>
      <c r="V3631" s="285"/>
      <c r="W3631" s="285"/>
      <c r="X3631" s="285"/>
    </row>
    <row r="3632" spans="1:24">
      <c r="A3632" s="45"/>
      <c r="B3632" s="43">
        <f t="shared" si="63"/>
        <v>3610</v>
      </c>
      <c r="C3632" s="539"/>
      <c r="D3632" s="620"/>
      <c r="E3632" s="620"/>
      <c r="F3632" s="48"/>
      <c r="N3632" s="285"/>
      <c r="O3632" s="285"/>
      <c r="U3632" s="285"/>
      <c r="V3632" s="285"/>
      <c r="W3632" s="285"/>
      <c r="X3632" s="285"/>
    </row>
    <row r="3633" spans="1:24">
      <c r="A3633" s="45"/>
      <c r="B3633" s="43">
        <f t="shared" si="63"/>
        <v>3611</v>
      </c>
      <c r="C3633" s="539"/>
      <c r="D3633" s="620"/>
      <c r="E3633" s="620"/>
      <c r="F3633" s="48"/>
      <c r="N3633" s="285"/>
      <c r="O3633" s="285"/>
      <c r="U3633" s="285"/>
      <c r="V3633" s="285"/>
      <c r="W3633" s="285"/>
      <c r="X3633" s="285"/>
    </row>
    <row r="3634" spans="1:24">
      <c r="A3634" s="45"/>
      <c r="B3634" s="43">
        <f t="shared" si="63"/>
        <v>3612</v>
      </c>
      <c r="C3634" s="539"/>
      <c r="D3634" s="620"/>
      <c r="E3634" s="620"/>
      <c r="F3634" s="48"/>
      <c r="N3634" s="285"/>
      <c r="O3634" s="285"/>
      <c r="U3634" s="285"/>
      <c r="V3634" s="285"/>
      <c r="W3634" s="285"/>
      <c r="X3634" s="285"/>
    </row>
    <row r="3635" spans="1:24">
      <c r="A3635" s="45"/>
      <c r="B3635" s="43">
        <f t="shared" si="63"/>
        <v>3613</v>
      </c>
      <c r="C3635" s="539"/>
      <c r="D3635" s="620"/>
      <c r="E3635" s="620"/>
      <c r="F3635" s="48"/>
      <c r="N3635" s="285"/>
      <c r="O3635" s="285"/>
      <c r="U3635" s="285"/>
      <c r="V3635" s="285"/>
      <c r="W3635" s="285"/>
      <c r="X3635" s="285"/>
    </row>
    <row r="3636" spans="1:24">
      <c r="A3636" s="45"/>
      <c r="B3636" s="43">
        <f t="shared" si="63"/>
        <v>3614</v>
      </c>
      <c r="C3636" s="539"/>
      <c r="D3636" s="620"/>
      <c r="E3636" s="620"/>
      <c r="F3636" s="48"/>
      <c r="N3636" s="285"/>
      <c r="O3636" s="285"/>
      <c r="U3636" s="285"/>
      <c r="V3636" s="285"/>
      <c r="W3636" s="285"/>
      <c r="X3636" s="285"/>
    </row>
    <row r="3637" spans="1:24">
      <c r="A3637" s="45"/>
      <c r="B3637" s="43">
        <f t="shared" si="63"/>
        <v>3615</v>
      </c>
      <c r="C3637" s="539"/>
      <c r="D3637" s="620"/>
      <c r="E3637" s="620"/>
      <c r="F3637" s="48"/>
      <c r="N3637" s="285"/>
      <c r="O3637" s="285"/>
      <c r="U3637" s="285"/>
      <c r="V3637" s="285"/>
      <c r="W3637" s="285"/>
      <c r="X3637" s="285"/>
    </row>
    <row r="3638" spans="1:24">
      <c r="A3638" s="45"/>
      <c r="B3638" s="43">
        <f t="shared" si="63"/>
        <v>3616</v>
      </c>
      <c r="C3638" s="539"/>
      <c r="D3638" s="620"/>
      <c r="E3638" s="620"/>
      <c r="F3638" s="48"/>
      <c r="N3638" s="285"/>
      <c r="O3638" s="285"/>
      <c r="U3638" s="285"/>
      <c r="V3638" s="285"/>
      <c r="W3638" s="285"/>
      <c r="X3638" s="285"/>
    </row>
    <row r="3639" spans="1:24">
      <c r="A3639" s="45"/>
      <c r="B3639" s="43">
        <f t="shared" si="63"/>
        <v>3617</v>
      </c>
      <c r="C3639" s="539"/>
      <c r="D3639" s="620"/>
      <c r="E3639" s="620"/>
      <c r="F3639" s="48"/>
      <c r="N3639" s="285"/>
      <c r="O3639" s="285"/>
      <c r="U3639" s="285"/>
      <c r="V3639" s="285"/>
      <c r="W3639" s="285"/>
      <c r="X3639" s="285"/>
    </row>
    <row r="3640" spans="1:24">
      <c r="A3640" s="45"/>
      <c r="B3640" s="43">
        <f t="shared" si="63"/>
        <v>3618</v>
      </c>
      <c r="C3640" s="539"/>
      <c r="D3640" s="620"/>
      <c r="E3640" s="620"/>
      <c r="F3640" s="48"/>
      <c r="N3640" s="285"/>
      <c r="O3640" s="285"/>
      <c r="U3640" s="285"/>
      <c r="V3640" s="285"/>
      <c r="W3640" s="285"/>
      <c r="X3640" s="285"/>
    </row>
    <row r="3641" spans="1:24">
      <c r="A3641" s="45"/>
      <c r="B3641" s="43">
        <f t="shared" si="63"/>
        <v>3619</v>
      </c>
      <c r="C3641" s="539"/>
      <c r="D3641" s="620"/>
      <c r="E3641" s="620"/>
      <c r="F3641" s="48"/>
      <c r="N3641" s="285"/>
      <c r="O3641" s="285"/>
      <c r="U3641" s="285"/>
      <c r="V3641" s="285"/>
      <c r="W3641" s="285"/>
      <c r="X3641" s="285"/>
    </row>
    <row r="3642" spans="1:24">
      <c r="A3642" s="45"/>
      <c r="B3642" s="43">
        <f t="shared" si="63"/>
        <v>3620</v>
      </c>
      <c r="C3642" s="539"/>
      <c r="D3642" s="620"/>
      <c r="E3642" s="620"/>
      <c r="F3642" s="48"/>
      <c r="N3642" s="285"/>
      <c r="O3642" s="285"/>
      <c r="U3642" s="285"/>
      <c r="V3642" s="285"/>
      <c r="W3642" s="285"/>
      <c r="X3642" s="285"/>
    </row>
    <row r="3643" spans="1:24">
      <c r="A3643" s="45"/>
      <c r="B3643" s="43">
        <f t="shared" si="63"/>
        <v>3621</v>
      </c>
      <c r="C3643" s="539"/>
      <c r="D3643" s="620"/>
      <c r="E3643" s="620"/>
      <c r="F3643" s="48"/>
      <c r="N3643" s="285"/>
      <c r="O3643" s="285"/>
      <c r="U3643" s="285"/>
      <c r="V3643" s="285"/>
      <c r="W3643" s="285"/>
      <c r="X3643" s="285"/>
    </row>
    <row r="3644" spans="1:24">
      <c r="A3644" s="45"/>
      <c r="B3644" s="43">
        <f t="shared" si="63"/>
        <v>3622</v>
      </c>
      <c r="C3644" s="539"/>
      <c r="D3644" s="620"/>
      <c r="E3644" s="620"/>
      <c r="F3644" s="48"/>
      <c r="N3644" s="285"/>
      <c r="O3644" s="285"/>
      <c r="U3644" s="285"/>
      <c r="V3644" s="285"/>
      <c r="W3644" s="285"/>
      <c r="X3644" s="285"/>
    </row>
    <row r="3645" spans="1:24">
      <c r="A3645" s="45"/>
      <c r="B3645" s="43">
        <f t="shared" si="63"/>
        <v>3623</v>
      </c>
      <c r="C3645" s="539"/>
      <c r="D3645" s="620"/>
      <c r="E3645" s="620"/>
      <c r="F3645" s="48"/>
      <c r="N3645" s="285"/>
      <c r="O3645" s="285"/>
      <c r="U3645" s="285"/>
      <c r="V3645" s="285"/>
      <c r="W3645" s="285"/>
      <c r="X3645" s="285"/>
    </row>
    <row r="3646" spans="1:24">
      <c r="A3646" s="45"/>
      <c r="B3646" s="43">
        <f t="shared" si="63"/>
        <v>3624</v>
      </c>
      <c r="C3646" s="539"/>
      <c r="D3646" s="620"/>
      <c r="E3646" s="620"/>
      <c r="F3646" s="48"/>
      <c r="N3646" s="285"/>
      <c r="O3646" s="285"/>
      <c r="U3646" s="285"/>
      <c r="V3646" s="285"/>
      <c r="W3646" s="285"/>
      <c r="X3646" s="285"/>
    </row>
    <row r="3647" spans="1:24">
      <c r="A3647" s="45"/>
      <c r="B3647" s="43">
        <f t="shared" si="63"/>
        <v>3625</v>
      </c>
      <c r="C3647" s="539"/>
      <c r="D3647" s="620"/>
      <c r="E3647" s="620"/>
      <c r="F3647" s="48"/>
      <c r="N3647" s="285"/>
      <c r="O3647" s="285"/>
      <c r="U3647" s="285"/>
      <c r="V3647" s="285"/>
      <c r="W3647" s="285"/>
      <c r="X3647" s="285"/>
    </row>
    <row r="3648" spans="1:24">
      <c r="A3648" s="45"/>
      <c r="B3648" s="43">
        <f t="shared" si="63"/>
        <v>3626</v>
      </c>
      <c r="C3648" s="539"/>
      <c r="D3648" s="620"/>
      <c r="E3648" s="620"/>
      <c r="F3648" s="48"/>
      <c r="N3648" s="285"/>
      <c r="O3648" s="285"/>
      <c r="U3648" s="285"/>
      <c r="V3648" s="285"/>
      <c r="W3648" s="285"/>
      <c r="X3648" s="285"/>
    </row>
    <row r="3649" spans="1:24">
      <c r="A3649" s="45"/>
      <c r="B3649" s="43">
        <f t="shared" si="63"/>
        <v>3627</v>
      </c>
      <c r="C3649" s="539"/>
      <c r="D3649" s="620"/>
      <c r="E3649" s="620"/>
      <c r="F3649" s="48"/>
      <c r="N3649" s="285"/>
      <c r="O3649" s="285"/>
      <c r="U3649" s="285"/>
      <c r="V3649" s="285"/>
      <c r="W3649" s="285"/>
      <c r="X3649" s="285"/>
    </row>
    <row r="3650" spans="1:24">
      <c r="A3650" s="45"/>
      <c r="B3650" s="43">
        <f t="shared" si="63"/>
        <v>3628</v>
      </c>
      <c r="C3650" s="539"/>
      <c r="D3650" s="620"/>
      <c r="E3650" s="620"/>
      <c r="F3650" s="48"/>
      <c r="N3650" s="285"/>
      <c r="O3650" s="285"/>
      <c r="U3650" s="285"/>
      <c r="V3650" s="285"/>
      <c r="W3650" s="285"/>
      <c r="X3650" s="285"/>
    </row>
    <row r="3651" spans="1:24">
      <c r="A3651" s="45"/>
      <c r="B3651" s="43">
        <f t="shared" si="63"/>
        <v>3629</v>
      </c>
      <c r="C3651" s="539"/>
      <c r="D3651" s="620"/>
      <c r="E3651" s="620"/>
      <c r="F3651" s="48"/>
      <c r="N3651" s="285"/>
      <c r="O3651" s="285"/>
      <c r="U3651" s="285"/>
      <c r="V3651" s="285"/>
      <c r="W3651" s="285"/>
      <c r="X3651" s="285"/>
    </row>
    <row r="3652" spans="1:24">
      <c r="A3652" s="45"/>
      <c r="B3652" s="43">
        <f t="shared" si="63"/>
        <v>3630</v>
      </c>
      <c r="C3652" s="539"/>
      <c r="D3652" s="620"/>
      <c r="E3652" s="620"/>
      <c r="F3652" s="48"/>
      <c r="N3652" s="285"/>
      <c r="O3652" s="285"/>
      <c r="U3652" s="285"/>
      <c r="V3652" s="285"/>
      <c r="W3652" s="285"/>
      <c r="X3652" s="285"/>
    </row>
    <row r="3653" spans="1:24">
      <c r="A3653" s="45"/>
      <c r="B3653" s="43">
        <f t="shared" si="63"/>
        <v>3631</v>
      </c>
      <c r="C3653" s="539"/>
      <c r="D3653" s="620"/>
      <c r="E3653" s="620"/>
      <c r="F3653" s="48"/>
      <c r="N3653" s="285"/>
      <c r="O3653" s="285"/>
      <c r="U3653" s="285"/>
      <c r="V3653" s="285"/>
      <c r="W3653" s="285"/>
      <c r="X3653" s="285"/>
    </row>
    <row r="3654" spans="1:24">
      <c r="A3654" s="45"/>
      <c r="B3654" s="43">
        <f t="shared" si="63"/>
        <v>3632</v>
      </c>
      <c r="C3654" s="539"/>
      <c r="D3654" s="620"/>
      <c r="E3654" s="620"/>
      <c r="F3654" s="48"/>
      <c r="N3654" s="285"/>
      <c r="O3654" s="285"/>
      <c r="U3654" s="285"/>
      <c r="V3654" s="285"/>
      <c r="W3654" s="285"/>
      <c r="X3654" s="285"/>
    </row>
    <row r="3655" spans="1:24">
      <c r="A3655" s="45"/>
      <c r="B3655" s="43">
        <f t="shared" si="63"/>
        <v>3633</v>
      </c>
      <c r="C3655" s="539"/>
      <c r="D3655" s="620"/>
      <c r="E3655" s="620"/>
      <c r="F3655" s="48"/>
      <c r="N3655" s="285"/>
      <c r="O3655" s="285"/>
      <c r="U3655" s="285"/>
      <c r="V3655" s="285"/>
      <c r="W3655" s="285"/>
      <c r="X3655" s="285"/>
    </row>
    <row r="3656" spans="1:24">
      <c r="A3656" s="45"/>
      <c r="B3656" s="43">
        <f t="shared" si="63"/>
        <v>3634</v>
      </c>
      <c r="C3656" s="539"/>
      <c r="D3656" s="620"/>
      <c r="E3656" s="620"/>
      <c r="F3656" s="48"/>
      <c r="N3656" s="285"/>
      <c r="O3656" s="285"/>
      <c r="U3656" s="285"/>
      <c r="V3656" s="285"/>
      <c r="W3656" s="285"/>
      <c r="X3656" s="285"/>
    </row>
    <row r="3657" spans="1:24">
      <c r="A3657" s="45"/>
      <c r="B3657" s="43">
        <f t="shared" si="63"/>
        <v>3635</v>
      </c>
      <c r="C3657" s="539"/>
      <c r="D3657" s="620"/>
      <c r="E3657" s="620"/>
      <c r="F3657" s="48"/>
      <c r="N3657" s="285"/>
      <c r="O3657" s="285"/>
      <c r="U3657" s="285"/>
      <c r="V3657" s="285"/>
      <c r="W3657" s="285"/>
      <c r="X3657" s="285"/>
    </row>
    <row r="3658" spans="1:24">
      <c r="A3658" s="45"/>
      <c r="B3658" s="43">
        <f t="shared" si="63"/>
        <v>3636</v>
      </c>
      <c r="C3658" s="539"/>
      <c r="D3658" s="620"/>
      <c r="E3658" s="620"/>
      <c r="F3658" s="48"/>
      <c r="N3658" s="285"/>
      <c r="O3658" s="285"/>
      <c r="U3658" s="285"/>
      <c r="V3658" s="285"/>
      <c r="W3658" s="285"/>
      <c r="X3658" s="285"/>
    </row>
    <row r="3659" spans="1:24">
      <c r="A3659" s="45"/>
      <c r="B3659" s="43">
        <f t="shared" si="63"/>
        <v>3637</v>
      </c>
      <c r="C3659" s="539"/>
      <c r="D3659" s="620"/>
      <c r="E3659" s="620"/>
      <c r="F3659" s="48"/>
      <c r="N3659" s="285"/>
      <c r="O3659" s="285"/>
      <c r="U3659" s="285"/>
      <c r="V3659" s="285"/>
      <c r="W3659" s="285"/>
      <c r="X3659" s="285"/>
    </row>
    <row r="3660" spans="1:24">
      <c r="A3660" s="45"/>
      <c r="B3660" s="43">
        <f t="shared" si="63"/>
        <v>3638</v>
      </c>
      <c r="C3660" s="539"/>
      <c r="D3660" s="620"/>
      <c r="E3660" s="620"/>
      <c r="F3660" s="48"/>
      <c r="N3660" s="285"/>
      <c r="O3660" s="285"/>
      <c r="U3660" s="285"/>
      <c r="V3660" s="285"/>
      <c r="W3660" s="285"/>
      <c r="X3660" s="285"/>
    </row>
    <row r="3661" spans="1:24">
      <c r="A3661" s="45"/>
      <c r="B3661" s="43">
        <f t="shared" si="63"/>
        <v>3639</v>
      </c>
      <c r="C3661" s="539"/>
      <c r="D3661" s="620"/>
      <c r="E3661" s="620"/>
      <c r="F3661" s="48"/>
      <c r="N3661" s="285"/>
      <c r="O3661" s="285"/>
      <c r="U3661" s="285"/>
      <c r="V3661" s="285"/>
      <c r="W3661" s="285"/>
      <c r="X3661" s="285"/>
    </row>
    <row r="3662" spans="1:24">
      <c r="A3662" s="45"/>
      <c r="B3662" s="43">
        <f t="shared" si="63"/>
        <v>3640</v>
      </c>
      <c r="C3662" s="539"/>
      <c r="D3662" s="620"/>
      <c r="E3662" s="620"/>
      <c r="F3662" s="48"/>
      <c r="N3662" s="285"/>
      <c r="O3662" s="285"/>
      <c r="U3662" s="285"/>
      <c r="V3662" s="285"/>
      <c r="W3662" s="285"/>
      <c r="X3662" s="285"/>
    </row>
    <row r="3663" spans="1:24">
      <c r="A3663" s="45"/>
      <c r="B3663" s="43">
        <f t="shared" si="63"/>
        <v>3641</v>
      </c>
      <c r="C3663" s="539"/>
      <c r="D3663" s="620"/>
      <c r="E3663" s="620"/>
      <c r="F3663" s="48"/>
      <c r="N3663" s="285"/>
      <c r="O3663" s="285"/>
      <c r="U3663" s="285"/>
      <c r="V3663" s="285"/>
      <c r="W3663" s="285"/>
      <c r="X3663" s="285"/>
    </row>
    <row r="3664" spans="1:24">
      <c r="A3664" s="45"/>
      <c r="B3664" s="43">
        <f t="shared" si="63"/>
        <v>3642</v>
      </c>
      <c r="C3664" s="539"/>
      <c r="D3664" s="620"/>
      <c r="E3664" s="620"/>
      <c r="F3664" s="48"/>
      <c r="N3664" s="285"/>
      <c r="O3664" s="285"/>
      <c r="U3664" s="285"/>
      <c r="V3664" s="285"/>
      <c r="W3664" s="285"/>
      <c r="X3664" s="285"/>
    </row>
    <row r="3665" spans="1:24">
      <c r="A3665" s="45"/>
      <c r="B3665" s="43">
        <f t="shared" si="63"/>
        <v>3643</v>
      </c>
      <c r="C3665" s="539"/>
      <c r="D3665" s="620"/>
      <c r="E3665" s="620"/>
      <c r="F3665" s="48"/>
      <c r="N3665" s="285"/>
      <c r="O3665" s="285"/>
      <c r="U3665" s="285"/>
      <c r="V3665" s="285"/>
      <c r="W3665" s="285"/>
      <c r="X3665" s="285"/>
    </row>
    <row r="3666" spans="1:24">
      <c r="A3666" s="45"/>
      <c r="B3666" s="43">
        <f t="shared" si="63"/>
        <v>3644</v>
      </c>
      <c r="C3666" s="539"/>
      <c r="D3666" s="620"/>
      <c r="E3666" s="620"/>
      <c r="F3666" s="48"/>
      <c r="N3666" s="285"/>
      <c r="O3666" s="285"/>
      <c r="U3666" s="285"/>
      <c r="V3666" s="285"/>
      <c r="W3666" s="285"/>
      <c r="X3666" s="285"/>
    </row>
    <row r="3667" spans="1:24">
      <c r="A3667" s="45"/>
      <c r="B3667" s="43">
        <f t="shared" si="63"/>
        <v>3645</v>
      </c>
      <c r="C3667" s="539"/>
      <c r="D3667" s="620"/>
      <c r="E3667" s="620"/>
      <c r="F3667" s="48"/>
      <c r="N3667" s="285"/>
      <c r="O3667" s="285"/>
      <c r="U3667" s="285"/>
      <c r="V3667" s="285"/>
      <c r="W3667" s="285"/>
      <c r="X3667" s="285"/>
    </row>
    <row r="3668" spans="1:24">
      <c r="A3668" s="45"/>
      <c r="B3668" s="43">
        <f t="shared" si="63"/>
        <v>3646</v>
      </c>
      <c r="C3668" s="539"/>
      <c r="D3668" s="620"/>
      <c r="E3668" s="620"/>
      <c r="F3668" s="48"/>
      <c r="N3668" s="285"/>
      <c r="O3668" s="285"/>
      <c r="U3668" s="285"/>
      <c r="V3668" s="285"/>
      <c r="W3668" s="285"/>
      <c r="X3668" s="285"/>
    </row>
    <row r="3669" spans="1:24">
      <c r="A3669" s="45"/>
      <c r="B3669" s="43">
        <f t="shared" si="63"/>
        <v>3647</v>
      </c>
      <c r="C3669" s="539"/>
      <c r="D3669" s="620"/>
      <c r="E3669" s="620"/>
      <c r="F3669" s="48"/>
      <c r="N3669" s="285"/>
      <c r="O3669" s="285"/>
      <c r="U3669" s="285"/>
      <c r="V3669" s="285"/>
      <c r="W3669" s="285"/>
      <c r="X3669" s="285"/>
    </row>
    <row r="3670" spans="1:24">
      <c r="A3670" s="45"/>
      <c r="B3670" s="43">
        <f t="shared" si="63"/>
        <v>3648</v>
      </c>
      <c r="C3670" s="539"/>
      <c r="D3670" s="620"/>
      <c r="E3670" s="620"/>
      <c r="F3670" s="48"/>
      <c r="N3670" s="285"/>
      <c r="O3670" s="285"/>
      <c r="U3670" s="285"/>
      <c r="V3670" s="285"/>
      <c r="W3670" s="285"/>
      <c r="X3670" s="285"/>
    </row>
    <row r="3671" spans="1:24">
      <c r="A3671" s="45"/>
      <c r="B3671" s="43">
        <f t="shared" si="63"/>
        <v>3649</v>
      </c>
      <c r="C3671" s="539"/>
      <c r="D3671" s="620"/>
      <c r="E3671" s="620"/>
      <c r="F3671" s="48"/>
      <c r="N3671" s="285"/>
      <c r="O3671" s="285"/>
      <c r="U3671" s="285"/>
      <c r="V3671" s="285"/>
      <c r="W3671" s="285"/>
      <c r="X3671" s="285"/>
    </row>
    <row r="3672" spans="1:24">
      <c r="A3672" s="45"/>
      <c r="B3672" s="43">
        <f t="shared" si="63"/>
        <v>3650</v>
      </c>
      <c r="C3672" s="539"/>
      <c r="D3672" s="620"/>
      <c r="E3672" s="620"/>
      <c r="F3672" s="48"/>
      <c r="N3672" s="285"/>
      <c r="O3672" s="285"/>
      <c r="U3672" s="285"/>
      <c r="V3672" s="285"/>
      <c r="W3672" s="285"/>
      <c r="X3672" s="285"/>
    </row>
    <row r="3673" spans="1:24">
      <c r="A3673" s="45"/>
      <c r="B3673" s="43">
        <f t="shared" ref="B3673:B3736" si="64">B3672+1</f>
        <v>3651</v>
      </c>
      <c r="C3673" s="539"/>
      <c r="D3673" s="620"/>
      <c r="E3673" s="620"/>
      <c r="F3673" s="48"/>
      <c r="N3673" s="285"/>
      <c r="O3673" s="285"/>
      <c r="U3673" s="285"/>
      <c r="V3673" s="285"/>
      <c r="W3673" s="285"/>
      <c r="X3673" s="285"/>
    </row>
    <row r="3674" spans="1:24">
      <c r="A3674" s="45"/>
      <c r="B3674" s="43">
        <f t="shared" si="64"/>
        <v>3652</v>
      </c>
      <c r="C3674" s="539"/>
      <c r="D3674" s="620"/>
      <c r="E3674" s="620"/>
      <c r="F3674" s="48"/>
      <c r="N3674" s="285"/>
      <c r="O3674" s="285"/>
      <c r="U3674" s="285"/>
      <c r="V3674" s="285"/>
      <c r="W3674" s="285"/>
      <c r="X3674" s="285"/>
    </row>
    <row r="3675" spans="1:24">
      <c r="A3675" s="45"/>
      <c r="B3675" s="43">
        <f t="shared" si="64"/>
        <v>3653</v>
      </c>
      <c r="C3675" s="539"/>
      <c r="D3675" s="620"/>
      <c r="E3675" s="620"/>
      <c r="F3675" s="48"/>
      <c r="N3675" s="285"/>
      <c r="O3675" s="285"/>
      <c r="U3675" s="285"/>
      <c r="V3675" s="285"/>
      <c r="W3675" s="285"/>
      <c r="X3675" s="285"/>
    </row>
    <row r="3676" spans="1:24">
      <c r="A3676" s="45"/>
      <c r="B3676" s="43">
        <f t="shared" si="64"/>
        <v>3654</v>
      </c>
      <c r="C3676" s="539"/>
      <c r="D3676" s="620"/>
      <c r="E3676" s="620"/>
      <c r="F3676" s="48"/>
      <c r="N3676" s="285"/>
      <c r="O3676" s="285"/>
      <c r="U3676" s="285"/>
      <c r="V3676" s="285"/>
      <c r="W3676" s="285"/>
      <c r="X3676" s="285"/>
    </row>
    <row r="3677" spans="1:24">
      <c r="A3677" s="45"/>
      <c r="B3677" s="43">
        <f t="shared" si="64"/>
        <v>3655</v>
      </c>
      <c r="C3677" s="539"/>
      <c r="D3677" s="620"/>
      <c r="E3677" s="620"/>
      <c r="F3677" s="48"/>
      <c r="N3677" s="285"/>
      <c r="O3677" s="285"/>
      <c r="U3677" s="285"/>
      <c r="V3677" s="285"/>
      <c r="W3677" s="285"/>
      <c r="X3677" s="285"/>
    </row>
    <row r="3678" spans="1:24">
      <c r="A3678" s="45"/>
      <c r="B3678" s="43">
        <f t="shared" si="64"/>
        <v>3656</v>
      </c>
      <c r="C3678" s="539"/>
      <c r="D3678" s="620"/>
      <c r="E3678" s="620"/>
      <c r="F3678" s="48"/>
      <c r="N3678" s="285"/>
      <c r="O3678" s="285"/>
      <c r="U3678" s="285"/>
      <c r="V3678" s="285"/>
      <c r="W3678" s="285"/>
      <c r="X3678" s="285"/>
    </row>
    <row r="3679" spans="1:24">
      <c r="A3679" s="45"/>
      <c r="B3679" s="43">
        <f t="shared" si="64"/>
        <v>3657</v>
      </c>
      <c r="C3679" s="539"/>
      <c r="D3679" s="620"/>
      <c r="E3679" s="620"/>
      <c r="F3679" s="48"/>
      <c r="N3679" s="285"/>
      <c r="O3679" s="285"/>
      <c r="U3679" s="285"/>
      <c r="V3679" s="285"/>
      <c r="W3679" s="285"/>
      <c r="X3679" s="285"/>
    </row>
    <row r="3680" spans="1:24">
      <c r="A3680" s="45"/>
      <c r="B3680" s="43">
        <f t="shared" si="64"/>
        <v>3658</v>
      </c>
      <c r="C3680" s="539"/>
      <c r="D3680" s="620"/>
      <c r="E3680" s="620"/>
      <c r="F3680" s="48"/>
      <c r="N3680" s="285"/>
      <c r="O3680" s="285"/>
      <c r="U3680" s="285"/>
      <c r="V3680" s="285"/>
      <c r="W3680" s="285"/>
      <c r="X3680" s="285"/>
    </row>
    <row r="3681" spans="1:24">
      <c r="A3681" s="45"/>
      <c r="B3681" s="43">
        <f t="shared" si="64"/>
        <v>3659</v>
      </c>
      <c r="C3681" s="539"/>
      <c r="D3681" s="620"/>
      <c r="E3681" s="620"/>
      <c r="F3681" s="48"/>
      <c r="N3681" s="285"/>
      <c r="O3681" s="285"/>
      <c r="U3681" s="285"/>
      <c r="V3681" s="285"/>
      <c r="W3681" s="285"/>
      <c r="X3681" s="285"/>
    </row>
    <row r="3682" spans="1:24">
      <c r="A3682" s="45"/>
      <c r="B3682" s="43">
        <f t="shared" si="64"/>
        <v>3660</v>
      </c>
      <c r="C3682" s="539"/>
      <c r="D3682" s="620"/>
      <c r="E3682" s="620"/>
      <c r="F3682" s="48"/>
      <c r="N3682" s="285"/>
      <c r="O3682" s="285"/>
      <c r="U3682" s="285"/>
      <c r="V3682" s="285"/>
      <c r="W3682" s="285"/>
      <c r="X3682" s="285"/>
    </row>
    <row r="3683" spans="1:24">
      <c r="A3683" s="45"/>
      <c r="B3683" s="43">
        <f t="shared" si="64"/>
        <v>3661</v>
      </c>
      <c r="C3683" s="539"/>
      <c r="D3683" s="620"/>
      <c r="E3683" s="620"/>
      <c r="F3683" s="48"/>
      <c r="N3683" s="285"/>
      <c r="O3683" s="285"/>
      <c r="U3683" s="285"/>
      <c r="V3683" s="285"/>
      <c r="W3683" s="285"/>
      <c r="X3683" s="285"/>
    </row>
    <row r="3684" spans="1:24">
      <c r="A3684" s="45"/>
      <c r="B3684" s="43">
        <f t="shared" si="64"/>
        <v>3662</v>
      </c>
      <c r="C3684" s="539"/>
      <c r="D3684" s="620"/>
      <c r="E3684" s="620"/>
      <c r="F3684" s="48"/>
      <c r="N3684" s="285"/>
      <c r="O3684" s="285"/>
      <c r="U3684" s="285"/>
      <c r="V3684" s="285"/>
      <c r="W3684" s="285"/>
      <c r="X3684" s="285"/>
    </row>
    <row r="3685" spans="1:24">
      <c r="A3685" s="45"/>
      <c r="B3685" s="43">
        <f t="shared" si="64"/>
        <v>3663</v>
      </c>
      <c r="C3685" s="539"/>
      <c r="D3685" s="620"/>
      <c r="E3685" s="620"/>
      <c r="F3685" s="48"/>
      <c r="N3685" s="285"/>
      <c r="O3685" s="285"/>
      <c r="U3685" s="285"/>
      <c r="V3685" s="285"/>
      <c r="W3685" s="285"/>
      <c r="X3685" s="285"/>
    </row>
    <row r="3686" spans="1:24">
      <c r="A3686" s="45"/>
      <c r="B3686" s="43">
        <f t="shared" si="64"/>
        <v>3664</v>
      </c>
      <c r="C3686" s="539"/>
      <c r="D3686" s="620"/>
      <c r="E3686" s="620"/>
      <c r="F3686" s="48"/>
      <c r="N3686" s="285"/>
      <c r="O3686" s="285"/>
      <c r="U3686" s="285"/>
      <c r="V3686" s="285"/>
      <c r="W3686" s="285"/>
      <c r="X3686" s="285"/>
    </row>
    <row r="3687" spans="1:24">
      <c r="A3687" s="45"/>
      <c r="B3687" s="43">
        <f t="shared" si="64"/>
        <v>3665</v>
      </c>
      <c r="C3687" s="539"/>
      <c r="D3687" s="620"/>
      <c r="E3687" s="620"/>
      <c r="F3687" s="48"/>
      <c r="N3687" s="285"/>
      <c r="O3687" s="285"/>
      <c r="U3687" s="285"/>
      <c r="V3687" s="285"/>
      <c r="W3687" s="285"/>
      <c r="X3687" s="285"/>
    </row>
    <row r="3688" spans="1:24">
      <c r="A3688" s="45"/>
      <c r="B3688" s="43">
        <f t="shared" si="64"/>
        <v>3666</v>
      </c>
      <c r="C3688" s="539"/>
      <c r="D3688" s="620"/>
      <c r="E3688" s="620"/>
      <c r="F3688" s="48"/>
      <c r="N3688" s="285"/>
      <c r="O3688" s="285"/>
      <c r="U3688" s="285"/>
      <c r="V3688" s="285"/>
      <c r="W3688" s="285"/>
      <c r="X3688" s="285"/>
    </row>
    <row r="3689" spans="1:24">
      <c r="A3689" s="45"/>
      <c r="B3689" s="43">
        <f t="shared" si="64"/>
        <v>3667</v>
      </c>
      <c r="C3689" s="539"/>
      <c r="D3689" s="620"/>
      <c r="E3689" s="620"/>
      <c r="F3689" s="48"/>
      <c r="N3689" s="285"/>
      <c r="O3689" s="285"/>
      <c r="U3689" s="285"/>
      <c r="V3689" s="285"/>
      <c r="W3689" s="285"/>
      <c r="X3689" s="285"/>
    </row>
    <row r="3690" spans="1:24">
      <c r="A3690" s="45"/>
      <c r="B3690" s="43">
        <f t="shared" si="64"/>
        <v>3668</v>
      </c>
      <c r="C3690" s="539"/>
      <c r="D3690" s="620"/>
      <c r="E3690" s="620"/>
      <c r="F3690" s="48"/>
      <c r="N3690" s="285"/>
      <c r="O3690" s="285"/>
      <c r="U3690" s="285"/>
      <c r="V3690" s="285"/>
      <c r="W3690" s="285"/>
      <c r="X3690" s="285"/>
    </row>
    <row r="3691" spans="1:24">
      <c r="A3691" s="45"/>
      <c r="B3691" s="43">
        <f t="shared" si="64"/>
        <v>3669</v>
      </c>
      <c r="C3691" s="539"/>
      <c r="D3691" s="620"/>
      <c r="E3691" s="620"/>
      <c r="F3691" s="48"/>
      <c r="N3691" s="285"/>
      <c r="O3691" s="285"/>
      <c r="U3691" s="285"/>
      <c r="V3691" s="285"/>
      <c r="W3691" s="285"/>
      <c r="X3691" s="285"/>
    </row>
    <row r="3692" spans="1:24">
      <c r="A3692" s="45"/>
      <c r="B3692" s="43">
        <f t="shared" si="64"/>
        <v>3670</v>
      </c>
      <c r="C3692" s="539"/>
      <c r="D3692" s="620"/>
      <c r="E3692" s="620"/>
      <c r="F3692" s="48"/>
      <c r="N3692" s="285"/>
      <c r="O3692" s="285"/>
      <c r="U3692" s="285"/>
      <c r="V3692" s="285"/>
      <c r="W3692" s="285"/>
      <c r="X3692" s="285"/>
    </row>
    <row r="3693" spans="1:24">
      <c r="A3693" s="45"/>
      <c r="B3693" s="43">
        <f t="shared" si="64"/>
        <v>3671</v>
      </c>
      <c r="C3693" s="539"/>
      <c r="D3693" s="620"/>
      <c r="E3693" s="620"/>
      <c r="F3693" s="48"/>
      <c r="N3693" s="285"/>
      <c r="O3693" s="285"/>
      <c r="U3693" s="285"/>
      <c r="V3693" s="285"/>
      <c r="W3693" s="285"/>
      <c r="X3693" s="285"/>
    </row>
    <row r="3694" spans="1:24">
      <c r="A3694" s="45"/>
      <c r="B3694" s="43">
        <f t="shared" si="64"/>
        <v>3672</v>
      </c>
      <c r="C3694" s="539"/>
      <c r="D3694" s="620"/>
      <c r="E3694" s="620"/>
      <c r="F3694" s="48"/>
      <c r="N3694" s="285"/>
      <c r="O3694" s="285"/>
      <c r="U3694" s="285"/>
      <c r="V3694" s="285"/>
      <c r="W3694" s="285"/>
      <c r="X3694" s="285"/>
    </row>
    <row r="3695" spans="1:24">
      <c r="A3695" s="45"/>
      <c r="B3695" s="43">
        <f t="shared" si="64"/>
        <v>3673</v>
      </c>
      <c r="C3695" s="539"/>
      <c r="D3695" s="620"/>
      <c r="E3695" s="620"/>
      <c r="F3695" s="48"/>
      <c r="N3695" s="285"/>
      <c r="O3695" s="285"/>
      <c r="U3695" s="285"/>
      <c r="V3695" s="285"/>
      <c r="W3695" s="285"/>
      <c r="X3695" s="285"/>
    </row>
    <row r="3696" spans="1:24">
      <c r="A3696" s="45"/>
      <c r="B3696" s="43">
        <f t="shared" si="64"/>
        <v>3674</v>
      </c>
      <c r="C3696" s="539"/>
      <c r="D3696" s="620"/>
      <c r="E3696" s="620"/>
      <c r="F3696" s="48"/>
      <c r="N3696" s="285"/>
      <c r="O3696" s="285"/>
      <c r="U3696" s="285"/>
      <c r="V3696" s="285"/>
      <c r="W3696" s="285"/>
      <c r="X3696" s="285"/>
    </row>
    <row r="3697" spans="1:24">
      <c r="A3697" s="45"/>
      <c r="B3697" s="43">
        <f t="shared" si="64"/>
        <v>3675</v>
      </c>
      <c r="C3697" s="539"/>
      <c r="D3697" s="620"/>
      <c r="E3697" s="620"/>
      <c r="F3697" s="48"/>
      <c r="N3697" s="285"/>
      <c r="O3697" s="285"/>
      <c r="U3697" s="285"/>
      <c r="V3697" s="285"/>
      <c r="W3697" s="285"/>
      <c r="X3697" s="285"/>
    </row>
    <row r="3698" spans="1:24">
      <c r="A3698" s="45"/>
      <c r="B3698" s="43">
        <f t="shared" si="64"/>
        <v>3676</v>
      </c>
      <c r="C3698" s="539"/>
      <c r="D3698" s="620"/>
      <c r="E3698" s="620"/>
      <c r="F3698" s="48"/>
      <c r="N3698" s="285"/>
      <c r="O3698" s="285"/>
      <c r="U3698" s="285"/>
      <c r="V3698" s="285"/>
      <c r="W3698" s="285"/>
      <c r="X3698" s="285"/>
    </row>
    <row r="3699" spans="1:24">
      <c r="A3699" s="45"/>
      <c r="B3699" s="43">
        <f t="shared" si="64"/>
        <v>3677</v>
      </c>
      <c r="C3699" s="539"/>
      <c r="D3699" s="620"/>
      <c r="E3699" s="620"/>
      <c r="F3699" s="48"/>
      <c r="N3699" s="285"/>
      <c r="O3699" s="285"/>
      <c r="U3699" s="285"/>
      <c r="V3699" s="285"/>
      <c r="W3699" s="285"/>
      <c r="X3699" s="285"/>
    </row>
    <row r="3700" spans="1:24">
      <c r="A3700" s="45"/>
      <c r="B3700" s="43">
        <f t="shared" si="64"/>
        <v>3678</v>
      </c>
      <c r="C3700" s="539"/>
      <c r="D3700" s="620"/>
      <c r="E3700" s="620"/>
      <c r="F3700" s="48"/>
      <c r="N3700" s="285"/>
      <c r="O3700" s="285"/>
      <c r="U3700" s="285"/>
      <c r="V3700" s="285"/>
      <c r="W3700" s="285"/>
      <c r="X3700" s="285"/>
    </row>
    <row r="3701" spans="1:24">
      <c r="A3701" s="45"/>
      <c r="B3701" s="43">
        <f t="shared" si="64"/>
        <v>3679</v>
      </c>
      <c r="C3701" s="539"/>
      <c r="D3701" s="620"/>
      <c r="E3701" s="620"/>
      <c r="F3701" s="48"/>
      <c r="N3701" s="285"/>
      <c r="O3701" s="285"/>
      <c r="U3701" s="285"/>
      <c r="V3701" s="285"/>
      <c r="W3701" s="285"/>
      <c r="X3701" s="285"/>
    </row>
    <row r="3702" spans="1:24">
      <c r="A3702" s="45"/>
      <c r="B3702" s="43">
        <f t="shared" si="64"/>
        <v>3680</v>
      </c>
      <c r="C3702" s="539"/>
      <c r="D3702" s="620"/>
      <c r="E3702" s="620"/>
      <c r="F3702" s="48"/>
      <c r="N3702" s="285"/>
      <c r="O3702" s="285"/>
      <c r="U3702" s="285"/>
      <c r="V3702" s="285"/>
      <c r="W3702" s="285"/>
      <c r="X3702" s="285"/>
    </row>
    <row r="3703" spans="1:24">
      <c r="A3703" s="45"/>
      <c r="B3703" s="43">
        <f t="shared" si="64"/>
        <v>3681</v>
      </c>
      <c r="C3703" s="539"/>
      <c r="D3703" s="620"/>
      <c r="E3703" s="620"/>
      <c r="F3703" s="48"/>
      <c r="N3703" s="285"/>
      <c r="O3703" s="285"/>
      <c r="U3703" s="285"/>
      <c r="V3703" s="285"/>
      <c r="W3703" s="285"/>
      <c r="X3703" s="285"/>
    </row>
    <row r="3704" spans="1:24">
      <c r="A3704" s="45"/>
      <c r="B3704" s="43">
        <f t="shared" si="64"/>
        <v>3682</v>
      </c>
      <c r="C3704" s="539"/>
      <c r="D3704" s="620"/>
      <c r="E3704" s="620"/>
      <c r="F3704" s="48"/>
      <c r="N3704" s="285"/>
      <c r="O3704" s="285"/>
      <c r="U3704" s="285"/>
      <c r="V3704" s="285"/>
      <c r="W3704" s="285"/>
      <c r="X3704" s="285"/>
    </row>
    <row r="3705" spans="1:24">
      <c r="A3705" s="45"/>
      <c r="B3705" s="43">
        <f t="shared" si="64"/>
        <v>3683</v>
      </c>
      <c r="C3705" s="539"/>
      <c r="D3705" s="620"/>
      <c r="E3705" s="620"/>
      <c r="F3705" s="48"/>
      <c r="N3705" s="285"/>
      <c r="O3705" s="285"/>
      <c r="U3705" s="285"/>
      <c r="V3705" s="285"/>
      <c r="W3705" s="285"/>
      <c r="X3705" s="285"/>
    </row>
    <row r="3706" spans="1:24">
      <c r="A3706" s="45"/>
      <c r="B3706" s="43">
        <f t="shared" si="64"/>
        <v>3684</v>
      </c>
      <c r="C3706" s="539"/>
      <c r="D3706" s="620"/>
      <c r="E3706" s="620"/>
      <c r="F3706" s="48"/>
      <c r="N3706" s="285"/>
      <c r="O3706" s="285"/>
      <c r="U3706" s="285"/>
      <c r="V3706" s="285"/>
      <c r="W3706" s="285"/>
      <c r="X3706" s="285"/>
    </row>
    <row r="3707" spans="1:24">
      <c r="A3707" s="45"/>
      <c r="B3707" s="43">
        <f t="shared" si="64"/>
        <v>3685</v>
      </c>
      <c r="C3707" s="539"/>
      <c r="D3707" s="620"/>
      <c r="E3707" s="620"/>
      <c r="F3707" s="48"/>
      <c r="N3707" s="285"/>
      <c r="O3707" s="285"/>
      <c r="U3707" s="285"/>
      <c r="V3707" s="285"/>
      <c r="W3707" s="285"/>
      <c r="X3707" s="285"/>
    </row>
    <row r="3708" spans="1:24">
      <c r="A3708" s="45"/>
      <c r="B3708" s="43">
        <f t="shared" si="64"/>
        <v>3686</v>
      </c>
      <c r="C3708" s="539"/>
      <c r="D3708" s="620"/>
      <c r="E3708" s="620"/>
      <c r="F3708" s="48"/>
      <c r="N3708" s="285"/>
      <c r="O3708" s="285"/>
      <c r="U3708" s="285"/>
      <c r="V3708" s="285"/>
      <c r="W3708" s="285"/>
      <c r="X3708" s="285"/>
    </row>
    <row r="3709" spans="1:24">
      <c r="A3709" s="45"/>
      <c r="B3709" s="43">
        <f t="shared" si="64"/>
        <v>3687</v>
      </c>
      <c r="C3709" s="539"/>
      <c r="D3709" s="620"/>
      <c r="E3709" s="620"/>
      <c r="F3709" s="48"/>
      <c r="N3709" s="285"/>
      <c r="O3709" s="285"/>
      <c r="U3709" s="285"/>
      <c r="V3709" s="285"/>
      <c r="W3709" s="285"/>
      <c r="X3709" s="285"/>
    </row>
    <row r="3710" spans="1:24">
      <c r="A3710" s="45"/>
      <c r="B3710" s="43">
        <f t="shared" si="64"/>
        <v>3688</v>
      </c>
      <c r="C3710" s="539"/>
      <c r="D3710" s="620"/>
      <c r="E3710" s="620"/>
      <c r="F3710" s="48"/>
      <c r="N3710" s="285"/>
      <c r="O3710" s="285"/>
      <c r="U3710" s="285"/>
      <c r="V3710" s="285"/>
      <c r="W3710" s="285"/>
      <c r="X3710" s="285"/>
    </row>
    <row r="3711" spans="1:24">
      <c r="A3711" s="45"/>
      <c r="B3711" s="43">
        <f t="shared" si="64"/>
        <v>3689</v>
      </c>
      <c r="C3711" s="539"/>
      <c r="D3711" s="620"/>
      <c r="E3711" s="620"/>
      <c r="F3711" s="48"/>
      <c r="N3711" s="285"/>
      <c r="O3711" s="285"/>
      <c r="U3711" s="285"/>
      <c r="V3711" s="285"/>
      <c r="W3711" s="285"/>
      <c r="X3711" s="285"/>
    </row>
    <row r="3712" spans="1:24">
      <c r="A3712" s="45"/>
      <c r="B3712" s="43">
        <f t="shared" si="64"/>
        <v>3690</v>
      </c>
      <c r="C3712" s="539"/>
      <c r="D3712" s="620"/>
      <c r="E3712" s="620"/>
      <c r="F3712" s="48"/>
      <c r="N3712" s="285"/>
      <c r="O3712" s="285"/>
      <c r="U3712" s="285"/>
      <c r="V3712" s="285"/>
      <c r="W3712" s="285"/>
      <c r="X3712" s="285"/>
    </row>
    <row r="3713" spans="1:24">
      <c r="A3713" s="45"/>
      <c r="B3713" s="43">
        <f t="shared" si="64"/>
        <v>3691</v>
      </c>
      <c r="C3713" s="539"/>
      <c r="D3713" s="620"/>
      <c r="E3713" s="620"/>
      <c r="F3713" s="48"/>
      <c r="N3713" s="285"/>
      <c r="O3713" s="285"/>
      <c r="U3713" s="285"/>
      <c r="V3713" s="285"/>
      <c r="W3713" s="285"/>
      <c r="X3713" s="285"/>
    </row>
    <row r="3714" spans="1:24">
      <c r="A3714" s="45"/>
      <c r="B3714" s="43">
        <f t="shared" si="64"/>
        <v>3692</v>
      </c>
      <c r="C3714" s="539"/>
      <c r="D3714" s="620"/>
      <c r="E3714" s="620"/>
      <c r="F3714" s="48"/>
      <c r="N3714" s="285"/>
      <c r="O3714" s="285"/>
      <c r="U3714" s="285"/>
      <c r="V3714" s="285"/>
      <c r="W3714" s="285"/>
      <c r="X3714" s="285"/>
    </row>
    <row r="3715" spans="1:24">
      <c r="A3715" s="45"/>
      <c r="B3715" s="43">
        <f t="shared" si="64"/>
        <v>3693</v>
      </c>
      <c r="C3715" s="539"/>
      <c r="D3715" s="620"/>
      <c r="E3715" s="620"/>
      <c r="F3715" s="48"/>
      <c r="N3715" s="285"/>
      <c r="O3715" s="285"/>
      <c r="U3715" s="285"/>
      <c r="V3715" s="285"/>
      <c r="W3715" s="285"/>
      <c r="X3715" s="285"/>
    </row>
    <row r="3716" spans="1:24">
      <c r="A3716" s="45"/>
      <c r="B3716" s="43">
        <f t="shared" si="64"/>
        <v>3694</v>
      </c>
      <c r="C3716" s="539"/>
      <c r="D3716" s="620"/>
      <c r="E3716" s="620"/>
      <c r="F3716" s="48"/>
      <c r="N3716" s="285"/>
      <c r="O3716" s="285"/>
      <c r="U3716" s="285"/>
      <c r="V3716" s="285"/>
      <c r="W3716" s="285"/>
      <c r="X3716" s="285"/>
    </row>
    <row r="3717" spans="1:24">
      <c r="A3717" s="45"/>
      <c r="B3717" s="43">
        <f t="shared" si="64"/>
        <v>3695</v>
      </c>
      <c r="C3717" s="539"/>
      <c r="D3717" s="620"/>
      <c r="E3717" s="620"/>
      <c r="F3717" s="48"/>
      <c r="N3717" s="285"/>
      <c r="O3717" s="285"/>
      <c r="U3717" s="285"/>
      <c r="V3717" s="285"/>
      <c r="W3717" s="285"/>
      <c r="X3717" s="285"/>
    </row>
    <row r="3718" spans="1:24">
      <c r="A3718" s="45"/>
      <c r="B3718" s="43">
        <f t="shared" si="64"/>
        <v>3696</v>
      </c>
      <c r="C3718" s="539"/>
      <c r="D3718" s="620"/>
      <c r="E3718" s="620"/>
      <c r="F3718" s="48"/>
      <c r="N3718" s="285"/>
      <c r="O3718" s="285"/>
      <c r="U3718" s="285"/>
      <c r="V3718" s="285"/>
      <c r="W3718" s="285"/>
      <c r="X3718" s="285"/>
    </row>
    <row r="3719" spans="1:24">
      <c r="A3719" s="45"/>
      <c r="B3719" s="43">
        <f t="shared" si="64"/>
        <v>3697</v>
      </c>
      <c r="C3719" s="539"/>
      <c r="D3719" s="620"/>
      <c r="E3719" s="620"/>
      <c r="F3719" s="48"/>
      <c r="N3719" s="285"/>
      <c r="O3719" s="285"/>
      <c r="U3719" s="285"/>
      <c r="V3719" s="285"/>
      <c r="W3719" s="285"/>
      <c r="X3719" s="285"/>
    </row>
    <row r="3720" spans="1:24">
      <c r="A3720" s="45"/>
      <c r="B3720" s="43">
        <f t="shared" si="64"/>
        <v>3698</v>
      </c>
      <c r="C3720" s="539"/>
      <c r="D3720" s="620"/>
      <c r="E3720" s="620"/>
      <c r="F3720" s="48"/>
      <c r="N3720" s="285"/>
      <c r="O3720" s="285"/>
      <c r="U3720" s="285"/>
      <c r="V3720" s="285"/>
      <c r="W3720" s="285"/>
      <c r="X3720" s="285"/>
    </row>
    <row r="3721" spans="1:24">
      <c r="A3721" s="45"/>
      <c r="B3721" s="43">
        <f t="shared" si="64"/>
        <v>3699</v>
      </c>
      <c r="C3721" s="539"/>
      <c r="D3721" s="620"/>
      <c r="E3721" s="620"/>
      <c r="F3721" s="48"/>
      <c r="N3721" s="285"/>
      <c r="O3721" s="285"/>
      <c r="U3721" s="285"/>
      <c r="V3721" s="285"/>
      <c r="W3721" s="285"/>
      <c r="X3721" s="285"/>
    </row>
    <row r="3722" spans="1:24">
      <c r="A3722" s="45"/>
      <c r="B3722" s="43">
        <f t="shared" si="64"/>
        <v>3700</v>
      </c>
      <c r="C3722" s="539"/>
      <c r="D3722" s="620"/>
      <c r="E3722" s="620"/>
      <c r="F3722" s="48"/>
      <c r="N3722" s="285"/>
      <c r="O3722" s="285"/>
      <c r="U3722" s="285"/>
      <c r="V3722" s="285"/>
      <c r="W3722" s="285"/>
      <c r="X3722" s="285"/>
    </row>
    <row r="3723" spans="1:24">
      <c r="A3723" s="45"/>
      <c r="B3723" s="43">
        <f t="shared" si="64"/>
        <v>3701</v>
      </c>
      <c r="C3723" s="539"/>
      <c r="D3723" s="620"/>
      <c r="E3723" s="620"/>
      <c r="F3723" s="48"/>
      <c r="N3723" s="285"/>
      <c r="O3723" s="285"/>
      <c r="U3723" s="285"/>
      <c r="V3723" s="285"/>
      <c r="W3723" s="285"/>
      <c r="X3723" s="285"/>
    </row>
    <row r="3724" spans="1:24">
      <c r="A3724" s="45"/>
      <c r="B3724" s="43">
        <f t="shared" si="64"/>
        <v>3702</v>
      </c>
      <c r="C3724" s="539"/>
      <c r="D3724" s="620"/>
      <c r="E3724" s="620"/>
      <c r="F3724" s="48"/>
      <c r="N3724" s="285"/>
      <c r="O3724" s="285"/>
      <c r="U3724" s="285"/>
      <c r="V3724" s="285"/>
      <c r="W3724" s="285"/>
      <c r="X3724" s="285"/>
    </row>
    <row r="3725" spans="1:24">
      <c r="A3725" s="45"/>
      <c r="B3725" s="43">
        <f t="shared" si="64"/>
        <v>3703</v>
      </c>
      <c r="C3725" s="539"/>
      <c r="D3725" s="620"/>
      <c r="E3725" s="620"/>
      <c r="F3725" s="48"/>
      <c r="N3725" s="285"/>
      <c r="O3725" s="285"/>
      <c r="U3725" s="285"/>
      <c r="V3725" s="285"/>
      <c r="W3725" s="285"/>
      <c r="X3725" s="285"/>
    </row>
    <row r="3726" spans="1:24">
      <c r="A3726" s="45"/>
      <c r="B3726" s="43">
        <f t="shared" si="64"/>
        <v>3704</v>
      </c>
      <c r="C3726" s="539"/>
      <c r="D3726" s="620"/>
      <c r="E3726" s="620"/>
      <c r="F3726" s="48"/>
      <c r="N3726" s="285"/>
      <c r="O3726" s="285"/>
      <c r="U3726" s="285"/>
      <c r="V3726" s="285"/>
      <c r="W3726" s="285"/>
      <c r="X3726" s="285"/>
    </row>
    <row r="3727" spans="1:24">
      <c r="A3727" s="45"/>
      <c r="B3727" s="43">
        <f t="shared" si="64"/>
        <v>3705</v>
      </c>
      <c r="C3727" s="539"/>
      <c r="D3727" s="620"/>
      <c r="E3727" s="620"/>
      <c r="F3727" s="48"/>
      <c r="N3727" s="285"/>
      <c r="O3727" s="285"/>
      <c r="U3727" s="285"/>
      <c r="V3727" s="285"/>
      <c r="W3727" s="285"/>
      <c r="X3727" s="285"/>
    </row>
    <row r="3728" spans="1:24">
      <c r="A3728" s="45"/>
      <c r="B3728" s="43">
        <f t="shared" si="64"/>
        <v>3706</v>
      </c>
      <c r="C3728" s="539"/>
      <c r="D3728" s="620"/>
      <c r="E3728" s="620"/>
      <c r="F3728" s="48"/>
      <c r="N3728" s="285"/>
      <c r="O3728" s="285"/>
      <c r="U3728" s="285"/>
      <c r="V3728" s="285"/>
      <c r="W3728" s="285"/>
      <c r="X3728" s="285"/>
    </row>
    <row r="3729" spans="1:24">
      <c r="A3729" s="45"/>
      <c r="B3729" s="43">
        <f t="shared" si="64"/>
        <v>3707</v>
      </c>
      <c r="C3729" s="539"/>
      <c r="D3729" s="620"/>
      <c r="E3729" s="620"/>
      <c r="F3729" s="48"/>
      <c r="N3729" s="285"/>
      <c r="O3729" s="285"/>
      <c r="U3729" s="285"/>
      <c r="V3729" s="285"/>
      <c r="W3729" s="285"/>
      <c r="X3729" s="285"/>
    </row>
    <row r="3730" spans="1:24">
      <c r="A3730" s="45"/>
      <c r="B3730" s="43">
        <f t="shared" si="64"/>
        <v>3708</v>
      </c>
      <c r="C3730" s="539"/>
      <c r="D3730" s="620"/>
      <c r="E3730" s="620"/>
      <c r="F3730" s="48"/>
      <c r="N3730" s="285"/>
      <c r="O3730" s="285"/>
      <c r="U3730" s="285"/>
      <c r="V3730" s="285"/>
      <c r="W3730" s="285"/>
      <c r="X3730" s="285"/>
    </row>
    <row r="3731" spans="1:24">
      <c r="A3731" s="45"/>
      <c r="B3731" s="43">
        <f t="shared" si="64"/>
        <v>3709</v>
      </c>
      <c r="C3731" s="539"/>
      <c r="D3731" s="620"/>
      <c r="E3731" s="620"/>
      <c r="F3731" s="48"/>
      <c r="N3731" s="285"/>
      <c r="O3731" s="285"/>
      <c r="U3731" s="285"/>
      <c r="V3731" s="285"/>
      <c r="W3731" s="285"/>
      <c r="X3731" s="285"/>
    </row>
    <row r="3732" spans="1:24">
      <c r="A3732" s="45"/>
      <c r="B3732" s="43">
        <f t="shared" si="64"/>
        <v>3710</v>
      </c>
      <c r="C3732" s="539"/>
      <c r="D3732" s="620"/>
      <c r="E3732" s="620"/>
      <c r="F3732" s="48"/>
      <c r="N3732" s="285"/>
      <c r="O3732" s="285"/>
      <c r="U3732" s="285"/>
      <c r="V3732" s="285"/>
      <c r="W3732" s="285"/>
      <c r="X3732" s="285"/>
    </row>
    <row r="3733" spans="1:24">
      <c r="A3733" s="45"/>
      <c r="B3733" s="43">
        <f t="shared" si="64"/>
        <v>3711</v>
      </c>
      <c r="C3733" s="539"/>
      <c r="D3733" s="620"/>
      <c r="E3733" s="620"/>
      <c r="F3733" s="48"/>
      <c r="N3733" s="285"/>
      <c r="O3733" s="285"/>
      <c r="U3733" s="285"/>
      <c r="V3733" s="285"/>
      <c r="W3733" s="285"/>
      <c r="X3733" s="285"/>
    </row>
    <row r="3734" spans="1:24">
      <c r="A3734" s="45"/>
      <c r="B3734" s="43">
        <f t="shared" si="64"/>
        <v>3712</v>
      </c>
      <c r="C3734" s="539"/>
      <c r="D3734" s="620"/>
      <c r="E3734" s="620"/>
      <c r="F3734" s="48"/>
      <c r="N3734" s="285"/>
      <c r="O3734" s="285"/>
      <c r="U3734" s="285"/>
      <c r="V3734" s="285"/>
      <c r="W3734" s="285"/>
      <c r="X3734" s="285"/>
    </row>
    <row r="3735" spans="1:24">
      <c r="A3735" s="45"/>
      <c r="B3735" s="43">
        <f t="shared" si="64"/>
        <v>3713</v>
      </c>
      <c r="C3735" s="539"/>
      <c r="D3735" s="620"/>
      <c r="E3735" s="620"/>
      <c r="F3735" s="48"/>
      <c r="N3735" s="285"/>
      <c r="O3735" s="285"/>
      <c r="U3735" s="285"/>
      <c r="V3735" s="285"/>
      <c r="W3735" s="285"/>
      <c r="X3735" s="285"/>
    </row>
    <row r="3736" spans="1:24">
      <c r="A3736" s="45"/>
      <c r="B3736" s="43">
        <f t="shared" si="64"/>
        <v>3714</v>
      </c>
      <c r="C3736" s="539"/>
      <c r="D3736" s="620"/>
      <c r="E3736" s="620"/>
      <c r="F3736" s="48"/>
      <c r="N3736" s="285"/>
      <c r="O3736" s="285"/>
      <c r="U3736" s="285"/>
      <c r="V3736" s="285"/>
      <c r="W3736" s="285"/>
      <c r="X3736" s="285"/>
    </row>
    <row r="3737" spans="1:24">
      <c r="A3737" s="45"/>
      <c r="B3737" s="43">
        <f t="shared" ref="B3737:B3800" si="65">B3736+1</f>
        <v>3715</v>
      </c>
      <c r="C3737" s="539"/>
      <c r="D3737" s="620"/>
      <c r="E3737" s="620"/>
      <c r="F3737" s="48"/>
      <c r="N3737" s="285"/>
      <c r="O3737" s="285"/>
      <c r="U3737" s="285"/>
      <c r="V3737" s="285"/>
      <c r="W3737" s="285"/>
      <c r="X3737" s="285"/>
    </row>
    <row r="3738" spans="1:24">
      <c r="A3738" s="45"/>
      <c r="B3738" s="43">
        <f t="shared" si="65"/>
        <v>3716</v>
      </c>
      <c r="C3738" s="539"/>
      <c r="D3738" s="620"/>
      <c r="E3738" s="620"/>
      <c r="F3738" s="48"/>
      <c r="N3738" s="285"/>
      <c r="O3738" s="285"/>
      <c r="U3738" s="285"/>
      <c r="V3738" s="285"/>
      <c r="W3738" s="285"/>
      <c r="X3738" s="285"/>
    </row>
    <row r="3739" spans="1:24">
      <c r="A3739" s="45"/>
      <c r="B3739" s="43">
        <f t="shared" si="65"/>
        <v>3717</v>
      </c>
      <c r="C3739" s="539"/>
      <c r="D3739" s="620"/>
      <c r="E3739" s="620"/>
      <c r="F3739" s="48"/>
      <c r="N3739" s="285"/>
      <c r="O3739" s="285"/>
      <c r="U3739" s="285"/>
      <c r="V3739" s="285"/>
      <c r="W3739" s="285"/>
      <c r="X3739" s="285"/>
    </row>
    <row r="3740" spans="1:24">
      <c r="A3740" s="45"/>
      <c r="B3740" s="43">
        <f t="shared" si="65"/>
        <v>3718</v>
      </c>
      <c r="C3740" s="539"/>
      <c r="D3740" s="620"/>
      <c r="E3740" s="620"/>
      <c r="F3740" s="48"/>
      <c r="N3740" s="285"/>
      <c r="O3740" s="285"/>
      <c r="U3740" s="285"/>
      <c r="V3740" s="285"/>
      <c r="W3740" s="285"/>
      <c r="X3740" s="285"/>
    </row>
    <row r="3741" spans="1:24">
      <c r="A3741" s="45"/>
      <c r="B3741" s="43">
        <f t="shared" si="65"/>
        <v>3719</v>
      </c>
      <c r="C3741" s="539"/>
      <c r="D3741" s="620"/>
      <c r="E3741" s="620"/>
      <c r="F3741" s="48"/>
      <c r="N3741" s="285"/>
      <c r="O3741" s="285"/>
      <c r="U3741" s="285"/>
      <c r="V3741" s="285"/>
      <c r="W3741" s="285"/>
      <c r="X3741" s="285"/>
    </row>
    <row r="3742" spans="1:24">
      <c r="A3742" s="45"/>
      <c r="B3742" s="43">
        <f t="shared" si="65"/>
        <v>3720</v>
      </c>
      <c r="C3742" s="539"/>
      <c r="D3742" s="620"/>
      <c r="E3742" s="620"/>
      <c r="F3742" s="48"/>
      <c r="N3742" s="285"/>
      <c r="O3742" s="285"/>
      <c r="U3742" s="285"/>
      <c r="V3742" s="285"/>
      <c r="W3742" s="285"/>
      <c r="X3742" s="285"/>
    </row>
    <row r="3743" spans="1:24">
      <c r="A3743" s="45"/>
      <c r="B3743" s="43">
        <f t="shared" si="65"/>
        <v>3721</v>
      </c>
      <c r="C3743" s="539"/>
      <c r="D3743" s="620"/>
      <c r="E3743" s="620"/>
      <c r="F3743" s="48"/>
      <c r="N3743" s="285"/>
      <c r="O3743" s="285"/>
      <c r="U3743" s="285"/>
      <c r="V3743" s="285"/>
      <c r="W3743" s="285"/>
      <c r="X3743" s="285"/>
    </row>
    <row r="3744" spans="1:24">
      <c r="A3744" s="45"/>
      <c r="B3744" s="43">
        <f t="shared" si="65"/>
        <v>3722</v>
      </c>
      <c r="C3744" s="539"/>
      <c r="D3744" s="620"/>
      <c r="E3744" s="620"/>
      <c r="F3744" s="48"/>
      <c r="N3744" s="285"/>
      <c r="O3744" s="285"/>
      <c r="U3744" s="285"/>
      <c r="V3744" s="285"/>
      <c r="W3744" s="285"/>
      <c r="X3744" s="285"/>
    </row>
    <row r="3745" spans="1:24">
      <c r="A3745" s="45"/>
      <c r="B3745" s="43">
        <f t="shared" si="65"/>
        <v>3723</v>
      </c>
      <c r="C3745" s="539"/>
      <c r="D3745" s="620"/>
      <c r="E3745" s="620"/>
      <c r="F3745" s="48"/>
      <c r="N3745" s="285"/>
      <c r="O3745" s="285"/>
      <c r="U3745" s="285"/>
      <c r="V3745" s="285"/>
      <c r="W3745" s="285"/>
      <c r="X3745" s="285"/>
    </row>
    <row r="3746" spans="1:24">
      <c r="A3746" s="45"/>
      <c r="B3746" s="43">
        <f t="shared" si="65"/>
        <v>3724</v>
      </c>
      <c r="C3746" s="539"/>
      <c r="D3746" s="620"/>
      <c r="E3746" s="620"/>
      <c r="F3746" s="48"/>
      <c r="N3746" s="285"/>
      <c r="O3746" s="285"/>
      <c r="U3746" s="285"/>
      <c r="V3746" s="285"/>
      <c r="W3746" s="285"/>
      <c r="X3746" s="285"/>
    </row>
    <row r="3747" spans="1:24">
      <c r="A3747" s="45"/>
      <c r="B3747" s="43">
        <f t="shared" si="65"/>
        <v>3725</v>
      </c>
      <c r="C3747" s="539"/>
      <c r="D3747" s="620"/>
      <c r="E3747" s="620"/>
      <c r="F3747" s="48"/>
      <c r="N3747" s="285"/>
      <c r="O3747" s="285"/>
      <c r="U3747" s="285"/>
      <c r="V3747" s="285"/>
      <c r="W3747" s="285"/>
      <c r="X3747" s="285"/>
    </row>
    <row r="3748" spans="1:24">
      <c r="A3748" s="45"/>
      <c r="B3748" s="43">
        <f t="shared" si="65"/>
        <v>3726</v>
      </c>
      <c r="C3748" s="539"/>
      <c r="D3748" s="620"/>
      <c r="E3748" s="620"/>
      <c r="F3748" s="48"/>
      <c r="N3748" s="285"/>
      <c r="O3748" s="285"/>
      <c r="U3748" s="285"/>
      <c r="V3748" s="285"/>
      <c r="W3748" s="285"/>
      <c r="X3748" s="285"/>
    </row>
    <row r="3749" spans="1:24">
      <c r="A3749" s="45"/>
      <c r="B3749" s="43">
        <f t="shared" si="65"/>
        <v>3727</v>
      </c>
      <c r="C3749" s="539"/>
      <c r="D3749" s="620"/>
      <c r="E3749" s="620"/>
      <c r="F3749" s="48"/>
      <c r="N3749" s="285"/>
      <c r="O3749" s="285"/>
      <c r="U3749" s="285"/>
      <c r="V3749" s="285"/>
      <c r="W3749" s="285"/>
      <c r="X3749" s="285"/>
    </row>
    <row r="3750" spans="1:24">
      <c r="A3750" s="45"/>
      <c r="B3750" s="43">
        <f t="shared" si="65"/>
        <v>3728</v>
      </c>
      <c r="C3750" s="539"/>
      <c r="D3750" s="620"/>
      <c r="E3750" s="620"/>
      <c r="F3750" s="48"/>
      <c r="N3750" s="285"/>
      <c r="O3750" s="285"/>
      <c r="U3750" s="285"/>
      <c r="V3750" s="285"/>
      <c r="W3750" s="285"/>
      <c r="X3750" s="285"/>
    </row>
    <row r="3751" spans="1:24">
      <c r="A3751" s="45"/>
      <c r="B3751" s="43">
        <f t="shared" si="65"/>
        <v>3729</v>
      </c>
      <c r="C3751" s="539"/>
      <c r="D3751" s="620"/>
      <c r="E3751" s="620"/>
      <c r="F3751" s="48"/>
      <c r="N3751" s="285"/>
      <c r="O3751" s="285"/>
      <c r="U3751" s="285"/>
      <c r="V3751" s="285"/>
      <c r="W3751" s="285"/>
      <c r="X3751" s="285"/>
    </row>
    <row r="3752" spans="1:24">
      <c r="A3752" s="45"/>
      <c r="B3752" s="43">
        <f t="shared" si="65"/>
        <v>3730</v>
      </c>
      <c r="C3752" s="539"/>
      <c r="D3752" s="620"/>
      <c r="E3752" s="620"/>
      <c r="F3752" s="48"/>
      <c r="N3752" s="285"/>
      <c r="O3752" s="285"/>
      <c r="U3752" s="285"/>
      <c r="V3752" s="285"/>
      <c r="W3752" s="285"/>
      <c r="X3752" s="285"/>
    </row>
    <row r="3753" spans="1:24">
      <c r="A3753" s="45"/>
      <c r="B3753" s="43">
        <f t="shared" si="65"/>
        <v>3731</v>
      </c>
      <c r="C3753" s="539"/>
      <c r="D3753" s="620"/>
      <c r="E3753" s="620"/>
      <c r="F3753" s="48"/>
      <c r="N3753" s="285"/>
      <c r="O3753" s="285"/>
      <c r="U3753" s="285"/>
      <c r="V3753" s="285"/>
      <c r="W3753" s="285"/>
      <c r="X3753" s="285"/>
    </row>
    <row r="3754" spans="1:24">
      <c r="A3754" s="45"/>
      <c r="B3754" s="43">
        <f t="shared" si="65"/>
        <v>3732</v>
      </c>
      <c r="C3754" s="539"/>
      <c r="D3754" s="620"/>
      <c r="E3754" s="620"/>
      <c r="F3754" s="48"/>
      <c r="N3754" s="285"/>
      <c r="O3754" s="285"/>
      <c r="U3754" s="285"/>
      <c r="V3754" s="285"/>
      <c r="W3754" s="285"/>
      <c r="X3754" s="285"/>
    </row>
    <row r="3755" spans="1:24">
      <c r="A3755" s="45"/>
      <c r="B3755" s="43">
        <f t="shared" si="65"/>
        <v>3733</v>
      </c>
      <c r="C3755" s="539"/>
      <c r="D3755" s="620"/>
      <c r="E3755" s="620"/>
      <c r="F3755" s="48"/>
      <c r="N3755" s="285"/>
      <c r="O3755" s="285"/>
      <c r="U3755" s="285"/>
      <c r="V3755" s="285"/>
      <c r="W3755" s="285"/>
      <c r="X3755" s="285"/>
    </row>
    <row r="3756" spans="1:24">
      <c r="A3756" s="45"/>
      <c r="B3756" s="43">
        <f t="shared" si="65"/>
        <v>3734</v>
      </c>
      <c r="C3756" s="539"/>
      <c r="D3756" s="620"/>
      <c r="E3756" s="620"/>
      <c r="F3756" s="48"/>
      <c r="N3756" s="285"/>
      <c r="O3756" s="285"/>
      <c r="U3756" s="285"/>
      <c r="V3756" s="285"/>
      <c r="W3756" s="285"/>
      <c r="X3756" s="285"/>
    </row>
    <row r="3757" spans="1:24">
      <c r="A3757" s="45"/>
      <c r="B3757" s="43">
        <f t="shared" si="65"/>
        <v>3735</v>
      </c>
      <c r="C3757" s="539"/>
      <c r="D3757" s="620"/>
      <c r="E3757" s="620"/>
      <c r="F3757" s="48"/>
      <c r="N3757" s="285"/>
      <c r="O3757" s="285"/>
      <c r="U3757" s="285"/>
      <c r="V3757" s="285"/>
      <c r="W3757" s="285"/>
      <c r="X3757" s="285"/>
    </row>
    <row r="3758" spans="1:24">
      <c r="A3758" s="45"/>
      <c r="B3758" s="43">
        <f t="shared" si="65"/>
        <v>3736</v>
      </c>
      <c r="C3758" s="539"/>
      <c r="D3758" s="620"/>
      <c r="E3758" s="620"/>
      <c r="F3758" s="48"/>
      <c r="N3758" s="285"/>
      <c r="O3758" s="285"/>
      <c r="U3758" s="285"/>
      <c r="V3758" s="285"/>
      <c r="W3758" s="285"/>
      <c r="X3758" s="285"/>
    </row>
    <row r="3759" spans="1:24">
      <c r="A3759" s="45"/>
      <c r="B3759" s="43">
        <f t="shared" si="65"/>
        <v>3737</v>
      </c>
      <c r="C3759" s="539"/>
      <c r="D3759" s="620"/>
      <c r="E3759" s="620"/>
      <c r="F3759" s="48"/>
      <c r="N3759" s="285"/>
      <c r="O3759" s="285"/>
      <c r="U3759" s="285"/>
      <c r="V3759" s="285"/>
      <c r="W3759" s="285"/>
      <c r="X3759" s="285"/>
    </row>
    <row r="3760" spans="1:24">
      <c r="A3760" s="45"/>
      <c r="B3760" s="43">
        <f t="shared" si="65"/>
        <v>3738</v>
      </c>
      <c r="C3760" s="539"/>
      <c r="D3760" s="620"/>
      <c r="E3760" s="620"/>
      <c r="F3760" s="48"/>
      <c r="N3760" s="285"/>
      <c r="O3760" s="285"/>
      <c r="U3760" s="285"/>
      <c r="V3760" s="285"/>
      <c r="W3760" s="285"/>
      <c r="X3760" s="285"/>
    </row>
    <row r="3761" spans="1:24">
      <c r="A3761" s="45"/>
      <c r="B3761" s="43">
        <f t="shared" si="65"/>
        <v>3739</v>
      </c>
      <c r="C3761" s="539"/>
      <c r="D3761" s="620"/>
      <c r="E3761" s="620"/>
      <c r="F3761" s="48"/>
      <c r="N3761" s="285"/>
      <c r="O3761" s="285"/>
      <c r="U3761" s="285"/>
      <c r="V3761" s="285"/>
      <c r="W3761" s="285"/>
      <c r="X3761" s="285"/>
    </row>
    <row r="3762" spans="1:24">
      <c r="A3762" s="45"/>
      <c r="B3762" s="43">
        <f t="shared" si="65"/>
        <v>3740</v>
      </c>
      <c r="C3762" s="539"/>
      <c r="D3762" s="620"/>
      <c r="E3762" s="620"/>
      <c r="F3762" s="48"/>
      <c r="N3762" s="285"/>
      <c r="O3762" s="285"/>
      <c r="U3762" s="285"/>
      <c r="V3762" s="285"/>
      <c r="W3762" s="285"/>
      <c r="X3762" s="285"/>
    </row>
    <row r="3763" spans="1:24">
      <c r="A3763" s="45"/>
      <c r="B3763" s="43">
        <f t="shared" si="65"/>
        <v>3741</v>
      </c>
      <c r="C3763" s="539"/>
      <c r="D3763" s="620"/>
      <c r="E3763" s="620"/>
      <c r="F3763" s="48"/>
      <c r="N3763" s="285"/>
      <c r="O3763" s="285"/>
      <c r="U3763" s="285"/>
      <c r="V3763" s="285"/>
      <c r="W3763" s="285"/>
      <c r="X3763" s="285"/>
    </row>
    <row r="3764" spans="1:24">
      <c r="A3764" s="45"/>
      <c r="B3764" s="43">
        <f t="shared" si="65"/>
        <v>3742</v>
      </c>
      <c r="C3764" s="539"/>
      <c r="D3764" s="620"/>
      <c r="E3764" s="620"/>
      <c r="F3764" s="48"/>
      <c r="N3764" s="285"/>
      <c r="O3764" s="285"/>
      <c r="U3764" s="285"/>
      <c r="V3764" s="285"/>
      <c r="W3764" s="285"/>
      <c r="X3764" s="285"/>
    </row>
    <row r="3765" spans="1:24">
      <c r="A3765" s="45"/>
      <c r="B3765" s="43">
        <f t="shared" si="65"/>
        <v>3743</v>
      </c>
      <c r="C3765" s="539"/>
      <c r="D3765" s="620"/>
      <c r="E3765" s="620"/>
      <c r="F3765" s="48"/>
      <c r="N3765" s="285"/>
      <c r="O3765" s="285"/>
      <c r="U3765" s="285"/>
      <c r="V3765" s="285"/>
      <c r="W3765" s="285"/>
      <c r="X3765" s="285"/>
    </row>
    <row r="3766" spans="1:24">
      <c r="A3766" s="45"/>
      <c r="B3766" s="43">
        <f t="shared" si="65"/>
        <v>3744</v>
      </c>
      <c r="C3766" s="539"/>
      <c r="D3766" s="620"/>
      <c r="E3766" s="620"/>
      <c r="F3766" s="48"/>
      <c r="N3766" s="285"/>
      <c r="O3766" s="285"/>
      <c r="U3766" s="285"/>
      <c r="V3766" s="285"/>
      <c r="W3766" s="285"/>
      <c r="X3766" s="285"/>
    </row>
    <row r="3767" spans="1:24">
      <c r="A3767" s="45"/>
      <c r="B3767" s="43">
        <f t="shared" si="65"/>
        <v>3745</v>
      </c>
      <c r="C3767" s="539"/>
      <c r="D3767" s="620"/>
      <c r="E3767" s="620"/>
      <c r="F3767" s="48"/>
      <c r="N3767" s="285"/>
      <c r="O3767" s="285"/>
      <c r="U3767" s="285"/>
      <c r="V3767" s="285"/>
      <c r="W3767" s="285"/>
      <c r="X3767" s="285"/>
    </row>
    <row r="3768" spans="1:24">
      <c r="A3768" s="45"/>
      <c r="B3768" s="43">
        <f t="shared" si="65"/>
        <v>3746</v>
      </c>
      <c r="C3768" s="539"/>
      <c r="D3768" s="620"/>
      <c r="E3768" s="620"/>
      <c r="F3768" s="48"/>
      <c r="N3768" s="285"/>
      <c r="O3768" s="285"/>
      <c r="U3768" s="285"/>
      <c r="V3768" s="285"/>
      <c r="W3768" s="285"/>
      <c r="X3768" s="285"/>
    </row>
    <row r="3769" spans="1:24">
      <c r="A3769" s="45"/>
      <c r="B3769" s="43">
        <f t="shared" si="65"/>
        <v>3747</v>
      </c>
      <c r="C3769" s="539"/>
      <c r="D3769" s="620"/>
      <c r="E3769" s="620"/>
      <c r="F3769" s="48"/>
      <c r="N3769" s="285"/>
      <c r="O3769" s="285"/>
      <c r="U3769" s="285"/>
      <c r="V3769" s="285"/>
      <c r="W3769" s="285"/>
      <c r="X3769" s="285"/>
    </row>
    <row r="3770" spans="1:24">
      <c r="A3770" s="45"/>
      <c r="B3770" s="43">
        <f t="shared" si="65"/>
        <v>3748</v>
      </c>
      <c r="C3770" s="539"/>
      <c r="D3770" s="620"/>
      <c r="E3770" s="620"/>
      <c r="F3770" s="48"/>
      <c r="N3770" s="285"/>
      <c r="O3770" s="285"/>
      <c r="U3770" s="285"/>
      <c r="V3770" s="285"/>
      <c r="W3770" s="285"/>
      <c r="X3770" s="285"/>
    </row>
    <row r="3771" spans="1:24">
      <c r="A3771" s="45"/>
      <c r="B3771" s="43">
        <f t="shared" si="65"/>
        <v>3749</v>
      </c>
      <c r="C3771" s="539"/>
      <c r="D3771" s="620"/>
      <c r="E3771" s="620"/>
      <c r="F3771" s="48"/>
      <c r="N3771" s="285"/>
      <c r="O3771" s="285"/>
      <c r="U3771" s="285"/>
      <c r="V3771" s="285"/>
      <c r="W3771" s="285"/>
      <c r="X3771" s="285"/>
    </row>
    <row r="3772" spans="1:24">
      <c r="A3772" s="45"/>
      <c r="B3772" s="43">
        <f t="shared" si="65"/>
        <v>3750</v>
      </c>
      <c r="C3772" s="539"/>
      <c r="D3772" s="620"/>
      <c r="E3772" s="620"/>
      <c r="F3772" s="48"/>
      <c r="N3772" s="285"/>
      <c r="O3772" s="285"/>
      <c r="U3772" s="285"/>
      <c r="V3772" s="285"/>
      <c r="W3772" s="285"/>
      <c r="X3772" s="285"/>
    </row>
    <row r="3773" spans="1:24">
      <c r="A3773" s="45"/>
      <c r="B3773" s="43">
        <f t="shared" si="65"/>
        <v>3751</v>
      </c>
      <c r="C3773" s="539"/>
      <c r="D3773" s="620"/>
      <c r="E3773" s="620"/>
      <c r="F3773" s="48"/>
      <c r="N3773" s="285"/>
      <c r="O3773" s="285"/>
      <c r="U3773" s="285"/>
      <c r="V3773" s="285"/>
      <c r="W3773" s="285"/>
      <c r="X3773" s="285"/>
    </row>
    <row r="3774" spans="1:24">
      <c r="A3774" s="45"/>
      <c r="B3774" s="43">
        <f t="shared" si="65"/>
        <v>3752</v>
      </c>
      <c r="C3774" s="539"/>
      <c r="D3774" s="620"/>
      <c r="E3774" s="620"/>
      <c r="F3774" s="48"/>
      <c r="N3774" s="285"/>
      <c r="O3774" s="285"/>
      <c r="U3774" s="285"/>
      <c r="V3774" s="285"/>
      <c r="W3774" s="285"/>
      <c r="X3774" s="285"/>
    </row>
    <row r="3775" spans="1:24">
      <c r="A3775" s="45"/>
      <c r="B3775" s="43">
        <f t="shared" si="65"/>
        <v>3753</v>
      </c>
      <c r="C3775" s="539"/>
      <c r="D3775" s="620"/>
      <c r="E3775" s="620"/>
      <c r="F3775" s="48"/>
      <c r="N3775" s="285"/>
      <c r="O3775" s="285"/>
      <c r="U3775" s="285"/>
      <c r="V3775" s="285"/>
      <c r="W3775" s="285"/>
      <c r="X3775" s="285"/>
    </row>
    <row r="3776" spans="1:24">
      <c r="A3776" s="45"/>
      <c r="B3776" s="43">
        <f t="shared" si="65"/>
        <v>3754</v>
      </c>
      <c r="C3776" s="539"/>
      <c r="D3776" s="620"/>
      <c r="E3776" s="620"/>
      <c r="F3776" s="48"/>
      <c r="N3776" s="285"/>
      <c r="O3776" s="285"/>
      <c r="U3776" s="285"/>
      <c r="V3776" s="285"/>
      <c r="W3776" s="285"/>
      <c r="X3776" s="285"/>
    </row>
    <row r="3777" spans="1:24">
      <c r="A3777" s="45"/>
      <c r="B3777" s="43">
        <f t="shared" si="65"/>
        <v>3755</v>
      </c>
      <c r="C3777" s="539"/>
      <c r="D3777" s="620"/>
      <c r="E3777" s="620"/>
      <c r="F3777" s="48"/>
      <c r="N3777" s="285"/>
      <c r="O3777" s="285"/>
      <c r="U3777" s="285"/>
      <c r="V3777" s="285"/>
      <c r="W3777" s="285"/>
      <c r="X3777" s="285"/>
    </row>
    <row r="3778" spans="1:24">
      <c r="A3778" s="45"/>
      <c r="B3778" s="43">
        <f t="shared" si="65"/>
        <v>3756</v>
      </c>
      <c r="C3778" s="539"/>
      <c r="D3778" s="620"/>
      <c r="E3778" s="620"/>
      <c r="F3778" s="48"/>
      <c r="N3778" s="285"/>
      <c r="O3778" s="285"/>
      <c r="U3778" s="285"/>
      <c r="V3778" s="285"/>
      <c r="W3778" s="285"/>
      <c r="X3778" s="285"/>
    </row>
    <row r="3779" spans="1:24">
      <c r="A3779" s="45"/>
      <c r="B3779" s="43">
        <f t="shared" si="65"/>
        <v>3757</v>
      </c>
      <c r="C3779" s="539"/>
      <c r="D3779" s="620"/>
      <c r="E3779" s="620"/>
      <c r="F3779" s="48"/>
      <c r="N3779" s="285"/>
      <c r="O3779" s="285"/>
      <c r="U3779" s="285"/>
      <c r="V3779" s="285"/>
      <c r="W3779" s="285"/>
      <c r="X3779" s="285"/>
    </row>
    <row r="3780" spans="1:24">
      <c r="A3780" s="45"/>
      <c r="B3780" s="43">
        <f t="shared" si="65"/>
        <v>3758</v>
      </c>
      <c r="C3780" s="539"/>
      <c r="D3780" s="620"/>
      <c r="E3780" s="620"/>
      <c r="F3780" s="48"/>
      <c r="N3780" s="285"/>
      <c r="O3780" s="285"/>
      <c r="U3780" s="285"/>
      <c r="V3780" s="285"/>
      <c r="W3780" s="285"/>
      <c r="X3780" s="285"/>
    </row>
    <row r="3781" spans="1:24">
      <c r="A3781" s="45"/>
      <c r="B3781" s="43">
        <f t="shared" si="65"/>
        <v>3759</v>
      </c>
      <c r="C3781" s="539"/>
      <c r="D3781" s="620"/>
      <c r="E3781" s="620"/>
      <c r="F3781" s="48"/>
      <c r="N3781" s="285"/>
      <c r="O3781" s="285"/>
      <c r="U3781" s="285"/>
      <c r="V3781" s="285"/>
      <c r="W3781" s="285"/>
      <c r="X3781" s="285"/>
    </row>
    <row r="3782" spans="1:24">
      <c r="A3782" s="45"/>
      <c r="B3782" s="43">
        <f t="shared" si="65"/>
        <v>3760</v>
      </c>
      <c r="C3782" s="539"/>
      <c r="D3782" s="620"/>
      <c r="E3782" s="620"/>
      <c r="F3782" s="48"/>
      <c r="N3782" s="285"/>
      <c r="O3782" s="285"/>
      <c r="U3782" s="285"/>
      <c r="V3782" s="285"/>
      <c r="W3782" s="285"/>
      <c r="X3782" s="285"/>
    </row>
    <row r="3783" spans="1:24">
      <c r="A3783" s="45"/>
      <c r="B3783" s="43">
        <f t="shared" si="65"/>
        <v>3761</v>
      </c>
      <c r="C3783" s="539"/>
      <c r="D3783" s="620"/>
      <c r="E3783" s="620"/>
      <c r="F3783" s="48"/>
      <c r="N3783" s="285"/>
      <c r="O3783" s="285"/>
      <c r="U3783" s="285"/>
      <c r="V3783" s="285"/>
      <c r="W3783" s="285"/>
      <c r="X3783" s="285"/>
    </row>
    <row r="3784" spans="1:24">
      <c r="A3784" s="45"/>
      <c r="B3784" s="43">
        <f t="shared" si="65"/>
        <v>3762</v>
      </c>
      <c r="C3784" s="539"/>
      <c r="D3784" s="620"/>
      <c r="E3784" s="620"/>
      <c r="F3784" s="48"/>
      <c r="N3784" s="285"/>
      <c r="O3784" s="285"/>
      <c r="U3784" s="285"/>
      <c r="V3784" s="285"/>
      <c r="W3784" s="285"/>
      <c r="X3784" s="285"/>
    </row>
    <row r="3785" spans="1:24">
      <c r="A3785" s="45"/>
      <c r="B3785" s="43">
        <f t="shared" si="65"/>
        <v>3763</v>
      </c>
      <c r="C3785" s="539"/>
      <c r="D3785" s="620"/>
      <c r="E3785" s="620"/>
      <c r="F3785" s="48"/>
      <c r="N3785" s="285"/>
      <c r="O3785" s="285"/>
      <c r="U3785" s="285"/>
      <c r="V3785" s="285"/>
      <c r="W3785" s="285"/>
      <c r="X3785" s="285"/>
    </row>
    <row r="3786" spans="1:24">
      <c r="A3786" s="45"/>
      <c r="B3786" s="43">
        <f t="shared" si="65"/>
        <v>3764</v>
      </c>
      <c r="C3786" s="539"/>
      <c r="D3786" s="620"/>
      <c r="E3786" s="620"/>
      <c r="F3786" s="48"/>
      <c r="N3786" s="285"/>
      <c r="O3786" s="285"/>
      <c r="U3786" s="285"/>
      <c r="V3786" s="285"/>
      <c r="W3786" s="285"/>
      <c r="X3786" s="285"/>
    </row>
    <row r="3787" spans="1:24">
      <c r="A3787" s="45"/>
      <c r="B3787" s="43">
        <f t="shared" si="65"/>
        <v>3765</v>
      </c>
      <c r="C3787" s="539"/>
      <c r="D3787" s="620"/>
      <c r="E3787" s="620"/>
      <c r="F3787" s="48"/>
      <c r="N3787" s="285"/>
      <c r="O3787" s="285"/>
      <c r="U3787" s="285"/>
      <c r="V3787" s="285"/>
      <c r="W3787" s="285"/>
      <c r="X3787" s="285"/>
    </row>
    <row r="3788" spans="1:24">
      <c r="A3788" s="45"/>
      <c r="B3788" s="43">
        <f t="shared" si="65"/>
        <v>3766</v>
      </c>
      <c r="C3788" s="539"/>
      <c r="D3788" s="620"/>
      <c r="E3788" s="620"/>
      <c r="F3788" s="48"/>
      <c r="N3788" s="285"/>
      <c r="O3788" s="285"/>
      <c r="U3788" s="285"/>
      <c r="V3788" s="285"/>
      <c r="W3788" s="285"/>
      <c r="X3788" s="285"/>
    </row>
    <row r="3789" spans="1:24">
      <c r="A3789" s="45"/>
      <c r="B3789" s="43">
        <f t="shared" si="65"/>
        <v>3767</v>
      </c>
      <c r="C3789" s="539"/>
      <c r="D3789" s="620"/>
      <c r="E3789" s="620"/>
      <c r="F3789" s="48"/>
      <c r="N3789" s="285"/>
      <c r="O3789" s="285"/>
      <c r="U3789" s="285"/>
      <c r="V3789" s="285"/>
      <c r="W3789" s="285"/>
      <c r="X3789" s="285"/>
    </row>
    <row r="3790" spans="1:24">
      <c r="A3790" s="45"/>
      <c r="B3790" s="43">
        <f t="shared" si="65"/>
        <v>3768</v>
      </c>
      <c r="C3790" s="539"/>
      <c r="D3790" s="620"/>
      <c r="E3790" s="620"/>
      <c r="F3790" s="48"/>
      <c r="N3790" s="285"/>
      <c r="O3790" s="285"/>
      <c r="U3790" s="285"/>
      <c r="V3790" s="285"/>
      <c r="W3790" s="285"/>
      <c r="X3790" s="285"/>
    </row>
    <row r="3791" spans="1:24">
      <c r="A3791" s="45"/>
      <c r="B3791" s="43">
        <f t="shared" si="65"/>
        <v>3769</v>
      </c>
      <c r="C3791" s="539"/>
      <c r="D3791" s="620"/>
      <c r="E3791" s="620"/>
      <c r="F3791" s="48"/>
      <c r="N3791" s="285"/>
      <c r="O3791" s="285"/>
      <c r="U3791" s="285"/>
      <c r="V3791" s="285"/>
      <c r="W3791" s="285"/>
      <c r="X3791" s="285"/>
    </row>
    <row r="3792" spans="1:24">
      <c r="A3792" s="45"/>
      <c r="B3792" s="43">
        <f t="shared" si="65"/>
        <v>3770</v>
      </c>
      <c r="C3792" s="539"/>
      <c r="D3792" s="620"/>
      <c r="E3792" s="620"/>
      <c r="F3792" s="48"/>
      <c r="N3792" s="285"/>
      <c r="O3792" s="285"/>
      <c r="U3792" s="285"/>
      <c r="V3792" s="285"/>
      <c r="W3792" s="285"/>
      <c r="X3792" s="285"/>
    </row>
    <row r="3793" spans="1:24">
      <c r="A3793" s="45"/>
      <c r="B3793" s="43">
        <f t="shared" si="65"/>
        <v>3771</v>
      </c>
      <c r="C3793" s="539"/>
      <c r="D3793" s="620"/>
      <c r="E3793" s="620"/>
      <c r="F3793" s="48"/>
      <c r="N3793" s="285"/>
      <c r="O3793" s="285"/>
      <c r="U3793" s="285"/>
      <c r="V3793" s="285"/>
      <c r="W3793" s="285"/>
      <c r="X3793" s="285"/>
    </row>
    <row r="3794" spans="1:24">
      <c r="A3794" s="45"/>
      <c r="B3794" s="43">
        <f t="shared" si="65"/>
        <v>3772</v>
      </c>
      <c r="C3794" s="539"/>
      <c r="D3794" s="620"/>
      <c r="E3794" s="620"/>
      <c r="F3794" s="48"/>
      <c r="N3794" s="285"/>
      <c r="O3794" s="285"/>
      <c r="U3794" s="285"/>
      <c r="V3794" s="285"/>
      <c r="W3794" s="285"/>
      <c r="X3794" s="285"/>
    </row>
    <row r="3795" spans="1:24">
      <c r="A3795" s="45"/>
      <c r="B3795" s="43">
        <f t="shared" si="65"/>
        <v>3773</v>
      </c>
      <c r="C3795" s="539"/>
      <c r="D3795" s="620"/>
      <c r="E3795" s="620"/>
      <c r="F3795" s="48"/>
      <c r="N3795" s="285"/>
      <c r="O3795" s="285"/>
      <c r="U3795" s="285"/>
      <c r="V3795" s="285"/>
      <c r="W3795" s="285"/>
      <c r="X3795" s="285"/>
    </row>
    <row r="3796" spans="1:24">
      <c r="A3796" s="45"/>
      <c r="B3796" s="43">
        <f t="shared" si="65"/>
        <v>3774</v>
      </c>
      <c r="C3796" s="539"/>
      <c r="D3796" s="620"/>
      <c r="E3796" s="620"/>
      <c r="F3796" s="48"/>
      <c r="N3796" s="285"/>
      <c r="O3796" s="285"/>
      <c r="U3796" s="285"/>
      <c r="V3796" s="285"/>
      <c r="W3796" s="285"/>
      <c r="X3796" s="285"/>
    </row>
    <row r="3797" spans="1:24">
      <c r="A3797" s="45"/>
      <c r="B3797" s="43">
        <f t="shared" si="65"/>
        <v>3775</v>
      </c>
      <c r="C3797" s="539"/>
      <c r="D3797" s="620"/>
      <c r="E3797" s="620"/>
      <c r="F3797" s="48"/>
      <c r="N3797" s="285"/>
      <c r="O3797" s="285"/>
      <c r="U3797" s="285"/>
      <c r="V3797" s="285"/>
      <c r="W3797" s="285"/>
      <c r="X3797" s="285"/>
    </row>
    <row r="3798" spans="1:24">
      <c r="A3798" s="45"/>
      <c r="B3798" s="43">
        <f t="shared" si="65"/>
        <v>3776</v>
      </c>
      <c r="C3798" s="539"/>
      <c r="D3798" s="620"/>
      <c r="E3798" s="620"/>
      <c r="F3798" s="48"/>
      <c r="N3798" s="285"/>
      <c r="O3798" s="285"/>
      <c r="U3798" s="285"/>
      <c r="V3798" s="285"/>
      <c r="W3798" s="285"/>
      <c r="X3798" s="285"/>
    </row>
    <row r="3799" spans="1:24">
      <c r="A3799" s="45"/>
      <c r="B3799" s="43">
        <f t="shared" si="65"/>
        <v>3777</v>
      </c>
      <c r="C3799" s="539"/>
      <c r="D3799" s="620"/>
      <c r="E3799" s="620"/>
      <c r="F3799" s="48"/>
      <c r="N3799" s="285"/>
      <c r="O3799" s="285"/>
      <c r="U3799" s="285"/>
      <c r="V3799" s="285"/>
      <c r="W3799" s="285"/>
      <c r="X3799" s="285"/>
    </row>
    <row r="3800" spans="1:24">
      <c r="A3800" s="45"/>
      <c r="B3800" s="43">
        <f t="shared" si="65"/>
        <v>3778</v>
      </c>
      <c r="C3800" s="539"/>
      <c r="D3800" s="620"/>
      <c r="E3800" s="620"/>
      <c r="F3800" s="48"/>
      <c r="N3800" s="285"/>
      <c r="O3800" s="285"/>
      <c r="U3800" s="285"/>
      <c r="V3800" s="285"/>
      <c r="W3800" s="285"/>
      <c r="X3800" s="285"/>
    </row>
    <row r="3801" spans="1:24">
      <c r="A3801" s="45"/>
      <c r="B3801" s="43">
        <f t="shared" ref="B3801:B3864" si="66">B3800+1</f>
        <v>3779</v>
      </c>
      <c r="C3801" s="539"/>
      <c r="D3801" s="620"/>
      <c r="E3801" s="620"/>
      <c r="F3801" s="48"/>
      <c r="N3801" s="285"/>
      <c r="O3801" s="285"/>
      <c r="U3801" s="285"/>
      <c r="V3801" s="285"/>
      <c r="W3801" s="285"/>
      <c r="X3801" s="285"/>
    </row>
    <row r="3802" spans="1:24">
      <c r="A3802" s="45"/>
      <c r="B3802" s="43">
        <f t="shared" si="66"/>
        <v>3780</v>
      </c>
      <c r="C3802" s="539"/>
      <c r="D3802" s="620"/>
      <c r="E3802" s="620"/>
      <c r="F3802" s="48"/>
      <c r="N3802" s="285"/>
      <c r="O3802" s="285"/>
      <c r="U3802" s="285"/>
      <c r="V3802" s="285"/>
      <c r="W3802" s="285"/>
      <c r="X3802" s="285"/>
    </row>
    <row r="3803" spans="1:24">
      <c r="A3803" s="45"/>
      <c r="B3803" s="43">
        <f t="shared" si="66"/>
        <v>3781</v>
      </c>
      <c r="C3803" s="539"/>
      <c r="D3803" s="620"/>
      <c r="E3803" s="620"/>
      <c r="F3803" s="48"/>
      <c r="N3803" s="285"/>
      <c r="O3803" s="285"/>
      <c r="U3803" s="285"/>
      <c r="V3803" s="285"/>
      <c r="W3803" s="285"/>
      <c r="X3803" s="285"/>
    </row>
    <row r="3804" spans="1:24">
      <c r="A3804" s="45"/>
      <c r="B3804" s="43">
        <f t="shared" si="66"/>
        <v>3782</v>
      </c>
      <c r="C3804" s="539"/>
      <c r="D3804" s="620"/>
      <c r="E3804" s="620"/>
      <c r="F3804" s="48"/>
      <c r="N3804" s="285"/>
      <c r="O3804" s="285"/>
      <c r="U3804" s="285"/>
      <c r="V3804" s="285"/>
      <c r="W3804" s="285"/>
      <c r="X3804" s="285"/>
    </row>
    <row r="3805" spans="1:24">
      <c r="A3805" s="45"/>
      <c r="B3805" s="43">
        <f t="shared" si="66"/>
        <v>3783</v>
      </c>
      <c r="C3805" s="539"/>
      <c r="D3805" s="620"/>
      <c r="E3805" s="620"/>
      <c r="F3805" s="48"/>
      <c r="N3805" s="285"/>
      <c r="O3805" s="285"/>
      <c r="U3805" s="285"/>
      <c r="V3805" s="285"/>
      <c r="W3805" s="285"/>
      <c r="X3805" s="285"/>
    </row>
    <row r="3806" spans="1:24">
      <c r="A3806" s="45"/>
      <c r="B3806" s="43">
        <f t="shared" si="66"/>
        <v>3784</v>
      </c>
      <c r="C3806" s="539"/>
      <c r="D3806" s="620"/>
      <c r="E3806" s="620"/>
      <c r="F3806" s="48"/>
      <c r="N3806" s="285"/>
      <c r="O3806" s="285"/>
      <c r="U3806" s="285"/>
      <c r="V3806" s="285"/>
      <c r="W3806" s="285"/>
      <c r="X3806" s="285"/>
    </row>
    <row r="3807" spans="1:24">
      <c r="A3807" s="45"/>
      <c r="B3807" s="43">
        <f t="shared" si="66"/>
        <v>3785</v>
      </c>
      <c r="C3807" s="539"/>
      <c r="D3807" s="620"/>
      <c r="E3807" s="620"/>
      <c r="F3807" s="48"/>
      <c r="N3807" s="285"/>
      <c r="O3807" s="285"/>
      <c r="U3807" s="285"/>
      <c r="V3807" s="285"/>
      <c r="W3807" s="285"/>
      <c r="X3807" s="285"/>
    </row>
    <row r="3808" spans="1:24">
      <c r="A3808" s="45"/>
      <c r="B3808" s="43">
        <f t="shared" si="66"/>
        <v>3786</v>
      </c>
      <c r="C3808" s="539"/>
      <c r="D3808" s="620"/>
      <c r="E3808" s="620"/>
      <c r="F3808" s="48"/>
      <c r="N3808" s="285"/>
      <c r="O3808" s="285"/>
      <c r="U3808" s="285"/>
      <c r="V3808" s="285"/>
      <c r="W3808" s="285"/>
      <c r="X3808" s="285"/>
    </row>
    <row r="3809" spans="1:24">
      <c r="A3809" s="45"/>
      <c r="B3809" s="43">
        <f t="shared" si="66"/>
        <v>3787</v>
      </c>
      <c r="C3809" s="539"/>
      <c r="D3809" s="620"/>
      <c r="E3809" s="620"/>
      <c r="F3809" s="48"/>
      <c r="N3809" s="285"/>
      <c r="O3809" s="285"/>
      <c r="U3809" s="285"/>
      <c r="V3809" s="285"/>
      <c r="W3809" s="285"/>
      <c r="X3809" s="285"/>
    </row>
    <row r="3810" spans="1:24">
      <c r="A3810" s="45"/>
      <c r="B3810" s="43">
        <f t="shared" si="66"/>
        <v>3788</v>
      </c>
      <c r="C3810" s="539"/>
      <c r="D3810" s="620"/>
      <c r="E3810" s="620"/>
      <c r="F3810" s="48"/>
      <c r="N3810" s="285"/>
      <c r="O3810" s="285"/>
      <c r="U3810" s="285"/>
      <c r="V3810" s="285"/>
      <c r="W3810" s="285"/>
      <c r="X3810" s="285"/>
    </row>
    <row r="3811" spans="1:24">
      <c r="A3811" s="45"/>
      <c r="B3811" s="43">
        <f t="shared" si="66"/>
        <v>3789</v>
      </c>
      <c r="C3811" s="539"/>
      <c r="D3811" s="620"/>
      <c r="E3811" s="620"/>
      <c r="F3811" s="48"/>
      <c r="N3811" s="285"/>
      <c r="O3811" s="285"/>
      <c r="U3811" s="285"/>
      <c r="V3811" s="285"/>
      <c r="W3811" s="285"/>
      <c r="X3811" s="285"/>
    </row>
    <row r="3812" spans="1:24">
      <c r="A3812" s="45"/>
      <c r="B3812" s="43">
        <f t="shared" si="66"/>
        <v>3790</v>
      </c>
      <c r="C3812" s="539"/>
      <c r="D3812" s="620"/>
      <c r="E3812" s="620"/>
      <c r="F3812" s="48"/>
      <c r="N3812" s="285"/>
      <c r="O3812" s="285"/>
      <c r="U3812" s="285"/>
      <c r="V3812" s="285"/>
      <c r="W3812" s="285"/>
      <c r="X3812" s="285"/>
    </row>
    <row r="3813" spans="1:24">
      <c r="A3813" s="45"/>
      <c r="B3813" s="43">
        <f t="shared" si="66"/>
        <v>3791</v>
      </c>
      <c r="C3813" s="539"/>
      <c r="D3813" s="620"/>
      <c r="E3813" s="620"/>
      <c r="F3813" s="48"/>
      <c r="N3813" s="285"/>
      <c r="O3813" s="285"/>
      <c r="U3813" s="285"/>
      <c r="V3813" s="285"/>
      <c r="W3813" s="285"/>
      <c r="X3813" s="285"/>
    </row>
    <row r="3814" spans="1:24">
      <c r="A3814" s="45"/>
      <c r="B3814" s="43">
        <f t="shared" si="66"/>
        <v>3792</v>
      </c>
      <c r="C3814" s="539"/>
      <c r="D3814" s="620"/>
      <c r="E3814" s="620"/>
      <c r="F3814" s="48"/>
      <c r="N3814" s="285"/>
      <c r="O3814" s="285"/>
      <c r="U3814" s="285"/>
      <c r="V3814" s="285"/>
      <c r="W3814" s="285"/>
      <c r="X3814" s="285"/>
    </row>
    <row r="3815" spans="1:24">
      <c r="A3815" s="45"/>
      <c r="B3815" s="43">
        <f t="shared" si="66"/>
        <v>3793</v>
      </c>
      <c r="C3815" s="539"/>
      <c r="D3815" s="620"/>
      <c r="E3815" s="620"/>
      <c r="F3815" s="48"/>
      <c r="N3815" s="285"/>
      <c r="O3815" s="285"/>
      <c r="U3815" s="285"/>
      <c r="V3815" s="285"/>
      <c r="W3815" s="285"/>
      <c r="X3815" s="285"/>
    </row>
    <row r="3816" spans="1:24">
      <c r="A3816" s="45"/>
      <c r="B3816" s="43">
        <f t="shared" si="66"/>
        <v>3794</v>
      </c>
      <c r="C3816" s="539"/>
      <c r="D3816" s="620"/>
      <c r="E3816" s="620"/>
      <c r="F3816" s="48"/>
      <c r="N3816" s="285"/>
      <c r="O3816" s="285"/>
      <c r="U3816" s="285"/>
      <c r="V3816" s="285"/>
      <c r="W3816" s="285"/>
      <c r="X3816" s="285"/>
    </row>
    <row r="3817" spans="1:24">
      <c r="A3817" s="45"/>
      <c r="B3817" s="43">
        <f t="shared" si="66"/>
        <v>3795</v>
      </c>
      <c r="C3817" s="539"/>
      <c r="D3817" s="620"/>
      <c r="E3817" s="620"/>
      <c r="F3817" s="48"/>
      <c r="N3817" s="285"/>
      <c r="O3817" s="285"/>
      <c r="U3817" s="285"/>
      <c r="V3817" s="285"/>
      <c r="W3817" s="285"/>
      <c r="X3817" s="285"/>
    </row>
    <row r="3818" spans="1:24">
      <c r="A3818" s="45"/>
      <c r="B3818" s="43">
        <f t="shared" si="66"/>
        <v>3796</v>
      </c>
      <c r="C3818" s="539"/>
      <c r="D3818" s="620"/>
      <c r="E3818" s="620"/>
      <c r="F3818" s="48"/>
      <c r="N3818" s="285"/>
      <c r="O3818" s="285"/>
      <c r="U3818" s="285"/>
      <c r="V3818" s="285"/>
      <c r="W3818" s="285"/>
      <c r="X3818" s="285"/>
    </row>
    <row r="3819" spans="1:24">
      <c r="A3819" s="45"/>
      <c r="B3819" s="43">
        <f t="shared" si="66"/>
        <v>3797</v>
      </c>
      <c r="C3819" s="539"/>
      <c r="D3819" s="620"/>
      <c r="E3819" s="620"/>
      <c r="F3819" s="48"/>
      <c r="N3819" s="285"/>
      <c r="O3819" s="285"/>
      <c r="U3819" s="285"/>
      <c r="V3819" s="285"/>
      <c r="W3819" s="285"/>
      <c r="X3819" s="285"/>
    </row>
    <row r="3820" spans="1:24">
      <c r="A3820" s="45"/>
      <c r="B3820" s="43">
        <f t="shared" si="66"/>
        <v>3798</v>
      </c>
      <c r="C3820" s="539"/>
      <c r="D3820" s="620"/>
      <c r="E3820" s="620"/>
      <c r="F3820" s="48"/>
      <c r="N3820" s="285"/>
      <c r="O3820" s="285"/>
      <c r="U3820" s="285"/>
      <c r="V3820" s="285"/>
      <c r="W3820" s="285"/>
      <c r="X3820" s="285"/>
    </row>
    <row r="3821" spans="1:24">
      <c r="A3821" s="45"/>
      <c r="B3821" s="43">
        <f t="shared" si="66"/>
        <v>3799</v>
      </c>
      <c r="C3821" s="539"/>
      <c r="D3821" s="620"/>
      <c r="E3821" s="620"/>
      <c r="F3821" s="48"/>
      <c r="N3821" s="285"/>
      <c r="O3821" s="285"/>
      <c r="U3821" s="285"/>
      <c r="V3821" s="285"/>
      <c r="W3821" s="285"/>
      <c r="X3821" s="285"/>
    </row>
    <row r="3822" spans="1:24">
      <c r="A3822" s="45"/>
      <c r="B3822" s="43">
        <f t="shared" si="66"/>
        <v>3800</v>
      </c>
      <c r="C3822" s="539"/>
      <c r="D3822" s="620"/>
      <c r="E3822" s="620"/>
      <c r="F3822" s="48"/>
      <c r="N3822" s="285"/>
      <c r="O3822" s="285"/>
      <c r="U3822" s="285"/>
      <c r="V3822" s="285"/>
      <c r="W3822" s="285"/>
      <c r="X3822" s="285"/>
    </row>
    <row r="3823" spans="1:24">
      <c r="A3823" s="45"/>
      <c r="B3823" s="43">
        <f t="shared" si="66"/>
        <v>3801</v>
      </c>
      <c r="C3823" s="539"/>
      <c r="D3823" s="620"/>
      <c r="E3823" s="620"/>
      <c r="F3823" s="48"/>
      <c r="N3823" s="285"/>
      <c r="O3823" s="285"/>
      <c r="U3823" s="285"/>
      <c r="V3823" s="285"/>
      <c r="W3823" s="285"/>
      <c r="X3823" s="285"/>
    </row>
    <row r="3824" spans="1:24">
      <c r="A3824" s="45"/>
      <c r="B3824" s="43">
        <f t="shared" si="66"/>
        <v>3802</v>
      </c>
      <c r="C3824" s="539"/>
      <c r="D3824" s="620"/>
      <c r="E3824" s="620"/>
      <c r="F3824" s="48"/>
      <c r="N3824" s="285"/>
      <c r="O3824" s="285"/>
      <c r="U3824" s="285"/>
      <c r="V3824" s="285"/>
      <c r="W3824" s="285"/>
      <c r="X3824" s="285"/>
    </row>
    <row r="3825" spans="1:24">
      <c r="A3825" s="45"/>
      <c r="B3825" s="43">
        <f t="shared" si="66"/>
        <v>3803</v>
      </c>
      <c r="C3825" s="539"/>
      <c r="D3825" s="620"/>
      <c r="E3825" s="620"/>
      <c r="F3825" s="48"/>
      <c r="N3825" s="285"/>
      <c r="O3825" s="285"/>
      <c r="U3825" s="285"/>
      <c r="V3825" s="285"/>
      <c r="W3825" s="285"/>
      <c r="X3825" s="285"/>
    </row>
    <row r="3826" spans="1:24">
      <c r="A3826" s="45"/>
      <c r="B3826" s="43">
        <f t="shared" si="66"/>
        <v>3804</v>
      </c>
      <c r="C3826" s="539"/>
      <c r="D3826" s="620"/>
      <c r="E3826" s="620"/>
      <c r="F3826" s="48"/>
      <c r="N3826" s="285"/>
      <c r="O3826" s="285"/>
      <c r="U3826" s="285"/>
      <c r="V3826" s="285"/>
      <c r="W3826" s="285"/>
      <c r="X3826" s="285"/>
    </row>
    <row r="3827" spans="1:24">
      <c r="A3827" s="45"/>
      <c r="B3827" s="43">
        <f t="shared" si="66"/>
        <v>3805</v>
      </c>
      <c r="C3827" s="539"/>
      <c r="D3827" s="620"/>
      <c r="E3827" s="620"/>
      <c r="F3827" s="48"/>
      <c r="N3827" s="285"/>
      <c r="O3827" s="285"/>
      <c r="U3827" s="285"/>
      <c r="V3827" s="285"/>
      <c r="W3827" s="285"/>
      <c r="X3827" s="285"/>
    </row>
    <row r="3828" spans="1:24">
      <c r="A3828" s="45"/>
      <c r="B3828" s="43">
        <f t="shared" si="66"/>
        <v>3806</v>
      </c>
      <c r="C3828" s="539"/>
      <c r="D3828" s="620"/>
      <c r="E3828" s="620"/>
      <c r="F3828" s="48"/>
      <c r="N3828" s="285"/>
      <c r="O3828" s="285"/>
      <c r="U3828" s="285"/>
      <c r="V3828" s="285"/>
      <c r="W3828" s="285"/>
      <c r="X3828" s="285"/>
    </row>
    <row r="3829" spans="1:24">
      <c r="A3829" s="45"/>
      <c r="B3829" s="43">
        <f t="shared" si="66"/>
        <v>3807</v>
      </c>
      <c r="C3829" s="539"/>
      <c r="D3829" s="620"/>
      <c r="E3829" s="620"/>
      <c r="F3829" s="48"/>
      <c r="N3829" s="285"/>
      <c r="O3829" s="285"/>
      <c r="U3829" s="285"/>
      <c r="V3829" s="285"/>
      <c r="W3829" s="285"/>
      <c r="X3829" s="285"/>
    </row>
    <row r="3830" spans="1:24">
      <c r="A3830" s="45"/>
      <c r="B3830" s="43">
        <f t="shared" si="66"/>
        <v>3808</v>
      </c>
      <c r="C3830" s="539"/>
      <c r="D3830" s="620"/>
      <c r="E3830" s="620"/>
      <c r="F3830" s="48"/>
      <c r="N3830" s="285"/>
      <c r="O3830" s="285"/>
      <c r="U3830" s="285"/>
      <c r="V3830" s="285"/>
      <c r="W3830" s="285"/>
      <c r="X3830" s="285"/>
    </row>
    <row r="3831" spans="1:24">
      <c r="A3831" s="45"/>
      <c r="B3831" s="43">
        <f t="shared" si="66"/>
        <v>3809</v>
      </c>
      <c r="C3831" s="539"/>
      <c r="D3831" s="620"/>
      <c r="E3831" s="620"/>
      <c r="F3831" s="48"/>
      <c r="N3831" s="285"/>
      <c r="O3831" s="285"/>
      <c r="U3831" s="285"/>
      <c r="V3831" s="285"/>
      <c r="W3831" s="285"/>
      <c r="X3831" s="285"/>
    </row>
    <row r="3832" spans="1:24">
      <c r="A3832" s="45"/>
      <c r="B3832" s="43">
        <f t="shared" si="66"/>
        <v>3810</v>
      </c>
      <c r="C3832" s="539"/>
      <c r="D3832" s="620"/>
      <c r="E3832" s="620"/>
      <c r="F3832" s="48"/>
      <c r="N3832" s="285"/>
      <c r="O3832" s="285"/>
      <c r="U3832" s="285"/>
      <c r="V3832" s="285"/>
      <c r="W3832" s="285"/>
      <c r="X3832" s="285"/>
    </row>
    <row r="3833" spans="1:24">
      <c r="A3833" s="45"/>
      <c r="B3833" s="43">
        <f t="shared" si="66"/>
        <v>3811</v>
      </c>
      <c r="C3833" s="539"/>
      <c r="D3833" s="620"/>
      <c r="E3833" s="620"/>
      <c r="F3833" s="48"/>
      <c r="N3833" s="285"/>
      <c r="O3833" s="285"/>
      <c r="U3833" s="285"/>
      <c r="V3833" s="285"/>
      <c r="W3833" s="285"/>
      <c r="X3833" s="285"/>
    </row>
    <row r="3834" spans="1:24">
      <c r="A3834" s="45"/>
      <c r="B3834" s="43">
        <f t="shared" si="66"/>
        <v>3812</v>
      </c>
      <c r="C3834" s="539"/>
      <c r="D3834" s="620"/>
      <c r="E3834" s="620"/>
      <c r="F3834" s="48"/>
      <c r="N3834" s="285"/>
      <c r="O3834" s="285"/>
      <c r="U3834" s="285"/>
      <c r="V3834" s="285"/>
      <c r="W3834" s="285"/>
      <c r="X3834" s="285"/>
    </row>
    <row r="3835" spans="1:24">
      <c r="A3835" s="45"/>
      <c r="B3835" s="43">
        <f t="shared" si="66"/>
        <v>3813</v>
      </c>
      <c r="C3835" s="539"/>
      <c r="D3835" s="620"/>
      <c r="E3835" s="620"/>
      <c r="F3835" s="48"/>
      <c r="N3835" s="285"/>
      <c r="O3835" s="285"/>
      <c r="U3835" s="285"/>
      <c r="V3835" s="285"/>
      <c r="W3835" s="285"/>
      <c r="X3835" s="285"/>
    </row>
    <row r="3836" spans="1:24">
      <c r="A3836" s="45"/>
      <c r="B3836" s="43">
        <f t="shared" si="66"/>
        <v>3814</v>
      </c>
      <c r="C3836" s="539"/>
      <c r="D3836" s="620"/>
      <c r="E3836" s="620"/>
      <c r="F3836" s="48"/>
      <c r="N3836" s="285"/>
      <c r="O3836" s="285"/>
      <c r="U3836" s="285"/>
      <c r="V3836" s="285"/>
      <c r="W3836" s="285"/>
      <c r="X3836" s="285"/>
    </row>
    <row r="3837" spans="1:24">
      <c r="A3837" s="45"/>
      <c r="B3837" s="43">
        <f t="shared" si="66"/>
        <v>3815</v>
      </c>
      <c r="C3837" s="539"/>
      <c r="D3837" s="620"/>
      <c r="E3837" s="620"/>
      <c r="F3837" s="48"/>
      <c r="N3837" s="285"/>
      <c r="O3837" s="285"/>
      <c r="U3837" s="285"/>
      <c r="V3837" s="285"/>
      <c r="W3837" s="285"/>
      <c r="X3837" s="285"/>
    </row>
    <row r="3838" spans="1:24">
      <c r="A3838" s="45"/>
      <c r="B3838" s="43">
        <f t="shared" si="66"/>
        <v>3816</v>
      </c>
      <c r="C3838" s="539"/>
      <c r="D3838" s="620"/>
      <c r="E3838" s="620"/>
      <c r="F3838" s="48"/>
      <c r="N3838" s="285"/>
      <c r="O3838" s="285"/>
      <c r="U3838" s="285"/>
      <c r="V3838" s="285"/>
      <c r="W3838" s="285"/>
      <c r="X3838" s="285"/>
    </row>
    <row r="3839" spans="1:24">
      <c r="A3839" s="45"/>
      <c r="B3839" s="43">
        <f t="shared" si="66"/>
        <v>3817</v>
      </c>
      <c r="C3839" s="539"/>
      <c r="D3839" s="620"/>
      <c r="E3839" s="620"/>
      <c r="F3839" s="48"/>
      <c r="N3839" s="285"/>
      <c r="O3839" s="285"/>
      <c r="U3839" s="285"/>
      <c r="V3839" s="285"/>
      <c r="W3839" s="285"/>
      <c r="X3839" s="285"/>
    </row>
    <row r="3840" spans="1:24">
      <c r="A3840" s="45"/>
      <c r="B3840" s="43">
        <f t="shared" si="66"/>
        <v>3818</v>
      </c>
      <c r="C3840" s="539"/>
      <c r="D3840" s="620"/>
      <c r="E3840" s="620"/>
      <c r="F3840" s="48"/>
      <c r="N3840" s="285"/>
      <c r="O3840" s="285"/>
      <c r="U3840" s="285"/>
      <c r="V3840" s="285"/>
      <c r="W3840" s="285"/>
      <c r="X3840" s="285"/>
    </row>
    <row r="3841" spans="1:24">
      <c r="A3841" s="45"/>
      <c r="B3841" s="43">
        <f t="shared" si="66"/>
        <v>3819</v>
      </c>
      <c r="C3841" s="539"/>
      <c r="D3841" s="620"/>
      <c r="E3841" s="620"/>
      <c r="F3841" s="48"/>
      <c r="N3841" s="285"/>
      <c r="O3841" s="285"/>
      <c r="U3841" s="285"/>
      <c r="V3841" s="285"/>
      <c r="W3841" s="285"/>
      <c r="X3841" s="285"/>
    </row>
    <row r="3842" spans="1:24">
      <c r="A3842" s="45"/>
      <c r="B3842" s="43">
        <f t="shared" si="66"/>
        <v>3820</v>
      </c>
      <c r="C3842" s="539"/>
      <c r="D3842" s="620"/>
      <c r="E3842" s="620"/>
      <c r="F3842" s="48"/>
      <c r="N3842" s="285"/>
      <c r="O3842" s="285"/>
      <c r="U3842" s="285"/>
      <c r="V3842" s="285"/>
      <c r="W3842" s="285"/>
      <c r="X3842" s="285"/>
    </row>
    <row r="3843" spans="1:24">
      <c r="A3843" s="45"/>
      <c r="B3843" s="43">
        <f t="shared" si="66"/>
        <v>3821</v>
      </c>
      <c r="C3843" s="539"/>
      <c r="D3843" s="620"/>
      <c r="E3843" s="620"/>
      <c r="F3843" s="48"/>
      <c r="N3843" s="285"/>
      <c r="O3843" s="285"/>
      <c r="U3843" s="285"/>
      <c r="V3843" s="285"/>
      <c r="W3843" s="285"/>
      <c r="X3843" s="285"/>
    </row>
    <row r="3844" spans="1:24">
      <c r="A3844" s="45"/>
      <c r="B3844" s="43">
        <f t="shared" si="66"/>
        <v>3822</v>
      </c>
      <c r="C3844" s="539"/>
      <c r="D3844" s="620"/>
      <c r="E3844" s="620"/>
      <c r="F3844" s="48"/>
      <c r="N3844" s="285"/>
      <c r="O3844" s="285"/>
      <c r="U3844" s="285"/>
      <c r="V3844" s="285"/>
      <c r="W3844" s="285"/>
      <c r="X3844" s="285"/>
    </row>
    <row r="3845" spans="1:24">
      <c r="A3845" s="45"/>
      <c r="B3845" s="43">
        <f t="shared" si="66"/>
        <v>3823</v>
      </c>
      <c r="C3845" s="539"/>
      <c r="D3845" s="620"/>
      <c r="E3845" s="620"/>
      <c r="F3845" s="48"/>
      <c r="N3845" s="285"/>
      <c r="O3845" s="285"/>
      <c r="U3845" s="285"/>
      <c r="V3845" s="285"/>
      <c r="W3845" s="285"/>
      <c r="X3845" s="285"/>
    </row>
    <row r="3846" spans="1:24">
      <c r="A3846" s="45"/>
      <c r="B3846" s="43">
        <f t="shared" si="66"/>
        <v>3824</v>
      </c>
      <c r="C3846" s="539"/>
      <c r="D3846" s="620"/>
      <c r="E3846" s="620"/>
      <c r="F3846" s="48"/>
      <c r="N3846" s="285"/>
      <c r="O3846" s="285"/>
      <c r="U3846" s="285"/>
      <c r="V3846" s="285"/>
      <c r="W3846" s="285"/>
      <c r="X3846" s="285"/>
    </row>
    <row r="3847" spans="1:24">
      <c r="A3847" s="45"/>
      <c r="B3847" s="43">
        <f t="shared" si="66"/>
        <v>3825</v>
      </c>
      <c r="C3847" s="539"/>
      <c r="D3847" s="620"/>
      <c r="E3847" s="620"/>
      <c r="F3847" s="48"/>
      <c r="N3847" s="285"/>
      <c r="O3847" s="285"/>
      <c r="U3847" s="285"/>
      <c r="V3847" s="285"/>
      <c r="W3847" s="285"/>
      <c r="X3847" s="285"/>
    </row>
    <row r="3848" spans="1:24">
      <c r="A3848" s="45"/>
      <c r="B3848" s="43">
        <f t="shared" si="66"/>
        <v>3826</v>
      </c>
      <c r="C3848" s="539"/>
      <c r="D3848" s="620"/>
      <c r="E3848" s="620"/>
      <c r="F3848" s="48"/>
      <c r="N3848" s="285"/>
      <c r="O3848" s="285"/>
      <c r="U3848" s="285"/>
      <c r="V3848" s="285"/>
      <c r="W3848" s="285"/>
      <c r="X3848" s="285"/>
    </row>
    <row r="3849" spans="1:24">
      <c r="A3849" s="45"/>
      <c r="B3849" s="43">
        <f t="shared" si="66"/>
        <v>3827</v>
      </c>
      <c r="C3849" s="539"/>
      <c r="D3849" s="620"/>
      <c r="E3849" s="620"/>
      <c r="F3849" s="48"/>
      <c r="N3849" s="285"/>
      <c r="O3849" s="285"/>
      <c r="U3849" s="285"/>
      <c r="V3849" s="285"/>
      <c r="W3849" s="285"/>
      <c r="X3849" s="285"/>
    </row>
    <row r="3850" spans="1:24">
      <c r="A3850" s="45"/>
      <c r="B3850" s="43">
        <f t="shared" si="66"/>
        <v>3828</v>
      </c>
      <c r="C3850" s="539"/>
      <c r="D3850" s="620"/>
      <c r="E3850" s="620"/>
      <c r="F3850" s="48"/>
      <c r="N3850" s="285"/>
      <c r="O3850" s="285"/>
      <c r="U3850" s="285"/>
      <c r="V3850" s="285"/>
      <c r="W3850" s="285"/>
      <c r="X3850" s="285"/>
    </row>
    <row r="3851" spans="1:24">
      <c r="A3851" s="45"/>
      <c r="B3851" s="43">
        <f t="shared" si="66"/>
        <v>3829</v>
      </c>
      <c r="C3851" s="539"/>
      <c r="D3851" s="620"/>
      <c r="E3851" s="620"/>
      <c r="F3851" s="48"/>
      <c r="N3851" s="285"/>
      <c r="O3851" s="285"/>
      <c r="U3851" s="285"/>
      <c r="V3851" s="285"/>
      <c r="W3851" s="285"/>
      <c r="X3851" s="285"/>
    </row>
    <row r="3852" spans="1:24">
      <c r="A3852" s="45"/>
      <c r="B3852" s="43">
        <f t="shared" si="66"/>
        <v>3830</v>
      </c>
      <c r="C3852" s="539"/>
      <c r="D3852" s="620"/>
      <c r="E3852" s="620"/>
      <c r="F3852" s="48"/>
      <c r="N3852" s="285"/>
      <c r="O3852" s="285"/>
      <c r="U3852" s="285"/>
      <c r="V3852" s="285"/>
      <c r="W3852" s="285"/>
      <c r="X3852" s="285"/>
    </row>
    <row r="3853" spans="1:24">
      <c r="A3853" s="45"/>
      <c r="B3853" s="43">
        <f t="shared" si="66"/>
        <v>3831</v>
      </c>
      <c r="C3853" s="539"/>
      <c r="D3853" s="620"/>
      <c r="E3853" s="620"/>
      <c r="F3853" s="48"/>
      <c r="N3853" s="285"/>
      <c r="O3853" s="285"/>
      <c r="U3853" s="285"/>
      <c r="V3853" s="285"/>
      <c r="W3853" s="285"/>
      <c r="X3853" s="285"/>
    </row>
    <row r="3854" spans="1:24">
      <c r="A3854" s="45"/>
      <c r="B3854" s="43">
        <f t="shared" si="66"/>
        <v>3832</v>
      </c>
      <c r="C3854" s="539"/>
      <c r="D3854" s="620"/>
      <c r="E3854" s="620"/>
      <c r="F3854" s="48"/>
      <c r="N3854" s="285"/>
      <c r="O3854" s="285"/>
      <c r="U3854" s="285"/>
      <c r="V3854" s="285"/>
      <c r="W3854" s="285"/>
      <c r="X3854" s="285"/>
    </row>
    <row r="3855" spans="1:24">
      <c r="A3855" s="45"/>
      <c r="B3855" s="43">
        <f t="shared" si="66"/>
        <v>3833</v>
      </c>
      <c r="C3855" s="539"/>
      <c r="D3855" s="620"/>
      <c r="E3855" s="620"/>
      <c r="F3855" s="48"/>
      <c r="N3855" s="285"/>
      <c r="O3855" s="285"/>
      <c r="U3855" s="285"/>
      <c r="V3855" s="285"/>
      <c r="W3855" s="285"/>
      <c r="X3855" s="285"/>
    </row>
    <row r="3856" spans="1:24">
      <c r="A3856" s="45"/>
      <c r="B3856" s="43">
        <f t="shared" si="66"/>
        <v>3834</v>
      </c>
      <c r="C3856" s="539"/>
      <c r="D3856" s="620"/>
      <c r="E3856" s="620"/>
      <c r="F3856" s="48"/>
      <c r="N3856" s="285"/>
      <c r="O3856" s="285"/>
      <c r="U3856" s="285"/>
      <c r="V3856" s="285"/>
      <c r="W3856" s="285"/>
      <c r="X3856" s="285"/>
    </row>
    <row r="3857" spans="1:24">
      <c r="A3857" s="45"/>
      <c r="B3857" s="43">
        <f t="shared" si="66"/>
        <v>3835</v>
      </c>
      <c r="C3857" s="539"/>
      <c r="D3857" s="620"/>
      <c r="E3857" s="620"/>
      <c r="F3857" s="48"/>
      <c r="N3857" s="285"/>
      <c r="O3857" s="285"/>
      <c r="U3857" s="285"/>
      <c r="V3857" s="285"/>
      <c r="W3857" s="285"/>
      <c r="X3857" s="285"/>
    </row>
    <row r="3858" spans="1:24">
      <c r="A3858" s="45"/>
      <c r="B3858" s="43">
        <f t="shared" si="66"/>
        <v>3836</v>
      </c>
      <c r="C3858" s="539"/>
      <c r="D3858" s="620"/>
      <c r="E3858" s="620"/>
      <c r="F3858" s="48"/>
      <c r="N3858" s="285"/>
      <c r="O3858" s="285"/>
      <c r="U3858" s="285"/>
      <c r="V3858" s="285"/>
      <c r="W3858" s="285"/>
      <c r="X3858" s="285"/>
    </row>
    <row r="3859" spans="1:24">
      <c r="A3859" s="45"/>
      <c r="B3859" s="43">
        <f t="shared" si="66"/>
        <v>3837</v>
      </c>
      <c r="C3859" s="539"/>
      <c r="D3859" s="620"/>
      <c r="E3859" s="620"/>
      <c r="F3859" s="48"/>
      <c r="N3859" s="285"/>
      <c r="O3859" s="285"/>
      <c r="U3859" s="285"/>
      <c r="V3859" s="285"/>
      <c r="W3859" s="285"/>
      <c r="X3859" s="285"/>
    </row>
    <row r="3860" spans="1:24">
      <c r="A3860" s="45"/>
      <c r="B3860" s="43">
        <f t="shared" si="66"/>
        <v>3838</v>
      </c>
      <c r="C3860" s="539"/>
      <c r="D3860" s="620"/>
      <c r="E3860" s="620"/>
      <c r="F3860" s="48"/>
      <c r="N3860" s="285"/>
      <c r="O3860" s="285"/>
      <c r="U3860" s="285"/>
      <c r="V3860" s="285"/>
      <c r="W3860" s="285"/>
      <c r="X3860" s="285"/>
    </row>
    <row r="3861" spans="1:24">
      <c r="A3861" s="45"/>
      <c r="B3861" s="43">
        <f t="shared" si="66"/>
        <v>3839</v>
      </c>
      <c r="C3861" s="539"/>
      <c r="D3861" s="620"/>
      <c r="E3861" s="620"/>
      <c r="F3861" s="48"/>
      <c r="N3861" s="285"/>
      <c r="O3861" s="285"/>
      <c r="U3861" s="285"/>
      <c r="V3861" s="285"/>
      <c r="W3861" s="285"/>
      <c r="X3861" s="285"/>
    </row>
    <row r="3862" spans="1:24">
      <c r="A3862" s="45"/>
      <c r="B3862" s="43">
        <f t="shared" si="66"/>
        <v>3840</v>
      </c>
      <c r="C3862" s="539"/>
      <c r="D3862" s="620"/>
      <c r="E3862" s="620"/>
      <c r="F3862" s="48"/>
      <c r="N3862" s="285"/>
      <c r="O3862" s="285"/>
      <c r="U3862" s="285"/>
      <c r="V3862" s="285"/>
      <c r="W3862" s="285"/>
      <c r="X3862" s="285"/>
    </row>
    <row r="3863" spans="1:24">
      <c r="A3863" s="45"/>
      <c r="B3863" s="43">
        <f t="shared" si="66"/>
        <v>3841</v>
      </c>
      <c r="C3863" s="539"/>
      <c r="D3863" s="620"/>
      <c r="E3863" s="620"/>
      <c r="F3863" s="48"/>
      <c r="N3863" s="285"/>
      <c r="O3863" s="285"/>
      <c r="U3863" s="285"/>
      <c r="V3863" s="285"/>
      <c r="W3863" s="285"/>
      <c r="X3863" s="285"/>
    </row>
    <row r="3864" spans="1:24">
      <c r="A3864" s="45"/>
      <c r="B3864" s="43">
        <f t="shared" si="66"/>
        <v>3842</v>
      </c>
      <c r="C3864" s="539"/>
      <c r="D3864" s="620"/>
      <c r="E3864" s="620"/>
      <c r="F3864" s="48"/>
      <c r="N3864" s="285"/>
      <c r="O3864" s="285"/>
      <c r="U3864" s="285"/>
      <c r="V3864" s="285"/>
      <c r="W3864" s="285"/>
      <c r="X3864" s="285"/>
    </row>
    <row r="3865" spans="1:24">
      <c r="A3865" s="45"/>
      <c r="B3865" s="43">
        <f t="shared" ref="B3865:B3928" si="67">B3864+1</f>
        <v>3843</v>
      </c>
      <c r="C3865" s="539"/>
      <c r="D3865" s="620"/>
      <c r="E3865" s="620"/>
      <c r="F3865" s="48"/>
      <c r="N3865" s="285"/>
      <c r="O3865" s="285"/>
      <c r="U3865" s="285"/>
      <c r="V3865" s="285"/>
      <c r="W3865" s="285"/>
      <c r="X3865" s="285"/>
    </row>
    <row r="3866" spans="1:24">
      <c r="A3866" s="45"/>
      <c r="B3866" s="43">
        <f t="shared" si="67"/>
        <v>3844</v>
      </c>
      <c r="C3866" s="539"/>
      <c r="D3866" s="620"/>
      <c r="E3866" s="620"/>
      <c r="F3866" s="48"/>
      <c r="N3866" s="285"/>
      <c r="O3866" s="285"/>
      <c r="U3866" s="285"/>
      <c r="V3866" s="285"/>
      <c r="W3866" s="285"/>
      <c r="X3866" s="285"/>
    </row>
    <row r="3867" spans="1:24">
      <c r="A3867" s="45"/>
      <c r="B3867" s="43">
        <f t="shared" si="67"/>
        <v>3845</v>
      </c>
      <c r="C3867" s="539"/>
      <c r="D3867" s="620"/>
      <c r="E3867" s="620"/>
      <c r="F3867" s="48"/>
      <c r="N3867" s="285"/>
      <c r="O3867" s="285"/>
      <c r="U3867" s="285"/>
      <c r="V3867" s="285"/>
      <c r="W3867" s="285"/>
      <c r="X3867" s="285"/>
    </row>
    <row r="3868" spans="1:24">
      <c r="A3868" s="45"/>
      <c r="B3868" s="43">
        <f t="shared" si="67"/>
        <v>3846</v>
      </c>
      <c r="C3868" s="539"/>
      <c r="D3868" s="620"/>
      <c r="E3868" s="620"/>
      <c r="F3868" s="48"/>
      <c r="N3868" s="285"/>
      <c r="O3868" s="285"/>
      <c r="U3868" s="285"/>
      <c r="V3868" s="285"/>
      <c r="W3868" s="285"/>
      <c r="X3868" s="285"/>
    </row>
    <row r="3869" spans="1:24">
      <c r="A3869" s="45"/>
      <c r="B3869" s="43">
        <f t="shared" si="67"/>
        <v>3847</v>
      </c>
      <c r="C3869" s="539"/>
      <c r="D3869" s="620"/>
      <c r="E3869" s="620"/>
      <c r="F3869" s="48"/>
      <c r="N3869" s="285"/>
      <c r="O3869" s="285"/>
      <c r="U3869" s="285"/>
      <c r="V3869" s="285"/>
      <c r="W3869" s="285"/>
      <c r="X3869" s="285"/>
    </row>
    <row r="3870" spans="1:24">
      <c r="A3870" s="45"/>
      <c r="B3870" s="43">
        <f t="shared" si="67"/>
        <v>3848</v>
      </c>
      <c r="C3870" s="539"/>
      <c r="D3870" s="620"/>
      <c r="E3870" s="620"/>
      <c r="F3870" s="48"/>
      <c r="N3870" s="285"/>
      <c r="O3870" s="285"/>
      <c r="U3870" s="285"/>
      <c r="V3870" s="285"/>
      <c r="W3870" s="285"/>
      <c r="X3870" s="285"/>
    </row>
    <row r="3871" spans="1:24">
      <c r="A3871" s="45"/>
      <c r="B3871" s="43">
        <f t="shared" si="67"/>
        <v>3849</v>
      </c>
      <c r="C3871" s="539"/>
      <c r="D3871" s="620"/>
      <c r="E3871" s="620"/>
      <c r="F3871" s="48"/>
      <c r="N3871" s="285"/>
      <c r="O3871" s="285"/>
      <c r="U3871" s="285"/>
      <c r="V3871" s="285"/>
      <c r="W3871" s="285"/>
      <c r="X3871" s="285"/>
    </row>
    <row r="3872" spans="1:24">
      <c r="A3872" s="45"/>
      <c r="B3872" s="43">
        <f t="shared" si="67"/>
        <v>3850</v>
      </c>
      <c r="C3872" s="539"/>
      <c r="D3872" s="620"/>
      <c r="E3872" s="620"/>
      <c r="F3872" s="48"/>
      <c r="N3872" s="285"/>
      <c r="O3872" s="285"/>
      <c r="U3872" s="285"/>
      <c r="V3872" s="285"/>
      <c r="W3872" s="285"/>
      <c r="X3872" s="285"/>
    </row>
    <row r="3873" spans="1:24">
      <c r="A3873" s="45"/>
      <c r="B3873" s="43">
        <f t="shared" si="67"/>
        <v>3851</v>
      </c>
      <c r="C3873" s="539"/>
      <c r="D3873" s="620"/>
      <c r="E3873" s="620"/>
      <c r="F3873" s="48"/>
      <c r="N3873" s="285"/>
      <c r="O3873" s="285"/>
      <c r="U3873" s="285"/>
      <c r="V3873" s="285"/>
      <c r="W3873" s="285"/>
      <c r="X3873" s="285"/>
    </row>
    <row r="3874" spans="1:24">
      <c r="A3874" s="45"/>
      <c r="B3874" s="43">
        <f t="shared" si="67"/>
        <v>3852</v>
      </c>
      <c r="C3874" s="539"/>
      <c r="D3874" s="620"/>
      <c r="E3874" s="620"/>
      <c r="F3874" s="48"/>
      <c r="N3874" s="285"/>
      <c r="O3874" s="285"/>
      <c r="U3874" s="285"/>
      <c r="V3874" s="285"/>
      <c r="W3874" s="285"/>
      <c r="X3874" s="285"/>
    </row>
    <row r="3875" spans="1:24">
      <c r="A3875" s="45"/>
      <c r="B3875" s="43">
        <f t="shared" si="67"/>
        <v>3853</v>
      </c>
      <c r="C3875" s="539"/>
      <c r="D3875" s="620"/>
      <c r="E3875" s="620"/>
      <c r="F3875" s="48"/>
      <c r="N3875" s="285"/>
      <c r="O3875" s="285"/>
      <c r="U3875" s="285"/>
      <c r="V3875" s="285"/>
      <c r="W3875" s="285"/>
      <c r="X3875" s="285"/>
    </row>
    <row r="3876" spans="1:24">
      <c r="A3876" s="45"/>
      <c r="B3876" s="43">
        <f t="shared" si="67"/>
        <v>3854</v>
      </c>
      <c r="C3876" s="539"/>
      <c r="D3876" s="620"/>
      <c r="E3876" s="620"/>
      <c r="F3876" s="48"/>
      <c r="N3876" s="285"/>
      <c r="O3876" s="285"/>
      <c r="U3876" s="285"/>
      <c r="V3876" s="285"/>
      <c r="W3876" s="285"/>
      <c r="X3876" s="285"/>
    </row>
    <row r="3877" spans="1:24">
      <c r="A3877" s="45"/>
      <c r="B3877" s="43">
        <f t="shared" si="67"/>
        <v>3855</v>
      </c>
      <c r="C3877" s="539"/>
      <c r="D3877" s="620"/>
      <c r="E3877" s="620"/>
      <c r="F3877" s="48"/>
      <c r="N3877" s="285"/>
      <c r="O3877" s="285"/>
      <c r="U3877" s="285"/>
      <c r="V3877" s="285"/>
      <c r="W3877" s="285"/>
      <c r="X3877" s="285"/>
    </row>
    <row r="3878" spans="1:24">
      <c r="A3878" s="45"/>
      <c r="B3878" s="43">
        <f t="shared" si="67"/>
        <v>3856</v>
      </c>
      <c r="C3878" s="539"/>
      <c r="D3878" s="620"/>
      <c r="E3878" s="620"/>
      <c r="F3878" s="48"/>
      <c r="N3878" s="285"/>
      <c r="O3878" s="285"/>
      <c r="U3878" s="285"/>
      <c r="V3878" s="285"/>
      <c r="W3878" s="285"/>
      <c r="X3878" s="285"/>
    </row>
    <row r="3879" spans="1:24">
      <c r="A3879" s="45"/>
      <c r="B3879" s="43">
        <f t="shared" si="67"/>
        <v>3857</v>
      </c>
      <c r="C3879" s="539"/>
      <c r="D3879" s="620"/>
      <c r="E3879" s="620"/>
      <c r="F3879" s="48"/>
      <c r="N3879" s="285"/>
      <c r="O3879" s="285"/>
      <c r="U3879" s="285"/>
      <c r="V3879" s="285"/>
      <c r="W3879" s="285"/>
      <c r="X3879" s="285"/>
    </row>
    <row r="3880" spans="1:24">
      <c r="A3880" s="45"/>
      <c r="B3880" s="43">
        <f t="shared" si="67"/>
        <v>3858</v>
      </c>
      <c r="C3880" s="539"/>
      <c r="D3880" s="620"/>
      <c r="E3880" s="620"/>
      <c r="F3880" s="48"/>
      <c r="N3880" s="285"/>
      <c r="O3880" s="285"/>
      <c r="U3880" s="285"/>
      <c r="V3880" s="285"/>
      <c r="W3880" s="285"/>
      <c r="X3880" s="285"/>
    </row>
    <row r="3881" spans="1:24">
      <c r="A3881" s="45"/>
      <c r="B3881" s="43">
        <f t="shared" si="67"/>
        <v>3859</v>
      </c>
      <c r="C3881" s="539"/>
      <c r="D3881" s="620"/>
      <c r="E3881" s="620"/>
      <c r="F3881" s="48"/>
      <c r="N3881" s="285"/>
      <c r="O3881" s="285"/>
      <c r="U3881" s="285"/>
      <c r="V3881" s="285"/>
      <c r="W3881" s="285"/>
      <c r="X3881" s="285"/>
    </row>
    <row r="3882" spans="1:24">
      <c r="A3882" s="45"/>
      <c r="B3882" s="43">
        <f t="shared" si="67"/>
        <v>3860</v>
      </c>
      <c r="C3882" s="539"/>
      <c r="D3882" s="620"/>
      <c r="E3882" s="620"/>
      <c r="F3882" s="48"/>
      <c r="N3882" s="285"/>
      <c r="O3882" s="285"/>
      <c r="U3882" s="285"/>
      <c r="V3882" s="285"/>
      <c r="W3882" s="285"/>
      <c r="X3882" s="285"/>
    </row>
    <row r="3883" spans="1:24">
      <c r="A3883" s="45"/>
      <c r="B3883" s="43">
        <f t="shared" si="67"/>
        <v>3861</v>
      </c>
      <c r="C3883" s="539"/>
      <c r="D3883" s="620"/>
      <c r="E3883" s="620"/>
      <c r="F3883" s="48"/>
      <c r="N3883" s="285"/>
      <c r="O3883" s="285"/>
      <c r="U3883" s="285"/>
      <c r="V3883" s="285"/>
      <c r="W3883" s="285"/>
      <c r="X3883" s="285"/>
    </row>
    <row r="3884" spans="1:24">
      <c r="A3884" s="45"/>
      <c r="B3884" s="43">
        <f t="shared" si="67"/>
        <v>3862</v>
      </c>
      <c r="C3884" s="539"/>
      <c r="D3884" s="620"/>
      <c r="E3884" s="620"/>
      <c r="F3884" s="48"/>
      <c r="N3884" s="285"/>
      <c r="O3884" s="285"/>
      <c r="U3884" s="285"/>
      <c r="V3884" s="285"/>
      <c r="W3884" s="285"/>
      <c r="X3884" s="285"/>
    </row>
    <row r="3885" spans="1:24">
      <c r="A3885" s="45"/>
      <c r="B3885" s="43">
        <f t="shared" si="67"/>
        <v>3863</v>
      </c>
      <c r="C3885" s="539"/>
      <c r="D3885" s="620"/>
      <c r="E3885" s="620"/>
      <c r="F3885" s="48"/>
      <c r="N3885" s="285"/>
      <c r="O3885" s="285"/>
      <c r="U3885" s="285"/>
      <c r="V3885" s="285"/>
      <c r="W3885" s="285"/>
      <c r="X3885" s="285"/>
    </row>
    <row r="3886" spans="1:24">
      <c r="A3886" s="45"/>
      <c r="B3886" s="43">
        <f t="shared" si="67"/>
        <v>3864</v>
      </c>
      <c r="C3886" s="539"/>
      <c r="D3886" s="620"/>
      <c r="E3886" s="620"/>
      <c r="F3886" s="48"/>
      <c r="N3886" s="285"/>
      <c r="O3886" s="285"/>
      <c r="U3886" s="285"/>
      <c r="V3886" s="285"/>
      <c r="W3886" s="285"/>
      <c r="X3886" s="285"/>
    </row>
    <row r="3887" spans="1:24">
      <c r="A3887" s="45"/>
      <c r="B3887" s="43">
        <f t="shared" si="67"/>
        <v>3865</v>
      </c>
      <c r="C3887" s="539"/>
      <c r="D3887" s="620"/>
      <c r="E3887" s="620"/>
      <c r="F3887" s="48"/>
      <c r="N3887" s="285"/>
      <c r="O3887" s="285"/>
      <c r="U3887" s="285"/>
      <c r="V3887" s="285"/>
      <c r="W3887" s="285"/>
      <c r="X3887" s="285"/>
    </row>
    <row r="3888" spans="1:24">
      <c r="A3888" s="45"/>
      <c r="B3888" s="43">
        <f t="shared" si="67"/>
        <v>3866</v>
      </c>
      <c r="C3888" s="539"/>
      <c r="D3888" s="620"/>
      <c r="E3888" s="620"/>
      <c r="F3888" s="48"/>
      <c r="N3888" s="285"/>
      <c r="O3888" s="285"/>
      <c r="U3888" s="285"/>
      <c r="V3888" s="285"/>
      <c r="W3888" s="285"/>
      <c r="X3888" s="285"/>
    </row>
    <row r="3889" spans="1:24">
      <c r="A3889" s="45"/>
      <c r="B3889" s="43">
        <f t="shared" si="67"/>
        <v>3867</v>
      </c>
      <c r="C3889" s="539"/>
      <c r="D3889" s="620"/>
      <c r="E3889" s="620"/>
      <c r="F3889" s="48"/>
      <c r="N3889" s="285"/>
      <c r="O3889" s="285"/>
      <c r="U3889" s="285"/>
      <c r="V3889" s="285"/>
      <c r="W3889" s="285"/>
      <c r="X3889" s="285"/>
    </row>
    <row r="3890" spans="1:24">
      <c r="A3890" s="45"/>
      <c r="B3890" s="43">
        <f t="shared" si="67"/>
        <v>3868</v>
      </c>
      <c r="C3890" s="539"/>
      <c r="D3890" s="620"/>
      <c r="E3890" s="620"/>
      <c r="F3890" s="48"/>
      <c r="N3890" s="285"/>
      <c r="O3890" s="285"/>
      <c r="U3890" s="285"/>
      <c r="V3890" s="285"/>
      <c r="W3890" s="285"/>
      <c r="X3890" s="285"/>
    </row>
    <row r="3891" spans="1:24">
      <c r="A3891" s="45"/>
      <c r="B3891" s="43">
        <f t="shared" si="67"/>
        <v>3869</v>
      </c>
      <c r="C3891" s="539"/>
      <c r="D3891" s="620"/>
      <c r="E3891" s="620"/>
      <c r="F3891" s="48"/>
      <c r="N3891" s="285"/>
      <c r="O3891" s="285"/>
      <c r="U3891" s="285"/>
      <c r="V3891" s="285"/>
      <c r="W3891" s="285"/>
      <c r="X3891" s="285"/>
    </row>
    <row r="3892" spans="1:24">
      <c r="A3892" s="45"/>
      <c r="B3892" s="43">
        <f t="shared" si="67"/>
        <v>3870</v>
      </c>
      <c r="C3892" s="539"/>
      <c r="D3892" s="620"/>
      <c r="E3892" s="620"/>
      <c r="F3892" s="48"/>
      <c r="N3892" s="285"/>
      <c r="O3892" s="285"/>
      <c r="U3892" s="285"/>
      <c r="V3892" s="285"/>
      <c r="W3892" s="285"/>
      <c r="X3892" s="285"/>
    </row>
    <row r="3893" spans="1:24">
      <c r="A3893" s="45"/>
      <c r="B3893" s="43">
        <f t="shared" si="67"/>
        <v>3871</v>
      </c>
      <c r="C3893" s="539"/>
      <c r="D3893" s="620"/>
      <c r="E3893" s="620"/>
      <c r="F3893" s="48"/>
      <c r="N3893" s="285"/>
      <c r="O3893" s="285"/>
      <c r="U3893" s="285"/>
      <c r="V3893" s="285"/>
      <c r="W3893" s="285"/>
      <c r="X3893" s="285"/>
    </row>
    <row r="3894" spans="1:24">
      <c r="A3894" s="45"/>
      <c r="B3894" s="43">
        <f t="shared" si="67"/>
        <v>3872</v>
      </c>
      <c r="C3894" s="539"/>
      <c r="D3894" s="620"/>
      <c r="E3894" s="620"/>
      <c r="F3894" s="48"/>
      <c r="N3894" s="285"/>
      <c r="O3894" s="285"/>
      <c r="U3894" s="285"/>
      <c r="V3894" s="285"/>
      <c r="W3894" s="285"/>
      <c r="X3894" s="285"/>
    </row>
    <row r="3895" spans="1:24">
      <c r="A3895" s="45"/>
      <c r="B3895" s="43">
        <f t="shared" si="67"/>
        <v>3873</v>
      </c>
      <c r="C3895" s="539"/>
      <c r="D3895" s="620"/>
      <c r="E3895" s="620"/>
      <c r="F3895" s="48"/>
      <c r="N3895" s="285"/>
      <c r="O3895" s="285"/>
      <c r="U3895" s="285"/>
      <c r="V3895" s="285"/>
      <c r="W3895" s="285"/>
      <c r="X3895" s="285"/>
    </row>
    <row r="3896" spans="1:24">
      <c r="A3896" s="45"/>
      <c r="B3896" s="43">
        <f t="shared" si="67"/>
        <v>3874</v>
      </c>
      <c r="C3896" s="539"/>
      <c r="D3896" s="620"/>
      <c r="E3896" s="620"/>
      <c r="F3896" s="48"/>
      <c r="N3896" s="285"/>
      <c r="O3896" s="285"/>
      <c r="U3896" s="285"/>
      <c r="V3896" s="285"/>
      <c r="W3896" s="285"/>
      <c r="X3896" s="285"/>
    </row>
    <row r="3897" spans="1:24">
      <c r="A3897" s="45"/>
      <c r="B3897" s="43">
        <f t="shared" si="67"/>
        <v>3875</v>
      </c>
      <c r="C3897" s="539"/>
      <c r="D3897" s="620"/>
      <c r="E3897" s="620"/>
      <c r="F3897" s="48"/>
      <c r="N3897" s="285"/>
      <c r="O3897" s="285"/>
      <c r="U3897" s="285"/>
      <c r="V3897" s="285"/>
      <c r="W3897" s="285"/>
      <c r="X3897" s="285"/>
    </row>
    <row r="3898" spans="1:24">
      <c r="A3898" s="45"/>
      <c r="B3898" s="43">
        <f t="shared" si="67"/>
        <v>3876</v>
      </c>
      <c r="C3898" s="539"/>
      <c r="D3898" s="620"/>
      <c r="E3898" s="620"/>
      <c r="F3898" s="48"/>
      <c r="N3898" s="285"/>
      <c r="O3898" s="285"/>
      <c r="U3898" s="285"/>
      <c r="V3898" s="285"/>
      <c r="W3898" s="285"/>
      <c r="X3898" s="285"/>
    </row>
    <row r="3899" spans="1:24">
      <c r="A3899" s="45"/>
      <c r="B3899" s="43">
        <f t="shared" si="67"/>
        <v>3877</v>
      </c>
      <c r="C3899" s="539"/>
      <c r="D3899" s="620"/>
      <c r="E3899" s="620"/>
      <c r="F3899" s="48"/>
      <c r="N3899" s="285"/>
      <c r="O3899" s="285"/>
      <c r="U3899" s="285"/>
      <c r="V3899" s="285"/>
      <c r="W3899" s="285"/>
      <c r="X3899" s="285"/>
    </row>
    <row r="3900" spans="1:24">
      <c r="A3900" s="45"/>
      <c r="B3900" s="43">
        <f t="shared" si="67"/>
        <v>3878</v>
      </c>
      <c r="C3900" s="539"/>
      <c r="D3900" s="620"/>
      <c r="E3900" s="620"/>
      <c r="F3900" s="48"/>
      <c r="N3900" s="285"/>
      <c r="O3900" s="285"/>
      <c r="U3900" s="285"/>
      <c r="V3900" s="285"/>
      <c r="W3900" s="285"/>
      <c r="X3900" s="285"/>
    </row>
    <row r="3901" spans="1:24">
      <c r="A3901" s="45"/>
      <c r="B3901" s="43">
        <f t="shared" si="67"/>
        <v>3879</v>
      </c>
      <c r="C3901" s="539"/>
      <c r="D3901" s="620"/>
      <c r="E3901" s="620"/>
      <c r="F3901" s="48"/>
      <c r="N3901" s="285"/>
      <c r="O3901" s="285"/>
      <c r="U3901" s="285"/>
      <c r="V3901" s="285"/>
      <c r="W3901" s="285"/>
      <c r="X3901" s="285"/>
    </row>
    <row r="3902" spans="1:24">
      <c r="A3902" s="45"/>
      <c r="B3902" s="43">
        <f t="shared" si="67"/>
        <v>3880</v>
      </c>
      <c r="C3902" s="539"/>
      <c r="D3902" s="620"/>
      <c r="E3902" s="620"/>
      <c r="F3902" s="48"/>
      <c r="N3902" s="285"/>
      <c r="O3902" s="285"/>
      <c r="U3902" s="285"/>
      <c r="V3902" s="285"/>
      <c r="W3902" s="285"/>
      <c r="X3902" s="285"/>
    </row>
    <row r="3903" spans="1:24">
      <c r="A3903" s="45"/>
      <c r="B3903" s="43">
        <f t="shared" si="67"/>
        <v>3881</v>
      </c>
      <c r="C3903" s="539"/>
      <c r="D3903" s="620"/>
      <c r="E3903" s="620"/>
      <c r="F3903" s="48"/>
      <c r="N3903" s="285"/>
      <c r="O3903" s="285"/>
      <c r="U3903" s="285"/>
      <c r="V3903" s="285"/>
      <c r="W3903" s="285"/>
      <c r="X3903" s="285"/>
    </row>
    <row r="3904" spans="1:24">
      <c r="A3904" s="45"/>
      <c r="B3904" s="43">
        <f t="shared" si="67"/>
        <v>3882</v>
      </c>
      <c r="C3904" s="539"/>
      <c r="D3904" s="620"/>
      <c r="E3904" s="620"/>
      <c r="F3904" s="48"/>
      <c r="N3904" s="285"/>
      <c r="O3904" s="285"/>
      <c r="U3904" s="285"/>
      <c r="V3904" s="285"/>
      <c r="W3904" s="285"/>
      <c r="X3904" s="285"/>
    </row>
    <row r="3905" spans="1:24">
      <c r="A3905" s="45"/>
      <c r="B3905" s="43">
        <f t="shared" si="67"/>
        <v>3883</v>
      </c>
      <c r="C3905" s="539"/>
      <c r="D3905" s="620"/>
      <c r="E3905" s="620"/>
      <c r="F3905" s="48"/>
      <c r="N3905" s="285"/>
      <c r="O3905" s="285"/>
      <c r="U3905" s="285"/>
      <c r="V3905" s="285"/>
      <c r="W3905" s="285"/>
      <c r="X3905" s="285"/>
    </row>
    <row r="3906" spans="1:24">
      <c r="A3906" s="45"/>
      <c r="B3906" s="43">
        <f t="shared" si="67"/>
        <v>3884</v>
      </c>
      <c r="C3906" s="539"/>
      <c r="D3906" s="620"/>
      <c r="E3906" s="620"/>
      <c r="F3906" s="48"/>
      <c r="N3906" s="285"/>
      <c r="O3906" s="285"/>
      <c r="U3906" s="285"/>
      <c r="V3906" s="285"/>
      <c r="W3906" s="285"/>
      <c r="X3906" s="285"/>
    </row>
    <row r="3907" spans="1:24">
      <c r="A3907" s="45"/>
      <c r="B3907" s="43">
        <f t="shared" si="67"/>
        <v>3885</v>
      </c>
      <c r="C3907" s="539"/>
      <c r="D3907" s="620"/>
      <c r="E3907" s="620"/>
      <c r="F3907" s="48"/>
      <c r="N3907" s="285"/>
      <c r="O3907" s="285"/>
      <c r="U3907" s="285"/>
      <c r="V3907" s="285"/>
      <c r="W3907" s="285"/>
      <c r="X3907" s="285"/>
    </row>
    <row r="3908" spans="1:24">
      <c r="A3908" s="45"/>
      <c r="B3908" s="43">
        <f t="shared" si="67"/>
        <v>3886</v>
      </c>
      <c r="C3908" s="539"/>
      <c r="D3908" s="620"/>
      <c r="E3908" s="620"/>
      <c r="F3908" s="48"/>
      <c r="N3908" s="285"/>
      <c r="O3908" s="285"/>
      <c r="U3908" s="285"/>
      <c r="V3908" s="285"/>
      <c r="W3908" s="285"/>
      <c r="X3908" s="285"/>
    </row>
    <row r="3909" spans="1:24">
      <c r="A3909" s="45"/>
      <c r="B3909" s="43">
        <f t="shared" si="67"/>
        <v>3887</v>
      </c>
      <c r="C3909" s="539"/>
      <c r="D3909" s="620"/>
      <c r="E3909" s="620"/>
      <c r="F3909" s="48"/>
      <c r="N3909" s="285"/>
      <c r="O3909" s="285"/>
      <c r="U3909" s="285"/>
      <c r="V3909" s="285"/>
      <c r="W3909" s="285"/>
      <c r="X3909" s="285"/>
    </row>
    <row r="3910" spans="1:24">
      <c r="A3910" s="45"/>
      <c r="B3910" s="43">
        <f t="shared" si="67"/>
        <v>3888</v>
      </c>
      <c r="C3910" s="539"/>
      <c r="D3910" s="620"/>
      <c r="E3910" s="620"/>
      <c r="F3910" s="48"/>
      <c r="N3910" s="285"/>
      <c r="O3910" s="285"/>
      <c r="U3910" s="285"/>
      <c r="V3910" s="285"/>
      <c r="W3910" s="285"/>
      <c r="X3910" s="285"/>
    </row>
    <row r="3911" spans="1:24">
      <c r="A3911" s="45"/>
      <c r="B3911" s="43">
        <f t="shared" si="67"/>
        <v>3889</v>
      </c>
      <c r="C3911" s="539"/>
      <c r="D3911" s="620"/>
      <c r="E3911" s="620"/>
      <c r="F3911" s="48"/>
      <c r="N3911" s="285"/>
      <c r="O3911" s="285"/>
      <c r="U3911" s="285"/>
      <c r="V3911" s="285"/>
      <c r="W3911" s="285"/>
      <c r="X3911" s="285"/>
    </row>
    <row r="3912" spans="1:24">
      <c r="A3912" s="45"/>
      <c r="B3912" s="43">
        <f t="shared" si="67"/>
        <v>3890</v>
      </c>
      <c r="C3912" s="539"/>
      <c r="D3912" s="620"/>
      <c r="E3912" s="620"/>
      <c r="F3912" s="48"/>
      <c r="N3912" s="285"/>
      <c r="O3912" s="285"/>
      <c r="U3912" s="285"/>
      <c r="V3912" s="285"/>
      <c r="W3912" s="285"/>
      <c r="X3912" s="285"/>
    </row>
    <row r="3913" spans="1:24">
      <c r="A3913" s="45"/>
      <c r="B3913" s="43">
        <f t="shared" si="67"/>
        <v>3891</v>
      </c>
      <c r="C3913" s="539"/>
      <c r="D3913" s="620"/>
      <c r="E3913" s="620"/>
      <c r="F3913" s="48"/>
      <c r="N3913" s="285"/>
      <c r="O3913" s="285"/>
      <c r="U3913" s="285"/>
      <c r="V3913" s="285"/>
      <c r="W3913" s="285"/>
      <c r="X3913" s="285"/>
    </row>
    <row r="3914" spans="1:24">
      <c r="A3914" s="45"/>
      <c r="B3914" s="43">
        <f t="shared" si="67"/>
        <v>3892</v>
      </c>
      <c r="C3914" s="539"/>
      <c r="D3914" s="620"/>
      <c r="E3914" s="620"/>
      <c r="F3914" s="48"/>
      <c r="N3914" s="285"/>
      <c r="O3914" s="285"/>
      <c r="U3914" s="285"/>
      <c r="V3914" s="285"/>
      <c r="W3914" s="285"/>
      <c r="X3914" s="285"/>
    </row>
    <row r="3915" spans="1:24">
      <c r="A3915" s="45"/>
      <c r="B3915" s="43">
        <f t="shared" si="67"/>
        <v>3893</v>
      </c>
      <c r="C3915" s="539"/>
      <c r="D3915" s="620"/>
      <c r="E3915" s="620"/>
      <c r="F3915" s="48"/>
      <c r="N3915" s="285"/>
      <c r="O3915" s="285"/>
      <c r="U3915" s="285"/>
      <c r="V3915" s="285"/>
      <c r="W3915" s="285"/>
      <c r="X3915" s="285"/>
    </row>
    <row r="3916" spans="1:24">
      <c r="A3916" s="45"/>
      <c r="B3916" s="43">
        <f t="shared" si="67"/>
        <v>3894</v>
      </c>
      <c r="C3916" s="539"/>
      <c r="D3916" s="620"/>
      <c r="E3916" s="620"/>
      <c r="F3916" s="48"/>
      <c r="N3916" s="285"/>
      <c r="O3916" s="285"/>
      <c r="U3916" s="285"/>
      <c r="V3916" s="285"/>
      <c r="W3916" s="285"/>
      <c r="X3916" s="285"/>
    </row>
    <row r="3917" spans="1:24">
      <c r="A3917" s="45"/>
      <c r="B3917" s="43">
        <f t="shared" si="67"/>
        <v>3895</v>
      </c>
      <c r="C3917" s="539"/>
      <c r="D3917" s="620"/>
      <c r="E3917" s="620"/>
      <c r="F3917" s="48"/>
      <c r="N3917" s="285"/>
      <c r="O3917" s="285"/>
      <c r="U3917" s="285"/>
      <c r="V3917" s="285"/>
      <c r="W3917" s="285"/>
      <c r="X3917" s="285"/>
    </row>
    <row r="3918" spans="1:24">
      <c r="A3918" s="45"/>
      <c r="B3918" s="43">
        <f t="shared" si="67"/>
        <v>3896</v>
      </c>
      <c r="C3918" s="539"/>
      <c r="D3918" s="620"/>
      <c r="E3918" s="620"/>
      <c r="F3918" s="48"/>
      <c r="N3918" s="285"/>
      <c r="O3918" s="285"/>
      <c r="U3918" s="285"/>
      <c r="V3918" s="285"/>
      <c r="W3918" s="285"/>
      <c r="X3918" s="285"/>
    </row>
    <row r="3919" spans="1:24">
      <c r="A3919" s="45"/>
      <c r="B3919" s="43">
        <f t="shared" si="67"/>
        <v>3897</v>
      </c>
      <c r="C3919" s="539"/>
      <c r="D3919" s="620"/>
      <c r="E3919" s="620"/>
      <c r="F3919" s="48"/>
      <c r="N3919" s="285"/>
      <c r="O3919" s="285"/>
      <c r="U3919" s="285"/>
      <c r="V3919" s="285"/>
      <c r="W3919" s="285"/>
      <c r="X3919" s="285"/>
    </row>
    <row r="3920" spans="1:24">
      <c r="A3920" s="45"/>
      <c r="B3920" s="43">
        <f t="shared" si="67"/>
        <v>3898</v>
      </c>
      <c r="C3920" s="539"/>
      <c r="D3920" s="620"/>
      <c r="E3920" s="620"/>
      <c r="F3920" s="48"/>
      <c r="N3920" s="285"/>
      <c r="O3920" s="285"/>
      <c r="U3920" s="285"/>
      <c r="V3920" s="285"/>
      <c r="W3920" s="285"/>
      <c r="X3920" s="285"/>
    </row>
    <row r="3921" spans="1:24">
      <c r="A3921" s="45"/>
      <c r="B3921" s="43">
        <f t="shared" si="67"/>
        <v>3899</v>
      </c>
      <c r="C3921" s="539"/>
      <c r="D3921" s="620"/>
      <c r="E3921" s="620"/>
      <c r="F3921" s="48"/>
      <c r="N3921" s="285"/>
      <c r="O3921" s="285"/>
      <c r="U3921" s="285"/>
      <c r="V3921" s="285"/>
      <c r="W3921" s="285"/>
      <c r="X3921" s="285"/>
    </row>
    <row r="3922" spans="1:24">
      <c r="A3922" s="45"/>
      <c r="B3922" s="43">
        <f t="shared" si="67"/>
        <v>3900</v>
      </c>
      <c r="C3922" s="539"/>
      <c r="D3922" s="620"/>
      <c r="E3922" s="620"/>
      <c r="F3922" s="48"/>
      <c r="N3922" s="285"/>
      <c r="O3922" s="285"/>
      <c r="U3922" s="285"/>
      <c r="V3922" s="285"/>
      <c r="W3922" s="285"/>
      <c r="X3922" s="285"/>
    </row>
    <row r="3923" spans="1:24">
      <c r="A3923" s="45"/>
      <c r="B3923" s="43">
        <f t="shared" si="67"/>
        <v>3901</v>
      </c>
      <c r="C3923" s="539"/>
      <c r="D3923" s="620"/>
      <c r="E3923" s="620"/>
      <c r="F3923" s="48"/>
      <c r="N3923" s="285"/>
      <c r="O3923" s="285"/>
      <c r="U3923" s="285"/>
      <c r="V3923" s="285"/>
      <c r="W3923" s="285"/>
      <c r="X3923" s="285"/>
    </row>
    <row r="3924" spans="1:24">
      <c r="A3924" s="45"/>
      <c r="B3924" s="43">
        <f t="shared" si="67"/>
        <v>3902</v>
      </c>
      <c r="C3924" s="539"/>
      <c r="D3924" s="620"/>
      <c r="E3924" s="620"/>
      <c r="F3924" s="48"/>
      <c r="N3924" s="285"/>
      <c r="O3924" s="285"/>
      <c r="U3924" s="285"/>
      <c r="V3924" s="285"/>
      <c r="W3924" s="285"/>
      <c r="X3924" s="285"/>
    </row>
    <row r="3925" spans="1:24">
      <c r="A3925" s="45"/>
      <c r="B3925" s="43">
        <f t="shared" si="67"/>
        <v>3903</v>
      </c>
      <c r="C3925" s="539"/>
      <c r="D3925" s="620"/>
      <c r="E3925" s="620"/>
      <c r="F3925" s="48"/>
      <c r="N3925" s="285"/>
      <c r="O3925" s="285"/>
      <c r="U3925" s="285"/>
      <c r="V3925" s="285"/>
      <c r="W3925" s="285"/>
      <c r="X3925" s="285"/>
    </row>
    <row r="3926" spans="1:24">
      <c r="A3926" s="45"/>
      <c r="B3926" s="43">
        <f t="shared" si="67"/>
        <v>3904</v>
      </c>
      <c r="C3926" s="539"/>
      <c r="D3926" s="620"/>
      <c r="E3926" s="620"/>
      <c r="F3926" s="48"/>
      <c r="N3926" s="285"/>
      <c r="O3926" s="285"/>
      <c r="U3926" s="285"/>
      <c r="V3926" s="285"/>
      <c r="W3926" s="285"/>
      <c r="X3926" s="285"/>
    </row>
    <row r="3927" spans="1:24">
      <c r="A3927" s="45"/>
      <c r="B3927" s="43">
        <f t="shared" si="67"/>
        <v>3905</v>
      </c>
      <c r="C3927" s="539"/>
      <c r="D3927" s="620"/>
      <c r="E3927" s="620"/>
      <c r="F3927" s="48"/>
      <c r="N3927" s="285"/>
      <c r="O3927" s="285"/>
      <c r="U3927" s="285"/>
      <c r="V3927" s="285"/>
      <c r="W3927" s="285"/>
      <c r="X3927" s="285"/>
    </row>
    <row r="3928" spans="1:24">
      <c r="A3928" s="45"/>
      <c r="B3928" s="43">
        <f t="shared" si="67"/>
        <v>3906</v>
      </c>
      <c r="C3928" s="539"/>
      <c r="D3928" s="620"/>
      <c r="E3928" s="620"/>
      <c r="F3928" s="48"/>
      <c r="N3928" s="285"/>
      <c r="O3928" s="285"/>
      <c r="U3928" s="285"/>
      <c r="V3928" s="285"/>
      <c r="W3928" s="285"/>
      <c r="X3928" s="285"/>
    </row>
    <row r="3929" spans="1:24">
      <c r="A3929" s="45"/>
      <c r="B3929" s="43">
        <f t="shared" ref="B3929:B3992" si="68">B3928+1</f>
        <v>3907</v>
      </c>
      <c r="C3929" s="539"/>
      <c r="D3929" s="620"/>
      <c r="E3929" s="620"/>
      <c r="F3929" s="48"/>
      <c r="N3929" s="285"/>
      <c r="O3929" s="285"/>
      <c r="U3929" s="285"/>
      <c r="V3929" s="285"/>
      <c r="W3929" s="285"/>
      <c r="X3929" s="285"/>
    </row>
    <row r="3930" spans="1:24">
      <c r="A3930" s="45"/>
      <c r="B3930" s="43">
        <f t="shared" si="68"/>
        <v>3908</v>
      </c>
      <c r="C3930" s="539"/>
      <c r="D3930" s="620"/>
      <c r="E3930" s="620"/>
      <c r="F3930" s="48"/>
      <c r="N3930" s="285"/>
      <c r="O3930" s="285"/>
      <c r="U3930" s="285"/>
      <c r="V3930" s="285"/>
      <c r="W3930" s="285"/>
      <c r="X3930" s="285"/>
    </row>
    <row r="3931" spans="1:24">
      <c r="A3931" s="45"/>
      <c r="B3931" s="43">
        <f t="shared" si="68"/>
        <v>3909</v>
      </c>
      <c r="C3931" s="539"/>
      <c r="D3931" s="620"/>
      <c r="E3931" s="620"/>
      <c r="F3931" s="48"/>
      <c r="N3931" s="285"/>
      <c r="O3931" s="285"/>
      <c r="U3931" s="285"/>
      <c r="V3931" s="285"/>
      <c r="W3931" s="285"/>
      <c r="X3931" s="285"/>
    </row>
    <row r="3932" spans="1:24">
      <c r="A3932" s="45"/>
      <c r="B3932" s="43">
        <f t="shared" si="68"/>
        <v>3910</v>
      </c>
      <c r="C3932" s="539"/>
      <c r="D3932" s="620"/>
      <c r="E3932" s="620"/>
      <c r="F3932" s="48"/>
      <c r="N3932" s="285"/>
      <c r="O3932" s="285"/>
      <c r="U3932" s="285"/>
      <c r="V3932" s="285"/>
      <c r="W3932" s="285"/>
      <c r="X3932" s="285"/>
    </row>
    <row r="3933" spans="1:24">
      <c r="A3933" s="45"/>
      <c r="B3933" s="43">
        <f t="shared" si="68"/>
        <v>3911</v>
      </c>
      <c r="C3933" s="539"/>
      <c r="D3933" s="620"/>
      <c r="E3933" s="620"/>
      <c r="F3933" s="48"/>
      <c r="N3933" s="285"/>
      <c r="O3933" s="285"/>
      <c r="U3933" s="285"/>
      <c r="V3933" s="285"/>
      <c r="W3933" s="285"/>
      <c r="X3933" s="285"/>
    </row>
    <row r="3934" spans="1:24">
      <c r="A3934" s="45"/>
      <c r="B3934" s="43">
        <f t="shared" si="68"/>
        <v>3912</v>
      </c>
      <c r="C3934" s="539"/>
      <c r="D3934" s="620"/>
      <c r="E3934" s="620"/>
      <c r="F3934" s="48"/>
      <c r="N3934" s="285"/>
      <c r="O3934" s="285"/>
      <c r="U3934" s="285"/>
      <c r="V3934" s="285"/>
      <c r="W3934" s="285"/>
      <c r="X3934" s="285"/>
    </row>
    <row r="3935" spans="1:24">
      <c r="A3935" s="45"/>
      <c r="B3935" s="43">
        <f t="shared" si="68"/>
        <v>3913</v>
      </c>
      <c r="C3935" s="539"/>
      <c r="D3935" s="620"/>
      <c r="E3935" s="620"/>
      <c r="F3935" s="48"/>
      <c r="N3935" s="285"/>
      <c r="O3935" s="285"/>
      <c r="U3935" s="285"/>
      <c r="V3935" s="285"/>
      <c r="W3935" s="285"/>
      <c r="X3935" s="285"/>
    </row>
    <row r="3936" spans="1:24">
      <c r="A3936" s="45"/>
      <c r="B3936" s="43">
        <f t="shared" si="68"/>
        <v>3914</v>
      </c>
      <c r="C3936" s="539"/>
      <c r="D3936" s="620"/>
      <c r="E3936" s="620"/>
      <c r="F3936" s="48"/>
      <c r="N3936" s="285"/>
      <c r="O3936" s="285"/>
      <c r="U3936" s="285"/>
      <c r="V3936" s="285"/>
      <c r="W3936" s="285"/>
      <c r="X3936" s="285"/>
    </row>
    <row r="3937" spans="1:24">
      <c r="A3937" s="45"/>
      <c r="B3937" s="43">
        <f t="shared" si="68"/>
        <v>3915</v>
      </c>
      <c r="C3937" s="539"/>
      <c r="D3937" s="620"/>
      <c r="E3937" s="620"/>
      <c r="F3937" s="48"/>
      <c r="N3937" s="285"/>
      <c r="O3937" s="285"/>
      <c r="U3937" s="285"/>
      <c r="V3937" s="285"/>
      <c r="W3937" s="285"/>
      <c r="X3937" s="285"/>
    </row>
    <row r="3938" spans="1:24">
      <c r="A3938" s="45"/>
      <c r="B3938" s="43">
        <f t="shared" si="68"/>
        <v>3916</v>
      </c>
      <c r="C3938" s="539"/>
      <c r="D3938" s="620"/>
      <c r="E3938" s="620"/>
      <c r="F3938" s="48"/>
      <c r="N3938" s="285"/>
      <c r="O3938" s="285"/>
      <c r="U3938" s="285"/>
      <c r="V3938" s="285"/>
      <c r="W3938" s="285"/>
      <c r="X3938" s="285"/>
    </row>
    <row r="3939" spans="1:24">
      <c r="A3939" s="45"/>
      <c r="B3939" s="43">
        <f t="shared" si="68"/>
        <v>3917</v>
      </c>
      <c r="C3939" s="539"/>
      <c r="D3939" s="620"/>
      <c r="E3939" s="620"/>
      <c r="F3939" s="48"/>
      <c r="N3939" s="285"/>
      <c r="O3939" s="285"/>
      <c r="U3939" s="285"/>
      <c r="V3939" s="285"/>
      <c r="W3939" s="285"/>
      <c r="X3939" s="285"/>
    </row>
    <row r="3940" spans="1:24">
      <c r="A3940" s="45"/>
      <c r="B3940" s="43">
        <f t="shared" si="68"/>
        <v>3918</v>
      </c>
      <c r="C3940" s="539"/>
      <c r="D3940" s="620"/>
      <c r="E3940" s="620"/>
      <c r="F3940" s="48"/>
      <c r="N3940" s="285"/>
      <c r="O3940" s="285"/>
      <c r="U3940" s="285"/>
      <c r="V3940" s="285"/>
      <c r="W3940" s="285"/>
      <c r="X3940" s="285"/>
    </row>
    <row r="3941" spans="1:24">
      <c r="A3941" s="45"/>
      <c r="B3941" s="43">
        <f t="shared" si="68"/>
        <v>3919</v>
      </c>
      <c r="C3941" s="539"/>
      <c r="D3941" s="620"/>
      <c r="E3941" s="620"/>
      <c r="F3941" s="48"/>
      <c r="N3941" s="285"/>
      <c r="O3941" s="285"/>
      <c r="U3941" s="285"/>
      <c r="V3941" s="285"/>
      <c r="W3941" s="285"/>
      <c r="X3941" s="285"/>
    </row>
    <row r="3942" spans="1:24">
      <c r="A3942" s="45"/>
      <c r="B3942" s="43">
        <f t="shared" si="68"/>
        <v>3920</v>
      </c>
      <c r="C3942" s="539"/>
      <c r="D3942" s="620"/>
      <c r="E3942" s="620"/>
      <c r="F3942" s="48"/>
      <c r="N3942" s="285"/>
      <c r="O3942" s="285"/>
      <c r="U3942" s="285"/>
      <c r="V3942" s="285"/>
      <c r="W3942" s="285"/>
      <c r="X3942" s="285"/>
    </row>
    <row r="3943" spans="1:24">
      <c r="A3943" s="45"/>
      <c r="B3943" s="43">
        <f t="shared" si="68"/>
        <v>3921</v>
      </c>
      <c r="C3943" s="539"/>
      <c r="D3943" s="620"/>
      <c r="E3943" s="620"/>
      <c r="F3943" s="48"/>
      <c r="N3943" s="285"/>
      <c r="O3943" s="285"/>
      <c r="U3943" s="285"/>
      <c r="V3943" s="285"/>
      <c r="W3943" s="285"/>
      <c r="X3943" s="285"/>
    </row>
    <row r="3944" spans="1:24">
      <c r="A3944" s="45"/>
      <c r="B3944" s="43">
        <f t="shared" si="68"/>
        <v>3922</v>
      </c>
      <c r="C3944" s="539"/>
      <c r="D3944" s="620"/>
      <c r="E3944" s="620"/>
      <c r="F3944" s="48"/>
      <c r="N3944" s="285"/>
      <c r="O3944" s="285"/>
      <c r="U3944" s="285"/>
      <c r="V3944" s="285"/>
      <c r="W3944" s="285"/>
      <c r="X3944" s="285"/>
    </row>
    <row r="3945" spans="1:24">
      <c r="A3945" s="45"/>
      <c r="B3945" s="43">
        <f t="shared" si="68"/>
        <v>3923</v>
      </c>
      <c r="C3945" s="539"/>
      <c r="D3945" s="620"/>
      <c r="E3945" s="620"/>
      <c r="F3945" s="48"/>
      <c r="N3945" s="285"/>
      <c r="O3945" s="285"/>
      <c r="U3945" s="285"/>
      <c r="V3945" s="285"/>
      <c r="W3945" s="285"/>
      <c r="X3945" s="285"/>
    </row>
    <row r="3946" spans="1:24">
      <c r="A3946" s="45"/>
      <c r="B3946" s="43">
        <f t="shared" si="68"/>
        <v>3924</v>
      </c>
      <c r="C3946" s="539"/>
      <c r="D3946" s="620"/>
      <c r="E3946" s="620"/>
      <c r="F3946" s="48"/>
      <c r="N3946" s="285"/>
      <c r="O3946" s="285"/>
      <c r="U3946" s="285"/>
      <c r="V3946" s="285"/>
      <c r="W3946" s="285"/>
      <c r="X3946" s="285"/>
    </row>
    <row r="3947" spans="1:24">
      <c r="A3947" s="45"/>
      <c r="B3947" s="43">
        <f t="shared" si="68"/>
        <v>3925</v>
      </c>
      <c r="C3947" s="539"/>
      <c r="D3947" s="620"/>
      <c r="E3947" s="620"/>
      <c r="F3947" s="48"/>
      <c r="N3947" s="285"/>
      <c r="O3947" s="285"/>
      <c r="U3947" s="285"/>
      <c r="V3947" s="285"/>
      <c r="W3947" s="285"/>
      <c r="X3947" s="285"/>
    </row>
    <row r="3948" spans="1:24">
      <c r="A3948" s="45"/>
      <c r="B3948" s="43">
        <f t="shared" si="68"/>
        <v>3926</v>
      </c>
      <c r="C3948" s="539"/>
      <c r="D3948" s="620"/>
      <c r="E3948" s="620"/>
      <c r="F3948" s="48"/>
      <c r="N3948" s="285"/>
      <c r="O3948" s="285"/>
      <c r="U3948" s="285"/>
      <c r="V3948" s="285"/>
      <c r="W3948" s="285"/>
      <c r="X3948" s="285"/>
    </row>
    <row r="3949" spans="1:24">
      <c r="A3949" s="45"/>
      <c r="B3949" s="43">
        <f t="shared" si="68"/>
        <v>3927</v>
      </c>
      <c r="C3949" s="539"/>
      <c r="D3949" s="620"/>
      <c r="E3949" s="620"/>
      <c r="F3949" s="48"/>
      <c r="N3949" s="285"/>
      <c r="O3949" s="285"/>
      <c r="U3949" s="285"/>
      <c r="V3949" s="285"/>
      <c r="W3949" s="285"/>
      <c r="X3949" s="285"/>
    </row>
    <row r="3950" spans="1:24">
      <c r="A3950" s="45"/>
      <c r="B3950" s="43">
        <f t="shared" si="68"/>
        <v>3928</v>
      </c>
      <c r="C3950" s="539"/>
      <c r="D3950" s="620"/>
      <c r="E3950" s="620"/>
      <c r="F3950" s="48"/>
      <c r="N3950" s="285"/>
      <c r="O3950" s="285"/>
      <c r="U3950" s="285"/>
      <c r="V3950" s="285"/>
      <c r="W3950" s="285"/>
      <c r="X3950" s="285"/>
    </row>
    <row r="3951" spans="1:24">
      <c r="A3951" s="45"/>
      <c r="B3951" s="43">
        <f t="shared" si="68"/>
        <v>3929</v>
      </c>
      <c r="C3951" s="539"/>
      <c r="D3951" s="620"/>
      <c r="E3951" s="620"/>
      <c r="F3951" s="48"/>
      <c r="N3951" s="285"/>
      <c r="O3951" s="285"/>
      <c r="U3951" s="285"/>
      <c r="V3951" s="285"/>
      <c r="W3951" s="285"/>
      <c r="X3951" s="285"/>
    </row>
    <row r="3952" spans="1:24">
      <c r="A3952" s="45"/>
      <c r="B3952" s="43">
        <f t="shared" si="68"/>
        <v>3930</v>
      </c>
      <c r="C3952" s="539"/>
      <c r="D3952" s="620"/>
      <c r="E3952" s="620"/>
      <c r="F3952" s="48"/>
      <c r="N3952" s="285"/>
      <c r="O3952" s="285"/>
      <c r="U3952" s="285"/>
      <c r="V3952" s="285"/>
      <c r="W3952" s="285"/>
      <c r="X3952" s="285"/>
    </row>
    <row r="3953" spans="1:24">
      <c r="A3953" s="45"/>
      <c r="B3953" s="43">
        <f t="shared" si="68"/>
        <v>3931</v>
      </c>
      <c r="C3953" s="539"/>
      <c r="D3953" s="620"/>
      <c r="E3953" s="620"/>
      <c r="F3953" s="48"/>
      <c r="N3953" s="285"/>
      <c r="O3953" s="285"/>
      <c r="U3953" s="285"/>
      <c r="V3953" s="285"/>
      <c r="W3953" s="285"/>
      <c r="X3953" s="285"/>
    </row>
    <row r="3954" spans="1:24">
      <c r="A3954" s="45"/>
      <c r="B3954" s="43">
        <f t="shared" si="68"/>
        <v>3932</v>
      </c>
      <c r="C3954" s="539"/>
      <c r="D3954" s="620"/>
      <c r="E3954" s="620"/>
      <c r="F3954" s="48"/>
      <c r="N3954" s="285"/>
      <c r="O3954" s="285"/>
      <c r="U3954" s="285"/>
      <c r="V3954" s="285"/>
      <c r="W3954" s="285"/>
      <c r="X3954" s="285"/>
    </row>
    <row r="3955" spans="1:24">
      <c r="A3955" s="45"/>
      <c r="B3955" s="43">
        <f t="shared" si="68"/>
        <v>3933</v>
      </c>
      <c r="C3955" s="539"/>
      <c r="D3955" s="620"/>
      <c r="E3955" s="620"/>
      <c r="F3955" s="48"/>
      <c r="N3955" s="285"/>
      <c r="O3955" s="285"/>
      <c r="U3955" s="285"/>
      <c r="V3955" s="285"/>
      <c r="W3955" s="285"/>
      <c r="X3955" s="285"/>
    </row>
    <row r="3956" spans="1:24">
      <c r="A3956" s="45"/>
      <c r="B3956" s="43">
        <f t="shared" si="68"/>
        <v>3934</v>
      </c>
      <c r="C3956" s="539"/>
      <c r="D3956" s="620"/>
      <c r="E3956" s="620"/>
      <c r="F3956" s="48"/>
      <c r="N3956" s="285"/>
      <c r="O3956" s="285"/>
      <c r="U3956" s="285"/>
      <c r="V3956" s="285"/>
      <c r="W3956" s="285"/>
      <c r="X3956" s="285"/>
    </row>
    <row r="3957" spans="1:24">
      <c r="A3957" s="45"/>
      <c r="B3957" s="43">
        <f t="shared" si="68"/>
        <v>3935</v>
      </c>
      <c r="C3957" s="539"/>
      <c r="D3957" s="620"/>
      <c r="E3957" s="620"/>
      <c r="F3957" s="48"/>
      <c r="N3957" s="285"/>
      <c r="O3957" s="285"/>
      <c r="U3957" s="285"/>
      <c r="V3957" s="285"/>
      <c r="W3957" s="285"/>
      <c r="X3957" s="285"/>
    </row>
    <row r="3958" spans="1:24">
      <c r="A3958" s="45"/>
      <c r="B3958" s="43">
        <f t="shared" si="68"/>
        <v>3936</v>
      </c>
      <c r="C3958" s="539"/>
      <c r="D3958" s="620"/>
      <c r="E3958" s="620"/>
      <c r="F3958" s="48"/>
      <c r="N3958" s="285"/>
      <c r="O3958" s="285"/>
      <c r="U3958" s="285"/>
      <c r="V3958" s="285"/>
      <c r="W3958" s="285"/>
      <c r="X3958" s="285"/>
    </row>
    <row r="3959" spans="1:24">
      <c r="A3959" s="45"/>
      <c r="B3959" s="43">
        <f t="shared" si="68"/>
        <v>3937</v>
      </c>
      <c r="C3959" s="539"/>
      <c r="D3959" s="620"/>
      <c r="E3959" s="620"/>
      <c r="F3959" s="48"/>
      <c r="N3959" s="285"/>
      <c r="O3959" s="285"/>
      <c r="U3959" s="285"/>
      <c r="V3959" s="285"/>
      <c r="W3959" s="285"/>
      <c r="X3959" s="285"/>
    </row>
    <row r="3960" spans="1:24">
      <c r="A3960" s="45"/>
      <c r="B3960" s="43">
        <f t="shared" si="68"/>
        <v>3938</v>
      </c>
      <c r="C3960" s="539"/>
      <c r="D3960" s="620"/>
      <c r="E3960" s="620"/>
      <c r="F3960" s="48"/>
      <c r="N3960" s="285"/>
      <c r="O3960" s="285"/>
      <c r="U3960" s="285"/>
      <c r="V3960" s="285"/>
      <c r="W3960" s="285"/>
      <c r="X3960" s="285"/>
    </row>
    <row r="3961" spans="1:24">
      <c r="A3961" s="45"/>
      <c r="B3961" s="43">
        <f t="shared" si="68"/>
        <v>3939</v>
      </c>
      <c r="C3961" s="539"/>
      <c r="D3961" s="620"/>
      <c r="E3961" s="620"/>
      <c r="F3961" s="48"/>
      <c r="N3961" s="285"/>
      <c r="O3961" s="285"/>
      <c r="U3961" s="285"/>
      <c r="V3961" s="285"/>
      <c r="W3961" s="285"/>
      <c r="X3961" s="285"/>
    </row>
    <row r="3962" spans="1:24">
      <c r="A3962" s="45"/>
      <c r="B3962" s="43">
        <f t="shared" si="68"/>
        <v>3940</v>
      </c>
      <c r="C3962" s="539"/>
      <c r="D3962" s="620"/>
      <c r="E3962" s="620"/>
      <c r="F3962" s="48"/>
      <c r="N3962" s="285"/>
      <c r="O3962" s="285"/>
      <c r="U3962" s="285"/>
      <c r="V3962" s="285"/>
      <c r="W3962" s="285"/>
      <c r="X3962" s="285"/>
    </row>
    <row r="3963" spans="1:24">
      <c r="A3963" s="45"/>
      <c r="B3963" s="43">
        <f t="shared" si="68"/>
        <v>3941</v>
      </c>
      <c r="C3963" s="539"/>
      <c r="D3963" s="620"/>
      <c r="E3963" s="620"/>
      <c r="F3963" s="48"/>
      <c r="N3963" s="285"/>
      <c r="O3963" s="285"/>
      <c r="U3963" s="285"/>
      <c r="V3963" s="285"/>
      <c r="W3963" s="285"/>
      <c r="X3963" s="285"/>
    </row>
    <row r="3964" spans="1:24">
      <c r="A3964" s="45"/>
      <c r="B3964" s="43">
        <f t="shared" si="68"/>
        <v>3942</v>
      </c>
      <c r="C3964" s="539"/>
      <c r="D3964" s="620"/>
      <c r="E3964" s="620"/>
      <c r="F3964" s="48"/>
      <c r="N3964" s="285"/>
      <c r="O3964" s="285"/>
      <c r="U3964" s="285"/>
      <c r="V3964" s="285"/>
      <c r="W3964" s="285"/>
      <c r="X3964" s="285"/>
    </row>
    <row r="3965" spans="1:24">
      <c r="A3965" s="45"/>
      <c r="B3965" s="43">
        <f t="shared" si="68"/>
        <v>3943</v>
      </c>
      <c r="C3965" s="539"/>
      <c r="D3965" s="620"/>
      <c r="E3965" s="620"/>
      <c r="F3965" s="48"/>
      <c r="N3965" s="285"/>
      <c r="O3965" s="285"/>
      <c r="U3965" s="285"/>
      <c r="V3965" s="285"/>
      <c r="W3965" s="285"/>
      <c r="X3965" s="285"/>
    </row>
    <row r="3966" spans="1:24">
      <c r="A3966" s="45"/>
      <c r="B3966" s="43">
        <f t="shared" si="68"/>
        <v>3944</v>
      </c>
      <c r="C3966" s="539"/>
      <c r="D3966" s="620"/>
      <c r="E3966" s="620"/>
      <c r="F3966" s="48"/>
      <c r="N3966" s="285"/>
      <c r="O3966" s="285"/>
      <c r="U3966" s="285"/>
      <c r="V3966" s="285"/>
      <c r="W3966" s="285"/>
      <c r="X3966" s="285"/>
    </row>
    <row r="3967" spans="1:24">
      <c r="A3967" s="45"/>
      <c r="B3967" s="43">
        <f t="shared" si="68"/>
        <v>3945</v>
      </c>
      <c r="C3967" s="539"/>
      <c r="D3967" s="620"/>
      <c r="E3967" s="620"/>
      <c r="F3967" s="48"/>
      <c r="N3967" s="285"/>
      <c r="O3967" s="285"/>
      <c r="U3967" s="285"/>
      <c r="V3967" s="285"/>
      <c r="W3967" s="285"/>
      <c r="X3967" s="285"/>
    </row>
    <row r="3968" spans="1:24">
      <c r="A3968" s="45"/>
      <c r="B3968" s="43">
        <f t="shared" si="68"/>
        <v>3946</v>
      </c>
      <c r="C3968" s="539"/>
      <c r="D3968" s="620"/>
      <c r="E3968" s="620"/>
      <c r="F3968" s="48"/>
      <c r="N3968" s="285"/>
      <c r="O3968" s="285"/>
      <c r="U3968" s="285"/>
      <c r="V3968" s="285"/>
      <c r="W3968" s="285"/>
      <c r="X3968" s="285"/>
    </row>
    <row r="3969" spans="1:24">
      <c r="A3969" s="45"/>
      <c r="B3969" s="43">
        <f t="shared" si="68"/>
        <v>3947</v>
      </c>
      <c r="C3969" s="539"/>
      <c r="D3969" s="620"/>
      <c r="E3969" s="620"/>
      <c r="F3969" s="48"/>
      <c r="N3969" s="285"/>
      <c r="O3969" s="285"/>
      <c r="U3969" s="285"/>
      <c r="V3969" s="285"/>
      <c r="W3969" s="285"/>
      <c r="X3969" s="285"/>
    </row>
    <row r="3970" spans="1:24">
      <c r="A3970" s="45"/>
      <c r="B3970" s="43">
        <f t="shared" si="68"/>
        <v>3948</v>
      </c>
      <c r="C3970" s="539"/>
      <c r="D3970" s="620"/>
      <c r="E3970" s="620"/>
      <c r="F3970" s="48"/>
      <c r="N3970" s="285"/>
      <c r="O3970" s="285"/>
      <c r="U3970" s="285"/>
      <c r="V3970" s="285"/>
      <c r="W3970" s="285"/>
      <c r="X3970" s="285"/>
    </row>
    <row r="3971" spans="1:24">
      <c r="A3971" s="45"/>
      <c r="B3971" s="43">
        <f t="shared" si="68"/>
        <v>3949</v>
      </c>
      <c r="C3971" s="539"/>
      <c r="D3971" s="620"/>
      <c r="E3971" s="620"/>
      <c r="F3971" s="48"/>
      <c r="N3971" s="285"/>
      <c r="O3971" s="285"/>
      <c r="U3971" s="285"/>
      <c r="V3971" s="285"/>
      <c r="W3971" s="285"/>
      <c r="X3971" s="285"/>
    </row>
    <row r="3972" spans="1:24">
      <c r="A3972" s="45"/>
      <c r="B3972" s="43">
        <f t="shared" si="68"/>
        <v>3950</v>
      </c>
      <c r="C3972" s="539"/>
      <c r="D3972" s="620"/>
      <c r="E3972" s="620"/>
      <c r="F3972" s="48"/>
      <c r="N3972" s="285"/>
      <c r="O3972" s="285"/>
      <c r="U3972" s="285"/>
      <c r="V3972" s="285"/>
      <c r="W3972" s="285"/>
      <c r="X3972" s="285"/>
    </row>
    <row r="3973" spans="1:24">
      <c r="A3973" s="45"/>
      <c r="B3973" s="43">
        <f t="shared" si="68"/>
        <v>3951</v>
      </c>
      <c r="C3973" s="539"/>
      <c r="D3973" s="620"/>
      <c r="E3973" s="620"/>
      <c r="F3973" s="48"/>
      <c r="N3973" s="285"/>
      <c r="O3973" s="285"/>
      <c r="U3973" s="285"/>
      <c r="V3973" s="285"/>
      <c r="W3973" s="285"/>
      <c r="X3973" s="285"/>
    </row>
    <row r="3974" spans="1:24">
      <c r="A3974" s="45"/>
      <c r="B3974" s="43">
        <f t="shared" si="68"/>
        <v>3952</v>
      </c>
      <c r="C3974" s="539"/>
      <c r="D3974" s="620"/>
      <c r="E3974" s="620"/>
      <c r="F3974" s="48"/>
      <c r="N3974" s="285"/>
      <c r="O3974" s="285"/>
      <c r="U3974" s="285"/>
      <c r="V3974" s="285"/>
      <c r="W3974" s="285"/>
      <c r="X3974" s="285"/>
    </row>
    <row r="3975" spans="1:24">
      <c r="A3975" s="45"/>
      <c r="B3975" s="43">
        <f t="shared" si="68"/>
        <v>3953</v>
      </c>
      <c r="C3975" s="539"/>
      <c r="D3975" s="620"/>
      <c r="E3975" s="620"/>
      <c r="F3975" s="48"/>
      <c r="N3975" s="285"/>
      <c r="O3975" s="285"/>
      <c r="U3975" s="285"/>
      <c r="V3975" s="285"/>
      <c r="W3975" s="285"/>
      <c r="X3975" s="285"/>
    </row>
    <row r="3976" spans="1:24">
      <c r="A3976" s="45"/>
      <c r="B3976" s="43">
        <f t="shared" si="68"/>
        <v>3954</v>
      </c>
      <c r="C3976" s="539"/>
      <c r="D3976" s="620"/>
      <c r="E3976" s="620"/>
      <c r="F3976" s="48"/>
      <c r="N3976" s="285"/>
      <c r="O3976" s="285"/>
      <c r="U3976" s="285"/>
      <c r="V3976" s="285"/>
      <c r="W3976" s="285"/>
      <c r="X3976" s="285"/>
    </row>
    <row r="3977" spans="1:24">
      <c r="A3977" s="45"/>
      <c r="B3977" s="43">
        <f t="shared" si="68"/>
        <v>3955</v>
      </c>
      <c r="C3977" s="539"/>
      <c r="D3977" s="620"/>
      <c r="E3977" s="620"/>
      <c r="F3977" s="48"/>
      <c r="N3977" s="285"/>
      <c r="O3977" s="285"/>
      <c r="U3977" s="285"/>
      <c r="V3977" s="285"/>
      <c r="W3977" s="285"/>
      <c r="X3977" s="285"/>
    </row>
    <row r="3978" spans="1:24">
      <c r="A3978" s="45"/>
      <c r="B3978" s="43">
        <f t="shared" si="68"/>
        <v>3956</v>
      </c>
      <c r="C3978" s="539"/>
      <c r="D3978" s="620"/>
      <c r="E3978" s="620"/>
      <c r="F3978" s="48"/>
      <c r="N3978" s="285"/>
      <c r="O3978" s="285"/>
      <c r="U3978" s="285"/>
      <c r="V3978" s="285"/>
      <c r="W3978" s="285"/>
      <c r="X3978" s="285"/>
    </row>
    <row r="3979" spans="1:24">
      <c r="A3979" s="45"/>
      <c r="B3979" s="43">
        <f t="shared" si="68"/>
        <v>3957</v>
      </c>
      <c r="C3979" s="539"/>
      <c r="D3979" s="620"/>
      <c r="E3979" s="620"/>
      <c r="F3979" s="48"/>
      <c r="N3979" s="285"/>
      <c r="O3979" s="285"/>
      <c r="U3979" s="285"/>
      <c r="V3979" s="285"/>
      <c r="W3979" s="285"/>
      <c r="X3979" s="285"/>
    </row>
    <row r="3980" spans="1:24">
      <c r="A3980" s="45"/>
      <c r="B3980" s="43">
        <f t="shared" si="68"/>
        <v>3958</v>
      </c>
      <c r="C3980" s="539"/>
      <c r="D3980" s="620"/>
      <c r="E3980" s="620"/>
      <c r="F3980" s="48"/>
      <c r="N3980" s="285"/>
      <c r="O3980" s="285"/>
      <c r="U3980" s="285"/>
      <c r="V3980" s="285"/>
      <c r="W3980" s="285"/>
      <c r="X3980" s="285"/>
    </row>
    <row r="3981" spans="1:24">
      <c r="A3981" s="45"/>
      <c r="B3981" s="43">
        <f t="shared" si="68"/>
        <v>3959</v>
      </c>
      <c r="C3981" s="539"/>
      <c r="D3981" s="620"/>
      <c r="E3981" s="620"/>
      <c r="F3981" s="48"/>
      <c r="N3981" s="285"/>
      <c r="O3981" s="285"/>
      <c r="U3981" s="285"/>
      <c r="V3981" s="285"/>
      <c r="W3981" s="285"/>
      <c r="X3981" s="285"/>
    </row>
    <row r="3982" spans="1:24">
      <c r="A3982" s="45"/>
      <c r="B3982" s="43">
        <f t="shared" si="68"/>
        <v>3960</v>
      </c>
      <c r="C3982" s="539"/>
      <c r="D3982" s="620"/>
      <c r="E3982" s="620"/>
      <c r="F3982" s="48"/>
      <c r="N3982" s="285"/>
      <c r="O3982" s="285"/>
      <c r="U3982" s="285"/>
      <c r="V3982" s="285"/>
      <c r="W3982" s="285"/>
      <c r="X3982" s="285"/>
    </row>
    <row r="3983" spans="1:24">
      <c r="A3983" s="45"/>
      <c r="B3983" s="43">
        <f t="shared" si="68"/>
        <v>3961</v>
      </c>
      <c r="C3983" s="539"/>
      <c r="D3983" s="620"/>
      <c r="E3983" s="620"/>
      <c r="F3983" s="48"/>
      <c r="N3983" s="285"/>
      <c r="O3983" s="285"/>
      <c r="U3983" s="285"/>
      <c r="V3983" s="285"/>
      <c r="W3983" s="285"/>
      <c r="X3983" s="285"/>
    </row>
    <row r="3984" spans="1:24">
      <c r="A3984" s="45"/>
      <c r="B3984" s="43">
        <f t="shared" si="68"/>
        <v>3962</v>
      </c>
      <c r="C3984" s="539"/>
      <c r="D3984" s="620"/>
      <c r="E3984" s="620"/>
      <c r="F3984" s="48"/>
      <c r="N3984" s="285"/>
      <c r="O3984" s="285"/>
      <c r="U3984" s="285"/>
      <c r="V3984" s="285"/>
      <c r="W3984" s="285"/>
      <c r="X3984" s="285"/>
    </row>
    <row r="3985" spans="1:24">
      <c r="A3985" s="45"/>
      <c r="B3985" s="43">
        <f t="shared" si="68"/>
        <v>3963</v>
      </c>
      <c r="C3985" s="539"/>
      <c r="D3985" s="620"/>
      <c r="E3985" s="620"/>
      <c r="F3985" s="48"/>
      <c r="N3985" s="285"/>
      <c r="O3985" s="285"/>
      <c r="U3985" s="285"/>
      <c r="V3985" s="285"/>
      <c r="W3985" s="285"/>
      <c r="X3985" s="285"/>
    </row>
    <row r="3986" spans="1:24">
      <c r="A3986" s="45"/>
      <c r="B3986" s="43">
        <f t="shared" si="68"/>
        <v>3964</v>
      </c>
      <c r="C3986" s="539"/>
      <c r="D3986" s="620"/>
      <c r="E3986" s="620"/>
      <c r="F3986" s="48"/>
      <c r="N3986" s="285"/>
      <c r="O3986" s="285"/>
      <c r="U3986" s="285"/>
      <c r="V3986" s="285"/>
      <c r="W3986" s="285"/>
      <c r="X3986" s="285"/>
    </row>
    <row r="3987" spans="1:24">
      <c r="A3987" s="45"/>
      <c r="B3987" s="43">
        <f t="shared" si="68"/>
        <v>3965</v>
      </c>
      <c r="C3987" s="539"/>
      <c r="D3987" s="620"/>
      <c r="E3987" s="620"/>
      <c r="F3987" s="48"/>
      <c r="N3987" s="285"/>
      <c r="O3987" s="285"/>
      <c r="U3987" s="285"/>
      <c r="V3987" s="285"/>
      <c r="W3987" s="285"/>
      <c r="X3987" s="285"/>
    </row>
    <row r="3988" spans="1:24">
      <c r="A3988" s="45"/>
      <c r="B3988" s="43">
        <f t="shared" si="68"/>
        <v>3966</v>
      </c>
      <c r="C3988" s="539"/>
      <c r="D3988" s="620"/>
      <c r="E3988" s="620"/>
      <c r="F3988" s="48"/>
      <c r="N3988" s="285"/>
      <c r="O3988" s="285"/>
      <c r="U3988" s="285"/>
      <c r="V3988" s="285"/>
      <c r="W3988" s="285"/>
      <c r="X3988" s="285"/>
    </row>
    <row r="3989" spans="1:24">
      <c r="A3989" s="45"/>
      <c r="B3989" s="43">
        <f t="shared" si="68"/>
        <v>3967</v>
      </c>
      <c r="C3989" s="539"/>
      <c r="D3989" s="620"/>
      <c r="E3989" s="620"/>
      <c r="F3989" s="48"/>
      <c r="N3989" s="285"/>
      <c r="O3989" s="285"/>
      <c r="U3989" s="285"/>
      <c r="V3989" s="285"/>
      <c r="W3989" s="285"/>
      <c r="X3989" s="285"/>
    </row>
    <row r="3990" spans="1:24">
      <c r="A3990" s="45"/>
      <c r="B3990" s="43">
        <f t="shared" si="68"/>
        <v>3968</v>
      </c>
      <c r="C3990" s="539"/>
      <c r="D3990" s="620"/>
      <c r="E3990" s="620"/>
      <c r="F3990" s="48"/>
      <c r="N3990" s="285"/>
      <c r="O3990" s="285"/>
      <c r="U3990" s="285"/>
      <c r="V3990" s="285"/>
      <c r="W3990" s="285"/>
      <c r="X3990" s="285"/>
    </row>
    <row r="3991" spans="1:24">
      <c r="A3991" s="45"/>
      <c r="B3991" s="43">
        <f t="shared" si="68"/>
        <v>3969</v>
      </c>
      <c r="C3991" s="539"/>
      <c r="D3991" s="620"/>
      <c r="E3991" s="620"/>
      <c r="F3991" s="48"/>
      <c r="N3991" s="285"/>
      <c r="O3991" s="285"/>
      <c r="U3991" s="285"/>
      <c r="V3991" s="285"/>
      <c r="W3991" s="285"/>
      <c r="X3991" s="285"/>
    </row>
    <row r="3992" spans="1:24">
      <c r="A3992" s="45"/>
      <c r="B3992" s="43">
        <f t="shared" si="68"/>
        <v>3970</v>
      </c>
      <c r="C3992" s="539"/>
      <c r="D3992" s="620"/>
      <c r="E3992" s="620"/>
      <c r="F3992" s="48"/>
      <c r="N3992" s="285"/>
      <c r="O3992" s="285"/>
      <c r="U3992" s="285"/>
      <c r="V3992" s="285"/>
      <c r="W3992" s="285"/>
      <c r="X3992" s="285"/>
    </row>
    <row r="3993" spans="1:24">
      <c r="A3993" s="45"/>
      <c r="B3993" s="43">
        <f t="shared" ref="B3993:B4056" si="69">B3992+1</f>
        <v>3971</v>
      </c>
      <c r="C3993" s="539"/>
      <c r="D3993" s="620"/>
      <c r="E3993" s="620"/>
      <c r="F3993" s="48"/>
      <c r="N3993" s="285"/>
      <c r="O3993" s="285"/>
      <c r="U3993" s="285"/>
      <c r="V3993" s="285"/>
      <c r="W3993" s="285"/>
      <c r="X3993" s="285"/>
    </row>
    <row r="3994" spans="1:24">
      <c r="A3994" s="45"/>
      <c r="B3994" s="43">
        <f t="shared" si="69"/>
        <v>3972</v>
      </c>
      <c r="C3994" s="539"/>
      <c r="D3994" s="620"/>
      <c r="E3994" s="620"/>
      <c r="F3994" s="48"/>
      <c r="N3994" s="285"/>
      <c r="O3994" s="285"/>
      <c r="U3994" s="285"/>
      <c r="V3994" s="285"/>
      <c r="W3994" s="285"/>
      <c r="X3994" s="285"/>
    </row>
    <row r="3995" spans="1:24">
      <c r="A3995" s="45"/>
      <c r="B3995" s="43">
        <f t="shared" si="69"/>
        <v>3973</v>
      </c>
      <c r="C3995" s="539"/>
      <c r="D3995" s="620"/>
      <c r="E3995" s="620"/>
      <c r="F3995" s="48"/>
      <c r="N3995" s="285"/>
      <c r="O3995" s="285"/>
      <c r="U3995" s="285"/>
      <c r="V3995" s="285"/>
      <c r="W3995" s="285"/>
      <c r="X3995" s="285"/>
    </row>
    <row r="3996" spans="1:24">
      <c r="A3996" s="45"/>
      <c r="B3996" s="43">
        <f t="shared" si="69"/>
        <v>3974</v>
      </c>
      <c r="C3996" s="539"/>
      <c r="D3996" s="620"/>
      <c r="E3996" s="620"/>
      <c r="F3996" s="48"/>
      <c r="N3996" s="285"/>
      <c r="O3996" s="285"/>
      <c r="U3996" s="285"/>
      <c r="V3996" s="285"/>
      <c r="W3996" s="285"/>
      <c r="X3996" s="285"/>
    </row>
    <row r="3997" spans="1:24">
      <c r="A3997" s="45"/>
      <c r="B3997" s="43">
        <f t="shared" si="69"/>
        <v>3975</v>
      </c>
      <c r="C3997" s="539"/>
      <c r="D3997" s="620"/>
      <c r="E3997" s="620"/>
      <c r="F3997" s="48"/>
      <c r="N3997" s="285"/>
      <c r="O3997" s="285"/>
      <c r="U3997" s="285"/>
      <c r="V3997" s="285"/>
      <c r="W3997" s="285"/>
      <c r="X3997" s="285"/>
    </row>
    <row r="3998" spans="1:24">
      <c r="A3998" s="45"/>
      <c r="B3998" s="43">
        <f t="shared" si="69"/>
        <v>3976</v>
      </c>
      <c r="C3998" s="539"/>
      <c r="D3998" s="620"/>
      <c r="E3998" s="620"/>
      <c r="F3998" s="48"/>
      <c r="N3998" s="285"/>
      <c r="O3998" s="285"/>
      <c r="U3998" s="285"/>
      <c r="V3998" s="285"/>
      <c r="W3998" s="285"/>
      <c r="X3998" s="285"/>
    </row>
    <row r="3999" spans="1:24">
      <c r="A3999" s="45"/>
      <c r="B3999" s="43">
        <f t="shared" si="69"/>
        <v>3977</v>
      </c>
      <c r="C3999" s="539"/>
      <c r="D3999" s="620"/>
      <c r="E3999" s="620"/>
      <c r="F3999" s="48"/>
      <c r="N3999" s="285"/>
      <c r="O3999" s="285"/>
      <c r="U3999" s="285"/>
      <c r="V3999" s="285"/>
      <c r="W3999" s="285"/>
      <c r="X3999" s="285"/>
    </row>
    <row r="4000" spans="1:24">
      <c r="A4000" s="45"/>
      <c r="B4000" s="43">
        <f t="shared" si="69"/>
        <v>3978</v>
      </c>
      <c r="C4000" s="539"/>
      <c r="D4000" s="620"/>
      <c r="E4000" s="620"/>
      <c r="F4000" s="48"/>
      <c r="N4000" s="285"/>
      <c r="O4000" s="285"/>
      <c r="U4000" s="285"/>
      <c r="V4000" s="285"/>
      <c r="W4000" s="285"/>
      <c r="X4000" s="285"/>
    </row>
    <row r="4001" spans="1:24">
      <c r="A4001" s="45"/>
      <c r="B4001" s="43">
        <f t="shared" si="69"/>
        <v>3979</v>
      </c>
      <c r="C4001" s="539"/>
      <c r="D4001" s="620"/>
      <c r="E4001" s="620"/>
      <c r="F4001" s="48"/>
      <c r="N4001" s="285"/>
      <c r="O4001" s="285"/>
      <c r="U4001" s="285"/>
      <c r="V4001" s="285"/>
      <c r="W4001" s="285"/>
      <c r="X4001" s="285"/>
    </row>
    <row r="4002" spans="1:24">
      <c r="A4002" s="45"/>
      <c r="B4002" s="43">
        <f t="shared" si="69"/>
        <v>3980</v>
      </c>
      <c r="C4002" s="539"/>
      <c r="D4002" s="620"/>
      <c r="E4002" s="620"/>
      <c r="F4002" s="48"/>
      <c r="N4002" s="285"/>
      <c r="O4002" s="285"/>
      <c r="U4002" s="285"/>
      <c r="V4002" s="285"/>
      <c r="W4002" s="285"/>
      <c r="X4002" s="285"/>
    </row>
    <row r="4003" spans="1:24">
      <c r="A4003" s="45"/>
      <c r="B4003" s="43">
        <f t="shared" si="69"/>
        <v>3981</v>
      </c>
      <c r="C4003" s="539"/>
      <c r="D4003" s="620"/>
      <c r="E4003" s="620"/>
      <c r="F4003" s="48"/>
      <c r="N4003" s="285"/>
      <c r="O4003" s="285"/>
      <c r="U4003" s="285"/>
      <c r="V4003" s="285"/>
      <c r="W4003" s="285"/>
      <c r="X4003" s="285"/>
    </row>
    <row r="4004" spans="1:24">
      <c r="A4004" s="45"/>
      <c r="B4004" s="43">
        <f t="shared" si="69"/>
        <v>3982</v>
      </c>
      <c r="C4004" s="539"/>
      <c r="D4004" s="620"/>
      <c r="E4004" s="620"/>
      <c r="F4004" s="48"/>
      <c r="N4004" s="285"/>
      <c r="O4004" s="285"/>
      <c r="U4004" s="285"/>
      <c r="V4004" s="285"/>
      <c r="W4004" s="285"/>
      <c r="X4004" s="285"/>
    </row>
    <row r="4005" spans="1:24">
      <c r="A4005" s="45"/>
      <c r="B4005" s="43">
        <f t="shared" si="69"/>
        <v>3983</v>
      </c>
      <c r="C4005" s="539"/>
      <c r="D4005" s="620"/>
      <c r="E4005" s="620"/>
      <c r="F4005" s="48"/>
      <c r="N4005" s="285"/>
      <c r="O4005" s="285"/>
      <c r="U4005" s="285"/>
      <c r="V4005" s="285"/>
      <c r="W4005" s="285"/>
      <c r="X4005" s="285"/>
    </row>
    <row r="4006" spans="1:24">
      <c r="A4006" s="45"/>
      <c r="B4006" s="43">
        <f t="shared" si="69"/>
        <v>3984</v>
      </c>
      <c r="C4006" s="539"/>
      <c r="D4006" s="620"/>
      <c r="E4006" s="620"/>
      <c r="F4006" s="48"/>
      <c r="N4006" s="285"/>
      <c r="O4006" s="285"/>
      <c r="U4006" s="285"/>
      <c r="V4006" s="285"/>
      <c r="W4006" s="285"/>
      <c r="X4006" s="285"/>
    </row>
    <row r="4007" spans="1:24">
      <c r="A4007" s="45"/>
      <c r="B4007" s="43">
        <f t="shared" si="69"/>
        <v>3985</v>
      </c>
      <c r="C4007" s="539"/>
      <c r="D4007" s="620"/>
      <c r="E4007" s="620"/>
      <c r="F4007" s="48"/>
      <c r="N4007" s="285"/>
      <c r="O4007" s="285"/>
      <c r="U4007" s="285"/>
      <c r="V4007" s="285"/>
      <c r="W4007" s="285"/>
      <c r="X4007" s="285"/>
    </row>
    <row r="4008" spans="1:24">
      <c r="A4008" s="45"/>
      <c r="B4008" s="43">
        <f t="shared" si="69"/>
        <v>3986</v>
      </c>
      <c r="C4008" s="539"/>
      <c r="D4008" s="620"/>
      <c r="E4008" s="620"/>
      <c r="F4008" s="48"/>
      <c r="N4008" s="285"/>
      <c r="O4008" s="285"/>
      <c r="U4008" s="285"/>
      <c r="V4008" s="285"/>
      <c r="W4008" s="285"/>
      <c r="X4008" s="285"/>
    </row>
    <row r="4009" spans="1:24">
      <c r="A4009" s="45"/>
      <c r="B4009" s="43">
        <f t="shared" si="69"/>
        <v>3987</v>
      </c>
      <c r="C4009" s="539"/>
      <c r="D4009" s="620"/>
      <c r="E4009" s="620"/>
      <c r="F4009" s="48"/>
      <c r="N4009" s="285"/>
      <c r="O4009" s="285"/>
      <c r="U4009" s="285"/>
      <c r="V4009" s="285"/>
      <c r="W4009" s="285"/>
      <c r="X4009" s="285"/>
    </row>
    <row r="4010" spans="1:24">
      <c r="A4010" s="45"/>
      <c r="B4010" s="43">
        <f t="shared" si="69"/>
        <v>3988</v>
      </c>
      <c r="C4010" s="539"/>
      <c r="D4010" s="620"/>
      <c r="E4010" s="620"/>
      <c r="F4010" s="48"/>
      <c r="N4010" s="285"/>
      <c r="O4010" s="285"/>
      <c r="U4010" s="285"/>
      <c r="V4010" s="285"/>
      <c r="W4010" s="285"/>
      <c r="X4010" s="285"/>
    </row>
    <row r="4011" spans="1:24">
      <c r="A4011" s="45"/>
      <c r="B4011" s="43">
        <f t="shared" si="69"/>
        <v>3989</v>
      </c>
      <c r="C4011" s="539"/>
      <c r="D4011" s="620"/>
      <c r="E4011" s="620"/>
      <c r="F4011" s="48"/>
      <c r="N4011" s="285"/>
      <c r="O4011" s="285"/>
      <c r="U4011" s="285"/>
      <c r="V4011" s="285"/>
      <c r="W4011" s="285"/>
      <c r="X4011" s="285"/>
    </row>
    <row r="4012" spans="1:24">
      <c r="A4012" s="45"/>
      <c r="B4012" s="43">
        <f t="shared" si="69"/>
        <v>3990</v>
      </c>
      <c r="C4012" s="539"/>
      <c r="D4012" s="620"/>
      <c r="E4012" s="620"/>
      <c r="F4012" s="48"/>
      <c r="N4012" s="285"/>
      <c r="O4012" s="285"/>
      <c r="U4012" s="285"/>
      <c r="V4012" s="285"/>
      <c r="W4012" s="285"/>
      <c r="X4012" s="285"/>
    </row>
    <row r="4013" spans="1:24">
      <c r="A4013" s="45"/>
      <c r="B4013" s="43">
        <f t="shared" si="69"/>
        <v>3991</v>
      </c>
      <c r="C4013" s="539"/>
      <c r="D4013" s="620"/>
      <c r="E4013" s="620"/>
      <c r="F4013" s="48"/>
      <c r="N4013" s="285"/>
      <c r="O4013" s="285"/>
      <c r="U4013" s="285"/>
      <c r="V4013" s="285"/>
      <c r="W4013" s="285"/>
      <c r="X4013" s="285"/>
    </row>
    <row r="4014" spans="1:24">
      <c r="A4014" s="45"/>
      <c r="B4014" s="43">
        <f t="shared" si="69"/>
        <v>3992</v>
      </c>
      <c r="C4014" s="539"/>
      <c r="D4014" s="620"/>
      <c r="E4014" s="620"/>
      <c r="F4014" s="48"/>
      <c r="N4014" s="285"/>
      <c r="O4014" s="285"/>
      <c r="U4014" s="285"/>
      <c r="V4014" s="285"/>
      <c r="W4014" s="285"/>
      <c r="X4014" s="285"/>
    </row>
    <row r="4015" spans="1:24">
      <c r="A4015" s="45"/>
      <c r="B4015" s="43">
        <f t="shared" si="69"/>
        <v>3993</v>
      </c>
      <c r="C4015" s="539"/>
      <c r="D4015" s="620"/>
      <c r="E4015" s="620"/>
      <c r="F4015" s="48"/>
      <c r="N4015" s="285"/>
      <c r="O4015" s="285"/>
      <c r="U4015" s="285"/>
      <c r="V4015" s="285"/>
      <c r="W4015" s="285"/>
      <c r="X4015" s="285"/>
    </row>
    <row r="4016" spans="1:24">
      <c r="A4016" s="45"/>
      <c r="B4016" s="43">
        <f t="shared" si="69"/>
        <v>3994</v>
      </c>
      <c r="C4016" s="539"/>
      <c r="D4016" s="620"/>
      <c r="E4016" s="620"/>
      <c r="F4016" s="48"/>
      <c r="N4016" s="285"/>
      <c r="O4016" s="285"/>
      <c r="U4016" s="285"/>
      <c r="V4016" s="285"/>
      <c r="W4016" s="285"/>
      <c r="X4016" s="285"/>
    </row>
    <row r="4017" spans="1:24">
      <c r="A4017" s="45"/>
      <c r="B4017" s="43">
        <f t="shared" si="69"/>
        <v>3995</v>
      </c>
      <c r="C4017" s="539"/>
      <c r="D4017" s="620"/>
      <c r="E4017" s="620"/>
      <c r="F4017" s="48"/>
      <c r="N4017" s="285"/>
      <c r="O4017" s="285"/>
      <c r="U4017" s="285"/>
      <c r="V4017" s="285"/>
      <c r="W4017" s="285"/>
      <c r="X4017" s="285"/>
    </row>
    <row r="4018" spans="1:24">
      <c r="A4018" s="45"/>
      <c r="B4018" s="43">
        <f t="shared" si="69"/>
        <v>3996</v>
      </c>
      <c r="C4018" s="539"/>
      <c r="D4018" s="620"/>
      <c r="E4018" s="620"/>
      <c r="F4018" s="48"/>
      <c r="N4018" s="285"/>
      <c r="O4018" s="285"/>
      <c r="U4018" s="285"/>
      <c r="V4018" s="285"/>
      <c r="W4018" s="285"/>
      <c r="X4018" s="285"/>
    </row>
    <row r="4019" spans="1:24">
      <c r="A4019" s="45"/>
      <c r="B4019" s="43">
        <f t="shared" si="69"/>
        <v>3997</v>
      </c>
      <c r="C4019" s="539"/>
      <c r="D4019" s="620"/>
      <c r="E4019" s="620"/>
      <c r="F4019" s="48"/>
      <c r="N4019" s="285"/>
      <c r="O4019" s="285"/>
      <c r="U4019" s="285"/>
      <c r="V4019" s="285"/>
      <c r="W4019" s="285"/>
      <c r="X4019" s="285"/>
    </row>
    <row r="4020" spans="1:24">
      <c r="A4020" s="45"/>
      <c r="B4020" s="43">
        <f t="shared" si="69"/>
        <v>3998</v>
      </c>
      <c r="C4020" s="539"/>
      <c r="D4020" s="620"/>
      <c r="E4020" s="620"/>
      <c r="F4020" s="48"/>
      <c r="N4020" s="285"/>
      <c r="O4020" s="285"/>
      <c r="U4020" s="285"/>
      <c r="V4020" s="285"/>
      <c r="W4020" s="285"/>
      <c r="X4020" s="285"/>
    </row>
    <row r="4021" spans="1:24">
      <c r="A4021" s="45"/>
      <c r="B4021" s="43">
        <f t="shared" si="69"/>
        <v>3999</v>
      </c>
      <c r="C4021" s="539"/>
      <c r="D4021" s="620"/>
      <c r="E4021" s="620"/>
      <c r="F4021" s="48"/>
      <c r="N4021" s="285"/>
      <c r="O4021" s="285"/>
      <c r="U4021" s="285"/>
      <c r="V4021" s="285"/>
      <c r="W4021" s="285"/>
      <c r="X4021" s="285"/>
    </row>
    <row r="4022" spans="1:24">
      <c r="A4022" s="45"/>
      <c r="B4022" s="43">
        <f t="shared" si="69"/>
        <v>4000</v>
      </c>
      <c r="C4022" s="539"/>
      <c r="D4022" s="620"/>
      <c r="E4022" s="620"/>
      <c r="F4022" s="48"/>
      <c r="N4022" s="285"/>
      <c r="O4022" s="285"/>
      <c r="U4022" s="285"/>
      <c r="V4022" s="285"/>
      <c r="W4022" s="285"/>
      <c r="X4022" s="285"/>
    </row>
    <row r="4023" spans="1:24">
      <c r="A4023" s="45"/>
      <c r="B4023" s="43">
        <f t="shared" si="69"/>
        <v>4001</v>
      </c>
      <c r="C4023" s="539"/>
      <c r="D4023" s="620"/>
      <c r="E4023" s="620"/>
      <c r="F4023" s="48"/>
      <c r="N4023" s="285"/>
      <c r="O4023" s="285"/>
      <c r="U4023" s="285"/>
      <c r="V4023" s="285"/>
      <c r="W4023" s="285"/>
      <c r="X4023" s="285"/>
    </row>
    <row r="4024" spans="1:24">
      <c r="A4024" s="45"/>
      <c r="B4024" s="43">
        <f t="shared" si="69"/>
        <v>4002</v>
      </c>
      <c r="C4024" s="539"/>
      <c r="D4024" s="620"/>
      <c r="E4024" s="620"/>
      <c r="F4024" s="48"/>
      <c r="N4024" s="285"/>
      <c r="O4024" s="285"/>
      <c r="U4024" s="285"/>
      <c r="V4024" s="285"/>
      <c r="W4024" s="285"/>
      <c r="X4024" s="285"/>
    </row>
    <row r="4025" spans="1:24">
      <c r="A4025" s="45"/>
      <c r="B4025" s="43">
        <f t="shared" si="69"/>
        <v>4003</v>
      </c>
      <c r="C4025" s="539"/>
      <c r="D4025" s="620"/>
      <c r="E4025" s="620"/>
      <c r="F4025" s="48"/>
      <c r="N4025" s="285"/>
      <c r="O4025" s="285"/>
      <c r="U4025" s="285"/>
      <c r="V4025" s="285"/>
      <c r="W4025" s="285"/>
      <c r="X4025" s="285"/>
    </row>
    <row r="4026" spans="1:24">
      <c r="A4026" s="45"/>
      <c r="B4026" s="43">
        <f t="shared" si="69"/>
        <v>4004</v>
      </c>
      <c r="C4026" s="539"/>
      <c r="D4026" s="620"/>
      <c r="E4026" s="620"/>
      <c r="F4026" s="48"/>
      <c r="N4026" s="285"/>
      <c r="O4026" s="285"/>
      <c r="U4026" s="285"/>
      <c r="V4026" s="285"/>
      <c r="W4026" s="285"/>
      <c r="X4026" s="285"/>
    </row>
    <row r="4027" spans="1:24">
      <c r="A4027" s="45"/>
      <c r="B4027" s="43">
        <f t="shared" si="69"/>
        <v>4005</v>
      </c>
      <c r="C4027" s="539"/>
      <c r="D4027" s="620"/>
      <c r="E4027" s="620"/>
      <c r="F4027" s="48"/>
      <c r="N4027" s="285"/>
      <c r="O4027" s="285"/>
      <c r="U4027" s="285"/>
      <c r="V4027" s="285"/>
      <c r="W4027" s="285"/>
      <c r="X4027" s="285"/>
    </row>
    <row r="4028" spans="1:24">
      <c r="A4028" s="45"/>
      <c r="B4028" s="43">
        <f t="shared" si="69"/>
        <v>4006</v>
      </c>
      <c r="C4028" s="539"/>
      <c r="D4028" s="620"/>
      <c r="E4028" s="620"/>
      <c r="F4028" s="48"/>
      <c r="N4028" s="285"/>
      <c r="O4028" s="285"/>
      <c r="U4028" s="285"/>
      <c r="V4028" s="285"/>
      <c r="W4028" s="285"/>
      <c r="X4028" s="285"/>
    </row>
    <row r="4029" spans="1:24">
      <c r="A4029" s="45"/>
      <c r="B4029" s="43">
        <f t="shared" si="69"/>
        <v>4007</v>
      </c>
      <c r="C4029" s="539"/>
      <c r="D4029" s="620"/>
      <c r="E4029" s="620"/>
      <c r="F4029" s="48"/>
      <c r="N4029" s="285"/>
      <c r="O4029" s="285"/>
      <c r="U4029" s="285"/>
      <c r="V4029" s="285"/>
      <c r="W4029" s="285"/>
      <c r="X4029" s="285"/>
    </row>
    <row r="4030" spans="1:24">
      <c r="A4030" s="45"/>
      <c r="B4030" s="43">
        <f t="shared" si="69"/>
        <v>4008</v>
      </c>
      <c r="C4030" s="539"/>
      <c r="D4030" s="620"/>
      <c r="E4030" s="620"/>
      <c r="F4030" s="48"/>
      <c r="N4030" s="285"/>
      <c r="O4030" s="285"/>
      <c r="U4030" s="285"/>
      <c r="V4030" s="285"/>
      <c r="W4030" s="285"/>
      <c r="X4030" s="285"/>
    </row>
    <row r="4031" spans="1:24">
      <c r="A4031" s="45"/>
      <c r="B4031" s="43">
        <f t="shared" si="69"/>
        <v>4009</v>
      </c>
      <c r="C4031" s="539"/>
      <c r="D4031" s="620"/>
      <c r="E4031" s="620"/>
      <c r="F4031" s="48"/>
      <c r="N4031" s="285"/>
      <c r="O4031" s="285"/>
      <c r="U4031" s="285"/>
      <c r="V4031" s="285"/>
      <c r="W4031" s="285"/>
      <c r="X4031" s="285"/>
    </row>
    <row r="4032" spans="1:24">
      <c r="A4032" s="45"/>
      <c r="B4032" s="43">
        <f t="shared" si="69"/>
        <v>4010</v>
      </c>
      <c r="C4032" s="539"/>
      <c r="D4032" s="620"/>
      <c r="E4032" s="620"/>
      <c r="F4032" s="48"/>
      <c r="N4032" s="285"/>
      <c r="O4032" s="285"/>
      <c r="U4032" s="285"/>
      <c r="V4032" s="285"/>
      <c r="W4032" s="285"/>
      <c r="X4032" s="285"/>
    </row>
    <row r="4033" spans="1:24">
      <c r="A4033" s="45"/>
      <c r="B4033" s="43">
        <f t="shared" si="69"/>
        <v>4011</v>
      </c>
      <c r="C4033" s="539"/>
      <c r="D4033" s="620"/>
      <c r="E4033" s="620"/>
      <c r="F4033" s="48"/>
      <c r="N4033" s="285"/>
      <c r="O4033" s="285"/>
      <c r="U4033" s="285"/>
      <c r="V4033" s="285"/>
      <c r="W4033" s="285"/>
      <c r="X4033" s="285"/>
    </row>
    <row r="4034" spans="1:24">
      <c r="A4034" s="45"/>
      <c r="B4034" s="43">
        <f t="shared" si="69"/>
        <v>4012</v>
      </c>
      <c r="C4034" s="539"/>
      <c r="D4034" s="620"/>
      <c r="E4034" s="620"/>
      <c r="F4034" s="48"/>
      <c r="N4034" s="285"/>
      <c r="O4034" s="285"/>
      <c r="U4034" s="285"/>
      <c r="V4034" s="285"/>
      <c r="W4034" s="285"/>
      <c r="X4034" s="285"/>
    </row>
    <row r="4035" spans="1:24">
      <c r="A4035" s="45"/>
      <c r="B4035" s="43">
        <f t="shared" si="69"/>
        <v>4013</v>
      </c>
      <c r="C4035" s="539"/>
      <c r="D4035" s="620"/>
      <c r="E4035" s="620"/>
      <c r="F4035" s="48"/>
      <c r="N4035" s="285"/>
      <c r="O4035" s="285"/>
      <c r="U4035" s="285"/>
      <c r="V4035" s="285"/>
      <c r="W4035" s="285"/>
      <c r="X4035" s="285"/>
    </row>
    <row r="4036" spans="1:24">
      <c r="A4036" s="45"/>
      <c r="B4036" s="43">
        <f t="shared" si="69"/>
        <v>4014</v>
      </c>
      <c r="C4036" s="539"/>
      <c r="D4036" s="620"/>
      <c r="E4036" s="620"/>
      <c r="F4036" s="48"/>
      <c r="N4036" s="285"/>
      <c r="O4036" s="285"/>
      <c r="U4036" s="285"/>
      <c r="V4036" s="285"/>
      <c r="W4036" s="285"/>
      <c r="X4036" s="285"/>
    </row>
    <row r="4037" spans="1:24">
      <c r="A4037" s="45"/>
      <c r="B4037" s="43">
        <f t="shared" si="69"/>
        <v>4015</v>
      </c>
      <c r="C4037" s="539"/>
      <c r="D4037" s="620"/>
      <c r="E4037" s="620"/>
      <c r="F4037" s="48"/>
      <c r="N4037" s="285"/>
      <c r="O4037" s="285"/>
      <c r="U4037" s="285"/>
      <c r="V4037" s="285"/>
      <c r="W4037" s="285"/>
      <c r="X4037" s="285"/>
    </row>
    <row r="4038" spans="1:24">
      <c r="A4038" s="45"/>
      <c r="B4038" s="43">
        <f t="shared" si="69"/>
        <v>4016</v>
      </c>
      <c r="C4038" s="539"/>
      <c r="D4038" s="620"/>
      <c r="E4038" s="620"/>
      <c r="F4038" s="48"/>
      <c r="N4038" s="285"/>
      <c r="O4038" s="285"/>
      <c r="U4038" s="285"/>
      <c r="V4038" s="285"/>
      <c r="W4038" s="285"/>
      <c r="X4038" s="285"/>
    </row>
    <row r="4039" spans="1:24">
      <c r="A4039" s="45"/>
      <c r="B4039" s="43">
        <f t="shared" si="69"/>
        <v>4017</v>
      </c>
      <c r="C4039" s="539"/>
      <c r="D4039" s="620"/>
      <c r="E4039" s="620"/>
      <c r="F4039" s="48"/>
      <c r="N4039" s="285"/>
      <c r="O4039" s="285"/>
      <c r="U4039" s="285"/>
      <c r="V4039" s="285"/>
      <c r="W4039" s="285"/>
      <c r="X4039" s="285"/>
    </row>
    <row r="4040" spans="1:24">
      <c r="A4040" s="45"/>
      <c r="B4040" s="43">
        <f t="shared" si="69"/>
        <v>4018</v>
      </c>
      <c r="C4040" s="539"/>
      <c r="D4040" s="620"/>
      <c r="E4040" s="620"/>
      <c r="F4040" s="48"/>
      <c r="N4040" s="285"/>
      <c r="O4040" s="285"/>
      <c r="U4040" s="285"/>
      <c r="V4040" s="285"/>
      <c r="W4040" s="285"/>
      <c r="X4040" s="285"/>
    </row>
    <row r="4041" spans="1:24">
      <c r="A4041" s="45"/>
      <c r="B4041" s="43">
        <f t="shared" si="69"/>
        <v>4019</v>
      </c>
      <c r="C4041" s="539"/>
      <c r="D4041" s="620"/>
      <c r="E4041" s="620"/>
      <c r="F4041" s="48"/>
      <c r="N4041" s="285"/>
      <c r="O4041" s="285"/>
      <c r="U4041" s="285"/>
      <c r="V4041" s="285"/>
      <c r="W4041" s="285"/>
      <c r="X4041" s="285"/>
    </row>
    <row r="4042" spans="1:24">
      <c r="A4042" s="45"/>
      <c r="B4042" s="43">
        <f t="shared" si="69"/>
        <v>4020</v>
      </c>
      <c r="C4042" s="539"/>
      <c r="D4042" s="620"/>
      <c r="E4042" s="620"/>
      <c r="F4042" s="48"/>
      <c r="N4042" s="285"/>
      <c r="O4042" s="285"/>
      <c r="U4042" s="285"/>
      <c r="V4042" s="285"/>
      <c r="W4042" s="285"/>
      <c r="X4042" s="285"/>
    </row>
    <row r="4043" spans="1:24">
      <c r="A4043" s="45"/>
      <c r="B4043" s="43">
        <f t="shared" si="69"/>
        <v>4021</v>
      </c>
      <c r="C4043" s="539"/>
      <c r="D4043" s="620"/>
      <c r="E4043" s="620"/>
      <c r="F4043" s="48"/>
      <c r="N4043" s="285"/>
      <c r="O4043" s="285"/>
      <c r="U4043" s="285"/>
      <c r="V4043" s="285"/>
      <c r="W4043" s="285"/>
      <c r="X4043" s="285"/>
    </row>
    <row r="4044" spans="1:24">
      <c r="A4044" s="45"/>
      <c r="B4044" s="43">
        <f t="shared" si="69"/>
        <v>4022</v>
      </c>
      <c r="C4044" s="539"/>
      <c r="D4044" s="620"/>
      <c r="E4044" s="620"/>
      <c r="F4044" s="48"/>
      <c r="N4044" s="285"/>
      <c r="O4044" s="285"/>
      <c r="U4044" s="285"/>
      <c r="V4044" s="285"/>
      <c r="W4044" s="285"/>
      <c r="X4044" s="285"/>
    </row>
    <row r="4045" spans="1:24">
      <c r="A4045" s="45"/>
      <c r="B4045" s="43">
        <f t="shared" si="69"/>
        <v>4023</v>
      </c>
      <c r="C4045" s="539"/>
      <c r="D4045" s="620"/>
      <c r="E4045" s="620"/>
      <c r="F4045" s="48"/>
      <c r="N4045" s="285"/>
      <c r="O4045" s="285"/>
      <c r="U4045" s="285"/>
      <c r="V4045" s="285"/>
      <c r="W4045" s="285"/>
      <c r="X4045" s="285"/>
    </row>
    <row r="4046" spans="1:24">
      <c r="A4046" s="45"/>
      <c r="B4046" s="43">
        <f t="shared" si="69"/>
        <v>4024</v>
      </c>
      <c r="C4046" s="539"/>
      <c r="D4046" s="620"/>
      <c r="E4046" s="620"/>
      <c r="F4046" s="48"/>
      <c r="N4046" s="285"/>
      <c r="O4046" s="285"/>
      <c r="U4046" s="285"/>
      <c r="V4046" s="285"/>
      <c r="W4046" s="285"/>
      <c r="X4046" s="285"/>
    </row>
    <row r="4047" spans="1:24">
      <c r="A4047" s="45"/>
      <c r="B4047" s="43">
        <f t="shared" si="69"/>
        <v>4025</v>
      </c>
      <c r="C4047" s="539"/>
      <c r="D4047" s="620"/>
      <c r="E4047" s="620"/>
      <c r="F4047" s="48"/>
      <c r="N4047" s="285"/>
      <c r="O4047" s="285"/>
      <c r="U4047" s="285"/>
      <c r="V4047" s="285"/>
      <c r="W4047" s="285"/>
      <c r="X4047" s="285"/>
    </row>
    <row r="4048" spans="1:24">
      <c r="A4048" s="45"/>
      <c r="B4048" s="43">
        <f t="shared" si="69"/>
        <v>4026</v>
      </c>
      <c r="C4048" s="539"/>
      <c r="D4048" s="620"/>
      <c r="E4048" s="620"/>
      <c r="F4048" s="48"/>
      <c r="N4048" s="285"/>
      <c r="O4048" s="285"/>
      <c r="U4048" s="285"/>
      <c r="V4048" s="285"/>
      <c r="W4048" s="285"/>
      <c r="X4048" s="285"/>
    </row>
    <row r="4049" spans="1:24">
      <c r="A4049" s="45"/>
      <c r="B4049" s="43">
        <f t="shared" si="69"/>
        <v>4027</v>
      </c>
      <c r="C4049" s="539"/>
      <c r="D4049" s="620"/>
      <c r="E4049" s="620"/>
      <c r="F4049" s="48"/>
      <c r="N4049" s="285"/>
      <c r="O4049" s="285"/>
      <c r="U4049" s="285"/>
      <c r="V4049" s="285"/>
      <c r="W4049" s="285"/>
      <c r="X4049" s="285"/>
    </row>
    <row r="4050" spans="1:24">
      <c r="A4050" s="45"/>
      <c r="B4050" s="43">
        <f t="shared" si="69"/>
        <v>4028</v>
      </c>
      <c r="C4050" s="539"/>
      <c r="D4050" s="620"/>
      <c r="E4050" s="620"/>
      <c r="F4050" s="48"/>
      <c r="N4050" s="285"/>
      <c r="O4050" s="285"/>
      <c r="U4050" s="285"/>
      <c r="V4050" s="285"/>
      <c r="W4050" s="285"/>
      <c r="X4050" s="285"/>
    </row>
    <row r="4051" spans="1:24">
      <c r="A4051" s="45"/>
      <c r="B4051" s="43">
        <f t="shared" si="69"/>
        <v>4029</v>
      </c>
      <c r="C4051" s="539"/>
      <c r="D4051" s="620"/>
      <c r="E4051" s="620"/>
      <c r="F4051" s="48"/>
      <c r="N4051" s="285"/>
      <c r="O4051" s="285"/>
      <c r="U4051" s="285"/>
      <c r="V4051" s="285"/>
      <c r="W4051" s="285"/>
      <c r="X4051" s="285"/>
    </row>
    <row r="4052" spans="1:24">
      <c r="A4052" s="45"/>
      <c r="B4052" s="43">
        <f t="shared" si="69"/>
        <v>4030</v>
      </c>
      <c r="C4052" s="539"/>
      <c r="D4052" s="620"/>
      <c r="E4052" s="620"/>
      <c r="F4052" s="48"/>
      <c r="N4052" s="285"/>
      <c r="O4052" s="285"/>
      <c r="U4052" s="285"/>
      <c r="V4052" s="285"/>
      <c r="W4052" s="285"/>
      <c r="X4052" s="285"/>
    </row>
    <row r="4053" spans="1:24">
      <c r="A4053" s="45"/>
      <c r="B4053" s="43">
        <f t="shared" si="69"/>
        <v>4031</v>
      </c>
      <c r="C4053" s="539"/>
      <c r="D4053" s="620"/>
      <c r="E4053" s="620"/>
      <c r="F4053" s="48"/>
      <c r="N4053" s="285"/>
      <c r="O4053" s="285"/>
      <c r="U4053" s="285"/>
      <c r="V4053" s="285"/>
      <c r="W4053" s="285"/>
      <c r="X4053" s="285"/>
    </row>
    <row r="4054" spans="1:24">
      <c r="A4054" s="45"/>
      <c r="B4054" s="43">
        <f t="shared" si="69"/>
        <v>4032</v>
      </c>
      <c r="C4054" s="539"/>
      <c r="D4054" s="620"/>
      <c r="E4054" s="620"/>
      <c r="F4054" s="48"/>
      <c r="N4054" s="285"/>
      <c r="O4054" s="285"/>
      <c r="U4054" s="285"/>
      <c r="V4054" s="285"/>
      <c r="W4054" s="285"/>
      <c r="X4054" s="285"/>
    </row>
    <row r="4055" spans="1:24">
      <c r="A4055" s="45"/>
      <c r="B4055" s="43">
        <f t="shared" si="69"/>
        <v>4033</v>
      </c>
      <c r="C4055" s="539"/>
      <c r="D4055" s="620"/>
      <c r="E4055" s="620"/>
      <c r="F4055" s="48"/>
      <c r="N4055" s="285"/>
      <c r="O4055" s="285"/>
      <c r="U4055" s="285"/>
      <c r="V4055" s="285"/>
      <c r="W4055" s="285"/>
      <c r="X4055" s="285"/>
    </row>
    <row r="4056" spans="1:24">
      <c r="A4056" s="45"/>
      <c r="B4056" s="43">
        <f t="shared" si="69"/>
        <v>4034</v>
      </c>
      <c r="C4056" s="539"/>
      <c r="D4056" s="620"/>
      <c r="E4056" s="620"/>
      <c r="F4056" s="48"/>
      <c r="N4056" s="285"/>
      <c r="O4056" s="285"/>
      <c r="U4056" s="285"/>
      <c r="V4056" s="285"/>
      <c r="W4056" s="285"/>
      <c r="X4056" s="285"/>
    </row>
    <row r="4057" spans="1:24">
      <c r="A4057" s="45"/>
      <c r="B4057" s="43">
        <f t="shared" ref="B4057:B4120" si="70">B4056+1</f>
        <v>4035</v>
      </c>
      <c r="C4057" s="539"/>
      <c r="D4057" s="620"/>
      <c r="E4057" s="620"/>
      <c r="F4057" s="48"/>
      <c r="N4057" s="285"/>
      <c r="O4057" s="285"/>
      <c r="U4057" s="285"/>
      <c r="V4057" s="285"/>
      <c r="W4057" s="285"/>
      <c r="X4057" s="285"/>
    </row>
    <row r="4058" spans="1:24">
      <c r="A4058" s="45"/>
      <c r="B4058" s="43">
        <f t="shared" si="70"/>
        <v>4036</v>
      </c>
      <c r="C4058" s="539"/>
      <c r="D4058" s="620"/>
      <c r="E4058" s="620"/>
      <c r="F4058" s="48"/>
      <c r="N4058" s="285"/>
      <c r="O4058" s="285"/>
      <c r="U4058" s="285"/>
      <c r="V4058" s="285"/>
      <c r="W4058" s="285"/>
      <c r="X4058" s="285"/>
    </row>
    <row r="4059" spans="1:24">
      <c r="A4059" s="45"/>
      <c r="B4059" s="43">
        <f t="shared" si="70"/>
        <v>4037</v>
      </c>
      <c r="C4059" s="539"/>
      <c r="D4059" s="620"/>
      <c r="E4059" s="620"/>
      <c r="F4059" s="48"/>
      <c r="N4059" s="285"/>
      <c r="O4059" s="285"/>
      <c r="U4059" s="285"/>
      <c r="V4059" s="285"/>
      <c r="W4059" s="285"/>
      <c r="X4059" s="285"/>
    </row>
    <row r="4060" spans="1:24">
      <c r="A4060" s="45"/>
      <c r="B4060" s="43">
        <f t="shared" si="70"/>
        <v>4038</v>
      </c>
      <c r="C4060" s="539"/>
      <c r="D4060" s="620"/>
      <c r="E4060" s="620"/>
      <c r="F4060" s="48"/>
      <c r="N4060" s="285"/>
      <c r="O4060" s="285"/>
      <c r="U4060" s="285"/>
      <c r="V4060" s="285"/>
      <c r="W4060" s="285"/>
      <c r="X4060" s="285"/>
    </row>
    <row r="4061" spans="1:24">
      <c r="A4061" s="45"/>
      <c r="B4061" s="43">
        <f t="shared" si="70"/>
        <v>4039</v>
      </c>
      <c r="C4061" s="539"/>
      <c r="D4061" s="620"/>
      <c r="E4061" s="620"/>
      <c r="F4061" s="48"/>
      <c r="N4061" s="285"/>
      <c r="O4061" s="285"/>
      <c r="U4061" s="285"/>
      <c r="V4061" s="285"/>
      <c r="W4061" s="285"/>
      <c r="X4061" s="285"/>
    </row>
    <row r="4062" spans="1:24">
      <c r="A4062" s="45"/>
      <c r="B4062" s="43">
        <f t="shared" si="70"/>
        <v>4040</v>
      </c>
      <c r="C4062" s="539"/>
      <c r="D4062" s="620"/>
      <c r="E4062" s="620"/>
      <c r="F4062" s="48"/>
      <c r="N4062" s="285"/>
      <c r="O4062" s="285"/>
      <c r="U4062" s="285"/>
      <c r="V4062" s="285"/>
      <c r="W4062" s="285"/>
      <c r="X4062" s="285"/>
    </row>
    <row r="4063" spans="1:24">
      <c r="A4063" s="45"/>
      <c r="B4063" s="43">
        <f t="shared" si="70"/>
        <v>4041</v>
      </c>
      <c r="C4063" s="539"/>
      <c r="D4063" s="620"/>
      <c r="E4063" s="620"/>
      <c r="F4063" s="48"/>
      <c r="N4063" s="285"/>
      <c r="O4063" s="285"/>
      <c r="U4063" s="285"/>
      <c r="V4063" s="285"/>
      <c r="W4063" s="285"/>
      <c r="X4063" s="285"/>
    </row>
    <row r="4064" spans="1:24">
      <c r="A4064" s="45"/>
      <c r="B4064" s="43">
        <f t="shared" si="70"/>
        <v>4042</v>
      </c>
      <c r="C4064" s="539"/>
      <c r="D4064" s="620"/>
      <c r="E4064" s="620"/>
      <c r="F4064" s="48"/>
      <c r="N4064" s="285"/>
      <c r="O4064" s="285"/>
      <c r="U4064" s="285"/>
      <c r="V4064" s="285"/>
      <c r="W4064" s="285"/>
      <c r="X4064" s="285"/>
    </row>
    <row r="4065" spans="1:24">
      <c r="A4065" s="45"/>
      <c r="B4065" s="43">
        <f t="shared" si="70"/>
        <v>4043</v>
      </c>
      <c r="C4065" s="539"/>
      <c r="D4065" s="620"/>
      <c r="E4065" s="620"/>
      <c r="F4065" s="48"/>
      <c r="N4065" s="285"/>
      <c r="O4065" s="285"/>
      <c r="U4065" s="285"/>
      <c r="V4065" s="285"/>
      <c r="W4065" s="285"/>
      <c r="X4065" s="285"/>
    </row>
    <row r="4066" spans="1:24">
      <c r="A4066" s="45"/>
      <c r="B4066" s="43">
        <f t="shared" si="70"/>
        <v>4044</v>
      </c>
      <c r="C4066" s="539"/>
      <c r="D4066" s="620"/>
      <c r="E4066" s="620"/>
      <c r="F4066" s="48"/>
      <c r="N4066" s="285"/>
      <c r="O4066" s="285"/>
      <c r="U4066" s="285"/>
      <c r="V4066" s="285"/>
      <c r="W4066" s="285"/>
      <c r="X4066" s="285"/>
    </row>
    <row r="4067" spans="1:24">
      <c r="A4067" s="45"/>
      <c r="B4067" s="43">
        <f t="shared" si="70"/>
        <v>4045</v>
      </c>
      <c r="C4067" s="539"/>
      <c r="D4067" s="620"/>
      <c r="E4067" s="620"/>
      <c r="F4067" s="48"/>
      <c r="N4067" s="285"/>
      <c r="O4067" s="285"/>
      <c r="U4067" s="285"/>
      <c r="V4067" s="285"/>
      <c r="W4067" s="285"/>
      <c r="X4067" s="285"/>
    </row>
    <row r="4068" spans="1:24">
      <c r="A4068" s="45"/>
      <c r="B4068" s="43">
        <f t="shared" si="70"/>
        <v>4046</v>
      </c>
      <c r="C4068" s="539"/>
      <c r="D4068" s="620"/>
      <c r="E4068" s="620"/>
      <c r="F4068" s="48"/>
      <c r="N4068" s="285"/>
      <c r="O4068" s="285"/>
      <c r="U4068" s="285"/>
      <c r="V4068" s="285"/>
      <c r="W4068" s="285"/>
      <c r="X4068" s="285"/>
    </row>
    <row r="4069" spans="1:24">
      <c r="A4069" s="45"/>
      <c r="B4069" s="43">
        <f t="shared" si="70"/>
        <v>4047</v>
      </c>
      <c r="C4069" s="539"/>
      <c r="D4069" s="620"/>
      <c r="E4069" s="620"/>
      <c r="F4069" s="48"/>
      <c r="N4069" s="285"/>
      <c r="O4069" s="285"/>
      <c r="U4069" s="285"/>
      <c r="V4069" s="285"/>
      <c r="W4069" s="285"/>
      <c r="X4069" s="285"/>
    </row>
    <row r="4070" spans="1:24">
      <c r="A4070" s="45"/>
      <c r="B4070" s="43">
        <f t="shared" si="70"/>
        <v>4048</v>
      </c>
      <c r="C4070" s="539"/>
      <c r="D4070" s="620"/>
      <c r="E4070" s="620"/>
      <c r="F4070" s="48"/>
      <c r="N4070" s="285"/>
      <c r="O4070" s="285"/>
      <c r="U4070" s="285"/>
      <c r="V4070" s="285"/>
      <c r="W4070" s="285"/>
      <c r="X4070" s="285"/>
    </row>
    <row r="4071" spans="1:24">
      <c r="A4071" s="45"/>
      <c r="B4071" s="43">
        <f t="shared" si="70"/>
        <v>4049</v>
      </c>
      <c r="C4071" s="539"/>
      <c r="D4071" s="620"/>
      <c r="E4071" s="620"/>
      <c r="F4071" s="48"/>
      <c r="N4071" s="285"/>
      <c r="O4071" s="285"/>
      <c r="U4071" s="285"/>
      <c r="V4071" s="285"/>
      <c r="W4071" s="285"/>
      <c r="X4071" s="285"/>
    </row>
    <row r="4072" spans="1:24">
      <c r="A4072" s="45"/>
      <c r="B4072" s="43">
        <f t="shared" si="70"/>
        <v>4050</v>
      </c>
      <c r="C4072" s="539"/>
      <c r="D4072" s="620"/>
      <c r="E4072" s="620"/>
      <c r="F4072" s="48"/>
      <c r="N4072" s="285"/>
      <c r="O4072" s="285"/>
      <c r="U4072" s="285"/>
      <c r="V4072" s="285"/>
      <c r="W4072" s="285"/>
      <c r="X4072" s="285"/>
    </row>
    <row r="4073" spans="1:24">
      <c r="A4073" s="45"/>
      <c r="B4073" s="43">
        <f t="shared" si="70"/>
        <v>4051</v>
      </c>
      <c r="C4073" s="539"/>
      <c r="D4073" s="620"/>
      <c r="E4073" s="620"/>
      <c r="F4073" s="48"/>
      <c r="N4073" s="285"/>
      <c r="O4073" s="285"/>
      <c r="U4073" s="285"/>
      <c r="V4073" s="285"/>
      <c r="W4073" s="285"/>
      <c r="X4073" s="285"/>
    </row>
    <row r="4074" spans="1:24">
      <c r="A4074" s="45"/>
      <c r="B4074" s="43">
        <f t="shared" si="70"/>
        <v>4052</v>
      </c>
      <c r="C4074" s="539"/>
      <c r="D4074" s="620"/>
      <c r="E4074" s="620"/>
      <c r="F4074" s="48"/>
      <c r="N4074" s="285"/>
      <c r="O4074" s="285"/>
      <c r="U4074" s="285"/>
      <c r="V4074" s="285"/>
      <c r="W4074" s="285"/>
      <c r="X4074" s="285"/>
    </row>
    <row r="4075" spans="1:24">
      <c r="A4075" s="45"/>
      <c r="B4075" s="43">
        <f t="shared" si="70"/>
        <v>4053</v>
      </c>
      <c r="C4075" s="539"/>
      <c r="D4075" s="620"/>
      <c r="E4075" s="620"/>
      <c r="F4075" s="48"/>
      <c r="N4075" s="285"/>
      <c r="O4075" s="285"/>
      <c r="U4075" s="285"/>
      <c r="V4075" s="285"/>
      <c r="W4075" s="285"/>
      <c r="X4075" s="285"/>
    </row>
    <row r="4076" spans="1:24">
      <c r="A4076" s="45"/>
      <c r="B4076" s="43">
        <f t="shared" si="70"/>
        <v>4054</v>
      </c>
      <c r="C4076" s="539"/>
      <c r="D4076" s="620"/>
      <c r="E4076" s="620"/>
      <c r="F4076" s="48"/>
      <c r="N4076" s="285"/>
      <c r="O4076" s="285"/>
      <c r="U4076" s="285"/>
      <c r="V4076" s="285"/>
      <c r="W4076" s="285"/>
      <c r="X4076" s="285"/>
    </row>
    <row r="4077" spans="1:24">
      <c r="A4077" s="45"/>
      <c r="B4077" s="43">
        <f t="shared" si="70"/>
        <v>4055</v>
      </c>
      <c r="C4077" s="539"/>
      <c r="D4077" s="620"/>
      <c r="E4077" s="620"/>
      <c r="F4077" s="48"/>
      <c r="N4077" s="285"/>
      <c r="O4077" s="285"/>
      <c r="U4077" s="285"/>
      <c r="V4077" s="285"/>
      <c r="W4077" s="285"/>
      <c r="X4077" s="285"/>
    </row>
    <row r="4078" spans="1:24">
      <c r="A4078" s="45"/>
      <c r="B4078" s="43">
        <f t="shared" si="70"/>
        <v>4056</v>
      </c>
      <c r="C4078" s="539"/>
      <c r="D4078" s="620"/>
      <c r="E4078" s="620"/>
      <c r="F4078" s="48"/>
      <c r="N4078" s="285"/>
      <c r="O4078" s="285"/>
      <c r="U4078" s="285"/>
      <c r="V4078" s="285"/>
      <c r="W4078" s="285"/>
      <c r="X4078" s="285"/>
    </row>
    <row r="4079" spans="1:24">
      <c r="A4079" s="45"/>
      <c r="B4079" s="43">
        <f t="shared" si="70"/>
        <v>4057</v>
      </c>
      <c r="C4079" s="539"/>
      <c r="D4079" s="620"/>
      <c r="E4079" s="620"/>
      <c r="F4079" s="48"/>
      <c r="N4079" s="285"/>
      <c r="O4079" s="285"/>
      <c r="U4079" s="285"/>
      <c r="V4079" s="285"/>
      <c r="W4079" s="285"/>
      <c r="X4079" s="285"/>
    </row>
    <row r="4080" spans="1:24">
      <c r="A4080" s="45"/>
      <c r="B4080" s="43">
        <f t="shared" si="70"/>
        <v>4058</v>
      </c>
      <c r="C4080" s="539"/>
      <c r="D4080" s="620"/>
      <c r="E4080" s="620"/>
      <c r="F4080" s="48"/>
      <c r="N4080" s="285"/>
      <c r="O4080" s="285"/>
      <c r="U4080" s="285"/>
      <c r="V4080" s="285"/>
      <c r="W4080" s="285"/>
      <c r="X4080" s="285"/>
    </row>
    <row r="4081" spans="1:24">
      <c r="A4081" s="45"/>
      <c r="B4081" s="43">
        <f t="shared" si="70"/>
        <v>4059</v>
      </c>
      <c r="C4081" s="539"/>
      <c r="D4081" s="620"/>
      <c r="E4081" s="620"/>
      <c r="F4081" s="48"/>
      <c r="N4081" s="285"/>
      <c r="O4081" s="285"/>
      <c r="U4081" s="285"/>
      <c r="V4081" s="285"/>
      <c r="W4081" s="285"/>
      <c r="X4081" s="285"/>
    </row>
    <row r="4082" spans="1:24">
      <c r="A4082" s="45"/>
      <c r="B4082" s="43">
        <f t="shared" si="70"/>
        <v>4060</v>
      </c>
      <c r="C4082" s="539"/>
      <c r="D4082" s="620"/>
      <c r="E4082" s="620"/>
      <c r="F4082" s="48"/>
      <c r="N4082" s="285"/>
      <c r="O4082" s="285"/>
      <c r="U4082" s="285"/>
      <c r="V4082" s="285"/>
      <c r="W4082" s="285"/>
      <c r="X4082" s="285"/>
    </row>
    <row r="4083" spans="1:24">
      <c r="A4083" s="45"/>
      <c r="B4083" s="43">
        <f t="shared" si="70"/>
        <v>4061</v>
      </c>
      <c r="C4083" s="539"/>
      <c r="D4083" s="620"/>
      <c r="E4083" s="620"/>
      <c r="F4083" s="48"/>
      <c r="N4083" s="285"/>
      <c r="O4083" s="285"/>
      <c r="U4083" s="285"/>
      <c r="V4083" s="285"/>
      <c r="W4083" s="285"/>
      <c r="X4083" s="285"/>
    </row>
    <row r="4084" spans="1:24">
      <c r="A4084" s="45"/>
      <c r="B4084" s="43">
        <f t="shared" si="70"/>
        <v>4062</v>
      </c>
      <c r="C4084" s="539"/>
      <c r="D4084" s="620"/>
      <c r="E4084" s="620"/>
      <c r="F4084" s="48"/>
      <c r="N4084" s="285"/>
      <c r="O4084" s="285"/>
      <c r="U4084" s="285"/>
      <c r="V4084" s="285"/>
      <c r="W4084" s="285"/>
      <c r="X4084" s="285"/>
    </row>
    <row r="4085" spans="1:24">
      <c r="A4085" s="45"/>
      <c r="B4085" s="43">
        <f t="shared" si="70"/>
        <v>4063</v>
      </c>
      <c r="C4085" s="539"/>
      <c r="D4085" s="620"/>
      <c r="E4085" s="620"/>
      <c r="F4085" s="48"/>
      <c r="N4085" s="285"/>
      <c r="O4085" s="285"/>
      <c r="U4085" s="285"/>
      <c r="V4085" s="285"/>
      <c r="W4085" s="285"/>
      <c r="X4085" s="285"/>
    </row>
    <row r="4086" spans="1:24">
      <c r="A4086" s="45"/>
      <c r="B4086" s="43">
        <f t="shared" si="70"/>
        <v>4064</v>
      </c>
      <c r="C4086" s="539"/>
      <c r="D4086" s="620"/>
      <c r="E4086" s="620"/>
      <c r="F4086" s="48"/>
      <c r="N4086" s="285"/>
      <c r="O4086" s="285"/>
      <c r="U4086" s="285"/>
      <c r="V4086" s="285"/>
      <c r="W4086" s="285"/>
      <c r="X4086" s="285"/>
    </row>
    <row r="4087" spans="1:24">
      <c r="A4087" s="45"/>
      <c r="B4087" s="43">
        <f t="shared" si="70"/>
        <v>4065</v>
      </c>
      <c r="C4087" s="539"/>
      <c r="D4087" s="620"/>
      <c r="E4087" s="620"/>
      <c r="F4087" s="48"/>
      <c r="N4087" s="285"/>
      <c r="O4087" s="285"/>
      <c r="U4087" s="285"/>
      <c r="V4087" s="285"/>
      <c r="W4087" s="285"/>
      <c r="X4087" s="285"/>
    </row>
    <row r="4088" spans="1:24">
      <c r="A4088" s="45"/>
      <c r="B4088" s="43">
        <f t="shared" si="70"/>
        <v>4066</v>
      </c>
      <c r="C4088" s="539"/>
      <c r="D4088" s="620"/>
      <c r="E4088" s="620"/>
      <c r="F4088" s="48"/>
      <c r="N4088" s="285"/>
      <c r="O4088" s="285"/>
      <c r="U4088" s="285"/>
      <c r="V4088" s="285"/>
      <c r="W4088" s="285"/>
      <c r="X4088" s="285"/>
    </row>
    <row r="4089" spans="1:24">
      <c r="A4089" s="45"/>
      <c r="B4089" s="43">
        <f t="shared" si="70"/>
        <v>4067</v>
      </c>
      <c r="C4089" s="539"/>
      <c r="D4089" s="620"/>
      <c r="E4089" s="620"/>
      <c r="F4089" s="48"/>
      <c r="N4089" s="285"/>
      <c r="O4089" s="285"/>
      <c r="U4089" s="285"/>
      <c r="V4089" s="285"/>
      <c r="W4089" s="285"/>
      <c r="X4089" s="285"/>
    </row>
    <row r="4090" spans="1:24">
      <c r="A4090" s="45"/>
      <c r="B4090" s="43">
        <f t="shared" si="70"/>
        <v>4068</v>
      </c>
      <c r="C4090" s="539"/>
      <c r="D4090" s="620"/>
      <c r="E4090" s="620"/>
      <c r="F4090" s="48"/>
      <c r="N4090" s="285"/>
      <c r="O4090" s="285"/>
      <c r="U4090" s="285"/>
      <c r="V4090" s="285"/>
      <c r="W4090" s="285"/>
      <c r="X4090" s="285"/>
    </row>
    <row r="4091" spans="1:24">
      <c r="A4091" s="45"/>
      <c r="B4091" s="43">
        <f t="shared" si="70"/>
        <v>4069</v>
      </c>
      <c r="C4091" s="539"/>
      <c r="D4091" s="620"/>
      <c r="E4091" s="620"/>
      <c r="F4091" s="48"/>
      <c r="N4091" s="285"/>
      <c r="O4091" s="285"/>
      <c r="U4091" s="285"/>
      <c r="V4091" s="285"/>
      <c r="W4091" s="285"/>
      <c r="X4091" s="285"/>
    </row>
    <row r="4092" spans="1:24">
      <c r="A4092" s="45"/>
      <c r="B4092" s="43">
        <f t="shared" si="70"/>
        <v>4070</v>
      </c>
      <c r="C4092" s="539"/>
      <c r="D4092" s="620"/>
      <c r="E4092" s="620"/>
      <c r="F4092" s="48"/>
      <c r="N4092" s="285"/>
      <c r="O4092" s="285"/>
      <c r="U4092" s="285"/>
      <c r="V4092" s="285"/>
      <c r="W4092" s="285"/>
      <c r="X4092" s="285"/>
    </row>
    <row r="4093" spans="1:24">
      <c r="A4093" s="45"/>
      <c r="B4093" s="43">
        <f t="shared" si="70"/>
        <v>4071</v>
      </c>
      <c r="C4093" s="539"/>
      <c r="D4093" s="620"/>
      <c r="E4093" s="620"/>
      <c r="F4093" s="48"/>
      <c r="N4093" s="285"/>
      <c r="O4093" s="285"/>
      <c r="U4093" s="285"/>
      <c r="V4093" s="285"/>
      <c r="W4093" s="285"/>
      <c r="X4093" s="285"/>
    </row>
    <row r="4094" spans="1:24">
      <c r="A4094" s="45"/>
      <c r="B4094" s="43">
        <f t="shared" si="70"/>
        <v>4072</v>
      </c>
      <c r="C4094" s="539"/>
      <c r="D4094" s="620"/>
      <c r="E4094" s="620"/>
      <c r="F4094" s="48"/>
      <c r="N4094" s="285"/>
      <c r="O4094" s="285"/>
      <c r="U4094" s="285"/>
      <c r="V4094" s="285"/>
      <c r="W4094" s="285"/>
      <c r="X4094" s="285"/>
    </row>
    <row r="4095" spans="1:24">
      <c r="A4095" s="45"/>
      <c r="B4095" s="43">
        <f t="shared" si="70"/>
        <v>4073</v>
      </c>
      <c r="C4095" s="539"/>
      <c r="D4095" s="620"/>
      <c r="E4095" s="620"/>
      <c r="F4095" s="48"/>
      <c r="N4095" s="285"/>
      <c r="O4095" s="285"/>
      <c r="U4095" s="285"/>
      <c r="V4095" s="285"/>
      <c r="W4095" s="285"/>
      <c r="X4095" s="285"/>
    </row>
    <row r="4096" spans="1:24">
      <c r="A4096" s="45"/>
      <c r="B4096" s="43">
        <f t="shared" si="70"/>
        <v>4074</v>
      </c>
      <c r="C4096" s="539"/>
      <c r="D4096" s="620"/>
      <c r="E4096" s="620"/>
      <c r="F4096" s="48"/>
      <c r="N4096" s="285"/>
      <c r="O4096" s="285"/>
      <c r="U4096" s="285"/>
      <c r="V4096" s="285"/>
      <c r="W4096" s="285"/>
      <c r="X4096" s="285"/>
    </row>
    <row r="4097" spans="1:24">
      <c r="A4097" s="45"/>
      <c r="B4097" s="43">
        <f t="shared" si="70"/>
        <v>4075</v>
      </c>
      <c r="C4097" s="539"/>
      <c r="D4097" s="620"/>
      <c r="E4097" s="620"/>
      <c r="F4097" s="48"/>
      <c r="N4097" s="285"/>
      <c r="O4097" s="285"/>
      <c r="U4097" s="285"/>
      <c r="V4097" s="285"/>
      <c r="W4097" s="285"/>
      <c r="X4097" s="285"/>
    </row>
    <row r="4098" spans="1:24">
      <c r="A4098" s="45"/>
      <c r="B4098" s="43">
        <f t="shared" si="70"/>
        <v>4076</v>
      </c>
      <c r="C4098" s="539"/>
      <c r="D4098" s="620"/>
      <c r="E4098" s="620"/>
      <c r="F4098" s="48"/>
      <c r="N4098" s="285"/>
      <c r="O4098" s="285"/>
      <c r="U4098" s="285"/>
      <c r="V4098" s="285"/>
      <c r="W4098" s="285"/>
      <c r="X4098" s="285"/>
    </row>
    <row r="4099" spans="1:24">
      <c r="A4099" s="45"/>
      <c r="B4099" s="43">
        <f t="shared" si="70"/>
        <v>4077</v>
      </c>
      <c r="C4099" s="539"/>
      <c r="D4099" s="620"/>
      <c r="E4099" s="620"/>
      <c r="F4099" s="48"/>
      <c r="N4099" s="285"/>
      <c r="O4099" s="285"/>
      <c r="U4099" s="285"/>
      <c r="V4099" s="285"/>
      <c r="W4099" s="285"/>
      <c r="X4099" s="285"/>
    </row>
    <row r="4100" spans="1:24">
      <c r="A4100" s="45"/>
      <c r="B4100" s="43">
        <f t="shared" si="70"/>
        <v>4078</v>
      </c>
      <c r="C4100" s="539"/>
      <c r="D4100" s="620"/>
      <c r="E4100" s="620"/>
      <c r="F4100" s="48"/>
      <c r="N4100" s="285"/>
      <c r="O4100" s="285"/>
      <c r="U4100" s="285"/>
      <c r="V4100" s="285"/>
      <c r="W4100" s="285"/>
      <c r="X4100" s="285"/>
    </row>
    <row r="4101" spans="1:24">
      <c r="A4101" s="45"/>
      <c r="B4101" s="43">
        <f t="shared" si="70"/>
        <v>4079</v>
      </c>
      <c r="C4101" s="539"/>
      <c r="D4101" s="620"/>
      <c r="E4101" s="620"/>
      <c r="F4101" s="48"/>
      <c r="N4101" s="285"/>
      <c r="O4101" s="285"/>
      <c r="U4101" s="285"/>
      <c r="V4101" s="285"/>
      <c r="W4101" s="285"/>
      <c r="X4101" s="285"/>
    </row>
    <row r="4102" spans="1:24">
      <c r="A4102" s="45"/>
      <c r="B4102" s="43">
        <f t="shared" si="70"/>
        <v>4080</v>
      </c>
      <c r="C4102" s="539"/>
      <c r="D4102" s="620"/>
      <c r="E4102" s="620"/>
      <c r="F4102" s="48"/>
      <c r="N4102" s="285"/>
      <c r="O4102" s="285"/>
      <c r="U4102" s="285"/>
      <c r="V4102" s="285"/>
      <c r="W4102" s="285"/>
      <c r="X4102" s="285"/>
    </row>
    <row r="4103" spans="1:24">
      <c r="A4103" s="45"/>
      <c r="B4103" s="43">
        <f t="shared" si="70"/>
        <v>4081</v>
      </c>
      <c r="C4103" s="539"/>
      <c r="D4103" s="620"/>
      <c r="E4103" s="620"/>
      <c r="F4103" s="48"/>
      <c r="N4103" s="285"/>
      <c r="O4103" s="285"/>
      <c r="U4103" s="285"/>
      <c r="V4103" s="285"/>
      <c r="W4103" s="285"/>
      <c r="X4103" s="285"/>
    </row>
    <row r="4104" spans="1:24">
      <c r="A4104" s="45"/>
      <c r="B4104" s="43">
        <f t="shared" si="70"/>
        <v>4082</v>
      </c>
      <c r="C4104" s="539"/>
      <c r="D4104" s="620"/>
      <c r="E4104" s="620"/>
      <c r="F4104" s="48"/>
      <c r="N4104" s="285"/>
      <c r="O4104" s="285"/>
      <c r="U4104" s="285"/>
      <c r="V4104" s="285"/>
      <c r="W4104" s="285"/>
      <c r="X4104" s="285"/>
    </row>
    <row r="4105" spans="1:24">
      <c r="A4105" s="45"/>
      <c r="B4105" s="43">
        <f t="shared" si="70"/>
        <v>4083</v>
      </c>
      <c r="C4105" s="539"/>
      <c r="D4105" s="620"/>
      <c r="E4105" s="620"/>
      <c r="F4105" s="48"/>
      <c r="N4105" s="285"/>
      <c r="O4105" s="285"/>
      <c r="U4105" s="285"/>
      <c r="V4105" s="285"/>
      <c r="W4105" s="285"/>
      <c r="X4105" s="285"/>
    </row>
    <row r="4106" spans="1:24">
      <c r="A4106" s="45"/>
      <c r="B4106" s="43">
        <f t="shared" si="70"/>
        <v>4084</v>
      </c>
      <c r="C4106" s="539"/>
      <c r="D4106" s="620"/>
      <c r="E4106" s="620"/>
      <c r="F4106" s="48"/>
      <c r="N4106" s="285"/>
      <c r="O4106" s="285"/>
      <c r="U4106" s="285"/>
      <c r="V4106" s="285"/>
      <c r="W4106" s="285"/>
      <c r="X4106" s="285"/>
    </row>
    <row r="4107" spans="1:24">
      <c r="A4107" s="45"/>
      <c r="B4107" s="43">
        <f t="shared" si="70"/>
        <v>4085</v>
      </c>
      <c r="C4107" s="539"/>
      <c r="D4107" s="620"/>
      <c r="E4107" s="620"/>
      <c r="F4107" s="48"/>
      <c r="N4107" s="285"/>
      <c r="O4107" s="285"/>
      <c r="U4107" s="285"/>
      <c r="V4107" s="285"/>
      <c r="W4107" s="285"/>
      <c r="X4107" s="285"/>
    </row>
    <row r="4108" spans="1:24">
      <c r="A4108" s="45"/>
      <c r="B4108" s="43">
        <f t="shared" si="70"/>
        <v>4086</v>
      </c>
      <c r="C4108" s="539"/>
      <c r="D4108" s="620"/>
      <c r="E4108" s="620"/>
      <c r="F4108" s="48"/>
      <c r="N4108" s="285"/>
      <c r="O4108" s="285"/>
      <c r="U4108" s="285"/>
      <c r="V4108" s="285"/>
      <c r="W4108" s="285"/>
      <c r="X4108" s="285"/>
    </row>
    <row r="4109" spans="1:24">
      <c r="A4109" s="45"/>
      <c r="B4109" s="43">
        <f t="shared" si="70"/>
        <v>4087</v>
      </c>
      <c r="C4109" s="539"/>
      <c r="D4109" s="620"/>
      <c r="E4109" s="620"/>
      <c r="F4109" s="48"/>
      <c r="N4109" s="285"/>
      <c r="O4109" s="285"/>
      <c r="U4109" s="285"/>
      <c r="V4109" s="285"/>
      <c r="W4109" s="285"/>
      <c r="X4109" s="285"/>
    </row>
    <row r="4110" spans="1:24">
      <c r="A4110" s="45"/>
      <c r="B4110" s="43">
        <f t="shared" si="70"/>
        <v>4088</v>
      </c>
      <c r="C4110" s="539"/>
      <c r="D4110" s="620"/>
      <c r="E4110" s="620"/>
      <c r="F4110" s="48"/>
      <c r="N4110" s="285"/>
      <c r="O4110" s="285"/>
      <c r="U4110" s="285"/>
      <c r="V4110" s="285"/>
      <c r="W4110" s="285"/>
      <c r="X4110" s="285"/>
    </row>
    <row r="4111" spans="1:24">
      <c r="A4111" s="45"/>
      <c r="B4111" s="43">
        <f t="shared" si="70"/>
        <v>4089</v>
      </c>
      <c r="C4111" s="539"/>
      <c r="D4111" s="620"/>
      <c r="E4111" s="620"/>
      <c r="F4111" s="48"/>
      <c r="N4111" s="285"/>
      <c r="O4111" s="285"/>
      <c r="U4111" s="285"/>
      <c r="V4111" s="285"/>
      <c r="W4111" s="285"/>
      <c r="X4111" s="285"/>
    </row>
    <row r="4112" spans="1:24">
      <c r="A4112" s="45"/>
      <c r="B4112" s="43">
        <f t="shared" si="70"/>
        <v>4090</v>
      </c>
      <c r="C4112" s="539"/>
      <c r="D4112" s="620"/>
      <c r="E4112" s="620"/>
      <c r="F4112" s="48"/>
      <c r="N4112" s="285"/>
      <c r="O4112" s="285"/>
      <c r="U4112" s="285"/>
      <c r="V4112" s="285"/>
      <c r="W4112" s="285"/>
      <c r="X4112" s="285"/>
    </row>
    <row r="4113" spans="1:24">
      <c r="A4113" s="45"/>
      <c r="B4113" s="43">
        <f t="shared" si="70"/>
        <v>4091</v>
      </c>
      <c r="C4113" s="539"/>
      <c r="D4113" s="620"/>
      <c r="E4113" s="620"/>
      <c r="F4113" s="48"/>
      <c r="N4113" s="285"/>
      <c r="O4113" s="285"/>
      <c r="U4113" s="285"/>
      <c r="V4113" s="285"/>
      <c r="W4113" s="285"/>
      <c r="X4113" s="285"/>
    </row>
    <row r="4114" spans="1:24">
      <c r="A4114" s="45"/>
      <c r="B4114" s="43">
        <f t="shared" si="70"/>
        <v>4092</v>
      </c>
      <c r="C4114" s="539"/>
      <c r="D4114" s="620"/>
      <c r="E4114" s="620"/>
      <c r="F4114" s="48"/>
      <c r="N4114" s="285"/>
      <c r="O4114" s="285"/>
      <c r="U4114" s="285"/>
      <c r="V4114" s="285"/>
      <c r="W4114" s="285"/>
      <c r="X4114" s="285"/>
    </row>
    <row r="4115" spans="1:24">
      <c r="A4115" s="45"/>
      <c r="B4115" s="43">
        <f t="shared" si="70"/>
        <v>4093</v>
      </c>
      <c r="C4115" s="539"/>
      <c r="D4115" s="620"/>
      <c r="E4115" s="620"/>
      <c r="F4115" s="48"/>
      <c r="N4115" s="285"/>
      <c r="O4115" s="285"/>
      <c r="U4115" s="285"/>
      <c r="V4115" s="285"/>
      <c r="W4115" s="285"/>
      <c r="X4115" s="285"/>
    </row>
    <row r="4116" spans="1:24">
      <c r="A4116" s="45"/>
      <c r="B4116" s="43">
        <f t="shared" si="70"/>
        <v>4094</v>
      </c>
      <c r="C4116" s="539"/>
      <c r="D4116" s="620"/>
      <c r="E4116" s="620"/>
      <c r="F4116" s="48"/>
      <c r="N4116" s="285"/>
      <c r="O4116" s="285"/>
      <c r="U4116" s="285"/>
      <c r="V4116" s="285"/>
      <c r="W4116" s="285"/>
      <c r="X4116" s="285"/>
    </row>
    <row r="4117" spans="1:24">
      <c r="A4117" s="45"/>
      <c r="B4117" s="43">
        <f t="shared" si="70"/>
        <v>4095</v>
      </c>
      <c r="C4117" s="539"/>
      <c r="D4117" s="620"/>
      <c r="E4117" s="620"/>
      <c r="F4117" s="48"/>
      <c r="N4117" s="285"/>
      <c r="O4117" s="285"/>
      <c r="U4117" s="285"/>
      <c r="V4117" s="285"/>
      <c r="W4117" s="285"/>
      <c r="X4117" s="285"/>
    </row>
    <row r="4118" spans="1:24">
      <c r="A4118" s="45"/>
      <c r="B4118" s="43">
        <f t="shared" si="70"/>
        <v>4096</v>
      </c>
      <c r="C4118" s="539"/>
      <c r="D4118" s="620"/>
      <c r="E4118" s="620"/>
      <c r="F4118" s="48"/>
      <c r="N4118" s="285"/>
      <c r="O4118" s="285"/>
      <c r="U4118" s="285"/>
      <c r="V4118" s="285"/>
      <c r="W4118" s="285"/>
      <c r="X4118" s="285"/>
    </row>
    <row r="4119" spans="1:24">
      <c r="A4119" s="45"/>
      <c r="B4119" s="43">
        <f t="shared" si="70"/>
        <v>4097</v>
      </c>
      <c r="C4119" s="539"/>
      <c r="D4119" s="620"/>
      <c r="E4119" s="620"/>
      <c r="F4119" s="48"/>
      <c r="N4119" s="285"/>
      <c r="O4119" s="285"/>
      <c r="U4119" s="285"/>
      <c r="V4119" s="285"/>
      <c r="W4119" s="285"/>
      <c r="X4119" s="285"/>
    </row>
    <row r="4120" spans="1:24">
      <c r="A4120" s="45"/>
      <c r="B4120" s="43">
        <f t="shared" si="70"/>
        <v>4098</v>
      </c>
      <c r="C4120" s="539"/>
      <c r="D4120" s="620"/>
      <c r="E4120" s="620"/>
      <c r="F4120" s="48"/>
      <c r="N4120" s="285"/>
      <c r="O4120" s="285"/>
      <c r="U4120" s="285"/>
      <c r="V4120" s="285"/>
      <c r="W4120" s="285"/>
      <c r="X4120" s="285"/>
    </row>
    <row r="4121" spans="1:24">
      <c r="A4121" s="45"/>
      <c r="B4121" s="43">
        <f t="shared" ref="B4121:B4184" si="71">B4120+1</f>
        <v>4099</v>
      </c>
      <c r="C4121" s="539"/>
      <c r="D4121" s="620"/>
      <c r="E4121" s="620"/>
      <c r="F4121" s="48"/>
      <c r="N4121" s="285"/>
      <c r="O4121" s="285"/>
      <c r="U4121" s="285"/>
      <c r="V4121" s="285"/>
      <c r="W4121" s="285"/>
      <c r="X4121" s="285"/>
    </row>
    <row r="4122" spans="1:24">
      <c r="A4122" s="45"/>
      <c r="B4122" s="43">
        <f t="shared" si="71"/>
        <v>4100</v>
      </c>
      <c r="C4122" s="539"/>
      <c r="D4122" s="620"/>
      <c r="E4122" s="620"/>
      <c r="F4122" s="48"/>
      <c r="N4122" s="285"/>
      <c r="O4122" s="285"/>
      <c r="U4122" s="285"/>
      <c r="V4122" s="285"/>
      <c r="W4122" s="285"/>
      <c r="X4122" s="285"/>
    </row>
    <row r="4123" spans="1:24">
      <c r="A4123" s="45"/>
      <c r="B4123" s="43">
        <f t="shared" si="71"/>
        <v>4101</v>
      </c>
      <c r="C4123" s="539"/>
      <c r="D4123" s="620"/>
      <c r="E4123" s="620"/>
      <c r="F4123" s="48"/>
      <c r="N4123" s="285"/>
      <c r="O4123" s="285"/>
      <c r="U4123" s="285"/>
      <c r="V4123" s="285"/>
      <c r="W4123" s="285"/>
      <c r="X4123" s="285"/>
    </row>
    <row r="4124" spans="1:24">
      <c r="A4124" s="45"/>
      <c r="B4124" s="43">
        <f t="shared" si="71"/>
        <v>4102</v>
      </c>
      <c r="C4124" s="539"/>
      <c r="D4124" s="620"/>
      <c r="E4124" s="620"/>
      <c r="F4124" s="48"/>
      <c r="N4124" s="285"/>
      <c r="O4124" s="285"/>
      <c r="U4124" s="285"/>
      <c r="V4124" s="285"/>
      <c r="W4124" s="285"/>
      <c r="X4124" s="285"/>
    </row>
    <row r="4125" spans="1:24">
      <c r="A4125" s="45"/>
      <c r="B4125" s="43">
        <f t="shared" si="71"/>
        <v>4103</v>
      </c>
      <c r="C4125" s="539"/>
      <c r="D4125" s="620"/>
      <c r="E4125" s="620"/>
      <c r="F4125" s="48"/>
      <c r="N4125" s="285"/>
      <c r="O4125" s="285"/>
      <c r="U4125" s="285"/>
      <c r="V4125" s="285"/>
      <c r="W4125" s="285"/>
      <c r="X4125" s="285"/>
    </row>
    <row r="4126" spans="1:24">
      <c r="A4126" s="45"/>
      <c r="B4126" s="43">
        <f t="shared" si="71"/>
        <v>4104</v>
      </c>
      <c r="C4126" s="539"/>
      <c r="D4126" s="620"/>
      <c r="E4126" s="620"/>
      <c r="F4126" s="48"/>
      <c r="N4126" s="285"/>
      <c r="O4126" s="285"/>
      <c r="U4126" s="285"/>
      <c r="V4126" s="285"/>
      <c r="W4126" s="285"/>
      <c r="X4126" s="285"/>
    </row>
    <row r="4127" spans="1:24">
      <c r="A4127" s="45"/>
      <c r="B4127" s="43">
        <f t="shared" si="71"/>
        <v>4105</v>
      </c>
      <c r="C4127" s="539"/>
      <c r="D4127" s="620"/>
      <c r="E4127" s="620"/>
      <c r="F4127" s="48"/>
      <c r="N4127" s="285"/>
      <c r="O4127" s="285"/>
      <c r="U4127" s="285"/>
      <c r="V4127" s="285"/>
      <c r="W4127" s="285"/>
      <c r="X4127" s="285"/>
    </row>
    <row r="4128" spans="1:24">
      <c r="A4128" s="45"/>
      <c r="B4128" s="43">
        <f t="shared" si="71"/>
        <v>4106</v>
      </c>
      <c r="C4128" s="539"/>
      <c r="D4128" s="620"/>
      <c r="E4128" s="620"/>
      <c r="F4128" s="48"/>
      <c r="N4128" s="285"/>
      <c r="O4128" s="285"/>
      <c r="U4128" s="285"/>
      <c r="V4128" s="285"/>
      <c r="W4128" s="285"/>
      <c r="X4128" s="285"/>
    </row>
    <row r="4129" spans="1:24">
      <c r="A4129" s="45"/>
      <c r="B4129" s="43">
        <f t="shared" si="71"/>
        <v>4107</v>
      </c>
      <c r="C4129" s="539"/>
      <c r="D4129" s="620"/>
      <c r="E4129" s="620"/>
      <c r="F4129" s="48"/>
      <c r="N4129" s="285"/>
      <c r="O4129" s="285"/>
      <c r="U4129" s="285"/>
      <c r="V4129" s="285"/>
      <c r="W4129" s="285"/>
      <c r="X4129" s="285"/>
    </row>
    <row r="4130" spans="1:24">
      <c r="A4130" s="45"/>
      <c r="B4130" s="43">
        <f t="shared" si="71"/>
        <v>4108</v>
      </c>
      <c r="C4130" s="539"/>
      <c r="D4130" s="620"/>
      <c r="E4130" s="620"/>
      <c r="F4130" s="48"/>
      <c r="N4130" s="285"/>
      <c r="O4130" s="285"/>
      <c r="U4130" s="285"/>
      <c r="V4130" s="285"/>
      <c r="W4130" s="285"/>
      <c r="X4130" s="285"/>
    </row>
    <row r="4131" spans="1:24">
      <c r="A4131" s="45"/>
      <c r="B4131" s="43">
        <f t="shared" si="71"/>
        <v>4109</v>
      </c>
      <c r="C4131" s="539"/>
      <c r="D4131" s="620"/>
      <c r="E4131" s="620"/>
      <c r="F4131" s="48"/>
      <c r="N4131" s="285"/>
      <c r="O4131" s="285"/>
      <c r="U4131" s="285"/>
      <c r="V4131" s="285"/>
      <c r="W4131" s="285"/>
      <c r="X4131" s="285"/>
    </row>
    <row r="4132" spans="1:24">
      <c r="A4132" s="45"/>
      <c r="B4132" s="43">
        <f t="shared" si="71"/>
        <v>4110</v>
      </c>
      <c r="C4132" s="539"/>
      <c r="D4132" s="620"/>
      <c r="E4132" s="620"/>
      <c r="F4132" s="48"/>
      <c r="N4132" s="285"/>
      <c r="O4132" s="285"/>
      <c r="U4132" s="285"/>
      <c r="V4132" s="285"/>
      <c r="W4132" s="285"/>
      <c r="X4132" s="285"/>
    </row>
    <row r="4133" spans="1:24">
      <c r="A4133" s="45"/>
      <c r="B4133" s="43">
        <f t="shared" si="71"/>
        <v>4111</v>
      </c>
      <c r="C4133" s="539"/>
      <c r="D4133" s="620"/>
      <c r="E4133" s="620"/>
      <c r="F4133" s="48"/>
      <c r="N4133" s="285"/>
      <c r="O4133" s="285"/>
      <c r="U4133" s="285"/>
      <c r="V4133" s="285"/>
      <c r="W4133" s="285"/>
      <c r="X4133" s="285"/>
    </row>
    <row r="4134" spans="1:24">
      <c r="A4134" s="45"/>
      <c r="B4134" s="43">
        <f t="shared" si="71"/>
        <v>4112</v>
      </c>
      <c r="C4134" s="539"/>
      <c r="D4134" s="620"/>
      <c r="E4134" s="620"/>
      <c r="F4134" s="48"/>
      <c r="N4134" s="285"/>
      <c r="O4134" s="285"/>
      <c r="U4134" s="285"/>
      <c r="V4134" s="285"/>
      <c r="W4134" s="285"/>
      <c r="X4134" s="285"/>
    </row>
    <row r="4135" spans="1:24">
      <c r="A4135" s="45"/>
      <c r="B4135" s="43">
        <f t="shared" si="71"/>
        <v>4113</v>
      </c>
      <c r="C4135" s="539"/>
      <c r="D4135" s="620"/>
      <c r="E4135" s="620"/>
      <c r="F4135" s="48"/>
      <c r="N4135" s="285"/>
      <c r="O4135" s="285"/>
      <c r="U4135" s="285"/>
      <c r="V4135" s="285"/>
      <c r="W4135" s="285"/>
      <c r="X4135" s="285"/>
    </row>
    <row r="4136" spans="1:24">
      <c r="A4136" s="45"/>
      <c r="B4136" s="43">
        <f t="shared" si="71"/>
        <v>4114</v>
      </c>
      <c r="C4136" s="539"/>
      <c r="D4136" s="620"/>
      <c r="E4136" s="620"/>
      <c r="F4136" s="48"/>
      <c r="N4136" s="285"/>
      <c r="O4136" s="285"/>
      <c r="U4136" s="285"/>
      <c r="V4136" s="285"/>
      <c r="W4136" s="285"/>
      <c r="X4136" s="285"/>
    </row>
    <row r="4137" spans="1:24">
      <c r="A4137" s="45"/>
      <c r="B4137" s="43">
        <f t="shared" si="71"/>
        <v>4115</v>
      </c>
      <c r="C4137" s="539"/>
      <c r="D4137" s="620"/>
      <c r="E4137" s="620"/>
      <c r="F4137" s="48"/>
      <c r="N4137" s="285"/>
      <c r="O4137" s="285"/>
      <c r="U4137" s="285"/>
      <c r="V4137" s="285"/>
      <c r="W4137" s="285"/>
      <c r="X4137" s="285"/>
    </row>
    <row r="4138" spans="1:24">
      <c r="A4138" s="45"/>
      <c r="B4138" s="43">
        <f t="shared" si="71"/>
        <v>4116</v>
      </c>
      <c r="C4138" s="539"/>
      <c r="D4138" s="620"/>
      <c r="E4138" s="620"/>
      <c r="F4138" s="48"/>
      <c r="N4138" s="285"/>
      <c r="O4138" s="285"/>
      <c r="U4138" s="285"/>
      <c r="V4138" s="285"/>
      <c r="W4138" s="285"/>
      <c r="X4138" s="285"/>
    </row>
    <row r="4139" spans="1:24">
      <c r="A4139" s="45"/>
      <c r="B4139" s="43">
        <f t="shared" si="71"/>
        <v>4117</v>
      </c>
      <c r="C4139" s="539"/>
      <c r="D4139" s="620"/>
      <c r="E4139" s="620"/>
      <c r="F4139" s="48"/>
      <c r="N4139" s="285"/>
      <c r="O4139" s="285"/>
      <c r="U4139" s="285"/>
      <c r="V4139" s="285"/>
      <c r="W4139" s="285"/>
      <c r="X4139" s="285"/>
    </row>
    <row r="4140" spans="1:24">
      <c r="A4140" s="45"/>
      <c r="B4140" s="43">
        <f t="shared" si="71"/>
        <v>4118</v>
      </c>
      <c r="C4140" s="539"/>
      <c r="D4140" s="620"/>
      <c r="E4140" s="620"/>
      <c r="F4140" s="48"/>
      <c r="N4140" s="285"/>
      <c r="O4140" s="285"/>
      <c r="U4140" s="285"/>
      <c r="V4140" s="285"/>
      <c r="W4140" s="285"/>
      <c r="X4140" s="285"/>
    </row>
    <row r="4141" spans="1:24">
      <c r="A4141" s="45"/>
      <c r="B4141" s="43">
        <f t="shared" si="71"/>
        <v>4119</v>
      </c>
      <c r="C4141" s="539"/>
      <c r="D4141" s="620"/>
      <c r="E4141" s="620"/>
      <c r="F4141" s="48"/>
      <c r="N4141" s="285"/>
      <c r="O4141" s="285"/>
      <c r="U4141" s="285"/>
      <c r="V4141" s="285"/>
      <c r="W4141" s="285"/>
      <c r="X4141" s="285"/>
    </row>
    <row r="4142" spans="1:24">
      <c r="A4142" s="45"/>
      <c r="B4142" s="43">
        <f t="shared" si="71"/>
        <v>4120</v>
      </c>
      <c r="C4142" s="539"/>
      <c r="D4142" s="620"/>
      <c r="E4142" s="620"/>
      <c r="F4142" s="48"/>
      <c r="N4142" s="285"/>
      <c r="O4142" s="285"/>
      <c r="U4142" s="285"/>
      <c r="V4142" s="285"/>
      <c r="W4142" s="285"/>
      <c r="X4142" s="285"/>
    </row>
    <row r="4143" spans="1:24">
      <c r="A4143" s="45"/>
      <c r="B4143" s="43">
        <f t="shared" si="71"/>
        <v>4121</v>
      </c>
      <c r="C4143" s="539"/>
      <c r="D4143" s="620"/>
      <c r="E4143" s="620"/>
      <c r="F4143" s="48"/>
      <c r="N4143" s="285"/>
      <c r="O4143" s="285"/>
      <c r="U4143" s="285"/>
      <c r="V4143" s="285"/>
      <c r="W4143" s="285"/>
      <c r="X4143" s="285"/>
    </row>
    <row r="4144" spans="1:24">
      <c r="A4144" s="45"/>
      <c r="B4144" s="43">
        <f t="shared" si="71"/>
        <v>4122</v>
      </c>
      <c r="C4144" s="539"/>
      <c r="D4144" s="620"/>
      <c r="E4144" s="620"/>
      <c r="F4144" s="48"/>
      <c r="N4144" s="285"/>
      <c r="O4144" s="285"/>
      <c r="U4144" s="285"/>
      <c r="V4144" s="285"/>
      <c r="W4144" s="285"/>
      <c r="X4144" s="285"/>
    </row>
    <row r="4145" spans="1:24">
      <c r="A4145" s="45"/>
      <c r="B4145" s="43">
        <f t="shared" si="71"/>
        <v>4123</v>
      </c>
      <c r="C4145" s="539"/>
      <c r="D4145" s="620"/>
      <c r="E4145" s="620"/>
      <c r="F4145" s="48"/>
      <c r="N4145" s="285"/>
      <c r="O4145" s="285"/>
      <c r="U4145" s="285"/>
      <c r="V4145" s="285"/>
      <c r="W4145" s="285"/>
      <c r="X4145" s="285"/>
    </row>
    <row r="4146" spans="1:24">
      <c r="A4146" s="45"/>
      <c r="B4146" s="43">
        <f t="shared" si="71"/>
        <v>4124</v>
      </c>
      <c r="C4146" s="539"/>
      <c r="D4146" s="620"/>
      <c r="E4146" s="620"/>
      <c r="F4146" s="48"/>
      <c r="N4146" s="285"/>
      <c r="O4146" s="285"/>
      <c r="U4146" s="285"/>
      <c r="V4146" s="285"/>
      <c r="W4146" s="285"/>
      <c r="X4146" s="285"/>
    </row>
    <row r="4147" spans="1:24">
      <c r="A4147" s="45"/>
      <c r="B4147" s="43">
        <f t="shared" si="71"/>
        <v>4125</v>
      </c>
      <c r="C4147" s="539"/>
      <c r="D4147" s="620"/>
      <c r="E4147" s="620"/>
      <c r="F4147" s="48"/>
      <c r="N4147" s="285"/>
      <c r="O4147" s="285"/>
      <c r="U4147" s="285"/>
      <c r="V4147" s="285"/>
      <c r="W4147" s="285"/>
      <c r="X4147" s="285"/>
    </row>
    <row r="4148" spans="1:24">
      <c r="A4148" s="45"/>
      <c r="B4148" s="43">
        <f t="shared" si="71"/>
        <v>4126</v>
      </c>
      <c r="C4148" s="539"/>
      <c r="D4148" s="620"/>
      <c r="E4148" s="620"/>
      <c r="F4148" s="48"/>
      <c r="N4148" s="285"/>
      <c r="O4148" s="285"/>
      <c r="U4148" s="285"/>
      <c r="V4148" s="285"/>
      <c r="W4148" s="285"/>
      <c r="X4148" s="285"/>
    </row>
    <row r="4149" spans="1:24">
      <c r="A4149" s="45"/>
      <c r="B4149" s="43">
        <f t="shared" si="71"/>
        <v>4127</v>
      </c>
      <c r="C4149" s="539"/>
      <c r="D4149" s="620"/>
      <c r="E4149" s="620"/>
      <c r="F4149" s="48"/>
      <c r="N4149" s="285"/>
      <c r="O4149" s="285"/>
      <c r="U4149" s="285"/>
      <c r="V4149" s="285"/>
      <c r="W4149" s="285"/>
      <c r="X4149" s="285"/>
    </row>
    <row r="4150" spans="1:24">
      <c r="A4150" s="45"/>
      <c r="B4150" s="43">
        <f t="shared" si="71"/>
        <v>4128</v>
      </c>
      <c r="C4150" s="539"/>
      <c r="D4150" s="620"/>
      <c r="E4150" s="620"/>
      <c r="F4150" s="48"/>
      <c r="N4150" s="285"/>
      <c r="O4150" s="285"/>
      <c r="U4150" s="285"/>
      <c r="V4150" s="285"/>
      <c r="W4150" s="285"/>
      <c r="X4150" s="285"/>
    </row>
    <row r="4151" spans="1:24">
      <c r="A4151" s="45"/>
      <c r="B4151" s="43">
        <f t="shared" si="71"/>
        <v>4129</v>
      </c>
      <c r="C4151" s="539"/>
      <c r="D4151" s="620"/>
      <c r="E4151" s="620"/>
      <c r="F4151" s="48"/>
      <c r="N4151" s="285"/>
      <c r="O4151" s="285"/>
      <c r="U4151" s="285"/>
      <c r="V4151" s="285"/>
      <c r="W4151" s="285"/>
      <c r="X4151" s="285"/>
    </row>
    <row r="4152" spans="1:24">
      <c r="A4152" s="45"/>
      <c r="B4152" s="43">
        <f t="shared" si="71"/>
        <v>4130</v>
      </c>
      <c r="C4152" s="539"/>
      <c r="D4152" s="620"/>
      <c r="E4152" s="620"/>
      <c r="F4152" s="48"/>
      <c r="N4152" s="285"/>
      <c r="O4152" s="285"/>
      <c r="U4152" s="285"/>
      <c r="V4152" s="285"/>
      <c r="W4152" s="285"/>
      <c r="X4152" s="285"/>
    </row>
    <row r="4153" spans="1:24">
      <c r="A4153" s="45"/>
      <c r="B4153" s="43">
        <f t="shared" si="71"/>
        <v>4131</v>
      </c>
      <c r="C4153" s="539"/>
      <c r="D4153" s="620"/>
      <c r="E4153" s="620"/>
      <c r="F4153" s="48"/>
      <c r="N4153" s="285"/>
      <c r="O4153" s="285"/>
      <c r="U4153" s="285"/>
      <c r="V4153" s="285"/>
      <c r="W4153" s="285"/>
      <c r="X4153" s="285"/>
    </row>
    <row r="4154" spans="1:24">
      <c r="A4154" s="45"/>
      <c r="B4154" s="43">
        <f t="shared" si="71"/>
        <v>4132</v>
      </c>
      <c r="C4154" s="539"/>
      <c r="D4154" s="620"/>
      <c r="E4154" s="620"/>
      <c r="F4154" s="48"/>
      <c r="N4154" s="285"/>
      <c r="O4154" s="285"/>
      <c r="U4154" s="285"/>
      <c r="V4154" s="285"/>
      <c r="W4154" s="285"/>
      <c r="X4154" s="285"/>
    </row>
    <row r="4155" spans="1:24">
      <c r="A4155" s="45"/>
      <c r="B4155" s="43">
        <f t="shared" si="71"/>
        <v>4133</v>
      </c>
      <c r="C4155" s="539"/>
      <c r="D4155" s="620"/>
      <c r="E4155" s="620"/>
      <c r="F4155" s="48"/>
      <c r="N4155" s="285"/>
      <c r="O4155" s="285"/>
      <c r="U4155" s="285"/>
      <c r="V4155" s="285"/>
      <c r="W4155" s="285"/>
      <c r="X4155" s="285"/>
    </row>
    <row r="4156" spans="1:24">
      <c r="A4156" s="45"/>
      <c r="B4156" s="43">
        <f t="shared" si="71"/>
        <v>4134</v>
      </c>
      <c r="C4156" s="539"/>
      <c r="D4156" s="620"/>
      <c r="E4156" s="620"/>
      <c r="F4156" s="48"/>
      <c r="N4156" s="285"/>
      <c r="O4156" s="285"/>
      <c r="U4156" s="285"/>
      <c r="V4156" s="285"/>
      <c r="W4156" s="285"/>
      <c r="X4156" s="285"/>
    </row>
    <row r="4157" spans="1:24">
      <c r="A4157" s="45"/>
      <c r="B4157" s="43">
        <f t="shared" si="71"/>
        <v>4135</v>
      </c>
      <c r="C4157" s="539"/>
      <c r="D4157" s="620"/>
      <c r="E4157" s="620"/>
      <c r="F4157" s="48"/>
      <c r="N4157" s="285"/>
      <c r="O4157" s="285"/>
      <c r="U4157" s="285"/>
      <c r="V4157" s="285"/>
      <c r="W4157" s="285"/>
      <c r="X4157" s="285"/>
    </row>
    <row r="4158" spans="1:24">
      <c r="A4158" s="45"/>
      <c r="B4158" s="43">
        <f t="shared" si="71"/>
        <v>4136</v>
      </c>
      <c r="C4158" s="539"/>
      <c r="D4158" s="620"/>
      <c r="E4158" s="620"/>
      <c r="F4158" s="48"/>
      <c r="N4158" s="285"/>
      <c r="O4158" s="285"/>
      <c r="U4158" s="285"/>
      <c r="V4158" s="285"/>
      <c r="W4158" s="285"/>
      <c r="X4158" s="285"/>
    </row>
    <row r="4159" spans="1:24">
      <c r="A4159" s="45"/>
      <c r="B4159" s="43">
        <f t="shared" si="71"/>
        <v>4137</v>
      </c>
      <c r="C4159" s="539"/>
      <c r="D4159" s="620"/>
      <c r="E4159" s="620"/>
      <c r="F4159" s="48"/>
      <c r="N4159" s="285"/>
      <c r="O4159" s="285"/>
      <c r="U4159" s="285"/>
      <c r="V4159" s="285"/>
      <c r="W4159" s="285"/>
      <c r="X4159" s="285"/>
    </row>
    <row r="4160" spans="1:24">
      <c r="A4160" s="45"/>
      <c r="B4160" s="43">
        <f t="shared" si="71"/>
        <v>4138</v>
      </c>
      <c r="C4160" s="539"/>
      <c r="D4160" s="620"/>
      <c r="E4160" s="620"/>
      <c r="F4160" s="48"/>
      <c r="N4160" s="285"/>
      <c r="O4160" s="285"/>
      <c r="U4160" s="285"/>
      <c r="V4160" s="285"/>
      <c r="W4160" s="285"/>
      <c r="X4160" s="285"/>
    </row>
    <row r="4161" spans="1:24">
      <c r="A4161" s="45"/>
      <c r="B4161" s="43">
        <f t="shared" si="71"/>
        <v>4139</v>
      </c>
      <c r="C4161" s="539"/>
      <c r="D4161" s="620"/>
      <c r="E4161" s="620"/>
      <c r="F4161" s="48"/>
      <c r="N4161" s="285"/>
      <c r="O4161" s="285"/>
      <c r="U4161" s="285"/>
      <c r="V4161" s="285"/>
      <c r="W4161" s="285"/>
      <c r="X4161" s="285"/>
    </row>
    <row r="4162" spans="1:24">
      <c r="A4162" s="45"/>
      <c r="B4162" s="43">
        <f t="shared" si="71"/>
        <v>4140</v>
      </c>
      <c r="C4162" s="539"/>
      <c r="D4162" s="620"/>
      <c r="E4162" s="620"/>
      <c r="F4162" s="48"/>
      <c r="N4162" s="285"/>
      <c r="O4162" s="285"/>
      <c r="U4162" s="285"/>
      <c r="V4162" s="285"/>
      <c r="W4162" s="285"/>
      <c r="X4162" s="285"/>
    </row>
    <row r="4163" spans="1:24">
      <c r="A4163" s="45"/>
      <c r="B4163" s="43">
        <f t="shared" si="71"/>
        <v>4141</v>
      </c>
      <c r="C4163" s="539"/>
      <c r="D4163" s="620"/>
      <c r="E4163" s="620"/>
      <c r="F4163" s="48"/>
      <c r="N4163" s="285"/>
      <c r="O4163" s="285"/>
      <c r="U4163" s="285"/>
      <c r="V4163" s="285"/>
      <c r="W4163" s="285"/>
      <c r="X4163" s="285"/>
    </row>
    <row r="4164" spans="1:24">
      <c r="A4164" s="45"/>
      <c r="B4164" s="43">
        <f t="shared" si="71"/>
        <v>4142</v>
      </c>
      <c r="C4164" s="539"/>
      <c r="D4164" s="620"/>
      <c r="E4164" s="620"/>
      <c r="F4164" s="48"/>
      <c r="N4164" s="285"/>
      <c r="O4164" s="285"/>
      <c r="U4164" s="285"/>
      <c r="V4164" s="285"/>
      <c r="W4164" s="285"/>
      <c r="X4164" s="285"/>
    </row>
    <row r="4165" spans="1:24">
      <c r="A4165" s="45"/>
      <c r="B4165" s="43">
        <f t="shared" si="71"/>
        <v>4143</v>
      </c>
      <c r="C4165" s="539"/>
      <c r="D4165" s="620"/>
      <c r="E4165" s="620"/>
      <c r="F4165" s="48"/>
      <c r="N4165" s="285"/>
      <c r="O4165" s="285"/>
      <c r="U4165" s="285"/>
      <c r="V4165" s="285"/>
      <c r="W4165" s="285"/>
      <c r="X4165" s="285"/>
    </row>
    <row r="4166" spans="1:24">
      <c r="A4166" s="45"/>
      <c r="B4166" s="43">
        <f t="shared" si="71"/>
        <v>4144</v>
      </c>
      <c r="C4166" s="539"/>
      <c r="D4166" s="620"/>
      <c r="E4166" s="620"/>
      <c r="F4166" s="48"/>
      <c r="N4166" s="285"/>
      <c r="O4166" s="285"/>
      <c r="U4166" s="285"/>
      <c r="V4166" s="285"/>
      <c r="W4166" s="285"/>
      <c r="X4166" s="285"/>
    </row>
    <row r="4167" spans="1:24">
      <c r="A4167" s="45"/>
      <c r="B4167" s="43">
        <f t="shared" si="71"/>
        <v>4145</v>
      </c>
      <c r="C4167" s="539"/>
      <c r="D4167" s="620"/>
      <c r="E4167" s="620"/>
      <c r="F4167" s="48"/>
      <c r="N4167" s="285"/>
      <c r="O4167" s="285"/>
      <c r="U4167" s="285"/>
      <c r="V4167" s="285"/>
      <c r="W4167" s="285"/>
      <c r="X4167" s="285"/>
    </row>
    <row r="4168" spans="1:24">
      <c r="A4168" s="45"/>
      <c r="B4168" s="43">
        <f t="shared" si="71"/>
        <v>4146</v>
      </c>
      <c r="C4168" s="539"/>
      <c r="D4168" s="620"/>
      <c r="E4168" s="620"/>
      <c r="F4168" s="48"/>
      <c r="N4168" s="285"/>
      <c r="O4168" s="285"/>
      <c r="U4168" s="285"/>
      <c r="V4168" s="285"/>
      <c r="W4168" s="285"/>
      <c r="X4168" s="285"/>
    </row>
    <row r="4169" spans="1:24">
      <c r="A4169" s="45"/>
      <c r="B4169" s="43">
        <f t="shared" si="71"/>
        <v>4147</v>
      </c>
      <c r="C4169" s="539"/>
      <c r="D4169" s="620"/>
      <c r="E4169" s="620"/>
      <c r="F4169" s="48"/>
      <c r="N4169" s="285"/>
      <c r="O4169" s="285"/>
      <c r="U4169" s="285"/>
      <c r="V4169" s="285"/>
      <c r="W4169" s="285"/>
      <c r="X4169" s="285"/>
    </row>
    <row r="4170" spans="1:24">
      <c r="A4170" s="45"/>
      <c r="B4170" s="43">
        <f t="shared" si="71"/>
        <v>4148</v>
      </c>
      <c r="C4170" s="539"/>
      <c r="D4170" s="620"/>
      <c r="E4170" s="620"/>
      <c r="F4170" s="48"/>
      <c r="N4170" s="285"/>
      <c r="O4170" s="285"/>
      <c r="U4170" s="285"/>
      <c r="V4170" s="285"/>
      <c r="W4170" s="285"/>
      <c r="X4170" s="285"/>
    </row>
    <row r="4171" spans="1:24">
      <c r="A4171" s="45"/>
      <c r="B4171" s="43">
        <f t="shared" si="71"/>
        <v>4149</v>
      </c>
      <c r="C4171" s="539"/>
      <c r="D4171" s="620"/>
      <c r="E4171" s="620"/>
      <c r="F4171" s="48"/>
      <c r="N4171" s="285"/>
      <c r="O4171" s="285"/>
      <c r="U4171" s="285"/>
      <c r="V4171" s="285"/>
      <c r="W4171" s="285"/>
      <c r="X4171" s="285"/>
    </row>
    <row r="4172" spans="1:24">
      <c r="A4172" s="45"/>
      <c r="B4172" s="43">
        <f t="shared" si="71"/>
        <v>4150</v>
      </c>
      <c r="C4172" s="539"/>
      <c r="D4172" s="620"/>
      <c r="E4172" s="620"/>
      <c r="F4172" s="48"/>
      <c r="N4172" s="285"/>
      <c r="O4172" s="285"/>
      <c r="U4172" s="285"/>
      <c r="V4172" s="285"/>
      <c r="W4172" s="285"/>
      <c r="X4172" s="285"/>
    </row>
    <row r="4173" spans="1:24">
      <c r="A4173" s="45"/>
      <c r="B4173" s="43">
        <f t="shared" si="71"/>
        <v>4151</v>
      </c>
      <c r="C4173" s="539"/>
      <c r="D4173" s="620"/>
      <c r="E4173" s="620"/>
      <c r="F4173" s="48"/>
      <c r="N4173" s="285"/>
      <c r="O4173" s="285"/>
      <c r="U4173" s="285"/>
      <c r="V4173" s="285"/>
      <c r="W4173" s="285"/>
      <c r="X4173" s="285"/>
    </row>
    <row r="4174" spans="1:24">
      <c r="A4174" s="45"/>
      <c r="B4174" s="43">
        <f t="shared" si="71"/>
        <v>4152</v>
      </c>
      <c r="C4174" s="539"/>
      <c r="D4174" s="620"/>
      <c r="E4174" s="620"/>
      <c r="F4174" s="48"/>
      <c r="N4174" s="285"/>
      <c r="O4174" s="285"/>
      <c r="U4174" s="285"/>
      <c r="V4174" s="285"/>
      <c r="W4174" s="285"/>
      <c r="X4174" s="285"/>
    </row>
    <row r="4175" spans="1:24">
      <c r="A4175" s="45"/>
      <c r="B4175" s="43">
        <f t="shared" si="71"/>
        <v>4153</v>
      </c>
      <c r="C4175" s="539"/>
      <c r="D4175" s="620"/>
      <c r="E4175" s="620"/>
      <c r="F4175" s="48"/>
      <c r="N4175" s="285"/>
      <c r="O4175" s="285"/>
      <c r="U4175" s="285"/>
      <c r="V4175" s="285"/>
      <c r="W4175" s="285"/>
      <c r="X4175" s="285"/>
    </row>
    <row r="4176" spans="1:24">
      <c r="A4176" s="45"/>
      <c r="B4176" s="43">
        <f t="shared" si="71"/>
        <v>4154</v>
      </c>
      <c r="C4176" s="539"/>
      <c r="D4176" s="620"/>
      <c r="E4176" s="620"/>
      <c r="F4176" s="48"/>
      <c r="N4176" s="285"/>
      <c r="O4176" s="285"/>
      <c r="U4176" s="285"/>
      <c r="V4176" s="285"/>
      <c r="W4176" s="285"/>
      <c r="X4176" s="285"/>
    </row>
    <row r="4177" spans="1:24">
      <c r="A4177" s="45"/>
      <c r="B4177" s="43">
        <f t="shared" si="71"/>
        <v>4155</v>
      </c>
      <c r="C4177" s="539"/>
      <c r="D4177" s="620"/>
      <c r="E4177" s="620"/>
      <c r="F4177" s="48"/>
      <c r="N4177" s="285"/>
      <c r="O4177" s="285"/>
      <c r="U4177" s="285"/>
      <c r="V4177" s="285"/>
      <c r="W4177" s="285"/>
      <c r="X4177" s="285"/>
    </row>
    <row r="4178" spans="1:24">
      <c r="A4178" s="45"/>
      <c r="B4178" s="43">
        <f t="shared" si="71"/>
        <v>4156</v>
      </c>
      <c r="C4178" s="539"/>
      <c r="D4178" s="620"/>
      <c r="E4178" s="620"/>
      <c r="F4178" s="48"/>
      <c r="N4178" s="285"/>
      <c r="O4178" s="285"/>
      <c r="U4178" s="285"/>
      <c r="V4178" s="285"/>
      <c r="W4178" s="285"/>
      <c r="X4178" s="285"/>
    </row>
    <row r="4179" spans="1:24">
      <c r="A4179" s="45"/>
      <c r="B4179" s="43">
        <f t="shared" si="71"/>
        <v>4157</v>
      </c>
      <c r="C4179" s="539"/>
      <c r="D4179" s="620"/>
      <c r="E4179" s="620"/>
      <c r="F4179" s="48"/>
      <c r="N4179" s="285"/>
      <c r="O4179" s="285"/>
      <c r="U4179" s="285"/>
      <c r="V4179" s="285"/>
      <c r="W4179" s="285"/>
      <c r="X4179" s="285"/>
    </row>
    <row r="4180" spans="1:24">
      <c r="A4180" s="45"/>
      <c r="B4180" s="43">
        <f t="shared" si="71"/>
        <v>4158</v>
      </c>
      <c r="C4180" s="539"/>
      <c r="D4180" s="620"/>
      <c r="E4180" s="620"/>
      <c r="F4180" s="48"/>
      <c r="N4180" s="285"/>
      <c r="O4180" s="285"/>
      <c r="U4180" s="285"/>
      <c r="V4180" s="285"/>
      <c r="W4180" s="285"/>
      <c r="X4180" s="285"/>
    </row>
    <row r="4181" spans="1:24">
      <c r="A4181" s="45"/>
      <c r="B4181" s="43">
        <f t="shared" si="71"/>
        <v>4159</v>
      </c>
      <c r="C4181" s="539"/>
      <c r="D4181" s="620"/>
      <c r="E4181" s="620"/>
      <c r="F4181" s="48"/>
      <c r="N4181" s="285"/>
      <c r="O4181" s="285"/>
      <c r="U4181" s="285"/>
      <c r="V4181" s="285"/>
      <c r="W4181" s="285"/>
      <c r="X4181" s="285"/>
    </row>
    <row r="4182" spans="1:24">
      <c r="A4182" s="45"/>
      <c r="B4182" s="43">
        <f t="shared" si="71"/>
        <v>4160</v>
      </c>
      <c r="C4182" s="539"/>
      <c r="D4182" s="620"/>
      <c r="E4182" s="620"/>
      <c r="F4182" s="48"/>
      <c r="N4182" s="285"/>
      <c r="O4182" s="285"/>
      <c r="U4182" s="285"/>
      <c r="V4182" s="285"/>
      <c r="W4182" s="285"/>
      <c r="X4182" s="285"/>
    </row>
    <row r="4183" spans="1:24">
      <c r="A4183" s="45"/>
      <c r="B4183" s="43">
        <f t="shared" si="71"/>
        <v>4161</v>
      </c>
      <c r="C4183" s="539"/>
      <c r="D4183" s="620"/>
      <c r="E4183" s="620"/>
      <c r="F4183" s="48"/>
      <c r="N4183" s="285"/>
      <c r="O4183" s="285"/>
      <c r="U4183" s="285"/>
      <c r="V4183" s="285"/>
      <c r="W4183" s="285"/>
      <c r="X4183" s="285"/>
    </row>
    <row r="4184" spans="1:24">
      <c r="A4184" s="45"/>
      <c r="B4184" s="43">
        <f t="shared" si="71"/>
        <v>4162</v>
      </c>
      <c r="C4184" s="539"/>
      <c r="D4184" s="620"/>
      <c r="E4184" s="620"/>
      <c r="F4184" s="48"/>
      <c r="N4184" s="285"/>
      <c r="O4184" s="285"/>
      <c r="U4184" s="285"/>
      <c r="V4184" s="285"/>
      <c r="W4184" s="285"/>
      <c r="X4184" s="285"/>
    </row>
    <row r="4185" spans="1:24">
      <c r="A4185" s="45"/>
      <c r="B4185" s="43">
        <f t="shared" ref="B4185:B4248" si="72">B4184+1</f>
        <v>4163</v>
      </c>
      <c r="C4185" s="539"/>
      <c r="D4185" s="620"/>
      <c r="E4185" s="620"/>
      <c r="F4185" s="48"/>
      <c r="N4185" s="285"/>
      <c r="O4185" s="285"/>
      <c r="U4185" s="285"/>
      <c r="V4185" s="285"/>
      <c r="W4185" s="285"/>
      <c r="X4185" s="285"/>
    </row>
    <row r="4186" spans="1:24">
      <c r="A4186" s="45"/>
      <c r="B4186" s="43">
        <f t="shared" si="72"/>
        <v>4164</v>
      </c>
      <c r="C4186" s="539"/>
      <c r="D4186" s="620"/>
      <c r="E4186" s="620"/>
      <c r="F4186" s="48"/>
      <c r="N4186" s="285"/>
      <c r="O4186" s="285"/>
      <c r="U4186" s="285"/>
      <c r="V4186" s="285"/>
      <c r="W4186" s="285"/>
      <c r="X4186" s="285"/>
    </row>
    <row r="4187" spans="1:24">
      <c r="A4187" s="45"/>
      <c r="B4187" s="43">
        <f t="shared" si="72"/>
        <v>4165</v>
      </c>
      <c r="C4187" s="539"/>
      <c r="D4187" s="620"/>
      <c r="E4187" s="620"/>
      <c r="F4187" s="48"/>
      <c r="N4187" s="285"/>
      <c r="O4187" s="285"/>
      <c r="U4187" s="285"/>
      <c r="V4187" s="285"/>
      <c r="W4187" s="285"/>
      <c r="X4187" s="285"/>
    </row>
    <row r="4188" spans="1:24">
      <c r="A4188" s="45"/>
      <c r="B4188" s="43">
        <f t="shared" si="72"/>
        <v>4166</v>
      </c>
      <c r="C4188" s="539"/>
      <c r="D4188" s="620"/>
      <c r="E4188" s="620"/>
      <c r="F4188" s="48"/>
      <c r="N4188" s="285"/>
      <c r="O4188" s="285"/>
      <c r="U4188" s="285"/>
      <c r="V4188" s="285"/>
      <c r="W4188" s="285"/>
      <c r="X4188" s="285"/>
    </row>
    <row r="4189" spans="1:24">
      <c r="A4189" s="45"/>
      <c r="B4189" s="43">
        <f t="shared" si="72"/>
        <v>4167</v>
      </c>
      <c r="C4189" s="539"/>
      <c r="D4189" s="620"/>
      <c r="E4189" s="620"/>
      <c r="F4189" s="48"/>
      <c r="N4189" s="285"/>
      <c r="O4189" s="285"/>
      <c r="U4189" s="285"/>
      <c r="V4189" s="285"/>
      <c r="W4189" s="285"/>
      <c r="X4189" s="285"/>
    </row>
    <row r="4190" spans="1:24">
      <c r="A4190" s="45"/>
      <c r="B4190" s="43">
        <f t="shared" si="72"/>
        <v>4168</v>
      </c>
      <c r="C4190" s="539"/>
      <c r="D4190" s="620"/>
      <c r="E4190" s="620"/>
      <c r="F4190" s="48"/>
      <c r="N4190" s="285"/>
      <c r="O4190" s="285"/>
      <c r="U4190" s="285"/>
      <c r="V4190" s="285"/>
      <c r="W4190" s="285"/>
      <c r="X4190" s="285"/>
    </row>
    <row r="4191" spans="1:24">
      <c r="A4191" s="45"/>
      <c r="B4191" s="43">
        <f t="shared" si="72"/>
        <v>4169</v>
      </c>
      <c r="C4191" s="539"/>
      <c r="D4191" s="620"/>
      <c r="E4191" s="620"/>
      <c r="F4191" s="48"/>
      <c r="N4191" s="285"/>
      <c r="O4191" s="285"/>
      <c r="U4191" s="285"/>
      <c r="V4191" s="285"/>
      <c r="W4191" s="285"/>
      <c r="X4191" s="285"/>
    </row>
    <row r="4192" spans="1:24">
      <c r="A4192" s="45"/>
      <c r="B4192" s="43">
        <f t="shared" si="72"/>
        <v>4170</v>
      </c>
      <c r="C4192" s="539"/>
      <c r="D4192" s="620"/>
      <c r="E4192" s="620"/>
      <c r="F4192" s="48"/>
      <c r="N4192" s="285"/>
      <c r="O4192" s="285"/>
      <c r="U4192" s="285"/>
      <c r="V4192" s="285"/>
      <c r="W4192" s="285"/>
      <c r="X4192" s="285"/>
    </row>
    <row r="4193" spans="1:24">
      <c r="A4193" s="45"/>
      <c r="B4193" s="43">
        <f t="shared" si="72"/>
        <v>4171</v>
      </c>
      <c r="C4193" s="539"/>
      <c r="D4193" s="620"/>
      <c r="E4193" s="620"/>
      <c r="F4193" s="48"/>
      <c r="N4193" s="285"/>
      <c r="O4193" s="285"/>
      <c r="U4193" s="285"/>
      <c r="V4193" s="285"/>
      <c r="W4193" s="285"/>
      <c r="X4193" s="285"/>
    </row>
    <row r="4194" spans="1:24">
      <c r="A4194" s="45"/>
      <c r="B4194" s="43">
        <f t="shared" si="72"/>
        <v>4172</v>
      </c>
      <c r="C4194" s="539"/>
      <c r="D4194" s="620"/>
      <c r="E4194" s="620"/>
      <c r="F4194" s="48"/>
      <c r="N4194" s="285"/>
      <c r="O4194" s="285"/>
      <c r="U4194" s="285"/>
      <c r="V4194" s="285"/>
      <c r="W4194" s="285"/>
      <c r="X4194" s="285"/>
    </row>
    <row r="4195" spans="1:24">
      <c r="A4195" s="45"/>
      <c r="B4195" s="43">
        <f t="shared" si="72"/>
        <v>4173</v>
      </c>
      <c r="C4195" s="539"/>
      <c r="D4195" s="620"/>
      <c r="E4195" s="620"/>
      <c r="F4195" s="48"/>
      <c r="N4195" s="285"/>
      <c r="O4195" s="285"/>
      <c r="U4195" s="285"/>
      <c r="V4195" s="285"/>
      <c r="W4195" s="285"/>
      <c r="X4195" s="285"/>
    </row>
    <row r="4196" spans="1:24">
      <c r="A4196" s="45"/>
      <c r="B4196" s="43">
        <f t="shared" si="72"/>
        <v>4174</v>
      </c>
      <c r="C4196" s="539"/>
      <c r="D4196" s="620"/>
      <c r="E4196" s="620"/>
      <c r="F4196" s="48"/>
      <c r="N4196" s="285"/>
      <c r="O4196" s="285"/>
      <c r="U4196" s="285"/>
      <c r="V4196" s="285"/>
      <c r="W4196" s="285"/>
      <c r="X4196" s="285"/>
    </row>
    <row r="4197" spans="1:24">
      <c r="A4197" s="45"/>
      <c r="B4197" s="43">
        <f t="shared" si="72"/>
        <v>4175</v>
      </c>
      <c r="C4197" s="539"/>
      <c r="D4197" s="620"/>
      <c r="E4197" s="620"/>
      <c r="F4197" s="48"/>
      <c r="N4197" s="285"/>
      <c r="O4197" s="285"/>
      <c r="U4197" s="285"/>
      <c r="V4197" s="285"/>
      <c r="W4197" s="285"/>
      <c r="X4197" s="285"/>
    </row>
    <row r="4198" spans="1:24">
      <c r="A4198" s="45"/>
      <c r="B4198" s="43">
        <f t="shared" si="72"/>
        <v>4176</v>
      </c>
      <c r="C4198" s="539"/>
      <c r="D4198" s="620"/>
      <c r="E4198" s="620"/>
      <c r="F4198" s="48"/>
      <c r="N4198" s="285"/>
      <c r="O4198" s="285"/>
      <c r="U4198" s="285"/>
      <c r="V4198" s="285"/>
      <c r="W4198" s="285"/>
      <c r="X4198" s="285"/>
    </row>
    <row r="4199" spans="1:24">
      <c r="A4199" s="45"/>
      <c r="B4199" s="43">
        <f t="shared" si="72"/>
        <v>4177</v>
      </c>
      <c r="C4199" s="539"/>
      <c r="D4199" s="620"/>
      <c r="E4199" s="620"/>
      <c r="F4199" s="48"/>
      <c r="N4199" s="285"/>
      <c r="O4199" s="285"/>
      <c r="U4199" s="285"/>
      <c r="V4199" s="285"/>
      <c r="W4199" s="285"/>
      <c r="X4199" s="285"/>
    </row>
    <row r="4200" spans="1:24">
      <c r="A4200" s="45"/>
      <c r="B4200" s="43">
        <f t="shared" si="72"/>
        <v>4178</v>
      </c>
      <c r="C4200" s="539"/>
      <c r="D4200" s="620"/>
      <c r="E4200" s="620"/>
      <c r="F4200" s="48"/>
      <c r="N4200" s="285"/>
      <c r="O4200" s="285"/>
      <c r="U4200" s="285"/>
      <c r="V4200" s="285"/>
      <c r="W4200" s="285"/>
      <c r="X4200" s="285"/>
    </row>
    <row r="4201" spans="1:24">
      <c r="A4201" s="45"/>
      <c r="B4201" s="43">
        <f t="shared" si="72"/>
        <v>4179</v>
      </c>
      <c r="C4201" s="539"/>
      <c r="D4201" s="620"/>
      <c r="E4201" s="620"/>
      <c r="F4201" s="48"/>
      <c r="N4201" s="285"/>
      <c r="O4201" s="285"/>
      <c r="U4201" s="285"/>
      <c r="V4201" s="285"/>
      <c r="W4201" s="285"/>
      <c r="X4201" s="285"/>
    </row>
    <row r="4202" spans="1:24">
      <c r="A4202" s="45"/>
      <c r="B4202" s="43">
        <f t="shared" si="72"/>
        <v>4180</v>
      </c>
      <c r="C4202" s="539"/>
      <c r="D4202" s="620"/>
      <c r="E4202" s="620"/>
      <c r="F4202" s="48"/>
      <c r="N4202" s="285"/>
      <c r="O4202" s="285"/>
      <c r="U4202" s="285"/>
      <c r="V4202" s="285"/>
      <c r="W4202" s="285"/>
      <c r="X4202" s="285"/>
    </row>
    <row r="4203" spans="1:24">
      <c r="A4203" s="45"/>
      <c r="B4203" s="43">
        <f t="shared" si="72"/>
        <v>4181</v>
      </c>
      <c r="C4203" s="539"/>
      <c r="D4203" s="620"/>
      <c r="E4203" s="620"/>
      <c r="F4203" s="48"/>
      <c r="N4203" s="285"/>
      <c r="O4203" s="285"/>
      <c r="U4203" s="285"/>
      <c r="V4203" s="285"/>
      <c r="W4203" s="285"/>
      <c r="X4203" s="285"/>
    </row>
    <row r="4204" spans="1:24">
      <c r="A4204" s="45"/>
      <c r="B4204" s="43">
        <f t="shared" si="72"/>
        <v>4182</v>
      </c>
      <c r="C4204" s="539"/>
      <c r="D4204" s="620"/>
      <c r="E4204" s="620"/>
      <c r="F4204" s="48"/>
      <c r="N4204" s="285"/>
      <c r="O4204" s="285"/>
      <c r="U4204" s="285"/>
      <c r="V4204" s="285"/>
      <c r="W4204" s="285"/>
      <c r="X4204" s="285"/>
    </row>
    <row r="4205" spans="1:24">
      <c r="A4205" s="45"/>
      <c r="B4205" s="43">
        <f t="shared" si="72"/>
        <v>4183</v>
      </c>
      <c r="C4205" s="539"/>
      <c r="D4205" s="620"/>
      <c r="E4205" s="620"/>
      <c r="F4205" s="48"/>
      <c r="N4205" s="285"/>
      <c r="O4205" s="285"/>
      <c r="U4205" s="285"/>
      <c r="V4205" s="285"/>
      <c r="W4205" s="285"/>
      <c r="X4205" s="285"/>
    </row>
    <row r="4206" spans="1:24">
      <c r="A4206" s="45"/>
      <c r="B4206" s="43">
        <f t="shared" si="72"/>
        <v>4184</v>
      </c>
      <c r="C4206" s="539"/>
      <c r="D4206" s="620"/>
      <c r="E4206" s="620"/>
      <c r="F4206" s="48"/>
      <c r="N4206" s="285"/>
      <c r="O4206" s="285"/>
      <c r="U4206" s="285"/>
      <c r="V4206" s="285"/>
      <c r="W4206" s="285"/>
      <c r="X4206" s="285"/>
    </row>
    <row r="4207" spans="1:24">
      <c r="A4207" s="45"/>
      <c r="B4207" s="43">
        <f t="shared" si="72"/>
        <v>4185</v>
      </c>
      <c r="C4207" s="539"/>
      <c r="D4207" s="620"/>
      <c r="E4207" s="620"/>
      <c r="F4207" s="48"/>
      <c r="N4207" s="285"/>
      <c r="O4207" s="285"/>
      <c r="U4207" s="285"/>
      <c r="V4207" s="285"/>
      <c r="W4207" s="285"/>
      <c r="X4207" s="285"/>
    </row>
    <row r="4208" spans="1:24">
      <c r="A4208" s="45"/>
      <c r="B4208" s="43">
        <f t="shared" si="72"/>
        <v>4186</v>
      </c>
      <c r="C4208" s="539"/>
      <c r="D4208" s="620"/>
      <c r="E4208" s="620"/>
      <c r="F4208" s="48"/>
      <c r="N4208" s="285"/>
      <c r="O4208" s="285"/>
      <c r="U4208" s="285"/>
      <c r="V4208" s="285"/>
      <c r="W4208" s="285"/>
      <c r="X4208" s="285"/>
    </row>
    <row r="4209" spans="1:24">
      <c r="A4209" s="45"/>
      <c r="B4209" s="43">
        <f t="shared" si="72"/>
        <v>4187</v>
      </c>
      <c r="C4209" s="539"/>
      <c r="D4209" s="620"/>
      <c r="E4209" s="620"/>
      <c r="F4209" s="48"/>
      <c r="N4209" s="285"/>
      <c r="O4209" s="285"/>
      <c r="U4209" s="285"/>
      <c r="V4209" s="285"/>
      <c r="W4209" s="285"/>
      <c r="X4209" s="285"/>
    </row>
    <row r="4210" spans="1:24">
      <c r="A4210" s="45"/>
      <c r="B4210" s="43">
        <f t="shared" si="72"/>
        <v>4188</v>
      </c>
      <c r="C4210" s="539"/>
      <c r="D4210" s="620"/>
      <c r="E4210" s="620"/>
      <c r="F4210" s="48"/>
      <c r="N4210" s="285"/>
      <c r="O4210" s="285"/>
      <c r="U4210" s="285"/>
      <c r="V4210" s="285"/>
      <c r="W4210" s="285"/>
      <c r="X4210" s="285"/>
    </row>
    <row r="4211" spans="1:24">
      <c r="A4211" s="45"/>
      <c r="B4211" s="43">
        <f t="shared" si="72"/>
        <v>4189</v>
      </c>
      <c r="C4211" s="539"/>
      <c r="D4211" s="620"/>
      <c r="E4211" s="620"/>
      <c r="F4211" s="48"/>
      <c r="N4211" s="285"/>
      <c r="O4211" s="285"/>
      <c r="U4211" s="285"/>
      <c r="V4211" s="285"/>
      <c r="W4211" s="285"/>
      <c r="X4211" s="285"/>
    </row>
    <row r="4212" spans="1:24">
      <c r="A4212" s="45"/>
      <c r="B4212" s="43">
        <f t="shared" si="72"/>
        <v>4190</v>
      </c>
      <c r="C4212" s="539"/>
      <c r="D4212" s="620"/>
      <c r="E4212" s="620"/>
      <c r="F4212" s="48"/>
      <c r="N4212" s="285"/>
      <c r="O4212" s="285"/>
      <c r="U4212" s="285"/>
      <c r="V4212" s="285"/>
      <c r="W4212" s="285"/>
      <c r="X4212" s="285"/>
    </row>
    <row r="4213" spans="1:24">
      <c r="A4213" s="45"/>
      <c r="B4213" s="43">
        <f t="shared" si="72"/>
        <v>4191</v>
      </c>
      <c r="C4213" s="539"/>
      <c r="D4213" s="620"/>
      <c r="E4213" s="620"/>
      <c r="F4213" s="48"/>
      <c r="N4213" s="285"/>
      <c r="O4213" s="285"/>
      <c r="U4213" s="285"/>
      <c r="V4213" s="285"/>
      <c r="W4213" s="285"/>
      <c r="X4213" s="285"/>
    </row>
    <row r="4214" spans="1:24">
      <c r="A4214" s="45"/>
      <c r="B4214" s="43">
        <f t="shared" si="72"/>
        <v>4192</v>
      </c>
      <c r="C4214" s="539"/>
      <c r="D4214" s="620"/>
      <c r="E4214" s="620"/>
      <c r="F4214" s="48"/>
      <c r="N4214" s="285"/>
      <c r="O4214" s="285"/>
      <c r="U4214" s="285"/>
      <c r="V4214" s="285"/>
      <c r="W4214" s="285"/>
      <c r="X4214" s="285"/>
    </row>
    <row r="4215" spans="1:24">
      <c r="A4215" s="45"/>
      <c r="B4215" s="43">
        <f t="shared" si="72"/>
        <v>4193</v>
      </c>
      <c r="C4215" s="539"/>
      <c r="D4215" s="620"/>
      <c r="E4215" s="620"/>
      <c r="F4215" s="48"/>
      <c r="N4215" s="285"/>
      <c r="O4215" s="285"/>
      <c r="U4215" s="285"/>
      <c r="V4215" s="285"/>
      <c r="W4215" s="285"/>
      <c r="X4215" s="285"/>
    </row>
    <row r="4216" spans="1:24">
      <c r="A4216" s="45"/>
      <c r="B4216" s="43">
        <f t="shared" si="72"/>
        <v>4194</v>
      </c>
      <c r="C4216" s="539"/>
      <c r="D4216" s="620"/>
      <c r="E4216" s="620"/>
      <c r="F4216" s="48"/>
      <c r="N4216" s="285"/>
      <c r="O4216" s="285"/>
      <c r="U4216" s="285"/>
      <c r="V4216" s="285"/>
      <c r="W4216" s="285"/>
      <c r="X4216" s="285"/>
    </row>
    <row r="4217" spans="1:24">
      <c r="A4217" s="45"/>
      <c r="B4217" s="43">
        <f t="shared" si="72"/>
        <v>4195</v>
      </c>
      <c r="C4217" s="539"/>
      <c r="D4217" s="620"/>
      <c r="E4217" s="620"/>
      <c r="F4217" s="48"/>
      <c r="N4217" s="285"/>
      <c r="O4217" s="285"/>
      <c r="U4217" s="285"/>
      <c r="V4217" s="285"/>
      <c r="W4217" s="285"/>
      <c r="X4217" s="285"/>
    </row>
    <row r="4218" spans="1:24">
      <c r="A4218" s="45"/>
      <c r="B4218" s="43">
        <f t="shared" si="72"/>
        <v>4196</v>
      </c>
      <c r="C4218" s="539"/>
      <c r="D4218" s="620"/>
      <c r="E4218" s="620"/>
      <c r="F4218" s="48"/>
      <c r="N4218" s="285"/>
      <c r="O4218" s="285"/>
      <c r="U4218" s="285"/>
      <c r="V4218" s="285"/>
      <c r="W4218" s="285"/>
      <c r="X4218" s="285"/>
    </row>
    <row r="4219" spans="1:24">
      <c r="A4219" s="45"/>
      <c r="B4219" s="43">
        <f t="shared" si="72"/>
        <v>4197</v>
      </c>
      <c r="C4219" s="539"/>
      <c r="D4219" s="620"/>
      <c r="E4219" s="620"/>
      <c r="F4219" s="48"/>
      <c r="N4219" s="285"/>
      <c r="O4219" s="285"/>
      <c r="U4219" s="285"/>
      <c r="V4219" s="285"/>
      <c r="W4219" s="285"/>
      <c r="X4219" s="285"/>
    </row>
    <row r="4220" spans="1:24">
      <c r="A4220" s="45"/>
      <c r="B4220" s="43">
        <f t="shared" si="72"/>
        <v>4198</v>
      </c>
      <c r="C4220" s="539"/>
      <c r="D4220" s="620"/>
      <c r="E4220" s="620"/>
      <c r="F4220" s="48"/>
      <c r="N4220" s="285"/>
      <c r="O4220" s="285"/>
      <c r="U4220" s="285"/>
      <c r="V4220" s="285"/>
      <c r="W4220" s="285"/>
      <c r="X4220" s="285"/>
    </row>
    <row r="4221" spans="1:24">
      <c r="A4221" s="45"/>
      <c r="B4221" s="43">
        <f t="shared" si="72"/>
        <v>4199</v>
      </c>
      <c r="C4221" s="539"/>
      <c r="D4221" s="620"/>
      <c r="E4221" s="620"/>
      <c r="F4221" s="48"/>
      <c r="N4221" s="285"/>
      <c r="O4221" s="285"/>
      <c r="U4221" s="285"/>
      <c r="V4221" s="285"/>
      <c r="W4221" s="285"/>
      <c r="X4221" s="285"/>
    </row>
    <row r="4222" spans="1:24">
      <c r="A4222" s="45"/>
      <c r="B4222" s="43">
        <f t="shared" si="72"/>
        <v>4200</v>
      </c>
      <c r="C4222" s="539"/>
      <c r="D4222" s="620"/>
      <c r="E4222" s="620"/>
      <c r="F4222" s="48"/>
      <c r="N4222" s="285"/>
      <c r="O4222" s="285"/>
      <c r="U4222" s="285"/>
      <c r="V4222" s="285"/>
      <c r="W4222" s="285"/>
      <c r="X4222" s="285"/>
    </row>
    <row r="4223" spans="1:24">
      <c r="A4223" s="45"/>
      <c r="B4223" s="43">
        <f t="shared" si="72"/>
        <v>4201</v>
      </c>
      <c r="C4223" s="539"/>
      <c r="D4223" s="620"/>
      <c r="E4223" s="620"/>
      <c r="F4223" s="48"/>
      <c r="N4223" s="285"/>
      <c r="O4223" s="285"/>
      <c r="U4223" s="285"/>
      <c r="V4223" s="285"/>
      <c r="W4223" s="285"/>
      <c r="X4223" s="285"/>
    </row>
    <row r="4224" spans="1:24">
      <c r="A4224" s="45"/>
      <c r="B4224" s="43">
        <f t="shared" si="72"/>
        <v>4202</v>
      </c>
      <c r="C4224" s="539"/>
      <c r="D4224" s="620"/>
      <c r="E4224" s="620"/>
      <c r="F4224" s="48"/>
      <c r="N4224" s="285"/>
      <c r="O4224" s="285"/>
      <c r="U4224" s="285"/>
      <c r="V4224" s="285"/>
      <c r="W4224" s="285"/>
      <c r="X4224" s="285"/>
    </row>
    <row r="4225" spans="1:24">
      <c r="A4225" s="45"/>
      <c r="B4225" s="43">
        <f t="shared" si="72"/>
        <v>4203</v>
      </c>
      <c r="C4225" s="539"/>
      <c r="D4225" s="620"/>
      <c r="E4225" s="620"/>
      <c r="F4225" s="48"/>
      <c r="N4225" s="285"/>
      <c r="O4225" s="285"/>
      <c r="U4225" s="285"/>
      <c r="V4225" s="285"/>
      <c r="W4225" s="285"/>
      <c r="X4225" s="285"/>
    </row>
    <row r="4226" spans="1:24">
      <c r="A4226" s="45"/>
      <c r="B4226" s="43">
        <f t="shared" si="72"/>
        <v>4204</v>
      </c>
      <c r="C4226" s="539"/>
      <c r="D4226" s="620"/>
      <c r="E4226" s="620"/>
      <c r="F4226" s="48"/>
      <c r="N4226" s="285"/>
      <c r="O4226" s="285"/>
      <c r="U4226" s="285"/>
      <c r="V4226" s="285"/>
      <c r="W4226" s="285"/>
      <c r="X4226" s="285"/>
    </row>
    <row r="4227" spans="1:24">
      <c r="A4227" s="45"/>
      <c r="B4227" s="43">
        <f t="shared" si="72"/>
        <v>4205</v>
      </c>
      <c r="C4227" s="539"/>
      <c r="D4227" s="620"/>
      <c r="E4227" s="620"/>
      <c r="F4227" s="48"/>
      <c r="N4227" s="285"/>
      <c r="O4227" s="285"/>
      <c r="U4227" s="285"/>
      <c r="V4227" s="285"/>
      <c r="W4227" s="285"/>
      <c r="X4227" s="285"/>
    </row>
    <row r="4228" spans="1:24">
      <c r="A4228" s="45"/>
      <c r="B4228" s="43">
        <f t="shared" si="72"/>
        <v>4206</v>
      </c>
      <c r="C4228" s="539"/>
      <c r="D4228" s="620"/>
      <c r="E4228" s="620"/>
      <c r="F4228" s="48"/>
      <c r="N4228" s="285"/>
      <c r="O4228" s="285"/>
      <c r="U4228" s="285"/>
      <c r="V4228" s="285"/>
      <c r="W4228" s="285"/>
      <c r="X4228" s="285"/>
    </row>
    <row r="4229" spans="1:24">
      <c r="A4229" s="45"/>
      <c r="B4229" s="43">
        <f t="shared" si="72"/>
        <v>4207</v>
      </c>
      <c r="C4229" s="539"/>
      <c r="D4229" s="620"/>
      <c r="E4229" s="620"/>
      <c r="F4229" s="48"/>
      <c r="N4229" s="285"/>
      <c r="O4229" s="285"/>
      <c r="U4229" s="285"/>
      <c r="V4229" s="285"/>
      <c r="W4229" s="285"/>
      <c r="X4229" s="285"/>
    </row>
    <row r="4230" spans="1:24">
      <c r="A4230" s="45"/>
      <c r="B4230" s="43">
        <f t="shared" si="72"/>
        <v>4208</v>
      </c>
      <c r="C4230" s="539"/>
      <c r="D4230" s="620"/>
      <c r="E4230" s="620"/>
      <c r="F4230" s="48"/>
      <c r="N4230" s="285"/>
      <c r="O4230" s="285"/>
      <c r="U4230" s="285"/>
      <c r="V4230" s="285"/>
      <c r="W4230" s="285"/>
      <c r="X4230" s="285"/>
    </row>
    <row r="4231" spans="1:24">
      <c r="A4231" s="45"/>
      <c r="B4231" s="43">
        <f t="shared" si="72"/>
        <v>4209</v>
      </c>
      <c r="C4231" s="539"/>
      <c r="D4231" s="620"/>
      <c r="E4231" s="620"/>
      <c r="F4231" s="48"/>
      <c r="N4231" s="285"/>
      <c r="O4231" s="285"/>
      <c r="U4231" s="285"/>
      <c r="V4231" s="285"/>
      <c r="W4231" s="285"/>
      <c r="X4231" s="285"/>
    </row>
    <row r="4232" spans="1:24">
      <c r="A4232" s="45"/>
      <c r="B4232" s="43">
        <f t="shared" si="72"/>
        <v>4210</v>
      </c>
      <c r="C4232" s="539"/>
      <c r="D4232" s="620"/>
      <c r="E4232" s="620"/>
      <c r="F4232" s="48"/>
      <c r="N4232" s="285"/>
      <c r="O4232" s="285"/>
      <c r="U4232" s="285"/>
      <c r="V4232" s="285"/>
      <c r="W4232" s="285"/>
      <c r="X4232" s="285"/>
    </row>
    <row r="4233" spans="1:24">
      <c r="A4233" s="45"/>
      <c r="B4233" s="43">
        <f t="shared" si="72"/>
        <v>4211</v>
      </c>
      <c r="C4233" s="539"/>
      <c r="D4233" s="620"/>
      <c r="E4233" s="620"/>
      <c r="F4233" s="48"/>
      <c r="N4233" s="285"/>
      <c r="O4233" s="285"/>
      <c r="U4233" s="285"/>
      <c r="V4233" s="285"/>
      <c r="W4233" s="285"/>
      <c r="X4233" s="285"/>
    </row>
    <row r="4234" spans="1:24">
      <c r="A4234" s="45"/>
      <c r="B4234" s="43">
        <f t="shared" si="72"/>
        <v>4212</v>
      </c>
      <c r="C4234" s="539"/>
      <c r="D4234" s="620"/>
      <c r="E4234" s="620"/>
      <c r="F4234" s="48"/>
      <c r="N4234" s="285"/>
      <c r="O4234" s="285"/>
      <c r="U4234" s="285"/>
      <c r="V4234" s="285"/>
      <c r="W4234" s="285"/>
      <c r="X4234" s="285"/>
    </row>
    <row r="4235" spans="1:24">
      <c r="A4235" s="45"/>
      <c r="B4235" s="43">
        <f t="shared" si="72"/>
        <v>4213</v>
      </c>
      <c r="C4235" s="539"/>
      <c r="D4235" s="620"/>
      <c r="E4235" s="620"/>
      <c r="F4235" s="48"/>
      <c r="N4235" s="285"/>
      <c r="O4235" s="285"/>
      <c r="U4235" s="285"/>
      <c r="V4235" s="285"/>
      <c r="W4235" s="285"/>
      <c r="X4235" s="285"/>
    </row>
    <row r="4236" spans="1:24">
      <c r="A4236" s="45"/>
      <c r="B4236" s="43">
        <f t="shared" si="72"/>
        <v>4214</v>
      </c>
      <c r="C4236" s="539"/>
      <c r="D4236" s="620"/>
      <c r="E4236" s="620"/>
      <c r="F4236" s="48"/>
      <c r="N4236" s="285"/>
      <c r="O4236" s="285"/>
      <c r="U4236" s="285"/>
      <c r="V4236" s="285"/>
      <c r="W4236" s="285"/>
      <c r="X4236" s="285"/>
    </row>
    <row r="4237" spans="1:24">
      <c r="A4237" s="45"/>
      <c r="B4237" s="43">
        <f t="shared" si="72"/>
        <v>4215</v>
      </c>
      <c r="C4237" s="539"/>
      <c r="D4237" s="620"/>
      <c r="E4237" s="620"/>
      <c r="F4237" s="48"/>
      <c r="N4237" s="285"/>
      <c r="O4237" s="285"/>
      <c r="U4237" s="285"/>
      <c r="V4237" s="285"/>
      <c r="W4237" s="285"/>
      <c r="X4237" s="285"/>
    </row>
    <row r="4238" spans="1:24">
      <c r="A4238" s="45"/>
      <c r="B4238" s="43">
        <f t="shared" si="72"/>
        <v>4216</v>
      </c>
      <c r="C4238" s="539"/>
      <c r="D4238" s="620"/>
      <c r="E4238" s="620"/>
      <c r="F4238" s="48"/>
      <c r="N4238" s="285"/>
      <c r="O4238" s="285"/>
      <c r="U4238" s="285"/>
      <c r="V4238" s="285"/>
      <c r="W4238" s="285"/>
      <c r="X4238" s="285"/>
    </row>
    <row r="4239" spans="1:24">
      <c r="A4239" s="45"/>
      <c r="B4239" s="43">
        <f t="shared" si="72"/>
        <v>4217</v>
      </c>
      <c r="C4239" s="539"/>
      <c r="D4239" s="620"/>
      <c r="E4239" s="620"/>
      <c r="F4239" s="48"/>
      <c r="N4239" s="285"/>
      <c r="O4239" s="285"/>
      <c r="U4239" s="285"/>
      <c r="V4239" s="285"/>
      <c r="W4239" s="285"/>
      <c r="X4239" s="285"/>
    </row>
    <row r="4240" spans="1:24">
      <c r="A4240" s="45"/>
      <c r="B4240" s="43">
        <f t="shared" si="72"/>
        <v>4218</v>
      </c>
      <c r="C4240" s="539"/>
      <c r="D4240" s="620"/>
      <c r="E4240" s="620"/>
      <c r="F4240" s="48"/>
      <c r="N4240" s="285"/>
      <c r="O4240" s="285"/>
      <c r="U4240" s="285"/>
      <c r="V4240" s="285"/>
      <c r="W4240" s="285"/>
      <c r="X4240" s="285"/>
    </row>
    <row r="4241" spans="1:24">
      <c r="A4241" s="45"/>
      <c r="B4241" s="43">
        <f t="shared" si="72"/>
        <v>4219</v>
      </c>
      <c r="C4241" s="539"/>
      <c r="D4241" s="620"/>
      <c r="E4241" s="620"/>
      <c r="F4241" s="48"/>
      <c r="N4241" s="285"/>
      <c r="O4241" s="285"/>
      <c r="U4241" s="285"/>
      <c r="V4241" s="285"/>
      <c r="W4241" s="285"/>
      <c r="X4241" s="285"/>
    </row>
    <row r="4242" spans="1:24">
      <c r="A4242" s="45"/>
      <c r="B4242" s="43">
        <f t="shared" si="72"/>
        <v>4220</v>
      </c>
      <c r="C4242" s="539"/>
      <c r="D4242" s="620"/>
      <c r="E4242" s="620"/>
      <c r="F4242" s="48"/>
      <c r="N4242" s="285"/>
      <c r="O4242" s="285"/>
      <c r="U4242" s="285"/>
      <c r="V4242" s="285"/>
      <c r="W4242" s="285"/>
      <c r="X4242" s="285"/>
    </row>
    <row r="4243" spans="1:24">
      <c r="A4243" s="45"/>
      <c r="B4243" s="43">
        <f t="shared" si="72"/>
        <v>4221</v>
      </c>
      <c r="C4243" s="539"/>
      <c r="D4243" s="620"/>
      <c r="E4243" s="620"/>
      <c r="F4243" s="48"/>
      <c r="N4243" s="285"/>
      <c r="O4243" s="285"/>
      <c r="U4243" s="285"/>
      <c r="V4243" s="285"/>
      <c r="W4243" s="285"/>
      <c r="X4243" s="285"/>
    </row>
    <row r="4244" spans="1:24">
      <c r="A4244" s="45"/>
      <c r="B4244" s="43">
        <f t="shared" si="72"/>
        <v>4222</v>
      </c>
      <c r="C4244" s="539"/>
      <c r="D4244" s="620"/>
      <c r="E4244" s="620"/>
      <c r="F4244" s="48"/>
      <c r="N4244" s="285"/>
      <c r="O4244" s="285"/>
      <c r="U4244" s="285"/>
      <c r="V4244" s="285"/>
      <c r="W4244" s="285"/>
      <c r="X4244" s="285"/>
    </row>
    <row r="4245" spans="1:24">
      <c r="A4245" s="45"/>
      <c r="B4245" s="43">
        <f t="shared" si="72"/>
        <v>4223</v>
      </c>
      <c r="C4245" s="539"/>
      <c r="D4245" s="620"/>
      <c r="E4245" s="620"/>
      <c r="F4245" s="48"/>
      <c r="N4245" s="285"/>
      <c r="O4245" s="285"/>
      <c r="U4245" s="285"/>
      <c r="V4245" s="285"/>
      <c r="W4245" s="285"/>
      <c r="X4245" s="285"/>
    </row>
    <row r="4246" spans="1:24">
      <c r="A4246" s="45"/>
      <c r="B4246" s="43">
        <f t="shared" si="72"/>
        <v>4224</v>
      </c>
      <c r="C4246" s="539"/>
      <c r="D4246" s="620"/>
      <c r="E4246" s="620"/>
      <c r="F4246" s="48"/>
      <c r="N4246" s="285"/>
      <c r="O4246" s="285"/>
      <c r="U4246" s="285"/>
      <c r="V4246" s="285"/>
      <c r="W4246" s="285"/>
      <c r="X4246" s="285"/>
    </row>
    <row r="4247" spans="1:24">
      <c r="A4247" s="45"/>
      <c r="B4247" s="43">
        <f t="shared" si="72"/>
        <v>4225</v>
      </c>
      <c r="C4247" s="539"/>
      <c r="D4247" s="620"/>
      <c r="E4247" s="620"/>
      <c r="F4247" s="48"/>
      <c r="N4247" s="285"/>
      <c r="O4247" s="285"/>
      <c r="U4247" s="285"/>
      <c r="V4247" s="285"/>
      <c r="W4247" s="285"/>
      <c r="X4247" s="285"/>
    </row>
    <row r="4248" spans="1:24">
      <c r="A4248" s="45"/>
      <c r="B4248" s="43">
        <f t="shared" si="72"/>
        <v>4226</v>
      </c>
      <c r="C4248" s="539"/>
      <c r="D4248" s="620"/>
      <c r="E4248" s="620"/>
      <c r="F4248" s="48"/>
      <c r="N4248" s="285"/>
      <c r="O4248" s="285"/>
      <c r="U4248" s="285"/>
      <c r="V4248" s="285"/>
      <c r="W4248" s="285"/>
      <c r="X4248" s="285"/>
    </row>
    <row r="4249" spans="1:24">
      <c r="A4249" s="45"/>
      <c r="B4249" s="43">
        <f t="shared" ref="B4249:B4312" si="73">B4248+1</f>
        <v>4227</v>
      </c>
      <c r="C4249" s="539"/>
      <c r="D4249" s="620"/>
      <c r="E4249" s="620"/>
      <c r="F4249" s="48"/>
      <c r="N4249" s="285"/>
      <c r="O4249" s="285"/>
      <c r="U4249" s="285"/>
      <c r="V4249" s="285"/>
      <c r="W4249" s="285"/>
      <c r="X4249" s="285"/>
    </row>
    <row r="4250" spans="1:24">
      <c r="A4250" s="45"/>
      <c r="B4250" s="43">
        <f t="shared" si="73"/>
        <v>4228</v>
      </c>
      <c r="C4250" s="539"/>
      <c r="D4250" s="620"/>
      <c r="E4250" s="620"/>
      <c r="F4250" s="48"/>
      <c r="N4250" s="285"/>
      <c r="O4250" s="285"/>
      <c r="U4250" s="285"/>
      <c r="V4250" s="285"/>
      <c r="W4250" s="285"/>
      <c r="X4250" s="285"/>
    </row>
    <row r="4251" spans="1:24">
      <c r="A4251" s="45"/>
      <c r="B4251" s="43">
        <f t="shared" si="73"/>
        <v>4229</v>
      </c>
      <c r="C4251" s="539"/>
      <c r="D4251" s="620"/>
      <c r="E4251" s="620"/>
      <c r="F4251" s="48"/>
      <c r="N4251" s="285"/>
      <c r="O4251" s="285"/>
      <c r="U4251" s="285"/>
      <c r="V4251" s="285"/>
      <c r="W4251" s="285"/>
      <c r="X4251" s="285"/>
    </row>
    <row r="4252" spans="1:24">
      <c r="A4252" s="45"/>
      <c r="B4252" s="43">
        <f t="shared" si="73"/>
        <v>4230</v>
      </c>
      <c r="C4252" s="539"/>
      <c r="D4252" s="620"/>
      <c r="E4252" s="620"/>
      <c r="F4252" s="48"/>
      <c r="N4252" s="285"/>
      <c r="O4252" s="285"/>
      <c r="U4252" s="285"/>
      <c r="V4252" s="285"/>
      <c r="W4252" s="285"/>
      <c r="X4252" s="285"/>
    </row>
    <row r="4253" spans="1:24">
      <c r="A4253" s="45"/>
      <c r="B4253" s="43">
        <f t="shared" si="73"/>
        <v>4231</v>
      </c>
      <c r="C4253" s="539"/>
      <c r="D4253" s="620"/>
      <c r="E4253" s="620"/>
      <c r="F4253" s="48"/>
      <c r="N4253" s="285"/>
      <c r="O4253" s="285"/>
      <c r="U4253" s="285"/>
      <c r="V4253" s="285"/>
      <c r="W4253" s="285"/>
      <c r="X4253" s="285"/>
    </row>
    <row r="4254" spans="1:24">
      <c r="A4254" s="45"/>
      <c r="B4254" s="43">
        <f t="shared" si="73"/>
        <v>4232</v>
      </c>
      <c r="C4254" s="539"/>
      <c r="D4254" s="620"/>
      <c r="E4254" s="620"/>
      <c r="F4254" s="48"/>
      <c r="N4254" s="285"/>
      <c r="O4254" s="285"/>
      <c r="U4254" s="285"/>
      <c r="V4254" s="285"/>
      <c r="W4254" s="285"/>
      <c r="X4254" s="285"/>
    </row>
    <row r="4255" spans="1:24">
      <c r="A4255" s="45"/>
      <c r="B4255" s="43">
        <f t="shared" si="73"/>
        <v>4233</v>
      </c>
      <c r="C4255" s="539"/>
      <c r="D4255" s="620"/>
      <c r="E4255" s="620"/>
      <c r="F4255" s="48"/>
      <c r="N4255" s="285"/>
      <c r="O4255" s="285"/>
      <c r="U4255" s="285"/>
      <c r="V4255" s="285"/>
      <c r="W4255" s="285"/>
      <c r="X4255" s="285"/>
    </row>
    <row r="4256" spans="1:24">
      <c r="A4256" s="45"/>
      <c r="B4256" s="43">
        <f t="shared" si="73"/>
        <v>4234</v>
      </c>
      <c r="C4256" s="539"/>
      <c r="D4256" s="620"/>
      <c r="E4256" s="620"/>
      <c r="F4256" s="48"/>
      <c r="N4256" s="285"/>
      <c r="O4256" s="285"/>
      <c r="U4256" s="285"/>
      <c r="V4256" s="285"/>
      <c r="W4256" s="285"/>
      <c r="X4256" s="285"/>
    </row>
    <row r="4257" spans="1:24">
      <c r="A4257" s="45"/>
      <c r="B4257" s="43">
        <f t="shared" si="73"/>
        <v>4235</v>
      </c>
      <c r="C4257" s="539"/>
      <c r="D4257" s="620"/>
      <c r="E4257" s="620"/>
      <c r="F4257" s="48"/>
      <c r="N4257" s="285"/>
      <c r="O4257" s="285"/>
      <c r="U4257" s="285"/>
      <c r="V4257" s="285"/>
      <c r="W4257" s="285"/>
      <c r="X4257" s="285"/>
    </row>
    <row r="4258" spans="1:24">
      <c r="A4258" s="45"/>
      <c r="B4258" s="43">
        <f t="shared" si="73"/>
        <v>4236</v>
      </c>
      <c r="C4258" s="539"/>
      <c r="D4258" s="620"/>
      <c r="E4258" s="620"/>
      <c r="F4258" s="48"/>
      <c r="N4258" s="285"/>
      <c r="O4258" s="285"/>
      <c r="U4258" s="285"/>
      <c r="V4258" s="285"/>
      <c r="W4258" s="285"/>
      <c r="X4258" s="285"/>
    </row>
    <row r="4259" spans="1:24">
      <c r="A4259" s="45"/>
      <c r="B4259" s="43">
        <f t="shared" si="73"/>
        <v>4237</v>
      </c>
      <c r="C4259" s="539"/>
      <c r="D4259" s="620"/>
      <c r="E4259" s="620"/>
      <c r="F4259" s="48"/>
      <c r="N4259" s="285"/>
      <c r="O4259" s="285"/>
      <c r="U4259" s="285"/>
      <c r="V4259" s="285"/>
      <c r="W4259" s="285"/>
      <c r="X4259" s="285"/>
    </row>
    <row r="4260" spans="1:24">
      <c r="A4260" s="45"/>
      <c r="B4260" s="43">
        <f t="shared" si="73"/>
        <v>4238</v>
      </c>
      <c r="C4260" s="539"/>
      <c r="D4260" s="620"/>
      <c r="E4260" s="620"/>
      <c r="F4260" s="48"/>
      <c r="N4260" s="285"/>
      <c r="O4260" s="285"/>
      <c r="U4260" s="285"/>
      <c r="V4260" s="285"/>
      <c r="W4260" s="285"/>
      <c r="X4260" s="285"/>
    </row>
    <row r="4261" spans="1:24">
      <c r="A4261" s="45"/>
      <c r="B4261" s="43">
        <f t="shared" si="73"/>
        <v>4239</v>
      </c>
      <c r="C4261" s="539"/>
      <c r="D4261" s="620"/>
      <c r="E4261" s="620"/>
      <c r="F4261" s="48"/>
      <c r="N4261" s="285"/>
      <c r="O4261" s="285"/>
      <c r="U4261" s="285"/>
      <c r="V4261" s="285"/>
      <c r="W4261" s="285"/>
      <c r="X4261" s="285"/>
    </row>
    <row r="4262" spans="1:24">
      <c r="A4262" s="45"/>
      <c r="B4262" s="43">
        <f t="shared" si="73"/>
        <v>4240</v>
      </c>
      <c r="C4262" s="539"/>
      <c r="D4262" s="620"/>
      <c r="E4262" s="620"/>
      <c r="F4262" s="48"/>
      <c r="N4262" s="285"/>
      <c r="O4262" s="285"/>
      <c r="U4262" s="285"/>
      <c r="V4262" s="285"/>
      <c r="W4262" s="285"/>
      <c r="X4262" s="285"/>
    </row>
    <row r="4263" spans="1:24">
      <c r="A4263" s="45"/>
      <c r="B4263" s="43">
        <f t="shared" si="73"/>
        <v>4241</v>
      </c>
      <c r="C4263" s="539"/>
      <c r="D4263" s="620"/>
      <c r="E4263" s="620"/>
      <c r="F4263" s="48"/>
      <c r="N4263" s="285"/>
      <c r="O4263" s="285"/>
      <c r="U4263" s="285"/>
      <c r="V4263" s="285"/>
      <c r="W4263" s="285"/>
      <c r="X4263" s="285"/>
    </row>
    <row r="4264" spans="1:24">
      <c r="A4264" s="45"/>
      <c r="B4264" s="43">
        <f t="shared" si="73"/>
        <v>4242</v>
      </c>
      <c r="C4264" s="539"/>
      <c r="D4264" s="620"/>
      <c r="E4264" s="620"/>
      <c r="F4264" s="48"/>
      <c r="N4264" s="285"/>
      <c r="O4264" s="285"/>
      <c r="U4264" s="285"/>
      <c r="V4264" s="285"/>
      <c r="W4264" s="285"/>
      <c r="X4264" s="285"/>
    </row>
    <row r="4265" spans="1:24">
      <c r="A4265" s="45"/>
      <c r="B4265" s="43">
        <f t="shared" si="73"/>
        <v>4243</v>
      </c>
      <c r="C4265" s="539"/>
      <c r="D4265" s="620"/>
      <c r="E4265" s="620"/>
      <c r="F4265" s="48"/>
      <c r="N4265" s="285"/>
      <c r="O4265" s="285"/>
      <c r="U4265" s="285"/>
      <c r="V4265" s="285"/>
      <c r="W4265" s="285"/>
      <c r="X4265" s="285"/>
    </row>
    <row r="4266" spans="1:24">
      <c r="A4266" s="45"/>
      <c r="B4266" s="43">
        <f t="shared" si="73"/>
        <v>4244</v>
      </c>
      <c r="C4266" s="539"/>
      <c r="D4266" s="620"/>
      <c r="E4266" s="620"/>
      <c r="F4266" s="48"/>
      <c r="N4266" s="285"/>
      <c r="O4266" s="285"/>
      <c r="U4266" s="285"/>
      <c r="V4266" s="285"/>
      <c r="W4266" s="285"/>
      <c r="X4266" s="285"/>
    </row>
    <row r="4267" spans="1:24">
      <c r="A4267" s="45"/>
      <c r="B4267" s="43">
        <f t="shared" si="73"/>
        <v>4245</v>
      </c>
      <c r="C4267" s="539"/>
      <c r="D4267" s="620"/>
      <c r="E4267" s="620"/>
      <c r="F4267" s="48"/>
      <c r="N4267" s="285"/>
      <c r="O4267" s="285"/>
      <c r="U4267" s="285"/>
      <c r="V4267" s="285"/>
      <c r="W4267" s="285"/>
      <c r="X4267" s="285"/>
    </row>
    <row r="4268" spans="1:24">
      <c r="A4268" s="45"/>
      <c r="B4268" s="43">
        <f t="shared" si="73"/>
        <v>4246</v>
      </c>
      <c r="C4268" s="539"/>
      <c r="D4268" s="620"/>
      <c r="E4268" s="620"/>
      <c r="F4268" s="48"/>
      <c r="N4268" s="285"/>
      <c r="O4268" s="285"/>
      <c r="U4268" s="285"/>
      <c r="V4268" s="285"/>
      <c r="W4268" s="285"/>
      <c r="X4268" s="285"/>
    </row>
    <row r="4269" spans="1:24">
      <c r="A4269" s="45"/>
      <c r="B4269" s="43">
        <f t="shared" si="73"/>
        <v>4247</v>
      </c>
      <c r="C4269" s="539"/>
      <c r="D4269" s="620"/>
      <c r="E4269" s="620"/>
      <c r="F4269" s="48"/>
      <c r="N4269" s="285"/>
      <c r="O4269" s="285"/>
      <c r="U4269" s="285"/>
      <c r="V4269" s="285"/>
      <c r="W4269" s="285"/>
      <c r="X4269" s="285"/>
    </row>
    <row r="4270" spans="1:24">
      <c r="A4270" s="45"/>
      <c r="B4270" s="43">
        <f t="shared" si="73"/>
        <v>4248</v>
      </c>
      <c r="C4270" s="539"/>
      <c r="D4270" s="620"/>
      <c r="E4270" s="620"/>
      <c r="F4270" s="48"/>
      <c r="N4270" s="285"/>
      <c r="O4270" s="285"/>
      <c r="U4270" s="285"/>
      <c r="V4270" s="285"/>
      <c r="W4270" s="285"/>
      <c r="X4270" s="285"/>
    </row>
    <row r="4271" spans="1:24">
      <c r="A4271" s="45"/>
      <c r="B4271" s="43">
        <f t="shared" si="73"/>
        <v>4249</v>
      </c>
      <c r="C4271" s="539"/>
      <c r="D4271" s="620"/>
      <c r="E4271" s="620"/>
      <c r="F4271" s="48"/>
      <c r="N4271" s="285"/>
      <c r="O4271" s="285"/>
      <c r="U4271" s="285"/>
      <c r="V4271" s="285"/>
      <c r="W4271" s="285"/>
      <c r="X4271" s="285"/>
    </row>
    <row r="4272" spans="1:24">
      <c r="A4272" s="45"/>
      <c r="B4272" s="43">
        <f t="shared" si="73"/>
        <v>4250</v>
      </c>
      <c r="C4272" s="539"/>
      <c r="D4272" s="620"/>
      <c r="E4272" s="620"/>
      <c r="F4272" s="48"/>
      <c r="N4272" s="285"/>
      <c r="O4272" s="285"/>
      <c r="U4272" s="285"/>
      <c r="V4272" s="285"/>
      <c r="W4272" s="285"/>
      <c r="X4272" s="285"/>
    </row>
    <row r="4273" spans="1:24">
      <c r="A4273" s="45"/>
      <c r="B4273" s="43">
        <f t="shared" si="73"/>
        <v>4251</v>
      </c>
      <c r="C4273" s="539"/>
      <c r="D4273" s="620"/>
      <c r="E4273" s="620"/>
      <c r="F4273" s="48"/>
      <c r="N4273" s="285"/>
      <c r="O4273" s="285"/>
      <c r="U4273" s="285"/>
      <c r="V4273" s="285"/>
      <c r="W4273" s="285"/>
      <c r="X4273" s="285"/>
    </row>
    <row r="4274" spans="1:24">
      <c r="A4274" s="45"/>
      <c r="B4274" s="43">
        <f t="shared" si="73"/>
        <v>4252</v>
      </c>
      <c r="C4274" s="539"/>
      <c r="D4274" s="620"/>
      <c r="E4274" s="620"/>
      <c r="F4274" s="48"/>
      <c r="N4274" s="285"/>
      <c r="O4274" s="285"/>
      <c r="U4274" s="285"/>
      <c r="V4274" s="285"/>
      <c r="W4274" s="285"/>
      <c r="X4274" s="285"/>
    </row>
    <row r="4275" spans="1:24">
      <c r="A4275" s="45"/>
      <c r="B4275" s="43">
        <f t="shared" si="73"/>
        <v>4253</v>
      </c>
      <c r="C4275" s="539"/>
      <c r="D4275" s="620"/>
      <c r="E4275" s="620"/>
      <c r="F4275" s="48"/>
      <c r="N4275" s="285"/>
      <c r="O4275" s="285"/>
      <c r="U4275" s="285"/>
      <c r="V4275" s="285"/>
      <c r="W4275" s="285"/>
      <c r="X4275" s="285"/>
    </row>
    <row r="4276" spans="1:24">
      <c r="A4276" s="45"/>
      <c r="B4276" s="43">
        <f t="shared" si="73"/>
        <v>4254</v>
      </c>
      <c r="C4276" s="539"/>
      <c r="D4276" s="620"/>
      <c r="E4276" s="620"/>
      <c r="F4276" s="48"/>
      <c r="N4276" s="285"/>
      <c r="O4276" s="285"/>
      <c r="U4276" s="285"/>
      <c r="V4276" s="285"/>
      <c r="W4276" s="285"/>
      <c r="X4276" s="285"/>
    </row>
    <row r="4277" spans="1:24">
      <c r="A4277" s="45"/>
      <c r="B4277" s="43">
        <f t="shared" si="73"/>
        <v>4255</v>
      </c>
      <c r="C4277" s="539"/>
      <c r="D4277" s="620"/>
      <c r="E4277" s="620"/>
      <c r="F4277" s="48"/>
      <c r="N4277" s="285"/>
      <c r="O4277" s="285"/>
      <c r="U4277" s="285"/>
      <c r="V4277" s="285"/>
      <c r="W4277" s="285"/>
      <c r="X4277" s="285"/>
    </row>
    <row r="4278" spans="1:24">
      <c r="A4278" s="45"/>
      <c r="B4278" s="43">
        <f t="shared" si="73"/>
        <v>4256</v>
      </c>
      <c r="C4278" s="539"/>
      <c r="D4278" s="620"/>
      <c r="E4278" s="620"/>
      <c r="F4278" s="48"/>
      <c r="N4278" s="285"/>
      <c r="O4278" s="285"/>
      <c r="U4278" s="285"/>
      <c r="V4278" s="285"/>
      <c r="W4278" s="285"/>
      <c r="X4278" s="285"/>
    </row>
    <row r="4279" spans="1:24">
      <c r="A4279" s="45"/>
      <c r="B4279" s="43">
        <f t="shared" si="73"/>
        <v>4257</v>
      </c>
      <c r="C4279" s="539"/>
      <c r="D4279" s="620"/>
      <c r="E4279" s="620"/>
      <c r="F4279" s="48"/>
      <c r="N4279" s="285"/>
      <c r="O4279" s="285"/>
      <c r="U4279" s="285"/>
      <c r="V4279" s="285"/>
      <c r="W4279" s="285"/>
      <c r="X4279" s="285"/>
    </row>
    <row r="4280" spans="1:24">
      <c r="A4280" s="45"/>
      <c r="B4280" s="43">
        <f t="shared" si="73"/>
        <v>4258</v>
      </c>
      <c r="C4280" s="539"/>
      <c r="D4280" s="620"/>
      <c r="E4280" s="620"/>
      <c r="F4280" s="48"/>
      <c r="N4280" s="285"/>
      <c r="O4280" s="285"/>
      <c r="U4280" s="285"/>
      <c r="V4280" s="285"/>
      <c r="W4280" s="285"/>
      <c r="X4280" s="285"/>
    </row>
    <row r="4281" spans="1:24">
      <c r="A4281" s="45"/>
      <c r="B4281" s="43">
        <f t="shared" si="73"/>
        <v>4259</v>
      </c>
      <c r="C4281" s="539"/>
      <c r="D4281" s="620"/>
      <c r="E4281" s="620"/>
      <c r="F4281" s="48"/>
      <c r="N4281" s="285"/>
      <c r="O4281" s="285"/>
      <c r="U4281" s="285"/>
      <c r="V4281" s="285"/>
      <c r="W4281" s="285"/>
      <c r="X4281" s="285"/>
    </row>
    <row r="4282" spans="1:24">
      <c r="A4282" s="45"/>
      <c r="B4282" s="43">
        <f t="shared" si="73"/>
        <v>4260</v>
      </c>
      <c r="C4282" s="539"/>
      <c r="D4282" s="620"/>
      <c r="E4282" s="620"/>
      <c r="F4282" s="48"/>
      <c r="N4282" s="285"/>
      <c r="O4282" s="285"/>
      <c r="U4282" s="285"/>
      <c r="V4282" s="285"/>
      <c r="W4282" s="285"/>
      <c r="X4282" s="285"/>
    </row>
    <row r="4283" spans="1:24">
      <c r="A4283" s="45"/>
      <c r="B4283" s="43">
        <f t="shared" si="73"/>
        <v>4261</v>
      </c>
      <c r="C4283" s="539"/>
      <c r="D4283" s="620"/>
      <c r="E4283" s="620"/>
      <c r="F4283" s="48"/>
      <c r="N4283" s="285"/>
      <c r="O4283" s="285"/>
      <c r="U4283" s="285"/>
      <c r="V4283" s="285"/>
      <c r="W4283" s="285"/>
      <c r="X4283" s="285"/>
    </row>
    <row r="4284" spans="1:24">
      <c r="A4284" s="45"/>
      <c r="B4284" s="43">
        <f t="shared" si="73"/>
        <v>4262</v>
      </c>
      <c r="C4284" s="539"/>
      <c r="D4284" s="620"/>
      <c r="E4284" s="620"/>
      <c r="F4284" s="48"/>
      <c r="N4284" s="285"/>
      <c r="O4284" s="285"/>
      <c r="U4284" s="285"/>
      <c r="V4284" s="285"/>
      <c r="W4284" s="285"/>
      <c r="X4284" s="285"/>
    </row>
    <row r="4285" spans="1:24">
      <c r="A4285" s="45"/>
      <c r="B4285" s="43">
        <f t="shared" si="73"/>
        <v>4263</v>
      </c>
      <c r="C4285" s="539"/>
      <c r="D4285" s="620"/>
      <c r="E4285" s="620"/>
      <c r="F4285" s="48"/>
      <c r="N4285" s="285"/>
      <c r="O4285" s="285"/>
      <c r="U4285" s="285"/>
      <c r="V4285" s="285"/>
      <c r="W4285" s="285"/>
      <c r="X4285" s="285"/>
    </row>
    <row r="4286" spans="1:24">
      <c r="A4286" s="45"/>
      <c r="B4286" s="43">
        <f t="shared" si="73"/>
        <v>4264</v>
      </c>
      <c r="C4286" s="539"/>
      <c r="D4286" s="620"/>
      <c r="E4286" s="620"/>
      <c r="F4286" s="48"/>
      <c r="N4286" s="285"/>
      <c r="O4286" s="285"/>
      <c r="U4286" s="285"/>
      <c r="V4286" s="285"/>
      <c r="W4286" s="285"/>
      <c r="X4286" s="285"/>
    </row>
    <row r="4287" spans="1:24">
      <c r="A4287" s="45"/>
      <c r="B4287" s="43">
        <f t="shared" si="73"/>
        <v>4265</v>
      </c>
      <c r="C4287" s="539"/>
      <c r="D4287" s="620"/>
      <c r="E4287" s="620"/>
      <c r="F4287" s="48"/>
      <c r="N4287" s="285"/>
      <c r="O4287" s="285"/>
      <c r="U4287" s="285"/>
      <c r="V4287" s="285"/>
      <c r="W4287" s="285"/>
      <c r="X4287" s="285"/>
    </row>
    <row r="4288" spans="1:24">
      <c r="A4288" s="45"/>
      <c r="B4288" s="43">
        <f t="shared" si="73"/>
        <v>4266</v>
      </c>
      <c r="C4288" s="539"/>
      <c r="D4288" s="620"/>
      <c r="E4288" s="620"/>
      <c r="F4288" s="48"/>
      <c r="N4288" s="285"/>
      <c r="O4288" s="285"/>
      <c r="U4288" s="285"/>
      <c r="V4288" s="285"/>
      <c r="W4288" s="285"/>
      <c r="X4288" s="285"/>
    </row>
    <row r="4289" spans="1:24">
      <c r="A4289" s="45"/>
      <c r="B4289" s="43">
        <f t="shared" si="73"/>
        <v>4267</v>
      </c>
      <c r="C4289" s="539"/>
      <c r="D4289" s="620"/>
      <c r="E4289" s="620"/>
      <c r="F4289" s="48"/>
      <c r="N4289" s="285"/>
      <c r="O4289" s="285"/>
      <c r="U4289" s="285"/>
      <c r="V4289" s="285"/>
      <c r="W4289" s="285"/>
      <c r="X4289" s="285"/>
    </row>
    <row r="4290" spans="1:24">
      <c r="A4290" s="45"/>
      <c r="B4290" s="43">
        <f t="shared" si="73"/>
        <v>4268</v>
      </c>
      <c r="C4290" s="539"/>
      <c r="D4290" s="620"/>
      <c r="E4290" s="620"/>
      <c r="F4290" s="48"/>
      <c r="N4290" s="285"/>
      <c r="O4290" s="285"/>
      <c r="U4290" s="285"/>
      <c r="V4290" s="285"/>
      <c r="W4290" s="285"/>
      <c r="X4290" s="285"/>
    </row>
    <row r="4291" spans="1:24">
      <c r="A4291" s="45"/>
      <c r="B4291" s="43">
        <f t="shared" si="73"/>
        <v>4269</v>
      </c>
      <c r="C4291" s="539"/>
      <c r="D4291" s="620"/>
      <c r="E4291" s="620"/>
      <c r="F4291" s="48"/>
      <c r="N4291" s="285"/>
      <c r="O4291" s="285"/>
      <c r="U4291" s="285"/>
      <c r="V4291" s="285"/>
      <c r="W4291" s="285"/>
      <c r="X4291" s="285"/>
    </row>
    <row r="4292" spans="1:24">
      <c r="A4292" s="45"/>
      <c r="B4292" s="43">
        <f t="shared" si="73"/>
        <v>4270</v>
      </c>
      <c r="C4292" s="539"/>
      <c r="D4292" s="620"/>
      <c r="E4292" s="620"/>
      <c r="F4292" s="48"/>
      <c r="N4292" s="285"/>
      <c r="O4292" s="285"/>
      <c r="U4292" s="285"/>
      <c r="V4292" s="285"/>
      <c r="W4292" s="285"/>
      <c r="X4292" s="285"/>
    </row>
    <row r="4293" spans="1:24">
      <c r="A4293" s="45"/>
      <c r="B4293" s="43">
        <f t="shared" si="73"/>
        <v>4271</v>
      </c>
      <c r="C4293" s="539"/>
      <c r="D4293" s="620"/>
      <c r="E4293" s="620"/>
      <c r="F4293" s="48"/>
      <c r="N4293" s="285"/>
      <c r="O4293" s="285"/>
      <c r="U4293" s="285"/>
      <c r="V4293" s="285"/>
      <c r="W4293" s="285"/>
      <c r="X4293" s="285"/>
    </row>
    <row r="4294" spans="1:24">
      <c r="A4294" s="45"/>
      <c r="B4294" s="43">
        <f t="shared" si="73"/>
        <v>4272</v>
      </c>
      <c r="C4294" s="539"/>
      <c r="D4294" s="620"/>
      <c r="E4294" s="620"/>
      <c r="F4294" s="48"/>
      <c r="N4294" s="285"/>
      <c r="O4294" s="285"/>
      <c r="U4294" s="285"/>
      <c r="V4294" s="285"/>
      <c r="W4294" s="285"/>
      <c r="X4294" s="285"/>
    </row>
    <row r="4295" spans="1:24">
      <c r="A4295" s="45"/>
      <c r="B4295" s="43">
        <f t="shared" si="73"/>
        <v>4273</v>
      </c>
      <c r="C4295" s="539"/>
      <c r="D4295" s="620"/>
      <c r="E4295" s="620"/>
      <c r="F4295" s="48"/>
      <c r="N4295" s="285"/>
      <c r="O4295" s="285"/>
      <c r="U4295" s="285"/>
      <c r="V4295" s="285"/>
      <c r="W4295" s="285"/>
      <c r="X4295" s="285"/>
    </row>
    <row r="4296" spans="1:24">
      <c r="A4296" s="45"/>
      <c r="B4296" s="43">
        <f t="shared" si="73"/>
        <v>4274</v>
      </c>
      <c r="C4296" s="539"/>
      <c r="D4296" s="620"/>
      <c r="E4296" s="620"/>
      <c r="F4296" s="48"/>
      <c r="N4296" s="285"/>
      <c r="O4296" s="285"/>
      <c r="U4296" s="285"/>
      <c r="V4296" s="285"/>
      <c r="W4296" s="285"/>
      <c r="X4296" s="285"/>
    </row>
    <row r="4297" spans="1:24">
      <c r="A4297" s="45"/>
      <c r="B4297" s="43">
        <f t="shared" si="73"/>
        <v>4275</v>
      </c>
      <c r="C4297" s="539"/>
      <c r="D4297" s="620"/>
      <c r="E4297" s="620"/>
      <c r="F4297" s="48"/>
      <c r="N4297" s="285"/>
      <c r="O4297" s="285"/>
      <c r="U4297" s="285"/>
      <c r="V4297" s="285"/>
      <c r="W4297" s="285"/>
      <c r="X4297" s="285"/>
    </row>
    <row r="4298" spans="1:24">
      <c r="A4298" s="45"/>
      <c r="B4298" s="43">
        <f t="shared" si="73"/>
        <v>4276</v>
      </c>
      <c r="C4298" s="539"/>
      <c r="D4298" s="620"/>
      <c r="E4298" s="620"/>
      <c r="F4298" s="48"/>
      <c r="N4298" s="285"/>
      <c r="O4298" s="285"/>
      <c r="U4298" s="285"/>
      <c r="V4298" s="285"/>
      <c r="W4298" s="285"/>
      <c r="X4298" s="285"/>
    </row>
    <row r="4299" spans="1:24">
      <c r="A4299" s="45"/>
      <c r="B4299" s="43">
        <f t="shared" si="73"/>
        <v>4277</v>
      </c>
      <c r="C4299" s="539"/>
      <c r="D4299" s="620"/>
      <c r="E4299" s="620"/>
      <c r="F4299" s="48"/>
      <c r="N4299" s="285"/>
      <c r="O4299" s="285"/>
      <c r="U4299" s="285"/>
      <c r="V4299" s="285"/>
      <c r="W4299" s="285"/>
      <c r="X4299" s="285"/>
    </row>
    <row r="4300" spans="1:24">
      <c r="A4300" s="45"/>
      <c r="B4300" s="43">
        <f t="shared" si="73"/>
        <v>4278</v>
      </c>
      <c r="C4300" s="539"/>
      <c r="D4300" s="620"/>
      <c r="E4300" s="620"/>
      <c r="F4300" s="48"/>
      <c r="N4300" s="285"/>
      <c r="O4300" s="285"/>
      <c r="U4300" s="285"/>
      <c r="V4300" s="285"/>
      <c r="W4300" s="285"/>
      <c r="X4300" s="285"/>
    </row>
    <row r="4301" spans="1:24">
      <c r="A4301" s="45"/>
      <c r="B4301" s="43">
        <f t="shared" si="73"/>
        <v>4279</v>
      </c>
      <c r="C4301" s="539"/>
      <c r="D4301" s="620"/>
      <c r="E4301" s="620"/>
      <c r="F4301" s="48"/>
      <c r="N4301" s="285"/>
      <c r="O4301" s="285"/>
      <c r="U4301" s="285"/>
      <c r="V4301" s="285"/>
      <c r="W4301" s="285"/>
      <c r="X4301" s="285"/>
    </row>
    <row r="4302" spans="1:24">
      <c r="A4302" s="45"/>
      <c r="B4302" s="43">
        <f t="shared" si="73"/>
        <v>4280</v>
      </c>
      <c r="C4302" s="539"/>
      <c r="D4302" s="620"/>
      <c r="E4302" s="620"/>
      <c r="F4302" s="48"/>
      <c r="N4302" s="285"/>
      <c r="O4302" s="285"/>
      <c r="U4302" s="285"/>
      <c r="V4302" s="285"/>
      <c r="W4302" s="285"/>
      <c r="X4302" s="285"/>
    </row>
    <row r="4303" spans="1:24">
      <c r="A4303" s="45"/>
      <c r="B4303" s="43">
        <f t="shared" si="73"/>
        <v>4281</v>
      </c>
      <c r="C4303" s="539"/>
      <c r="D4303" s="620"/>
      <c r="E4303" s="620"/>
      <c r="F4303" s="48"/>
      <c r="N4303" s="285"/>
      <c r="O4303" s="285"/>
      <c r="U4303" s="285"/>
      <c r="V4303" s="285"/>
      <c r="W4303" s="285"/>
      <c r="X4303" s="285"/>
    </row>
    <row r="4304" spans="1:24">
      <c r="A4304" s="45"/>
      <c r="B4304" s="43">
        <f t="shared" si="73"/>
        <v>4282</v>
      </c>
      <c r="C4304" s="539"/>
      <c r="D4304" s="620"/>
      <c r="E4304" s="620"/>
      <c r="F4304" s="48"/>
      <c r="N4304" s="285"/>
      <c r="O4304" s="285"/>
      <c r="U4304" s="285"/>
      <c r="V4304" s="285"/>
      <c r="W4304" s="285"/>
      <c r="X4304" s="285"/>
    </row>
    <row r="4305" spans="1:24">
      <c r="A4305" s="45"/>
      <c r="B4305" s="43">
        <f t="shared" si="73"/>
        <v>4283</v>
      </c>
      <c r="C4305" s="539"/>
      <c r="D4305" s="620"/>
      <c r="E4305" s="620"/>
      <c r="F4305" s="48"/>
      <c r="N4305" s="285"/>
      <c r="O4305" s="285"/>
      <c r="U4305" s="285"/>
      <c r="V4305" s="285"/>
      <c r="W4305" s="285"/>
      <c r="X4305" s="285"/>
    </row>
    <row r="4306" spans="1:24">
      <c r="A4306" s="45"/>
      <c r="B4306" s="43">
        <f t="shared" si="73"/>
        <v>4284</v>
      </c>
      <c r="C4306" s="539"/>
      <c r="D4306" s="620"/>
      <c r="E4306" s="620"/>
      <c r="F4306" s="48"/>
      <c r="N4306" s="285"/>
      <c r="O4306" s="285"/>
      <c r="U4306" s="285"/>
      <c r="V4306" s="285"/>
      <c r="W4306" s="285"/>
      <c r="X4306" s="285"/>
    </row>
    <row r="4307" spans="1:24">
      <c r="A4307" s="45"/>
      <c r="B4307" s="43">
        <f t="shared" si="73"/>
        <v>4285</v>
      </c>
      <c r="C4307" s="539"/>
      <c r="D4307" s="620"/>
      <c r="E4307" s="620"/>
      <c r="F4307" s="48"/>
      <c r="N4307" s="285"/>
      <c r="O4307" s="285"/>
      <c r="U4307" s="285"/>
      <c r="V4307" s="285"/>
      <c r="W4307" s="285"/>
      <c r="X4307" s="285"/>
    </row>
    <row r="4308" spans="1:24">
      <c r="A4308" s="45"/>
      <c r="B4308" s="43">
        <f t="shared" si="73"/>
        <v>4286</v>
      </c>
      <c r="C4308" s="539"/>
      <c r="D4308" s="620"/>
      <c r="E4308" s="620"/>
      <c r="F4308" s="48"/>
      <c r="N4308" s="285"/>
      <c r="O4308" s="285"/>
      <c r="U4308" s="285"/>
      <c r="V4308" s="285"/>
      <c r="W4308" s="285"/>
      <c r="X4308" s="285"/>
    </row>
    <row r="4309" spans="1:24">
      <c r="A4309" s="45"/>
      <c r="B4309" s="43">
        <f t="shared" si="73"/>
        <v>4287</v>
      </c>
      <c r="C4309" s="539"/>
      <c r="D4309" s="620"/>
      <c r="E4309" s="620"/>
      <c r="F4309" s="48"/>
      <c r="N4309" s="285"/>
      <c r="O4309" s="285"/>
      <c r="U4309" s="285"/>
      <c r="V4309" s="285"/>
      <c r="W4309" s="285"/>
      <c r="X4309" s="285"/>
    </row>
    <row r="4310" spans="1:24">
      <c r="A4310" s="45"/>
      <c r="B4310" s="43">
        <f t="shared" si="73"/>
        <v>4288</v>
      </c>
      <c r="C4310" s="539"/>
      <c r="D4310" s="620"/>
      <c r="E4310" s="620"/>
      <c r="F4310" s="48"/>
      <c r="N4310" s="285"/>
      <c r="O4310" s="285"/>
      <c r="U4310" s="285"/>
      <c r="V4310" s="285"/>
      <c r="W4310" s="285"/>
      <c r="X4310" s="285"/>
    </row>
    <row r="4311" spans="1:24">
      <c r="A4311" s="45"/>
      <c r="B4311" s="43">
        <f t="shared" si="73"/>
        <v>4289</v>
      </c>
      <c r="C4311" s="539"/>
      <c r="D4311" s="620"/>
      <c r="E4311" s="620"/>
      <c r="F4311" s="48"/>
      <c r="N4311" s="285"/>
      <c r="O4311" s="285"/>
      <c r="U4311" s="285"/>
      <c r="V4311" s="285"/>
      <c r="W4311" s="285"/>
      <c r="X4311" s="285"/>
    </row>
    <row r="4312" spans="1:24">
      <c r="A4312" s="45"/>
      <c r="B4312" s="43">
        <f t="shared" si="73"/>
        <v>4290</v>
      </c>
      <c r="C4312" s="539"/>
      <c r="D4312" s="620"/>
      <c r="E4312" s="620"/>
      <c r="F4312" s="48"/>
      <c r="N4312" s="285"/>
      <c r="O4312" s="285"/>
      <c r="U4312" s="285"/>
      <c r="V4312" s="285"/>
      <c r="W4312" s="285"/>
      <c r="X4312" s="285"/>
    </row>
    <row r="4313" spans="1:24">
      <c r="A4313" s="45"/>
      <c r="B4313" s="43">
        <f t="shared" ref="B4313:B4376" si="74">B4312+1</f>
        <v>4291</v>
      </c>
      <c r="C4313" s="539"/>
      <c r="D4313" s="620"/>
      <c r="E4313" s="620"/>
      <c r="F4313" s="48"/>
      <c r="N4313" s="285"/>
      <c r="O4313" s="285"/>
      <c r="U4313" s="285"/>
      <c r="V4313" s="285"/>
      <c r="W4313" s="285"/>
      <c r="X4313" s="285"/>
    </row>
    <row r="4314" spans="1:24">
      <c r="A4314" s="45"/>
      <c r="B4314" s="43">
        <f t="shared" si="74"/>
        <v>4292</v>
      </c>
      <c r="C4314" s="539"/>
      <c r="D4314" s="620"/>
      <c r="E4314" s="620"/>
      <c r="F4314" s="48"/>
      <c r="N4314" s="285"/>
      <c r="O4314" s="285"/>
      <c r="U4314" s="285"/>
      <c r="V4314" s="285"/>
      <c r="W4314" s="285"/>
      <c r="X4314" s="285"/>
    </row>
    <row r="4315" spans="1:24">
      <c r="A4315" s="45"/>
      <c r="B4315" s="43">
        <f t="shared" si="74"/>
        <v>4293</v>
      </c>
      <c r="C4315" s="539"/>
      <c r="D4315" s="620"/>
      <c r="E4315" s="620"/>
      <c r="F4315" s="48"/>
      <c r="N4315" s="285"/>
      <c r="O4315" s="285"/>
      <c r="U4315" s="285"/>
      <c r="V4315" s="285"/>
      <c r="W4315" s="285"/>
      <c r="X4315" s="285"/>
    </row>
    <row r="4316" spans="1:24">
      <c r="A4316" s="45"/>
      <c r="B4316" s="43">
        <f t="shared" si="74"/>
        <v>4294</v>
      </c>
      <c r="C4316" s="539"/>
      <c r="D4316" s="620"/>
      <c r="E4316" s="620"/>
      <c r="F4316" s="48"/>
      <c r="N4316" s="285"/>
      <c r="O4316" s="285"/>
      <c r="U4316" s="285"/>
      <c r="V4316" s="285"/>
      <c r="W4316" s="285"/>
      <c r="X4316" s="285"/>
    </row>
    <row r="4317" spans="1:24">
      <c r="A4317" s="45"/>
      <c r="B4317" s="43">
        <f t="shared" si="74"/>
        <v>4295</v>
      </c>
      <c r="C4317" s="539"/>
      <c r="D4317" s="620"/>
      <c r="E4317" s="620"/>
      <c r="F4317" s="48"/>
      <c r="N4317" s="285"/>
      <c r="O4317" s="285"/>
      <c r="U4317" s="285"/>
      <c r="V4317" s="285"/>
      <c r="W4317" s="285"/>
      <c r="X4317" s="285"/>
    </row>
    <row r="4318" spans="1:24">
      <c r="A4318" s="45"/>
      <c r="B4318" s="43">
        <f t="shared" si="74"/>
        <v>4296</v>
      </c>
      <c r="C4318" s="539"/>
      <c r="D4318" s="620"/>
      <c r="E4318" s="620"/>
      <c r="F4318" s="48"/>
      <c r="N4318" s="285"/>
      <c r="O4318" s="285"/>
      <c r="U4318" s="285"/>
      <c r="V4318" s="285"/>
      <c r="W4318" s="285"/>
      <c r="X4318" s="285"/>
    </row>
    <row r="4319" spans="1:24">
      <c r="A4319" s="45"/>
      <c r="B4319" s="43">
        <f t="shared" si="74"/>
        <v>4297</v>
      </c>
      <c r="C4319" s="539"/>
      <c r="D4319" s="620"/>
      <c r="E4319" s="620"/>
      <c r="F4319" s="48"/>
      <c r="N4319" s="285"/>
      <c r="O4319" s="285"/>
      <c r="U4319" s="285"/>
      <c r="V4319" s="285"/>
      <c r="W4319" s="285"/>
      <c r="X4319" s="285"/>
    </row>
    <row r="4320" spans="1:24">
      <c r="A4320" s="45"/>
      <c r="B4320" s="43">
        <f t="shared" si="74"/>
        <v>4298</v>
      </c>
      <c r="C4320" s="539"/>
      <c r="D4320" s="620"/>
      <c r="E4320" s="620"/>
      <c r="F4320" s="48"/>
      <c r="N4320" s="285"/>
      <c r="O4320" s="285"/>
      <c r="U4320" s="285"/>
      <c r="V4320" s="285"/>
      <c r="W4320" s="285"/>
      <c r="X4320" s="285"/>
    </row>
    <row r="4321" spans="1:24">
      <c r="A4321" s="45"/>
      <c r="B4321" s="43">
        <f t="shared" si="74"/>
        <v>4299</v>
      </c>
      <c r="C4321" s="539"/>
      <c r="D4321" s="620"/>
      <c r="E4321" s="620"/>
      <c r="F4321" s="48"/>
      <c r="N4321" s="285"/>
      <c r="O4321" s="285"/>
      <c r="U4321" s="285"/>
      <c r="V4321" s="285"/>
      <c r="W4321" s="285"/>
      <c r="X4321" s="285"/>
    </row>
    <row r="4322" spans="1:24">
      <c r="A4322" s="45"/>
      <c r="B4322" s="43">
        <f t="shared" si="74"/>
        <v>4300</v>
      </c>
      <c r="C4322" s="539"/>
      <c r="D4322" s="620"/>
      <c r="E4322" s="620"/>
      <c r="F4322" s="48"/>
      <c r="N4322" s="285"/>
      <c r="O4322" s="285"/>
      <c r="U4322" s="285"/>
      <c r="V4322" s="285"/>
      <c r="W4322" s="285"/>
      <c r="X4322" s="285"/>
    </row>
    <row r="4323" spans="1:24">
      <c r="A4323" s="45"/>
      <c r="B4323" s="43">
        <f t="shared" si="74"/>
        <v>4301</v>
      </c>
      <c r="C4323" s="539"/>
      <c r="D4323" s="620"/>
      <c r="E4323" s="620"/>
      <c r="F4323" s="48"/>
      <c r="N4323" s="285"/>
      <c r="O4323" s="285"/>
      <c r="U4323" s="285"/>
      <c r="V4323" s="285"/>
      <c r="W4323" s="285"/>
      <c r="X4323" s="285"/>
    </row>
    <row r="4324" spans="1:24">
      <c r="A4324" s="45"/>
      <c r="B4324" s="43">
        <f t="shared" si="74"/>
        <v>4302</v>
      </c>
      <c r="C4324" s="539"/>
      <c r="D4324" s="620"/>
      <c r="E4324" s="620"/>
      <c r="F4324" s="48"/>
      <c r="N4324" s="285"/>
      <c r="O4324" s="285"/>
      <c r="U4324" s="285"/>
      <c r="V4324" s="285"/>
      <c r="W4324" s="285"/>
      <c r="X4324" s="285"/>
    </row>
    <row r="4325" spans="1:24">
      <c r="A4325" s="45"/>
      <c r="B4325" s="43">
        <f t="shared" si="74"/>
        <v>4303</v>
      </c>
      <c r="C4325" s="539"/>
      <c r="D4325" s="620"/>
      <c r="E4325" s="620"/>
      <c r="F4325" s="48"/>
      <c r="N4325" s="285"/>
      <c r="O4325" s="285"/>
      <c r="U4325" s="285"/>
      <c r="V4325" s="285"/>
      <c r="W4325" s="285"/>
      <c r="X4325" s="285"/>
    </row>
    <row r="4326" spans="1:24">
      <c r="A4326" s="45"/>
      <c r="B4326" s="43">
        <f t="shared" si="74"/>
        <v>4304</v>
      </c>
      <c r="C4326" s="539"/>
      <c r="D4326" s="620"/>
      <c r="E4326" s="620"/>
      <c r="F4326" s="48"/>
      <c r="N4326" s="285"/>
      <c r="O4326" s="285"/>
      <c r="U4326" s="285"/>
      <c r="V4326" s="285"/>
      <c r="W4326" s="285"/>
      <c r="X4326" s="285"/>
    </row>
    <row r="4327" spans="1:24">
      <c r="A4327" s="45"/>
      <c r="B4327" s="43">
        <f t="shared" si="74"/>
        <v>4305</v>
      </c>
      <c r="C4327" s="539"/>
      <c r="D4327" s="620"/>
      <c r="E4327" s="620"/>
      <c r="F4327" s="48"/>
      <c r="N4327" s="285"/>
      <c r="O4327" s="285"/>
      <c r="U4327" s="285"/>
      <c r="V4327" s="285"/>
      <c r="W4327" s="285"/>
      <c r="X4327" s="285"/>
    </row>
    <row r="4328" spans="1:24">
      <c r="A4328" s="45"/>
      <c r="B4328" s="43">
        <f t="shared" si="74"/>
        <v>4306</v>
      </c>
      <c r="C4328" s="539"/>
      <c r="D4328" s="620"/>
      <c r="E4328" s="620"/>
      <c r="F4328" s="48"/>
      <c r="N4328" s="285"/>
      <c r="O4328" s="285"/>
      <c r="U4328" s="285"/>
      <c r="V4328" s="285"/>
      <c r="W4328" s="285"/>
      <c r="X4328" s="285"/>
    </row>
    <row r="4329" spans="1:24">
      <c r="A4329" s="45"/>
      <c r="B4329" s="43">
        <f t="shared" si="74"/>
        <v>4307</v>
      </c>
      <c r="C4329" s="539"/>
      <c r="D4329" s="620"/>
      <c r="E4329" s="620"/>
      <c r="F4329" s="48"/>
      <c r="N4329" s="285"/>
      <c r="O4329" s="285"/>
      <c r="U4329" s="285"/>
      <c r="V4329" s="285"/>
      <c r="W4329" s="285"/>
      <c r="X4329" s="285"/>
    </row>
    <row r="4330" spans="1:24">
      <c r="A4330" s="45"/>
      <c r="B4330" s="43">
        <f t="shared" si="74"/>
        <v>4308</v>
      </c>
      <c r="C4330" s="539"/>
      <c r="D4330" s="620"/>
      <c r="E4330" s="620"/>
      <c r="F4330" s="48"/>
      <c r="N4330" s="285"/>
      <c r="O4330" s="285"/>
      <c r="U4330" s="285"/>
      <c r="V4330" s="285"/>
      <c r="W4330" s="285"/>
      <c r="X4330" s="285"/>
    </row>
    <row r="4331" spans="1:24">
      <c r="A4331" s="45"/>
      <c r="B4331" s="43">
        <f t="shared" si="74"/>
        <v>4309</v>
      </c>
      <c r="C4331" s="539"/>
      <c r="D4331" s="620"/>
      <c r="E4331" s="620"/>
      <c r="F4331" s="48"/>
      <c r="N4331" s="285"/>
      <c r="O4331" s="285"/>
      <c r="U4331" s="285"/>
      <c r="V4331" s="285"/>
      <c r="W4331" s="285"/>
      <c r="X4331" s="285"/>
    </row>
    <row r="4332" spans="1:24">
      <c r="A4332" s="45"/>
      <c r="B4332" s="43">
        <f t="shared" si="74"/>
        <v>4310</v>
      </c>
      <c r="C4332" s="539"/>
      <c r="D4332" s="620"/>
      <c r="E4332" s="620"/>
      <c r="F4332" s="48"/>
      <c r="N4332" s="285"/>
      <c r="O4332" s="285"/>
      <c r="U4332" s="285"/>
      <c r="V4332" s="285"/>
      <c r="W4332" s="285"/>
      <c r="X4332" s="285"/>
    </row>
    <row r="4333" spans="1:24">
      <c r="A4333" s="45"/>
      <c r="B4333" s="43">
        <f t="shared" si="74"/>
        <v>4311</v>
      </c>
      <c r="C4333" s="539"/>
      <c r="D4333" s="620"/>
      <c r="E4333" s="620"/>
      <c r="F4333" s="48"/>
      <c r="N4333" s="285"/>
      <c r="O4333" s="285"/>
      <c r="U4333" s="285"/>
      <c r="V4333" s="285"/>
      <c r="W4333" s="285"/>
      <c r="X4333" s="285"/>
    </row>
    <row r="4334" spans="1:24">
      <c r="A4334" s="45"/>
      <c r="B4334" s="43">
        <f t="shared" si="74"/>
        <v>4312</v>
      </c>
      <c r="C4334" s="539"/>
      <c r="D4334" s="620"/>
      <c r="E4334" s="620"/>
      <c r="F4334" s="48"/>
      <c r="N4334" s="285"/>
      <c r="O4334" s="285"/>
      <c r="U4334" s="285"/>
      <c r="V4334" s="285"/>
      <c r="W4334" s="285"/>
      <c r="X4334" s="285"/>
    </row>
    <row r="4335" spans="1:24">
      <c r="A4335" s="45"/>
      <c r="B4335" s="43">
        <f t="shared" si="74"/>
        <v>4313</v>
      </c>
      <c r="C4335" s="539"/>
      <c r="D4335" s="620"/>
      <c r="E4335" s="620"/>
      <c r="F4335" s="48"/>
      <c r="N4335" s="285"/>
      <c r="O4335" s="285"/>
      <c r="U4335" s="285"/>
      <c r="V4335" s="285"/>
      <c r="W4335" s="285"/>
      <c r="X4335" s="285"/>
    </row>
    <row r="4336" spans="1:24">
      <c r="A4336" s="45"/>
      <c r="B4336" s="43">
        <f t="shared" si="74"/>
        <v>4314</v>
      </c>
      <c r="C4336" s="539"/>
      <c r="D4336" s="620"/>
      <c r="E4336" s="620"/>
      <c r="F4336" s="48"/>
      <c r="N4336" s="285"/>
      <c r="O4336" s="285"/>
      <c r="U4336" s="285"/>
      <c r="V4336" s="285"/>
      <c r="W4336" s="285"/>
      <c r="X4336" s="285"/>
    </row>
    <row r="4337" spans="1:24">
      <c r="A4337" s="45"/>
      <c r="B4337" s="43">
        <f t="shared" si="74"/>
        <v>4315</v>
      </c>
      <c r="C4337" s="539"/>
      <c r="D4337" s="620"/>
      <c r="E4337" s="620"/>
      <c r="F4337" s="48"/>
      <c r="N4337" s="285"/>
      <c r="O4337" s="285"/>
      <c r="U4337" s="285"/>
      <c r="V4337" s="285"/>
      <c r="W4337" s="285"/>
      <c r="X4337" s="285"/>
    </row>
    <row r="4338" spans="1:24">
      <c r="A4338" s="45"/>
      <c r="B4338" s="43">
        <f t="shared" si="74"/>
        <v>4316</v>
      </c>
      <c r="C4338" s="539"/>
      <c r="D4338" s="620"/>
      <c r="E4338" s="620"/>
      <c r="F4338" s="48"/>
      <c r="N4338" s="285"/>
      <c r="O4338" s="285"/>
      <c r="U4338" s="285"/>
      <c r="V4338" s="285"/>
      <c r="W4338" s="285"/>
      <c r="X4338" s="285"/>
    </row>
    <row r="4339" spans="1:24">
      <c r="A4339" s="45"/>
      <c r="B4339" s="43">
        <f t="shared" si="74"/>
        <v>4317</v>
      </c>
      <c r="C4339" s="539"/>
      <c r="D4339" s="620"/>
      <c r="E4339" s="620"/>
      <c r="F4339" s="48"/>
      <c r="N4339" s="285"/>
      <c r="O4339" s="285"/>
      <c r="U4339" s="285"/>
      <c r="V4339" s="285"/>
      <c r="W4339" s="285"/>
      <c r="X4339" s="285"/>
    </row>
    <row r="4340" spans="1:24">
      <c r="A4340" s="45"/>
      <c r="B4340" s="43">
        <f t="shared" si="74"/>
        <v>4318</v>
      </c>
      <c r="C4340" s="539"/>
      <c r="D4340" s="620"/>
      <c r="E4340" s="620"/>
      <c r="F4340" s="48"/>
      <c r="N4340" s="285"/>
      <c r="O4340" s="285"/>
      <c r="U4340" s="285"/>
      <c r="V4340" s="285"/>
      <c r="W4340" s="285"/>
      <c r="X4340" s="285"/>
    </row>
    <row r="4341" spans="1:24">
      <c r="A4341" s="45"/>
      <c r="B4341" s="43">
        <f t="shared" si="74"/>
        <v>4319</v>
      </c>
      <c r="C4341" s="539"/>
      <c r="D4341" s="620"/>
      <c r="E4341" s="620"/>
      <c r="F4341" s="48"/>
      <c r="N4341" s="285"/>
      <c r="O4341" s="285"/>
      <c r="U4341" s="285"/>
      <c r="V4341" s="285"/>
      <c r="W4341" s="285"/>
      <c r="X4341" s="285"/>
    </row>
    <row r="4342" spans="1:24">
      <c r="A4342" s="45"/>
      <c r="B4342" s="43">
        <f t="shared" si="74"/>
        <v>4320</v>
      </c>
      <c r="C4342" s="539"/>
      <c r="D4342" s="620"/>
      <c r="E4342" s="620"/>
      <c r="F4342" s="48"/>
      <c r="N4342" s="285"/>
      <c r="O4342" s="285"/>
      <c r="U4342" s="285"/>
      <c r="V4342" s="285"/>
      <c r="W4342" s="285"/>
      <c r="X4342" s="285"/>
    </row>
    <row r="4343" spans="1:24">
      <c r="A4343" s="45"/>
      <c r="B4343" s="43">
        <f t="shared" si="74"/>
        <v>4321</v>
      </c>
      <c r="C4343" s="539"/>
      <c r="D4343" s="620"/>
      <c r="E4343" s="620"/>
      <c r="F4343" s="48"/>
      <c r="N4343" s="285"/>
      <c r="O4343" s="285"/>
      <c r="U4343" s="285"/>
      <c r="V4343" s="285"/>
      <c r="W4343" s="285"/>
      <c r="X4343" s="285"/>
    </row>
    <row r="4344" spans="1:24">
      <c r="A4344" s="45"/>
      <c r="B4344" s="43">
        <f t="shared" si="74"/>
        <v>4322</v>
      </c>
      <c r="C4344" s="539"/>
      <c r="D4344" s="620"/>
      <c r="E4344" s="620"/>
      <c r="F4344" s="48"/>
      <c r="N4344" s="285"/>
      <c r="O4344" s="285"/>
      <c r="U4344" s="285"/>
      <c r="V4344" s="285"/>
      <c r="W4344" s="285"/>
      <c r="X4344" s="285"/>
    </row>
    <row r="4345" spans="1:24">
      <c r="A4345" s="45"/>
      <c r="B4345" s="43">
        <f t="shared" si="74"/>
        <v>4323</v>
      </c>
      <c r="C4345" s="539"/>
      <c r="D4345" s="620"/>
      <c r="E4345" s="620"/>
      <c r="F4345" s="48"/>
      <c r="N4345" s="285"/>
      <c r="O4345" s="285"/>
      <c r="U4345" s="285"/>
      <c r="V4345" s="285"/>
      <c r="W4345" s="285"/>
      <c r="X4345" s="285"/>
    </row>
    <row r="4346" spans="1:24">
      <c r="A4346" s="45"/>
      <c r="B4346" s="43">
        <f t="shared" si="74"/>
        <v>4324</v>
      </c>
      <c r="C4346" s="539"/>
      <c r="D4346" s="620"/>
      <c r="E4346" s="620"/>
      <c r="F4346" s="48"/>
      <c r="N4346" s="285"/>
      <c r="O4346" s="285"/>
      <c r="U4346" s="285"/>
      <c r="V4346" s="285"/>
      <c r="W4346" s="285"/>
      <c r="X4346" s="285"/>
    </row>
    <row r="4347" spans="1:24">
      <c r="A4347" s="45"/>
      <c r="B4347" s="43">
        <f t="shared" si="74"/>
        <v>4325</v>
      </c>
      <c r="C4347" s="539"/>
      <c r="D4347" s="620"/>
      <c r="E4347" s="620"/>
      <c r="F4347" s="48"/>
      <c r="N4347" s="285"/>
      <c r="O4347" s="285"/>
      <c r="U4347" s="285"/>
      <c r="V4347" s="285"/>
      <c r="W4347" s="285"/>
      <c r="X4347" s="285"/>
    </row>
    <row r="4348" spans="1:24">
      <c r="A4348" s="45"/>
      <c r="B4348" s="43">
        <f t="shared" si="74"/>
        <v>4326</v>
      </c>
      <c r="C4348" s="539"/>
      <c r="D4348" s="620"/>
      <c r="E4348" s="620"/>
      <c r="F4348" s="48"/>
      <c r="N4348" s="285"/>
      <c r="O4348" s="285"/>
      <c r="U4348" s="285"/>
      <c r="V4348" s="285"/>
      <c r="W4348" s="285"/>
      <c r="X4348" s="285"/>
    </row>
    <row r="4349" spans="1:24">
      <c r="A4349" s="45"/>
      <c r="B4349" s="43">
        <f t="shared" si="74"/>
        <v>4327</v>
      </c>
      <c r="C4349" s="539"/>
      <c r="D4349" s="620"/>
      <c r="E4349" s="620"/>
      <c r="F4349" s="48"/>
      <c r="N4349" s="285"/>
      <c r="O4349" s="285"/>
      <c r="U4349" s="285"/>
      <c r="V4349" s="285"/>
      <c r="W4349" s="285"/>
      <c r="X4349" s="285"/>
    </row>
    <row r="4350" spans="1:24">
      <c r="A4350" s="45"/>
      <c r="B4350" s="43">
        <f t="shared" si="74"/>
        <v>4328</v>
      </c>
      <c r="C4350" s="539"/>
      <c r="D4350" s="620"/>
      <c r="E4350" s="620"/>
      <c r="F4350" s="48"/>
      <c r="N4350" s="285"/>
      <c r="O4350" s="285"/>
      <c r="U4350" s="285"/>
      <c r="V4350" s="285"/>
      <c r="W4350" s="285"/>
      <c r="X4350" s="285"/>
    </row>
    <row r="4351" spans="1:24">
      <c r="A4351" s="45"/>
      <c r="B4351" s="43">
        <f t="shared" si="74"/>
        <v>4329</v>
      </c>
      <c r="C4351" s="539"/>
      <c r="D4351" s="620"/>
      <c r="E4351" s="620"/>
      <c r="F4351" s="48"/>
      <c r="N4351" s="285"/>
      <c r="O4351" s="285"/>
      <c r="U4351" s="285"/>
      <c r="V4351" s="285"/>
      <c r="W4351" s="285"/>
      <c r="X4351" s="285"/>
    </row>
    <row r="4352" spans="1:24">
      <c r="A4352" s="45"/>
      <c r="B4352" s="43">
        <f t="shared" si="74"/>
        <v>4330</v>
      </c>
      <c r="C4352" s="539"/>
      <c r="D4352" s="620"/>
      <c r="E4352" s="620"/>
      <c r="F4352" s="48"/>
      <c r="N4352" s="285"/>
      <c r="O4352" s="285"/>
      <c r="U4352" s="285"/>
      <c r="V4352" s="285"/>
      <c r="W4352" s="285"/>
      <c r="X4352" s="285"/>
    </row>
    <row r="4353" spans="1:24">
      <c r="A4353" s="45"/>
      <c r="B4353" s="43">
        <f t="shared" si="74"/>
        <v>4331</v>
      </c>
      <c r="C4353" s="539"/>
      <c r="D4353" s="620"/>
      <c r="E4353" s="620"/>
      <c r="F4353" s="48"/>
      <c r="N4353" s="285"/>
      <c r="O4353" s="285"/>
      <c r="U4353" s="285"/>
      <c r="V4353" s="285"/>
      <c r="W4353" s="285"/>
      <c r="X4353" s="285"/>
    </row>
    <row r="4354" spans="1:24">
      <c r="A4354" s="45"/>
      <c r="B4354" s="43">
        <f t="shared" si="74"/>
        <v>4332</v>
      </c>
      <c r="C4354" s="539"/>
      <c r="D4354" s="620"/>
      <c r="E4354" s="620"/>
      <c r="F4354" s="48"/>
      <c r="N4354" s="285"/>
      <c r="O4354" s="285"/>
      <c r="U4354" s="285"/>
      <c r="V4354" s="285"/>
      <c r="W4354" s="285"/>
      <c r="X4354" s="285"/>
    </row>
    <row r="4355" spans="1:24">
      <c r="A4355" s="45"/>
      <c r="B4355" s="43">
        <f t="shared" si="74"/>
        <v>4333</v>
      </c>
      <c r="C4355" s="539"/>
      <c r="D4355" s="620"/>
      <c r="E4355" s="620"/>
      <c r="F4355" s="48"/>
      <c r="N4355" s="285"/>
      <c r="O4355" s="285"/>
      <c r="U4355" s="285"/>
      <c r="V4355" s="285"/>
      <c r="W4355" s="285"/>
      <c r="X4355" s="285"/>
    </row>
    <row r="4356" spans="1:24">
      <c r="A4356" s="45"/>
      <c r="B4356" s="43">
        <f t="shared" si="74"/>
        <v>4334</v>
      </c>
      <c r="C4356" s="539"/>
      <c r="D4356" s="620"/>
      <c r="E4356" s="620"/>
      <c r="F4356" s="48"/>
      <c r="N4356" s="285"/>
      <c r="O4356" s="285"/>
      <c r="U4356" s="285"/>
      <c r="V4356" s="285"/>
      <c r="W4356" s="285"/>
      <c r="X4356" s="285"/>
    </row>
    <row r="4357" spans="1:24">
      <c r="A4357" s="45"/>
      <c r="B4357" s="43">
        <f t="shared" si="74"/>
        <v>4335</v>
      </c>
      <c r="C4357" s="539"/>
      <c r="D4357" s="620"/>
      <c r="E4357" s="620"/>
      <c r="F4357" s="48"/>
      <c r="N4357" s="285"/>
      <c r="O4357" s="285"/>
      <c r="U4357" s="285"/>
      <c r="V4357" s="285"/>
      <c r="W4357" s="285"/>
      <c r="X4357" s="285"/>
    </row>
    <row r="4358" spans="1:24">
      <c r="A4358" s="45"/>
      <c r="B4358" s="43">
        <f t="shared" si="74"/>
        <v>4336</v>
      </c>
      <c r="C4358" s="539"/>
      <c r="D4358" s="620"/>
      <c r="E4358" s="620"/>
      <c r="F4358" s="48"/>
      <c r="N4358" s="285"/>
      <c r="O4358" s="285"/>
      <c r="U4358" s="285"/>
      <c r="V4358" s="285"/>
      <c r="W4358" s="285"/>
      <c r="X4358" s="285"/>
    </row>
    <row r="4359" spans="1:24">
      <c r="A4359" s="45"/>
      <c r="B4359" s="43">
        <f t="shared" si="74"/>
        <v>4337</v>
      </c>
      <c r="C4359" s="539"/>
      <c r="D4359" s="620"/>
      <c r="E4359" s="620"/>
      <c r="F4359" s="48"/>
      <c r="N4359" s="285"/>
      <c r="O4359" s="285"/>
      <c r="U4359" s="285"/>
      <c r="V4359" s="285"/>
      <c r="W4359" s="285"/>
      <c r="X4359" s="285"/>
    </row>
    <row r="4360" spans="1:24">
      <c r="A4360" s="45"/>
      <c r="B4360" s="43">
        <f t="shared" si="74"/>
        <v>4338</v>
      </c>
      <c r="C4360" s="539"/>
      <c r="D4360" s="620"/>
      <c r="E4360" s="620"/>
      <c r="F4360" s="48"/>
      <c r="N4360" s="285"/>
      <c r="O4360" s="285"/>
      <c r="U4360" s="285"/>
      <c r="V4360" s="285"/>
      <c r="W4360" s="285"/>
      <c r="X4360" s="285"/>
    </row>
    <row r="4361" spans="1:24">
      <c r="A4361" s="45"/>
      <c r="B4361" s="43">
        <f t="shared" si="74"/>
        <v>4339</v>
      </c>
      <c r="C4361" s="539"/>
      <c r="D4361" s="620"/>
      <c r="E4361" s="620"/>
      <c r="F4361" s="48"/>
      <c r="N4361" s="285"/>
      <c r="O4361" s="285"/>
      <c r="U4361" s="285"/>
      <c r="V4361" s="285"/>
      <c r="W4361" s="285"/>
      <c r="X4361" s="285"/>
    </row>
    <row r="4362" spans="1:24">
      <c r="A4362" s="45"/>
      <c r="B4362" s="43">
        <f t="shared" si="74"/>
        <v>4340</v>
      </c>
      <c r="C4362" s="539"/>
      <c r="D4362" s="620"/>
      <c r="E4362" s="620"/>
      <c r="F4362" s="48"/>
      <c r="N4362" s="285"/>
      <c r="O4362" s="285"/>
      <c r="U4362" s="285"/>
      <c r="V4362" s="285"/>
      <c r="W4362" s="285"/>
      <c r="X4362" s="285"/>
    </row>
    <row r="4363" spans="1:24">
      <c r="A4363" s="45"/>
      <c r="B4363" s="43">
        <f t="shared" si="74"/>
        <v>4341</v>
      </c>
      <c r="C4363" s="539"/>
      <c r="D4363" s="620"/>
      <c r="E4363" s="620"/>
      <c r="F4363" s="48"/>
      <c r="N4363" s="285"/>
      <c r="O4363" s="285"/>
      <c r="U4363" s="285"/>
      <c r="V4363" s="285"/>
      <c r="W4363" s="285"/>
      <c r="X4363" s="285"/>
    </row>
    <row r="4364" spans="1:24">
      <c r="A4364" s="45"/>
      <c r="B4364" s="43">
        <f t="shared" si="74"/>
        <v>4342</v>
      </c>
      <c r="C4364" s="539"/>
      <c r="D4364" s="620"/>
      <c r="E4364" s="620"/>
      <c r="F4364" s="48"/>
      <c r="N4364" s="285"/>
      <c r="O4364" s="285"/>
      <c r="U4364" s="285"/>
      <c r="V4364" s="285"/>
      <c r="W4364" s="285"/>
      <c r="X4364" s="285"/>
    </row>
    <row r="4365" spans="1:24">
      <c r="A4365" s="45"/>
      <c r="B4365" s="43">
        <f t="shared" si="74"/>
        <v>4343</v>
      </c>
      <c r="C4365" s="539"/>
      <c r="D4365" s="620"/>
      <c r="E4365" s="620"/>
      <c r="F4365" s="48"/>
      <c r="N4365" s="285"/>
      <c r="O4365" s="285"/>
      <c r="U4365" s="285"/>
      <c r="V4365" s="285"/>
      <c r="W4365" s="285"/>
      <c r="X4365" s="285"/>
    </row>
    <row r="4366" spans="1:24">
      <c r="A4366" s="45"/>
      <c r="B4366" s="43">
        <f t="shared" si="74"/>
        <v>4344</v>
      </c>
      <c r="C4366" s="539"/>
      <c r="D4366" s="620"/>
      <c r="E4366" s="620"/>
      <c r="F4366" s="48"/>
      <c r="N4366" s="285"/>
      <c r="O4366" s="285"/>
      <c r="U4366" s="285"/>
      <c r="V4366" s="285"/>
      <c r="W4366" s="285"/>
      <c r="X4366" s="285"/>
    </row>
    <row r="4367" spans="1:24">
      <c r="A4367" s="45"/>
      <c r="B4367" s="43">
        <f t="shared" si="74"/>
        <v>4345</v>
      </c>
      <c r="C4367" s="539"/>
      <c r="D4367" s="620"/>
      <c r="E4367" s="620"/>
      <c r="F4367" s="48"/>
      <c r="N4367" s="285"/>
      <c r="O4367" s="285"/>
      <c r="U4367" s="285"/>
      <c r="V4367" s="285"/>
      <c r="W4367" s="285"/>
      <c r="X4367" s="285"/>
    </row>
    <row r="4368" spans="1:24">
      <c r="A4368" s="45"/>
      <c r="B4368" s="43">
        <f t="shared" si="74"/>
        <v>4346</v>
      </c>
      <c r="C4368" s="539"/>
      <c r="D4368" s="620"/>
      <c r="E4368" s="620"/>
      <c r="F4368" s="48"/>
      <c r="N4368" s="285"/>
      <c r="O4368" s="285"/>
      <c r="U4368" s="285"/>
      <c r="V4368" s="285"/>
      <c r="W4368" s="285"/>
      <c r="X4368" s="285"/>
    </row>
    <row r="4369" spans="1:24">
      <c r="A4369" s="45"/>
      <c r="B4369" s="43">
        <f t="shared" si="74"/>
        <v>4347</v>
      </c>
      <c r="C4369" s="539"/>
      <c r="D4369" s="620"/>
      <c r="E4369" s="620"/>
      <c r="F4369" s="48"/>
      <c r="N4369" s="285"/>
      <c r="O4369" s="285"/>
      <c r="U4369" s="285"/>
      <c r="V4369" s="285"/>
      <c r="W4369" s="285"/>
      <c r="X4369" s="285"/>
    </row>
    <row r="4370" spans="1:24">
      <c r="A4370" s="45"/>
      <c r="B4370" s="43">
        <f t="shared" si="74"/>
        <v>4348</v>
      </c>
      <c r="C4370" s="539"/>
      <c r="D4370" s="620"/>
      <c r="E4370" s="620"/>
      <c r="F4370" s="48"/>
      <c r="N4370" s="285"/>
      <c r="O4370" s="285"/>
      <c r="U4370" s="285"/>
      <c r="V4370" s="285"/>
      <c r="W4370" s="285"/>
      <c r="X4370" s="285"/>
    </row>
    <row r="4371" spans="1:24">
      <c r="A4371" s="45"/>
      <c r="B4371" s="43">
        <f t="shared" si="74"/>
        <v>4349</v>
      </c>
      <c r="C4371" s="539"/>
      <c r="D4371" s="620"/>
      <c r="E4371" s="620"/>
      <c r="F4371" s="48"/>
      <c r="N4371" s="285"/>
      <c r="O4371" s="285"/>
      <c r="U4371" s="285"/>
      <c r="V4371" s="285"/>
      <c r="W4371" s="285"/>
      <c r="X4371" s="285"/>
    </row>
    <row r="4372" spans="1:24">
      <c r="A4372" s="45"/>
      <c r="B4372" s="43">
        <f t="shared" si="74"/>
        <v>4350</v>
      </c>
      <c r="C4372" s="539"/>
      <c r="D4372" s="620"/>
      <c r="E4372" s="620"/>
      <c r="F4372" s="48"/>
      <c r="N4372" s="285"/>
      <c r="O4372" s="285"/>
      <c r="U4372" s="285"/>
      <c r="V4372" s="285"/>
      <c r="W4372" s="285"/>
      <c r="X4372" s="285"/>
    </row>
    <row r="4373" spans="1:24">
      <c r="A4373" s="45"/>
      <c r="B4373" s="43">
        <f t="shared" si="74"/>
        <v>4351</v>
      </c>
      <c r="C4373" s="539"/>
      <c r="D4373" s="620"/>
      <c r="E4373" s="620"/>
      <c r="F4373" s="48"/>
      <c r="N4373" s="285"/>
      <c r="O4373" s="285"/>
      <c r="U4373" s="285"/>
      <c r="V4373" s="285"/>
      <c r="W4373" s="285"/>
      <c r="X4373" s="285"/>
    </row>
    <row r="4374" spans="1:24">
      <c r="A4374" s="45"/>
      <c r="B4374" s="43">
        <f t="shared" si="74"/>
        <v>4352</v>
      </c>
      <c r="C4374" s="539"/>
      <c r="D4374" s="620"/>
      <c r="E4374" s="620"/>
      <c r="F4374" s="48"/>
      <c r="N4374" s="285"/>
      <c r="O4374" s="285"/>
      <c r="U4374" s="285"/>
      <c r="V4374" s="285"/>
      <c r="W4374" s="285"/>
      <c r="X4374" s="285"/>
    </row>
    <row r="4375" spans="1:24">
      <c r="A4375" s="45"/>
      <c r="B4375" s="43">
        <f t="shared" si="74"/>
        <v>4353</v>
      </c>
      <c r="C4375" s="539"/>
      <c r="D4375" s="620"/>
      <c r="E4375" s="620"/>
      <c r="F4375" s="48"/>
      <c r="N4375" s="285"/>
      <c r="O4375" s="285"/>
      <c r="U4375" s="285"/>
      <c r="V4375" s="285"/>
      <c r="W4375" s="285"/>
      <c r="X4375" s="285"/>
    </row>
    <row r="4376" spans="1:24">
      <c r="A4376" s="45"/>
      <c r="B4376" s="43">
        <f t="shared" si="74"/>
        <v>4354</v>
      </c>
      <c r="C4376" s="539"/>
      <c r="D4376" s="620"/>
      <c r="E4376" s="620"/>
      <c r="F4376" s="48"/>
      <c r="N4376" s="285"/>
      <c r="O4376" s="285"/>
      <c r="U4376" s="285"/>
      <c r="V4376" s="285"/>
      <c r="W4376" s="285"/>
      <c r="X4376" s="285"/>
    </row>
    <row r="4377" spans="1:24">
      <c r="A4377" s="45"/>
      <c r="B4377" s="43">
        <f t="shared" ref="B4377:B4440" si="75">B4376+1</f>
        <v>4355</v>
      </c>
      <c r="C4377" s="539"/>
      <c r="D4377" s="620"/>
      <c r="E4377" s="620"/>
      <c r="F4377" s="48"/>
      <c r="N4377" s="285"/>
      <c r="O4377" s="285"/>
      <c r="U4377" s="285"/>
      <c r="V4377" s="285"/>
      <c r="W4377" s="285"/>
      <c r="X4377" s="285"/>
    </row>
    <row r="4378" spans="1:24">
      <c r="A4378" s="45"/>
      <c r="B4378" s="43">
        <f t="shared" si="75"/>
        <v>4356</v>
      </c>
      <c r="C4378" s="539"/>
      <c r="D4378" s="620"/>
      <c r="E4378" s="620"/>
      <c r="F4378" s="48"/>
      <c r="N4378" s="285"/>
      <c r="O4378" s="285"/>
      <c r="U4378" s="285"/>
      <c r="V4378" s="285"/>
      <c r="W4378" s="285"/>
      <c r="X4378" s="285"/>
    </row>
    <row r="4379" spans="1:24">
      <c r="A4379" s="45"/>
      <c r="B4379" s="43">
        <f t="shared" si="75"/>
        <v>4357</v>
      </c>
      <c r="C4379" s="539"/>
      <c r="D4379" s="620"/>
      <c r="E4379" s="620"/>
      <c r="F4379" s="48"/>
      <c r="N4379" s="285"/>
      <c r="O4379" s="285"/>
      <c r="U4379" s="285"/>
      <c r="V4379" s="285"/>
      <c r="W4379" s="285"/>
      <c r="X4379" s="285"/>
    </row>
    <row r="4380" spans="1:24">
      <c r="A4380" s="45"/>
      <c r="B4380" s="43">
        <f t="shared" si="75"/>
        <v>4358</v>
      </c>
      <c r="C4380" s="539"/>
      <c r="D4380" s="620"/>
      <c r="E4380" s="620"/>
      <c r="F4380" s="48"/>
      <c r="N4380" s="285"/>
      <c r="O4380" s="285"/>
      <c r="U4380" s="285"/>
      <c r="V4380" s="285"/>
      <c r="W4380" s="285"/>
      <c r="X4380" s="285"/>
    </row>
    <row r="4381" spans="1:24">
      <c r="A4381" s="45"/>
      <c r="B4381" s="43">
        <f t="shared" si="75"/>
        <v>4359</v>
      </c>
      <c r="C4381" s="539"/>
      <c r="D4381" s="620"/>
      <c r="E4381" s="620"/>
      <c r="F4381" s="48"/>
      <c r="N4381" s="285"/>
      <c r="O4381" s="285"/>
      <c r="U4381" s="285"/>
      <c r="V4381" s="285"/>
      <c r="W4381" s="285"/>
      <c r="X4381" s="285"/>
    </row>
    <row r="4382" spans="1:24">
      <c r="A4382" s="45"/>
      <c r="B4382" s="43">
        <f t="shared" si="75"/>
        <v>4360</v>
      </c>
      <c r="C4382" s="539"/>
      <c r="D4382" s="620"/>
      <c r="E4382" s="620"/>
      <c r="F4382" s="48"/>
      <c r="N4382" s="285"/>
      <c r="O4382" s="285"/>
      <c r="U4382" s="285"/>
      <c r="V4382" s="285"/>
      <c r="W4382" s="285"/>
      <c r="X4382" s="285"/>
    </row>
    <row r="4383" spans="1:24">
      <c r="A4383" s="45"/>
      <c r="B4383" s="43">
        <f t="shared" si="75"/>
        <v>4361</v>
      </c>
      <c r="C4383" s="539"/>
      <c r="D4383" s="620"/>
      <c r="E4383" s="620"/>
      <c r="F4383" s="48"/>
      <c r="N4383" s="285"/>
      <c r="O4383" s="285"/>
      <c r="U4383" s="285"/>
      <c r="V4383" s="285"/>
      <c r="W4383" s="285"/>
      <c r="X4383" s="285"/>
    </row>
    <row r="4384" spans="1:24">
      <c r="A4384" s="45"/>
      <c r="B4384" s="43">
        <f t="shared" si="75"/>
        <v>4362</v>
      </c>
      <c r="C4384" s="539"/>
      <c r="D4384" s="620"/>
      <c r="E4384" s="620"/>
      <c r="F4384" s="48"/>
      <c r="N4384" s="285"/>
      <c r="O4384" s="285"/>
      <c r="U4384" s="285"/>
      <c r="V4384" s="285"/>
      <c r="W4384" s="285"/>
      <c r="X4384" s="285"/>
    </row>
    <row r="4385" spans="1:24">
      <c r="A4385" s="45"/>
      <c r="B4385" s="43">
        <f t="shared" si="75"/>
        <v>4363</v>
      </c>
      <c r="C4385" s="539"/>
      <c r="D4385" s="620"/>
      <c r="E4385" s="620"/>
      <c r="F4385" s="48"/>
      <c r="N4385" s="285"/>
      <c r="O4385" s="285"/>
      <c r="U4385" s="285"/>
      <c r="V4385" s="285"/>
      <c r="W4385" s="285"/>
      <c r="X4385" s="285"/>
    </row>
    <row r="4386" spans="1:24">
      <c r="A4386" s="45"/>
      <c r="B4386" s="43">
        <f t="shared" si="75"/>
        <v>4364</v>
      </c>
      <c r="C4386" s="539"/>
      <c r="D4386" s="620"/>
      <c r="E4386" s="620"/>
      <c r="F4386" s="48"/>
      <c r="N4386" s="285"/>
      <c r="O4386" s="285"/>
      <c r="U4386" s="285"/>
      <c r="V4386" s="285"/>
      <c r="W4386" s="285"/>
      <c r="X4386" s="285"/>
    </row>
    <row r="4387" spans="1:24">
      <c r="A4387" s="45"/>
      <c r="B4387" s="43">
        <f t="shared" si="75"/>
        <v>4365</v>
      </c>
      <c r="C4387" s="539"/>
      <c r="D4387" s="620"/>
      <c r="E4387" s="620"/>
      <c r="F4387" s="48"/>
      <c r="N4387" s="285"/>
      <c r="O4387" s="285"/>
      <c r="U4387" s="285"/>
      <c r="V4387" s="285"/>
      <c r="W4387" s="285"/>
      <c r="X4387" s="285"/>
    </row>
    <row r="4388" spans="1:24">
      <c r="A4388" s="45"/>
      <c r="B4388" s="43">
        <f t="shared" si="75"/>
        <v>4366</v>
      </c>
      <c r="C4388" s="539"/>
      <c r="D4388" s="620"/>
      <c r="E4388" s="620"/>
      <c r="F4388" s="48"/>
      <c r="N4388" s="285"/>
      <c r="O4388" s="285"/>
      <c r="U4388" s="285"/>
      <c r="V4388" s="285"/>
      <c r="W4388" s="285"/>
      <c r="X4388" s="285"/>
    </row>
    <row r="4389" spans="1:24">
      <c r="A4389" s="45"/>
      <c r="B4389" s="43">
        <f t="shared" si="75"/>
        <v>4367</v>
      </c>
      <c r="C4389" s="539"/>
      <c r="D4389" s="620"/>
      <c r="E4389" s="620"/>
      <c r="F4389" s="48"/>
      <c r="N4389" s="285"/>
      <c r="O4389" s="285"/>
      <c r="U4389" s="285"/>
      <c r="V4389" s="285"/>
      <c r="W4389" s="285"/>
      <c r="X4389" s="285"/>
    </row>
    <row r="4390" spans="1:24">
      <c r="A4390" s="45"/>
      <c r="B4390" s="43">
        <f t="shared" si="75"/>
        <v>4368</v>
      </c>
      <c r="C4390" s="539"/>
      <c r="D4390" s="620"/>
      <c r="E4390" s="620"/>
      <c r="F4390" s="48"/>
      <c r="N4390" s="285"/>
      <c r="O4390" s="285"/>
      <c r="U4390" s="285"/>
      <c r="V4390" s="285"/>
      <c r="W4390" s="285"/>
      <c r="X4390" s="285"/>
    </row>
    <row r="4391" spans="1:24">
      <c r="A4391" s="45"/>
      <c r="B4391" s="43">
        <f t="shared" si="75"/>
        <v>4369</v>
      </c>
      <c r="C4391" s="539"/>
      <c r="D4391" s="620"/>
      <c r="E4391" s="620"/>
      <c r="F4391" s="48"/>
      <c r="N4391" s="285"/>
      <c r="O4391" s="285"/>
      <c r="U4391" s="285"/>
      <c r="V4391" s="285"/>
      <c r="W4391" s="285"/>
      <c r="X4391" s="285"/>
    </row>
    <row r="4392" spans="1:24">
      <c r="A4392" s="45"/>
      <c r="B4392" s="43">
        <f t="shared" si="75"/>
        <v>4370</v>
      </c>
      <c r="C4392" s="539"/>
      <c r="D4392" s="620"/>
      <c r="E4392" s="620"/>
      <c r="F4392" s="48"/>
      <c r="N4392" s="285"/>
      <c r="O4392" s="285"/>
      <c r="U4392" s="285"/>
      <c r="V4392" s="285"/>
      <c r="W4392" s="285"/>
      <c r="X4392" s="285"/>
    </row>
    <row r="4393" spans="1:24">
      <c r="A4393" s="45"/>
      <c r="B4393" s="43">
        <f t="shared" si="75"/>
        <v>4371</v>
      </c>
      <c r="C4393" s="539"/>
      <c r="D4393" s="620"/>
      <c r="E4393" s="620"/>
      <c r="F4393" s="48"/>
      <c r="N4393" s="285"/>
      <c r="O4393" s="285"/>
      <c r="U4393" s="285"/>
      <c r="V4393" s="285"/>
      <c r="W4393" s="285"/>
      <c r="X4393" s="285"/>
    </row>
    <row r="4394" spans="1:24">
      <c r="A4394" s="45"/>
      <c r="B4394" s="43">
        <f t="shared" si="75"/>
        <v>4372</v>
      </c>
      <c r="C4394" s="539"/>
      <c r="D4394" s="620"/>
      <c r="E4394" s="620"/>
      <c r="F4394" s="48"/>
      <c r="N4394" s="285"/>
      <c r="O4394" s="285"/>
      <c r="U4394" s="285"/>
      <c r="V4394" s="285"/>
      <c r="W4394" s="285"/>
      <c r="X4394" s="285"/>
    </row>
    <row r="4395" spans="1:24">
      <c r="A4395" s="45"/>
      <c r="B4395" s="43">
        <f t="shared" si="75"/>
        <v>4373</v>
      </c>
      <c r="C4395" s="539"/>
      <c r="D4395" s="620"/>
      <c r="E4395" s="620"/>
      <c r="F4395" s="48"/>
      <c r="N4395" s="285"/>
      <c r="O4395" s="285"/>
      <c r="U4395" s="285"/>
      <c r="V4395" s="285"/>
      <c r="W4395" s="285"/>
      <c r="X4395" s="285"/>
    </row>
    <row r="4396" spans="1:24">
      <c r="A4396" s="45"/>
      <c r="B4396" s="43">
        <f t="shared" si="75"/>
        <v>4374</v>
      </c>
      <c r="C4396" s="539"/>
      <c r="D4396" s="620"/>
      <c r="E4396" s="620"/>
      <c r="F4396" s="48"/>
      <c r="N4396" s="285"/>
      <c r="O4396" s="285"/>
      <c r="U4396" s="285"/>
      <c r="V4396" s="285"/>
      <c r="W4396" s="285"/>
      <c r="X4396" s="285"/>
    </row>
    <row r="4397" spans="1:24">
      <c r="A4397" s="45"/>
      <c r="B4397" s="43">
        <f t="shared" si="75"/>
        <v>4375</v>
      </c>
      <c r="C4397" s="539"/>
      <c r="D4397" s="620"/>
      <c r="E4397" s="620"/>
      <c r="F4397" s="48"/>
      <c r="N4397" s="285"/>
      <c r="O4397" s="285"/>
      <c r="U4397" s="285"/>
      <c r="V4397" s="285"/>
      <c r="W4397" s="285"/>
      <c r="X4397" s="285"/>
    </row>
    <row r="4398" spans="1:24">
      <c r="A4398" s="45"/>
      <c r="B4398" s="43">
        <f t="shared" si="75"/>
        <v>4376</v>
      </c>
      <c r="C4398" s="539"/>
      <c r="D4398" s="620"/>
      <c r="E4398" s="620"/>
      <c r="F4398" s="48"/>
      <c r="N4398" s="285"/>
      <c r="O4398" s="285"/>
      <c r="U4398" s="285"/>
      <c r="V4398" s="285"/>
      <c r="W4398" s="285"/>
      <c r="X4398" s="285"/>
    </row>
    <row r="4399" spans="1:24">
      <c r="A4399" s="45"/>
      <c r="B4399" s="43">
        <f t="shared" si="75"/>
        <v>4377</v>
      </c>
      <c r="C4399" s="539"/>
      <c r="D4399" s="620"/>
      <c r="E4399" s="620"/>
      <c r="F4399" s="48"/>
      <c r="N4399" s="285"/>
      <c r="O4399" s="285"/>
      <c r="U4399" s="285"/>
      <c r="V4399" s="285"/>
      <c r="W4399" s="285"/>
      <c r="X4399" s="285"/>
    </row>
    <row r="4400" spans="1:24">
      <c r="A4400" s="45"/>
      <c r="B4400" s="43">
        <f t="shared" si="75"/>
        <v>4378</v>
      </c>
      <c r="C4400" s="539"/>
      <c r="D4400" s="620"/>
      <c r="E4400" s="620"/>
      <c r="F4400" s="48"/>
      <c r="N4400" s="285"/>
      <c r="O4400" s="285"/>
      <c r="U4400" s="285"/>
      <c r="V4400" s="285"/>
      <c r="W4400" s="285"/>
      <c r="X4400" s="285"/>
    </row>
    <row r="4401" spans="1:24">
      <c r="A4401" s="45"/>
      <c r="B4401" s="43">
        <f t="shared" si="75"/>
        <v>4379</v>
      </c>
      <c r="C4401" s="539"/>
      <c r="D4401" s="620"/>
      <c r="E4401" s="620"/>
      <c r="F4401" s="48"/>
      <c r="N4401" s="285"/>
      <c r="O4401" s="285"/>
      <c r="U4401" s="285"/>
      <c r="V4401" s="285"/>
      <c r="W4401" s="285"/>
      <c r="X4401" s="285"/>
    </row>
    <row r="4402" spans="1:24">
      <c r="A4402" s="45"/>
      <c r="B4402" s="43">
        <f t="shared" si="75"/>
        <v>4380</v>
      </c>
      <c r="C4402" s="539"/>
      <c r="D4402" s="620"/>
      <c r="E4402" s="620"/>
      <c r="F4402" s="48"/>
      <c r="N4402" s="285"/>
      <c r="O4402" s="285"/>
      <c r="U4402" s="285"/>
      <c r="V4402" s="285"/>
      <c r="W4402" s="285"/>
      <c r="X4402" s="285"/>
    </row>
    <row r="4403" spans="1:24">
      <c r="A4403" s="45"/>
      <c r="B4403" s="43">
        <f t="shared" si="75"/>
        <v>4381</v>
      </c>
      <c r="C4403" s="539"/>
      <c r="D4403" s="620"/>
      <c r="E4403" s="620"/>
      <c r="F4403" s="48"/>
      <c r="N4403" s="285"/>
      <c r="O4403" s="285"/>
      <c r="U4403" s="285"/>
      <c r="V4403" s="285"/>
      <c r="W4403" s="285"/>
      <c r="X4403" s="285"/>
    </row>
    <row r="4404" spans="1:24">
      <c r="A4404" s="45"/>
      <c r="B4404" s="43">
        <f t="shared" si="75"/>
        <v>4382</v>
      </c>
      <c r="C4404" s="539"/>
      <c r="D4404" s="620"/>
      <c r="E4404" s="620"/>
      <c r="F4404" s="48"/>
      <c r="N4404" s="285"/>
      <c r="O4404" s="285"/>
      <c r="U4404" s="285"/>
      <c r="V4404" s="285"/>
      <c r="W4404" s="285"/>
      <c r="X4404" s="285"/>
    </row>
    <row r="4405" spans="1:24">
      <c r="A4405" s="45"/>
      <c r="B4405" s="43">
        <f t="shared" si="75"/>
        <v>4383</v>
      </c>
      <c r="C4405" s="539"/>
      <c r="D4405" s="620"/>
      <c r="E4405" s="620"/>
      <c r="F4405" s="48"/>
      <c r="N4405" s="285"/>
      <c r="O4405" s="285"/>
      <c r="U4405" s="285"/>
      <c r="V4405" s="285"/>
      <c r="W4405" s="285"/>
      <c r="X4405" s="285"/>
    </row>
    <row r="4406" spans="1:24">
      <c r="A4406" s="45"/>
      <c r="B4406" s="43">
        <f t="shared" si="75"/>
        <v>4384</v>
      </c>
      <c r="C4406" s="539"/>
      <c r="D4406" s="620"/>
      <c r="E4406" s="620"/>
      <c r="F4406" s="48"/>
      <c r="N4406" s="285"/>
      <c r="O4406" s="285"/>
      <c r="U4406" s="285"/>
      <c r="V4406" s="285"/>
      <c r="W4406" s="285"/>
      <c r="X4406" s="285"/>
    </row>
    <row r="4407" spans="1:24">
      <c r="A4407" s="45"/>
      <c r="B4407" s="43">
        <f t="shared" si="75"/>
        <v>4385</v>
      </c>
      <c r="C4407" s="539"/>
      <c r="D4407" s="620"/>
      <c r="E4407" s="620"/>
      <c r="F4407" s="48"/>
      <c r="N4407" s="285"/>
      <c r="O4407" s="285"/>
      <c r="U4407" s="285"/>
      <c r="V4407" s="285"/>
      <c r="W4407" s="285"/>
      <c r="X4407" s="285"/>
    </row>
    <row r="4408" spans="1:24">
      <c r="A4408" s="45"/>
      <c r="B4408" s="43">
        <f t="shared" si="75"/>
        <v>4386</v>
      </c>
      <c r="C4408" s="539"/>
      <c r="D4408" s="620"/>
      <c r="E4408" s="620"/>
      <c r="F4408" s="48"/>
      <c r="N4408" s="285"/>
      <c r="O4408" s="285"/>
      <c r="U4408" s="285"/>
      <c r="V4408" s="285"/>
      <c r="W4408" s="285"/>
      <c r="X4408" s="285"/>
    </row>
    <row r="4409" spans="1:24">
      <c r="A4409" s="45"/>
      <c r="B4409" s="43">
        <f t="shared" si="75"/>
        <v>4387</v>
      </c>
      <c r="C4409" s="539"/>
      <c r="D4409" s="620"/>
      <c r="E4409" s="620"/>
      <c r="F4409" s="48"/>
      <c r="N4409" s="285"/>
      <c r="O4409" s="285"/>
      <c r="U4409" s="285"/>
      <c r="V4409" s="285"/>
      <c r="W4409" s="285"/>
      <c r="X4409" s="285"/>
    </row>
    <row r="4410" spans="1:24">
      <c r="A4410" s="45"/>
      <c r="B4410" s="43">
        <f t="shared" si="75"/>
        <v>4388</v>
      </c>
      <c r="C4410" s="539"/>
      <c r="D4410" s="620"/>
      <c r="E4410" s="620"/>
      <c r="F4410" s="48"/>
      <c r="N4410" s="285"/>
      <c r="O4410" s="285"/>
      <c r="U4410" s="285"/>
      <c r="V4410" s="285"/>
      <c r="W4410" s="285"/>
      <c r="X4410" s="285"/>
    </row>
    <row r="4411" spans="1:24">
      <c r="A4411" s="45"/>
      <c r="B4411" s="43">
        <f t="shared" si="75"/>
        <v>4389</v>
      </c>
      <c r="C4411" s="539"/>
      <c r="D4411" s="620"/>
      <c r="E4411" s="620"/>
      <c r="F4411" s="48"/>
      <c r="N4411" s="285"/>
      <c r="O4411" s="285"/>
      <c r="U4411" s="285"/>
      <c r="V4411" s="285"/>
      <c r="W4411" s="285"/>
      <c r="X4411" s="285"/>
    </row>
    <row r="4412" spans="1:24">
      <c r="A4412" s="45"/>
      <c r="B4412" s="43">
        <f t="shared" si="75"/>
        <v>4390</v>
      </c>
      <c r="C4412" s="539"/>
      <c r="D4412" s="620"/>
      <c r="E4412" s="620"/>
      <c r="F4412" s="48"/>
      <c r="N4412" s="285"/>
      <c r="O4412" s="285"/>
      <c r="U4412" s="285"/>
      <c r="V4412" s="285"/>
      <c r="W4412" s="285"/>
      <c r="X4412" s="285"/>
    </row>
    <row r="4413" spans="1:24">
      <c r="A4413" s="45"/>
      <c r="B4413" s="43">
        <f t="shared" si="75"/>
        <v>4391</v>
      </c>
      <c r="C4413" s="539"/>
      <c r="D4413" s="620"/>
      <c r="E4413" s="620"/>
      <c r="F4413" s="48"/>
      <c r="N4413" s="285"/>
      <c r="O4413" s="285"/>
      <c r="U4413" s="285"/>
      <c r="V4413" s="285"/>
      <c r="W4413" s="285"/>
      <c r="X4413" s="285"/>
    </row>
    <row r="4414" spans="1:24">
      <c r="A4414" s="45"/>
      <c r="B4414" s="43">
        <f t="shared" si="75"/>
        <v>4392</v>
      </c>
      <c r="C4414" s="539"/>
      <c r="D4414" s="620"/>
      <c r="E4414" s="620"/>
      <c r="F4414" s="48"/>
      <c r="N4414" s="285"/>
      <c r="O4414" s="285"/>
      <c r="U4414" s="285"/>
      <c r="V4414" s="285"/>
      <c r="W4414" s="285"/>
      <c r="X4414" s="285"/>
    </row>
    <row r="4415" spans="1:24">
      <c r="A4415" s="45"/>
      <c r="B4415" s="43">
        <f t="shared" si="75"/>
        <v>4393</v>
      </c>
      <c r="C4415" s="539"/>
      <c r="D4415" s="620"/>
      <c r="E4415" s="620"/>
      <c r="F4415" s="48"/>
      <c r="N4415" s="285"/>
      <c r="O4415" s="285"/>
      <c r="U4415" s="285"/>
      <c r="V4415" s="285"/>
      <c r="W4415" s="285"/>
      <c r="X4415" s="285"/>
    </row>
    <row r="4416" spans="1:24">
      <c r="A4416" s="45"/>
      <c r="B4416" s="43">
        <f t="shared" si="75"/>
        <v>4394</v>
      </c>
      <c r="C4416" s="539"/>
      <c r="D4416" s="620"/>
      <c r="E4416" s="620"/>
      <c r="F4416" s="48"/>
      <c r="N4416" s="285"/>
      <c r="O4416" s="285"/>
      <c r="U4416" s="285"/>
      <c r="V4416" s="285"/>
      <c r="W4416" s="285"/>
      <c r="X4416" s="285"/>
    </row>
    <row r="4417" spans="1:24">
      <c r="A4417" s="45"/>
      <c r="B4417" s="43">
        <f t="shared" si="75"/>
        <v>4395</v>
      </c>
      <c r="C4417" s="539"/>
      <c r="D4417" s="620"/>
      <c r="E4417" s="620"/>
      <c r="F4417" s="48"/>
      <c r="N4417" s="285"/>
      <c r="O4417" s="285"/>
      <c r="U4417" s="285"/>
      <c r="V4417" s="285"/>
      <c r="W4417" s="285"/>
      <c r="X4417" s="285"/>
    </row>
    <row r="4418" spans="1:24">
      <c r="A4418" s="45"/>
      <c r="B4418" s="43">
        <f t="shared" si="75"/>
        <v>4396</v>
      </c>
      <c r="C4418" s="539"/>
      <c r="D4418" s="620"/>
      <c r="E4418" s="620"/>
      <c r="F4418" s="48"/>
      <c r="N4418" s="285"/>
      <c r="O4418" s="285"/>
      <c r="U4418" s="285"/>
      <c r="V4418" s="285"/>
      <c r="W4418" s="285"/>
      <c r="X4418" s="285"/>
    </row>
    <row r="4419" spans="1:24">
      <c r="A4419" s="45"/>
      <c r="B4419" s="43">
        <f t="shared" si="75"/>
        <v>4397</v>
      </c>
      <c r="C4419" s="539"/>
      <c r="D4419" s="620"/>
      <c r="E4419" s="620"/>
      <c r="F4419" s="48"/>
      <c r="N4419" s="285"/>
      <c r="O4419" s="285"/>
      <c r="U4419" s="285"/>
      <c r="V4419" s="285"/>
      <c r="W4419" s="285"/>
      <c r="X4419" s="285"/>
    </row>
    <row r="4420" spans="1:24">
      <c r="A4420" s="45"/>
      <c r="B4420" s="43">
        <f t="shared" si="75"/>
        <v>4398</v>
      </c>
      <c r="C4420" s="539"/>
      <c r="D4420" s="620"/>
      <c r="E4420" s="620"/>
      <c r="F4420" s="48"/>
      <c r="N4420" s="285"/>
      <c r="O4420" s="285"/>
      <c r="U4420" s="285"/>
      <c r="V4420" s="285"/>
      <c r="W4420" s="285"/>
      <c r="X4420" s="285"/>
    </row>
    <row r="4421" spans="1:24">
      <c r="A4421" s="45"/>
      <c r="B4421" s="43">
        <f t="shared" si="75"/>
        <v>4399</v>
      </c>
      <c r="C4421" s="539"/>
      <c r="D4421" s="620"/>
      <c r="E4421" s="620"/>
      <c r="F4421" s="48"/>
      <c r="N4421" s="285"/>
      <c r="O4421" s="285"/>
      <c r="U4421" s="285"/>
      <c r="V4421" s="285"/>
      <c r="W4421" s="285"/>
      <c r="X4421" s="285"/>
    </row>
    <row r="4422" spans="1:24">
      <c r="A4422" s="45"/>
      <c r="B4422" s="43">
        <f t="shared" si="75"/>
        <v>4400</v>
      </c>
      <c r="C4422" s="539"/>
      <c r="D4422" s="620"/>
      <c r="E4422" s="620"/>
      <c r="F4422" s="48"/>
      <c r="N4422" s="285"/>
      <c r="O4422" s="285"/>
      <c r="U4422" s="285"/>
      <c r="V4422" s="285"/>
      <c r="W4422" s="285"/>
      <c r="X4422" s="285"/>
    </row>
    <row r="4423" spans="1:24">
      <c r="A4423" s="45"/>
      <c r="B4423" s="43">
        <f t="shared" si="75"/>
        <v>4401</v>
      </c>
      <c r="C4423" s="539"/>
      <c r="D4423" s="620"/>
      <c r="E4423" s="620"/>
      <c r="F4423" s="48"/>
      <c r="N4423" s="285"/>
      <c r="O4423" s="285"/>
      <c r="U4423" s="285"/>
      <c r="V4423" s="285"/>
      <c r="W4423" s="285"/>
      <c r="X4423" s="285"/>
    </row>
    <row r="4424" spans="1:24">
      <c r="A4424" s="45"/>
      <c r="B4424" s="43">
        <f t="shared" si="75"/>
        <v>4402</v>
      </c>
      <c r="C4424" s="539"/>
      <c r="D4424" s="620"/>
      <c r="E4424" s="620"/>
      <c r="F4424" s="48"/>
      <c r="N4424" s="285"/>
      <c r="O4424" s="285"/>
      <c r="U4424" s="285"/>
      <c r="V4424" s="285"/>
      <c r="W4424" s="285"/>
      <c r="X4424" s="285"/>
    </row>
    <row r="4425" spans="1:24">
      <c r="A4425" s="45"/>
      <c r="B4425" s="43">
        <f t="shared" si="75"/>
        <v>4403</v>
      </c>
      <c r="C4425" s="539"/>
      <c r="D4425" s="620"/>
      <c r="E4425" s="620"/>
      <c r="F4425" s="48"/>
      <c r="N4425" s="285"/>
      <c r="O4425" s="285"/>
      <c r="U4425" s="285"/>
      <c r="V4425" s="285"/>
      <c r="W4425" s="285"/>
      <c r="X4425" s="285"/>
    </row>
    <row r="4426" spans="1:24">
      <c r="A4426" s="45"/>
      <c r="B4426" s="43">
        <f t="shared" si="75"/>
        <v>4404</v>
      </c>
      <c r="C4426" s="539"/>
      <c r="D4426" s="620"/>
      <c r="E4426" s="620"/>
      <c r="F4426" s="48"/>
      <c r="N4426" s="285"/>
      <c r="O4426" s="285"/>
      <c r="U4426" s="285"/>
      <c r="V4426" s="285"/>
      <c r="W4426" s="285"/>
      <c r="X4426" s="285"/>
    </row>
    <row r="4427" spans="1:24">
      <c r="A4427" s="45"/>
      <c r="B4427" s="43">
        <f t="shared" si="75"/>
        <v>4405</v>
      </c>
      <c r="C4427" s="539"/>
      <c r="D4427" s="620"/>
      <c r="E4427" s="620"/>
      <c r="F4427" s="48"/>
      <c r="N4427" s="285"/>
      <c r="O4427" s="285"/>
      <c r="U4427" s="285"/>
      <c r="V4427" s="285"/>
      <c r="W4427" s="285"/>
      <c r="X4427" s="285"/>
    </row>
    <row r="4428" spans="1:24">
      <c r="A4428" s="45"/>
      <c r="B4428" s="43">
        <f t="shared" si="75"/>
        <v>4406</v>
      </c>
      <c r="C4428" s="539"/>
      <c r="D4428" s="620"/>
      <c r="E4428" s="620"/>
      <c r="F4428" s="48"/>
      <c r="N4428" s="285"/>
      <c r="O4428" s="285"/>
      <c r="U4428" s="285"/>
      <c r="V4428" s="285"/>
      <c r="W4428" s="285"/>
      <c r="X4428" s="285"/>
    </row>
    <row r="4429" spans="1:24">
      <c r="A4429" s="45"/>
      <c r="B4429" s="43">
        <f t="shared" si="75"/>
        <v>4407</v>
      </c>
      <c r="C4429" s="539"/>
      <c r="D4429" s="620"/>
      <c r="E4429" s="620"/>
      <c r="F4429" s="48"/>
      <c r="N4429" s="285"/>
      <c r="O4429" s="285"/>
      <c r="U4429" s="285"/>
      <c r="V4429" s="285"/>
      <c r="W4429" s="285"/>
      <c r="X4429" s="285"/>
    </row>
    <row r="4430" spans="1:24">
      <c r="A4430" s="45"/>
      <c r="B4430" s="43">
        <f t="shared" si="75"/>
        <v>4408</v>
      </c>
      <c r="C4430" s="539"/>
      <c r="D4430" s="620"/>
      <c r="E4430" s="620"/>
      <c r="F4430" s="48"/>
      <c r="N4430" s="285"/>
      <c r="O4430" s="285"/>
      <c r="U4430" s="285"/>
      <c r="V4430" s="285"/>
      <c r="W4430" s="285"/>
      <c r="X4430" s="285"/>
    </row>
    <row r="4431" spans="1:24">
      <c r="A4431" s="45"/>
      <c r="B4431" s="43">
        <f t="shared" si="75"/>
        <v>4409</v>
      </c>
      <c r="C4431" s="539"/>
      <c r="D4431" s="620"/>
      <c r="E4431" s="620"/>
      <c r="F4431" s="48"/>
      <c r="N4431" s="285"/>
      <c r="O4431" s="285"/>
      <c r="U4431" s="285"/>
      <c r="V4431" s="285"/>
      <c r="W4431" s="285"/>
      <c r="X4431" s="285"/>
    </row>
    <row r="4432" spans="1:24">
      <c r="A4432" s="45"/>
      <c r="B4432" s="43">
        <f t="shared" si="75"/>
        <v>4410</v>
      </c>
      <c r="C4432" s="539"/>
      <c r="D4432" s="620"/>
      <c r="E4432" s="620"/>
      <c r="F4432" s="48"/>
      <c r="N4432" s="285"/>
      <c r="O4432" s="285"/>
      <c r="U4432" s="285"/>
      <c r="V4432" s="285"/>
      <c r="W4432" s="285"/>
      <c r="X4432" s="285"/>
    </row>
    <row r="4433" spans="1:24">
      <c r="A4433" s="45"/>
      <c r="B4433" s="43">
        <f t="shared" si="75"/>
        <v>4411</v>
      </c>
      <c r="C4433" s="539"/>
      <c r="D4433" s="620"/>
      <c r="E4433" s="620"/>
      <c r="F4433" s="48"/>
      <c r="N4433" s="285"/>
      <c r="O4433" s="285"/>
      <c r="U4433" s="285"/>
      <c r="V4433" s="285"/>
      <c r="W4433" s="285"/>
      <c r="X4433" s="285"/>
    </row>
    <row r="4434" spans="1:24">
      <c r="A4434" s="45"/>
      <c r="B4434" s="43">
        <f t="shared" si="75"/>
        <v>4412</v>
      </c>
      <c r="C4434" s="539"/>
      <c r="D4434" s="620"/>
      <c r="E4434" s="620"/>
      <c r="F4434" s="48"/>
      <c r="N4434" s="285"/>
      <c r="O4434" s="285"/>
      <c r="U4434" s="285"/>
      <c r="V4434" s="285"/>
      <c r="W4434" s="285"/>
      <c r="X4434" s="285"/>
    </row>
    <row r="4435" spans="1:24">
      <c r="A4435" s="45"/>
      <c r="B4435" s="43">
        <f t="shared" si="75"/>
        <v>4413</v>
      </c>
      <c r="C4435" s="539"/>
      <c r="D4435" s="620"/>
      <c r="E4435" s="620"/>
      <c r="F4435" s="48"/>
      <c r="N4435" s="285"/>
      <c r="O4435" s="285"/>
      <c r="U4435" s="285"/>
      <c r="V4435" s="285"/>
      <c r="W4435" s="285"/>
      <c r="X4435" s="285"/>
    </row>
    <row r="4436" spans="1:24">
      <c r="A4436" s="45"/>
      <c r="B4436" s="43">
        <f t="shared" si="75"/>
        <v>4414</v>
      </c>
      <c r="C4436" s="539"/>
      <c r="D4436" s="620"/>
      <c r="E4436" s="620"/>
      <c r="F4436" s="48"/>
      <c r="N4436" s="285"/>
      <c r="O4436" s="285"/>
      <c r="U4436" s="285"/>
      <c r="V4436" s="285"/>
      <c r="W4436" s="285"/>
      <c r="X4436" s="285"/>
    </row>
    <row r="4437" spans="1:24">
      <c r="A4437" s="45"/>
      <c r="B4437" s="43">
        <f t="shared" si="75"/>
        <v>4415</v>
      </c>
      <c r="C4437" s="539"/>
      <c r="D4437" s="620"/>
      <c r="E4437" s="620"/>
      <c r="F4437" s="48"/>
      <c r="N4437" s="285"/>
      <c r="O4437" s="285"/>
      <c r="U4437" s="285"/>
      <c r="V4437" s="285"/>
      <c r="W4437" s="285"/>
      <c r="X4437" s="285"/>
    </row>
    <row r="4438" spans="1:24">
      <c r="A4438" s="45"/>
      <c r="B4438" s="43">
        <f t="shared" si="75"/>
        <v>4416</v>
      </c>
      <c r="C4438" s="539"/>
      <c r="D4438" s="620"/>
      <c r="E4438" s="620"/>
      <c r="F4438" s="48"/>
      <c r="N4438" s="285"/>
      <c r="O4438" s="285"/>
      <c r="U4438" s="285"/>
      <c r="V4438" s="285"/>
      <c r="W4438" s="285"/>
      <c r="X4438" s="285"/>
    </row>
    <row r="4439" spans="1:24">
      <c r="A4439" s="45"/>
      <c r="B4439" s="43">
        <f t="shared" si="75"/>
        <v>4417</v>
      </c>
      <c r="C4439" s="539"/>
      <c r="D4439" s="620"/>
      <c r="E4439" s="620"/>
      <c r="F4439" s="48"/>
      <c r="N4439" s="285"/>
      <c r="O4439" s="285"/>
      <c r="U4439" s="285"/>
      <c r="V4439" s="285"/>
      <c r="W4439" s="285"/>
      <c r="X4439" s="285"/>
    </row>
    <row r="4440" spans="1:24">
      <c r="A4440" s="45"/>
      <c r="B4440" s="43">
        <f t="shared" si="75"/>
        <v>4418</v>
      </c>
      <c r="C4440" s="539"/>
      <c r="D4440" s="620"/>
      <c r="E4440" s="620"/>
      <c r="F4440" s="48"/>
      <c r="N4440" s="285"/>
      <c r="O4440" s="285"/>
      <c r="U4440" s="285"/>
      <c r="V4440" s="285"/>
      <c r="W4440" s="285"/>
      <c r="X4440" s="285"/>
    </row>
    <row r="4441" spans="1:24">
      <c r="A4441" s="45"/>
      <c r="B4441" s="43">
        <f t="shared" ref="B4441:B4504" si="76">B4440+1</f>
        <v>4419</v>
      </c>
      <c r="C4441" s="539"/>
      <c r="D4441" s="620"/>
      <c r="E4441" s="620"/>
      <c r="F4441" s="48"/>
      <c r="N4441" s="285"/>
      <c r="O4441" s="285"/>
      <c r="U4441" s="285"/>
      <c r="V4441" s="285"/>
      <c r="W4441" s="285"/>
      <c r="X4441" s="285"/>
    </row>
    <row r="4442" spans="1:24">
      <c r="A4442" s="45"/>
      <c r="B4442" s="43">
        <f t="shared" si="76"/>
        <v>4420</v>
      </c>
      <c r="C4442" s="539"/>
      <c r="D4442" s="620"/>
      <c r="E4442" s="620"/>
      <c r="F4442" s="48"/>
      <c r="N4442" s="285"/>
      <c r="O4442" s="285"/>
      <c r="U4442" s="285"/>
      <c r="V4442" s="285"/>
      <c r="W4442" s="285"/>
      <c r="X4442" s="285"/>
    </row>
    <row r="4443" spans="1:24">
      <c r="A4443" s="45"/>
      <c r="B4443" s="43">
        <f t="shared" si="76"/>
        <v>4421</v>
      </c>
      <c r="C4443" s="539"/>
      <c r="D4443" s="620"/>
      <c r="E4443" s="620"/>
      <c r="F4443" s="48"/>
      <c r="N4443" s="285"/>
      <c r="O4443" s="285"/>
      <c r="U4443" s="285"/>
      <c r="V4443" s="285"/>
      <c r="W4443" s="285"/>
      <c r="X4443" s="285"/>
    </row>
    <row r="4444" spans="1:24">
      <c r="A4444" s="45"/>
      <c r="B4444" s="43">
        <f t="shared" si="76"/>
        <v>4422</v>
      </c>
      <c r="C4444" s="539"/>
      <c r="D4444" s="620"/>
      <c r="E4444" s="620"/>
      <c r="F4444" s="48"/>
      <c r="N4444" s="285"/>
      <c r="O4444" s="285"/>
      <c r="U4444" s="285"/>
      <c r="V4444" s="285"/>
      <c r="W4444" s="285"/>
      <c r="X4444" s="285"/>
    </row>
    <row r="4445" spans="1:24">
      <c r="A4445" s="45"/>
      <c r="B4445" s="43">
        <f t="shared" si="76"/>
        <v>4423</v>
      </c>
      <c r="C4445" s="539"/>
      <c r="D4445" s="620"/>
      <c r="E4445" s="620"/>
      <c r="F4445" s="48"/>
      <c r="N4445" s="285"/>
      <c r="O4445" s="285"/>
      <c r="U4445" s="285"/>
      <c r="V4445" s="285"/>
      <c r="W4445" s="285"/>
      <c r="X4445" s="285"/>
    </row>
    <row r="4446" spans="1:24">
      <c r="A4446" s="45"/>
      <c r="B4446" s="43">
        <f t="shared" si="76"/>
        <v>4424</v>
      </c>
      <c r="C4446" s="539"/>
      <c r="D4446" s="620"/>
      <c r="E4446" s="620"/>
      <c r="F4446" s="48"/>
      <c r="N4446" s="285"/>
      <c r="O4446" s="285"/>
      <c r="U4446" s="285"/>
      <c r="V4446" s="285"/>
      <c r="W4446" s="285"/>
      <c r="X4446" s="285"/>
    </row>
    <row r="4447" spans="1:24">
      <c r="A4447" s="45"/>
      <c r="B4447" s="43">
        <f t="shared" si="76"/>
        <v>4425</v>
      </c>
      <c r="C4447" s="539"/>
      <c r="D4447" s="620"/>
      <c r="E4447" s="620"/>
      <c r="F4447" s="48"/>
      <c r="N4447" s="285"/>
      <c r="O4447" s="285"/>
      <c r="U4447" s="285"/>
      <c r="V4447" s="285"/>
      <c r="W4447" s="285"/>
      <c r="X4447" s="285"/>
    </row>
    <row r="4448" spans="1:24">
      <c r="A4448" s="45"/>
      <c r="B4448" s="43">
        <f t="shared" si="76"/>
        <v>4426</v>
      </c>
      <c r="C4448" s="539"/>
      <c r="D4448" s="620"/>
      <c r="E4448" s="620"/>
      <c r="F4448" s="48"/>
      <c r="N4448" s="285"/>
      <c r="O4448" s="285"/>
      <c r="U4448" s="285"/>
      <c r="V4448" s="285"/>
      <c r="W4448" s="285"/>
      <c r="X4448" s="285"/>
    </row>
    <row r="4449" spans="1:24">
      <c r="A4449" s="45"/>
      <c r="B4449" s="43">
        <f t="shared" si="76"/>
        <v>4427</v>
      </c>
      <c r="C4449" s="539"/>
      <c r="D4449" s="620"/>
      <c r="E4449" s="620"/>
      <c r="F4449" s="48"/>
      <c r="N4449" s="285"/>
      <c r="O4449" s="285"/>
      <c r="U4449" s="285"/>
      <c r="V4449" s="285"/>
      <c r="W4449" s="285"/>
      <c r="X4449" s="285"/>
    </row>
    <row r="4450" spans="1:24">
      <c r="A4450" s="45"/>
      <c r="B4450" s="43">
        <f t="shared" si="76"/>
        <v>4428</v>
      </c>
      <c r="C4450" s="539"/>
      <c r="D4450" s="620"/>
      <c r="E4450" s="620"/>
      <c r="F4450" s="48"/>
      <c r="N4450" s="285"/>
      <c r="O4450" s="285"/>
      <c r="U4450" s="285"/>
      <c r="V4450" s="285"/>
      <c r="W4450" s="285"/>
      <c r="X4450" s="285"/>
    </row>
    <row r="4451" spans="1:24">
      <c r="A4451" s="45"/>
      <c r="B4451" s="43">
        <f t="shared" si="76"/>
        <v>4429</v>
      </c>
      <c r="C4451" s="539"/>
      <c r="D4451" s="620"/>
      <c r="E4451" s="620"/>
      <c r="F4451" s="48"/>
      <c r="N4451" s="285"/>
      <c r="O4451" s="285"/>
      <c r="U4451" s="285"/>
      <c r="V4451" s="285"/>
      <c r="W4451" s="285"/>
      <c r="X4451" s="285"/>
    </row>
    <row r="4452" spans="1:24">
      <c r="A4452" s="45"/>
      <c r="B4452" s="43">
        <f t="shared" si="76"/>
        <v>4430</v>
      </c>
      <c r="C4452" s="539"/>
      <c r="D4452" s="620"/>
      <c r="E4452" s="620"/>
      <c r="F4452" s="48"/>
      <c r="N4452" s="285"/>
      <c r="O4452" s="285"/>
      <c r="U4452" s="285"/>
      <c r="V4452" s="285"/>
      <c r="W4452" s="285"/>
      <c r="X4452" s="285"/>
    </row>
    <row r="4453" spans="1:24">
      <c r="A4453" s="45"/>
      <c r="B4453" s="43">
        <f t="shared" si="76"/>
        <v>4431</v>
      </c>
      <c r="C4453" s="539"/>
      <c r="D4453" s="620"/>
      <c r="E4453" s="620"/>
      <c r="F4453" s="48"/>
      <c r="N4453" s="285"/>
      <c r="O4453" s="285"/>
      <c r="U4453" s="285"/>
      <c r="V4453" s="285"/>
      <c r="W4453" s="285"/>
      <c r="X4453" s="285"/>
    </row>
    <row r="4454" spans="1:24">
      <c r="A4454" s="45"/>
      <c r="B4454" s="43">
        <f t="shared" si="76"/>
        <v>4432</v>
      </c>
      <c r="C4454" s="539"/>
      <c r="D4454" s="620"/>
      <c r="E4454" s="620"/>
      <c r="F4454" s="48"/>
      <c r="N4454" s="285"/>
      <c r="O4454" s="285"/>
      <c r="U4454" s="285"/>
      <c r="V4454" s="285"/>
      <c r="W4454" s="285"/>
      <c r="X4454" s="285"/>
    </row>
    <row r="4455" spans="1:24">
      <c r="A4455" s="45"/>
      <c r="B4455" s="43">
        <f t="shared" si="76"/>
        <v>4433</v>
      </c>
      <c r="C4455" s="539"/>
      <c r="D4455" s="620"/>
      <c r="E4455" s="620"/>
      <c r="F4455" s="48"/>
      <c r="N4455" s="285"/>
      <c r="O4455" s="285"/>
      <c r="U4455" s="285"/>
      <c r="V4455" s="285"/>
      <c r="W4455" s="285"/>
      <c r="X4455" s="285"/>
    </row>
    <row r="4456" spans="1:24">
      <c r="A4456" s="45"/>
      <c r="B4456" s="43">
        <f t="shared" si="76"/>
        <v>4434</v>
      </c>
      <c r="C4456" s="539"/>
      <c r="D4456" s="620"/>
      <c r="E4456" s="620"/>
      <c r="F4456" s="48"/>
      <c r="N4456" s="285"/>
      <c r="O4456" s="285"/>
      <c r="U4456" s="285"/>
      <c r="V4456" s="285"/>
      <c r="W4456" s="285"/>
      <c r="X4456" s="285"/>
    </row>
    <row r="4457" spans="1:24">
      <c r="A4457" s="45"/>
      <c r="B4457" s="43">
        <f t="shared" si="76"/>
        <v>4435</v>
      </c>
      <c r="C4457" s="539"/>
      <c r="D4457" s="620"/>
      <c r="E4457" s="620"/>
      <c r="F4457" s="48"/>
      <c r="N4457" s="285"/>
      <c r="O4457" s="285"/>
      <c r="U4457" s="285"/>
      <c r="V4457" s="285"/>
      <c r="W4457" s="285"/>
      <c r="X4457" s="285"/>
    </row>
    <row r="4458" spans="1:24">
      <c r="A4458" s="45"/>
      <c r="B4458" s="43">
        <f t="shared" si="76"/>
        <v>4436</v>
      </c>
      <c r="C4458" s="539"/>
      <c r="D4458" s="620"/>
      <c r="E4458" s="620"/>
      <c r="F4458" s="48"/>
      <c r="N4458" s="285"/>
      <c r="O4458" s="285"/>
      <c r="U4458" s="285"/>
      <c r="V4458" s="285"/>
      <c r="W4458" s="285"/>
      <c r="X4458" s="285"/>
    </row>
    <row r="4459" spans="1:24">
      <c r="A4459" s="45"/>
      <c r="B4459" s="43">
        <f t="shared" si="76"/>
        <v>4437</v>
      </c>
      <c r="C4459" s="539"/>
      <c r="D4459" s="620"/>
      <c r="E4459" s="620"/>
      <c r="F4459" s="48"/>
      <c r="N4459" s="285"/>
      <c r="O4459" s="285"/>
      <c r="U4459" s="285"/>
      <c r="V4459" s="285"/>
      <c r="W4459" s="285"/>
      <c r="X4459" s="285"/>
    </row>
    <row r="4460" spans="1:24">
      <c r="A4460" s="45"/>
      <c r="B4460" s="43">
        <f t="shared" si="76"/>
        <v>4438</v>
      </c>
      <c r="C4460" s="539"/>
      <c r="D4460" s="620"/>
      <c r="E4460" s="620"/>
      <c r="F4460" s="48"/>
      <c r="N4460" s="285"/>
      <c r="O4460" s="285"/>
      <c r="U4460" s="285"/>
      <c r="V4460" s="285"/>
      <c r="W4460" s="285"/>
      <c r="X4460" s="285"/>
    </row>
    <row r="4461" spans="1:24">
      <c r="A4461" s="45"/>
      <c r="B4461" s="43">
        <f t="shared" si="76"/>
        <v>4439</v>
      </c>
      <c r="C4461" s="539"/>
      <c r="D4461" s="620"/>
      <c r="E4461" s="620"/>
      <c r="F4461" s="48"/>
      <c r="N4461" s="285"/>
      <c r="O4461" s="285"/>
      <c r="U4461" s="285"/>
      <c r="V4461" s="285"/>
      <c r="W4461" s="285"/>
      <c r="X4461" s="285"/>
    </row>
    <row r="4462" spans="1:24">
      <c r="A4462" s="45"/>
      <c r="B4462" s="43">
        <f t="shared" si="76"/>
        <v>4440</v>
      </c>
      <c r="C4462" s="539"/>
      <c r="D4462" s="620"/>
      <c r="E4462" s="620"/>
      <c r="F4462" s="48"/>
      <c r="N4462" s="285"/>
      <c r="O4462" s="285"/>
      <c r="U4462" s="285"/>
      <c r="V4462" s="285"/>
      <c r="W4462" s="285"/>
      <c r="X4462" s="285"/>
    </row>
    <row r="4463" spans="1:24">
      <c r="A4463" s="45"/>
      <c r="B4463" s="43">
        <f t="shared" si="76"/>
        <v>4441</v>
      </c>
      <c r="C4463" s="539"/>
      <c r="D4463" s="620"/>
      <c r="E4463" s="620"/>
      <c r="F4463" s="48"/>
      <c r="N4463" s="285"/>
      <c r="O4463" s="285"/>
      <c r="U4463" s="285"/>
      <c r="V4463" s="285"/>
      <c r="W4463" s="285"/>
      <c r="X4463" s="285"/>
    </row>
    <row r="4464" spans="1:24">
      <c r="A4464" s="45"/>
      <c r="B4464" s="43">
        <f t="shared" si="76"/>
        <v>4442</v>
      </c>
      <c r="C4464" s="539"/>
      <c r="D4464" s="620"/>
      <c r="E4464" s="620"/>
      <c r="F4464" s="48"/>
      <c r="N4464" s="285"/>
      <c r="O4464" s="285"/>
      <c r="U4464" s="285"/>
      <c r="V4464" s="285"/>
      <c r="W4464" s="285"/>
      <c r="X4464" s="285"/>
    </row>
    <row r="4465" spans="1:24">
      <c r="A4465" s="45"/>
      <c r="B4465" s="43">
        <f t="shared" si="76"/>
        <v>4443</v>
      </c>
      <c r="C4465" s="539"/>
      <c r="D4465" s="620"/>
      <c r="E4465" s="620"/>
      <c r="F4465" s="48"/>
      <c r="N4465" s="285"/>
      <c r="O4465" s="285"/>
      <c r="U4465" s="285"/>
      <c r="V4465" s="285"/>
      <c r="W4465" s="285"/>
      <c r="X4465" s="285"/>
    </row>
    <row r="4466" spans="1:24">
      <c r="A4466" s="45"/>
      <c r="B4466" s="43">
        <f t="shared" si="76"/>
        <v>4444</v>
      </c>
      <c r="C4466" s="539"/>
      <c r="D4466" s="620"/>
      <c r="E4466" s="620"/>
      <c r="F4466" s="48"/>
      <c r="N4466" s="285"/>
      <c r="O4466" s="285"/>
      <c r="U4466" s="285"/>
      <c r="V4466" s="285"/>
      <c r="W4466" s="285"/>
      <c r="X4466" s="285"/>
    </row>
    <row r="4467" spans="1:24">
      <c r="A4467" s="45"/>
      <c r="B4467" s="43">
        <f t="shared" si="76"/>
        <v>4445</v>
      </c>
      <c r="C4467" s="539"/>
      <c r="D4467" s="620"/>
      <c r="E4467" s="620"/>
      <c r="F4467" s="48"/>
      <c r="N4467" s="285"/>
      <c r="O4467" s="285"/>
      <c r="U4467" s="285"/>
      <c r="V4467" s="285"/>
      <c r="W4467" s="285"/>
      <c r="X4467" s="285"/>
    </row>
    <row r="4468" spans="1:24">
      <c r="A4468" s="45"/>
      <c r="B4468" s="43">
        <f t="shared" si="76"/>
        <v>4446</v>
      </c>
      <c r="C4468" s="539"/>
      <c r="D4468" s="620"/>
      <c r="E4468" s="620"/>
      <c r="F4468" s="48"/>
      <c r="N4468" s="285"/>
      <c r="O4468" s="285"/>
      <c r="U4468" s="285"/>
      <c r="V4468" s="285"/>
      <c r="W4468" s="285"/>
      <c r="X4468" s="285"/>
    </row>
    <row r="4469" spans="1:24">
      <c r="A4469" s="45"/>
      <c r="B4469" s="43">
        <f t="shared" si="76"/>
        <v>4447</v>
      </c>
      <c r="C4469" s="539"/>
      <c r="D4469" s="620"/>
      <c r="E4469" s="620"/>
      <c r="F4469" s="48"/>
      <c r="N4469" s="285"/>
      <c r="O4469" s="285"/>
      <c r="U4469" s="285"/>
      <c r="V4469" s="285"/>
      <c r="W4469" s="285"/>
      <c r="X4469" s="285"/>
    </row>
    <row r="4470" spans="1:24">
      <c r="A4470" s="45"/>
      <c r="B4470" s="43">
        <f t="shared" si="76"/>
        <v>4448</v>
      </c>
      <c r="C4470" s="539"/>
      <c r="D4470" s="620"/>
      <c r="E4470" s="620"/>
      <c r="F4470" s="48"/>
      <c r="N4470" s="285"/>
      <c r="O4470" s="285"/>
      <c r="U4470" s="285"/>
      <c r="V4470" s="285"/>
      <c r="W4470" s="285"/>
      <c r="X4470" s="285"/>
    </row>
    <row r="4471" spans="1:24">
      <c r="A4471" s="45"/>
      <c r="B4471" s="43">
        <f t="shared" si="76"/>
        <v>4449</v>
      </c>
      <c r="C4471" s="539"/>
      <c r="D4471" s="620"/>
      <c r="E4471" s="620"/>
      <c r="F4471" s="48"/>
      <c r="N4471" s="285"/>
      <c r="O4471" s="285"/>
      <c r="U4471" s="285"/>
      <c r="V4471" s="285"/>
      <c r="W4471" s="285"/>
      <c r="X4471" s="285"/>
    </row>
    <row r="4472" spans="1:24">
      <c r="A4472" s="45"/>
      <c r="B4472" s="43">
        <f t="shared" si="76"/>
        <v>4450</v>
      </c>
      <c r="C4472" s="539"/>
      <c r="D4472" s="620"/>
      <c r="E4472" s="620"/>
      <c r="F4472" s="48"/>
      <c r="N4472" s="285"/>
      <c r="O4472" s="285"/>
      <c r="U4472" s="285"/>
      <c r="V4472" s="285"/>
      <c r="W4472" s="285"/>
      <c r="X4472" s="285"/>
    </row>
    <row r="4473" spans="1:24">
      <c r="A4473" s="45"/>
      <c r="B4473" s="43">
        <f t="shared" si="76"/>
        <v>4451</v>
      </c>
      <c r="C4473" s="539"/>
      <c r="D4473" s="620"/>
      <c r="E4473" s="620"/>
      <c r="F4473" s="48"/>
      <c r="N4473" s="285"/>
      <c r="O4473" s="285"/>
      <c r="U4473" s="285"/>
      <c r="V4473" s="285"/>
      <c r="W4473" s="285"/>
      <c r="X4473" s="285"/>
    </row>
    <row r="4474" spans="1:24">
      <c r="A4474" s="45"/>
      <c r="B4474" s="43">
        <f t="shared" si="76"/>
        <v>4452</v>
      </c>
      <c r="C4474" s="539"/>
      <c r="D4474" s="620"/>
      <c r="E4474" s="620"/>
      <c r="F4474" s="48"/>
      <c r="N4474" s="285"/>
      <c r="O4474" s="285"/>
      <c r="U4474" s="285"/>
      <c r="V4474" s="285"/>
      <c r="W4474" s="285"/>
      <c r="X4474" s="285"/>
    </row>
    <row r="4475" spans="1:24">
      <c r="A4475" s="45"/>
      <c r="B4475" s="43">
        <f t="shared" si="76"/>
        <v>4453</v>
      </c>
      <c r="C4475" s="539"/>
      <c r="D4475" s="620"/>
      <c r="E4475" s="620"/>
      <c r="F4475" s="48"/>
      <c r="N4475" s="285"/>
      <c r="O4475" s="285"/>
      <c r="U4475" s="285"/>
      <c r="V4475" s="285"/>
      <c r="W4475" s="285"/>
      <c r="X4475" s="285"/>
    </row>
    <row r="4476" spans="1:24">
      <c r="A4476" s="45"/>
      <c r="B4476" s="43">
        <f t="shared" si="76"/>
        <v>4454</v>
      </c>
      <c r="C4476" s="539"/>
      <c r="D4476" s="620"/>
      <c r="E4476" s="620"/>
      <c r="F4476" s="48"/>
      <c r="N4476" s="285"/>
      <c r="O4476" s="285"/>
      <c r="U4476" s="285"/>
      <c r="V4476" s="285"/>
      <c r="W4476" s="285"/>
      <c r="X4476" s="285"/>
    </row>
    <row r="4477" spans="1:24">
      <c r="A4477" s="45"/>
      <c r="B4477" s="43">
        <f t="shared" si="76"/>
        <v>4455</v>
      </c>
      <c r="C4477" s="539"/>
      <c r="D4477" s="620"/>
      <c r="E4477" s="620"/>
      <c r="F4477" s="48"/>
      <c r="N4477" s="285"/>
      <c r="O4477" s="285"/>
      <c r="U4477" s="285"/>
      <c r="V4477" s="285"/>
      <c r="W4477" s="285"/>
      <c r="X4477" s="285"/>
    </row>
    <row r="4478" spans="1:24">
      <c r="A4478" s="45"/>
      <c r="B4478" s="43">
        <f t="shared" si="76"/>
        <v>4456</v>
      </c>
      <c r="C4478" s="539"/>
      <c r="D4478" s="620"/>
      <c r="E4478" s="620"/>
      <c r="F4478" s="48"/>
      <c r="N4478" s="285"/>
      <c r="O4478" s="285"/>
      <c r="U4478" s="285"/>
      <c r="V4478" s="285"/>
      <c r="W4478" s="285"/>
      <c r="X4478" s="285"/>
    </row>
    <row r="4479" spans="1:24">
      <c r="A4479" s="45"/>
      <c r="B4479" s="43">
        <f t="shared" si="76"/>
        <v>4457</v>
      </c>
      <c r="C4479" s="539"/>
      <c r="D4479" s="620"/>
      <c r="E4479" s="620"/>
      <c r="F4479" s="48"/>
      <c r="N4479" s="285"/>
      <c r="O4479" s="285"/>
      <c r="U4479" s="285"/>
      <c r="V4479" s="285"/>
      <c r="W4479" s="285"/>
      <c r="X4479" s="285"/>
    </row>
    <row r="4480" spans="1:24">
      <c r="A4480" s="45"/>
      <c r="B4480" s="43">
        <f t="shared" si="76"/>
        <v>4458</v>
      </c>
      <c r="C4480" s="539"/>
      <c r="D4480" s="620"/>
      <c r="E4480" s="620"/>
      <c r="F4480" s="48"/>
      <c r="N4480" s="285"/>
      <c r="O4480" s="285"/>
      <c r="U4480" s="285"/>
      <c r="V4480" s="285"/>
      <c r="W4480" s="285"/>
      <c r="X4480" s="285"/>
    </row>
    <row r="4481" spans="1:24">
      <c r="A4481" s="45"/>
      <c r="B4481" s="43">
        <f t="shared" si="76"/>
        <v>4459</v>
      </c>
      <c r="C4481" s="539"/>
      <c r="D4481" s="620"/>
      <c r="E4481" s="620"/>
      <c r="F4481" s="48"/>
      <c r="N4481" s="285"/>
      <c r="O4481" s="285"/>
      <c r="U4481" s="285"/>
      <c r="V4481" s="285"/>
      <c r="W4481" s="285"/>
      <c r="X4481" s="285"/>
    </row>
    <row r="4482" spans="1:24">
      <c r="A4482" s="45"/>
      <c r="B4482" s="43">
        <f t="shared" si="76"/>
        <v>4460</v>
      </c>
      <c r="C4482" s="539"/>
      <c r="D4482" s="620"/>
      <c r="E4482" s="620"/>
      <c r="F4482" s="48"/>
      <c r="N4482" s="285"/>
      <c r="O4482" s="285"/>
      <c r="U4482" s="285"/>
      <c r="V4482" s="285"/>
      <c r="W4482" s="285"/>
      <c r="X4482" s="285"/>
    </row>
    <row r="4483" spans="1:24">
      <c r="A4483" s="45"/>
      <c r="B4483" s="43">
        <f t="shared" si="76"/>
        <v>4461</v>
      </c>
      <c r="C4483" s="539"/>
      <c r="D4483" s="620"/>
      <c r="E4483" s="620"/>
      <c r="F4483" s="48"/>
      <c r="N4483" s="285"/>
      <c r="O4483" s="285"/>
      <c r="U4483" s="285"/>
      <c r="V4483" s="285"/>
      <c r="W4483" s="285"/>
      <c r="X4483" s="285"/>
    </row>
    <row r="4484" spans="1:24">
      <c r="A4484" s="45"/>
      <c r="B4484" s="43">
        <f t="shared" si="76"/>
        <v>4462</v>
      </c>
      <c r="C4484" s="539"/>
      <c r="D4484" s="620"/>
      <c r="E4484" s="620"/>
      <c r="F4484" s="48"/>
      <c r="N4484" s="285"/>
      <c r="O4484" s="285"/>
      <c r="U4484" s="285"/>
      <c r="V4484" s="285"/>
      <c r="W4484" s="285"/>
      <c r="X4484" s="285"/>
    </row>
    <row r="4485" spans="1:24">
      <c r="A4485" s="45"/>
      <c r="B4485" s="43">
        <f t="shared" si="76"/>
        <v>4463</v>
      </c>
      <c r="C4485" s="539"/>
      <c r="D4485" s="620"/>
      <c r="E4485" s="620"/>
      <c r="F4485" s="48"/>
      <c r="N4485" s="285"/>
      <c r="O4485" s="285"/>
      <c r="U4485" s="285"/>
      <c r="V4485" s="285"/>
      <c r="W4485" s="285"/>
      <c r="X4485" s="285"/>
    </row>
    <row r="4486" spans="1:24">
      <c r="A4486" s="45"/>
      <c r="B4486" s="43">
        <f t="shared" si="76"/>
        <v>4464</v>
      </c>
      <c r="C4486" s="539"/>
      <c r="D4486" s="620"/>
      <c r="E4486" s="620"/>
      <c r="F4486" s="48"/>
      <c r="N4486" s="285"/>
      <c r="O4486" s="285"/>
      <c r="U4486" s="285"/>
      <c r="V4486" s="285"/>
      <c r="W4486" s="285"/>
      <c r="X4486" s="285"/>
    </row>
    <row r="4487" spans="1:24">
      <c r="A4487" s="45"/>
      <c r="B4487" s="43">
        <f t="shared" si="76"/>
        <v>4465</v>
      </c>
      <c r="C4487" s="539"/>
      <c r="D4487" s="620"/>
      <c r="E4487" s="620"/>
      <c r="F4487" s="48"/>
      <c r="N4487" s="285"/>
      <c r="O4487" s="285"/>
      <c r="U4487" s="285"/>
      <c r="V4487" s="285"/>
      <c r="W4487" s="285"/>
      <c r="X4487" s="285"/>
    </row>
    <row r="4488" spans="1:24">
      <c r="A4488" s="45"/>
      <c r="B4488" s="43">
        <f t="shared" si="76"/>
        <v>4466</v>
      </c>
      <c r="C4488" s="539"/>
      <c r="D4488" s="620"/>
      <c r="E4488" s="620"/>
      <c r="F4488" s="48"/>
      <c r="N4488" s="285"/>
      <c r="O4488" s="285"/>
      <c r="U4488" s="285"/>
      <c r="V4488" s="285"/>
      <c r="W4488" s="285"/>
      <c r="X4488" s="285"/>
    </row>
    <row r="4489" spans="1:24">
      <c r="A4489" s="45"/>
      <c r="B4489" s="43">
        <f t="shared" si="76"/>
        <v>4467</v>
      </c>
      <c r="C4489" s="539"/>
      <c r="D4489" s="620"/>
      <c r="E4489" s="620"/>
      <c r="F4489" s="48"/>
      <c r="N4489" s="285"/>
      <c r="O4489" s="285"/>
      <c r="U4489" s="285"/>
      <c r="V4489" s="285"/>
      <c r="W4489" s="285"/>
      <c r="X4489" s="285"/>
    </row>
    <row r="4490" spans="1:24">
      <c r="A4490" s="45"/>
      <c r="B4490" s="43">
        <f t="shared" si="76"/>
        <v>4468</v>
      </c>
      <c r="C4490" s="539"/>
      <c r="D4490" s="620"/>
      <c r="E4490" s="620"/>
      <c r="F4490" s="48"/>
      <c r="N4490" s="285"/>
      <c r="O4490" s="285"/>
      <c r="U4490" s="285"/>
      <c r="V4490" s="285"/>
      <c r="W4490" s="285"/>
      <c r="X4490" s="285"/>
    </row>
    <row r="4491" spans="1:24">
      <c r="A4491" s="45"/>
      <c r="B4491" s="43">
        <f t="shared" si="76"/>
        <v>4469</v>
      </c>
      <c r="C4491" s="539"/>
      <c r="D4491" s="620"/>
      <c r="E4491" s="620"/>
      <c r="F4491" s="48"/>
      <c r="N4491" s="285"/>
      <c r="O4491" s="285"/>
      <c r="U4491" s="285"/>
      <c r="V4491" s="285"/>
      <c r="W4491" s="285"/>
      <c r="X4491" s="285"/>
    </row>
    <row r="4492" spans="1:24">
      <c r="A4492" s="45"/>
      <c r="B4492" s="43">
        <f t="shared" si="76"/>
        <v>4470</v>
      </c>
      <c r="C4492" s="539"/>
      <c r="D4492" s="620"/>
      <c r="E4492" s="620"/>
      <c r="F4492" s="48"/>
      <c r="N4492" s="285"/>
      <c r="O4492" s="285"/>
      <c r="U4492" s="285"/>
      <c r="V4492" s="285"/>
      <c r="W4492" s="285"/>
      <c r="X4492" s="285"/>
    </row>
    <row r="4493" spans="1:24">
      <c r="A4493" s="45"/>
      <c r="B4493" s="43">
        <f t="shared" si="76"/>
        <v>4471</v>
      </c>
      <c r="C4493" s="539"/>
      <c r="D4493" s="620"/>
      <c r="E4493" s="620"/>
      <c r="F4493" s="48"/>
      <c r="N4493" s="285"/>
      <c r="O4493" s="285"/>
      <c r="U4493" s="285"/>
      <c r="V4493" s="285"/>
      <c r="W4493" s="285"/>
      <c r="X4493" s="285"/>
    </row>
    <row r="4494" spans="1:24">
      <c r="A4494" s="45"/>
      <c r="B4494" s="43">
        <f t="shared" si="76"/>
        <v>4472</v>
      </c>
      <c r="C4494" s="539"/>
      <c r="D4494" s="620"/>
      <c r="E4494" s="620"/>
      <c r="F4494" s="48"/>
      <c r="N4494" s="285"/>
      <c r="O4494" s="285"/>
      <c r="U4494" s="285"/>
      <c r="V4494" s="285"/>
      <c r="W4494" s="285"/>
      <c r="X4494" s="285"/>
    </row>
    <row r="4495" spans="1:24">
      <c r="A4495" s="45"/>
      <c r="B4495" s="43">
        <f t="shared" si="76"/>
        <v>4473</v>
      </c>
      <c r="C4495" s="539"/>
      <c r="D4495" s="620"/>
      <c r="E4495" s="620"/>
      <c r="F4495" s="48"/>
      <c r="N4495" s="285"/>
      <c r="O4495" s="285"/>
      <c r="U4495" s="285"/>
      <c r="V4495" s="285"/>
      <c r="W4495" s="285"/>
      <c r="X4495" s="285"/>
    </row>
    <row r="4496" spans="1:24">
      <c r="A4496" s="45"/>
      <c r="B4496" s="43">
        <f t="shared" si="76"/>
        <v>4474</v>
      </c>
      <c r="C4496" s="539"/>
      <c r="D4496" s="620"/>
      <c r="E4496" s="620"/>
      <c r="F4496" s="48"/>
      <c r="N4496" s="285"/>
      <c r="O4496" s="285"/>
      <c r="U4496" s="285"/>
      <c r="V4496" s="285"/>
      <c r="W4496" s="285"/>
      <c r="X4496" s="285"/>
    </row>
    <row r="4497" spans="1:24">
      <c r="A4497" s="45"/>
      <c r="B4497" s="43">
        <f t="shared" si="76"/>
        <v>4475</v>
      </c>
      <c r="C4497" s="539"/>
      <c r="D4497" s="620"/>
      <c r="E4497" s="620"/>
      <c r="F4497" s="48"/>
      <c r="N4497" s="285"/>
      <c r="O4497" s="285"/>
      <c r="U4497" s="285"/>
      <c r="V4497" s="285"/>
      <c r="W4497" s="285"/>
      <c r="X4497" s="285"/>
    </row>
    <row r="4498" spans="1:24">
      <c r="A4498" s="45"/>
      <c r="B4498" s="43">
        <f t="shared" si="76"/>
        <v>4476</v>
      </c>
      <c r="C4498" s="539"/>
      <c r="D4498" s="620"/>
      <c r="E4498" s="620"/>
      <c r="F4498" s="48"/>
      <c r="N4498" s="285"/>
      <c r="O4498" s="285"/>
      <c r="U4498" s="285"/>
      <c r="V4498" s="285"/>
      <c r="W4498" s="285"/>
      <c r="X4498" s="285"/>
    </row>
    <row r="4499" spans="1:24">
      <c r="A4499" s="45"/>
      <c r="B4499" s="43">
        <f t="shared" si="76"/>
        <v>4477</v>
      </c>
      <c r="C4499" s="539"/>
      <c r="D4499" s="620"/>
      <c r="E4499" s="620"/>
      <c r="F4499" s="48"/>
      <c r="N4499" s="285"/>
      <c r="O4499" s="285"/>
      <c r="U4499" s="285"/>
      <c r="V4499" s="285"/>
      <c r="W4499" s="285"/>
      <c r="X4499" s="285"/>
    </row>
    <row r="4500" spans="1:24">
      <c r="A4500" s="45"/>
      <c r="B4500" s="43">
        <f t="shared" si="76"/>
        <v>4478</v>
      </c>
      <c r="C4500" s="539"/>
      <c r="D4500" s="620"/>
      <c r="E4500" s="620"/>
      <c r="F4500" s="48"/>
      <c r="N4500" s="285"/>
      <c r="O4500" s="285"/>
      <c r="U4500" s="285"/>
      <c r="V4500" s="285"/>
      <c r="W4500" s="285"/>
      <c r="X4500" s="285"/>
    </row>
    <row r="4501" spans="1:24">
      <c r="A4501" s="45"/>
      <c r="B4501" s="43">
        <f t="shared" si="76"/>
        <v>4479</v>
      </c>
      <c r="C4501" s="539"/>
      <c r="D4501" s="620"/>
      <c r="E4501" s="620"/>
      <c r="F4501" s="48"/>
      <c r="N4501" s="285"/>
      <c r="O4501" s="285"/>
      <c r="U4501" s="285"/>
      <c r="V4501" s="285"/>
      <c r="W4501" s="285"/>
      <c r="X4501" s="285"/>
    </row>
    <row r="4502" spans="1:24">
      <c r="A4502" s="45"/>
      <c r="B4502" s="43">
        <f t="shared" si="76"/>
        <v>4480</v>
      </c>
      <c r="C4502" s="539"/>
      <c r="D4502" s="620"/>
      <c r="E4502" s="620"/>
      <c r="F4502" s="48"/>
      <c r="N4502" s="285"/>
      <c r="O4502" s="285"/>
      <c r="U4502" s="285"/>
      <c r="V4502" s="285"/>
      <c r="W4502" s="285"/>
      <c r="X4502" s="285"/>
    </row>
    <row r="4503" spans="1:24">
      <c r="A4503" s="45"/>
      <c r="B4503" s="43">
        <f t="shared" si="76"/>
        <v>4481</v>
      </c>
      <c r="C4503" s="539"/>
      <c r="D4503" s="620"/>
      <c r="E4503" s="620"/>
      <c r="F4503" s="48"/>
      <c r="N4503" s="285"/>
      <c r="O4503" s="285"/>
      <c r="U4503" s="285"/>
      <c r="V4503" s="285"/>
      <c r="W4503" s="285"/>
      <c r="X4503" s="285"/>
    </row>
    <row r="4504" spans="1:24">
      <c r="A4504" s="45"/>
      <c r="B4504" s="43">
        <f t="shared" si="76"/>
        <v>4482</v>
      </c>
      <c r="C4504" s="539"/>
      <c r="D4504" s="620"/>
      <c r="E4504" s="620"/>
      <c r="F4504" s="48"/>
      <c r="N4504" s="285"/>
      <c r="O4504" s="285"/>
      <c r="U4504" s="285"/>
      <c r="V4504" s="285"/>
      <c r="W4504" s="285"/>
      <c r="X4504" s="285"/>
    </row>
    <row r="4505" spans="1:24">
      <c r="A4505" s="45"/>
      <c r="B4505" s="43">
        <f t="shared" ref="B4505:B4568" si="77">B4504+1</f>
        <v>4483</v>
      </c>
      <c r="C4505" s="539"/>
      <c r="D4505" s="620"/>
      <c r="E4505" s="620"/>
      <c r="F4505" s="48"/>
      <c r="N4505" s="285"/>
      <c r="O4505" s="285"/>
      <c r="U4505" s="285"/>
      <c r="V4505" s="285"/>
      <c r="W4505" s="285"/>
      <c r="X4505" s="285"/>
    </row>
    <row r="4506" spans="1:24">
      <c r="A4506" s="45"/>
      <c r="B4506" s="43">
        <f t="shared" si="77"/>
        <v>4484</v>
      </c>
      <c r="C4506" s="539"/>
      <c r="D4506" s="620"/>
      <c r="E4506" s="620"/>
      <c r="F4506" s="48"/>
      <c r="N4506" s="285"/>
      <c r="O4506" s="285"/>
      <c r="U4506" s="285"/>
      <c r="V4506" s="285"/>
      <c r="W4506" s="285"/>
      <c r="X4506" s="285"/>
    </row>
    <row r="4507" spans="1:24">
      <c r="A4507" s="45"/>
      <c r="B4507" s="43">
        <f t="shared" si="77"/>
        <v>4485</v>
      </c>
      <c r="C4507" s="539"/>
      <c r="D4507" s="620"/>
      <c r="E4507" s="620"/>
      <c r="F4507" s="48"/>
      <c r="N4507" s="285"/>
      <c r="O4507" s="285"/>
      <c r="U4507" s="285"/>
      <c r="V4507" s="285"/>
      <c r="W4507" s="285"/>
      <c r="X4507" s="285"/>
    </row>
    <row r="4508" spans="1:24">
      <c r="A4508" s="45"/>
      <c r="B4508" s="43">
        <f t="shared" si="77"/>
        <v>4486</v>
      </c>
      <c r="C4508" s="539"/>
      <c r="D4508" s="620"/>
      <c r="E4508" s="620"/>
      <c r="F4508" s="48"/>
      <c r="N4508" s="285"/>
      <c r="O4508" s="285"/>
      <c r="U4508" s="285"/>
      <c r="V4508" s="285"/>
      <c r="W4508" s="285"/>
      <c r="X4508" s="285"/>
    </row>
    <row r="4509" spans="1:24">
      <c r="A4509" s="45"/>
      <c r="B4509" s="43">
        <f t="shared" si="77"/>
        <v>4487</v>
      </c>
      <c r="C4509" s="539"/>
      <c r="D4509" s="620"/>
      <c r="E4509" s="620"/>
      <c r="F4509" s="48"/>
      <c r="N4509" s="285"/>
      <c r="O4509" s="285"/>
      <c r="U4509" s="285"/>
      <c r="V4509" s="285"/>
      <c r="W4509" s="285"/>
      <c r="X4509" s="285"/>
    </row>
    <row r="4510" spans="1:24">
      <c r="A4510" s="45"/>
      <c r="B4510" s="43">
        <f t="shared" si="77"/>
        <v>4488</v>
      </c>
      <c r="C4510" s="539"/>
      <c r="D4510" s="620"/>
      <c r="E4510" s="620"/>
      <c r="F4510" s="48"/>
      <c r="N4510" s="285"/>
      <c r="O4510" s="285"/>
      <c r="U4510" s="285"/>
      <c r="V4510" s="285"/>
      <c r="W4510" s="285"/>
      <c r="X4510" s="285"/>
    </row>
    <row r="4511" spans="1:24">
      <c r="A4511" s="45"/>
      <c r="B4511" s="43">
        <f t="shared" si="77"/>
        <v>4489</v>
      </c>
      <c r="C4511" s="539"/>
      <c r="D4511" s="620"/>
      <c r="E4511" s="620"/>
      <c r="F4511" s="48"/>
      <c r="N4511" s="285"/>
      <c r="O4511" s="285"/>
      <c r="U4511" s="285"/>
      <c r="V4511" s="285"/>
      <c r="W4511" s="285"/>
      <c r="X4511" s="285"/>
    </row>
    <row r="4512" spans="1:24">
      <c r="A4512" s="45"/>
      <c r="B4512" s="43">
        <f t="shared" si="77"/>
        <v>4490</v>
      </c>
      <c r="C4512" s="539"/>
      <c r="D4512" s="620"/>
      <c r="E4512" s="620"/>
      <c r="F4512" s="48"/>
      <c r="N4512" s="285"/>
      <c r="O4512" s="285"/>
      <c r="U4512" s="285"/>
      <c r="V4512" s="285"/>
      <c r="W4512" s="285"/>
      <c r="X4512" s="285"/>
    </row>
    <row r="4513" spans="1:24">
      <c r="A4513" s="45"/>
      <c r="B4513" s="43">
        <f t="shared" si="77"/>
        <v>4491</v>
      </c>
      <c r="C4513" s="539"/>
      <c r="D4513" s="620"/>
      <c r="E4513" s="620"/>
      <c r="F4513" s="48"/>
      <c r="N4513" s="285"/>
      <c r="O4513" s="285"/>
      <c r="U4513" s="285"/>
      <c r="V4513" s="285"/>
      <c r="W4513" s="285"/>
      <c r="X4513" s="285"/>
    </row>
    <row r="4514" spans="1:24">
      <c r="A4514" s="45"/>
      <c r="B4514" s="43">
        <f t="shared" si="77"/>
        <v>4492</v>
      </c>
      <c r="C4514" s="539"/>
      <c r="D4514" s="620"/>
      <c r="E4514" s="620"/>
      <c r="F4514" s="48"/>
      <c r="N4514" s="285"/>
      <c r="O4514" s="285"/>
      <c r="U4514" s="285"/>
      <c r="V4514" s="285"/>
      <c r="W4514" s="285"/>
      <c r="X4514" s="285"/>
    </row>
    <row r="4515" spans="1:24">
      <c r="A4515" s="45"/>
      <c r="B4515" s="43">
        <f t="shared" si="77"/>
        <v>4493</v>
      </c>
      <c r="C4515" s="539"/>
      <c r="D4515" s="620"/>
      <c r="E4515" s="620"/>
      <c r="F4515" s="48"/>
      <c r="N4515" s="285"/>
      <c r="O4515" s="285"/>
      <c r="U4515" s="285"/>
      <c r="V4515" s="285"/>
      <c r="W4515" s="285"/>
      <c r="X4515" s="285"/>
    </row>
    <row r="4516" spans="1:24">
      <c r="A4516" s="45"/>
      <c r="B4516" s="43">
        <f t="shared" si="77"/>
        <v>4494</v>
      </c>
      <c r="C4516" s="539"/>
      <c r="D4516" s="620"/>
      <c r="E4516" s="620"/>
      <c r="F4516" s="48"/>
      <c r="N4516" s="285"/>
      <c r="O4516" s="285"/>
      <c r="U4516" s="285"/>
      <c r="V4516" s="285"/>
      <c r="W4516" s="285"/>
      <c r="X4516" s="285"/>
    </row>
    <row r="4517" spans="1:24">
      <c r="A4517" s="45"/>
      <c r="B4517" s="43">
        <f t="shared" si="77"/>
        <v>4495</v>
      </c>
      <c r="C4517" s="539"/>
      <c r="D4517" s="620"/>
      <c r="E4517" s="620"/>
      <c r="F4517" s="48"/>
      <c r="N4517" s="285"/>
      <c r="O4517" s="285"/>
      <c r="U4517" s="285"/>
      <c r="V4517" s="285"/>
      <c r="W4517" s="285"/>
      <c r="X4517" s="285"/>
    </row>
    <row r="4518" spans="1:24">
      <c r="A4518" s="45"/>
      <c r="B4518" s="43">
        <f t="shared" si="77"/>
        <v>4496</v>
      </c>
      <c r="C4518" s="539"/>
      <c r="D4518" s="620"/>
      <c r="E4518" s="620"/>
      <c r="F4518" s="48"/>
      <c r="N4518" s="285"/>
      <c r="O4518" s="285"/>
      <c r="U4518" s="285"/>
      <c r="V4518" s="285"/>
      <c r="W4518" s="285"/>
      <c r="X4518" s="285"/>
    </row>
    <row r="4519" spans="1:24">
      <c r="A4519" s="45"/>
      <c r="B4519" s="43">
        <f t="shared" si="77"/>
        <v>4497</v>
      </c>
      <c r="C4519" s="539"/>
      <c r="D4519" s="620"/>
      <c r="E4519" s="620"/>
      <c r="F4519" s="48"/>
      <c r="N4519" s="285"/>
      <c r="O4519" s="285"/>
      <c r="U4519" s="285"/>
      <c r="V4519" s="285"/>
      <c r="W4519" s="285"/>
      <c r="X4519" s="285"/>
    </row>
    <row r="4520" spans="1:24">
      <c r="A4520" s="45"/>
      <c r="B4520" s="43">
        <f t="shared" si="77"/>
        <v>4498</v>
      </c>
      <c r="C4520" s="539"/>
      <c r="D4520" s="620"/>
      <c r="E4520" s="620"/>
      <c r="F4520" s="48"/>
      <c r="N4520" s="285"/>
      <c r="O4520" s="285"/>
      <c r="U4520" s="285"/>
      <c r="V4520" s="285"/>
      <c r="W4520" s="285"/>
      <c r="X4520" s="285"/>
    </row>
    <row r="4521" spans="1:24">
      <c r="A4521" s="45"/>
      <c r="B4521" s="43">
        <f t="shared" si="77"/>
        <v>4499</v>
      </c>
      <c r="C4521" s="539"/>
      <c r="D4521" s="620"/>
      <c r="E4521" s="620"/>
      <c r="F4521" s="48"/>
      <c r="N4521" s="285"/>
      <c r="O4521" s="285"/>
      <c r="U4521" s="285"/>
      <c r="V4521" s="285"/>
      <c r="W4521" s="285"/>
      <c r="X4521" s="285"/>
    </row>
    <row r="4522" spans="1:24">
      <c r="A4522" s="45"/>
      <c r="B4522" s="43">
        <f t="shared" si="77"/>
        <v>4500</v>
      </c>
      <c r="C4522" s="539"/>
      <c r="D4522" s="620"/>
      <c r="E4522" s="620"/>
      <c r="F4522" s="48"/>
      <c r="N4522" s="285"/>
      <c r="O4522" s="285"/>
      <c r="U4522" s="285"/>
      <c r="V4522" s="285"/>
      <c r="W4522" s="285"/>
      <c r="X4522" s="285"/>
    </row>
    <row r="4523" spans="1:24">
      <c r="A4523" s="45"/>
      <c r="B4523" s="43">
        <f t="shared" si="77"/>
        <v>4501</v>
      </c>
      <c r="C4523" s="539"/>
      <c r="D4523" s="620"/>
      <c r="E4523" s="620"/>
      <c r="F4523" s="48"/>
      <c r="N4523" s="285"/>
      <c r="O4523" s="285"/>
      <c r="U4523" s="285"/>
      <c r="V4523" s="285"/>
      <c r="W4523" s="285"/>
      <c r="X4523" s="285"/>
    </row>
    <row r="4524" spans="1:24">
      <c r="A4524" s="45"/>
      <c r="B4524" s="43">
        <f t="shared" si="77"/>
        <v>4502</v>
      </c>
      <c r="C4524" s="539"/>
      <c r="D4524" s="620"/>
      <c r="E4524" s="620"/>
      <c r="F4524" s="48"/>
      <c r="N4524" s="285"/>
      <c r="O4524" s="285"/>
      <c r="U4524" s="285"/>
      <c r="V4524" s="285"/>
      <c r="W4524" s="285"/>
      <c r="X4524" s="285"/>
    </row>
    <row r="4525" spans="1:24">
      <c r="A4525" s="45"/>
      <c r="B4525" s="43">
        <f t="shared" si="77"/>
        <v>4503</v>
      </c>
      <c r="C4525" s="539"/>
      <c r="D4525" s="620"/>
      <c r="E4525" s="620"/>
      <c r="F4525" s="48"/>
      <c r="N4525" s="285"/>
      <c r="O4525" s="285"/>
      <c r="U4525" s="285"/>
      <c r="V4525" s="285"/>
      <c r="W4525" s="285"/>
      <c r="X4525" s="285"/>
    </row>
    <row r="4526" spans="1:24">
      <c r="A4526" s="45"/>
      <c r="B4526" s="43">
        <f t="shared" si="77"/>
        <v>4504</v>
      </c>
      <c r="C4526" s="539"/>
      <c r="D4526" s="620"/>
      <c r="E4526" s="620"/>
      <c r="F4526" s="48"/>
      <c r="N4526" s="285"/>
      <c r="O4526" s="285"/>
      <c r="U4526" s="285"/>
      <c r="V4526" s="285"/>
      <c r="W4526" s="285"/>
      <c r="X4526" s="285"/>
    </row>
    <row r="4527" spans="1:24">
      <c r="A4527" s="45"/>
      <c r="B4527" s="43">
        <f t="shared" si="77"/>
        <v>4505</v>
      </c>
      <c r="C4527" s="539"/>
      <c r="D4527" s="620"/>
      <c r="E4527" s="620"/>
      <c r="F4527" s="48"/>
      <c r="N4527" s="285"/>
      <c r="O4527" s="285"/>
      <c r="U4527" s="285"/>
      <c r="V4527" s="285"/>
      <c r="W4527" s="285"/>
      <c r="X4527" s="285"/>
    </row>
    <row r="4528" spans="1:24">
      <c r="A4528" s="45"/>
      <c r="B4528" s="43">
        <f t="shared" si="77"/>
        <v>4506</v>
      </c>
      <c r="C4528" s="539"/>
      <c r="D4528" s="620"/>
      <c r="E4528" s="620"/>
      <c r="F4528" s="48"/>
      <c r="N4528" s="285"/>
      <c r="O4528" s="285"/>
      <c r="U4528" s="285"/>
      <c r="V4528" s="285"/>
      <c r="W4528" s="285"/>
      <c r="X4528" s="285"/>
    </row>
    <row r="4529" spans="1:24">
      <c r="A4529" s="45"/>
      <c r="B4529" s="43">
        <f t="shared" si="77"/>
        <v>4507</v>
      </c>
      <c r="C4529" s="539"/>
      <c r="D4529" s="620"/>
      <c r="E4529" s="620"/>
      <c r="F4529" s="48"/>
      <c r="N4529" s="285"/>
      <c r="O4529" s="285"/>
      <c r="U4529" s="285"/>
      <c r="V4529" s="285"/>
      <c r="W4529" s="285"/>
      <c r="X4529" s="285"/>
    </row>
    <row r="4530" spans="1:24">
      <c r="A4530" s="45"/>
      <c r="B4530" s="43">
        <f t="shared" si="77"/>
        <v>4508</v>
      </c>
      <c r="C4530" s="539"/>
      <c r="D4530" s="620"/>
      <c r="E4530" s="620"/>
      <c r="F4530" s="48"/>
      <c r="N4530" s="285"/>
      <c r="O4530" s="285"/>
      <c r="U4530" s="285"/>
      <c r="V4530" s="285"/>
      <c r="W4530" s="285"/>
      <c r="X4530" s="285"/>
    </row>
    <row r="4531" spans="1:24">
      <c r="A4531" s="45"/>
      <c r="B4531" s="43">
        <f t="shared" si="77"/>
        <v>4509</v>
      </c>
      <c r="C4531" s="539"/>
      <c r="D4531" s="620"/>
      <c r="E4531" s="620"/>
      <c r="F4531" s="48"/>
      <c r="N4531" s="285"/>
      <c r="O4531" s="285"/>
      <c r="U4531" s="285"/>
      <c r="V4531" s="285"/>
      <c r="W4531" s="285"/>
      <c r="X4531" s="285"/>
    </row>
    <row r="4532" spans="1:24">
      <c r="A4532" s="45"/>
      <c r="B4532" s="43">
        <f t="shared" si="77"/>
        <v>4510</v>
      </c>
      <c r="C4532" s="539"/>
      <c r="D4532" s="620"/>
      <c r="E4532" s="620"/>
      <c r="F4532" s="48"/>
      <c r="N4532" s="285"/>
      <c r="O4532" s="285"/>
      <c r="U4532" s="285"/>
      <c r="V4532" s="285"/>
      <c r="W4532" s="285"/>
      <c r="X4532" s="285"/>
    </row>
    <row r="4533" spans="1:24">
      <c r="A4533" s="45"/>
      <c r="B4533" s="43">
        <f t="shared" si="77"/>
        <v>4511</v>
      </c>
      <c r="C4533" s="539"/>
      <c r="D4533" s="620"/>
      <c r="E4533" s="620"/>
      <c r="F4533" s="48"/>
      <c r="N4533" s="285"/>
      <c r="O4533" s="285"/>
      <c r="U4533" s="285"/>
      <c r="V4533" s="285"/>
      <c r="W4533" s="285"/>
      <c r="X4533" s="285"/>
    </row>
    <row r="4534" spans="1:24">
      <c r="A4534" s="45"/>
      <c r="B4534" s="43">
        <f t="shared" si="77"/>
        <v>4512</v>
      </c>
      <c r="C4534" s="539"/>
      <c r="D4534" s="620"/>
      <c r="E4534" s="620"/>
      <c r="F4534" s="48"/>
      <c r="N4534" s="285"/>
      <c r="O4534" s="285"/>
      <c r="U4534" s="285"/>
      <c r="V4534" s="285"/>
      <c r="W4534" s="285"/>
      <c r="X4534" s="285"/>
    </row>
    <row r="4535" spans="1:24">
      <c r="A4535" s="45"/>
      <c r="B4535" s="43">
        <f t="shared" si="77"/>
        <v>4513</v>
      </c>
      <c r="C4535" s="539"/>
      <c r="D4535" s="620"/>
      <c r="E4535" s="620"/>
      <c r="F4535" s="48"/>
      <c r="N4535" s="285"/>
      <c r="O4535" s="285"/>
      <c r="U4535" s="285"/>
      <c r="V4535" s="285"/>
      <c r="W4535" s="285"/>
      <c r="X4535" s="285"/>
    </row>
    <row r="4536" spans="1:24">
      <c r="A4536" s="45"/>
      <c r="B4536" s="43">
        <f t="shared" si="77"/>
        <v>4514</v>
      </c>
      <c r="C4536" s="539"/>
      <c r="D4536" s="620"/>
      <c r="E4536" s="620"/>
      <c r="F4536" s="48"/>
      <c r="N4536" s="285"/>
      <c r="O4536" s="285"/>
      <c r="U4536" s="285"/>
      <c r="V4536" s="285"/>
      <c r="W4536" s="285"/>
      <c r="X4536" s="285"/>
    </row>
    <row r="4537" spans="1:24">
      <c r="A4537" s="45"/>
      <c r="B4537" s="43">
        <f t="shared" si="77"/>
        <v>4515</v>
      </c>
      <c r="C4537" s="539"/>
      <c r="D4537" s="620"/>
      <c r="E4537" s="620"/>
      <c r="F4537" s="48"/>
      <c r="N4537" s="285"/>
      <c r="O4537" s="285"/>
      <c r="U4537" s="285"/>
      <c r="V4537" s="285"/>
      <c r="W4537" s="285"/>
      <c r="X4537" s="285"/>
    </row>
    <row r="4538" spans="1:24">
      <c r="A4538" s="45"/>
      <c r="B4538" s="43">
        <f t="shared" si="77"/>
        <v>4516</v>
      </c>
      <c r="C4538" s="539"/>
      <c r="D4538" s="620"/>
      <c r="E4538" s="620"/>
      <c r="F4538" s="48"/>
      <c r="N4538" s="285"/>
      <c r="O4538" s="285"/>
      <c r="U4538" s="285"/>
      <c r="V4538" s="285"/>
      <c r="W4538" s="285"/>
      <c r="X4538" s="285"/>
    </row>
    <row r="4539" spans="1:24">
      <c r="A4539" s="45"/>
      <c r="B4539" s="43">
        <f t="shared" si="77"/>
        <v>4517</v>
      </c>
      <c r="C4539" s="539"/>
      <c r="D4539" s="620"/>
      <c r="E4539" s="620"/>
      <c r="F4539" s="48"/>
      <c r="N4539" s="285"/>
      <c r="O4539" s="285"/>
      <c r="U4539" s="285"/>
      <c r="V4539" s="285"/>
      <c r="W4539" s="285"/>
      <c r="X4539" s="285"/>
    </row>
    <row r="4540" spans="1:24">
      <c r="A4540" s="45"/>
      <c r="B4540" s="43">
        <f t="shared" si="77"/>
        <v>4518</v>
      </c>
      <c r="C4540" s="539"/>
      <c r="D4540" s="620"/>
      <c r="E4540" s="620"/>
      <c r="F4540" s="48"/>
      <c r="N4540" s="285"/>
      <c r="O4540" s="285"/>
      <c r="U4540" s="285"/>
      <c r="V4540" s="285"/>
      <c r="W4540" s="285"/>
      <c r="X4540" s="285"/>
    </row>
    <row r="4541" spans="1:24">
      <c r="A4541" s="45"/>
      <c r="B4541" s="43">
        <f t="shared" si="77"/>
        <v>4519</v>
      </c>
      <c r="C4541" s="539"/>
      <c r="D4541" s="620"/>
      <c r="E4541" s="620"/>
      <c r="F4541" s="48"/>
      <c r="N4541" s="285"/>
      <c r="O4541" s="285"/>
      <c r="U4541" s="285"/>
      <c r="V4541" s="285"/>
      <c r="W4541" s="285"/>
      <c r="X4541" s="285"/>
    </row>
    <row r="4542" spans="1:24">
      <c r="A4542" s="45"/>
      <c r="B4542" s="43">
        <f t="shared" si="77"/>
        <v>4520</v>
      </c>
      <c r="C4542" s="539"/>
      <c r="D4542" s="620"/>
      <c r="E4542" s="620"/>
      <c r="F4542" s="48"/>
      <c r="N4542" s="285"/>
      <c r="O4542" s="285"/>
      <c r="U4542" s="285"/>
      <c r="V4542" s="285"/>
      <c r="W4542" s="285"/>
      <c r="X4542" s="285"/>
    </row>
    <row r="4543" spans="1:24">
      <c r="A4543" s="45"/>
      <c r="B4543" s="43">
        <f t="shared" si="77"/>
        <v>4521</v>
      </c>
      <c r="C4543" s="539"/>
      <c r="D4543" s="620"/>
      <c r="E4543" s="620"/>
      <c r="F4543" s="48"/>
      <c r="N4543" s="285"/>
      <c r="O4543" s="285"/>
      <c r="U4543" s="285"/>
      <c r="V4543" s="285"/>
      <c r="W4543" s="285"/>
      <c r="X4543" s="285"/>
    </row>
    <row r="4544" spans="1:24">
      <c r="A4544" s="45"/>
      <c r="B4544" s="43">
        <f t="shared" si="77"/>
        <v>4522</v>
      </c>
      <c r="C4544" s="539"/>
      <c r="D4544" s="620"/>
      <c r="E4544" s="620"/>
      <c r="F4544" s="48"/>
      <c r="N4544" s="285"/>
      <c r="O4544" s="285"/>
      <c r="U4544" s="285"/>
      <c r="V4544" s="285"/>
      <c r="W4544" s="285"/>
      <c r="X4544" s="285"/>
    </row>
    <row r="4545" spans="1:24">
      <c r="A4545" s="45"/>
      <c r="B4545" s="43">
        <f t="shared" si="77"/>
        <v>4523</v>
      </c>
      <c r="C4545" s="539"/>
      <c r="D4545" s="620"/>
      <c r="E4545" s="620"/>
      <c r="F4545" s="48"/>
      <c r="N4545" s="285"/>
      <c r="O4545" s="285"/>
      <c r="U4545" s="285"/>
      <c r="V4545" s="285"/>
      <c r="W4545" s="285"/>
      <c r="X4545" s="285"/>
    </row>
    <row r="4546" spans="1:24">
      <c r="A4546" s="45"/>
      <c r="B4546" s="43">
        <f t="shared" si="77"/>
        <v>4524</v>
      </c>
      <c r="C4546" s="539"/>
      <c r="D4546" s="620"/>
      <c r="E4546" s="620"/>
      <c r="F4546" s="48"/>
      <c r="N4546" s="285"/>
      <c r="O4546" s="285"/>
      <c r="U4546" s="285"/>
      <c r="V4546" s="285"/>
      <c r="W4546" s="285"/>
      <c r="X4546" s="285"/>
    </row>
    <row r="4547" spans="1:24">
      <c r="A4547" s="45"/>
      <c r="B4547" s="43">
        <f t="shared" si="77"/>
        <v>4525</v>
      </c>
      <c r="C4547" s="539"/>
      <c r="D4547" s="620"/>
      <c r="E4547" s="620"/>
      <c r="F4547" s="48"/>
      <c r="N4547" s="285"/>
      <c r="O4547" s="285"/>
      <c r="U4547" s="285"/>
      <c r="V4547" s="285"/>
      <c r="W4547" s="285"/>
      <c r="X4547" s="285"/>
    </row>
    <row r="4548" spans="1:24">
      <c r="A4548" s="45"/>
      <c r="B4548" s="43">
        <f t="shared" si="77"/>
        <v>4526</v>
      </c>
      <c r="C4548" s="539"/>
      <c r="D4548" s="620"/>
      <c r="E4548" s="620"/>
      <c r="F4548" s="48"/>
      <c r="N4548" s="285"/>
      <c r="O4548" s="285"/>
      <c r="U4548" s="285"/>
      <c r="V4548" s="285"/>
      <c r="W4548" s="285"/>
      <c r="X4548" s="285"/>
    </row>
    <row r="4549" spans="1:24">
      <c r="A4549" s="45"/>
      <c r="B4549" s="43">
        <f t="shared" si="77"/>
        <v>4527</v>
      </c>
      <c r="C4549" s="539"/>
      <c r="D4549" s="620"/>
      <c r="E4549" s="620"/>
      <c r="F4549" s="48"/>
      <c r="N4549" s="285"/>
      <c r="O4549" s="285"/>
      <c r="U4549" s="285"/>
      <c r="V4549" s="285"/>
      <c r="W4549" s="285"/>
      <c r="X4549" s="285"/>
    </row>
    <row r="4550" spans="1:24">
      <c r="A4550" s="45"/>
      <c r="B4550" s="43">
        <f t="shared" si="77"/>
        <v>4528</v>
      </c>
      <c r="C4550" s="539"/>
      <c r="D4550" s="620"/>
      <c r="E4550" s="620"/>
      <c r="F4550" s="48"/>
      <c r="N4550" s="285"/>
      <c r="O4550" s="285"/>
      <c r="U4550" s="285"/>
      <c r="V4550" s="285"/>
      <c r="W4550" s="285"/>
      <c r="X4550" s="285"/>
    </row>
    <row r="4551" spans="1:24">
      <c r="A4551" s="45"/>
      <c r="B4551" s="43">
        <f t="shared" si="77"/>
        <v>4529</v>
      </c>
      <c r="C4551" s="539"/>
      <c r="D4551" s="620"/>
      <c r="E4551" s="620"/>
      <c r="F4551" s="48"/>
      <c r="N4551" s="285"/>
      <c r="O4551" s="285"/>
      <c r="U4551" s="285"/>
      <c r="V4551" s="285"/>
      <c r="W4551" s="285"/>
      <c r="X4551" s="285"/>
    </row>
    <row r="4552" spans="1:24">
      <c r="A4552" s="45"/>
      <c r="B4552" s="43">
        <f t="shared" si="77"/>
        <v>4530</v>
      </c>
      <c r="C4552" s="539"/>
      <c r="D4552" s="620"/>
      <c r="E4552" s="620"/>
      <c r="F4552" s="48"/>
      <c r="N4552" s="285"/>
      <c r="O4552" s="285"/>
      <c r="U4552" s="285"/>
      <c r="V4552" s="285"/>
      <c r="W4552" s="285"/>
      <c r="X4552" s="285"/>
    </row>
    <row r="4553" spans="1:24">
      <c r="A4553" s="45"/>
      <c r="B4553" s="43">
        <f t="shared" si="77"/>
        <v>4531</v>
      </c>
      <c r="C4553" s="539"/>
      <c r="D4553" s="620"/>
      <c r="E4553" s="620"/>
      <c r="F4553" s="48"/>
      <c r="N4553" s="285"/>
      <c r="O4553" s="285"/>
      <c r="U4553" s="285"/>
      <c r="V4553" s="285"/>
      <c r="W4553" s="285"/>
      <c r="X4553" s="285"/>
    </row>
    <row r="4554" spans="1:24">
      <c r="A4554" s="45"/>
      <c r="B4554" s="43">
        <f t="shared" si="77"/>
        <v>4532</v>
      </c>
      <c r="C4554" s="539"/>
      <c r="D4554" s="620"/>
      <c r="E4554" s="620"/>
      <c r="F4554" s="48"/>
      <c r="N4554" s="285"/>
      <c r="O4554" s="285"/>
      <c r="U4554" s="285"/>
      <c r="V4554" s="285"/>
      <c r="W4554" s="285"/>
      <c r="X4554" s="285"/>
    </row>
    <row r="4555" spans="1:24">
      <c r="A4555" s="45"/>
      <c r="B4555" s="43">
        <f t="shared" si="77"/>
        <v>4533</v>
      </c>
      <c r="C4555" s="539"/>
      <c r="D4555" s="620"/>
      <c r="E4555" s="620"/>
      <c r="F4555" s="48"/>
      <c r="N4555" s="285"/>
      <c r="O4555" s="285"/>
      <c r="U4555" s="285"/>
      <c r="V4555" s="285"/>
      <c r="W4555" s="285"/>
      <c r="X4555" s="285"/>
    </row>
    <row r="4556" spans="1:24">
      <c r="A4556" s="45"/>
      <c r="B4556" s="43">
        <f t="shared" si="77"/>
        <v>4534</v>
      </c>
      <c r="C4556" s="539"/>
      <c r="D4556" s="620"/>
      <c r="E4556" s="620"/>
      <c r="F4556" s="48"/>
      <c r="N4556" s="285"/>
      <c r="O4556" s="285"/>
      <c r="U4556" s="285"/>
      <c r="V4556" s="285"/>
      <c r="W4556" s="285"/>
      <c r="X4556" s="285"/>
    </row>
    <row r="4557" spans="1:24">
      <c r="A4557" s="45"/>
      <c r="B4557" s="43">
        <f t="shared" si="77"/>
        <v>4535</v>
      </c>
      <c r="C4557" s="539"/>
      <c r="D4557" s="620"/>
      <c r="E4557" s="620"/>
      <c r="F4557" s="48"/>
      <c r="N4557" s="285"/>
      <c r="O4557" s="285"/>
      <c r="U4557" s="285"/>
      <c r="V4557" s="285"/>
      <c r="W4557" s="285"/>
      <c r="X4557" s="285"/>
    </row>
    <row r="4558" spans="1:24">
      <c r="A4558" s="45"/>
      <c r="B4558" s="43">
        <f t="shared" si="77"/>
        <v>4536</v>
      </c>
      <c r="C4558" s="539"/>
      <c r="D4558" s="620"/>
      <c r="E4558" s="620"/>
      <c r="F4558" s="48"/>
      <c r="N4558" s="285"/>
      <c r="O4558" s="285"/>
      <c r="U4558" s="285"/>
      <c r="V4558" s="285"/>
      <c r="W4558" s="285"/>
      <c r="X4558" s="285"/>
    </row>
    <row r="4559" spans="1:24">
      <c r="A4559" s="45"/>
      <c r="B4559" s="43">
        <f t="shared" si="77"/>
        <v>4537</v>
      </c>
      <c r="C4559" s="539"/>
      <c r="D4559" s="620"/>
      <c r="E4559" s="620"/>
      <c r="F4559" s="48"/>
      <c r="N4559" s="285"/>
      <c r="O4559" s="285"/>
      <c r="U4559" s="285"/>
      <c r="V4559" s="285"/>
      <c r="W4559" s="285"/>
      <c r="X4559" s="285"/>
    </row>
    <row r="4560" spans="1:24">
      <c r="A4560" s="45"/>
      <c r="B4560" s="43">
        <f t="shared" si="77"/>
        <v>4538</v>
      </c>
      <c r="C4560" s="539"/>
      <c r="D4560" s="620"/>
      <c r="E4560" s="620"/>
      <c r="F4560" s="48"/>
      <c r="N4560" s="285"/>
      <c r="O4560" s="285"/>
      <c r="U4560" s="285"/>
      <c r="V4560" s="285"/>
      <c r="W4560" s="285"/>
      <c r="X4560" s="285"/>
    </row>
    <row r="4561" spans="1:24">
      <c r="A4561" s="45"/>
      <c r="B4561" s="43">
        <f t="shared" si="77"/>
        <v>4539</v>
      </c>
      <c r="C4561" s="539"/>
      <c r="D4561" s="620"/>
      <c r="E4561" s="620"/>
      <c r="F4561" s="48"/>
      <c r="N4561" s="285"/>
      <c r="O4561" s="285"/>
      <c r="U4561" s="285"/>
      <c r="V4561" s="285"/>
      <c r="W4561" s="285"/>
      <c r="X4561" s="285"/>
    </row>
    <row r="4562" spans="1:24">
      <c r="A4562" s="45"/>
      <c r="B4562" s="43">
        <f t="shared" si="77"/>
        <v>4540</v>
      </c>
      <c r="C4562" s="539"/>
      <c r="D4562" s="620"/>
      <c r="E4562" s="620"/>
      <c r="F4562" s="48"/>
      <c r="N4562" s="285"/>
      <c r="O4562" s="285"/>
      <c r="U4562" s="285"/>
      <c r="V4562" s="285"/>
      <c r="W4562" s="285"/>
      <c r="X4562" s="285"/>
    </row>
    <row r="4563" spans="1:24">
      <c r="A4563" s="45"/>
      <c r="B4563" s="43">
        <f t="shared" si="77"/>
        <v>4541</v>
      </c>
      <c r="C4563" s="539"/>
      <c r="D4563" s="620"/>
      <c r="E4563" s="620"/>
      <c r="F4563" s="48"/>
      <c r="N4563" s="285"/>
      <c r="O4563" s="285"/>
      <c r="U4563" s="285"/>
      <c r="V4563" s="285"/>
      <c r="W4563" s="285"/>
      <c r="X4563" s="285"/>
    </row>
    <row r="4564" spans="1:24">
      <c r="A4564" s="45"/>
      <c r="B4564" s="43">
        <f t="shared" si="77"/>
        <v>4542</v>
      </c>
      <c r="C4564" s="539"/>
      <c r="D4564" s="620"/>
      <c r="E4564" s="620"/>
      <c r="F4564" s="48"/>
      <c r="N4564" s="285"/>
      <c r="O4564" s="285"/>
      <c r="U4564" s="285"/>
      <c r="V4564" s="285"/>
      <c r="W4564" s="285"/>
      <c r="X4564" s="285"/>
    </row>
    <row r="4565" spans="1:24">
      <c r="A4565" s="45"/>
      <c r="B4565" s="43">
        <f t="shared" si="77"/>
        <v>4543</v>
      </c>
      <c r="C4565" s="539"/>
      <c r="D4565" s="620"/>
      <c r="E4565" s="620"/>
      <c r="F4565" s="48"/>
      <c r="N4565" s="285"/>
      <c r="O4565" s="285"/>
      <c r="U4565" s="285"/>
      <c r="V4565" s="285"/>
      <c r="W4565" s="285"/>
      <c r="X4565" s="285"/>
    </row>
    <row r="4566" spans="1:24">
      <c r="A4566" s="45"/>
      <c r="B4566" s="43">
        <f t="shared" si="77"/>
        <v>4544</v>
      </c>
      <c r="C4566" s="539"/>
      <c r="D4566" s="620"/>
      <c r="E4566" s="620"/>
      <c r="F4566" s="48"/>
      <c r="N4566" s="285"/>
      <c r="O4566" s="285"/>
      <c r="U4566" s="285"/>
      <c r="V4566" s="285"/>
      <c r="W4566" s="285"/>
      <c r="X4566" s="285"/>
    </row>
    <row r="4567" spans="1:24">
      <c r="A4567" s="45"/>
      <c r="B4567" s="43">
        <f t="shared" si="77"/>
        <v>4545</v>
      </c>
      <c r="C4567" s="539"/>
      <c r="D4567" s="620"/>
      <c r="E4567" s="620"/>
      <c r="F4567" s="48"/>
      <c r="N4567" s="285"/>
      <c r="O4567" s="285"/>
      <c r="U4567" s="285"/>
      <c r="V4567" s="285"/>
      <c r="W4567" s="285"/>
      <c r="X4567" s="285"/>
    </row>
    <row r="4568" spans="1:24">
      <c r="A4568" s="45"/>
      <c r="B4568" s="43">
        <f t="shared" si="77"/>
        <v>4546</v>
      </c>
      <c r="C4568" s="539"/>
      <c r="D4568" s="620"/>
      <c r="E4568" s="620"/>
      <c r="F4568" s="48"/>
      <c r="N4568" s="285"/>
      <c r="O4568" s="285"/>
      <c r="U4568" s="285"/>
      <c r="V4568" s="285"/>
      <c r="W4568" s="285"/>
      <c r="X4568" s="285"/>
    </row>
    <row r="4569" spans="1:24">
      <c r="A4569" s="45"/>
      <c r="B4569" s="43">
        <f t="shared" ref="B4569:B4632" si="78">B4568+1</f>
        <v>4547</v>
      </c>
      <c r="C4569" s="539"/>
      <c r="D4569" s="620"/>
      <c r="E4569" s="620"/>
      <c r="F4569" s="48"/>
      <c r="N4569" s="285"/>
      <c r="O4569" s="285"/>
      <c r="U4569" s="285"/>
      <c r="V4569" s="285"/>
      <c r="W4569" s="285"/>
      <c r="X4569" s="285"/>
    </row>
    <row r="4570" spans="1:24">
      <c r="A4570" s="45"/>
      <c r="B4570" s="43">
        <f t="shared" si="78"/>
        <v>4548</v>
      </c>
      <c r="C4570" s="539"/>
      <c r="D4570" s="620"/>
      <c r="E4570" s="620"/>
      <c r="F4570" s="48"/>
      <c r="N4570" s="285"/>
      <c r="O4570" s="285"/>
      <c r="U4570" s="285"/>
      <c r="V4570" s="285"/>
      <c r="W4570" s="285"/>
      <c r="X4570" s="285"/>
    </row>
    <row r="4571" spans="1:24">
      <c r="A4571" s="45"/>
      <c r="B4571" s="43">
        <f t="shared" si="78"/>
        <v>4549</v>
      </c>
      <c r="C4571" s="539"/>
      <c r="D4571" s="620"/>
      <c r="E4571" s="620"/>
      <c r="F4571" s="48"/>
      <c r="N4571" s="285"/>
      <c r="O4571" s="285"/>
      <c r="U4571" s="285"/>
      <c r="V4571" s="285"/>
      <c r="W4571" s="285"/>
      <c r="X4571" s="285"/>
    </row>
    <row r="4572" spans="1:24">
      <c r="A4572" s="45"/>
      <c r="B4572" s="43">
        <f t="shared" si="78"/>
        <v>4550</v>
      </c>
      <c r="C4572" s="539"/>
      <c r="D4572" s="620"/>
      <c r="E4572" s="620"/>
      <c r="F4572" s="48"/>
      <c r="N4572" s="285"/>
      <c r="O4572" s="285"/>
      <c r="U4572" s="285"/>
      <c r="V4572" s="285"/>
      <c r="W4572" s="285"/>
      <c r="X4572" s="285"/>
    </row>
    <row r="4573" spans="1:24">
      <c r="A4573" s="45"/>
      <c r="B4573" s="43">
        <f t="shared" si="78"/>
        <v>4551</v>
      </c>
      <c r="C4573" s="539"/>
      <c r="D4573" s="620"/>
      <c r="E4573" s="620"/>
      <c r="F4573" s="48"/>
      <c r="N4573" s="285"/>
      <c r="O4573" s="285"/>
      <c r="U4573" s="285"/>
      <c r="V4573" s="285"/>
      <c r="W4573" s="285"/>
      <c r="X4573" s="285"/>
    </row>
    <row r="4574" spans="1:24">
      <c r="A4574" s="45"/>
      <c r="B4574" s="43">
        <f t="shared" si="78"/>
        <v>4552</v>
      </c>
      <c r="C4574" s="539"/>
      <c r="D4574" s="620"/>
      <c r="E4574" s="620"/>
      <c r="F4574" s="48"/>
      <c r="N4574" s="285"/>
      <c r="O4574" s="285"/>
      <c r="U4574" s="285"/>
      <c r="V4574" s="285"/>
      <c r="W4574" s="285"/>
      <c r="X4574" s="285"/>
    </row>
    <row r="4575" spans="1:24">
      <c r="A4575" s="45"/>
      <c r="B4575" s="43">
        <f t="shared" si="78"/>
        <v>4553</v>
      </c>
      <c r="C4575" s="539"/>
      <c r="D4575" s="620"/>
      <c r="E4575" s="620"/>
      <c r="F4575" s="48"/>
      <c r="N4575" s="285"/>
      <c r="O4575" s="285"/>
      <c r="U4575" s="285"/>
      <c r="V4575" s="285"/>
      <c r="W4575" s="285"/>
      <c r="X4575" s="285"/>
    </row>
    <row r="4576" spans="1:24">
      <c r="A4576" s="45"/>
      <c r="B4576" s="43">
        <f t="shared" si="78"/>
        <v>4554</v>
      </c>
      <c r="C4576" s="539"/>
      <c r="D4576" s="620"/>
      <c r="E4576" s="620"/>
      <c r="F4576" s="48"/>
      <c r="N4576" s="285"/>
      <c r="O4576" s="285"/>
      <c r="U4576" s="285"/>
      <c r="V4576" s="285"/>
      <c r="W4576" s="285"/>
      <c r="X4576" s="285"/>
    </row>
    <row r="4577" spans="1:24">
      <c r="A4577" s="45"/>
      <c r="B4577" s="43">
        <f t="shared" si="78"/>
        <v>4555</v>
      </c>
      <c r="C4577" s="539"/>
      <c r="D4577" s="620"/>
      <c r="E4577" s="620"/>
      <c r="F4577" s="48"/>
      <c r="N4577" s="285"/>
      <c r="O4577" s="285"/>
      <c r="U4577" s="285"/>
      <c r="V4577" s="285"/>
      <c r="W4577" s="285"/>
      <c r="X4577" s="285"/>
    </row>
    <row r="4578" spans="1:24">
      <c r="A4578" s="45"/>
      <c r="B4578" s="43">
        <f t="shared" si="78"/>
        <v>4556</v>
      </c>
      <c r="C4578" s="539"/>
      <c r="D4578" s="620"/>
      <c r="E4578" s="620"/>
      <c r="F4578" s="48"/>
      <c r="N4578" s="285"/>
      <c r="O4578" s="285"/>
      <c r="U4578" s="285"/>
      <c r="V4578" s="285"/>
      <c r="W4578" s="285"/>
      <c r="X4578" s="285"/>
    </row>
    <row r="4579" spans="1:24">
      <c r="A4579" s="45"/>
      <c r="B4579" s="43">
        <f t="shared" si="78"/>
        <v>4557</v>
      </c>
      <c r="C4579" s="539"/>
      <c r="D4579" s="620"/>
      <c r="E4579" s="620"/>
      <c r="F4579" s="48"/>
      <c r="N4579" s="285"/>
      <c r="O4579" s="285"/>
      <c r="U4579" s="285"/>
      <c r="V4579" s="285"/>
      <c r="W4579" s="285"/>
      <c r="X4579" s="285"/>
    </row>
    <row r="4580" spans="1:24">
      <c r="A4580" s="45"/>
      <c r="B4580" s="43">
        <f t="shared" si="78"/>
        <v>4558</v>
      </c>
      <c r="C4580" s="539"/>
      <c r="D4580" s="620"/>
      <c r="E4580" s="620"/>
      <c r="F4580" s="48"/>
      <c r="N4580" s="285"/>
      <c r="O4580" s="285"/>
      <c r="U4580" s="285"/>
      <c r="V4580" s="285"/>
      <c r="W4580" s="285"/>
      <c r="X4580" s="285"/>
    </row>
    <row r="4581" spans="1:24">
      <c r="A4581" s="45"/>
      <c r="B4581" s="43">
        <f t="shared" si="78"/>
        <v>4559</v>
      </c>
      <c r="C4581" s="539"/>
      <c r="D4581" s="620"/>
      <c r="E4581" s="620"/>
      <c r="F4581" s="48"/>
      <c r="N4581" s="285"/>
      <c r="O4581" s="285"/>
      <c r="U4581" s="285"/>
      <c r="V4581" s="285"/>
      <c r="W4581" s="285"/>
      <c r="X4581" s="285"/>
    </row>
    <row r="4582" spans="1:24">
      <c r="A4582" s="45"/>
      <c r="B4582" s="43">
        <f t="shared" si="78"/>
        <v>4560</v>
      </c>
      <c r="C4582" s="539"/>
      <c r="D4582" s="620"/>
      <c r="E4582" s="620"/>
      <c r="F4582" s="48"/>
      <c r="N4582" s="285"/>
      <c r="O4582" s="285"/>
      <c r="U4582" s="285"/>
      <c r="V4582" s="285"/>
      <c r="W4582" s="285"/>
      <c r="X4582" s="285"/>
    </row>
    <row r="4583" spans="1:24">
      <c r="A4583" s="45"/>
      <c r="B4583" s="43">
        <f t="shared" si="78"/>
        <v>4561</v>
      </c>
      <c r="C4583" s="539"/>
      <c r="D4583" s="620"/>
      <c r="E4583" s="620"/>
      <c r="F4583" s="48"/>
      <c r="N4583" s="285"/>
      <c r="O4583" s="285"/>
      <c r="U4583" s="285"/>
      <c r="V4583" s="285"/>
      <c r="W4583" s="285"/>
      <c r="X4583" s="285"/>
    </row>
    <row r="4584" spans="1:24">
      <c r="A4584" s="45"/>
      <c r="B4584" s="43">
        <f t="shared" si="78"/>
        <v>4562</v>
      </c>
      <c r="C4584" s="539"/>
      <c r="D4584" s="620"/>
      <c r="E4584" s="620"/>
      <c r="F4584" s="48"/>
      <c r="N4584" s="285"/>
      <c r="O4584" s="285"/>
      <c r="U4584" s="285"/>
      <c r="V4584" s="285"/>
      <c r="W4584" s="285"/>
      <c r="X4584" s="285"/>
    </row>
    <row r="4585" spans="1:24">
      <c r="A4585" s="45"/>
      <c r="B4585" s="43">
        <f t="shared" si="78"/>
        <v>4563</v>
      </c>
      <c r="C4585" s="539"/>
      <c r="D4585" s="620"/>
      <c r="E4585" s="620"/>
      <c r="F4585" s="48"/>
      <c r="N4585" s="285"/>
      <c r="O4585" s="285"/>
      <c r="U4585" s="285"/>
      <c r="V4585" s="285"/>
      <c r="W4585" s="285"/>
      <c r="X4585" s="285"/>
    </row>
    <row r="4586" spans="1:24">
      <c r="A4586" s="45"/>
      <c r="B4586" s="43">
        <f t="shared" si="78"/>
        <v>4564</v>
      </c>
      <c r="C4586" s="539"/>
      <c r="D4586" s="620"/>
      <c r="E4586" s="620"/>
      <c r="F4586" s="48"/>
      <c r="N4586" s="285"/>
      <c r="O4586" s="285"/>
      <c r="U4586" s="285"/>
      <c r="V4586" s="285"/>
      <c r="W4586" s="285"/>
      <c r="X4586" s="285"/>
    </row>
    <row r="4587" spans="1:24">
      <c r="A4587" s="45"/>
      <c r="B4587" s="43">
        <f t="shared" si="78"/>
        <v>4565</v>
      </c>
      <c r="C4587" s="539"/>
      <c r="D4587" s="620"/>
      <c r="E4587" s="620"/>
      <c r="F4587" s="48"/>
      <c r="N4587" s="285"/>
      <c r="O4587" s="285"/>
      <c r="U4587" s="285"/>
      <c r="V4587" s="285"/>
      <c r="W4587" s="285"/>
      <c r="X4587" s="285"/>
    </row>
    <row r="4588" spans="1:24">
      <c r="A4588" s="45"/>
      <c r="B4588" s="43">
        <f t="shared" si="78"/>
        <v>4566</v>
      </c>
      <c r="C4588" s="539"/>
      <c r="D4588" s="620"/>
      <c r="E4588" s="620"/>
      <c r="F4588" s="48"/>
      <c r="N4588" s="285"/>
      <c r="O4588" s="285"/>
      <c r="U4588" s="285"/>
      <c r="V4588" s="285"/>
      <c r="W4588" s="285"/>
      <c r="X4588" s="285"/>
    </row>
    <row r="4589" spans="1:24">
      <c r="A4589" s="45"/>
      <c r="B4589" s="43">
        <f t="shared" si="78"/>
        <v>4567</v>
      </c>
      <c r="C4589" s="539"/>
      <c r="D4589" s="620"/>
      <c r="E4589" s="620"/>
      <c r="F4589" s="48"/>
      <c r="N4589" s="285"/>
      <c r="O4589" s="285"/>
      <c r="U4589" s="285"/>
      <c r="V4589" s="285"/>
      <c r="W4589" s="285"/>
      <c r="X4589" s="285"/>
    </row>
    <row r="4590" spans="1:24">
      <c r="A4590" s="45"/>
      <c r="B4590" s="43">
        <f t="shared" si="78"/>
        <v>4568</v>
      </c>
      <c r="C4590" s="539"/>
      <c r="D4590" s="620"/>
      <c r="E4590" s="620"/>
      <c r="F4590" s="48"/>
      <c r="N4590" s="285"/>
      <c r="O4590" s="285"/>
      <c r="U4590" s="285"/>
      <c r="V4590" s="285"/>
      <c r="W4590" s="285"/>
      <c r="X4590" s="285"/>
    </row>
    <row r="4591" spans="1:24">
      <c r="A4591" s="45"/>
      <c r="B4591" s="43">
        <f t="shared" si="78"/>
        <v>4569</v>
      </c>
      <c r="C4591" s="539"/>
      <c r="D4591" s="620"/>
      <c r="E4591" s="620"/>
      <c r="F4591" s="48"/>
      <c r="N4591" s="285"/>
      <c r="O4591" s="285"/>
      <c r="U4591" s="285"/>
      <c r="V4591" s="285"/>
      <c r="W4591" s="285"/>
      <c r="X4591" s="285"/>
    </row>
    <row r="4592" spans="1:24">
      <c r="A4592" s="45"/>
      <c r="B4592" s="43">
        <f t="shared" si="78"/>
        <v>4570</v>
      </c>
      <c r="C4592" s="539"/>
      <c r="D4592" s="620"/>
      <c r="E4592" s="620"/>
      <c r="F4592" s="48"/>
      <c r="N4592" s="285"/>
      <c r="O4592" s="285"/>
      <c r="U4592" s="285"/>
      <c r="V4592" s="285"/>
      <c r="W4592" s="285"/>
      <c r="X4592" s="285"/>
    </row>
    <row r="4593" spans="1:24">
      <c r="A4593" s="45"/>
      <c r="B4593" s="43">
        <f t="shared" si="78"/>
        <v>4571</v>
      </c>
      <c r="C4593" s="539"/>
      <c r="D4593" s="620"/>
      <c r="E4593" s="620"/>
      <c r="F4593" s="48"/>
      <c r="N4593" s="285"/>
      <c r="O4593" s="285"/>
      <c r="U4593" s="285"/>
      <c r="V4593" s="285"/>
      <c r="W4593" s="285"/>
      <c r="X4593" s="285"/>
    </row>
    <row r="4594" spans="1:24">
      <c r="A4594" s="45"/>
      <c r="B4594" s="43">
        <f t="shared" si="78"/>
        <v>4572</v>
      </c>
      <c r="C4594" s="539"/>
      <c r="D4594" s="620"/>
      <c r="E4594" s="620"/>
      <c r="F4594" s="48"/>
      <c r="N4594" s="285"/>
      <c r="O4594" s="285"/>
      <c r="U4594" s="285"/>
      <c r="V4594" s="285"/>
      <c r="W4594" s="285"/>
      <c r="X4594" s="285"/>
    </row>
    <row r="4595" spans="1:24">
      <c r="A4595" s="45"/>
      <c r="B4595" s="43">
        <f t="shared" si="78"/>
        <v>4573</v>
      </c>
      <c r="C4595" s="539"/>
      <c r="D4595" s="620"/>
      <c r="E4595" s="620"/>
      <c r="F4595" s="48"/>
      <c r="N4595" s="285"/>
      <c r="O4595" s="285"/>
      <c r="U4595" s="285"/>
      <c r="V4595" s="285"/>
      <c r="W4595" s="285"/>
      <c r="X4595" s="285"/>
    </row>
    <row r="4596" spans="1:24">
      <c r="A4596" s="45"/>
      <c r="B4596" s="43">
        <f t="shared" si="78"/>
        <v>4574</v>
      </c>
      <c r="C4596" s="539"/>
      <c r="D4596" s="620"/>
      <c r="E4596" s="620"/>
      <c r="F4596" s="48"/>
      <c r="N4596" s="285"/>
      <c r="O4596" s="285"/>
      <c r="U4596" s="285"/>
      <c r="V4596" s="285"/>
      <c r="W4596" s="285"/>
      <c r="X4596" s="285"/>
    </row>
    <row r="4597" spans="1:24">
      <c r="A4597" s="45"/>
      <c r="B4597" s="43">
        <f t="shared" si="78"/>
        <v>4575</v>
      </c>
      <c r="C4597" s="539"/>
      <c r="D4597" s="620"/>
      <c r="E4597" s="620"/>
      <c r="F4597" s="48"/>
      <c r="N4597" s="285"/>
      <c r="O4597" s="285"/>
      <c r="U4597" s="285"/>
      <c r="V4597" s="285"/>
      <c r="W4597" s="285"/>
      <c r="X4597" s="285"/>
    </row>
    <row r="4598" spans="1:24">
      <c r="A4598" s="45"/>
      <c r="B4598" s="43">
        <f t="shared" si="78"/>
        <v>4576</v>
      </c>
      <c r="C4598" s="539"/>
      <c r="D4598" s="620"/>
      <c r="E4598" s="620"/>
      <c r="F4598" s="48"/>
      <c r="N4598" s="285"/>
      <c r="O4598" s="285"/>
      <c r="U4598" s="285"/>
      <c r="V4598" s="285"/>
      <c r="W4598" s="285"/>
      <c r="X4598" s="285"/>
    </row>
    <row r="4599" spans="1:24">
      <c r="A4599" s="45"/>
      <c r="B4599" s="43">
        <f t="shared" si="78"/>
        <v>4577</v>
      </c>
      <c r="C4599" s="539"/>
      <c r="D4599" s="620"/>
      <c r="E4599" s="620"/>
      <c r="F4599" s="48"/>
      <c r="N4599" s="285"/>
      <c r="O4599" s="285"/>
      <c r="U4599" s="285"/>
      <c r="V4599" s="285"/>
      <c r="W4599" s="285"/>
      <c r="X4599" s="285"/>
    </row>
    <row r="4600" spans="1:24">
      <c r="A4600" s="45"/>
      <c r="B4600" s="43">
        <f t="shared" si="78"/>
        <v>4578</v>
      </c>
      <c r="C4600" s="539"/>
      <c r="D4600" s="620"/>
      <c r="E4600" s="620"/>
      <c r="F4600" s="48"/>
      <c r="N4600" s="285"/>
      <c r="O4600" s="285"/>
      <c r="U4600" s="285"/>
      <c r="V4600" s="285"/>
      <c r="W4600" s="285"/>
      <c r="X4600" s="285"/>
    </row>
    <row r="4601" spans="1:24">
      <c r="A4601" s="45"/>
      <c r="B4601" s="43">
        <f t="shared" si="78"/>
        <v>4579</v>
      </c>
      <c r="C4601" s="539"/>
      <c r="D4601" s="620"/>
      <c r="E4601" s="620"/>
      <c r="F4601" s="48"/>
      <c r="N4601" s="285"/>
      <c r="O4601" s="285"/>
      <c r="U4601" s="285"/>
      <c r="V4601" s="285"/>
      <c r="W4601" s="285"/>
      <c r="X4601" s="285"/>
    </row>
    <row r="4602" spans="1:24">
      <c r="A4602" s="45"/>
      <c r="B4602" s="43">
        <f t="shared" si="78"/>
        <v>4580</v>
      </c>
      <c r="C4602" s="539"/>
      <c r="D4602" s="620"/>
      <c r="E4602" s="620"/>
      <c r="F4602" s="48"/>
      <c r="N4602" s="285"/>
      <c r="O4602" s="285"/>
      <c r="U4602" s="285"/>
      <c r="V4602" s="285"/>
      <c r="W4602" s="285"/>
      <c r="X4602" s="285"/>
    </row>
    <row r="4603" spans="1:24">
      <c r="A4603" s="45"/>
      <c r="B4603" s="43">
        <f t="shared" si="78"/>
        <v>4581</v>
      </c>
      <c r="C4603" s="539"/>
      <c r="D4603" s="620"/>
      <c r="E4603" s="620"/>
      <c r="F4603" s="48"/>
      <c r="N4603" s="285"/>
      <c r="O4603" s="285"/>
      <c r="U4603" s="285"/>
      <c r="V4603" s="285"/>
      <c r="W4603" s="285"/>
      <c r="X4603" s="285"/>
    </row>
    <row r="4604" spans="1:24">
      <c r="A4604" s="45"/>
      <c r="B4604" s="43">
        <f t="shared" si="78"/>
        <v>4582</v>
      </c>
      <c r="C4604" s="539"/>
      <c r="D4604" s="620"/>
      <c r="E4604" s="620"/>
      <c r="F4604" s="48"/>
      <c r="N4604" s="285"/>
      <c r="O4604" s="285"/>
      <c r="U4604" s="285"/>
      <c r="V4604" s="285"/>
      <c r="W4604" s="285"/>
      <c r="X4604" s="285"/>
    </row>
    <row r="4605" spans="1:24">
      <c r="A4605" s="45"/>
      <c r="B4605" s="43">
        <f t="shared" si="78"/>
        <v>4583</v>
      </c>
      <c r="C4605" s="539"/>
      <c r="D4605" s="620"/>
      <c r="E4605" s="620"/>
      <c r="F4605" s="48"/>
      <c r="N4605" s="285"/>
      <c r="O4605" s="285"/>
      <c r="U4605" s="285"/>
      <c r="V4605" s="285"/>
      <c r="W4605" s="285"/>
      <c r="X4605" s="285"/>
    </row>
    <row r="4606" spans="1:24">
      <c r="A4606" s="45"/>
      <c r="B4606" s="43">
        <f t="shared" si="78"/>
        <v>4584</v>
      </c>
      <c r="C4606" s="539"/>
      <c r="D4606" s="620"/>
      <c r="E4606" s="620"/>
      <c r="F4606" s="48"/>
      <c r="N4606" s="285"/>
      <c r="O4606" s="285"/>
      <c r="U4606" s="285"/>
      <c r="V4606" s="285"/>
      <c r="W4606" s="285"/>
      <c r="X4606" s="285"/>
    </row>
    <row r="4607" spans="1:24">
      <c r="A4607" s="45"/>
      <c r="B4607" s="43">
        <f t="shared" si="78"/>
        <v>4585</v>
      </c>
      <c r="C4607" s="539"/>
      <c r="D4607" s="620"/>
      <c r="E4607" s="620"/>
      <c r="F4607" s="48"/>
      <c r="N4607" s="285"/>
      <c r="O4607" s="285"/>
      <c r="U4607" s="285"/>
      <c r="V4607" s="285"/>
      <c r="W4607" s="285"/>
      <c r="X4607" s="285"/>
    </row>
    <row r="4608" spans="1:24">
      <c r="A4608" s="45"/>
      <c r="B4608" s="43">
        <f t="shared" si="78"/>
        <v>4586</v>
      </c>
      <c r="C4608" s="539"/>
      <c r="D4608" s="620"/>
      <c r="E4608" s="620"/>
      <c r="F4608" s="48"/>
      <c r="N4608" s="285"/>
      <c r="O4608" s="285"/>
      <c r="U4608" s="285"/>
      <c r="V4608" s="285"/>
      <c r="W4608" s="285"/>
      <c r="X4608" s="285"/>
    </row>
    <row r="4609" spans="1:24">
      <c r="A4609" s="45"/>
      <c r="B4609" s="43">
        <f t="shared" si="78"/>
        <v>4587</v>
      </c>
      <c r="C4609" s="539"/>
      <c r="D4609" s="620"/>
      <c r="E4609" s="620"/>
      <c r="F4609" s="48"/>
      <c r="N4609" s="285"/>
      <c r="O4609" s="285"/>
      <c r="U4609" s="285"/>
      <c r="V4609" s="285"/>
      <c r="W4609" s="285"/>
      <c r="X4609" s="285"/>
    </row>
    <row r="4610" spans="1:24">
      <c r="A4610" s="45"/>
      <c r="B4610" s="43">
        <f t="shared" si="78"/>
        <v>4588</v>
      </c>
      <c r="C4610" s="539"/>
      <c r="D4610" s="620"/>
      <c r="E4610" s="620"/>
      <c r="F4610" s="48"/>
      <c r="N4610" s="285"/>
      <c r="O4610" s="285"/>
      <c r="U4610" s="285"/>
      <c r="V4610" s="285"/>
      <c r="W4610" s="285"/>
      <c r="X4610" s="285"/>
    </row>
    <row r="4611" spans="1:24">
      <c r="A4611" s="45"/>
      <c r="B4611" s="43">
        <f t="shared" si="78"/>
        <v>4589</v>
      </c>
      <c r="C4611" s="539"/>
      <c r="D4611" s="620"/>
      <c r="E4611" s="620"/>
      <c r="F4611" s="48"/>
      <c r="N4611" s="285"/>
      <c r="O4611" s="285"/>
      <c r="U4611" s="285"/>
      <c r="V4611" s="285"/>
      <c r="W4611" s="285"/>
      <c r="X4611" s="285"/>
    </row>
    <row r="4612" spans="1:24">
      <c r="A4612" s="45"/>
      <c r="B4612" s="43">
        <f t="shared" si="78"/>
        <v>4590</v>
      </c>
      <c r="C4612" s="539"/>
      <c r="D4612" s="620"/>
      <c r="E4612" s="620"/>
      <c r="F4612" s="48"/>
      <c r="N4612" s="285"/>
      <c r="O4612" s="285"/>
      <c r="U4612" s="285"/>
      <c r="V4612" s="285"/>
      <c r="W4612" s="285"/>
      <c r="X4612" s="285"/>
    </row>
    <row r="4613" spans="1:24">
      <c r="A4613" s="45"/>
      <c r="B4613" s="43">
        <f t="shared" si="78"/>
        <v>4591</v>
      </c>
      <c r="C4613" s="539"/>
      <c r="D4613" s="620"/>
      <c r="E4613" s="620"/>
      <c r="F4613" s="48"/>
      <c r="N4613" s="285"/>
      <c r="O4613" s="285"/>
      <c r="U4613" s="285"/>
      <c r="V4613" s="285"/>
      <c r="W4613" s="285"/>
      <c r="X4613" s="285"/>
    </row>
    <row r="4614" spans="1:24">
      <c r="A4614" s="45"/>
      <c r="B4614" s="43">
        <f t="shared" si="78"/>
        <v>4592</v>
      </c>
      <c r="C4614" s="539"/>
      <c r="D4614" s="620"/>
      <c r="E4614" s="620"/>
      <c r="F4614" s="48"/>
      <c r="N4614" s="285"/>
      <c r="O4614" s="285"/>
      <c r="U4614" s="285"/>
      <c r="V4614" s="285"/>
      <c r="W4614" s="285"/>
      <c r="X4614" s="285"/>
    </row>
    <row r="4615" spans="1:24">
      <c r="A4615" s="45"/>
      <c r="B4615" s="43">
        <f t="shared" si="78"/>
        <v>4593</v>
      </c>
      <c r="C4615" s="539"/>
      <c r="D4615" s="620"/>
      <c r="E4615" s="620"/>
      <c r="F4615" s="48"/>
      <c r="N4615" s="285"/>
      <c r="O4615" s="285"/>
      <c r="U4615" s="285"/>
      <c r="V4615" s="285"/>
      <c r="W4615" s="285"/>
      <c r="X4615" s="285"/>
    </row>
    <row r="4616" spans="1:24">
      <c r="A4616" s="45"/>
      <c r="B4616" s="43">
        <f t="shared" si="78"/>
        <v>4594</v>
      </c>
      <c r="C4616" s="539"/>
      <c r="D4616" s="620"/>
      <c r="E4616" s="620"/>
      <c r="F4616" s="48"/>
      <c r="N4616" s="285"/>
      <c r="O4616" s="285"/>
      <c r="U4616" s="285"/>
      <c r="V4616" s="285"/>
      <c r="W4616" s="285"/>
      <c r="X4616" s="285"/>
    </row>
    <row r="4617" spans="1:24">
      <c r="A4617" s="45"/>
      <c r="B4617" s="43">
        <f t="shared" si="78"/>
        <v>4595</v>
      </c>
      <c r="C4617" s="539"/>
      <c r="D4617" s="620"/>
      <c r="E4617" s="620"/>
      <c r="F4617" s="48"/>
      <c r="N4617" s="285"/>
      <c r="O4617" s="285"/>
      <c r="U4617" s="285"/>
      <c r="V4617" s="285"/>
      <c r="W4617" s="285"/>
      <c r="X4617" s="285"/>
    </row>
    <row r="4618" spans="1:24">
      <c r="A4618" s="45"/>
      <c r="B4618" s="43">
        <f t="shared" si="78"/>
        <v>4596</v>
      </c>
      <c r="C4618" s="539"/>
      <c r="D4618" s="620"/>
      <c r="E4618" s="620"/>
      <c r="F4618" s="48"/>
      <c r="N4618" s="285"/>
      <c r="O4618" s="285"/>
      <c r="U4618" s="285"/>
      <c r="V4618" s="285"/>
      <c r="W4618" s="285"/>
      <c r="X4618" s="285"/>
    </row>
    <row r="4619" spans="1:24">
      <c r="A4619" s="45"/>
      <c r="B4619" s="43">
        <f t="shared" si="78"/>
        <v>4597</v>
      </c>
      <c r="C4619" s="539"/>
      <c r="D4619" s="620"/>
      <c r="E4619" s="620"/>
      <c r="F4619" s="48"/>
      <c r="N4619" s="285"/>
      <c r="O4619" s="285"/>
      <c r="U4619" s="285"/>
      <c r="V4619" s="285"/>
      <c r="W4619" s="285"/>
      <c r="X4619" s="285"/>
    </row>
    <row r="4620" spans="1:24">
      <c r="A4620" s="45"/>
      <c r="B4620" s="43">
        <f t="shared" si="78"/>
        <v>4598</v>
      </c>
      <c r="C4620" s="539"/>
      <c r="D4620" s="620"/>
      <c r="E4620" s="620"/>
      <c r="F4620" s="48"/>
      <c r="N4620" s="285"/>
      <c r="O4620" s="285"/>
      <c r="U4620" s="285"/>
      <c r="V4620" s="285"/>
      <c r="W4620" s="285"/>
      <c r="X4620" s="285"/>
    </row>
    <row r="4621" spans="1:24">
      <c r="A4621" s="45"/>
      <c r="B4621" s="43">
        <f t="shared" si="78"/>
        <v>4599</v>
      </c>
      <c r="C4621" s="539"/>
      <c r="D4621" s="620"/>
      <c r="E4621" s="620"/>
      <c r="F4621" s="48"/>
      <c r="N4621" s="285"/>
      <c r="O4621" s="285"/>
      <c r="U4621" s="285"/>
      <c r="V4621" s="285"/>
      <c r="W4621" s="285"/>
      <c r="X4621" s="285"/>
    </row>
    <row r="4622" spans="1:24">
      <c r="A4622" s="45"/>
      <c r="B4622" s="43">
        <f t="shared" si="78"/>
        <v>4600</v>
      </c>
      <c r="C4622" s="539"/>
      <c r="D4622" s="620"/>
      <c r="E4622" s="620"/>
      <c r="F4622" s="48"/>
      <c r="N4622" s="285"/>
      <c r="O4622" s="285"/>
      <c r="U4622" s="285"/>
      <c r="V4622" s="285"/>
      <c r="W4622" s="285"/>
      <c r="X4622" s="285"/>
    </row>
    <row r="4623" spans="1:24">
      <c r="A4623" s="45"/>
      <c r="B4623" s="43">
        <f t="shared" si="78"/>
        <v>4601</v>
      </c>
      <c r="C4623" s="539"/>
      <c r="D4623" s="620"/>
      <c r="E4623" s="620"/>
      <c r="F4623" s="48"/>
      <c r="N4623" s="285"/>
      <c r="O4623" s="285"/>
      <c r="U4623" s="285"/>
      <c r="V4623" s="285"/>
      <c r="W4623" s="285"/>
      <c r="X4623" s="285"/>
    </row>
    <row r="4624" spans="1:24">
      <c r="A4624" s="45"/>
      <c r="B4624" s="43">
        <f t="shared" si="78"/>
        <v>4602</v>
      </c>
      <c r="C4624" s="539"/>
      <c r="D4624" s="620"/>
      <c r="E4624" s="620"/>
      <c r="F4624" s="48"/>
      <c r="N4624" s="285"/>
      <c r="O4624" s="285"/>
      <c r="U4624" s="285"/>
      <c r="V4624" s="285"/>
      <c r="W4624" s="285"/>
      <c r="X4624" s="285"/>
    </row>
    <row r="4625" spans="1:24">
      <c r="A4625" s="45"/>
      <c r="B4625" s="43">
        <f t="shared" si="78"/>
        <v>4603</v>
      </c>
      <c r="C4625" s="539"/>
      <c r="D4625" s="620"/>
      <c r="E4625" s="620"/>
      <c r="F4625" s="48"/>
      <c r="N4625" s="285"/>
      <c r="O4625" s="285"/>
      <c r="U4625" s="285"/>
      <c r="V4625" s="285"/>
      <c r="W4625" s="285"/>
      <c r="X4625" s="285"/>
    </row>
    <row r="4626" spans="1:24">
      <c r="A4626" s="45"/>
      <c r="B4626" s="43">
        <f t="shared" si="78"/>
        <v>4604</v>
      </c>
      <c r="C4626" s="539"/>
      <c r="D4626" s="620"/>
      <c r="E4626" s="620"/>
      <c r="F4626" s="48"/>
      <c r="N4626" s="285"/>
      <c r="O4626" s="285"/>
      <c r="U4626" s="285"/>
      <c r="V4626" s="285"/>
      <c r="W4626" s="285"/>
      <c r="X4626" s="285"/>
    </row>
    <row r="4627" spans="1:24">
      <c r="A4627" s="45"/>
      <c r="B4627" s="43">
        <f t="shared" si="78"/>
        <v>4605</v>
      </c>
      <c r="C4627" s="539"/>
      <c r="D4627" s="620"/>
      <c r="E4627" s="620"/>
      <c r="F4627" s="48"/>
      <c r="N4627" s="285"/>
      <c r="O4627" s="285"/>
      <c r="U4627" s="285"/>
      <c r="V4627" s="285"/>
      <c r="W4627" s="285"/>
      <c r="X4627" s="285"/>
    </row>
    <row r="4628" spans="1:24">
      <c r="A4628" s="45"/>
      <c r="B4628" s="43">
        <f t="shared" si="78"/>
        <v>4606</v>
      </c>
      <c r="C4628" s="539"/>
      <c r="D4628" s="620"/>
      <c r="E4628" s="620"/>
      <c r="F4628" s="48"/>
      <c r="N4628" s="285"/>
      <c r="O4628" s="285"/>
      <c r="U4628" s="285"/>
      <c r="V4628" s="285"/>
      <c r="W4628" s="285"/>
      <c r="X4628" s="285"/>
    </row>
    <row r="4629" spans="1:24">
      <c r="A4629" s="45"/>
      <c r="B4629" s="43">
        <f t="shared" si="78"/>
        <v>4607</v>
      </c>
      <c r="C4629" s="539"/>
      <c r="D4629" s="620"/>
      <c r="E4629" s="620"/>
      <c r="F4629" s="48"/>
      <c r="N4629" s="285"/>
      <c r="O4629" s="285"/>
      <c r="U4629" s="285"/>
      <c r="V4629" s="285"/>
      <c r="W4629" s="285"/>
      <c r="X4629" s="285"/>
    </row>
    <row r="4630" spans="1:24">
      <c r="A4630" s="45"/>
      <c r="B4630" s="43">
        <f t="shared" si="78"/>
        <v>4608</v>
      </c>
      <c r="C4630" s="539"/>
      <c r="D4630" s="620"/>
      <c r="E4630" s="620"/>
      <c r="F4630" s="48"/>
      <c r="N4630" s="285"/>
      <c r="O4630" s="285"/>
      <c r="U4630" s="285"/>
      <c r="V4630" s="285"/>
      <c r="W4630" s="285"/>
      <c r="X4630" s="285"/>
    </row>
    <row r="4631" spans="1:24">
      <c r="A4631" s="45"/>
      <c r="B4631" s="43">
        <f t="shared" si="78"/>
        <v>4609</v>
      </c>
      <c r="C4631" s="539"/>
      <c r="D4631" s="620"/>
      <c r="E4631" s="620"/>
      <c r="F4631" s="48"/>
      <c r="N4631" s="285"/>
      <c r="O4631" s="285"/>
      <c r="U4631" s="285"/>
      <c r="V4631" s="285"/>
      <c r="W4631" s="285"/>
      <c r="X4631" s="285"/>
    </row>
    <row r="4632" spans="1:24">
      <c r="A4632" s="45"/>
      <c r="B4632" s="43">
        <f t="shared" si="78"/>
        <v>4610</v>
      </c>
      <c r="C4632" s="539"/>
      <c r="D4632" s="620"/>
      <c r="E4632" s="620"/>
      <c r="F4632" s="48"/>
      <c r="N4632" s="285"/>
      <c r="O4632" s="285"/>
      <c r="U4632" s="285"/>
      <c r="V4632" s="285"/>
      <c r="W4632" s="285"/>
      <c r="X4632" s="285"/>
    </row>
    <row r="4633" spans="1:24">
      <c r="A4633" s="45"/>
      <c r="B4633" s="43">
        <f t="shared" ref="B4633:B4696" si="79">B4632+1</f>
        <v>4611</v>
      </c>
      <c r="C4633" s="539"/>
      <c r="D4633" s="620"/>
      <c r="E4633" s="620"/>
      <c r="F4633" s="48"/>
      <c r="N4633" s="285"/>
      <c r="O4633" s="285"/>
      <c r="U4633" s="285"/>
      <c r="V4633" s="285"/>
      <c r="W4633" s="285"/>
      <c r="X4633" s="285"/>
    </row>
    <row r="4634" spans="1:24">
      <c r="A4634" s="45"/>
      <c r="B4634" s="43">
        <f t="shared" si="79"/>
        <v>4612</v>
      </c>
      <c r="C4634" s="539"/>
      <c r="D4634" s="620"/>
      <c r="E4634" s="620"/>
      <c r="F4634" s="48"/>
      <c r="N4634" s="285"/>
      <c r="O4634" s="285"/>
      <c r="U4634" s="285"/>
      <c r="V4634" s="285"/>
      <c r="W4634" s="285"/>
      <c r="X4634" s="285"/>
    </row>
    <row r="4635" spans="1:24">
      <c r="A4635" s="45"/>
      <c r="B4635" s="43">
        <f t="shared" si="79"/>
        <v>4613</v>
      </c>
      <c r="C4635" s="539"/>
      <c r="D4635" s="620"/>
      <c r="E4635" s="620"/>
      <c r="F4635" s="48"/>
      <c r="N4635" s="285"/>
      <c r="O4635" s="285"/>
      <c r="U4635" s="285"/>
      <c r="V4635" s="285"/>
      <c r="W4635" s="285"/>
      <c r="X4635" s="285"/>
    </row>
    <row r="4636" spans="1:24">
      <c r="A4636" s="45"/>
      <c r="B4636" s="43">
        <f t="shared" si="79"/>
        <v>4614</v>
      </c>
      <c r="C4636" s="539"/>
      <c r="D4636" s="620"/>
      <c r="E4636" s="620"/>
      <c r="F4636" s="48"/>
      <c r="N4636" s="285"/>
      <c r="O4636" s="285"/>
      <c r="U4636" s="285"/>
      <c r="V4636" s="285"/>
      <c r="W4636" s="285"/>
      <c r="X4636" s="285"/>
    </row>
    <row r="4637" spans="1:24">
      <c r="A4637" s="45"/>
      <c r="B4637" s="43">
        <f t="shared" si="79"/>
        <v>4615</v>
      </c>
      <c r="C4637" s="539"/>
      <c r="D4637" s="620"/>
      <c r="E4637" s="620"/>
      <c r="F4637" s="48"/>
      <c r="N4637" s="285"/>
      <c r="O4637" s="285"/>
      <c r="U4637" s="285"/>
      <c r="V4637" s="285"/>
      <c r="W4637" s="285"/>
      <c r="X4637" s="285"/>
    </row>
    <row r="4638" spans="1:24">
      <c r="A4638" s="45"/>
      <c r="B4638" s="43">
        <f t="shared" si="79"/>
        <v>4616</v>
      </c>
      <c r="C4638" s="539"/>
      <c r="D4638" s="620"/>
      <c r="E4638" s="620"/>
      <c r="F4638" s="48"/>
      <c r="N4638" s="285"/>
      <c r="O4638" s="285"/>
      <c r="U4638" s="285"/>
      <c r="V4638" s="285"/>
      <c r="W4638" s="285"/>
      <c r="X4638" s="285"/>
    </row>
    <row r="4639" spans="1:24">
      <c r="A4639" s="45"/>
      <c r="B4639" s="43">
        <f t="shared" si="79"/>
        <v>4617</v>
      </c>
      <c r="C4639" s="539"/>
      <c r="D4639" s="620"/>
      <c r="E4639" s="620"/>
      <c r="F4639" s="48"/>
      <c r="N4639" s="285"/>
      <c r="O4639" s="285"/>
      <c r="U4639" s="285"/>
      <c r="V4639" s="285"/>
      <c r="W4639" s="285"/>
      <c r="X4639" s="285"/>
    </row>
    <row r="4640" spans="1:24">
      <c r="A4640" s="45"/>
      <c r="B4640" s="43">
        <f t="shared" si="79"/>
        <v>4618</v>
      </c>
      <c r="C4640" s="539"/>
      <c r="D4640" s="620"/>
      <c r="E4640" s="620"/>
      <c r="F4640" s="48"/>
      <c r="N4640" s="285"/>
      <c r="O4640" s="285"/>
      <c r="U4640" s="285"/>
      <c r="V4640" s="285"/>
      <c r="W4640" s="285"/>
      <c r="X4640" s="285"/>
    </row>
    <row r="4641" spans="1:24">
      <c r="A4641" s="45"/>
      <c r="B4641" s="43">
        <f t="shared" si="79"/>
        <v>4619</v>
      </c>
      <c r="C4641" s="539"/>
      <c r="D4641" s="620"/>
      <c r="E4641" s="620"/>
      <c r="F4641" s="48"/>
      <c r="N4641" s="285"/>
      <c r="O4641" s="285"/>
      <c r="U4641" s="285"/>
      <c r="V4641" s="285"/>
      <c r="W4641" s="285"/>
      <c r="X4641" s="285"/>
    </row>
    <row r="4642" spans="1:24">
      <c r="A4642" s="45"/>
      <c r="B4642" s="43">
        <f t="shared" si="79"/>
        <v>4620</v>
      </c>
      <c r="C4642" s="539"/>
      <c r="D4642" s="620"/>
      <c r="E4642" s="620"/>
      <c r="F4642" s="48"/>
      <c r="N4642" s="285"/>
      <c r="O4642" s="285"/>
      <c r="U4642" s="285"/>
      <c r="V4642" s="285"/>
      <c r="W4642" s="285"/>
      <c r="X4642" s="285"/>
    </row>
    <row r="4643" spans="1:24">
      <c r="A4643" s="45"/>
      <c r="B4643" s="43">
        <f t="shared" si="79"/>
        <v>4621</v>
      </c>
      <c r="C4643" s="539"/>
      <c r="D4643" s="620"/>
      <c r="E4643" s="620"/>
      <c r="F4643" s="48"/>
      <c r="N4643" s="285"/>
      <c r="O4643" s="285"/>
      <c r="U4643" s="285"/>
      <c r="V4643" s="285"/>
      <c r="W4643" s="285"/>
      <c r="X4643" s="285"/>
    </row>
    <row r="4644" spans="1:24">
      <c r="A4644" s="45"/>
      <c r="B4644" s="43">
        <f t="shared" si="79"/>
        <v>4622</v>
      </c>
      <c r="C4644" s="539"/>
      <c r="D4644" s="620"/>
      <c r="E4644" s="620"/>
      <c r="F4644" s="48"/>
      <c r="N4644" s="285"/>
      <c r="O4644" s="285"/>
      <c r="U4644" s="285"/>
      <c r="V4644" s="285"/>
      <c r="W4644" s="285"/>
      <c r="X4644" s="285"/>
    </row>
    <row r="4645" spans="1:24">
      <c r="A4645" s="45"/>
      <c r="B4645" s="43">
        <f t="shared" si="79"/>
        <v>4623</v>
      </c>
      <c r="C4645" s="539"/>
      <c r="D4645" s="620"/>
      <c r="E4645" s="620"/>
      <c r="F4645" s="48"/>
      <c r="N4645" s="285"/>
      <c r="O4645" s="285"/>
      <c r="U4645" s="285"/>
      <c r="V4645" s="285"/>
      <c r="W4645" s="285"/>
      <c r="X4645" s="285"/>
    </row>
    <row r="4646" spans="1:24">
      <c r="A4646" s="45"/>
      <c r="B4646" s="43">
        <f t="shared" si="79"/>
        <v>4624</v>
      </c>
      <c r="C4646" s="539"/>
      <c r="D4646" s="620"/>
      <c r="E4646" s="620"/>
      <c r="F4646" s="48"/>
      <c r="N4646" s="285"/>
      <c r="O4646" s="285"/>
      <c r="U4646" s="285"/>
      <c r="V4646" s="285"/>
      <c r="W4646" s="285"/>
      <c r="X4646" s="285"/>
    </row>
    <row r="4647" spans="1:24">
      <c r="A4647" s="45"/>
      <c r="B4647" s="43">
        <f t="shared" si="79"/>
        <v>4625</v>
      </c>
      <c r="C4647" s="539"/>
      <c r="D4647" s="620"/>
      <c r="E4647" s="620"/>
      <c r="F4647" s="48"/>
      <c r="N4647" s="285"/>
      <c r="O4647" s="285"/>
      <c r="U4647" s="285"/>
      <c r="V4647" s="285"/>
      <c r="W4647" s="285"/>
      <c r="X4647" s="285"/>
    </row>
    <row r="4648" spans="1:24">
      <c r="A4648" s="45"/>
      <c r="B4648" s="43">
        <f t="shared" si="79"/>
        <v>4626</v>
      </c>
      <c r="C4648" s="539"/>
      <c r="D4648" s="620"/>
      <c r="E4648" s="620"/>
      <c r="F4648" s="48"/>
      <c r="N4648" s="285"/>
      <c r="O4648" s="285"/>
      <c r="U4648" s="285"/>
      <c r="V4648" s="285"/>
      <c r="W4648" s="285"/>
      <c r="X4648" s="285"/>
    </row>
    <row r="4649" spans="1:24">
      <c r="A4649" s="45"/>
      <c r="B4649" s="43">
        <f t="shared" si="79"/>
        <v>4627</v>
      </c>
      <c r="C4649" s="539"/>
      <c r="D4649" s="620"/>
      <c r="E4649" s="620"/>
      <c r="F4649" s="48"/>
      <c r="N4649" s="285"/>
      <c r="O4649" s="285"/>
      <c r="U4649" s="285"/>
      <c r="V4649" s="285"/>
      <c r="W4649" s="285"/>
      <c r="X4649" s="285"/>
    </row>
    <row r="4650" spans="1:24">
      <c r="A4650" s="45"/>
      <c r="B4650" s="43">
        <f t="shared" si="79"/>
        <v>4628</v>
      </c>
      <c r="C4650" s="539"/>
      <c r="D4650" s="620"/>
      <c r="E4650" s="620"/>
      <c r="F4650" s="48"/>
      <c r="N4650" s="285"/>
      <c r="O4650" s="285"/>
      <c r="U4650" s="285"/>
      <c r="V4650" s="285"/>
      <c r="W4650" s="285"/>
      <c r="X4650" s="285"/>
    </row>
    <row r="4651" spans="1:24">
      <c r="A4651" s="45"/>
      <c r="B4651" s="43">
        <f t="shared" si="79"/>
        <v>4629</v>
      </c>
      <c r="C4651" s="539"/>
      <c r="D4651" s="620"/>
      <c r="E4651" s="620"/>
      <c r="F4651" s="48"/>
      <c r="N4651" s="285"/>
      <c r="O4651" s="285"/>
      <c r="U4651" s="285"/>
      <c r="V4651" s="285"/>
      <c r="W4651" s="285"/>
      <c r="X4651" s="285"/>
    </row>
    <row r="4652" spans="1:24">
      <c r="A4652" s="45"/>
      <c r="B4652" s="43">
        <f t="shared" si="79"/>
        <v>4630</v>
      </c>
      <c r="C4652" s="539"/>
      <c r="D4652" s="620"/>
      <c r="E4652" s="620"/>
      <c r="F4652" s="48"/>
      <c r="N4652" s="285"/>
      <c r="O4652" s="285"/>
      <c r="U4652" s="285"/>
      <c r="V4652" s="285"/>
      <c r="W4652" s="285"/>
      <c r="X4652" s="285"/>
    </row>
    <row r="4653" spans="1:24">
      <c r="A4653" s="45"/>
      <c r="B4653" s="43">
        <f t="shared" si="79"/>
        <v>4631</v>
      </c>
      <c r="C4653" s="539"/>
      <c r="D4653" s="620"/>
      <c r="E4653" s="620"/>
      <c r="F4653" s="48"/>
      <c r="N4653" s="285"/>
      <c r="O4653" s="285"/>
      <c r="U4653" s="285"/>
      <c r="V4653" s="285"/>
      <c r="W4653" s="285"/>
      <c r="X4653" s="285"/>
    </row>
    <row r="4654" spans="1:24">
      <c r="A4654" s="45"/>
      <c r="B4654" s="43">
        <f t="shared" si="79"/>
        <v>4632</v>
      </c>
      <c r="C4654" s="539"/>
      <c r="D4654" s="620"/>
      <c r="E4654" s="620"/>
      <c r="F4654" s="48"/>
      <c r="N4654" s="285"/>
      <c r="O4654" s="285"/>
      <c r="U4654" s="285"/>
      <c r="V4654" s="285"/>
      <c r="W4654" s="285"/>
      <c r="X4654" s="285"/>
    </row>
    <row r="4655" spans="1:24">
      <c r="A4655" s="45"/>
      <c r="B4655" s="43">
        <f t="shared" si="79"/>
        <v>4633</v>
      </c>
      <c r="C4655" s="539"/>
      <c r="D4655" s="620"/>
      <c r="E4655" s="620"/>
      <c r="F4655" s="48"/>
      <c r="N4655" s="285"/>
      <c r="O4655" s="285"/>
      <c r="U4655" s="285"/>
      <c r="V4655" s="285"/>
      <c r="W4655" s="285"/>
      <c r="X4655" s="285"/>
    </row>
    <row r="4656" spans="1:24">
      <c r="A4656" s="45"/>
      <c r="B4656" s="43">
        <f t="shared" si="79"/>
        <v>4634</v>
      </c>
      <c r="C4656" s="539"/>
      <c r="D4656" s="620"/>
      <c r="E4656" s="620"/>
      <c r="F4656" s="48"/>
      <c r="N4656" s="285"/>
      <c r="O4656" s="285"/>
      <c r="U4656" s="285"/>
      <c r="V4656" s="285"/>
      <c r="W4656" s="285"/>
      <c r="X4656" s="285"/>
    </row>
    <row r="4657" spans="1:24">
      <c r="A4657" s="45"/>
      <c r="B4657" s="43">
        <f t="shared" si="79"/>
        <v>4635</v>
      </c>
      <c r="C4657" s="539"/>
      <c r="D4657" s="620"/>
      <c r="E4657" s="620"/>
      <c r="F4657" s="48"/>
      <c r="N4657" s="285"/>
      <c r="O4657" s="285"/>
      <c r="U4657" s="285"/>
      <c r="V4657" s="285"/>
      <c r="W4657" s="285"/>
      <c r="X4657" s="285"/>
    </row>
    <row r="4658" spans="1:24">
      <c r="A4658" s="45"/>
      <c r="B4658" s="43">
        <f t="shared" si="79"/>
        <v>4636</v>
      </c>
      <c r="C4658" s="539"/>
      <c r="D4658" s="620"/>
      <c r="E4658" s="620"/>
      <c r="F4658" s="48"/>
      <c r="N4658" s="285"/>
      <c r="O4658" s="285"/>
      <c r="U4658" s="285"/>
      <c r="V4658" s="285"/>
      <c r="W4658" s="285"/>
      <c r="X4658" s="285"/>
    </row>
    <row r="4659" spans="1:24">
      <c r="A4659" s="45"/>
      <c r="B4659" s="43">
        <f t="shared" si="79"/>
        <v>4637</v>
      </c>
      <c r="C4659" s="539"/>
      <c r="D4659" s="620"/>
      <c r="E4659" s="620"/>
      <c r="F4659" s="48"/>
      <c r="N4659" s="285"/>
      <c r="O4659" s="285"/>
      <c r="U4659" s="285"/>
      <c r="V4659" s="285"/>
      <c r="W4659" s="285"/>
      <c r="X4659" s="285"/>
    </row>
    <row r="4660" spans="1:24">
      <c r="A4660" s="45"/>
      <c r="B4660" s="43">
        <f t="shared" si="79"/>
        <v>4638</v>
      </c>
      <c r="C4660" s="539"/>
      <c r="D4660" s="620"/>
      <c r="E4660" s="620"/>
      <c r="F4660" s="48"/>
      <c r="N4660" s="285"/>
      <c r="O4660" s="285"/>
      <c r="U4660" s="285"/>
      <c r="V4660" s="285"/>
      <c r="W4660" s="285"/>
      <c r="X4660" s="285"/>
    </row>
    <row r="4661" spans="1:24">
      <c r="A4661" s="45"/>
      <c r="B4661" s="43">
        <f t="shared" si="79"/>
        <v>4639</v>
      </c>
      <c r="C4661" s="539"/>
      <c r="D4661" s="620"/>
      <c r="E4661" s="620"/>
      <c r="F4661" s="48"/>
      <c r="N4661" s="285"/>
      <c r="O4661" s="285"/>
      <c r="U4661" s="285"/>
      <c r="V4661" s="285"/>
      <c r="W4661" s="285"/>
      <c r="X4661" s="285"/>
    </row>
    <row r="4662" spans="1:24">
      <c r="A4662" s="45"/>
      <c r="B4662" s="43">
        <f t="shared" si="79"/>
        <v>4640</v>
      </c>
      <c r="C4662" s="539"/>
      <c r="D4662" s="620"/>
      <c r="E4662" s="620"/>
      <c r="F4662" s="48"/>
      <c r="N4662" s="285"/>
      <c r="O4662" s="285"/>
      <c r="U4662" s="285"/>
      <c r="V4662" s="285"/>
      <c r="W4662" s="285"/>
      <c r="X4662" s="285"/>
    </row>
    <row r="4663" spans="1:24">
      <c r="A4663" s="45"/>
      <c r="B4663" s="43">
        <f t="shared" si="79"/>
        <v>4641</v>
      </c>
      <c r="C4663" s="539"/>
      <c r="D4663" s="620"/>
      <c r="E4663" s="620"/>
      <c r="F4663" s="48"/>
      <c r="N4663" s="285"/>
      <c r="O4663" s="285"/>
      <c r="U4663" s="285"/>
      <c r="V4663" s="285"/>
      <c r="W4663" s="285"/>
      <c r="X4663" s="285"/>
    </row>
    <row r="4664" spans="1:24">
      <c r="A4664" s="45"/>
      <c r="B4664" s="43">
        <f t="shared" si="79"/>
        <v>4642</v>
      </c>
      <c r="C4664" s="539"/>
      <c r="D4664" s="620"/>
      <c r="E4664" s="620"/>
      <c r="F4664" s="48"/>
      <c r="N4664" s="285"/>
      <c r="O4664" s="285"/>
      <c r="U4664" s="285"/>
      <c r="V4664" s="285"/>
      <c r="W4664" s="285"/>
      <c r="X4664" s="285"/>
    </row>
    <row r="4665" spans="1:24">
      <c r="A4665" s="45"/>
      <c r="B4665" s="43">
        <f t="shared" si="79"/>
        <v>4643</v>
      </c>
      <c r="C4665" s="539"/>
      <c r="D4665" s="620"/>
      <c r="E4665" s="620"/>
      <c r="F4665" s="48"/>
      <c r="N4665" s="285"/>
      <c r="O4665" s="285"/>
      <c r="U4665" s="285"/>
      <c r="V4665" s="285"/>
      <c r="W4665" s="285"/>
      <c r="X4665" s="285"/>
    </row>
    <row r="4666" spans="1:24">
      <c r="A4666" s="45"/>
      <c r="B4666" s="43">
        <f t="shared" si="79"/>
        <v>4644</v>
      </c>
      <c r="C4666" s="539"/>
      <c r="D4666" s="620"/>
      <c r="E4666" s="620"/>
      <c r="F4666" s="48"/>
      <c r="N4666" s="285"/>
      <c r="O4666" s="285"/>
      <c r="U4666" s="285"/>
      <c r="V4666" s="285"/>
      <c r="W4666" s="285"/>
      <c r="X4666" s="285"/>
    </row>
    <row r="4667" spans="1:24">
      <c r="A4667" s="45"/>
      <c r="B4667" s="43">
        <f t="shared" si="79"/>
        <v>4645</v>
      </c>
      <c r="C4667" s="539"/>
      <c r="D4667" s="620"/>
      <c r="E4667" s="620"/>
      <c r="F4667" s="48"/>
      <c r="N4667" s="285"/>
      <c r="O4667" s="285"/>
      <c r="U4667" s="285"/>
      <c r="V4667" s="285"/>
      <c r="W4667" s="285"/>
      <c r="X4667" s="285"/>
    </row>
    <row r="4668" spans="1:24">
      <c r="A4668" s="45"/>
      <c r="B4668" s="43">
        <f t="shared" si="79"/>
        <v>4646</v>
      </c>
      <c r="C4668" s="539"/>
      <c r="D4668" s="620"/>
      <c r="E4668" s="620"/>
      <c r="F4668" s="48"/>
      <c r="N4668" s="285"/>
      <c r="O4668" s="285"/>
      <c r="U4668" s="285"/>
      <c r="V4668" s="285"/>
      <c r="W4668" s="285"/>
      <c r="X4668" s="285"/>
    </row>
    <row r="4669" spans="1:24">
      <c r="A4669" s="45"/>
      <c r="B4669" s="43">
        <f t="shared" si="79"/>
        <v>4647</v>
      </c>
      <c r="C4669" s="539"/>
      <c r="D4669" s="620"/>
      <c r="E4669" s="620"/>
      <c r="F4669" s="48"/>
      <c r="N4669" s="285"/>
      <c r="O4669" s="285"/>
      <c r="U4669" s="285"/>
      <c r="V4669" s="285"/>
      <c r="W4669" s="285"/>
      <c r="X4669" s="285"/>
    </row>
    <row r="4670" spans="1:24">
      <c r="A4670" s="45"/>
      <c r="B4670" s="43">
        <f t="shared" si="79"/>
        <v>4648</v>
      </c>
      <c r="C4670" s="539"/>
      <c r="D4670" s="620"/>
      <c r="E4670" s="620"/>
      <c r="F4670" s="48"/>
      <c r="N4670" s="285"/>
      <c r="O4670" s="285"/>
      <c r="U4670" s="285"/>
      <c r="V4670" s="285"/>
      <c r="W4670" s="285"/>
      <c r="X4670" s="285"/>
    </row>
    <row r="4671" spans="1:24">
      <c r="A4671" s="45"/>
      <c r="B4671" s="43">
        <f t="shared" si="79"/>
        <v>4649</v>
      </c>
      <c r="C4671" s="539"/>
      <c r="D4671" s="620"/>
      <c r="E4671" s="620"/>
      <c r="F4671" s="48"/>
      <c r="N4671" s="285"/>
      <c r="O4671" s="285"/>
      <c r="U4671" s="285"/>
      <c r="V4671" s="285"/>
      <c r="W4671" s="285"/>
      <c r="X4671" s="285"/>
    </row>
    <row r="4672" spans="1:24">
      <c r="A4672" s="45"/>
      <c r="B4672" s="43">
        <f t="shared" si="79"/>
        <v>4650</v>
      </c>
      <c r="C4672" s="539"/>
      <c r="D4672" s="620"/>
      <c r="E4672" s="620"/>
      <c r="F4672" s="48"/>
      <c r="N4672" s="285"/>
      <c r="O4672" s="285"/>
      <c r="U4672" s="285"/>
      <c r="V4672" s="285"/>
      <c r="W4672" s="285"/>
      <c r="X4672" s="285"/>
    </row>
    <row r="4673" spans="1:24">
      <c r="A4673" s="45"/>
      <c r="B4673" s="43">
        <f t="shared" si="79"/>
        <v>4651</v>
      </c>
      <c r="C4673" s="539"/>
      <c r="D4673" s="620"/>
      <c r="E4673" s="620"/>
      <c r="F4673" s="48"/>
      <c r="N4673" s="285"/>
      <c r="O4673" s="285"/>
      <c r="U4673" s="285"/>
      <c r="V4673" s="285"/>
      <c r="W4673" s="285"/>
      <c r="X4673" s="285"/>
    </row>
    <row r="4674" spans="1:24">
      <c r="A4674" s="45"/>
      <c r="B4674" s="43">
        <f t="shared" si="79"/>
        <v>4652</v>
      </c>
      <c r="C4674" s="539"/>
      <c r="D4674" s="620"/>
      <c r="E4674" s="620"/>
      <c r="F4674" s="48"/>
      <c r="N4674" s="285"/>
      <c r="O4674" s="285"/>
      <c r="U4674" s="285"/>
      <c r="V4674" s="285"/>
      <c r="W4674" s="285"/>
      <c r="X4674" s="285"/>
    </row>
    <row r="4675" spans="1:24">
      <c r="A4675" s="45"/>
      <c r="B4675" s="43">
        <f t="shared" si="79"/>
        <v>4653</v>
      </c>
      <c r="C4675" s="539"/>
      <c r="D4675" s="620"/>
      <c r="E4675" s="620"/>
      <c r="F4675" s="48"/>
      <c r="N4675" s="285"/>
      <c r="O4675" s="285"/>
      <c r="U4675" s="285"/>
      <c r="V4675" s="285"/>
      <c r="W4675" s="285"/>
      <c r="X4675" s="285"/>
    </row>
    <row r="4676" spans="1:24">
      <c r="A4676" s="45"/>
      <c r="B4676" s="43">
        <f t="shared" si="79"/>
        <v>4654</v>
      </c>
      <c r="C4676" s="539"/>
      <c r="D4676" s="620"/>
      <c r="E4676" s="620"/>
      <c r="F4676" s="48"/>
      <c r="N4676" s="285"/>
      <c r="O4676" s="285"/>
      <c r="U4676" s="285"/>
      <c r="V4676" s="285"/>
      <c r="W4676" s="285"/>
      <c r="X4676" s="285"/>
    </row>
    <row r="4677" spans="1:24">
      <c r="A4677" s="45"/>
      <c r="B4677" s="43">
        <f t="shared" si="79"/>
        <v>4655</v>
      </c>
      <c r="C4677" s="539"/>
      <c r="D4677" s="620"/>
      <c r="E4677" s="620"/>
      <c r="F4677" s="48"/>
      <c r="N4677" s="285"/>
      <c r="O4677" s="285"/>
      <c r="U4677" s="285"/>
      <c r="V4677" s="285"/>
      <c r="W4677" s="285"/>
      <c r="X4677" s="285"/>
    </row>
    <row r="4678" spans="1:24">
      <c r="A4678" s="45"/>
      <c r="B4678" s="43">
        <f t="shared" si="79"/>
        <v>4656</v>
      </c>
      <c r="C4678" s="539"/>
      <c r="D4678" s="620"/>
      <c r="E4678" s="620"/>
      <c r="F4678" s="48"/>
      <c r="N4678" s="285"/>
      <c r="O4678" s="285"/>
      <c r="U4678" s="285"/>
      <c r="V4678" s="285"/>
      <c r="W4678" s="285"/>
      <c r="X4678" s="285"/>
    </row>
    <row r="4679" spans="1:24">
      <c r="A4679" s="45"/>
      <c r="B4679" s="43">
        <f t="shared" si="79"/>
        <v>4657</v>
      </c>
      <c r="C4679" s="539"/>
      <c r="D4679" s="620"/>
      <c r="E4679" s="620"/>
      <c r="F4679" s="48"/>
      <c r="N4679" s="285"/>
      <c r="O4679" s="285"/>
      <c r="U4679" s="285"/>
      <c r="V4679" s="285"/>
      <c r="W4679" s="285"/>
      <c r="X4679" s="285"/>
    </row>
    <row r="4680" spans="1:24">
      <c r="A4680" s="45"/>
      <c r="B4680" s="43">
        <f t="shared" si="79"/>
        <v>4658</v>
      </c>
      <c r="C4680" s="539"/>
      <c r="D4680" s="620"/>
      <c r="E4680" s="620"/>
      <c r="F4680" s="48"/>
      <c r="N4680" s="285"/>
      <c r="O4680" s="285"/>
      <c r="U4680" s="285"/>
      <c r="V4680" s="285"/>
      <c r="W4680" s="285"/>
      <c r="X4680" s="285"/>
    </row>
    <row r="4681" spans="1:24">
      <c r="A4681" s="45"/>
      <c r="B4681" s="43">
        <f t="shared" si="79"/>
        <v>4659</v>
      </c>
      <c r="C4681" s="539"/>
      <c r="D4681" s="620"/>
      <c r="E4681" s="620"/>
      <c r="F4681" s="48"/>
      <c r="N4681" s="285"/>
      <c r="O4681" s="285"/>
      <c r="U4681" s="285"/>
      <c r="V4681" s="285"/>
      <c r="W4681" s="285"/>
      <c r="X4681" s="285"/>
    </row>
    <row r="4682" spans="1:24">
      <c r="A4682" s="45"/>
      <c r="B4682" s="43">
        <f t="shared" si="79"/>
        <v>4660</v>
      </c>
      <c r="C4682" s="539"/>
      <c r="D4682" s="620"/>
      <c r="E4682" s="620"/>
      <c r="F4682" s="48"/>
      <c r="N4682" s="285"/>
      <c r="O4682" s="285"/>
      <c r="U4682" s="285"/>
      <c r="V4682" s="285"/>
      <c r="W4682" s="285"/>
      <c r="X4682" s="285"/>
    </row>
    <row r="4683" spans="1:24">
      <c r="A4683" s="45"/>
      <c r="B4683" s="43">
        <f t="shared" si="79"/>
        <v>4661</v>
      </c>
      <c r="C4683" s="539"/>
      <c r="D4683" s="620"/>
      <c r="E4683" s="620"/>
      <c r="F4683" s="48"/>
      <c r="N4683" s="285"/>
      <c r="O4683" s="285"/>
      <c r="U4683" s="285"/>
      <c r="V4683" s="285"/>
      <c r="W4683" s="285"/>
      <c r="X4683" s="285"/>
    </row>
    <row r="4684" spans="1:24">
      <c r="A4684" s="45"/>
      <c r="B4684" s="43">
        <f t="shared" si="79"/>
        <v>4662</v>
      </c>
      <c r="C4684" s="539"/>
      <c r="D4684" s="620"/>
      <c r="E4684" s="620"/>
      <c r="F4684" s="48"/>
      <c r="N4684" s="285"/>
      <c r="O4684" s="285"/>
      <c r="U4684" s="285"/>
      <c r="V4684" s="285"/>
      <c r="W4684" s="285"/>
      <c r="X4684" s="285"/>
    </row>
    <row r="4685" spans="1:24">
      <c r="A4685" s="45"/>
      <c r="B4685" s="43">
        <f t="shared" si="79"/>
        <v>4663</v>
      </c>
      <c r="C4685" s="539"/>
      <c r="D4685" s="620"/>
      <c r="E4685" s="620"/>
      <c r="F4685" s="48"/>
      <c r="N4685" s="285"/>
      <c r="O4685" s="285"/>
      <c r="U4685" s="285"/>
      <c r="V4685" s="285"/>
      <c r="W4685" s="285"/>
      <c r="X4685" s="285"/>
    </row>
    <row r="4686" spans="1:24">
      <c r="A4686" s="45"/>
      <c r="B4686" s="43">
        <f t="shared" si="79"/>
        <v>4664</v>
      </c>
      <c r="C4686" s="539"/>
      <c r="D4686" s="620"/>
      <c r="E4686" s="620"/>
      <c r="F4686" s="48"/>
      <c r="N4686" s="285"/>
      <c r="O4686" s="285"/>
      <c r="U4686" s="285"/>
      <c r="V4686" s="285"/>
      <c r="W4686" s="285"/>
      <c r="X4686" s="285"/>
    </row>
    <row r="4687" spans="1:24">
      <c r="A4687" s="45"/>
      <c r="B4687" s="43">
        <f t="shared" si="79"/>
        <v>4665</v>
      </c>
      <c r="C4687" s="539"/>
      <c r="D4687" s="620"/>
      <c r="E4687" s="620"/>
      <c r="F4687" s="48"/>
      <c r="N4687" s="285"/>
      <c r="O4687" s="285"/>
      <c r="U4687" s="285"/>
      <c r="V4687" s="285"/>
      <c r="W4687" s="285"/>
      <c r="X4687" s="285"/>
    </row>
    <row r="4688" spans="1:24">
      <c r="A4688" s="45"/>
      <c r="B4688" s="43">
        <f t="shared" si="79"/>
        <v>4666</v>
      </c>
      <c r="C4688" s="539"/>
      <c r="D4688" s="620"/>
      <c r="E4688" s="620"/>
      <c r="F4688" s="48"/>
      <c r="N4688" s="285"/>
      <c r="O4688" s="285"/>
      <c r="U4688" s="285"/>
      <c r="V4688" s="285"/>
      <c r="W4688" s="285"/>
      <c r="X4688" s="285"/>
    </row>
    <row r="4689" spans="1:24">
      <c r="A4689" s="45"/>
      <c r="B4689" s="43">
        <f t="shared" si="79"/>
        <v>4667</v>
      </c>
      <c r="C4689" s="539"/>
      <c r="D4689" s="620"/>
      <c r="E4689" s="620"/>
      <c r="F4689" s="48"/>
      <c r="N4689" s="285"/>
      <c r="O4689" s="285"/>
      <c r="U4689" s="285"/>
      <c r="V4689" s="285"/>
      <c r="W4689" s="285"/>
      <c r="X4689" s="285"/>
    </row>
    <row r="4690" spans="1:24">
      <c r="A4690" s="45"/>
      <c r="B4690" s="43">
        <f t="shared" si="79"/>
        <v>4668</v>
      </c>
      <c r="C4690" s="539"/>
      <c r="D4690" s="620"/>
      <c r="E4690" s="620"/>
      <c r="F4690" s="48"/>
      <c r="N4690" s="285"/>
      <c r="O4690" s="285"/>
      <c r="U4690" s="285"/>
      <c r="V4690" s="285"/>
      <c r="W4690" s="285"/>
      <c r="X4690" s="285"/>
    </row>
    <row r="4691" spans="1:24">
      <c r="A4691" s="45"/>
      <c r="B4691" s="43">
        <f t="shared" si="79"/>
        <v>4669</v>
      </c>
      <c r="C4691" s="539"/>
      <c r="D4691" s="620"/>
      <c r="E4691" s="620"/>
      <c r="F4691" s="48"/>
      <c r="N4691" s="285"/>
      <c r="O4691" s="285"/>
      <c r="U4691" s="285"/>
      <c r="V4691" s="285"/>
      <c r="W4691" s="285"/>
      <c r="X4691" s="285"/>
    </row>
    <row r="4692" spans="1:24">
      <c r="A4692" s="45"/>
      <c r="B4692" s="43">
        <f t="shared" si="79"/>
        <v>4670</v>
      </c>
      <c r="C4692" s="539"/>
      <c r="D4692" s="620"/>
      <c r="E4692" s="620"/>
      <c r="F4692" s="48"/>
      <c r="N4692" s="285"/>
      <c r="O4692" s="285"/>
      <c r="U4692" s="285"/>
      <c r="V4692" s="285"/>
      <c r="W4692" s="285"/>
      <c r="X4692" s="285"/>
    </row>
    <row r="4693" spans="1:24">
      <c r="A4693" s="45"/>
      <c r="B4693" s="43">
        <f t="shared" si="79"/>
        <v>4671</v>
      </c>
      <c r="C4693" s="539"/>
      <c r="D4693" s="620"/>
      <c r="E4693" s="620"/>
      <c r="F4693" s="48"/>
      <c r="N4693" s="285"/>
      <c r="O4693" s="285"/>
      <c r="U4693" s="285"/>
      <c r="V4693" s="285"/>
      <c r="W4693" s="285"/>
      <c r="X4693" s="285"/>
    </row>
    <row r="4694" spans="1:24">
      <c r="A4694" s="45"/>
      <c r="B4694" s="43">
        <f t="shared" si="79"/>
        <v>4672</v>
      </c>
      <c r="C4694" s="539"/>
      <c r="D4694" s="620"/>
      <c r="E4694" s="620"/>
      <c r="F4694" s="48"/>
      <c r="N4694" s="285"/>
      <c r="O4694" s="285"/>
      <c r="U4694" s="285"/>
      <c r="V4694" s="285"/>
      <c r="W4694" s="285"/>
      <c r="X4694" s="285"/>
    </row>
    <row r="4695" spans="1:24">
      <c r="A4695" s="45"/>
      <c r="B4695" s="43">
        <f t="shared" si="79"/>
        <v>4673</v>
      </c>
      <c r="C4695" s="539"/>
      <c r="D4695" s="620"/>
      <c r="E4695" s="620"/>
      <c r="F4695" s="48"/>
      <c r="N4695" s="285"/>
      <c r="O4695" s="285"/>
      <c r="U4695" s="285"/>
      <c r="V4695" s="285"/>
      <c r="W4695" s="285"/>
      <c r="X4695" s="285"/>
    </row>
    <row r="4696" spans="1:24">
      <c r="A4696" s="45"/>
      <c r="B4696" s="43">
        <f t="shared" si="79"/>
        <v>4674</v>
      </c>
      <c r="C4696" s="539"/>
      <c r="D4696" s="620"/>
      <c r="E4696" s="620"/>
      <c r="F4696" s="48"/>
      <c r="N4696" s="285"/>
      <c r="O4696" s="285"/>
      <c r="U4696" s="285"/>
      <c r="V4696" s="285"/>
      <c r="W4696" s="285"/>
      <c r="X4696" s="285"/>
    </row>
    <row r="4697" spans="1:24">
      <c r="A4697" s="45"/>
      <c r="B4697" s="43">
        <f t="shared" ref="B4697:B4760" si="80">B4696+1</f>
        <v>4675</v>
      </c>
      <c r="C4697" s="539"/>
      <c r="D4697" s="620"/>
      <c r="E4697" s="620"/>
      <c r="F4697" s="48"/>
      <c r="N4697" s="285"/>
      <c r="O4697" s="285"/>
      <c r="U4697" s="285"/>
      <c r="V4697" s="285"/>
      <c r="W4697" s="285"/>
      <c r="X4697" s="285"/>
    </row>
    <row r="4698" spans="1:24">
      <c r="A4698" s="45"/>
      <c r="B4698" s="43">
        <f t="shared" si="80"/>
        <v>4676</v>
      </c>
      <c r="C4698" s="539"/>
      <c r="D4698" s="620"/>
      <c r="E4698" s="620"/>
      <c r="F4698" s="48"/>
      <c r="N4698" s="285"/>
      <c r="O4698" s="285"/>
      <c r="U4698" s="285"/>
      <c r="V4698" s="285"/>
      <c r="W4698" s="285"/>
      <c r="X4698" s="285"/>
    </row>
    <row r="4699" spans="1:24">
      <c r="A4699" s="45"/>
      <c r="B4699" s="43">
        <f t="shared" si="80"/>
        <v>4677</v>
      </c>
      <c r="C4699" s="539"/>
      <c r="D4699" s="620"/>
      <c r="E4699" s="620"/>
      <c r="F4699" s="48"/>
      <c r="N4699" s="285"/>
      <c r="O4699" s="285"/>
      <c r="U4699" s="285"/>
      <c r="V4699" s="285"/>
      <c r="W4699" s="285"/>
      <c r="X4699" s="285"/>
    </row>
    <row r="4700" spans="1:24">
      <c r="A4700" s="45"/>
      <c r="B4700" s="43">
        <f t="shared" si="80"/>
        <v>4678</v>
      </c>
      <c r="C4700" s="539"/>
      <c r="D4700" s="620"/>
      <c r="E4700" s="620"/>
      <c r="F4700" s="48"/>
      <c r="N4700" s="285"/>
      <c r="O4700" s="285"/>
      <c r="U4700" s="285"/>
      <c r="V4700" s="285"/>
      <c r="W4700" s="285"/>
      <c r="X4700" s="285"/>
    </row>
    <row r="4701" spans="1:24">
      <c r="A4701" s="45"/>
      <c r="B4701" s="43">
        <f t="shared" si="80"/>
        <v>4679</v>
      </c>
      <c r="C4701" s="539"/>
      <c r="D4701" s="620"/>
      <c r="E4701" s="620"/>
      <c r="F4701" s="48"/>
      <c r="N4701" s="285"/>
      <c r="O4701" s="285"/>
      <c r="U4701" s="285"/>
      <c r="V4701" s="285"/>
      <c r="W4701" s="285"/>
      <c r="X4701" s="285"/>
    </row>
    <row r="4702" spans="1:24">
      <c r="A4702" s="45"/>
      <c r="B4702" s="43">
        <f t="shared" si="80"/>
        <v>4680</v>
      </c>
      <c r="C4702" s="539"/>
      <c r="D4702" s="620"/>
      <c r="E4702" s="620"/>
      <c r="F4702" s="48"/>
      <c r="N4702" s="285"/>
      <c r="O4702" s="285"/>
      <c r="U4702" s="285"/>
      <c r="V4702" s="285"/>
      <c r="W4702" s="285"/>
      <c r="X4702" s="285"/>
    </row>
    <row r="4703" spans="1:24">
      <c r="A4703" s="45"/>
      <c r="B4703" s="43">
        <f t="shared" si="80"/>
        <v>4681</v>
      </c>
      <c r="C4703" s="539"/>
      <c r="D4703" s="620"/>
      <c r="E4703" s="620"/>
      <c r="F4703" s="48"/>
      <c r="N4703" s="285"/>
      <c r="O4703" s="285"/>
      <c r="U4703" s="285"/>
      <c r="V4703" s="285"/>
      <c r="W4703" s="285"/>
      <c r="X4703" s="285"/>
    </row>
    <row r="4704" spans="1:24">
      <c r="A4704" s="45"/>
      <c r="B4704" s="43">
        <f t="shared" si="80"/>
        <v>4682</v>
      </c>
      <c r="C4704" s="539"/>
      <c r="D4704" s="620"/>
      <c r="E4704" s="620"/>
      <c r="F4704" s="48"/>
      <c r="N4704" s="285"/>
      <c r="O4704" s="285"/>
      <c r="U4704" s="285"/>
      <c r="V4704" s="285"/>
      <c r="W4704" s="285"/>
      <c r="X4704" s="285"/>
    </row>
    <row r="4705" spans="1:24">
      <c r="A4705" s="45"/>
      <c r="B4705" s="43">
        <f t="shared" si="80"/>
        <v>4683</v>
      </c>
      <c r="C4705" s="539"/>
      <c r="D4705" s="620"/>
      <c r="E4705" s="620"/>
      <c r="F4705" s="48"/>
      <c r="N4705" s="285"/>
      <c r="O4705" s="285"/>
      <c r="U4705" s="285"/>
      <c r="V4705" s="285"/>
      <c r="W4705" s="285"/>
      <c r="X4705" s="285"/>
    </row>
    <row r="4706" spans="1:24">
      <c r="A4706" s="45"/>
      <c r="B4706" s="43">
        <f t="shared" si="80"/>
        <v>4684</v>
      </c>
      <c r="C4706" s="539"/>
      <c r="D4706" s="620"/>
      <c r="E4706" s="620"/>
      <c r="F4706" s="48"/>
      <c r="N4706" s="285"/>
      <c r="O4706" s="285"/>
      <c r="U4706" s="285"/>
      <c r="V4706" s="285"/>
      <c r="W4706" s="285"/>
      <c r="X4706" s="285"/>
    </row>
    <row r="4707" spans="1:24">
      <c r="A4707" s="45"/>
      <c r="B4707" s="43">
        <f t="shared" si="80"/>
        <v>4685</v>
      </c>
      <c r="C4707" s="539"/>
      <c r="D4707" s="620"/>
      <c r="E4707" s="620"/>
      <c r="F4707" s="48"/>
      <c r="N4707" s="285"/>
      <c r="O4707" s="285"/>
      <c r="U4707" s="285"/>
      <c r="V4707" s="285"/>
      <c r="W4707" s="285"/>
      <c r="X4707" s="285"/>
    </row>
    <row r="4708" spans="1:24">
      <c r="A4708" s="45"/>
      <c r="B4708" s="43">
        <f t="shared" si="80"/>
        <v>4686</v>
      </c>
      <c r="C4708" s="539"/>
      <c r="D4708" s="620"/>
      <c r="E4708" s="620"/>
      <c r="F4708" s="48"/>
      <c r="N4708" s="285"/>
      <c r="O4708" s="285"/>
      <c r="U4708" s="285"/>
      <c r="V4708" s="285"/>
      <c r="W4708" s="285"/>
      <c r="X4708" s="285"/>
    </row>
    <row r="4709" spans="1:24">
      <c r="A4709" s="45"/>
      <c r="B4709" s="43">
        <f t="shared" si="80"/>
        <v>4687</v>
      </c>
      <c r="C4709" s="539"/>
      <c r="D4709" s="620"/>
      <c r="E4709" s="620"/>
      <c r="F4709" s="48"/>
      <c r="N4709" s="285"/>
      <c r="O4709" s="285"/>
      <c r="U4709" s="285"/>
      <c r="V4709" s="285"/>
      <c r="W4709" s="285"/>
      <c r="X4709" s="285"/>
    </row>
    <row r="4710" spans="1:24">
      <c r="A4710" s="45"/>
      <c r="B4710" s="43">
        <f t="shared" si="80"/>
        <v>4688</v>
      </c>
      <c r="C4710" s="539"/>
      <c r="D4710" s="620"/>
      <c r="E4710" s="620"/>
      <c r="F4710" s="48"/>
      <c r="N4710" s="285"/>
      <c r="O4710" s="285"/>
      <c r="U4710" s="285"/>
      <c r="V4710" s="285"/>
      <c r="W4710" s="285"/>
      <c r="X4710" s="285"/>
    </row>
    <row r="4711" spans="1:24">
      <c r="A4711" s="45"/>
      <c r="B4711" s="43">
        <f t="shared" si="80"/>
        <v>4689</v>
      </c>
      <c r="C4711" s="539"/>
      <c r="D4711" s="620"/>
      <c r="E4711" s="620"/>
      <c r="F4711" s="48"/>
      <c r="N4711" s="285"/>
      <c r="O4711" s="285"/>
      <c r="U4711" s="285"/>
      <c r="V4711" s="285"/>
      <c r="W4711" s="285"/>
      <c r="X4711" s="285"/>
    </row>
    <row r="4712" spans="1:24">
      <c r="A4712" s="45"/>
      <c r="B4712" s="43">
        <f t="shared" si="80"/>
        <v>4690</v>
      </c>
      <c r="C4712" s="539"/>
      <c r="D4712" s="620"/>
      <c r="E4712" s="620"/>
      <c r="F4712" s="48"/>
      <c r="N4712" s="285"/>
      <c r="O4712" s="285"/>
      <c r="U4712" s="285"/>
      <c r="V4712" s="285"/>
      <c r="W4712" s="285"/>
      <c r="X4712" s="285"/>
    </row>
    <row r="4713" spans="1:24">
      <c r="A4713" s="45"/>
      <c r="B4713" s="43">
        <f t="shared" si="80"/>
        <v>4691</v>
      </c>
      <c r="C4713" s="539"/>
      <c r="D4713" s="620"/>
      <c r="E4713" s="620"/>
      <c r="F4713" s="48"/>
      <c r="N4713" s="285"/>
      <c r="O4713" s="285"/>
      <c r="U4713" s="285"/>
      <c r="V4713" s="285"/>
      <c r="W4713" s="285"/>
      <c r="X4713" s="285"/>
    </row>
    <row r="4714" spans="1:24">
      <c r="A4714" s="45"/>
      <c r="B4714" s="43">
        <f t="shared" si="80"/>
        <v>4692</v>
      </c>
      <c r="C4714" s="539"/>
      <c r="D4714" s="620"/>
      <c r="E4714" s="620"/>
      <c r="F4714" s="48"/>
      <c r="N4714" s="285"/>
      <c r="O4714" s="285"/>
      <c r="U4714" s="285"/>
      <c r="V4714" s="285"/>
      <c r="W4714" s="285"/>
      <c r="X4714" s="285"/>
    </row>
    <row r="4715" spans="1:24">
      <c r="A4715" s="45"/>
      <c r="B4715" s="43">
        <f t="shared" si="80"/>
        <v>4693</v>
      </c>
      <c r="C4715" s="539"/>
      <c r="D4715" s="620"/>
      <c r="E4715" s="620"/>
      <c r="F4715" s="48"/>
      <c r="N4715" s="285"/>
      <c r="O4715" s="285"/>
      <c r="U4715" s="285"/>
      <c r="V4715" s="285"/>
      <c r="W4715" s="285"/>
      <c r="X4715" s="285"/>
    </row>
    <row r="4716" spans="1:24">
      <c r="A4716" s="45"/>
      <c r="B4716" s="43">
        <f t="shared" si="80"/>
        <v>4694</v>
      </c>
      <c r="C4716" s="539"/>
      <c r="D4716" s="620"/>
      <c r="E4716" s="620"/>
      <c r="F4716" s="48"/>
      <c r="N4716" s="285"/>
      <c r="O4716" s="285"/>
      <c r="U4716" s="285"/>
      <c r="V4716" s="285"/>
      <c r="W4716" s="285"/>
      <c r="X4716" s="285"/>
    </row>
    <row r="4717" spans="1:24">
      <c r="A4717" s="45"/>
      <c r="B4717" s="43">
        <f t="shared" si="80"/>
        <v>4695</v>
      </c>
      <c r="C4717" s="539"/>
      <c r="D4717" s="620"/>
      <c r="E4717" s="620"/>
      <c r="F4717" s="48"/>
      <c r="N4717" s="285"/>
      <c r="O4717" s="285"/>
      <c r="U4717" s="285"/>
      <c r="V4717" s="285"/>
      <c r="W4717" s="285"/>
      <c r="X4717" s="285"/>
    </row>
    <row r="4718" spans="1:24">
      <c r="A4718" s="45"/>
      <c r="B4718" s="43">
        <f t="shared" si="80"/>
        <v>4696</v>
      </c>
      <c r="C4718" s="539"/>
      <c r="D4718" s="620"/>
      <c r="E4718" s="620"/>
      <c r="F4718" s="48"/>
      <c r="N4718" s="285"/>
      <c r="O4718" s="285"/>
      <c r="U4718" s="285"/>
      <c r="V4718" s="285"/>
      <c r="W4718" s="285"/>
      <c r="X4718" s="285"/>
    </row>
    <row r="4719" spans="1:24">
      <c r="A4719" s="45"/>
      <c r="B4719" s="43">
        <f t="shared" si="80"/>
        <v>4697</v>
      </c>
      <c r="C4719" s="539"/>
      <c r="D4719" s="620"/>
      <c r="E4719" s="620"/>
      <c r="F4719" s="48"/>
      <c r="N4719" s="285"/>
      <c r="O4719" s="285"/>
      <c r="U4719" s="285"/>
      <c r="V4719" s="285"/>
      <c r="W4719" s="285"/>
      <c r="X4719" s="285"/>
    </row>
    <row r="4720" spans="1:24">
      <c r="A4720" s="45"/>
      <c r="B4720" s="43">
        <f t="shared" si="80"/>
        <v>4698</v>
      </c>
      <c r="C4720" s="539"/>
      <c r="D4720" s="620"/>
      <c r="E4720" s="620"/>
      <c r="F4720" s="48"/>
      <c r="N4720" s="285"/>
      <c r="O4720" s="285"/>
      <c r="U4720" s="285"/>
      <c r="V4720" s="285"/>
      <c r="W4720" s="285"/>
      <c r="X4720" s="285"/>
    </row>
    <row r="4721" spans="1:24">
      <c r="A4721" s="45"/>
      <c r="B4721" s="43">
        <f t="shared" si="80"/>
        <v>4699</v>
      </c>
      <c r="C4721" s="539"/>
      <c r="D4721" s="620"/>
      <c r="E4721" s="620"/>
      <c r="F4721" s="48"/>
      <c r="N4721" s="285"/>
      <c r="O4721" s="285"/>
      <c r="U4721" s="285"/>
      <c r="V4721" s="285"/>
      <c r="W4721" s="285"/>
      <c r="X4721" s="285"/>
    </row>
    <row r="4722" spans="1:24">
      <c r="A4722" s="45"/>
      <c r="B4722" s="43">
        <f t="shared" si="80"/>
        <v>4700</v>
      </c>
      <c r="C4722" s="539"/>
      <c r="D4722" s="620"/>
      <c r="E4722" s="620"/>
      <c r="F4722" s="48"/>
      <c r="N4722" s="285"/>
      <c r="O4722" s="285"/>
      <c r="U4722" s="285"/>
      <c r="V4722" s="285"/>
      <c r="W4722" s="285"/>
      <c r="X4722" s="285"/>
    </row>
    <row r="4723" spans="1:24">
      <c r="A4723" s="45"/>
      <c r="B4723" s="43">
        <f t="shared" si="80"/>
        <v>4701</v>
      </c>
      <c r="C4723" s="539"/>
      <c r="D4723" s="620"/>
      <c r="E4723" s="620"/>
      <c r="F4723" s="48"/>
      <c r="N4723" s="285"/>
      <c r="O4723" s="285"/>
      <c r="U4723" s="285"/>
      <c r="V4723" s="285"/>
      <c r="W4723" s="285"/>
      <c r="X4723" s="285"/>
    </row>
    <row r="4724" spans="1:24">
      <c r="A4724" s="45"/>
      <c r="B4724" s="43">
        <f t="shared" si="80"/>
        <v>4702</v>
      </c>
      <c r="C4724" s="539"/>
      <c r="D4724" s="620"/>
      <c r="E4724" s="620"/>
      <c r="F4724" s="48"/>
      <c r="N4724" s="285"/>
      <c r="O4724" s="285"/>
      <c r="U4724" s="285"/>
      <c r="V4724" s="285"/>
      <c r="W4724" s="285"/>
      <c r="X4724" s="285"/>
    </row>
    <row r="4725" spans="1:24">
      <c r="A4725" s="45"/>
      <c r="B4725" s="43">
        <f t="shared" si="80"/>
        <v>4703</v>
      </c>
      <c r="C4725" s="539"/>
      <c r="D4725" s="620"/>
      <c r="E4725" s="620"/>
      <c r="F4725" s="48"/>
      <c r="N4725" s="285"/>
      <c r="O4725" s="285"/>
      <c r="U4725" s="285"/>
      <c r="V4725" s="285"/>
      <c r="W4725" s="285"/>
      <c r="X4725" s="285"/>
    </row>
    <row r="4726" spans="1:24">
      <c r="A4726" s="45"/>
      <c r="B4726" s="43">
        <f t="shared" si="80"/>
        <v>4704</v>
      </c>
      <c r="C4726" s="539"/>
      <c r="D4726" s="620"/>
      <c r="E4726" s="620"/>
      <c r="F4726" s="48"/>
      <c r="N4726" s="285"/>
      <c r="O4726" s="285"/>
      <c r="U4726" s="285"/>
      <c r="V4726" s="285"/>
      <c r="W4726" s="285"/>
      <c r="X4726" s="285"/>
    </row>
    <row r="4727" spans="1:24">
      <c r="A4727" s="45"/>
      <c r="B4727" s="43">
        <f t="shared" si="80"/>
        <v>4705</v>
      </c>
      <c r="C4727" s="539"/>
      <c r="D4727" s="620"/>
      <c r="E4727" s="620"/>
      <c r="F4727" s="48"/>
      <c r="N4727" s="285"/>
      <c r="O4727" s="285"/>
      <c r="U4727" s="285"/>
      <c r="V4727" s="285"/>
      <c r="W4727" s="285"/>
      <c r="X4727" s="285"/>
    </row>
    <row r="4728" spans="1:24">
      <c r="A4728" s="45"/>
      <c r="B4728" s="43">
        <f t="shared" si="80"/>
        <v>4706</v>
      </c>
      <c r="C4728" s="539"/>
      <c r="D4728" s="620"/>
      <c r="E4728" s="620"/>
      <c r="F4728" s="48"/>
      <c r="N4728" s="285"/>
      <c r="O4728" s="285"/>
      <c r="U4728" s="285"/>
      <c r="V4728" s="285"/>
      <c r="W4728" s="285"/>
      <c r="X4728" s="285"/>
    </row>
    <row r="4729" spans="1:24">
      <c r="A4729" s="45"/>
      <c r="B4729" s="43">
        <f t="shared" si="80"/>
        <v>4707</v>
      </c>
      <c r="C4729" s="539"/>
      <c r="D4729" s="620"/>
      <c r="E4729" s="620"/>
      <c r="F4729" s="48"/>
      <c r="N4729" s="285"/>
      <c r="O4729" s="285"/>
      <c r="U4729" s="285"/>
      <c r="V4729" s="285"/>
      <c r="W4729" s="285"/>
      <c r="X4729" s="285"/>
    </row>
    <row r="4730" spans="1:24">
      <c r="A4730" s="45"/>
      <c r="B4730" s="43">
        <f t="shared" si="80"/>
        <v>4708</v>
      </c>
      <c r="C4730" s="539"/>
      <c r="D4730" s="620"/>
      <c r="E4730" s="620"/>
      <c r="F4730" s="48"/>
      <c r="N4730" s="285"/>
      <c r="O4730" s="285"/>
      <c r="U4730" s="285"/>
      <c r="V4730" s="285"/>
      <c r="W4730" s="285"/>
      <c r="X4730" s="285"/>
    </row>
    <row r="4731" spans="1:24">
      <c r="A4731" s="45"/>
      <c r="B4731" s="43">
        <f t="shared" si="80"/>
        <v>4709</v>
      </c>
      <c r="C4731" s="539"/>
      <c r="D4731" s="620"/>
      <c r="E4731" s="620"/>
      <c r="F4731" s="48"/>
      <c r="N4731" s="285"/>
      <c r="O4731" s="285"/>
      <c r="U4731" s="285"/>
      <c r="V4731" s="285"/>
      <c r="W4731" s="285"/>
      <c r="X4731" s="285"/>
    </row>
    <row r="4732" spans="1:24">
      <c r="A4732" s="45"/>
      <c r="B4732" s="43">
        <f t="shared" si="80"/>
        <v>4710</v>
      </c>
      <c r="C4732" s="539"/>
      <c r="D4732" s="620"/>
      <c r="E4732" s="620"/>
      <c r="F4732" s="48"/>
      <c r="N4732" s="285"/>
      <c r="O4732" s="285"/>
      <c r="U4732" s="285"/>
      <c r="V4732" s="285"/>
      <c r="W4732" s="285"/>
      <c r="X4732" s="285"/>
    </row>
    <row r="4733" spans="1:24">
      <c r="A4733" s="45"/>
      <c r="B4733" s="43">
        <f t="shared" si="80"/>
        <v>4711</v>
      </c>
      <c r="C4733" s="539"/>
      <c r="D4733" s="620"/>
      <c r="E4733" s="620"/>
      <c r="F4733" s="48"/>
      <c r="N4733" s="285"/>
      <c r="O4733" s="285"/>
      <c r="U4733" s="285"/>
      <c r="V4733" s="285"/>
      <c r="W4733" s="285"/>
      <c r="X4733" s="285"/>
    </row>
    <row r="4734" spans="1:24">
      <c r="A4734" s="45"/>
      <c r="B4734" s="43">
        <f t="shared" si="80"/>
        <v>4712</v>
      </c>
      <c r="C4734" s="539"/>
      <c r="D4734" s="620"/>
      <c r="E4734" s="620"/>
      <c r="F4734" s="48"/>
      <c r="N4734" s="285"/>
      <c r="O4734" s="285"/>
      <c r="U4734" s="285"/>
      <c r="V4734" s="285"/>
      <c r="W4734" s="285"/>
      <c r="X4734" s="285"/>
    </row>
    <row r="4735" spans="1:24">
      <c r="A4735" s="45"/>
      <c r="B4735" s="43">
        <f t="shared" si="80"/>
        <v>4713</v>
      </c>
      <c r="C4735" s="539"/>
      <c r="D4735" s="620"/>
      <c r="E4735" s="620"/>
      <c r="F4735" s="48"/>
      <c r="N4735" s="285"/>
      <c r="O4735" s="285"/>
      <c r="U4735" s="285"/>
      <c r="V4735" s="285"/>
      <c r="W4735" s="285"/>
      <c r="X4735" s="285"/>
    </row>
    <row r="4736" spans="1:24">
      <c r="A4736" s="45"/>
      <c r="B4736" s="43">
        <f t="shared" si="80"/>
        <v>4714</v>
      </c>
      <c r="C4736" s="539"/>
      <c r="D4736" s="620"/>
      <c r="E4736" s="620"/>
      <c r="F4736" s="48"/>
      <c r="N4736" s="285"/>
      <c r="O4736" s="285"/>
      <c r="U4736" s="285"/>
      <c r="V4736" s="285"/>
      <c r="W4736" s="285"/>
      <c r="X4736" s="285"/>
    </row>
    <row r="4737" spans="1:24">
      <c r="A4737" s="45"/>
      <c r="B4737" s="43">
        <f t="shared" si="80"/>
        <v>4715</v>
      </c>
      <c r="C4737" s="539"/>
      <c r="D4737" s="620"/>
      <c r="E4737" s="620"/>
      <c r="F4737" s="48"/>
      <c r="N4737" s="285"/>
      <c r="O4737" s="285"/>
      <c r="U4737" s="285"/>
      <c r="V4737" s="285"/>
      <c r="W4737" s="285"/>
      <c r="X4737" s="285"/>
    </row>
    <row r="4738" spans="1:24">
      <c r="A4738" s="45"/>
      <c r="B4738" s="43">
        <f t="shared" si="80"/>
        <v>4716</v>
      </c>
      <c r="C4738" s="539"/>
      <c r="D4738" s="620"/>
      <c r="E4738" s="620"/>
      <c r="F4738" s="48"/>
      <c r="N4738" s="285"/>
      <c r="O4738" s="285"/>
      <c r="U4738" s="285"/>
      <c r="V4738" s="285"/>
      <c r="W4738" s="285"/>
      <c r="X4738" s="285"/>
    </row>
    <row r="4739" spans="1:24">
      <c r="A4739" s="45"/>
      <c r="B4739" s="43">
        <f t="shared" si="80"/>
        <v>4717</v>
      </c>
      <c r="C4739" s="539"/>
      <c r="D4739" s="620"/>
      <c r="E4739" s="620"/>
      <c r="F4739" s="48"/>
      <c r="N4739" s="285"/>
      <c r="O4739" s="285"/>
      <c r="U4739" s="285"/>
      <c r="V4739" s="285"/>
      <c r="W4739" s="285"/>
      <c r="X4739" s="285"/>
    </row>
    <row r="4740" spans="1:24">
      <c r="A4740" s="45"/>
      <c r="B4740" s="43">
        <f t="shared" si="80"/>
        <v>4718</v>
      </c>
      <c r="C4740" s="539"/>
      <c r="D4740" s="620"/>
      <c r="E4740" s="620"/>
      <c r="F4740" s="48"/>
      <c r="N4740" s="285"/>
      <c r="O4740" s="285"/>
      <c r="U4740" s="285"/>
      <c r="V4740" s="285"/>
      <c r="W4740" s="285"/>
      <c r="X4740" s="285"/>
    </row>
    <row r="4741" spans="1:24">
      <c r="A4741" s="45"/>
      <c r="B4741" s="43">
        <f t="shared" si="80"/>
        <v>4719</v>
      </c>
      <c r="C4741" s="539"/>
      <c r="D4741" s="620"/>
      <c r="E4741" s="620"/>
      <c r="F4741" s="48"/>
      <c r="N4741" s="285"/>
      <c r="O4741" s="285"/>
      <c r="U4741" s="285"/>
      <c r="V4741" s="285"/>
      <c r="W4741" s="285"/>
      <c r="X4741" s="285"/>
    </row>
    <row r="4742" spans="1:24">
      <c r="A4742" s="45"/>
      <c r="B4742" s="43">
        <f t="shared" si="80"/>
        <v>4720</v>
      </c>
      <c r="C4742" s="539"/>
      <c r="D4742" s="620"/>
      <c r="E4742" s="620"/>
      <c r="F4742" s="48"/>
      <c r="N4742" s="285"/>
      <c r="O4742" s="285"/>
      <c r="U4742" s="285"/>
      <c r="V4742" s="285"/>
      <c r="W4742" s="285"/>
      <c r="X4742" s="285"/>
    </row>
    <row r="4743" spans="1:24">
      <c r="A4743" s="45"/>
      <c r="B4743" s="43">
        <f t="shared" si="80"/>
        <v>4721</v>
      </c>
      <c r="C4743" s="539"/>
      <c r="D4743" s="620"/>
      <c r="E4743" s="620"/>
      <c r="F4743" s="48"/>
      <c r="N4743" s="285"/>
      <c r="O4743" s="285"/>
      <c r="U4743" s="285"/>
      <c r="V4743" s="285"/>
      <c r="W4743" s="285"/>
      <c r="X4743" s="285"/>
    </row>
    <row r="4744" spans="1:24">
      <c r="A4744" s="45"/>
      <c r="B4744" s="43">
        <f t="shared" si="80"/>
        <v>4722</v>
      </c>
      <c r="C4744" s="539"/>
      <c r="D4744" s="620"/>
      <c r="E4744" s="620"/>
      <c r="F4744" s="48"/>
      <c r="N4744" s="285"/>
      <c r="O4744" s="285"/>
      <c r="U4744" s="285"/>
      <c r="V4744" s="285"/>
      <c r="W4744" s="285"/>
      <c r="X4744" s="285"/>
    </row>
    <row r="4745" spans="1:24">
      <c r="A4745" s="45"/>
      <c r="B4745" s="43">
        <f t="shared" si="80"/>
        <v>4723</v>
      </c>
      <c r="C4745" s="539"/>
      <c r="D4745" s="620"/>
      <c r="E4745" s="620"/>
      <c r="F4745" s="48"/>
      <c r="N4745" s="285"/>
      <c r="O4745" s="285"/>
      <c r="U4745" s="285"/>
      <c r="V4745" s="285"/>
      <c r="W4745" s="285"/>
      <c r="X4745" s="285"/>
    </row>
    <row r="4746" spans="1:24">
      <c r="A4746" s="45"/>
      <c r="B4746" s="43">
        <f t="shared" si="80"/>
        <v>4724</v>
      </c>
      <c r="C4746" s="539"/>
      <c r="D4746" s="620"/>
      <c r="E4746" s="620"/>
      <c r="F4746" s="48"/>
      <c r="N4746" s="285"/>
      <c r="O4746" s="285"/>
      <c r="U4746" s="285"/>
      <c r="V4746" s="285"/>
      <c r="W4746" s="285"/>
      <c r="X4746" s="285"/>
    </row>
    <row r="4747" spans="1:24">
      <c r="A4747" s="45"/>
      <c r="B4747" s="43">
        <f t="shared" si="80"/>
        <v>4725</v>
      </c>
      <c r="C4747" s="539"/>
      <c r="D4747" s="620"/>
      <c r="E4747" s="620"/>
      <c r="F4747" s="48"/>
      <c r="N4747" s="285"/>
      <c r="O4747" s="285"/>
      <c r="U4747" s="285"/>
      <c r="V4747" s="285"/>
      <c r="W4747" s="285"/>
      <c r="X4747" s="285"/>
    </row>
    <row r="4748" spans="1:24">
      <c r="A4748" s="45"/>
      <c r="B4748" s="43">
        <f t="shared" si="80"/>
        <v>4726</v>
      </c>
      <c r="C4748" s="539"/>
      <c r="D4748" s="620"/>
      <c r="E4748" s="620"/>
      <c r="F4748" s="48"/>
      <c r="N4748" s="285"/>
      <c r="O4748" s="285"/>
      <c r="U4748" s="285"/>
      <c r="V4748" s="285"/>
      <c r="W4748" s="285"/>
      <c r="X4748" s="285"/>
    </row>
    <row r="4749" spans="1:24">
      <c r="A4749" s="45"/>
      <c r="B4749" s="43">
        <f t="shared" si="80"/>
        <v>4727</v>
      </c>
      <c r="C4749" s="539"/>
      <c r="D4749" s="620"/>
      <c r="E4749" s="620"/>
      <c r="F4749" s="48"/>
      <c r="N4749" s="285"/>
      <c r="O4749" s="285"/>
      <c r="U4749" s="285"/>
      <c r="V4749" s="285"/>
      <c r="W4749" s="285"/>
      <c r="X4749" s="285"/>
    </row>
    <row r="4750" spans="1:24">
      <c r="A4750" s="45"/>
      <c r="B4750" s="43">
        <f t="shared" si="80"/>
        <v>4728</v>
      </c>
      <c r="C4750" s="539"/>
      <c r="D4750" s="620"/>
      <c r="E4750" s="620"/>
      <c r="F4750" s="48"/>
      <c r="N4750" s="285"/>
      <c r="O4750" s="285"/>
      <c r="U4750" s="285"/>
      <c r="V4750" s="285"/>
      <c r="W4750" s="285"/>
      <c r="X4750" s="285"/>
    </row>
    <row r="4751" spans="1:24">
      <c r="A4751" s="45"/>
      <c r="B4751" s="43">
        <f t="shared" si="80"/>
        <v>4729</v>
      </c>
      <c r="C4751" s="539"/>
      <c r="D4751" s="620"/>
      <c r="E4751" s="620"/>
      <c r="F4751" s="48"/>
      <c r="N4751" s="285"/>
      <c r="O4751" s="285"/>
      <c r="U4751" s="285"/>
      <c r="V4751" s="285"/>
      <c r="W4751" s="285"/>
      <c r="X4751" s="285"/>
    </row>
    <row r="4752" spans="1:24">
      <c r="A4752" s="45"/>
      <c r="B4752" s="43">
        <f t="shared" si="80"/>
        <v>4730</v>
      </c>
      <c r="C4752" s="539"/>
      <c r="D4752" s="620"/>
      <c r="E4752" s="620"/>
      <c r="F4752" s="48"/>
      <c r="N4752" s="285"/>
      <c r="O4752" s="285"/>
      <c r="U4752" s="285"/>
      <c r="V4752" s="285"/>
      <c r="W4752" s="285"/>
      <c r="X4752" s="285"/>
    </row>
    <row r="4753" spans="1:24">
      <c r="A4753" s="45"/>
      <c r="B4753" s="43">
        <f t="shared" si="80"/>
        <v>4731</v>
      </c>
      <c r="C4753" s="539"/>
      <c r="D4753" s="620"/>
      <c r="E4753" s="620"/>
      <c r="F4753" s="48"/>
      <c r="N4753" s="285"/>
      <c r="O4753" s="285"/>
      <c r="U4753" s="285"/>
      <c r="V4753" s="285"/>
      <c r="W4753" s="285"/>
      <c r="X4753" s="285"/>
    </row>
    <row r="4754" spans="1:24">
      <c r="A4754" s="45"/>
      <c r="B4754" s="43">
        <f t="shared" si="80"/>
        <v>4732</v>
      </c>
      <c r="C4754" s="539"/>
      <c r="D4754" s="620"/>
      <c r="E4754" s="620"/>
      <c r="F4754" s="48"/>
      <c r="N4754" s="285"/>
      <c r="O4754" s="285"/>
      <c r="U4754" s="285"/>
      <c r="V4754" s="285"/>
      <c r="W4754" s="285"/>
      <c r="X4754" s="285"/>
    </row>
    <row r="4755" spans="1:24">
      <c r="A4755" s="45"/>
      <c r="B4755" s="43">
        <f t="shared" si="80"/>
        <v>4733</v>
      </c>
      <c r="C4755" s="539"/>
      <c r="D4755" s="620"/>
      <c r="E4755" s="620"/>
      <c r="F4755" s="48"/>
      <c r="N4755" s="285"/>
      <c r="O4755" s="285"/>
      <c r="U4755" s="285"/>
      <c r="V4755" s="285"/>
      <c r="W4755" s="285"/>
      <c r="X4755" s="285"/>
    </row>
    <row r="4756" spans="1:24">
      <c r="A4756" s="45"/>
      <c r="B4756" s="43">
        <f t="shared" si="80"/>
        <v>4734</v>
      </c>
      <c r="C4756" s="539"/>
      <c r="D4756" s="620"/>
      <c r="E4756" s="620"/>
      <c r="F4756" s="48"/>
      <c r="N4756" s="285"/>
      <c r="O4756" s="285"/>
      <c r="U4756" s="285"/>
      <c r="V4756" s="285"/>
      <c r="W4756" s="285"/>
      <c r="X4756" s="285"/>
    </row>
    <row r="4757" spans="1:24">
      <c r="A4757" s="45"/>
      <c r="B4757" s="43">
        <f t="shared" si="80"/>
        <v>4735</v>
      </c>
      <c r="C4757" s="539"/>
      <c r="D4757" s="620"/>
      <c r="E4757" s="620"/>
      <c r="F4757" s="48"/>
      <c r="N4757" s="285"/>
      <c r="O4757" s="285"/>
      <c r="U4757" s="285"/>
      <c r="V4757" s="285"/>
      <c r="W4757" s="285"/>
      <c r="X4757" s="285"/>
    </row>
    <row r="4758" spans="1:24">
      <c r="A4758" s="45"/>
      <c r="B4758" s="43">
        <f t="shared" si="80"/>
        <v>4736</v>
      </c>
      <c r="C4758" s="539"/>
      <c r="D4758" s="620"/>
      <c r="E4758" s="620"/>
      <c r="F4758" s="48"/>
      <c r="N4758" s="285"/>
      <c r="O4758" s="285"/>
      <c r="U4758" s="285"/>
      <c r="V4758" s="285"/>
      <c r="W4758" s="285"/>
      <c r="X4758" s="285"/>
    </row>
    <row r="4759" spans="1:24">
      <c r="A4759" s="45"/>
      <c r="B4759" s="43">
        <f t="shared" si="80"/>
        <v>4737</v>
      </c>
      <c r="C4759" s="539"/>
      <c r="D4759" s="620"/>
      <c r="E4759" s="620"/>
      <c r="F4759" s="48"/>
      <c r="N4759" s="285"/>
      <c r="O4759" s="285"/>
      <c r="U4759" s="285"/>
      <c r="V4759" s="285"/>
      <c r="W4759" s="285"/>
      <c r="X4759" s="285"/>
    </row>
    <row r="4760" spans="1:24">
      <c r="A4760" s="45"/>
      <c r="B4760" s="43">
        <f t="shared" si="80"/>
        <v>4738</v>
      </c>
      <c r="C4760" s="539"/>
      <c r="D4760" s="620"/>
      <c r="E4760" s="620"/>
      <c r="F4760" s="48"/>
      <c r="N4760" s="285"/>
      <c r="O4760" s="285"/>
      <c r="U4760" s="285"/>
      <c r="V4760" s="285"/>
      <c r="W4760" s="285"/>
      <c r="X4760" s="285"/>
    </row>
    <row r="4761" spans="1:24">
      <c r="A4761" s="45"/>
      <c r="B4761" s="43">
        <f t="shared" ref="B4761:B4824" si="81">B4760+1</f>
        <v>4739</v>
      </c>
      <c r="C4761" s="539"/>
      <c r="D4761" s="620"/>
      <c r="E4761" s="620"/>
      <c r="F4761" s="48"/>
      <c r="N4761" s="285"/>
      <c r="O4761" s="285"/>
      <c r="U4761" s="285"/>
      <c r="V4761" s="285"/>
      <c r="W4761" s="285"/>
      <c r="X4761" s="285"/>
    </row>
    <row r="4762" spans="1:24">
      <c r="A4762" s="45"/>
      <c r="B4762" s="43">
        <f t="shared" si="81"/>
        <v>4740</v>
      </c>
      <c r="C4762" s="539"/>
      <c r="D4762" s="620"/>
      <c r="E4762" s="620"/>
      <c r="F4762" s="48"/>
      <c r="N4762" s="285"/>
      <c r="O4762" s="285"/>
      <c r="U4762" s="285"/>
      <c r="V4762" s="285"/>
      <c r="W4762" s="285"/>
      <c r="X4762" s="285"/>
    </row>
    <row r="4763" spans="1:24">
      <c r="A4763" s="45"/>
      <c r="B4763" s="43">
        <f t="shared" si="81"/>
        <v>4741</v>
      </c>
      <c r="C4763" s="539"/>
      <c r="D4763" s="620"/>
      <c r="E4763" s="620"/>
      <c r="F4763" s="48"/>
      <c r="N4763" s="285"/>
      <c r="O4763" s="285"/>
      <c r="U4763" s="285"/>
      <c r="V4763" s="285"/>
      <c r="W4763" s="285"/>
      <c r="X4763" s="285"/>
    </row>
    <row r="4764" spans="1:24">
      <c r="A4764" s="45"/>
      <c r="B4764" s="43">
        <f t="shared" si="81"/>
        <v>4742</v>
      </c>
      <c r="C4764" s="539"/>
      <c r="D4764" s="620"/>
      <c r="E4764" s="620"/>
      <c r="F4764" s="48"/>
      <c r="N4764" s="285"/>
      <c r="O4764" s="285"/>
      <c r="U4764" s="285"/>
      <c r="V4764" s="285"/>
      <c r="W4764" s="285"/>
      <c r="X4764" s="285"/>
    </row>
    <row r="4765" spans="1:24">
      <c r="A4765" s="45"/>
      <c r="B4765" s="43">
        <f t="shared" si="81"/>
        <v>4743</v>
      </c>
      <c r="C4765" s="539"/>
      <c r="D4765" s="620"/>
      <c r="E4765" s="620"/>
      <c r="F4765" s="48"/>
      <c r="N4765" s="285"/>
      <c r="O4765" s="285"/>
      <c r="U4765" s="285"/>
      <c r="V4765" s="285"/>
      <c r="W4765" s="285"/>
      <c r="X4765" s="285"/>
    </row>
    <row r="4766" spans="1:24">
      <c r="A4766" s="45"/>
      <c r="B4766" s="43">
        <f t="shared" si="81"/>
        <v>4744</v>
      </c>
      <c r="C4766" s="539"/>
      <c r="D4766" s="620"/>
      <c r="E4766" s="620"/>
      <c r="F4766" s="48"/>
      <c r="N4766" s="285"/>
      <c r="O4766" s="285"/>
      <c r="U4766" s="285"/>
      <c r="V4766" s="285"/>
      <c r="W4766" s="285"/>
      <c r="X4766" s="285"/>
    </row>
    <row r="4767" spans="1:24">
      <c r="A4767" s="45"/>
      <c r="B4767" s="43">
        <f t="shared" si="81"/>
        <v>4745</v>
      </c>
      <c r="C4767" s="539"/>
      <c r="D4767" s="620"/>
      <c r="E4767" s="620"/>
      <c r="F4767" s="48"/>
      <c r="N4767" s="285"/>
      <c r="O4767" s="285"/>
      <c r="U4767" s="285"/>
      <c r="V4767" s="285"/>
      <c r="W4767" s="285"/>
      <c r="X4767" s="285"/>
    </row>
    <row r="4768" spans="1:24">
      <c r="A4768" s="45"/>
      <c r="B4768" s="43">
        <f t="shared" si="81"/>
        <v>4746</v>
      </c>
      <c r="C4768" s="539"/>
      <c r="D4768" s="620"/>
      <c r="E4768" s="620"/>
      <c r="F4768" s="48"/>
      <c r="N4768" s="285"/>
      <c r="O4768" s="285"/>
      <c r="U4768" s="285"/>
      <c r="V4768" s="285"/>
      <c r="W4768" s="285"/>
      <c r="X4768" s="285"/>
    </row>
    <row r="4769" spans="1:24">
      <c r="A4769" s="45"/>
      <c r="B4769" s="43">
        <f t="shared" si="81"/>
        <v>4747</v>
      </c>
      <c r="C4769" s="539"/>
      <c r="D4769" s="620"/>
      <c r="E4769" s="620"/>
      <c r="F4769" s="48"/>
      <c r="N4769" s="285"/>
      <c r="O4769" s="285"/>
      <c r="U4769" s="285"/>
      <c r="V4769" s="285"/>
      <c r="W4769" s="285"/>
      <c r="X4769" s="285"/>
    </row>
    <row r="4770" spans="1:24">
      <c r="A4770" s="45"/>
      <c r="B4770" s="43">
        <f t="shared" si="81"/>
        <v>4748</v>
      </c>
      <c r="C4770" s="539"/>
      <c r="D4770" s="620"/>
      <c r="E4770" s="620"/>
      <c r="F4770" s="48"/>
      <c r="N4770" s="285"/>
      <c r="O4770" s="285"/>
      <c r="U4770" s="285"/>
      <c r="V4770" s="285"/>
      <c r="W4770" s="285"/>
      <c r="X4770" s="285"/>
    </row>
    <row r="4771" spans="1:24">
      <c r="A4771" s="45"/>
      <c r="B4771" s="43">
        <f t="shared" si="81"/>
        <v>4749</v>
      </c>
      <c r="C4771" s="539"/>
      <c r="D4771" s="620"/>
      <c r="E4771" s="620"/>
      <c r="F4771" s="48"/>
      <c r="N4771" s="285"/>
      <c r="O4771" s="285"/>
      <c r="U4771" s="285"/>
      <c r="V4771" s="285"/>
      <c r="W4771" s="285"/>
      <c r="X4771" s="285"/>
    </row>
    <row r="4772" spans="1:24">
      <c r="A4772" s="45"/>
      <c r="B4772" s="43">
        <f t="shared" si="81"/>
        <v>4750</v>
      </c>
      <c r="C4772" s="539"/>
      <c r="D4772" s="620"/>
      <c r="E4772" s="620"/>
      <c r="F4772" s="48"/>
      <c r="N4772" s="285"/>
      <c r="O4772" s="285"/>
      <c r="U4772" s="285"/>
      <c r="V4772" s="285"/>
      <c r="W4772" s="285"/>
      <c r="X4772" s="285"/>
    </row>
    <row r="4773" spans="1:24">
      <c r="A4773" s="45"/>
      <c r="B4773" s="43">
        <f t="shared" si="81"/>
        <v>4751</v>
      </c>
      <c r="C4773" s="539"/>
      <c r="D4773" s="620"/>
      <c r="E4773" s="620"/>
      <c r="F4773" s="48"/>
      <c r="N4773" s="285"/>
      <c r="O4773" s="285"/>
      <c r="U4773" s="285"/>
      <c r="V4773" s="285"/>
      <c r="W4773" s="285"/>
      <c r="X4773" s="285"/>
    </row>
    <row r="4774" spans="1:24">
      <c r="A4774" s="45"/>
      <c r="B4774" s="43">
        <f t="shared" si="81"/>
        <v>4752</v>
      </c>
      <c r="C4774" s="539"/>
      <c r="D4774" s="620"/>
      <c r="E4774" s="620"/>
      <c r="F4774" s="48"/>
      <c r="N4774" s="285"/>
      <c r="O4774" s="285"/>
      <c r="U4774" s="285"/>
      <c r="V4774" s="285"/>
      <c r="W4774" s="285"/>
      <c r="X4774" s="285"/>
    </row>
    <row r="4775" spans="1:24">
      <c r="A4775" s="45"/>
      <c r="B4775" s="43">
        <f t="shared" si="81"/>
        <v>4753</v>
      </c>
      <c r="C4775" s="539"/>
      <c r="D4775" s="620"/>
      <c r="E4775" s="620"/>
      <c r="F4775" s="48"/>
      <c r="N4775" s="285"/>
      <c r="O4775" s="285"/>
      <c r="U4775" s="285"/>
      <c r="V4775" s="285"/>
      <c r="W4775" s="285"/>
      <c r="X4775" s="285"/>
    </row>
    <row r="4776" spans="1:24">
      <c r="A4776" s="45"/>
      <c r="B4776" s="43">
        <f t="shared" si="81"/>
        <v>4754</v>
      </c>
      <c r="C4776" s="539"/>
      <c r="D4776" s="620"/>
      <c r="E4776" s="620"/>
      <c r="F4776" s="48"/>
      <c r="N4776" s="285"/>
      <c r="O4776" s="285"/>
      <c r="U4776" s="285"/>
      <c r="V4776" s="285"/>
      <c r="W4776" s="285"/>
      <c r="X4776" s="285"/>
    </row>
    <row r="4777" spans="1:24">
      <c r="A4777" s="45"/>
      <c r="B4777" s="43">
        <f t="shared" si="81"/>
        <v>4755</v>
      </c>
      <c r="C4777" s="539"/>
      <c r="D4777" s="620"/>
      <c r="E4777" s="620"/>
      <c r="F4777" s="48"/>
      <c r="N4777" s="285"/>
      <c r="O4777" s="285"/>
      <c r="U4777" s="285"/>
      <c r="V4777" s="285"/>
      <c r="W4777" s="285"/>
      <c r="X4777" s="285"/>
    </row>
    <row r="4778" spans="1:24">
      <c r="A4778" s="45"/>
      <c r="B4778" s="43">
        <f t="shared" si="81"/>
        <v>4756</v>
      </c>
      <c r="C4778" s="539"/>
      <c r="D4778" s="620"/>
      <c r="E4778" s="620"/>
      <c r="F4778" s="48"/>
      <c r="N4778" s="285"/>
      <c r="O4778" s="285"/>
      <c r="U4778" s="285"/>
      <c r="V4778" s="285"/>
      <c r="W4778" s="285"/>
      <c r="X4778" s="285"/>
    </row>
    <row r="4779" spans="1:24">
      <c r="A4779" s="45"/>
      <c r="B4779" s="43">
        <f t="shared" si="81"/>
        <v>4757</v>
      </c>
      <c r="C4779" s="539"/>
      <c r="D4779" s="620"/>
      <c r="E4779" s="620"/>
      <c r="F4779" s="48"/>
      <c r="N4779" s="285"/>
      <c r="O4779" s="285"/>
      <c r="U4779" s="285"/>
      <c r="V4779" s="285"/>
      <c r="W4779" s="285"/>
      <c r="X4779" s="285"/>
    </row>
    <row r="4780" spans="1:24">
      <c r="A4780" s="45"/>
      <c r="B4780" s="43">
        <f t="shared" si="81"/>
        <v>4758</v>
      </c>
      <c r="C4780" s="539"/>
      <c r="D4780" s="620"/>
      <c r="E4780" s="620"/>
      <c r="F4780" s="48"/>
      <c r="N4780" s="285"/>
      <c r="O4780" s="285"/>
      <c r="U4780" s="285"/>
      <c r="V4780" s="285"/>
      <c r="W4780" s="285"/>
      <c r="X4780" s="285"/>
    </row>
    <row r="4781" spans="1:24">
      <c r="A4781" s="45"/>
      <c r="B4781" s="43">
        <f t="shared" si="81"/>
        <v>4759</v>
      </c>
      <c r="C4781" s="539"/>
      <c r="D4781" s="620"/>
      <c r="E4781" s="620"/>
      <c r="F4781" s="48"/>
      <c r="N4781" s="285"/>
      <c r="O4781" s="285"/>
      <c r="U4781" s="285"/>
      <c r="V4781" s="285"/>
      <c r="W4781" s="285"/>
      <c r="X4781" s="285"/>
    </row>
    <row r="4782" spans="1:24">
      <c r="A4782" s="45"/>
      <c r="B4782" s="43">
        <f t="shared" si="81"/>
        <v>4760</v>
      </c>
      <c r="C4782" s="539"/>
      <c r="D4782" s="620"/>
      <c r="E4782" s="620"/>
      <c r="F4782" s="48"/>
      <c r="N4782" s="285"/>
      <c r="O4782" s="285"/>
      <c r="U4782" s="285"/>
      <c r="V4782" s="285"/>
      <c r="W4782" s="285"/>
      <c r="X4782" s="285"/>
    </row>
    <row r="4783" spans="1:24">
      <c r="A4783" s="45"/>
      <c r="B4783" s="43">
        <f t="shared" si="81"/>
        <v>4761</v>
      </c>
      <c r="C4783" s="539"/>
      <c r="D4783" s="620"/>
      <c r="E4783" s="620"/>
      <c r="F4783" s="48"/>
      <c r="N4783" s="285"/>
      <c r="O4783" s="285"/>
      <c r="U4783" s="285"/>
      <c r="V4783" s="285"/>
      <c r="W4783" s="285"/>
      <c r="X4783" s="285"/>
    </row>
    <row r="4784" spans="1:24">
      <c r="A4784" s="45"/>
      <c r="B4784" s="43">
        <f t="shared" si="81"/>
        <v>4762</v>
      </c>
      <c r="C4784" s="539"/>
      <c r="D4784" s="620"/>
      <c r="E4784" s="620"/>
      <c r="F4784" s="48"/>
      <c r="N4784" s="285"/>
      <c r="O4784" s="285"/>
      <c r="U4784" s="285"/>
      <c r="V4784" s="285"/>
      <c r="W4784" s="285"/>
      <c r="X4784" s="285"/>
    </row>
    <row r="4785" spans="1:24">
      <c r="A4785" s="45"/>
      <c r="B4785" s="43">
        <f t="shared" si="81"/>
        <v>4763</v>
      </c>
      <c r="C4785" s="539"/>
      <c r="D4785" s="620"/>
      <c r="E4785" s="620"/>
      <c r="F4785" s="48"/>
      <c r="N4785" s="285"/>
      <c r="O4785" s="285"/>
      <c r="U4785" s="285"/>
      <c r="V4785" s="285"/>
      <c r="W4785" s="285"/>
      <c r="X4785" s="285"/>
    </row>
    <row r="4786" spans="1:24">
      <c r="A4786" s="45"/>
      <c r="B4786" s="43">
        <f t="shared" si="81"/>
        <v>4764</v>
      </c>
      <c r="C4786" s="539"/>
      <c r="D4786" s="620"/>
      <c r="E4786" s="620"/>
      <c r="F4786" s="48"/>
      <c r="N4786" s="285"/>
      <c r="O4786" s="285"/>
      <c r="U4786" s="285"/>
      <c r="V4786" s="285"/>
      <c r="W4786" s="285"/>
      <c r="X4786" s="285"/>
    </row>
    <row r="4787" spans="1:24">
      <c r="A4787" s="45"/>
      <c r="B4787" s="43">
        <f t="shared" si="81"/>
        <v>4765</v>
      </c>
      <c r="C4787" s="539"/>
      <c r="D4787" s="620"/>
      <c r="E4787" s="620"/>
      <c r="F4787" s="48"/>
      <c r="N4787" s="285"/>
      <c r="O4787" s="285"/>
      <c r="U4787" s="285"/>
      <c r="V4787" s="285"/>
      <c r="W4787" s="285"/>
      <c r="X4787" s="285"/>
    </row>
    <row r="4788" spans="1:24">
      <c r="A4788" s="45"/>
      <c r="B4788" s="43">
        <f t="shared" si="81"/>
        <v>4766</v>
      </c>
      <c r="C4788" s="539"/>
      <c r="D4788" s="620"/>
      <c r="E4788" s="620"/>
      <c r="F4788" s="48"/>
      <c r="N4788" s="285"/>
      <c r="O4788" s="285"/>
      <c r="U4788" s="285"/>
      <c r="V4788" s="285"/>
      <c r="W4788" s="285"/>
      <c r="X4788" s="285"/>
    </row>
    <row r="4789" spans="1:24">
      <c r="A4789" s="45"/>
      <c r="B4789" s="43">
        <f t="shared" si="81"/>
        <v>4767</v>
      </c>
      <c r="C4789" s="539"/>
      <c r="D4789" s="620"/>
      <c r="E4789" s="620"/>
      <c r="F4789" s="48"/>
      <c r="N4789" s="285"/>
      <c r="O4789" s="285"/>
      <c r="U4789" s="285"/>
      <c r="V4789" s="285"/>
      <c r="W4789" s="285"/>
      <c r="X4789" s="285"/>
    </row>
    <row r="4790" spans="1:24">
      <c r="A4790" s="45"/>
      <c r="B4790" s="43">
        <f t="shared" si="81"/>
        <v>4768</v>
      </c>
      <c r="C4790" s="539"/>
      <c r="D4790" s="620"/>
      <c r="E4790" s="620"/>
      <c r="F4790" s="48"/>
      <c r="N4790" s="285"/>
      <c r="O4790" s="285"/>
      <c r="U4790" s="285"/>
      <c r="V4790" s="285"/>
      <c r="W4790" s="285"/>
      <c r="X4790" s="285"/>
    </row>
    <row r="4791" spans="1:24">
      <c r="A4791" s="45"/>
      <c r="B4791" s="43">
        <f t="shared" si="81"/>
        <v>4769</v>
      </c>
      <c r="C4791" s="539"/>
      <c r="D4791" s="620"/>
      <c r="E4791" s="620"/>
      <c r="F4791" s="48"/>
      <c r="N4791" s="285"/>
      <c r="O4791" s="285"/>
      <c r="U4791" s="285"/>
      <c r="V4791" s="285"/>
      <c r="W4791" s="285"/>
      <c r="X4791" s="285"/>
    </row>
    <row r="4792" spans="1:24">
      <c r="A4792" s="45"/>
      <c r="B4792" s="43">
        <f t="shared" si="81"/>
        <v>4770</v>
      </c>
      <c r="C4792" s="539"/>
      <c r="D4792" s="620"/>
      <c r="E4792" s="620"/>
      <c r="F4792" s="48"/>
      <c r="N4792" s="285"/>
      <c r="O4792" s="285"/>
      <c r="U4792" s="285"/>
      <c r="V4792" s="285"/>
      <c r="W4792" s="285"/>
      <c r="X4792" s="285"/>
    </row>
    <row r="4793" spans="1:24">
      <c r="A4793" s="45"/>
      <c r="B4793" s="43">
        <f t="shared" si="81"/>
        <v>4771</v>
      </c>
      <c r="C4793" s="539"/>
      <c r="D4793" s="620"/>
      <c r="E4793" s="620"/>
      <c r="F4793" s="48"/>
      <c r="N4793" s="285"/>
      <c r="O4793" s="285"/>
      <c r="U4793" s="285"/>
      <c r="V4793" s="285"/>
      <c r="W4793" s="285"/>
      <c r="X4793" s="285"/>
    </row>
    <row r="4794" spans="1:24">
      <c r="A4794" s="45"/>
      <c r="B4794" s="43">
        <f t="shared" si="81"/>
        <v>4772</v>
      </c>
      <c r="C4794" s="539"/>
      <c r="D4794" s="620"/>
      <c r="E4794" s="620"/>
      <c r="F4794" s="48"/>
      <c r="N4794" s="285"/>
      <c r="O4794" s="285"/>
      <c r="U4794" s="285"/>
      <c r="V4794" s="285"/>
      <c r="W4794" s="285"/>
      <c r="X4794" s="285"/>
    </row>
    <row r="4795" spans="1:24">
      <c r="A4795" s="45"/>
      <c r="B4795" s="43">
        <f t="shared" si="81"/>
        <v>4773</v>
      </c>
      <c r="C4795" s="539"/>
      <c r="D4795" s="620"/>
      <c r="E4795" s="620"/>
      <c r="F4795" s="48"/>
      <c r="N4795" s="285"/>
      <c r="O4795" s="285"/>
      <c r="U4795" s="285"/>
      <c r="V4795" s="285"/>
      <c r="W4795" s="285"/>
      <c r="X4795" s="285"/>
    </row>
    <row r="4796" spans="1:24">
      <c r="A4796" s="45"/>
      <c r="B4796" s="43">
        <f t="shared" si="81"/>
        <v>4774</v>
      </c>
      <c r="C4796" s="539"/>
      <c r="D4796" s="620"/>
      <c r="E4796" s="620"/>
      <c r="F4796" s="48"/>
      <c r="N4796" s="285"/>
      <c r="O4796" s="285"/>
      <c r="U4796" s="285"/>
      <c r="V4796" s="285"/>
      <c r="W4796" s="285"/>
      <c r="X4796" s="285"/>
    </row>
    <row r="4797" spans="1:24">
      <c r="A4797" s="45"/>
      <c r="B4797" s="43">
        <f t="shared" si="81"/>
        <v>4775</v>
      </c>
      <c r="C4797" s="539"/>
      <c r="D4797" s="620"/>
      <c r="E4797" s="620"/>
      <c r="F4797" s="48"/>
      <c r="N4797" s="285"/>
      <c r="O4797" s="285"/>
      <c r="U4797" s="285"/>
      <c r="V4797" s="285"/>
      <c r="W4797" s="285"/>
      <c r="X4797" s="285"/>
    </row>
    <row r="4798" spans="1:24">
      <c r="A4798" s="45"/>
      <c r="B4798" s="43">
        <f t="shared" si="81"/>
        <v>4776</v>
      </c>
      <c r="C4798" s="539"/>
      <c r="D4798" s="620"/>
      <c r="E4798" s="620"/>
      <c r="F4798" s="48"/>
      <c r="N4798" s="285"/>
      <c r="O4798" s="285"/>
      <c r="U4798" s="285"/>
      <c r="V4798" s="285"/>
      <c r="W4798" s="285"/>
      <c r="X4798" s="285"/>
    </row>
    <row r="4799" spans="1:24">
      <c r="A4799" s="45"/>
      <c r="B4799" s="43">
        <f t="shared" si="81"/>
        <v>4777</v>
      </c>
      <c r="C4799" s="539"/>
      <c r="D4799" s="620"/>
      <c r="E4799" s="620"/>
      <c r="F4799" s="48"/>
      <c r="N4799" s="285"/>
      <c r="O4799" s="285"/>
      <c r="U4799" s="285"/>
      <c r="V4799" s="285"/>
      <c r="W4799" s="285"/>
      <c r="X4799" s="285"/>
    </row>
    <row r="4800" spans="1:24">
      <c r="A4800" s="45"/>
      <c r="B4800" s="43">
        <f t="shared" si="81"/>
        <v>4778</v>
      </c>
      <c r="C4800" s="539"/>
      <c r="D4800" s="620"/>
      <c r="E4800" s="620"/>
      <c r="F4800" s="48"/>
      <c r="N4800" s="285"/>
      <c r="O4800" s="285"/>
      <c r="U4800" s="285"/>
      <c r="V4800" s="285"/>
      <c r="W4800" s="285"/>
      <c r="X4800" s="285"/>
    </row>
    <row r="4801" spans="1:24">
      <c r="A4801" s="45"/>
      <c r="B4801" s="43">
        <f t="shared" si="81"/>
        <v>4779</v>
      </c>
      <c r="C4801" s="539"/>
      <c r="D4801" s="620"/>
      <c r="E4801" s="620"/>
      <c r="F4801" s="48"/>
      <c r="N4801" s="285"/>
      <c r="O4801" s="285"/>
      <c r="U4801" s="285"/>
      <c r="V4801" s="285"/>
      <c r="W4801" s="285"/>
      <c r="X4801" s="285"/>
    </row>
    <row r="4802" spans="1:24">
      <c r="A4802" s="45"/>
      <c r="B4802" s="43">
        <f t="shared" si="81"/>
        <v>4780</v>
      </c>
      <c r="C4802" s="539"/>
      <c r="D4802" s="620"/>
      <c r="E4802" s="620"/>
      <c r="F4802" s="48"/>
      <c r="N4802" s="285"/>
      <c r="O4802" s="285"/>
      <c r="U4802" s="285"/>
      <c r="V4802" s="285"/>
      <c r="W4802" s="285"/>
      <c r="X4802" s="285"/>
    </row>
    <row r="4803" spans="1:24">
      <c r="A4803" s="45"/>
      <c r="B4803" s="43">
        <f t="shared" si="81"/>
        <v>4781</v>
      </c>
      <c r="C4803" s="539"/>
      <c r="D4803" s="620"/>
      <c r="E4803" s="620"/>
      <c r="F4803" s="48"/>
      <c r="N4803" s="285"/>
      <c r="O4803" s="285"/>
      <c r="U4803" s="285"/>
      <c r="V4803" s="285"/>
      <c r="W4803" s="285"/>
      <c r="X4803" s="285"/>
    </row>
    <row r="4804" spans="1:24">
      <c r="A4804" s="45"/>
      <c r="B4804" s="43">
        <f t="shared" si="81"/>
        <v>4782</v>
      </c>
      <c r="C4804" s="539"/>
      <c r="D4804" s="620"/>
      <c r="E4804" s="620"/>
      <c r="F4804" s="48"/>
      <c r="N4804" s="285"/>
      <c r="O4804" s="285"/>
      <c r="U4804" s="285"/>
      <c r="V4804" s="285"/>
      <c r="W4804" s="285"/>
      <c r="X4804" s="285"/>
    </row>
    <row r="4805" spans="1:24">
      <c r="A4805" s="45"/>
      <c r="B4805" s="43">
        <f t="shared" si="81"/>
        <v>4783</v>
      </c>
      <c r="C4805" s="539"/>
      <c r="D4805" s="620"/>
      <c r="E4805" s="620"/>
      <c r="F4805" s="48"/>
      <c r="N4805" s="285"/>
      <c r="O4805" s="285"/>
      <c r="U4805" s="285"/>
      <c r="V4805" s="285"/>
      <c r="W4805" s="285"/>
      <c r="X4805" s="285"/>
    </row>
    <row r="4806" spans="1:24">
      <c r="A4806" s="45"/>
      <c r="B4806" s="43">
        <f t="shared" si="81"/>
        <v>4784</v>
      </c>
      <c r="C4806" s="539"/>
      <c r="D4806" s="620"/>
      <c r="E4806" s="620"/>
      <c r="F4806" s="48"/>
      <c r="N4806" s="285"/>
      <c r="O4806" s="285"/>
      <c r="U4806" s="285"/>
      <c r="V4806" s="285"/>
      <c r="W4806" s="285"/>
      <c r="X4806" s="285"/>
    </row>
    <row r="4807" spans="1:24">
      <c r="A4807" s="45"/>
      <c r="B4807" s="43">
        <f t="shared" si="81"/>
        <v>4785</v>
      </c>
      <c r="C4807" s="539"/>
      <c r="D4807" s="620"/>
      <c r="E4807" s="620"/>
      <c r="F4807" s="48"/>
      <c r="N4807" s="285"/>
      <c r="O4807" s="285"/>
      <c r="U4807" s="285"/>
      <c r="V4807" s="285"/>
      <c r="W4807" s="285"/>
      <c r="X4807" s="285"/>
    </row>
    <row r="4808" spans="1:24">
      <c r="A4808" s="45"/>
      <c r="B4808" s="43">
        <f t="shared" si="81"/>
        <v>4786</v>
      </c>
      <c r="C4808" s="539"/>
      <c r="D4808" s="620"/>
      <c r="E4808" s="620"/>
      <c r="F4808" s="48"/>
      <c r="N4808" s="285"/>
      <c r="O4808" s="285"/>
      <c r="U4808" s="285"/>
      <c r="V4808" s="285"/>
      <c r="W4808" s="285"/>
      <c r="X4808" s="285"/>
    </row>
    <row r="4809" spans="1:24">
      <c r="A4809" s="45"/>
      <c r="B4809" s="43">
        <f t="shared" si="81"/>
        <v>4787</v>
      </c>
      <c r="C4809" s="539"/>
      <c r="D4809" s="620"/>
      <c r="E4809" s="620"/>
      <c r="F4809" s="48"/>
      <c r="N4809" s="285"/>
      <c r="O4809" s="285"/>
      <c r="U4809" s="285"/>
      <c r="V4809" s="285"/>
      <c r="W4809" s="285"/>
      <c r="X4809" s="285"/>
    </row>
    <row r="4810" spans="1:24">
      <c r="A4810" s="45"/>
      <c r="B4810" s="43">
        <f t="shared" si="81"/>
        <v>4788</v>
      </c>
      <c r="C4810" s="539"/>
      <c r="D4810" s="620"/>
      <c r="E4810" s="620"/>
      <c r="F4810" s="48"/>
      <c r="N4810" s="285"/>
      <c r="O4810" s="285"/>
      <c r="U4810" s="285"/>
      <c r="V4810" s="285"/>
      <c r="W4810" s="285"/>
      <c r="X4810" s="285"/>
    </row>
    <row r="4811" spans="1:24">
      <c r="A4811" s="45"/>
      <c r="B4811" s="43">
        <f t="shared" si="81"/>
        <v>4789</v>
      </c>
      <c r="C4811" s="539"/>
      <c r="D4811" s="620"/>
      <c r="E4811" s="620"/>
      <c r="F4811" s="48"/>
      <c r="N4811" s="285"/>
      <c r="O4811" s="285"/>
      <c r="U4811" s="285"/>
      <c r="V4811" s="285"/>
      <c r="W4811" s="285"/>
      <c r="X4811" s="285"/>
    </row>
    <row r="4812" spans="1:24">
      <c r="A4812" s="45"/>
      <c r="B4812" s="43">
        <f t="shared" si="81"/>
        <v>4790</v>
      </c>
      <c r="C4812" s="539"/>
      <c r="D4812" s="620"/>
      <c r="E4812" s="620"/>
      <c r="F4812" s="48"/>
      <c r="N4812" s="285"/>
      <c r="O4812" s="285"/>
      <c r="U4812" s="285"/>
      <c r="V4812" s="285"/>
      <c r="W4812" s="285"/>
      <c r="X4812" s="285"/>
    </row>
    <row r="4813" spans="1:24">
      <c r="A4813" s="45"/>
      <c r="B4813" s="43">
        <f t="shared" si="81"/>
        <v>4791</v>
      </c>
      <c r="C4813" s="539"/>
      <c r="D4813" s="620"/>
      <c r="E4813" s="620"/>
      <c r="F4813" s="48"/>
      <c r="N4813" s="285"/>
      <c r="O4813" s="285"/>
      <c r="U4813" s="285"/>
      <c r="V4813" s="285"/>
      <c r="W4813" s="285"/>
      <c r="X4813" s="285"/>
    </row>
    <row r="4814" spans="1:24">
      <c r="A4814" s="45"/>
      <c r="B4814" s="43">
        <f t="shared" si="81"/>
        <v>4792</v>
      </c>
      <c r="C4814" s="539"/>
      <c r="D4814" s="620"/>
      <c r="E4814" s="620"/>
      <c r="F4814" s="48"/>
      <c r="N4814" s="285"/>
      <c r="O4814" s="285"/>
      <c r="U4814" s="285"/>
      <c r="V4814" s="285"/>
      <c r="W4814" s="285"/>
      <c r="X4814" s="285"/>
    </row>
    <row r="4815" spans="1:24">
      <c r="A4815" s="45"/>
      <c r="B4815" s="43">
        <f t="shared" si="81"/>
        <v>4793</v>
      </c>
      <c r="C4815" s="539"/>
      <c r="D4815" s="620"/>
      <c r="E4815" s="620"/>
      <c r="F4815" s="48"/>
      <c r="N4815" s="285"/>
      <c r="O4815" s="285"/>
      <c r="U4815" s="285"/>
      <c r="V4815" s="285"/>
      <c r="W4815" s="285"/>
      <c r="X4815" s="285"/>
    </row>
    <row r="4816" spans="1:24">
      <c r="A4816" s="45"/>
      <c r="B4816" s="43">
        <f t="shared" si="81"/>
        <v>4794</v>
      </c>
      <c r="C4816" s="539"/>
      <c r="D4816" s="620"/>
      <c r="E4816" s="620"/>
      <c r="F4816" s="48"/>
      <c r="N4816" s="285"/>
      <c r="O4816" s="285"/>
      <c r="U4816" s="285"/>
      <c r="V4816" s="285"/>
      <c r="W4816" s="285"/>
      <c r="X4816" s="285"/>
    </row>
    <row r="4817" spans="1:24">
      <c r="A4817" s="45"/>
      <c r="B4817" s="43">
        <f t="shared" si="81"/>
        <v>4795</v>
      </c>
      <c r="C4817" s="539"/>
      <c r="D4817" s="620"/>
      <c r="E4817" s="620"/>
      <c r="F4817" s="48"/>
      <c r="N4817" s="285"/>
      <c r="O4817" s="285"/>
      <c r="U4817" s="285"/>
      <c r="V4817" s="285"/>
      <c r="W4817" s="285"/>
      <c r="X4817" s="285"/>
    </row>
    <row r="4818" spans="1:24">
      <c r="A4818" s="45"/>
      <c r="B4818" s="43">
        <f t="shared" si="81"/>
        <v>4796</v>
      </c>
      <c r="C4818" s="539"/>
      <c r="D4818" s="620"/>
      <c r="E4818" s="620"/>
      <c r="F4818" s="48"/>
      <c r="N4818" s="285"/>
      <c r="O4818" s="285"/>
      <c r="U4818" s="285"/>
      <c r="V4818" s="285"/>
      <c r="W4818" s="285"/>
      <c r="X4818" s="285"/>
    </row>
    <row r="4819" spans="1:24">
      <c r="A4819" s="45"/>
      <c r="B4819" s="43">
        <f t="shared" si="81"/>
        <v>4797</v>
      </c>
      <c r="C4819" s="539"/>
      <c r="D4819" s="620"/>
      <c r="E4819" s="620"/>
      <c r="F4819" s="48"/>
      <c r="N4819" s="285"/>
      <c r="O4819" s="285"/>
      <c r="U4819" s="285"/>
      <c r="V4819" s="285"/>
      <c r="W4819" s="285"/>
      <c r="X4819" s="285"/>
    </row>
    <row r="4820" spans="1:24">
      <c r="A4820" s="45"/>
      <c r="B4820" s="43">
        <f t="shared" si="81"/>
        <v>4798</v>
      </c>
      <c r="C4820" s="539"/>
      <c r="D4820" s="620"/>
      <c r="E4820" s="620"/>
      <c r="F4820" s="48"/>
      <c r="N4820" s="285"/>
      <c r="O4820" s="285"/>
      <c r="U4820" s="285"/>
      <c r="V4820" s="285"/>
      <c r="W4820" s="285"/>
      <c r="X4820" s="285"/>
    </row>
    <row r="4821" spans="1:24">
      <c r="A4821" s="45"/>
      <c r="B4821" s="43">
        <f t="shared" si="81"/>
        <v>4799</v>
      </c>
      <c r="C4821" s="539"/>
      <c r="D4821" s="620"/>
      <c r="E4821" s="620"/>
      <c r="F4821" s="48"/>
      <c r="N4821" s="285"/>
      <c r="O4821" s="285"/>
      <c r="U4821" s="285"/>
      <c r="V4821" s="285"/>
      <c r="W4821" s="285"/>
      <c r="X4821" s="285"/>
    </row>
    <row r="4822" spans="1:24">
      <c r="A4822" s="45"/>
      <c r="B4822" s="43">
        <f t="shared" si="81"/>
        <v>4800</v>
      </c>
      <c r="C4822" s="539"/>
      <c r="D4822" s="620"/>
      <c r="E4822" s="620"/>
      <c r="F4822" s="48"/>
      <c r="N4822" s="285"/>
      <c r="O4822" s="285"/>
      <c r="U4822" s="285"/>
      <c r="V4822" s="285"/>
      <c r="W4822" s="285"/>
      <c r="X4822" s="285"/>
    </row>
    <row r="4823" spans="1:24">
      <c r="A4823" s="45"/>
      <c r="B4823" s="43">
        <f t="shared" si="81"/>
        <v>4801</v>
      </c>
      <c r="C4823" s="539"/>
      <c r="D4823" s="620"/>
      <c r="E4823" s="620"/>
      <c r="F4823" s="48"/>
      <c r="N4823" s="285"/>
      <c r="O4823" s="285"/>
      <c r="U4823" s="285"/>
      <c r="V4823" s="285"/>
      <c r="W4823" s="285"/>
      <c r="X4823" s="285"/>
    </row>
    <row r="4824" spans="1:24">
      <c r="A4824" s="45"/>
      <c r="B4824" s="43">
        <f t="shared" si="81"/>
        <v>4802</v>
      </c>
      <c r="C4824" s="539"/>
      <c r="D4824" s="620"/>
      <c r="E4824" s="620"/>
      <c r="F4824" s="48"/>
      <c r="N4824" s="285"/>
      <c r="O4824" s="285"/>
      <c r="U4824" s="285"/>
      <c r="V4824" s="285"/>
      <c r="W4824" s="285"/>
      <c r="X4824" s="285"/>
    </row>
    <row r="4825" spans="1:24">
      <c r="A4825" s="45"/>
      <c r="B4825" s="43">
        <f t="shared" ref="B4825:B4888" si="82">B4824+1</f>
        <v>4803</v>
      </c>
      <c r="C4825" s="539"/>
      <c r="D4825" s="620"/>
      <c r="E4825" s="620"/>
      <c r="F4825" s="48"/>
      <c r="N4825" s="285"/>
      <c r="O4825" s="285"/>
      <c r="U4825" s="285"/>
      <c r="V4825" s="285"/>
      <c r="W4825" s="285"/>
      <c r="X4825" s="285"/>
    </row>
    <row r="4826" spans="1:24">
      <c r="A4826" s="45"/>
      <c r="B4826" s="43">
        <f t="shared" si="82"/>
        <v>4804</v>
      </c>
      <c r="C4826" s="539"/>
      <c r="D4826" s="620"/>
      <c r="E4826" s="620"/>
      <c r="F4826" s="48"/>
      <c r="N4826" s="285"/>
      <c r="O4826" s="285"/>
      <c r="U4826" s="285"/>
      <c r="V4826" s="285"/>
      <c r="W4826" s="285"/>
      <c r="X4826" s="285"/>
    </row>
    <row r="4827" spans="1:24">
      <c r="A4827" s="45"/>
      <c r="B4827" s="43">
        <f t="shared" si="82"/>
        <v>4805</v>
      </c>
      <c r="C4827" s="539"/>
      <c r="D4827" s="620"/>
      <c r="E4827" s="620"/>
      <c r="F4827" s="48"/>
      <c r="N4827" s="285"/>
      <c r="O4827" s="285"/>
      <c r="U4827" s="285"/>
      <c r="V4827" s="285"/>
      <c r="W4827" s="285"/>
      <c r="X4827" s="285"/>
    </row>
    <row r="4828" spans="1:24">
      <c r="A4828" s="45"/>
      <c r="B4828" s="43">
        <f t="shared" si="82"/>
        <v>4806</v>
      </c>
      <c r="C4828" s="539"/>
      <c r="D4828" s="620"/>
      <c r="E4828" s="620"/>
      <c r="F4828" s="48"/>
      <c r="N4828" s="285"/>
      <c r="O4828" s="285"/>
      <c r="U4828" s="285"/>
      <c r="V4828" s="285"/>
      <c r="W4828" s="285"/>
      <c r="X4828" s="285"/>
    </row>
    <row r="4829" spans="1:24">
      <c r="A4829" s="45"/>
      <c r="B4829" s="43">
        <f t="shared" si="82"/>
        <v>4807</v>
      </c>
      <c r="C4829" s="539"/>
      <c r="D4829" s="620"/>
      <c r="E4829" s="620"/>
      <c r="F4829" s="48"/>
      <c r="N4829" s="285"/>
      <c r="O4829" s="285"/>
      <c r="U4829" s="285"/>
      <c r="V4829" s="285"/>
      <c r="W4829" s="285"/>
      <c r="X4829" s="285"/>
    </row>
    <row r="4830" spans="1:24">
      <c r="A4830" s="45"/>
      <c r="B4830" s="43">
        <f t="shared" si="82"/>
        <v>4808</v>
      </c>
      <c r="C4830" s="539"/>
      <c r="D4830" s="620"/>
      <c r="E4830" s="620"/>
      <c r="F4830" s="48"/>
      <c r="N4830" s="285"/>
      <c r="O4830" s="285"/>
      <c r="U4830" s="285"/>
      <c r="V4830" s="285"/>
      <c r="W4830" s="285"/>
      <c r="X4830" s="285"/>
    </row>
    <row r="4831" spans="1:24">
      <c r="A4831" s="45"/>
      <c r="B4831" s="43">
        <f t="shared" si="82"/>
        <v>4809</v>
      </c>
      <c r="C4831" s="539"/>
      <c r="D4831" s="620"/>
      <c r="E4831" s="620"/>
      <c r="F4831" s="48"/>
      <c r="N4831" s="285"/>
      <c r="O4831" s="285"/>
      <c r="U4831" s="285"/>
      <c r="V4831" s="285"/>
      <c r="W4831" s="285"/>
      <c r="X4831" s="285"/>
    </row>
    <row r="4832" spans="1:24">
      <c r="A4832" s="45"/>
      <c r="B4832" s="43">
        <f t="shared" si="82"/>
        <v>4810</v>
      </c>
      <c r="C4832" s="539"/>
      <c r="D4832" s="620"/>
      <c r="E4832" s="620"/>
      <c r="F4832" s="48"/>
      <c r="N4832" s="285"/>
      <c r="O4832" s="285"/>
      <c r="U4832" s="285"/>
      <c r="V4832" s="285"/>
      <c r="W4832" s="285"/>
      <c r="X4832" s="285"/>
    </row>
    <row r="4833" spans="1:24">
      <c r="A4833" s="45"/>
      <c r="B4833" s="43">
        <f t="shared" si="82"/>
        <v>4811</v>
      </c>
      <c r="C4833" s="539"/>
      <c r="D4833" s="620"/>
      <c r="E4833" s="620"/>
      <c r="F4833" s="48"/>
      <c r="N4833" s="285"/>
      <c r="O4833" s="285"/>
      <c r="U4833" s="285"/>
      <c r="V4833" s="285"/>
      <c r="W4833" s="285"/>
      <c r="X4833" s="285"/>
    </row>
    <row r="4834" spans="1:24">
      <c r="A4834" s="45"/>
      <c r="B4834" s="43">
        <f t="shared" si="82"/>
        <v>4812</v>
      </c>
      <c r="C4834" s="539"/>
      <c r="D4834" s="620"/>
      <c r="E4834" s="620"/>
      <c r="F4834" s="48"/>
      <c r="N4834" s="285"/>
      <c r="O4834" s="285"/>
      <c r="U4834" s="285"/>
      <c r="V4834" s="285"/>
      <c r="W4834" s="285"/>
      <c r="X4834" s="285"/>
    </row>
    <row r="4835" spans="1:24">
      <c r="A4835" s="45"/>
      <c r="B4835" s="43">
        <f t="shared" si="82"/>
        <v>4813</v>
      </c>
      <c r="C4835" s="539"/>
      <c r="D4835" s="620"/>
      <c r="E4835" s="620"/>
      <c r="F4835" s="48"/>
      <c r="N4835" s="285"/>
      <c r="O4835" s="285"/>
      <c r="U4835" s="285"/>
      <c r="V4835" s="285"/>
      <c r="W4835" s="285"/>
      <c r="X4835" s="285"/>
    </row>
    <row r="4836" spans="1:24">
      <c r="A4836" s="45"/>
      <c r="B4836" s="43">
        <f t="shared" si="82"/>
        <v>4814</v>
      </c>
      <c r="C4836" s="539"/>
      <c r="D4836" s="620"/>
      <c r="E4836" s="620"/>
      <c r="F4836" s="48"/>
      <c r="N4836" s="285"/>
      <c r="O4836" s="285"/>
      <c r="U4836" s="285"/>
      <c r="V4836" s="285"/>
      <c r="W4836" s="285"/>
      <c r="X4836" s="285"/>
    </row>
    <row r="4837" spans="1:24">
      <c r="A4837" s="45"/>
      <c r="B4837" s="43">
        <f t="shared" si="82"/>
        <v>4815</v>
      </c>
      <c r="C4837" s="539"/>
      <c r="D4837" s="620"/>
      <c r="E4837" s="620"/>
      <c r="F4837" s="48"/>
      <c r="N4837" s="285"/>
      <c r="O4837" s="285"/>
      <c r="U4837" s="285"/>
      <c r="V4837" s="285"/>
      <c r="W4837" s="285"/>
      <c r="X4837" s="285"/>
    </row>
    <row r="4838" spans="1:24">
      <c r="A4838" s="45"/>
      <c r="B4838" s="43">
        <f t="shared" si="82"/>
        <v>4816</v>
      </c>
      <c r="C4838" s="539"/>
      <c r="D4838" s="620"/>
      <c r="E4838" s="620"/>
      <c r="F4838" s="48"/>
      <c r="N4838" s="285"/>
      <c r="O4838" s="285"/>
      <c r="U4838" s="285"/>
      <c r="V4838" s="285"/>
      <c r="W4838" s="285"/>
      <c r="X4838" s="285"/>
    </row>
    <row r="4839" spans="1:24">
      <c r="A4839" s="45"/>
      <c r="B4839" s="43">
        <f t="shared" si="82"/>
        <v>4817</v>
      </c>
      <c r="C4839" s="539"/>
      <c r="D4839" s="620"/>
      <c r="E4839" s="620"/>
      <c r="F4839" s="48"/>
      <c r="N4839" s="285"/>
      <c r="O4839" s="285"/>
      <c r="U4839" s="285"/>
      <c r="V4839" s="285"/>
      <c r="W4839" s="285"/>
      <c r="X4839" s="285"/>
    </row>
    <row r="4840" spans="1:24">
      <c r="A4840" s="45"/>
      <c r="B4840" s="43">
        <f t="shared" si="82"/>
        <v>4818</v>
      </c>
      <c r="C4840" s="539"/>
      <c r="D4840" s="620"/>
      <c r="E4840" s="620"/>
      <c r="F4840" s="48"/>
      <c r="N4840" s="285"/>
      <c r="O4840" s="285"/>
      <c r="U4840" s="285"/>
      <c r="V4840" s="285"/>
      <c r="W4840" s="285"/>
      <c r="X4840" s="285"/>
    </row>
    <row r="4841" spans="1:24">
      <c r="A4841" s="45"/>
      <c r="B4841" s="43">
        <f t="shared" si="82"/>
        <v>4819</v>
      </c>
      <c r="C4841" s="539"/>
      <c r="D4841" s="620"/>
      <c r="E4841" s="620"/>
      <c r="F4841" s="48"/>
      <c r="N4841" s="285"/>
      <c r="O4841" s="285"/>
      <c r="U4841" s="285"/>
      <c r="V4841" s="285"/>
      <c r="W4841" s="285"/>
      <c r="X4841" s="285"/>
    </row>
    <row r="4842" spans="1:24">
      <c r="A4842" s="45"/>
      <c r="B4842" s="43">
        <f t="shared" si="82"/>
        <v>4820</v>
      </c>
      <c r="C4842" s="539"/>
      <c r="D4842" s="620"/>
      <c r="E4842" s="620"/>
      <c r="F4842" s="48"/>
      <c r="N4842" s="285"/>
      <c r="O4842" s="285"/>
      <c r="U4842" s="285"/>
      <c r="V4842" s="285"/>
      <c r="W4842" s="285"/>
      <c r="X4842" s="285"/>
    </row>
    <row r="4843" spans="1:24">
      <c r="A4843" s="45"/>
      <c r="B4843" s="43">
        <f t="shared" si="82"/>
        <v>4821</v>
      </c>
      <c r="C4843" s="539"/>
      <c r="D4843" s="620"/>
      <c r="E4843" s="620"/>
      <c r="F4843" s="48"/>
      <c r="N4843" s="285"/>
      <c r="O4843" s="285"/>
      <c r="U4843" s="285"/>
      <c r="V4843" s="285"/>
      <c r="W4843" s="285"/>
      <c r="X4843" s="285"/>
    </row>
    <row r="4844" spans="1:24">
      <c r="A4844" s="45"/>
      <c r="B4844" s="43">
        <f t="shared" si="82"/>
        <v>4822</v>
      </c>
      <c r="C4844" s="539"/>
      <c r="D4844" s="620"/>
      <c r="E4844" s="620"/>
      <c r="F4844" s="48"/>
      <c r="N4844" s="285"/>
      <c r="O4844" s="285"/>
      <c r="U4844" s="285"/>
      <c r="V4844" s="285"/>
      <c r="W4844" s="285"/>
      <c r="X4844" s="285"/>
    </row>
    <row r="4845" spans="1:24">
      <c r="A4845" s="45"/>
      <c r="B4845" s="43">
        <f t="shared" si="82"/>
        <v>4823</v>
      </c>
      <c r="C4845" s="539"/>
      <c r="D4845" s="620"/>
      <c r="E4845" s="620"/>
      <c r="F4845" s="48"/>
      <c r="N4845" s="285"/>
      <c r="O4845" s="285"/>
      <c r="U4845" s="285"/>
      <c r="V4845" s="285"/>
      <c r="W4845" s="285"/>
      <c r="X4845" s="285"/>
    </row>
    <row r="4846" spans="1:24">
      <c r="A4846" s="45"/>
      <c r="B4846" s="43">
        <f t="shared" si="82"/>
        <v>4824</v>
      </c>
      <c r="C4846" s="539"/>
      <c r="D4846" s="620"/>
      <c r="E4846" s="620"/>
      <c r="F4846" s="48"/>
      <c r="N4846" s="285"/>
      <c r="O4846" s="285"/>
      <c r="U4846" s="285"/>
      <c r="V4846" s="285"/>
      <c r="W4846" s="285"/>
      <c r="X4846" s="285"/>
    </row>
    <row r="4847" spans="1:24">
      <c r="A4847" s="45"/>
      <c r="B4847" s="43">
        <f t="shared" si="82"/>
        <v>4825</v>
      </c>
      <c r="C4847" s="539"/>
      <c r="D4847" s="620"/>
      <c r="E4847" s="620"/>
      <c r="F4847" s="48"/>
      <c r="N4847" s="285"/>
      <c r="O4847" s="285"/>
      <c r="U4847" s="285"/>
      <c r="V4847" s="285"/>
      <c r="W4847" s="285"/>
      <c r="X4847" s="285"/>
    </row>
    <row r="4848" spans="1:24">
      <c r="A4848" s="45"/>
      <c r="B4848" s="43">
        <f t="shared" si="82"/>
        <v>4826</v>
      </c>
      <c r="C4848" s="539"/>
      <c r="D4848" s="620"/>
      <c r="E4848" s="620"/>
      <c r="F4848" s="48"/>
      <c r="N4848" s="285"/>
      <c r="O4848" s="285"/>
      <c r="U4848" s="285"/>
      <c r="V4848" s="285"/>
      <c r="W4848" s="285"/>
      <c r="X4848" s="285"/>
    </row>
    <row r="4849" spans="1:24">
      <c r="A4849" s="45"/>
      <c r="B4849" s="43">
        <f t="shared" si="82"/>
        <v>4827</v>
      </c>
      <c r="C4849" s="539"/>
      <c r="D4849" s="620"/>
      <c r="E4849" s="620"/>
      <c r="F4849" s="48"/>
      <c r="N4849" s="285"/>
      <c r="O4849" s="285"/>
      <c r="U4849" s="285"/>
      <c r="V4849" s="285"/>
      <c r="W4849" s="285"/>
      <c r="X4849" s="285"/>
    </row>
    <row r="4850" spans="1:24">
      <c r="A4850" s="45"/>
      <c r="B4850" s="43">
        <f t="shared" si="82"/>
        <v>4828</v>
      </c>
      <c r="C4850" s="539"/>
      <c r="D4850" s="620"/>
      <c r="E4850" s="620"/>
      <c r="F4850" s="48"/>
      <c r="N4850" s="285"/>
      <c r="O4850" s="285"/>
      <c r="U4850" s="285"/>
      <c r="V4850" s="285"/>
      <c r="W4850" s="285"/>
      <c r="X4850" s="285"/>
    </row>
    <row r="4851" spans="1:24">
      <c r="A4851" s="45"/>
      <c r="B4851" s="43">
        <f t="shared" si="82"/>
        <v>4829</v>
      </c>
      <c r="C4851" s="539"/>
      <c r="D4851" s="620"/>
      <c r="E4851" s="620"/>
      <c r="F4851" s="48"/>
      <c r="N4851" s="285"/>
      <c r="O4851" s="285"/>
      <c r="U4851" s="285"/>
      <c r="V4851" s="285"/>
      <c r="W4851" s="285"/>
      <c r="X4851" s="285"/>
    </row>
    <row r="4852" spans="1:24">
      <c r="A4852" s="45"/>
      <c r="B4852" s="43">
        <f t="shared" si="82"/>
        <v>4830</v>
      </c>
      <c r="C4852" s="539"/>
      <c r="D4852" s="620"/>
      <c r="E4852" s="620"/>
      <c r="F4852" s="48"/>
      <c r="N4852" s="285"/>
      <c r="O4852" s="285"/>
      <c r="U4852" s="285"/>
      <c r="V4852" s="285"/>
      <c r="W4852" s="285"/>
      <c r="X4852" s="285"/>
    </row>
    <row r="4853" spans="1:24">
      <c r="A4853" s="45"/>
      <c r="B4853" s="43">
        <f t="shared" si="82"/>
        <v>4831</v>
      </c>
      <c r="C4853" s="539"/>
      <c r="D4853" s="620"/>
      <c r="E4853" s="620"/>
      <c r="F4853" s="48"/>
      <c r="N4853" s="285"/>
      <c r="O4853" s="285"/>
      <c r="U4853" s="285"/>
      <c r="V4853" s="285"/>
      <c r="W4853" s="285"/>
      <c r="X4853" s="285"/>
    </row>
    <row r="4854" spans="1:24">
      <c r="A4854" s="45"/>
      <c r="B4854" s="43">
        <f t="shared" si="82"/>
        <v>4832</v>
      </c>
      <c r="C4854" s="539"/>
      <c r="D4854" s="620"/>
      <c r="E4854" s="620"/>
      <c r="F4854" s="48"/>
      <c r="N4854" s="285"/>
      <c r="O4854" s="285"/>
      <c r="U4854" s="285"/>
      <c r="V4854" s="285"/>
      <c r="W4854" s="285"/>
      <c r="X4854" s="285"/>
    </row>
    <row r="4855" spans="1:24">
      <c r="A4855" s="45"/>
      <c r="B4855" s="43">
        <f t="shared" si="82"/>
        <v>4833</v>
      </c>
      <c r="C4855" s="539"/>
      <c r="D4855" s="620"/>
      <c r="E4855" s="620"/>
      <c r="F4855" s="48"/>
      <c r="N4855" s="285"/>
      <c r="O4855" s="285"/>
      <c r="U4855" s="285"/>
      <c r="V4855" s="285"/>
      <c r="W4855" s="285"/>
      <c r="X4855" s="285"/>
    </row>
    <row r="4856" spans="1:24">
      <c r="A4856" s="45"/>
      <c r="B4856" s="43">
        <f t="shared" si="82"/>
        <v>4834</v>
      </c>
      <c r="C4856" s="539"/>
      <c r="D4856" s="620"/>
      <c r="E4856" s="620"/>
      <c r="F4856" s="48"/>
      <c r="N4856" s="285"/>
      <c r="O4856" s="285"/>
      <c r="U4856" s="285"/>
      <c r="V4856" s="285"/>
      <c r="W4856" s="285"/>
      <c r="X4856" s="285"/>
    </row>
    <row r="4857" spans="1:24">
      <c r="A4857" s="45"/>
      <c r="B4857" s="43">
        <f t="shared" si="82"/>
        <v>4835</v>
      </c>
      <c r="C4857" s="539"/>
      <c r="D4857" s="620"/>
      <c r="E4857" s="620"/>
      <c r="F4857" s="48"/>
      <c r="N4857" s="285"/>
      <c r="O4857" s="285"/>
      <c r="U4857" s="285"/>
      <c r="V4857" s="285"/>
      <c r="W4857" s="285"/>
      <c r="X4857" s="285"/>
    </row>
    <row r="4858" spans="1:24">
      <c r="A4858" s="45"/>
      <c r="B4858" s="43">
        <f t="shared" si="82"/>
        <v>4836</v>
      </c>
      <c r="C4858" s="539"/>
      <c r="D4858" s="620"/>
      <c r="E4858" s="620"/>
      <c r="F4858" s="48"/>
      <c r="N4858" s="285"/>
      <c r="O4858" s="285"/>
      <c r="U4858" s="285"/>
      <c r="V4858" s="285"/>
      <c r="W4858" s="285"/>
      <c r="X4858" s="285"/>
    </row>
    <row r="4859" spans="1:24">
      <c r="A4859" s="45"/>
      <c r="B4859" s="43">
        <f t="shared" si="82"/>
        <v>4837</v>
      </c>
      <c r="C4859" s="539"/>
      <c r="D4859" s="620"/>
      <c r="E4859" s="620"/>
      <c r="F4859" s="48"/>
      <c r="N4859" s="285"/>
      <c r="O4859" s="285"/>
      <c r="U4859" s="285"/>
      <c r="V4859" s="285"/>
      <c r="W4859" s="285"/>
      <c r="X4859" s="285"/>
    </row>
    <row r="4860" spans="1:24">
      <c r="A4860" s="45"/>
      <c r="B4860" s="43">
        <f t="shared" si="82"/>
        <v>4838</v>
      </c>
      <c r="C4860" s="539"/>
      <c r="D4860" s="620"/>
      <c r="E4860" s="620"/>
      <c r="F4860" s="48"/>
      <c r="N4860" s="285"/>
      <c r="O4860" s="285"/>
      <c r="U4860" s="285"/>
      <c r="V4860" s="285"/>
      <c r="W4860" s="285"/>
      <c r="X4860" s="285"/>
    </row>
    <row r="4861" spans="1:24">
      <c r="A4861" s="45"/>
      <c r="B4861" s="43">
        <f t="shared" si="82"/>
        <v>4839</v>
      </c>
      <c r="C4861" s="539"/>
      <c r="D4861" s="620"/>
      <c r="E4861" s="620"/>
      <c r="F4861" s="48"/>
      <c r="N4861" s="285"/>
      <c r="O4861" s="285"/>
      <c r="U4861" s="285"/>
      <c r="V4861" s="285"/>
      <c r="W4861" s="285"/>
      <c r="X4861" s="285"/>
    </row>
    <row r="4862" spans="1:24">
      <c r="A4862" s="45"/>
      <c r="B4862" s="43">
        <f t="shared" si="82"/>
        <v>4840</v>
      </c>
      <c r="C4862" s="539"/>
      <c r="D4862" s="620"/>
      <c r="E4862" s="620"/>
      <c r="F4862" s="48"/>
      <c r="N4862" s="285"/>
      <c r="O4862" s="285"/>
      <c r="U4862" s="285"/>
      <c r="V4862" s="285"/>
      <c r="W4862" s="285"/>
      <c r="X4862" s="285"/>
    </row>
    <row r="4863" spans="1:24">
      <c r="A4863" s="45"/>
      <c r="B4863" s="43">
        <f t="shared" si="82"/>
        <v>4841</v>
      </c>
      <c r="C4863" s="539"/>
      <c r="D4863" s="620"/>
      <c r="E4863" s="620"/>
      <c r="F4863" s="48"/>
      <c r="N4863" s="285"/>
      <c r="O4863" s="285"/>
      <c r="U4863" s="285"/>
      <c r="V4863" s="285"/>
      <c r="W4863" s="285"/>
      <c r="X4863" s="285"/>
    </row>
    <row r="4864" spans="1:24">
      <c r="A4864" s="45"/>
      <c r="B4864" s="43">
        <f t="shared" si="82"/>
        <v>4842</v>
      </c>
      <c r="C4864" s="539"/>
      <c r="D4864" s="620"/>
      <c r="E4864" s="620"/>
      <c r="F4864" s="48"/>
      <c r="N4864" s="285"/>
      <c r="O4864" s="285"/>
      <c r="U4864" s="285"/>
      <c r="V4864" s="285"/>
      <c r="W4864" s="285"/>
      <c r="X4864" s="285"/>
    </row>
    <row r="4865" spans="1:24">
      <c r="A4865" s="45"/>
      <c r="B4865" s="43">
        <f t="shared" si="82"/>
        <v>4843</v>
      </c>
      <c r="C4865" s="539"/>
      <c r="D4865" s="620"/>
      <c r="E4865" s="620"/>
      <c r="F4865" s="48"/>
      <c r="N4865" s="285"/>
      <c r="O4865" s="285"/>
      <c r="U4865" s="285"/>
      <c r="V4865" s="285"/>
      <c r="W4865" s="285"/>
      <c r="X4865" s="285"/>
    </row>
    <row r="4866" spans="1:24">
      <c r="A4866" s="45"/>
      <c r="B4866" s="43">
        <f t="shared" si="82"/>
        <v>4844</v>
      </c>
      <c r="C4866" s="539"/>
      <c r="D4866" s="620"/>
      <c r="E4866" s="620"/>
      <c r="F4866" s="48"/>
      <c r="N4866" s="285"/>
      <c r="O4866" s="285"/>
      <c r="U4866" s="285"/>
      <c r="V4866" s="285"/>
      <c r="W4866" s="285"/>
      <c r="X4866" s="285"/>
    </row>
    <row r="4867" spans="1:24">
      <c r="A4867" s="45"/>
      <c r="B4867" s="43">
        <f t="shared" si="82"/>
        <v>4845</v>
      </c>
      <c r="C4867" s="539"/>
      <c r="D4867" s="620"/>
      <c r="E4867" s="620"/>
      <c r="F4867" s="48"/>
      <c r="N4867" s="285"/>
      <c r="O4867" s="285"/>
      <c r="U4867" s="285"/>
      <c r="V4867" s="285"/>
      <c r="W4867" s="285"/>
      <c r="X4867" s="285"/>
    </row>
    <row r="4868" spans="1:24">
      <c r="A4868" s="45"/>
      <c r="B4868" s="43">
        <f t="shared" si="82"/>
        <v>4846</v>
      </c>
      <c r="C4868" s="539"/>
      <c r="D4868" s="620"/>
      <c r="E4868" s="620"/>
      <c r="F4868" s="48"/>
      <c r="N4868" s="285"/>
      <c r="O4868" s="285"/>
      <c r="U4868" s="285"/>
      <c r="V4868" s="285"/>
      <c r="W4868" s="285"/>
      <c r="X4868" s="285"/>
    </row>
    <row r="4869" spans="1:24">
      <c r="A4869" s="45"/>
      <c r="B4869" s="43">
        <f t="shared" si="82"/>
        <v>4847</v>
      </c>
      <c r="C4869" s="539"/>
      <c r="D4869" s="620"/>
      <c r="E4869" s="620"/>
      <c r="F4869" s="48"/>
      <c r="N4869" s="285"/>
      <c r="O4869" s="285"/>
      <c r="U4869" s="285"/>
      <c r="V4869" s="285"/>
      <c r="W4869" s="285"/>
      <c r="X4869" s="285"/>
    </row>
    <row r="4870" spans="1:24">
      <c r="A4870" s="45"/>
      <c r="B4870" s="43">
        <f t="shared" si="82"/>
        <v>4848</v>
      </c>
      <c r="C4870" s="539"/>
      <c r="D4870" s="620"/>
      <c r="E4870" s="620"/>
      <c r="F4870" s="48"/>
      <c r="N4870" s="285"/>
      <c r="O4870" s="285"/>
      <c r="U4870" s="285"/>
      <c r="V4870" s="285"/>
      <c r="W4870" s="285"/>
      <c r="X4870" s="285"/>
    </row>
    <row r="4871" spans="1:24">
      <c r="A4871" s="45"/>
      <c r="B4871" s="43">
        <f t="shared" si="82"/>
        <v>4849</v>
      </c>
      <c r="C4871" s="539"/>
      <c r="D4871" s="620"/>
      <c r="E4871" s="620"/>
      <c r="F4871" s="48"/>
      <c r="N4871" s="285"/>
      <c r="O4871" s="285"/>
      <c r="U4871" s="285"/>
      <c r="V4871" s="285"/>
      <c r="W4871" s="285"/>
      <c r="X4871" s="285"/>
    </row>
    <row r="4872" spans="1:24">
      <c r="A4872" s="45"/>
      <c r="B4872" s="43">
        <f t="shared" si="82"/>
        <v>4850</v>
      </c>
      <c r="C4872" s="539"/>
      <c r="D4872" s="620"/>
      <c r="E4872" s="620"/>
      <c r="F4872" s="48"/>
      <c r="N4872" s="285"/>
      <c r="O4872" s="285"/>
      <c r="U4872" s="285"/>
      <c r="V4872" s="285"/>
      <c r="W4872" s="285"/>
      <c r="X4872" s="285"/>
    </row>
    <row r="4873" spans="1:24">
      <c r="A4873" s="45"/>
      <c r="B4873" s="43">
        <f t="shared" si="82"/>
        <v>4851</v>
      </c>
      <c r="C4873" s="539"/>
      <c r="D4873" s="620"/>
      <c r="E4873" s="620"/>
      <c r="F4873" s="48"/>
      <c r="N4873" s="285"/>
      <c r="O4873" s="285"/>
      <c r="U4873" s="285"/>
      <c r="V4873" s="285"/>
      <c r="W4873" s="285"/>
      <c r="X4873" s="285"/>
    </row>
    <row r="4874" spans="1:24">
      <c r="A4874" s="45"/>
      <c r="B4874" s="43">
        <f t="shared" si="82"/>
        <v>4852</v>
      </c>
      <c r="C4874" s="539"/>
      <c r="D4874" s="620"/>
      <c r="E4874" s="620"/>
      <c r="F4874" s="48"/>
      <c r="N4874" s="285"/>
      <c r="O4874" s="285"/>
      <c r="U4874" s="285"/>
      <c r="V4874" s="285"/>
      <c r="W4874" s="285"/>
      <c r="X4874" s="285"/>
    </row>
    <row r="4875" spans="1:24">
      <c r="A4875" s="45"/>
      <c r="B4875" s="43">
        <f t="shared" si="82"/>
        <v>4853</v>
      </c>
      <c r="C4875" s="539"/>
      <c r="D4875" s="620"/>
      <c r="E4875" s="620"/>
      <c r="F4875" s="48"/>
      <c r="N4875" s="285"/>
      <c r="O4875" s="285"/>
      <c r="U4875" s="285"/>
      <c r="V4875" s="285"/>
      <c r="W4875" s="285"/>
      <c r="X4875" s="285"/>
    </row>
    <row r="4876" spans="1:24">
      <c r="A4876" s="45"/>
      <c r="B4876" s="43">
        <f t="shared" si="82"/>
        <v>4854</v>
      </c>
      <c r="C4876" s="539"/>
      <c r="D4876" s="620"/>
      <c r="E4876" s="620"/>
      <c r="F4876" s="48"/>
      <c r="N4876" s="285"/>
      <c r="O4876" s="285"/>
      <c r="U4876" s="285"/>
      <c r="V4876" s="285"/>
      <c r="W4876" s="285"/>
      <c r="X4876" s="285"/>
    </row>
    <row r="4877" spans="1:24">
      <c r="A4877" s="45"/>
      <c r="B4877" s="43">
        <f t="shared" si="82"/>
        <v>4855</v>
      </c>
      <c r="C4877" s="539"/>
      <c r="D4877" s="620"/>
      <c r="E4877" s="620"/>
      <c r="F4877" s="48"/>
      <c r="N4877" s="285"/>
      <c r="O4877" s="285"/>
      <c r="U4877" s="285"/>
      <c r="V4877" s="285"/>
      <c r="W4877" s="285"/>
      <c r="X4877" s="285"/>
    </row>
    <row r="4878" spans="1:24">
      <c r="A4878" s="45"/>
      <c r="B4878" s="43">
        <f t="shared" si="82"/>
        <v>4856</v>
      </c>
      <c r="C4878" s="539"/>
      <c r="D4878" s="620"/>
      <c r="E4878" s="620"/>
      <c r="F4878" s="48"/>
      <c r="N4878" s="285"/>
      <c r="O4878" s="285"/>
      <c r="U4878" s="285"/>
      <c r="V4878" s="285"/>
      <c r="W4878" s="285"/>
      <c r="X4878" s="285"/>
    </row>
    <row r="4879" spans="1:24">
      <c r="A4879" s="45"/>
      <c r="B4879" s="43">
        <f t="shared" si="82"/>
        <v>4857</v>
      </c>
      <c r="C4879" s="539"/>
      <c r="D4879" s="620"/>
      <c r="E4879" s="620"/>
      <c r="F4879" s="48"/>
      <c r="N4879" s="285"/>
      <c r="O4879" s="285"/>
      <c r="U4879" s="285"/>
      <c r="V4879" s="285"/>
      <c r="W4879" s="285"/>
      <c r="X4879" s="285"/>
    </row>
    <row r="4880" spans="1:24">
      <c r="A4880" s="45"/>
      <c r="B4880" s="43">
        <f t="shared" si="82"/>
        <v>4858</v>
      </c>
      <c r="C4880" s="539"/>
      <c r="D4880" s="620"/>
      <c r="E4880" s="620"/>
      <c r="F4880" s="48"/>
      <c r="N4880" s="285"/>
      <c r="O4880" s="285"/>
      <c r="U4880" s="285"/>
      <c r="V4880" s="285"/>
      <c r="W4880" s="285"/>
      <c r="X4880" s="285"/>
    </row>
    <row r="4881" spans="1:24">
      <c r="A4881" s="45"/>
      <c r="B4881" s="43">
        <f t="shared" si="82"/>
        <v>4859</v>
      </c>
      <c r="C4881" s="539"/>
      <c r="D4881" s="620"/>
      <c r="E4881" s="620"/>
      <c r="F4881" s="48"/>
      <c r="N4881" s="285"/>
      <c r="O4881" s="285"/>
      <c r="U4881" s="285"/>
      <c r="V4881" s="285"/>
      <c r="W4881" s="285"/>
      <c r="X4881" s="285"/>
    </row>
    <row r="4882" spans="1:24">
      <c r="A4882" s="45"/>
      <c r="B4882" s="43">
        <f t="shared" si="82"/>
        <v>4860</v>
      </c>
      <c r="C4882" s="539"/>
      <c r="D4882" s="620"/>
      <c r="E4882" s="620"/>
      <c r="F4882" s="48"/>
      <c r="N4882" s="285"/>
      <c r="O4882" s="285"/>
      <c r="U4882" s="285"/>
      <c r="V4882" s="285"/>
      <c r="W4882" s="285"/>
      <c r="X4882" s="285"/>
    </row>
    <row r="4883" spans="1:24">
      <c r="A4883" s="45"/>
      <c r="B4883" s="43">
        <f t="shared" si="82"/>
        <v>4861</v>
      </c>
      <c r="C4883" s="539"/>
      <c r="D4883" s="620"/>
      <c r="E4883" s="620"/>
      <c r="F4883" s="48"/>
      <c r="N4883" s="285"/>
      <c r="O4883" s="285"/>
      <c r="U4883" s="285"/>
      <c r="V4883" s="285"/>
      <c r="W4883" s="285"/>
      <c r="X4883" s="285"/>
    </row>
    <row r="4884" spans="1:24">
      <c r="A4884" s="45"/>
      <c r="B4884" s="43">
        <f t="shared" si="82"/>
        <v>4862</v>
      </c>
      <c r="C4884" s="539"/>
      <c r="D4884" s="620"/>
      <c r="E4884" s="620"/>
      <c r="F4884" s="48"/>
      <c r="N4884" s="285"/>
      <c r="O4884" s="285"/>
      <c r="U4884" s="285"/>
      <c r="V4884" s="285"/>
      <c r="W4884" s="285"/>
      <c r="X4884" s="285"/>
    </row>
    <row r="4885" spans="1:24">
      <c r="A4885" s="45"/>
      <c r="B4885" s="43">
        <f t="shared" si="82"/>
        <v>4863</v>
      </c>
      <c r="C4885" s="539"/>
      <c r="D4885" s="620"/>
      <c r="E4885" s="620"/>
      <c r="F4885" s="48"/>
      <c r="N4885" s="285"/>
      <c r="O4885" s="285"/>
      <c r="U4885" s="285"/>
      <c r="V4885" s="285"/>
      <c r="W4885" s="285"/>
      <c r="X4885" s="285"/>
    </row>
    <row r="4886" spans="1:24">
      <c r="A4886" s="45"/>
      <c r="B4886" s="43">
        <f t="shared" si="82"/>
        <v>4864</v>
      </c>
      <c r="C4886" s="539"/>
      <c r="D4886" s="620"/>
      <c r="E4886" s="620"/>
      <c r="F4886" s="48"/>
      <c r="N4886" s="285"/>
      <c r="O4886" s="285"/>
      <c r="U4886" s="285"/>
      <c r="V4886" s="285"/>
      <c r="W4886" s="285"/>
      <c r="X4886" s="285"/>
    </row>
    <row r="4887" spans="1:24">
      <c r="A4887" s="45"/>
      <c r="B4887" s="43">
        <f t="shared" si="82"/>
        <v>4865</v>
      </c>
      <c r="C4887" s="539"/>
      <c r="D4887" s="620"/>
      <c r="E4887" s="620"/>
      <c r="F4887" s="48"/>
      <c r="N4887" s="285"/>
      <c r="O4887" s="285"/>
      <c r="U4887" s="285"/>
      <c r="V4887" s="285"/>
      <c r="W4887" s="285"/>
      <c r="X4887" s="285"/>
    </row>
    <row r="4888" spans="1:24">
      <c r="A4888" s="45"/>
      <c r="B4888" s="43">
        <f t="shared" si="82"/>
        <v>4866</v>
      </c>
      <c r="C4888" s="539"/>
      <c r="D4888" s="620"/>
      <c r="E4888" s="620"/>
      <c r="F4888" s="48"/>
      <c r="N4888" s="285"/>
      <c r="O4888" s="285"/>
      <c r="U4888" s="285"/>
      <c r="V4888" s="285"/>
      <c r="W4888" s="285"/>
      <c r="X4888" s="285"/>
    </row>
    <row r="4889" spans="1:24">
      <c r="A4889" s="45"/>
      <c r="B4889" s="43">
        <f t="shared" ref="B4889:B4952" si="83">B4888+1</f>
        <v>4867</v>
      </c>
      <c r="C4889" s="539"/>
      <c r="D4889" s="620"/>
      <c r="E4889" s="620"/>
      <c r="F4889" s="48"/>
      <c r="N4889" s="285"/>
      <c r="O4889" s="285"/>
      <c r="U4889" s="285"/>
      <c r="V4889" s="285"/>
      <c r="W4889" s="285"/>
      <c r="X4889" s="285"/>
    </row>
    <row r="4890" spans="1:24">
      <c r="A4890" s="45"/>
      <c r="B4890" s="43">
        <f t="shared" si="83"/>
        <v>4868</v>
      </c>
      <c r="C4890" s="539"/>
      <c r="D4890" s="620"/>
      <c r="E4890" s="620"/>
      <c r="F4890" s="48"/>
      <c r="N4890" s="285"/>
      <c r="O4890" s="285"/>
      <c r="U4890" s="285"/>
      <c r="V4890" s="285"/>
      <c r="W4890" s="285"/>
      <c r="X4890" s="285"/>
    </row>
    <row r="4891" spans="1:24">
      <c r="A4891" s="45"/>
      <c r="B4891" s="43">
        <f t="shared" si="83"/>
        <v>4869</v>
      </c>
      <c r="C4891" s="539"/>
      <c r="D4891" s="620"/>
      <c r="E4891" s="620"/>
      <c r="F4891" s="48"/>
      <c r="N4891" s="285"/>
      <c r="O4891" s="285"/>
      <c r="U4891" s="285"/>
      <c r="V4891" s="285"/>
      <c r="W4891" s="285"/>
      <c r="X4891" s="285"/>
    </row>
    <row r="4892" spans="1:24">
      <c r="A4892" s="45"/>
      <c r="B4892" s="43">
        <f t="shared" si="83"/>
        <v>4870</v>
      </c>
      <c r="C4892" s="539"/>
      <c r="D4892" s="620"/>
      <c r="E4892" s="620"/>
      <c r="F4892" s="48"/>
      <c r="N4892" s="285"/>
      <c r="O4892" s="285"/>
      <c r="U4892" s="285"/>
      <c r="V4892" s="285"/>
      <c r="W4892" s="285"/>
      <c r="X4892" s="285"/>
    </row>
    <row r="4893" spans="1:24">
      <c r="A4893" s="45"/>
      <c r="B4893" s="43">
        <f t="shared" si="83"/>
        <v>4871</v>
      </c>
      <c r="C4893" s="539"/>
      <c r="D4893" s="620"/>
      <c r="E4893" s="620"/>
      <c r="F4893" s="48"/>
      <c r="N4893" s="285"/>
      <c r="O4893" s="285"/>
      <c r="U4893" s="285"/>
      <c r="V4893" s="285"/>
      <c r="W4893" s="285"/>
      <c r="X4893" s="285"/>
    </row>
    <row r="4894" spans="1:24">
      <c r="A4894" s="45"/>
      <c r="B4894" s="43">
        <f t="shared" si="83"/>
        <v>4872</v>
      </c>
      <c r="C4894" s="539"/>
      <c r="D4894" s="620"/>
      <c r="E4894" s="620"/>
      <c r="F4894" s="48"/>
      <c r="N4894" s="285"/>
      <c r="O4894" s="285"/>
      <c r="U4894" s="285"/>
      <c r="V4894" s="285"/>
      <c r="W4894" s="285"/>
      <c r="X4894" s="285"/>
    </row>
    <row r="4895" spans="1:24">
      <c r="A4895" s="45"/>
      <c r="B4895" s="43">
        <f t="shared" si="83"/>
        <v>4873</v>
      </c>
      <c r="C4895" s="539"/>
      <c r="D4895" s="620"/>
      <c r="E4895" s="620"/>
      <c r="F4895" s="48"/>
      <c r="N4895" s="285"/>
      <c r="O4895" s="285"/>
      <c r="U4895" s="285"/>
      <c r="V4895" s="285"/>
      <c r="W4895" s="285"/>
      <c r="X4895" s="285"/>
    </row>
    <row r="4896" spans="1:24">
      <c r="A4896" s="45"/>
      <c r="B4896" s="43">
        <f t="shared" si="83"/>
        <v>4874</v>
      </c>
      <c r="C4896" s="539"/>
      <c r="D4896" s="620"/>
      <c r="E4896" s="620"/>
      <c r="F4896" s="48"/>
      <c r="N4896" s="285"/>
      <c r="O4896" s="285"/>
      <c r="U4896" s="285"/>
      <c r="V4896" s="285"/>
      <c r="W4896" s="285"/>
      <c r="X4896" s="285"/>
    </row>
    <row r="4897" spans="1:24">
      <c r="A4897" s="45"/>
      <c r="B4897" s="43">
        <f t="shared" si="83"/>
        <v>4875</v>
      </c>
      <c r="C4897" s="539"/>
      <c r="D4897" s="620"/>
      <c r="E4897" s="620"/>
      <c r="F4897" s="48"/>
      <c r="N4897" s="285"/>
      <c r="O4897" s="285"/>
      <c r="U4897" s="285"/>
      <c r="V4897" s="285"/>
      <c r="W4897" s="285"/>
      <c r="X4897" s="285"/>
    </row>
    <row r="4898" spans="1:24">
      <c r="A4898" s="45"/>
      <c r="B4898" s="43">
        <f t="shared" si="83"/>
        <v>4876</v>
      </c>
      <c r="C4898" s="539"/>
      <c r="D4898" s="620"/>
      <c r="E4898" s="620"/>
      <c r="F4898" s="48"/>
      <c r="N4898" s="285"/>
      <c r="O4898" s="285"/>
      <c r="U4898" s="285"/>
      <c r="V4898" s="285"/>
      <c r="W4898" s="285"/>
      <c r="X4898" s="285"/>
    </row>
    <row r="4899" spans="1:24">
      <c r="A4899" s="45"/>
      <c r="B4899" s="43">
        <f t="shared" si="83"/>
        <v>4877</v>
      </c>
      <c r="C4899" s="539"/>
      <c r="D4899" s="620"/>
      <c r="E4899" s="620"/>
      <c r="F4899" s="48"/>
      <c r="N4899" s="285"/>
      <c r="O4899" s="285"/>
      <c r="U4899" s="285"/>
      <c r="V4899" s="285"/>
      <c r="W4899" s="285"/>
      <c r="X4899" s="285"/>
    </row>
    <row r="4900" spans="1:24">
      <c r="A4900" s="45"/>
      <c r="B4900" s="43">
        <f t="shared" si="83"/>
        <v>4878</v>
      </c>
      <c r="C4900" s="539"/>
      <c r="D4900" s="620"/>
      <c r="E4900" s="620"/>
      <c r="F4900" s="48"/>
      <c r="N4900" s="285"/>
      <c r="O4900" s="285"/>
      <c r="U4900" s="285"/>
      <c r="V4900" s="285"/>
      <c r="W4900" s="285"/>
      <c r="X4900" s="285"/>
    </row>
    <row r="4901" spans="1:24">
      <c r="A4901" s="45"/>
      <c r="B4901" s="43">
        <f t="shared" si="83"/>
        <v>4879</v>
      </c>
      <c r="C4901" s="539"/>
      <c r="D4901" s="620"/>
      <c r="E4901" s="620"/>
      <c r="F4901" s="48"/>
      <c r="N4901" s="285"/>
      <c r="O4901" s="285"/>
      <c r="U4901" s="285"/>
      <c r="V4901" s="285"/>
      <c r="W4901" s="285"/>
      <c r="X4901" s="285"/>
    </row>
    <row r="4902" spans="1:24">
      <c r="A4902" s="45"/>
      <c r="B4902" s="43">
        <f t="shared" si="83"/>
        <v>4880</v>
      </c>
      <c r="C4902" s="539"/>
      <c r="D4902" s="620"/>
      <c r="E4902" s="620"/>
      <c r="F4902" s="48"/>
      <c r="N4902" s="285"/>
      <c r="O4902" s="285"/>
      <c r="U4902" s="285"/>
      <c r="V4902" s="285"/>
      <c r="W4902" s="285"/>
      <c r="X4902" s="285"/>
    </row>
    <row r="4903" spans="1:24">
      <c r="A4903" s="45"/>
      <c r="B4903" s="43">
        <f t="shared" si="83"/>
        <v>4881</v>
      </c>
      <c r="C4903" s="539"/>
      <c r="D4903" s="620"/>
      <c r="E4903" s="620"/>
      <c r="F4903" s="48"/>
      <c r="N4903" s="285"/>
      <c r="O4903" s="285"/>
      <c r="U4903" s="285"/>
      <c r="V4903" s="285"/>
      <c r="W4903" s="285"/>
      <c r="X4903" s="285"/>
    </row>
    <row r="4904" spans="1:24">
      <c r="A4904" s="45"/>
      <c r="B4904" s="43">
        <f t="shared" si="83"/>
        <v>4882</v>
      </c>
      <c r="C4904" s="539"/>
      <c r="D4904" s="620"/>
      <c r="E4904" s="620"/>
      <c r="F4904" s="48"/>
      <c r="N4904" s="285"/>
      <c r="O4904" s="285"/>
      <c r="U4904" s="285"/>
      <c r="V4904" s="285"/>
      <c r="W4904" s="285"/>
      <c r="X4904" s="285"/>
    </row>
    <row r="4905" spans="1:24">
      <c r="A4905" s="45"/>
      <c r="B4905" s="43">
        <f t="shared" si="83"/>
        <v>4883</v>
      </c>
      <c r="C4905" s="539"/>
      <c r="D4905" s="620"/>
      <c r="E4905" s="620"/>
      <c r="F4905" s="48"/>
      <c r="N4905" s="285"/>
      <c r="O4905" s="285"/>
      <c r="U4905" s="285"/>
      <c r="V4905" s="285"/>
      <c r="W4905" s="285"/>
      <c r="X4905" s="285"/>
    </row>
    <row r="4906" spans="1:24">
      <c r="A4906" s="45"/>
      <c r="B4906" s="43">
        <f t="shared" si="83"/>
        <v>4884</v>
      </c>
      <c r="C4906" s="539"/>
      <c r="D4906" s="620"/>
      <c r="E4906" s="620"/>
      <c r="F4906" s="48"/>
      <c r="N4906" s="285"/>
      <c r="O4906" s="285"/>
      <c r="U4906" s="285"/>
      <c r="V4906" s="285"/>
      <c r="W4906" s="285"/>
      <c r="X4906" s="285"/>
    </row>
    <row r="4907" spans="1:24">
      <c r="A4907" s="45"/>
      <c r="B4907" s="43">
        <f t="shared" si="83"/>
        <v>4885</v>
      </c>
      <c r="C4907" s="539"/>
      <c r="D4907" s="620"/>
      <c r="E4907" s="620"/>
      <c r="F4907" s="48"/>
      <c r="N4907" s="285"/>
      <c r="O4907" s="285"/>
      <c r="U4907" s="285"/>
      <c r="V4907" s="285"/>
      <c r="W4907" s="285"/>
      <c r="X4907" s="285"/>
    </row>
    <row r="4908" spans="1:24">
      <c r="A4908" s="45"/>
      <c r="B4908" s="43">
        <f t="shared" si="83"/>
        <v>4886</v>
      </c>
      <c r="C4908" s="539"/>
      <c r="D4908" s="620"/>
      <c r="E4908" s="620"/>
      <c r="F4908" s="48"/>
      <c r="N4908" s="285"/>
      <c r="O4908" s="285"/>
      <c r="U4908" s="285"/>
      <c r="V4908" s="285"/>
      <c r="W4908" s="285"/>
      <c r="X4908" s="285"/>
    </row>
    <row r="4909" spans="1:24">
      <c r="A4909" s="45"/>
      <c r="B4909" s="43">
        <f t="shared" si="83"/>
        <v>4887</v>
      </c>
      <c r="C4909" s="539"/>
      <c r="D4909" s="620"/>
      <c r="E4909" s="620"/>
      <c r="F4909" s="48"/>
      <c r="N4909" s="285"/>
      <c r="O4909" s="285"/>
      <c r="U4909" s="285"/>
      <c r="V4909" s="285"/>
      <c r="W4909" s="285"/>
      <c r="X4909" s="285"/>
    </row>
    <row r="4910" spans="1:24">
      <c r="A4910" s="45"/>
      <c r="B4910" s="43">
        <f t="shared" si="83"/>
        <v>4888</v>
      </c>
      <c r="C4910" s="539"/>
      <c r="D4910" s="620"/>
      <c r="E4910" s="620"/>
      <c r="F4910" s="48"/>
      <c r="N4910" s="285"/>
      <c r="O4910" s="285"/>
      <c r="U4910" s="285"/>
      <c r="V4910" s="285"/>
      <c r="W4910" s="285"/>
      <c r="X4910" s="285"/>
    </row>
    <row r="4911" spans="1:24">
      <c r="A4911" s="45"/>
      <c r="B4911" s="43">
        <f t="shared" si="83"/>
        <v>4889</v>
      </c>
      <c r="C4911" s="539"/>
      <c r="D4911" s="620"/>
      <c r="E4911" s="620"/>
      <c r="F4911" s="48"/>
      <c r="N4911" s="285"/>
      <c r="O4911" s="285"/>
      <c r="U4911" s="285"/>
      <c r="V4911" s="285"/>
      <c r="W4911" s="285"/>
      <c r="X4911" s="285"/>
    </row>
    <row r="4912" spans="1:24">
      <c r="A4912" s="45"/>
      <c r="B4912" s="43">
        <f t="shared" si="83"/>
        <v>4890</v>
      </c>
      <c r="C4912" s="539"/>
      <c r="D4912" s="620"/>
      <c r="E4912" s="620"/>
      <c r="F4912" s="48"/>
      <c r="N4912" s="285"/>
      <c r="O4912" s="285"/>
      <c r="U4912" s="285"/>
      <c r="V4912" s="285"/>
      <c r="W4912" s="285"/>
      <c r="X4912" s="285"/>
    </row>
    <row r="4913" spans="1:24">
      <c r="A4913" s="45"/>
      <c r="B4913" s="43">
        <f t="shared" si="83"/>
        <v>4891</v>
      </c>
      <c r="C4913" s="539"/>
      <c r="D4913" s="620"/>
      <c r="E4913" s="620"/>
      <c r="F4913" s="48"/>
      <c r="N4913" s="285"/>
      <c r="O4913" s="285"/>
      <c r="U4913" s="285"/>
      <c r="V4913" s="285"/>
      <c r="W4913" s="285"/>
      <c r="X4913" s="285"/>
    </row>
    <row r="4914" spans="1:24">
      <c r="A4914" s="45"/>
      <c r="B4914" s="43">
        <f t="shared" si="83"/>
        <v>4892</v>
      </c>
      <c r="C4914" s="539"/>
      <c r="D4914" s="620"/>
      <c r="E4914" s="620"/>
      <c r="F4914" s="48"/>
      <c r="N4914" s="285"/>
      <c r="O4914" s="285"/>
      <c r="U4914" s="285"/>
      <c r="V4914" s="285"/>
      <c r="W4914" s="285"/>
      <c r="X4914" s="285"/>
    </row>
    <row r="4915" spans="1:24">
      <c r="A4915" s="45"/>
      <c r="B4915" s="43">
        <f t="shared" si="83"/>
        <v>4893</v>
      </c>
      <c r="C4915" s="539"/>
      <c r="D4915" s="620"/>
      <c r="E4915" s="620"/>
      <c r="F4915" s="48"/>
      <c r="N4915" s="285"/>
      <c r="O4915" s="285"/>
      <c r="U4915" s="285"/>
      <c r="V4915" s="285"/>
      <c r="W4915" s="285"/>
      <c r="X4915" s="285"/>
    </row>
    <row r="4916" spans="1:24">
      <c r="A4916" s="45"/>
      <c r="B4916" s="43">
        <f t="shared" si="83"/>
        <v>4894</v>
      </c>
      <c r="C4916" s="539"/>
      <c r="D4916" s="620"/>
      <c r="E4916" s="620"/>
      <c r="F4916" s="48"/>
      <c r="N4916" s="285"/>
      <c r="O4916" s="285"/>
      <c r="U4916" s="285"/>
      <c r="V4916" s="285"/>
      <c r="W4916" s="285"/>
      <c r="X4916" s="285"/>
    </row>
    <row r="4917" spans="1:24">
      <c r="A4917" s="45"/>
      <c r="B4917" s="43">
        <f t="shared" si="83"/>
        <v>4895</v>
      </c>
      <c r="C4917" s="539"/>
      <c r="D4917" s="620"/>
      <c r="E4917" s="620"/>
      <c r="F4917" s="48"/>
      <c r="N4917" s="285"/>
      <c r="O4917" s="285"/>
      <c r="U4917" s="285"/>
      <c r="V4917" s="285"/>
      <c r="W4917" s="285"/>
      <c r="X4917" s="285"/>
    </row>
    <row r="4918" spans="1:24">
      <c r="A4918" s="45"/>
      <c r="B4918" s="43">
        <f t="shared" si="83"/>
        <v>4896</v>
      </c>
      <c r="C4918" s="539"/>
      <c r="D4918" s="620"/>
      <c r="E4918" s="620"/>
      <c r="F4918" s="48"/>
      <c r="N4918" s="285"/>
      <c r="O4918" s="285"/>
      <c r="U4918" s="285"/>
      <c r="V4918" s="285"/>
      <c r="W4918" s="285"/>
      <c r="X4918" s="285"/>
    </row>
    <row r="4919" spans="1:24">
      <c r="A4919" s="45"/>
      <c r="B4919" s="43">
        <f t="shared" si="83"/>
        <v>4897</v>
      </c>
      <c r="C4919" s="539"/>
      <c r="D4919" s="620"/>
      <c r="E4919" s="620"/>
      <c r="F4919" s="48"/>
      <c r="N4919" s="285"/>
      <c r="O4919" s="285"/>
      <c r="U4919" s="285"/>
      <c r="V4919" s="285"/>
      <c r="W4919" s="285"/>
      <c r="X4919" s="285"/>
    </row>
    <row r="4920" spans="1:24">
      <c r="A4920" s="45"/>
      <c r="B4920" s="43">
        <f t="shared" si="83"/>
        <v>4898</v>
      </c>
      <c r="C4920" s="539"/>
      <c r="D4920" s="620"/>
      <c r="E4920" s="620"/>
      <c r="F4920" s="48"/>
      <c r="N4920" s="285"/>
      <c r="O4920" s="285"/>
      <c r="U4920" s="285"/>
      <c r="V4920" s="285"/>
      <c r="W4920" s="285"/>
      <c r="X4920" s="285"/>
    </row>
    <row r="4921" spans="1:24">
      <c r="A4921" s="45"/>
      <c r="B4921" s="43">
        <f t="shared" si="83"/>
        <v>4899</v>
      </c>
      <c r="C4921" s="539"/>
      <c r="D4921" s="620"/>
      <c r="E4921" s="620"/>
      <c r="F4921" s="48"/>
      <c r="N4921" s="285"/>
      <c r="O4921" s="285"/>
      <c r="U4921" s="285"/>
      <c r="V4921" s="285"/>
      <c r="W4921" s="285"/>
      <c r="X4921" s="285"/>
    </row>
    <row r="4922" spans="1:24">
      <c r="A4922" s="45"/>
      <c r="B4922" s="43">
        <f t="shared" si="83"/>
        <v>4900</v>
      </c>
      <c r="C4922" s="539"/>
      <c r="D4922" s="620"/>
      <c r="E4922" s="620"/>
      <c r="F4922" s="48"/>
      <c r="N4922" s="285"/>
      <c r="O4922" s="285"/>
      <c r="U4922" s="285"/>
      <c r="V4922" s="285"/>
      <c r="W4922" s="285"/>
      <c r="X4922" s="285"/>
    </row>
    <row r="4923" spans="1:24">
      <c r="A4923" s="45"/>
      <c r="B4923" s="43">
        <f t="shared" si="83"/>
        <v>4901</v>
      </c>
      <c r="C4923" s="539"/>
      <c r="D4923" s="620"/>
      <c r="E4923" s="620"/>
      <c r="F4923" s="48"/>
      <c r="N4923" s="285"/>
      <c r="O4923" s="285"/>
      <c r="U4923" s="285"/>
      <c r="V4923" s="285"/>
      <c r="W4923" s="285"/>
      <c r="X4923" s="285"/>
    </row>
    <row r="4924" spans="1:24">
      <c r="A4924" s="45"/>
      <c r="B4924" s="43">
        <f t="shared" si="83"/>
        <v>4902</v>
      </c>
      <c r="C4924" s="539"/>
      <c r="D4924" s="620"/>
      <c r="E4924" s="620"/>
      <c r="F4924" s="48"/>
      <c r="N4924" s="285"/>
      <c r="O4924" s="285"/>
      <c r="U4924" s="285"/>
      <c r="V4924" s="285"/>
      <c r="W4924" s="285"/>
      <c r="X4924" s="285"/>
    </row>
    <row r="4925" spans="1:24">
      <c r="A4925" s="45"/>
      <c r="B4925" s="43">
        <f t="shared" si="83"/>
        <v>4903</v>
      </c>
      <c r="C4925" s="539"/>
      <c r="D4925" s="620"/>
      <c r="E4925" s="620"/>
      <c r="F4925" s="48"/>
      <c r="N4925" s="285"/>
      <c r="O4925" s="285"/>
      <c r="U4925" s="285"/>
      <c r="V4925" s="285"/>
      <c r="W4925" s="285"/>
      <c r="X4925" s="285"/>
    </row>
    <row r="4926" spans="1:24">
      <c r="A4926" s="45"/>
      <c r="B4926" s="43">
        <f t="shared" si="83"/>
        <v>4904</v>
      </c>
      <c r="C4926" s="539"/>
      <c r="D4926" s="620"/>
      <c r="E4926" s="620"/>
      <c r="F4926" s="48"/>
      <c r="N4926" s="285"/>
      <c r="O4926" s="285"/>
      <c r="U4926" s="285"/>
      <c r="V4926" s="285"/>
      <c r="W4926" s="285"/>
      <c r="X4926" s="285"/>
    </row>
    <row r="4927" spans="1:24">
      <c r="A4927" s="45"/>
      <c r="B4927" s="43">
        <f t="shared" si="83"/>
        <v>4905</v>
      </c>
      <c r="C4927" s="539"/>
      <c r="D4927" s="620"/>
      <c r="E4927" s="620"/>
      <c r="F4927" s="48"/>
      <c r="N4927" s="285"/>
      <c r="O4927" s="285"/>
      <c r="U4927" s="285"/>
      <c r="V4927" s="285"/>
      <c r="W4927" s="285"/>
      <c r="X4927" s="285"/>
    </row>
    <row r="4928" spans="1:24">
      <c r="A4928" s="45"/>
      <c r="B4928" s="43">
        <f t="shared" si="83"/>
        <v>4906</v>
      </c>
      <c r="C4928" s="539"/>
      <c r="D4928" s="620"/>
      <c r="E4928" s="620"/>
      <c r="F4928" s="48"/>
      <c r="N4928" s="285"/>
      <c r="O4928" s="285"/>
      <c r="U4928" s="285"/>
      <c r="V4928" s="285"/>
      <c r="W4928" s="285"/>
      <c r="X4928" s="285"/>
    </row>
    <row r="4929" spans="1:24">
      <c r="A4929" s="45"/>
      <c r="B4929" s="43">
        <f t="shared" si="83"/>
        <v>4907</v>
      </c>
      <c r="C4929" s="539"/>
      <c r="D4929" s="620"/>
      <c r="E4929" s="620"/>
      <c r="F4929" s="48"/>
      <c r="N4929" s="285"/>
      <c r="O4929" s="285"/>
      <c r="U4929" s="285"/>
      <c r="V4929" s="285"/>
      <c r="W4929" s="285"/>
      <c r="X4929" s="285"/>
    </row>
    <row r="4930" spans="1:24">
      <c r="A4930" s="45"/>
      <c r="B4930" s="43">
        <f t="shared" si="83"/>
        <v>4908</v>
      </c>
      <c r="C4930" s="539"/>
      <c r="D4930" s="620"/>
      <c r="E4930" s="620"/>
      <c r="F4930" s="48"/>
      <c r="N4930" s="285"/>
      <c r="O4930" s="285"/>
      <c r="U4930" s="285"/>
      <c r="V4930" s="285"/>
      <c r="W4930" s="285"/>
      <c r="X4930" s="285"/>
    </row>
    <row r="4931" spans="1:24">
      <c r="A4931" s="45"/>
      <c r="B4931" s="43">
        <f t="shared" si="83"/>
        <v>4909</v>
      </c>
      <c r="C4931" s="539"/>
      <c r="D4931" s="620"/>
      <c r="E4931" s="620"/>
      <c r="F4931" s="48"/>
      <c r="N4931" s="285"/>
      <c r="O4931" s="285"/>
      <c r="U4931" s="285"/>
      <c r="V4931" s="285"/>
      <c r="W4931" s="285"/>
      <c r="X4931" s="285"/>
    </row>
    <row r="4932" spans="1:24">
      <c r="A4932" s="45"/>
      <c r="B4932" s="43">
        <f t="shared" si="83"/>
        <v>4910</v>
      </c>
      <c r="C4932" s="539"/>
      <c r="D4932" s="620"/>
      <c r="E4932" s="620"/>
      <c r="F4932" s="48"/>
      <c r="N4932" s="285"/>
      <c r="O4932" s="285"/>
      <c r="U4932" s="285"/>
      <c r="V4932" s="285"/>
      <c r="W4932" s="285"/>
      <c r="X4932" s="285"/>
    </row>
    <row r="4933" spans="1:24">
      <c r="A4933" s="45"/>
      <c r="B4933" s="43">
        <f t="shared" si="83"/>
        <v>4911</v>
      </c>
      <c r="C4933" s="539"/>
      <c r="D4933" s="620"/>
      <c r="E4933" s="620"/>
      <c r="F4933" s="48"/>
      <c r="N4933" s="285"/>
      <c r="O4933" s="285"/>
      <c r="U4933" s="285"/>
      <c r="V4933" s="285"/>
      <c r="W4933" s="285"/>
      <c r="X4933" s="285"/>
    </row>
    <row r="4934" spans="1:24">
      <c r="A4934" s="45"/>
      <c r="B4934" s="43">
        <f t="shared" si="83"/>
        <v>4912</v>
      </c>
      <c r="C4934" s="539"/>
      <c r="D4934" s="620"/>
      <c r="E4934" s="620"/>
      <c r="F4934" s="48"/>
      <c r="N4934" s="285"/>
      <c r="O4934" s="285"/>
      <c r="U4934" s="285"/>
      <c r="V4934" s="285"/>
      <c r="W4934" s="285"/>
      <c r="X4934" s="285"/>
    </row>
    <row r="4935" spans="1:24">
      <c r="A4935" s="45"/>
      <c r="B4935" s="43">
        <f t="shared" si="83"/>
        <v>4913</v>
      </c>
      <c r="C4935" s="539"/>
      <c r="D4935" s="620"/>
      <c r="E4935" s="620"/>
      <c r="F4935" s="48"/>
      <c r="N4935" s="285"/>
      <c r="O4935" s="285"/>
      <c r="U4935" s="285"/>
      <c r="V4935" s="285"/>
      <c r="W4935" s="285"/>
      <c r="X4935" s="285"/>
    </row>
    <row r="4936" spans="1:24">
      <c r="A4936" s="45"/>
      <c r="B4936" s="43">
        <f t="shared" si="83"/>
        <v>4914</v>
      </c>
      <c r="C4936" s="539"/>
      <c r="D4936" s="620"/>
      <c r="E4936" s="620"/>
      <c r="F4936" s="48"/>
      <c r="N4936" s="285"/>
      <c r="O4936" s="285"/>
      <c r="U4936" s="285"/>
      <c r="V4936" s="285"/>
      <c r="W4936" s="285"/>
      <c r="X4936" s="285"/>
    </row>
    <row r="4937" spans="1:24">
      <c r="A4937" s="45"/>
      <c r="B4937" s="43">
        <f t="shared" si="83"/>
        <v>4915</v>
      </c>
      <c r="C4937" s="539"/>
      <c r="D4937" s="620"/>
      <c r="E4937" s="620"/>
      <c r="F4937" s="48"/>
      <c r="N4937" s="285"/>
      <c r="O4937" s="285"/>
      <c r="U4937" s="285"/>
      <c r="V4937" s="285"/>
      <c r="W4937" s="285"/>
      <c r="X4937" s="285"/>
    </row>
    <row r="4938" spans="1:24">
      <c r="A4938" s="45"/>
      <c r="B4938" s="43">
        <f t="shared" si="83"/>
        <v>4916</v>
      </c>
      <c r="C4938" s="539"/>
      <c r="D4938" s="620"/>
      <c r="E4938" s="620"/>
      <c r="F4938" s="48"/>
      <c r="N4938" s="285"/>
      <c r="O4938" s="285"/>
      <c r="U4938" s="285"/>
      <c r="V4938" s="285"/>
      <c r="W4938" s="285"/>
      <c r="X4938" s="285"/>
    </row>
    <row r="4939" spans="1:24">
      <c r="A4939" s="45"/>
      <c r="B4939" s="43">
        <f t="shared" si="83"/>
        <v>4917</v>
      </c>
      <c r="C4939" s="539"/>
      <c r="D4939" s="620"/>
      <c r="E4939" s="620"/>
      <c r="F4939" s="48"/>
      <c r="N4939" s="285"/>
      <c r="O4939" s="285"/>
      <c r="U4939" s="285"/>
      <c r="V4939" s="285"/>
      <c r="W4939" s="285"/>
      <c r="X4939" s="285"/>
    </row>
    <row r="4940" spans="1:24">
      <c r="A4940" s="45"/>
      <c r="B4940" s="43">
        <f t="shared" si="83"/>
        <v>4918</v>
      </c>
      <c r="C4940" s="539"/>
      <c r="D4940" s="620"/>
      <c r="E4940" s="620"/>
      <c r="F4940" s="48"/>
      <c r="N4940" s="285"/>
      <c r="O4940" s="285"/>
      <c r="U4940" s="285"/>
      <c r="V4940" s="285"/>
      <c r="W4940" s="285"/>
      <c r="X4940" s="285"/>
    </row>
    <row r="4941" spans="1:24">
      <c r="A4941" s="45"/>
      <c r="B4941" s="43">
        <f t="shared" si="83"/>
        <v>4919</v>
      </c>
      <c r="C4941" s="539"/>
      <c r="D4941" s="620"/>
      <c r="E4941" s="620"/>
      <c r="F4941" s="48"/>
      <c r="N4941" s="285"/>
      <c r="O4941" s="285"/>
      <c r="U4941" s="285"/>
      <c r="V4941" s="285"/>
      <c r="W4941" s="285"/>
      <c r="X4941" s="285"/>
    </row>
    <row r="4942" spans="1:24">
      <c r="A4942" s="45"/>
      <c r="B4942" s="43">
        <f t="shared" si="83"/>
        <v>4920</v>
      </c>
      <c r="C4942" s="539"/>
      <c r="D4942" s="620"/>
      <c r="E4942" s="620"/>
      <c r="F4942" s="48"/>
      <c r="N4942" s="285"/>
      <c r="O4942" s="285"/>
      <c r="U4942" s="285"/>
      <c r="V4942" s="285"/>
      <c r="W4942" s="285"/>
      <c r="X4942" s="285"/>
    </row>
    <row r="4943" spans="1:24">
      <c r="A4943" s="45"/>
      <c r="B4943" s="43">
        <f t="shared" si="83"/>
        <v>4921</v>
      </c>
      <c r="C4943" s="539"/>
      <c r="D4943" s="620"/>
      <c r="E4943" s="620"/>
      <c r="F4943" s="48"/>
      <c r="N4943" s="285"/>
      <c r="O4943" s="285"/>
      <c r="U4943" s="285"/>
      <c r="V4943" s="285"/>
      <c r="W4943" s="285"/>
      <c r="X4943" s="285"/>
    </row>
    <row r="4944" spans="1:24">
      <c r="A4944" s="45"/>
      <c r="B4944" s="43">
        <f t="shared" si="83"/>
        <v>4922</v>
      </c>
      <c r="C4944" s="539"/>
      <c r="D4944" s="620"/>
      <c r="E4944" s="620"/>
      <c r="F4944" s="48"/>
      <c r="N4944" s="285"/>
      <c r="O4944" s="285"/>
      <c r="U4944" s="285"/>
      <c r="V4944" s="285"/>
      <c r="W4944" s="285"/>
      <c r="X4944" s="285"/>
    </row>
    <row r="4945" spans="1:24">
      <c r="A4945" s="45"/>
      <c r="B4945" s="43">
        <f t="shared" si="83"/>
        <v>4923</v>
      </c>
      <c r="C4945" s="539"/>
      <c r="D4945" s="620"/>
      <c r="E4945" s="620"/>
      <c r="F4945" s="48"/>
      <c r="N4945" s="285"/>
      <c r="O4945" s="285"/>
      <c r="U4945" s="285"/>
      <c r="V4945" s="285"/>
      <c r="W4945" s="285"/>
      <c r="X4945" s="285"/>
    </row>
    <row r="4946" spans="1:24">
      <c r="A4946" s="45"/>
      <c r="B4946" s="43">
        <f t="shared" si="83"/>
        <v>4924</v>
      </c>
      <c r="C4946" s="539"/>
      <c r="D4946" s="620"/>
      <c r="E4946" s="620"/>
      <c r="F4946" s="48"/>
      <c r="N4946" s="285"/>
      <c r="O4946" s="285"/>
      <c r="U4946" s="285"/>
      <c r="V4946" s="285"/>
      <c r="W4946" s="285"/>
      <c r="X4946" s="285"/>
    </row>
    <row r="4947" spans="1:24">
      <c r="A4947" s="45"/>
      <c r="B4947" s="43">
        <f t="shared" si="83"/>
        <v>4925</v>
      </c>
      <c r="C4947" s="539"/>
      <c r="D4947" s="620"/>
      <c r="E4947" s="620"/>
      <c r="F4947" s="48"/>
      <c r="N4947" s="285"/>
      <c r="O4947" s="285"/>
      <c r="U4947" s="285"/>
      <c r="V4947" s="285"/>
      <c r="W4947" s="285"/>
      <c r="X4947" s="285"/>
    </row>
    <row r="4948" spans="1:24">
      <c r="A4948" s="45"/>
      <c r="B4948" s="43">
        <f t="shared" si="83"/>
        <v>4926</v>
      </c>
      <c r="C4948" s="539"/>
      <c r="D4948" s="620"/>
      <c r="E4948" s="620"/>
      <c r="F4948" s="48"/>
      <c r="N4948" s="285"/>
      <c r="O4948" s="285"/>
      <c r="U4948" s="285"/>
      <c r="V4948" s="285"/>
      <c r="W4948" s="285"/>
      <c r="X4948" s="285"/>
    </row>
    <row r="4949" spans="1:24">
      <c r="A4949" s="45"/>
      <c r="B4949" s="43">
        <f t="shared" si="83"/>
        <v>4927</v>
      </c>
      <c r="C4949" s="539"/>
      <c r="D4949" s="620"/>
      <c r="E4949" s="620"/>
      <c r="F4949" s="48"/>
      <c r="N4949" s="285"/>
      <c r="O4949" s="285"/>
      <c r="U4949" s="285"/>
      <c r="V4949" s="285"/>
      <c r="W4949" s="285"/>
      <c r="X4949" s="285"/>
    </row>
    <row r="4950" spans="1:24">
      <c r="A4950" s="45"/>
      <c r="B4950" s="43">
        <f t="shared" si="83"/>
        <v>4928</v>
      </c>
      <c r="C4950" s="539"/>
      <c r="D4950" s="620"/>
      <c r="E4950" s="620"/>
      <c r="F4950" s="48"/>
      <c r="N4950" s="285"/>
      <c r="O4950" s="285"/>
      <c r="U4950" s="285"/>
      <c r="V4950" s="285"/>
      <c r="W4950" s="285"/>
      <c r="X4950" s="285"/>
    </row>
    <row r="4951" spans="1:24">
      <c r="A4951" s="45"/>
      <c r="B4951" s="43">
        <f t="shared" si="83"/>
        <v>4929</v>
      </c>
      <c r="C4951" s="539"/>
      <c r="D4951" s="620"/>
      <c r="E4951" s="620"/>
      <c r="F4951" s="48"/>
      <c r="N4951" s="285"/>
      <c r="O4951" s="285"/>
      <c r="U4951" s="285"/>
      <c r="V4951" s="285"/>
      <c r="W4951" s="285"/>
      <c r="X4951" s="285"/>
    </row>
    <row r="4952" spans="1:24">
      <c r="A4952" s="45"/>
      <c r="B4952" s="43">
        <f t="shared" si="83"/>
        <v>4930</v>
      </c>
      <c r="C4952" s="539"/>
      <c r="D4952" s="620"/>
      <c r="E4952" s="620"/>
      <c r="F4952" s="48"/>
      <c r="N4952" s="285"/>
      <c r="O4952" s="285"/>
      <c r="U4952" s="285"/>
      <c r="V4952" s="285"/>
      <c r="W4952" s="285"/>
      <c r="X4952" s="285"/>
    </row>
    <row r="4953" spans="1:24">
      <c r="A4953" s="45"/>
      <c r="B4953" s="43">
        <f t="shared" ref="B4953:B5016" si="84">B4952+1</f>
        <v>4931</v>
      </c>
      <c r="C4953" s="539"/>
      <c r="D4953" s="620"/>
      <c r="E4953" s="620"/>
      <c r="F4953" s="48"/>
      <c r="N4953" s="285"/>
      <c r="O4953" s="285"/>
      <c r="U4953" s="285"/>
      <c r="V4953" s="285"/>
      <c r="W4953" s="285"/>
      <c r="X4953" s="285"/>
    </row>
    <row r="4954" spans="1:24">
      <c r="A4954" s="45"/>
      <c r="B4954" s="43">
        <f t="shared" si="84"/>
        <v>4932</v>
      </c>
      <c r="C4954" s="539"/>
      <c r="D4954" s="620"/>
      <c r="E4954" s="620"/>
      <c r="F4954" s="48"/>
      <c r="N4954" s="285"/>
      <c r="O4954" s="285"/>
      <c r="U4954" s="285"/>
      <c r="V4954" s="285"/>
      <c r="W4954" s="285"/>
      <c r="X4954" s="285"/>
    </row>
    <row r="4955" spans="1:24">
      <c r="A4955" s="45"/>
      <c r="B4955" s="43">
        <f t="shared" si="84"/>
        <v>4933</v>
      </c>
      <c r="C4955" s="539"/>
      <c r="D4955" s="620"/>
      <c r="E4955" s="620"/>
      <c r="F4955" s="48"/>
      <c r="N4955" s="285"/>
      <c r="O4955" s="285"/>
      <c r="U4955" s="285"/>
      <c r="V4955" s="285"/>
      <c r="W4955" s="285"/>
      <c r="X4955" s="285"/>
    </row>
    <row r="4956" spans="1:24">
      <c r="A4956" s="45"/>
      <c r="B4956" s="43">
        <f t="shared" si="84"/>
        <v>4934</v>
      </c>
      <c r="C4956" s="539"/>
      <c r="D4956" s="620"/>
      <c r="E4956" s="620"/>
      <c r="F4956" s="48"/>
      <c r="N4956" s="285"/>
      <c r="O4956" s="285"/>
      <c r="U4956" s="285"/>
      <c r="V4956" s="285"/>
      <c r="W4956" s="285"/>
      <c r="X4956" s="285"/>
    </row>
    <row r="4957" spans="1:24">
      <c r="A4957" s="45"/>
      <c r="B4957" s="43">
        <f t="shared" si="84"/>
        <v>4935</v>
      </c>
      <c r="C4957" s="539"/>
      <c r="D4957" s="620"/>
      <c r="E4957" s="620"/>
      <c r="F4957" s="48"/>
      <c r="N4957" s="285"/>
      <c r="O4957" s="285"/>
      <c r="U4957" s="285"/>
      <c r="V4957" s="285"/>
      <c r="W4957" s="285"/>
      <c r="X4957" s="285"/>
    </row>
    <row r="4958" spans="1:24">
      <c r="A4958" s="45"/>
      <c r="B4958" s="43">
        <f t="shared" si="84"/>
        <v>4936</v>
      </c>
      <c r="C4958" s="539"/>
      <c r="D4958" s="620"/>
      <c r="E4958" s="620"/>
      <c r="F4958" s="48"/>
      <c r="N4958" s="285"/>
      <c r="O4958" s="285"/>
      <c r="U4958" s="285"/>
      <c r="V4958" s="285"/>
      <c r="W4958" s="285"/>
      <c r="X4958" s="285"/>
    </row>
    <row r="4959" spans="1:24">
      <c r="A4959" s="45"/>
      <c r="B4959" s="43">
        <f t="shared" si="84"/>
        <v>4937</v>
      </c>
      <c r="C4959" s="539"/>
      <c r="D4959" s="620"/>
      <c r="E4959" s="620"/>
      <c r="F4959" s="48"/>
      <c r="N4959" s="285"/>
      <c r="O4959" s="285"/>
      <c r="U4959" s="285"/>
      <c r="V4959" s="285"/>
      <c r="W4959" s="285"/>
      <c r="X4959" s="285"/>
    </row>
    <row r="4960" spans="1:24">
      <c r="A4960" s="45"/>
      <c r="B4960" s="43">
        <f t="shared" si="84"/>
        <v>4938</v>
      </c>
      <c r="C4960" s="539"/>
      <c r="D4960" s="620"/>
      <c r="E4960" s="620"/>
      <c r="F4960" s="48"/>
      <c r="N4960" s="285"/>
      <c r="O4960" s="285"/>
      <c r="U4960" s="285"/>
      <c r="V4960" s="285"/>
      <c r="W4960" s="285"/>
      <c r="X4960" s="285"/>
    </row>
    <row r="4961" spans="1:24">
      <c r="A4961" s="45"/>
      <c r="B4961" s="43">
        <f t="shared" si="84"/>
        <v>4939</v>
      </c>
      <c r="C4961" s="539"/>
      <c r="D4961" s="620"/>
      <c r="E4961" s="620"/>
      <c r="F4961" s="48"/>
      <c r="N4961" s="285"/>
      <c r="O4961" s="285"/>
      <c r="U4961" s="285"/>
      <c r="V4961" s="285"/>
      <c r="W4961" s="285"/>
      <c r="X4961" s="285"/>
    </row>
    <row r="4962" spans="1:24">
      <c r="A4962" s="45"/>
      <c r="B4962" s="43">
        <f t="shared" si="84"/>
        <v>4940</v>
      </c>
      <c r="C4962" s="539"/>
      <c r="D4962" s="620"/>
      <c r="E4962" s="620"/>
      <c r="F4962" s="48"/>
      <c r="N4962" s="285"/>
      <c r="O4962" s="285"/>
      <c r="U4962" s="285"/>
      <c r="V4962" s="285"/>
      <c r="W4962" s="285"/>
      <c r="X4962" s="285"/>
    </row>
    <row r="4963" spans="1:24">
      <c r="A4963" s="45"/>
      <c r="B4963" s="43">
        <f t="shared" si="84"/>
        <v>4941</v>
      </c>
      <c r="C4963" s="539"/>
      <c r="D4963" s="620"/>
      <c r="E4963" s="620"/>
      <c r="F4963" s="48"/>
      <c r="N4963" s="285"/>
      <c r="O4963" s="285"/>
      <c r="U4963" s="285"/>
      <c r="V4963" s="285"/>
      <c r="W4963" s="285"/>
      <c r="X4963" s="285"/>
    </row>
    <row r="4964" spans="1:24">
      <c r="A4964" s="45"/>
      <c r="B4964" s="43">
        <f t="shared" si="84"/>
        <v>4942</v>
      </c>
      <c r="C4964" s="539"/>
      <c r="D4964" s="620"/>
      <c r="E4964" s="620"/>
      <c r="F4964" s="48"/>
      <c r="N4964" s="285"/>
      <c r="O4964" s="285"/>
      <c r="U4964" s="285"/>
      <c r="V4964" s="285"/>
      <c r="W4964" s="285"/>
      <c r="X4964" s="285"/>
    </row>
    <row r="4965" spans="1:24">
      <c r="A4965" s="45"/>
      <c r="B4965" s="43">
        <f t="shared" si="84"/>
        <v>4943</v>
      </c>
      <c r="C4965" s="539"/>
      <c r="D4965" s="620"/>
      <c r="E4965" s="620"/>
      <c r="F4965" s="48"/>
      <c r="N4965" s="285"/>
      <c r="O4965" s="285"/>
      <c r="U4965" s="285"/>
      <c r="V4965" s="285"/>
      <c r="W4965" s="285"/>
      <c r="X4965" s="285"/>
    </row>
    <row r="4966" spans="1:24">
      <c r="A4966" s="45"/>
      <c r="B4966" s="43">
        <f t="shared" si="84"/>
        <v>4944</v>
      </c>
      <c r="C4966" s="539"/>
      <c r="D4966" s="620"/>
      <c r="E4966" s="620"/>
      <c r="F4966" s="48"/>
      <c r="N4966" s="285"/>
      <c r="O4966" s="285"/>
      <c r="U4966" s="285"/>
      <c r="V4966" s="285"/>
      <c r="W4966" s="285"/>
      <c r="X4966" s="285"/>
    </row>
    <row r="4967" spans="1:24">
      <c r="A4967" s="45"/>
      <c r="B4967" s="43">
        <f t="shared" si="84"/>
        <v>4945</v>
      </c>
      <c r="C4967" s="539"/>
      <c r="D4967" s="620"/>
      <c r="E4967" s="620"/>
      <c r="F4967" s="48"/>
      <c r="N4967" s="285"/>
      <c r="O4967" s="285"/>
      <c r="U4967" s="285"/>
      <c r="V4967" s="285"/>
      <c r="W4967" s="285"/>
      <c r="X4967" s="285"/>
    </row>
    <row r="4968" spans="1:24">
      <c r="A4968" s="45"/>
      <c r="B4968" s="43">
        <f t="shared" si="84"/>
        <v>4946</v>
      </c>
      <c r="C4968" s="539"/>
      <c r="D4968" s="620"/>
      <c r="E4968" s="620"/>
      <c r="F4968" s="48"/>
      <c r="N4968" s="285"/>
      <c r="O4968" s="285"/>
      <c r="U4968" s="285"/>
      <c r="V4968" s="285"/>
      <c r="W4968" s="285"/>
      <c r="X4968" s="285"/>
    </row>
    <row r="4969" spans="1:24">
      <c r="A4969" s="45"/>
      <c r="B4969" s="43">
        <f t="shared" si="84"/>
        <v>4947</v>
      </c>
      <c r="C4969" s="539"/>
      <c r="D4969" s="620"/>
      <c r="E4969" s="620"/>
      <c r="F4969" s="48"/>
      <c r="N4969" s="285"/>
      <c r="O4969" s="285"/>
      <c r="U4969" s="285"/>
      <c r="V4969" s="285"/>
      <c r="W4969" s="285"/>
      <c r="X4969" s="285"/>
    </row>
    <row r="4970" spans="1:24">
      <c r="A4970" s="45"/>
      <c r="B4970" s="43">
        <f t="shared" si="84"/>
        <v>4948</v>
      </c>
      <c r="C4970" s="539"/>
      <c r="D4970" s="620"/>
      <c r="E4970" s="620"/>
      <c r="F4970" s="48"/>
      <c r="N4970" s="285"/>
      <c r="O4970" s="285"/>
      <c r="U4970" s="285"/>
      <c r="V4970" s="285"/>
      <c r="W4970" s="285"/>
      <c r="X4970" s="285"/>
    </row>
    <row r="4971" spans="1:24">
      <c r="A4971" s="45"/>
      <c r="B4971" s="43">
        <f t="shared" si="84"/>
        <v>4949</v>
      </c>
      <c r="C4971" s="539"/>
      <c r="D4971" s="620"/>
      <c r="E4971" s="620"/>
      <c r="F4971" s="48"/>
      <c r="N4971" s="285"/>
      <c r="O4971" s="285"/>
      <c r="U4971" s="285"/>
      <c r="V4971" s="285"/>
      <c r="W4971" s="285"/>
      <c r="X4971" s="285"/>
    </row>
    <row r="4972" spans="1:24">
      <c r="A4972" s="45"/>
      <c r="B4972" s="43">
        <f t="shared" si="84"/>
        <v>4950</v>
      </c>
      <c r="C4972" s="539"/>
      <c r="D4972" s="620"/>
      <c r="E4972" s="620"/>
      <c r="F4972" s="48"/>
      <c r="N4972" s="285"/>
      <c r="O4972" s="285"/>
      <c r="U4972" s="285"/>
      <c r="V4972" s="285"/>
      <c r="W4972" s="285"/>
      <c r="X4972" s="285"/>
    </row>
    <row r="4973" spans="1:24">
      <c r="A4973" s="45"/>
      <c r="B4973" s="43">
        <f t="shared" si="84"/>
        <v>4951</v>
      </c>
      <c r="C4973" s="539"/>
      <c r="D4973" s="620"/>
      <c r="E4973" s="620"/>
      <c r="F4973" s="48"/>
      <c r="N4973" s="285"/>
      <c r="O4973" s="285"/>
      <c r="U4973" s="285"/>
      <c r="V4973" s="285"/>
      <c r="W4973" s="285"/>
      <c r="X4973" s="285"/>
    </row>
    <row r="4974" spans="1:24">
      <c r="A4974" s="45"/>
      <c r="B4974" s="43">
        <f t="shared" si="84"/>
        <v>4952</v>
      </c>
      <c r="C4974" s="539"/>
      <c r="D4974" s="620"/>
      <c r="E4974" s="620"/>
      <c r="F4974" s="48"/>
      <c r="N4974" s="285"/>
      <c r="O4974" s="285"/>
      <c r="U4974" s="285"/>
      <c r="V4974" s="285"/>
      <c r="W4974" s="285"/>
      <c r="X4974" s="285"/>
    </row>
    <row r="4975" spans="1:24">
      <c r="A4975" s="45"/>
      <c r="B4975" s="43">
        <f t="shared" si="84"/>
        <v>4953</v>
      </c>
      <c r="C4975" s="539"/>
      <c r="D4975" s="620"/>
      <c r="E4975" s="620"/>
      <c r="F4975" s="48"/>
      <c r="N4975" s="285"/>
      <c r="O4975" s="285"/>
      <c r="U4975" s="285"/>
      <c r="V4975" s="285"/>
      <c r="W4975" s="285"/>
      <c r="X4975" s="285"/>
    </row>
    <row r="4976" spans="1:24">
      <c r="A4976" s="45"/>
      <c r="B4976" s="43">
        <f t="shared" si="84"/>
        <v>4954</v>
      </c>
      <c r="C4976" s="539"/>
      <c r="D4976" s="620"/>
      <c r="E4976" s="620"/>
      <c r="F4976" s="48"/>
      <c r="N4976" s="285"/>
      <c r="O4976" s="285"/>
      <c r="U4976" s="285"/>
      <c r="V4976" s="285"/>
      <c r="W4976" s="285"/>
      <c r="X4976" s="285"/>
    </row>
    <row r="4977" spans="1:24">
      <c r="A4977" s="45"/>
      <c r="B4977" s="43">
        <f t="shared" si="84"/>
        <v>4955</v>
      </c>
      <c r="C4977" s="539"/>
      <c r="D4977" s="620"/>
      <c r="E4977" s="620"/>
      <c r="F4977" s="48"/>
      <c r="N4977" s="285"/>
      <c r="O4977" s="285"/>
      <c r="U4977" s="285"/>
      <c r="V4977" s="285"/>
      <c r="W4977" s="285"/>
      <c r="X4977" s="285"/>
    </row>
    <row r="4978" spans="1:24">
      <c r="A4978" s="45"/>
      <c r="B4978" s="43">
        <f t="shared" si="84"/>
        <v>4956</v>
      </c>
      <c r="C4978" s="539"/>
      <c r="D4978" s="620"/>
      <c r="E4978" s="620"/>
      <c r="F4978" s="48"/>
      <c r="N4978" s="285"/>
      <c r="O4978" s="285"/>
      <c r="U4978" s="285"/>
      <c r="V4978" s="285"/>
      <c r="W4978" s="285"/>
      <c r="X4978" s="285"/>
    </row>
    <row r="4979" spans="1:24">
      <c r="A4979" s="45"/>
      <c r="B4979" s="43">
        <f t="shared" si="84"/>
        <v>4957</v>
      </c>
      <c r="C4979" s="539"/>
      <c r="D4979" s="620"/>
      <c r="E4979" s="620"/>
      <c r="F4979" s="48"/>
      <c r="N4979" s="285"/>
      <c r="O4979" s="285"/>
      <c r="U4979" s="285"/>
      <c r="V4979" s="285"/>
      <c r="W4979" s="285"/>
      <c r="X4979" s="285"/>
    </row>
    <row r="4980" spans="1:24">
      <c r="A4980" s="45"/>
      <c r="B4980" s="43">
        <f t="shared" si="84"/>
        <v>4958</v>
      </c>
      <c r="C4980" s="539"/>
      <c r="D4980" s="620"/>
      <c r="E4980" s="620"/>
      <c r="F4980" s="48"/>
      <c r="N4980" s="285"/>
      <c r="O4980" s="285"/>
      <c r="U4980" s="285"/>
      <c r="V4980" s="285"/>
      <c r="W4980" s="285"/>
      <c r="X4980" s="285"/>
    </row>
    <row r="4981" spans="1:24">
      <c r="A4981" s="45"/>
      <c r="B4981" s="43">
        <f t="shared" si="84"/>
        <v>4959</v>
      </c>
      <c r="C4981" s="539"/>
      <c r="D4981" s="620"/>
      <c r="E4981" s="620"/>
      <c r="F4981" s="48"/>
      <c r="N4981" s="285"/>
      <c r="O4981" s="285"/>
      <c r="U4981" s="285"/>
      <c r="V4981" s="285"/>
      <c r="W4981" s="285"/>
      <c r="X4981" s="285"/>
    </row>
    <row r="4982" spans="1:24">
      <c r="A4982" s="45"/>
      <c r="B4982" s="43">
        <f t="shared" si="84"/>
        <v>4960</v>
      </c>
      <c r="C4982" s="539"/>
      <c r="D4982" s="620"/>
      <c r="E4982" s="620"/>
      <c r="F4982" s="48"/>
      <c r="N4982" s="285"/>
      <c r="O4982" s="285"/>
      <c r="U4982" s="285"/>
      <c r="V4982" s="285"/>
      <c r="W4982" s="285"/>
      <c r="X4982" s="285"/>
    </row>
    <row r="4983" spans="1:24">
      <c r="A4983" s="45"/>
      <c r="B4983" s="43">
        <f t="shared" si="84"/>
        <v>4961</v>
      </c>
      <c r="C4983" s="539"/>
      <c r="D4983" s="620"/>
      <c r="E4983" s="620"/>
      <c r="F4983" s="48"/>
      <c r="N4983" s="285"/>
      <c r="O4983" s="285"/>
      <c r="U4983" s="285"/>
      <c r="V4983" s="285"/>
      <c r="W4983" s="285"/>
      <c r="X4983" s="285"/>
    </row>
    <row r="4984" spans="1:24">
      <c r="A4984" s="45"/>
      <c r="B4984" s="43">
        <f t="shared" si="84"/>
        <v>4962</v>
      </c>
      <c r="C4984" s="539"/>
      <c r="D4984" s="620"/>
      <c r="E4984" s="620"/>
      <c r="F4984" s="48"/>
      <c r="N4984" s="285"/>
      <c r="O4984" s="285"/>
      <c r="U4984" s="285"/>
      <c r="V4984" s="285"/>
      <c r="W4984" s="285"/>
      <c r="X4984" s="285"/>
    </row>
    <row r="4985" spans="1:24">
      <c r="A4985" s="45"/>
      <c r="B4985" s="43">
        <f t="shared" si="84"/>
        <v>4963</v>
      </c>
      <c r="C4985" s="539"/>
      <c r="D4985" s="620"/>
      <c r="E4985" s="620"/>
      <c r="F4985" s="48"/>
      <c r="N4985" s="285"/>
      <c r="O4985" s="285"/>
      <c r="U4985" s="285"/>
      <c r="V4985" s="285"/>
      <c r="W4985" s="285"/>
      <c r="X4985" s="285"/>
    </row>
    <row r="4986" spans="1:24">
      <c r="A4986" s="45"/>
      <c r="B4986" s="43">
        <f t="shared" si="84"/>
        <v>4964</v>
      </c>
      <c r="C4986" s="539"/>
      <c r="D4986" s="620"/>
      <c r="E4986" s="620"/>
      <c r="F4986" s="48"/>
      <c r="N4986" s="285"/>
      <c r="O4986" s="285"/>
      <c r="U4986" s="285"/>
      <c r="V4986" s="285"/>
      <c r="W4986" s="285"/>
      <c r="X4986" s="285"/>
    </row>
    <row r="4987" spans="1:24">
      <c r="A4987" s="45"/>
      <c r="B4987" s="43">
        <f t="shared" si="84"/>
        <v>4965</v>
      </c>
      <c r="C4987" s="539"/>
      <c r="D4987" s="620"/>
      <c r="E4987" s="620"/>
      <c r="F4987" s="48"/>
      <c r="N4987" s="285"/>
      <c r="O4987" s="285"/>
      <c r="U4987" s="285"/>
      <c r="V4987" s="285"/>
      <c r="W4987" s="285"/>
      <c r="X4987" s="285"/>
    </row>
    <row r="4988" spans="1:24">
      <c r="A4988" s="45"/>
      <c r="B4988" s="43">
        <f t="shared" si="84"/>
        <v>4966</v>
      </c>
      <c r="C4988" s="539"/>
      <c r="D4988" s="620"/>
      <c r="E4988" s="620"/>
      <c r="F4988" s="48"/>
      <c r="N4988" s="285"/>
      <c r="O4988" s="285"/>
      <c r="U4988" s="285"/>
      <c r="V4988" s="285"/>
      <c r="W4988" s="285"/>
      <c r="X4988" s="285"/>
    </row>
    <row r="4989" spans="1:24">
      <c r="A4989" s="45"/>
      <c r="B4989" s="43">
        <f t="shared" si="84"/>
        <v>4967</v>
      </c>
      <c r="C4989" s="539"/>
      <c r="D4989" s="620"/>
      <c r="E4989" s="620"/>
      <c r="F4989" s="48"/>
      <c r="N4989" s="285"/>
      <c r="O4989" s="285"/>
      <c r="U4989" s="285"/>
      <c r="V4989" s="285"/>
      <c r="W4989" s="285"/>
      <c r="X4989" s="285"/>
    </row>
    <row r="4990" spans="1:24">
      <c r="A4990" s="45"/>
      <c r="B4990" s="43">
        <f t="shared" si="84"/>
        <v>4968</v>
      </c>
      <c r="C4990" s="539"/>
      <c r="D4990" s="620"/>
      <c r="E4990" s="620"/>
      <c r="F4990" s="48"/>
      <c r="N4990" s="285"/>
      <c r="O4990" s="285"/>
      <c r="U4990" s="285"/>
      <c r="V4990" s="285"/>
      <c r="W4990" s="285"/>
      <c r="X4990" s="285"/>
    </row>
    <row r="4991" spans="1:24">
      <c r="A4991" s="45"/>
      <c r="B4991" s="43">
        <f t="shared" si="84"/>
        <v>4969</v>
      </c>
      <c r="C4991" s="539"/>
      <c r="D4991" s="620"/>
      <c r="E4991" s="620"/>
      <c r="F4991" s="48"/>
      <c r="N4991" s="285"/>
      <c r="O4991" s="285"/>
      <c r="U4991" s="285"/>
      <c r="V4991" s="285"/>
      <c r="W4991" s="285"/>
      <c r="X4991" s="285"/>
    </row>
    <row r="4992" spans="1:24">
      <c r="A4992" s="45"/>
      <c r="B4992" s="43">
        <f t="shared" si="84"/>
        <v>4970</v>
      </c>
      <c r="C4992" s="539"/>
      <c r="D4992" s="620"/>
      <c r="E4992" s="620"/>
      <c r="F4992" s="48"/>
      <c r="N4992" s="285"/>
      <c r="O4992" s="285"/>
      <c r="U4992" s="285"/>
      <c r="V4992" s="285"/>
      <c r="W4992" s="285"/>
      <c r="X4992" s="285"/>
    </row>
    <row r="4993" spans="1:24">
      <c r="A4993" s="45"/>
      <c r="B4993" s="43">
        <f t="shared" si="84"/>
        <v>4971</v>
      </c>
      <c r="C4993" s="539"/>
      <c r="D4993" s="620"/>
      <c r="E4993" s="620"/>
      <c r="F4993" s="48"/>
      <c r="N4993" s="285"/>
      <c r="O4993" s="285"/>
      <c r="U4993" s="285"/>
      <c r="V4993" s="285"/>
      <c r="W4993" s="285"/>
      <c r="X4993" s="285"/>
    </row>
    <row r="4994" spans="1:24">
      <c r="A4994" s="45"/>
      <c r="B4994" s="43">
        <f t="shared" si="84"/>
        <v>4972</v>
      </c>
      <c r="C4994" s="539"/>
      <c r="D4994" s="620"/>
      <c r="E4994" s="620"/>
      <c r="F4994" s="48"/>
      <c r="N4994" s="285"/>
      <c r="O4994" s="285"/>
      <c r="U4994" s="285"/>
      <c r="V4994" s="285"/>
      <c r="W4994" s="285"/>
      <c r="X4994" s="285"/>
    </row>
    <row r="4995" spans="1:24">
      <c r="A4995" s="45"/>
      <c r="B4995" s="43">
        <f t="shared" si="84"/>
        <v>4973</v>
      </c>
      <c r="C4995" s="539"/>
      <c r="D4995" s="620"/>
      <c r="E4995" s="620"/>
      <c r="F4995" s="48"/>
      <c r="N4995" s="285"/>
      <c r="O4995" s="285"/>
      <c r="U4995" s="285"/>
      <c r="V4995" s="285"/>
      <c r="W4995" s="285"/>
      <c r="X4995" s="285"/>
    </row>
    <row r="4996" spans="1:24">
      <c r="A4996" s="45"/>
      <c r="B4996" s="43">
        <f t="shared" si="84"/>
        <v>4974</v>
      </c>
      <c r="C4996" s="539"/>
      <c r="D4996" s="620"/>
      <c r="E4996" s="620"/>
      <c r="F4996" s="48"/>
      <c r="N4996" s="285"/>
      <c r="O4996" s="285"/>
      <c r="U4996" s="285"/>
      <c r="V4996" s="285"/>
      <c r="W4996" s="285"/>
      <c r="X4996" s="285"/>
    </row>
    <row r="4997" spans="1:24">
      <c r="A4997" s="45"/>
      <c r="B4997" s="43">
        <f t="shared" si="84"/>
        <v>4975</v>
      </c>
      <c r="C4997" s="539"/>
      <c r="D4997" s="620"/>
      <c r="E4997" s="620"/>
      <c r="F4997" s="48"/>
      <c r="N4997" s="285"/>
      <c r="O4997" s="285"/>
      <c r="U4997" s="285"/>
      <c r="V4997" s="285"/>
      <c r="W4997" s="285"/>
      <c r="X4997" s="285"/>
    </row>
    <row r="4998" spans="1:24">
      <c r="A4998" s="45"/>
      <c r="B4998" s="43">
        <f t="shared" si="84"/>
        <v>4976</v>
      </c>
      <c r="C4998" s="539"/>
      <c r="D4998" s="620"/>
      <c r="E4998" s="620"/>
      <c r="F4998" s="48"/>
      <c r="N4998" s="285"/>
      <c r="O4998" s="285"/>
      <c r="U4998" s="285"/>
      <c r="V4998" s="285"/>
      <c r="W4998" s="285"/>
      <c r="X4998" s="285"/>
    </row>
    <row r="4999" spans="1:24">
      <c r="A4999" s="45"/>
      <c r="B4999" s="43">
        <f t="shared" si="84"/>
        <v>4977</v>
      </c>
      <c r="C4999" s="539"/>
      <c r="D4999" s="620"/>
      <c r="E4999" s="620"/>
      <c r="F4999" s="48"/>
      <c r="N4999" s="285"/>
      <c r="O4999" s="285"/>
      <c r="U4999" s="285"/>
      <c r="V4999" s="285"/>
      <c r="W4999" s="285"/>
      <c r="X4999" s="285"/>
    </row>
    <row r="5000" spans="1:24">
      <c r="A5000" s="45"/>
      <c r="B5000" s="43">
        <f t="shared" si="84"/>
        <v>4978</v>
      </c>
      <c r="C5000" s="539"/>
      <c r="D5000" s="620"/>
      <c r="E5000" s="620"/>
      <c r="F5000" s="48"/>
      <c r="N5000" s="285"/>
      <c r="O5000" s="285"/>
      <c r="U5000" s="285"/>
      <c r="V5000" s="285"/>
      <c r="W5000" s="285"/>
      <c r="X5000" s="285"/>
    </row>
    <row r="5001" spans="1:24">
      <c r="A5001" s="45"/>
      <c r="B5001" s="43">
        <f t="shared" si="84"/>
        <v>4979</v>
      </c>
      <c r="C5001" s="539"/>
      <c r="D5001" s="620"/>
      <c r="E5001" s="620"/>
      <c r="F5001" s="48"/>
      <c r="N5001" s="285"/>
      <c r="O5001" s="285"/>
      <c r="U5001" s="285"/>
      <c r="V5001" s="285"/>
      <c r="W5001" s="285"/>
      <c r="X5001" s="285"/>
    </row>
    <row r="5002" spans="1:24">
      <c r="A5002" s="45"/>
      <c r="B5002" s="43">
        <f t="shared" si="84"/>
        <v>4980</v>
      </c>
      <c r="C5002" s="539"/>
      <c r="D5002" s="620"/>
      <c r="E5002" s="620"/>
      <c r="F5002" s="48"/>
      <c r="N5002" s="285"/>
      <c r="O5002" s="285"/>
      <c r="U5002" s="285"/>
      <c r="V5002" s="285"/>
      <c r="W5002" s="285"/>
      <c r="X5002" s="285"/>
    </row>
    <row r="5003" spans="1:24">
      <c r="A5003" s="45"/>
      <c r="B5003" s="43">
        <f t="shared" si="84"/>
        <v>4981</v>
      </c>
      <c r="C5003" s="539"/>
      <c r="D5003" s="620"/>
      <c r="E5003" s="620"/>
      <c r="F5003" s="48"/>
      <c r="N5003" s="285"/>
      <c r="O5003" s="285"/>
      <c r="U5003" s="285"/>
      <c r="V5003" s="285"/>
      <c r="W5003" s="285"/>
      <c r="X5003" s="285"/>
    </row>
    <row r="5004" spans="1:24">
      <c r="A5004" s="45"/>
      <c r="B5004" s="43">
        <f t="shared" si="84"/>
        <v>4982</v>
      </c>
      <c r="C5004" s="539"/>
      <c r="D5004" s="620"/>
      <c r="E5004" s="620"/>
      <c r="F5004" s="48"/>
      <c r="N5004" s="285"/>
      <c r="O5004" s="285"/>
      <c r="U5004" s="285"/>
      <c r="V5004" s="285"/>
      <c r="W5004" s="285"/>
      <c r="X5004" s="285"/>
    </row>
    <row r="5005" spans="1:24">
      <c r="A5005" s="45"/>
      <c r="B5005" s="43">
        <f t="shared" si="84"/>
        <v>4983</v>
      </c>
      <c r="C5005" s="539"/>
      <c r="D5005" s="620"/>
      <c r="E5005" s="620"/>
      <c r="F5005" s="48"/>
      <c r="N5005" s="285"/>
      <c r="O5005" s="285"/>
      <c r="U5005" s="285"/>
      <c r="V5005" s="285"/>
      <c r="W5005" s="285"/>
      <c r="X5005" s="285"/>
    </row>
    <row r="5006" spans="1:24">
      <c r="A5006" s="45"/>
      <c r="B5006" s="43">
        <f t="shared" si="84"/>
        <v>4984</v>
      </c>
      <c r="C5006" s="539"/>
      <c r="D5006" s="620"/>
      <c r="E5006" s="620"/>
      <c r="F5006" s="48"/>
      <c r="N5006" s="285"/>
      <c r="O5006" s="285"/>
      <c r="U5006" s="285"/>
      <c r="V5006" s="285"/>
      <c r="W5006" s="285"/>
      <c r="X5006" s="285"/>
    </row>
    <row r="5007" spans="1:24">
      <c r="A5007" s="45"/>
      <c r="B5007" s="43">
        <f t="shared" si="84"/>
        <v>4985</v>
      </c>
      <c r="C5007" s="539"/>
      <c r="D5007" s="620"/>
      <c r="E5007" s="620"/>
      <c r="F5007" s="48"/>
      <c r="N5007" s="285"/>
      <c r="O5007" s="285"/>
      <c r="U5007" s="285"/>
      <c r="V5007" s="285"/>
      <c r="W5007" s="285"/>
      <c r="X5007" s="285"/>
    </row>
    <row r="5008" spans="1:24">
      <c r="A5008" s="45"/>
      <c r="B5008" s="43">
        <f t="shared" si="84"/>
        <v>4986</v>
      </c>
      <c r="C5008" s="539"/>
      <c r="D5008" s="620"/>
      <c r="E5008" s="620"/>
      <c r="F5008" s="48"/>
      <c r="N5008" s="285"/>
      <c r="O5008" s="285"/>
      <c r="U5008" s="285"/>
      <c r="V5008" s="285"/>
      <c r="W5008" s="285"/>
      <c r="X5008" s="285"/>
    </row>
    <row r="5009" spans="1:24">
      <c r="A5009" s="45"/>
      <c r="B5009" s="43">
        <f t="shared" si="84"/>
        <v>4987</v>
      </c>
      <c r="C5009" s="539"/>
      <c r="D5009" s="620"/>
      <c r="E5009" s="620"/>
      <c r="F5009" s="48"/>
      <c r="N5009" s="285"/>
      <c r="O5009" s="285"/>
      <c r="U5009" s="285"/>
      <c r="V5009" s="285"/>
      <c r="W5009" s="285"/>
      <c r="X5009" s="285"/>
    </row>
    <row r="5010" spans="1:24">
      <c r="A5010" s="45"/>
      <c r="B5010" s="43">
        <f t="shared" si="84"/>
        <v>4988</v>
      </c>
      <c r="C5010" s="539"/>
      <c r="D5010" s="620"/>
      <c r="E5010" s="620"/>
      <c r="F5010" s="48"/>
      <c r="N5010" s="285"/>
      <c r="O5010" s="285"/>
      <c r="U5010" s="285"/>
      <c r="V5010" s="285"/>
      <c r="W5010" s="285"/>
      <c r="X5010" s="285"/>
    </row>
    <row r="5011" spans="1:24">
      <c r="A5011" s="45"/>
      <c r="B5011" s="43">
        <f t="shared" si="84"/>
        <v>4989</v>
      </c>
      <c r="C5011" s="539"/>
      <c r="D5011" s="620"/>
      <c r="E5011" s="620"/>
      <c r="F5011" s="48"/>
      <c r="N5011" s="285"/>
      <c r="O5011" s="285"/>
      <c r="U5011" s="285"/>
      <c r="V5011" s="285"/>
      <c r="W5011" s="285"/>
      <c r="X5011" s="285"/>
    </row>
    <row r="5012" spans="1:24">
      <c r="A5012" s="45"/>
      <c r="B5012" s="43">
        <f t="shared" si="84"/>
        <v>4990</v>
      </c>
      <c r="C5012" s="539"/>
      <c r="D5012" s="620"/>
      <c r="E5012" s="620"/>
      <c r="F5012" s="48"/>
      <c r="N5012" s="285"/>
      <c r="O5012" s="285"/>
      <c r="U5012" s="285"/>
      <c r="V5012" s="285"/>
      <c r="W5012" s="285"/>
      <c r="X5012" s="285"/>
    </row>
    <row r="5013" spans="1:24">
      <c r="A5013" s="45"/>
      <c r="B5013" s="43">
        <f t="shared" si="84"/>
        <v>4991</v>
      </c>
      <c r="C5013" s="539"/>
      <c r="D5013" s="620"/>
      <c r="E5013" s="620"/>
      <c r="F5013" s="48"/>
      <c r="N5013" s="285"/>
      <c r="O5013" s="285"/>
      <c r="U5013" s="285"/>
      <c r="V5013" s="285"/>
      <c r="W5013" s="285"/>
      <c r="X5013" s="285"/>
    </row>
    <row r="5014" spans="1:24">
      <c r="A5014" s="45"/>
      <c r="B5014" s="43">
        <f t="shared" si="84"/>
        <v>4992</v>
      </c>
      <c r="C5014" s="539"/>
      <c r="D5014" s="620"/>
      <c r="E5014" s="620"/>
      <c r="F5014" s="48"/>
      <c r="N5014" s="285"/>
      <c r="O5014" s="285"/>
      <c r="U5014" s="285"/>
      <c r="V5014" s="285"/>
      <c r="W5014" s="285"/>
      <c r="X5014" s="285"/>
    </row>
    <row r="5015" spans="1:24">
      <c r="A5015" s="45"/>
      <c r="B5015" s="43">
        <f t="shared" si="84"/>
        <v>4993</v>
      </c>
      <c r="C5015" s="539"/>
      <c r="D5015" s="620"/>
      <c r="E5015" s="620"/>
      <c r="F5015" s="48"/>
      <c r="N5015" s="285"/>
      <c r="O5015" s="285"/>
      <c r="U5015" s="285"/>
      <c r="V5015" s="285"/>
      <c r="W5015" s="285"/>
      <c r="X5015" s="285"/>
    </row>
    <row r="5016" spans="1:24">
      <c r="A5016" s="45"/>
      <c r="B5016" s="43">
        <f t="shared" si="84"/>
        <v>4994</v>
      </c>
      <c r="C5016" s="539"/>
      <c r="D5016" s="620"/>
      <c r="E5016" s="620"/>
      <c r="F5016" s="48"/>
      <c r="N5016" s="285"/>
      <c r="O5016" s="285"/>
      <c r="U5016" s="285"/>
      <c r="V5016" s="285"/>
      <c r="W5016" s="285"/>
      <c r="X5016" s="285"/>
    </row>
    <row r="5017" spans="1:24">
      <c r="A5017" s="45"/>
      <c r="B5017" s="43">
        <f t="shared" ref="B5017:B5080" si="85">B5016+1</f>
        <v>4995</v>
      </c>
      <c r="C5017" s="539"/>
      <c r="D5017" s="620"/>
      <c r="E5017" s="620"/>
      <c r="F5017" s="48"/>
      <c r="N5017" s="285"/>
      <c r="O5017" s="285"/>
      <c r="U5017" s="285"/>
      <c r="V5017" s="285"/>
      <c r="W5017" s="285"/>
      <c r="X5017" s="285"/>
    </row>
    <row r="5018" spans="1:24">
      <c r="A5018" s="45"/>
      <c r="B5018" s="43">
        <f t="shared" si="85"/>
        <v>4996</v>
      </c>
      <c r="C5018" s="539"/>
      <c r="D5018" s="620"/>
      <c r="E5018" s="620"/>
      <c r="F5018" s="48"/>
      <c r="N5018" s="285"/>
      <c r="O5018" s="285"/>
      <c r="U5018" s="285"/>
      <c r="V5018" s="285"/>
      <c r="W5018" s="285"/>
      <c r="X5018" s="285"/>
    </row>
    <row r="5019" spans="1:24">
      <c r="A5019" s="45"/>
      <c r="B5019" s="43">
        <f t="shared" si="85"/>
        <v>4997</v>
      </c>
      <c r="C5019" s="539"/>
      <c r="D5019" s="620"/>
      <c r="E5019" s="620"/>
      <c r="F5019" s="48"/>
      <c r="N5019" s="285"/>
      <c r="O5019" s="285"/>
      <c r="U5019" s="285"/>
      <c r="V5019" s="285"/>
      <c r="W5019" s="285"/>
      <c r="X5019" s="285"/>
    </row>
    <row r="5020" spans="1:24">
      <c r="A5020" s="45"/>
      <c r="B5020" s="43">
        <f t="shared" si="85"/>
        <v>4998</v>
      </c>
      <c r="C5020" s="539"/>
      <c r="D5020" s="620"/>
      <c r="E5020" s="620"/>
      <c r="F5020" s="48"/>
      <c r="N5020" s="285"/>
      <c r="O5020" s="285"/>
      <c r="U5020" s="285"/>
      <c r="V5020" s="285"/>
      <c r="W5020" s="285"/>
      <c r="X5020" s="285"/>
    </row>
    <row r="5021" spans="1:24">
      <c r="A5021" s="45"/>
      <c r="B5021" s="43">
        <f t="shared" si="85"/>
        <v>4999</v>
      </c>
      <c r="C5021" s="539"/>
      <c r="D5021" s="620"/>
      <c r="E5021" s="620"/>
      <c r="F5021" s="48"/>
      <c r="N5021" s="285"/>
      <c r="O5021" s="285"/>
      <c r="U5021" s="285"/>
      <c r="V5021" s="285"/>
      <c r="W5021" s="285"/>
      <c r="X5021" s="285"/>
    </row>
    <row r="5022" spans="1:24">
      <c r="A5022" s="45"/>
      <c r="B5022" s="43">
        <f t="shared" si="85"/>
        <v>5000</v>
      </c>
      <c r="C5022" s="539"/>
      <c r="D5022" s="620"/>
      <c r="E5022" s="620"/>
      <c r="F5022" s="48"/>
      <c r="N5022" s="285"/>
      <c r="O5022" s="285"/>
      <c r="U5022" s="285"/>
      <c r="V5022" s="285"/>
      <c r="W5022" s="285"/>
      <c r="X5022" s="285"/>
    </row>
    <row r="5023" spans="1:24">
      <c r="A5023" s="45"/>
      <c r="B5023" s="43">
        <f t="shared" si="85"/>
        <v>5001</v>
      </c>
      <c r="C5023" s="539"/>
      <c r="D5023" s="620"/>
      <c r="E5023" s="620"/>
      <c r="F5023" s="48"/>
      <c r="N5023" s="285"/>
      <c r="O5023" s="285"/>
      <c r="U5023" s="285"/>
      <c r="V5023" s="285"/>
      <c r="W5023" s="285"/>
      <c r="X5023" s="285"/>
    </row>
    <row r="5024" spans="1:24">
      <c r="A5024" s="45"/>
      <c r="B5024" s="43">
        <f t="shared" si="85"/>
        <v>5002</v>
      </c>
      <c r="C5024" s="539"/>
      <c r="D5024" s="620"/>
      <c r="E5024" s="620"/>
      <c r="F5024" s="48"/>
      <c r="N5024" s="285"/>
      <c r="O5024" s="285"/>
      <c r="U5024" s="285"/>
      <c r="V5024" s="285"/>
      <c r="W5024" s="285"/>
      <c r="X5024" s="285"/>
    </row>
    <row r="5025" spans="1:24">
      <c r="A5025" s="45"/>
      <c r="B5025" s="43">
        <f t="shared" si="85"/>
        <v>5003</v>
      </c>
      <c r="C5025" s="539"/>
      <c r="D5025" s="620"/>
      <c r="E5025" s="620"/>
      <c r="F5025" s="48"/>
      <c r="N5025" s="285"/>
      <c r="O5025" s="285"/>
      <c r="U5025" s="285"/>
      <c r="V5025" s="285"/>
      <c r="W5025" s="285"/>
      <c r="X5025" s="285"/>
    </row>
    <row r="5026" spans="1:24">
      <c r="A5026" s="45"/>
      <c r="B5026" s="43">
        <f t="shared" si="85"/>
        <v>5004</v>
      </c>
      <c r="C5026" s="539"/>
      <c r="D5026" s="620"/>
      <c r="E5026" s="620"/>
      <c r="F5026" s="48"/>
      <c r="N5026" s="285"/>
      <c r="O5026" s="285"/>
      <c r="U5026" s="285"/>
      <c r="V5026" s="285"/>
      <c r="W5026" s="285"/>
      <c r="X5026" s="285"/>
    </row>
    <row r="5027" spans="1:24">
      <c r="A5027" s="45"/>
      <c r="B5027" s="43">
        <f t="shared" si="85"/>
        <v>5005</v>
      </c>
      <c r="C5027" s="539"/>
      <c r="D5027" s="620"/>
      <c r="E5027" s="620"/>
      <c r="F5027" s="48"/>
      <c r="N5027" s="285"/>
      <c r="O5027" s="285"/>
      <c r="U5027" s="285"/>
      <c r="V5027" s="285"/>
      <c r="W5027" s="285"/>
      <c r="X5027" s="285"/>
    </row>
    <row r="5028" spans="1:24">
      <c r="A5028" s="45"/>
      <c r="B5028" s="43">
        <f t="shared" si="85"/>
        <v>5006</v>
      </c>
      <c r="C5028" s="539"/>
      <c r="D5028" s="620"/>
      <c r="E5028" s="620"/>
      <c r="F5028" s="48"/>
      <c r="N5028" s="285"/>
      <c r="O5028" s="285"/>
      <c r="U5028" s="285"/>
      <c r="V5028" s="285"/>
      <c r="W5028" s="285"/>
      <c r="X5028" s="285"/>
    </row>
    <row r="5029" spans="1:24">
      <c r="A5029" s="45"/>
      <c r="B5029" s="43">
        <f t="shared" si="85"/>
        <v>5007</v>
      </c>
      <c r="C5029" s="539"/>
      <c r="D5029" s="620"/>
      <c r="E5029" s="620"/>
      <c r="F5029" s="48"/>
      <c r="N5029" s="285"/>
      <c r="O5029" s="285"/>
      <c r="U5029" s="285"/>
      <c r="V5029" s="285"/>
      <c r="W5029" s="285"/>
      <c r="X5029" s="285"/>
    </row>
    <row r="5030" spans="1:24">
      <c r="A5030" s="45"/>
      <c r="B5030" s="43">
        <f t="shared" si="85"/>
        <v>5008</v>
      </c>
      <c r="C5030" s="539"/>
      <c r="D5030" s="620"/>
      <c r="E5030" s="620"/>
      <c r="F5030" s="48"/>
      <c r="N5030" s="285"/>
      <c r="O5030" s="285"/>
      <c r="U5030" s="285"/>
      <c r="V5030" s="285"/>
      <c r="W5030" s="285"/>
      <c r="X5030" s="285"/>
    </row>
    <row r="5031" spans="1:24">
      <c r="A5031" s="45"/>
      <c r="B5031" s="43">
        <f t="shared" si="85"/>
        <v>5009</v>
      </c>
      <c r="C5031" s="539"/>
      <c r="D5031" s="620"/>
      <c r="E5031" s="620"/>
      <c r="F5031" s="48"/>
      <c r="N5031" s="285"/>
      <c r="O5031" s="285"/>
      <c r="U5031" s="285"/>
      <c r="V5031" s="285"/>
      <c r="W5031" s="285"/>
      <c r="X5031" s="285"/>
    </row>
    <row r="5032" spans="1:24">
      <c r="A5032" s="45"/>
      <c r="B5032" s="43">
        <f t="shared" si="85"/>
        <v>5010</v>
      </c>
      <c r="C5032" s="539"/>
      <c r="D5032" s="620"/>
      <c r="E5032" s="620"/>
      <c r="F5032" s="48"/>
      <c r="N5032" s="285"/>
      <c r="O5032" s="285"/>
      <c r="U5032" s="285"/>
      <c r="V5032" s="285"/>
      <c r="W5032" s="285"/>
      <c r="X5032" s="285"/>
    </row>
    <row r="5033" spans="1:24">
      <c r="A5033" s="45"/>
      <c r="B5033" s="43">
        <f t="shared" si="85"/>
        <v>5011</v>
      </c>
      <c r="C5033" s="539"/>
      <c r="D5033" s="620"/>
      <c r="E5033" s="620"/>
      <c r="F5033" s="48"/>
      <c r="N5033" s="285"/>
      <c r="O5033" s="285"/>
      <c r="U5033" s="285"/>
      <c r="V5033" s="285"/>
      <c r="W5033" s="285"/>
      <c r="X5033" s="285"/>
    </row>
    <row r="5034" spans="1:24">
      <c r="A5034" s="45"/>
      <c r="B5034" s="43">
        <f t="shared" si="85"/>
        <v>5012</v>
      </c>
      <c r="C5034" s="539"/>
      <c r="D5034" s="620"/>
      <c r="E5034" s="620"/>
      <c r="F5034" s="48"/>
      <c r="N5034" s="285"/>
      <c r="O5034" s="285"/>
      <c r="U5034" s="285"/>
      <c r="V5034" s="285"/>
      <c r="W5034" s="285"/>
      <c r="X5034" s="285"/>
    </row>
    <row r="5035" spans="1:24">
      <c r="A5035" s="45"/>
      <c r="B5035" s="43">
        <f t="shared" si="85"/>
        <v>5013</v>
      </c>
      <c r="C5035" s="539"/>
      <c r="D5035" s="620"/>
      <c r="E5035" s="620"/>
      <c r="F5035" s="48"/>
      <c r="N5035" s="285"/>
      <c r="O5035" s="285"/>
      <c r="U5035" s="285"/>
      <c r="V5035" s="285"/>
      <c r="W5035" s="285"/>
      <c r="X5035" s="285"/>
    </row>
    <row r="5036" spans="1:24">
      <c r="A5036" s="45"/>
      <c r="B5036" s="43">
        <f t="shared" si="85"/>
        <v>5014</v>
      </c>
      <c r="C5036" s="539"/>
      <c r="D5036" s="620"/>
      <c r="E5036" s="620"/>
      <c r="F5036" s="48"/>
      <c r="N5036" s="285"/>
      <c r="O5036" s="285"/>
      <c r="U5036" s="285"/>
      <c r="V5036" s="285"/>
      <c r="W5036" s="285"/>
      <c r="X5036" s="285"/>
    </row>
    <row r="5037" spans="1:24">
      <c r="A5037" s="45"/>
      <c r="B5037" s="43">
        <f t="shared" si="85"/>
        <v>5015</v>
      </c>
      <c r="C5037" s="539"/>
      <c r="D5037" s="620"/>
      <c r="E5037" s="620"/>
      <c r="F5037" s="48"/>
      <c r="N5037" s="285"/>
      <c r="O5037" s="285"/>
      <c r="U5037" s="285"/>
      <c r="V5037" s="285"/>
      <c r="W5037" s="285"/>
      <c r="X5037" s="285"/>
    </row>
    <row r="5038" spans="1:24">
      <c r="A5038" s="45"/>
      <c r="B5038" s="43">
        <f t="shared" si="85"/>
        <v>5016</v>
      </c>
      <c r="C5038" s="539"/>
      <c r="D5038" s="620"/>
      <c r="E5038" s="620"/>
      <c r="F5038" s="48"/>
      <c r="N5038" s="285"/>
      <c r="O5038" s="285"/>
      <c r="U5038" s="285"/>
      <c r="V5038" s="285"/>
      <c r="W5038" s="285"/>
      <c r="X5038" s="285"/>
    </row>
    <row r="5039" spans="1:24">
      <c r="A5039" s="45"/>
      <c r="B5039" s="43">
        <f t="shared" si="85"/>
        <v>5017</v>
      </c>
      <c r="C5039" s="539"/>
      <c r="D5039" s="620"/>
      <c r="E5039" s="620"/>
      <c r="F5039" s="48"/>
      <c r="N5039" s="285"/>
      <c r="O5039" s="285"/>
      <c r="U5039" s="285"/>
      <c r="V5039" s="285"/>
      <c r="W5039" s="285"/>
      <c r="X5039" s="285"/>
    </row>
    <row r="5040" spans="1:24">
      <c r="A5040" s="45"/>
      <c r="B5040" s="43">
        <f t="shared" si="85"/>
        <v>5018</v>
      </c>
      <c r="C5040" s="539"/>
      <c r="D5040" s="620"/>
      <c r="E5040" s="620"/>
      <c r="F5040" s="48"/>
      <c r="N5040" s="285"/>
      <c r="O5040" s="285"/>
      <c r="U5040" s="285"/>
      <c r="V5040" s="285"/>
      <c r="W5040" s="285"/>
      <c r="X5040" s="285"/>
    </row>
    <row r="5041" spans="1:24">
      <c r="A5041" s="45"/>
      <c r="B5041" s="43">
        <f t="shared" si="85"/>
        <v>5019</v>
      </c>
      <c r="C5041" s="539"/>
      <c r="D5041" s="620"/>
      <c r="E5041" s="620"/>
      <c r="F5041" s="48"/>
      <c r="N5041" s="285"/>
      <c r="O5041" s="285"/>
      <c r="U5041" s="285"/>
      <c r="V5041" s="285"/>
      <c r="W5041" s="285"/>
      <c r="X5041" s="285"/>
    </row>
    <row r="5042" spans="1:24">
      <c r="A5042" s="45"/>
      <c r="B5042" s="43">
        <f t="shared" si="85"/>
        <v>5020</v>
      </c>
      <c r="C5042" s="539"/>
      <c r="D5042" s="620"/>
      <c r="E5042" s="620"/>
      <c r="F5042" s="48"/>
      <c r="N5042" s="285"/>
      <c r="O5042" s="285"/>
      <c r="U5042" s="285"/>
      <c r="V5042" s="285"/>
      <c r="W5042" s="285"/>
      <c r="X5042" s="285"/>
    </row>
    <row r="5043" spans="1:24">
      <c r="A5043" s="45"/>
      <c r="B5043" s="43">
        <f t="shared" si="85"/>
        <v>5021</v>
      </c>
      <c r="C5043" s="539"/>
      <c r="D5043" s="620"/>
      <c r="E5043" s="620"/>
      <c r="F5043" s="48"/>
      <c r="N5043" s="285"/>
      <c r="O5043" s="285"/>
      <c r="U5043" s="285"/>
      <c r="V5043" s="285"/>
      <c r="W5043" s="285"/>
      <c r="X5043" s="285"/>
    </row>
    <row r="5044" spans="1:24">
      <c r="A5044" s="45"/>
      <c r="B5044" s="43">
        <f t="shared" si="85"/>
        <v>5022</v>
      </c>
      <c r="C5044" s="539"/>
      <c r="D5044" s="620"/>
      <c r="E5044" s="620"/>
      <c r="F5044" s="48"/>
      <c r="N5044" s="285"/>
      <c r="O5044" s="285"/>
      <c r="U5044" s="285"/>
      <c r="V5044" s="285"/>
      <c r="W5044" s="285"/>
      <c r="X5044" s="285"/>
    </row>
    <row r="5045" spans="1:24">
      <c r="A5045" s="45"/>
      <c r="B5045" s="43">
        <f t="shared" si="85"/>
        <v>5023</v>
      </c>
      <c r="C5045" s="539"/>
      <c r="D5045" s="620"/>
      <c r="E5045" s="620"/>
      <c r="F5045" s="48"/>
      <c r="N5045" s="285"/>
      <c r="O5045" s="285"/>
      <c r="U5045" s="285"/>
      <c r="V5045" s="285"/>
      <c r="W5045" s="285"/>
      <c r="X5045" s="285"/>
    </row>
    <row r="5046" spans="1:24">
      <c r="A5046" s="45"/>
      <c r="B5046" s="43">
        <f t="shared" si="85"/>
        <v>5024</v>
      </c>
      <c r="C5046" s="539"/>
      <c r="D5046" s="620"/>
      <c r="E5046" s="620"/>
      <c r="F5046" s="48"/>
      <c r="N5046" s="285"/>
      <c r="O5046" s="285"/>
      <c r="U5046" s="285"/>
      <c r="V5046" s="285"/>
      <c r="W5046" s="285"/>
      <c r="X5046" s="285"/>
    </row>
    <row r="5047" spans="1:24">
      <c r="A5047" s="45"/>
      <c r="B5047" s="43">
        <f t="shared" si="85"/>
        <v>5025</v>
      </c>
      <c r="C5047" s="539"/>
      <c r="D5047" s="620"/>
      <c r="E5047" s="620"/>
      <c r="F5047" s="48"/>
      <c r="N5047" s="285"/>
      <c r="O5047" s="285"/>
      <c r="U5047" s="285"/>
      <c r="V5047" s="285"/>
      <c r="W5047" s="285"/>
      <c r="X5047" s="285"/>
    </row>
    <row r="5048" spans="1:24">
      <c r="A5048" s="45"/>
      <c r="B5048" s="43">
        <f t="shared" si="85"/>
        <v>5026</v>
      </c>
      <c r="C5048" s="539"/>
      <c r="D5048" s="620"/>
      <c r="E5048" s="620"/>
      <c r="F5048" s="48"/>
      <c r="N5048" s="285"/>
      <c r="O5048" s="285"/>
      <c r="U5048" s="285"/>
      <c r="V5048" s="285"/>
      <c r="W5048" s="285"/>
      <c r="X5048" s="285"/>
    </row>
    <row r="5049" spans="1:24">
      <c r="A5049" s="45"/>
      <c r="B5049" s="43">
        <f t="shared" si="85"/>
        <v>5027</v>
      </c>
      <c r="C5049" s="539"/>
      <c r="D5049" s="620"/>
      <c r="E5049" s="620"/>
      <c r="F5049" s="48"/>
      <c r="N5049" s="285"/>
      <c r="O5049" s="285"/>
      <c r="U5049" s="285"/>
      <c r="V5049" s="285"/>
      <c r="W5049" s="285"/>
      <c r="X5049" s="285"/>
    </row>
    <row r="5050" spans="1:24">
      <c r="A5050" s="45"/>
      <c r="B5050" s="43">
        <f t="shared" si="85"/>
        <v>5028</v>
      </c>
      <c r="C5050" s="539"/>
      <c r="D5050" s="620"/>
      <c r="E5050" s="620"/>
      <c r="F5050" s="48"/>
      <c r="N5050" s="285"/>
      <c r="O5050" s="285"/>
      <c r="U5050" s="285"/>
      <c r="V5050" s="285"/>
      <c r="W5050" s="285"/>
      <c r="X5050" s="285"/>
    </row>
    <row r="5051" spans="1:24">
      <c r="A5051" s="45"/>
      <c r="B5051" s="43">
        <f t="shared" si="85"/>
        <v>5029</v>
      </c>
      <c r="C5051" s="539"/>
      <c r="D5051" s="620"/>
      <c r="E5051" s="620"/>
      <c r="F5051" s="48"/>
      <c r="N5051" s="285"/>
      <c r="O5051" s="285"/>
      <c r="U5051" s="285"/>
      <c r="V5051" s="285"/>
      <c r="W5051" s="285"/>
      <c r="X5051" s="285"/>
    </row>
    <row r="5052" spans="1:24">
      <c r="A5052" s="45"/>
      <c r="B5052" s="43">
        <f t="shared" si="85"/>
        <v>5030</v>
      </c>
      <c r="C5052" s="539"/>
      <c r="D5052" s="620"/>
      <c r="E5052" s="620"/>
      <c r="F5052" s="48"/>
      <c r="N5052" s="285"/>
      <c r="O5052" s="285"/>
      <c r="U5052" s="285"/>
      <c r="V5052" s="285"/>
      <c r="W5052" s="285"/>
      <c r="X5052" s="285"/>
    </row>
    <row r="5053" spans="1:24">
      <c r="A5053" s="45"/>
      <c r="B5053" s="43">
        <f t="shared" si="85"/>
        <v>5031</v>
      </c>
      <c r="C5053" s="539"/>
      <c r="D5053" s="620"/>
      <c r="E5053" s="620"/>
      <c r="F5053" s="48"/>
      <c r="N5053" s="285"/>
      <c r="O5053" s="285"/>
      <c r="U5053" s="285"/>
      <c r="V5053" s="285"/>
      <c r="W5053" s="285"/>
      <c r="X5053" s="285"/>
    </row>
    <row r="5054" spans="1:24">
      <c r="A5054" s="45"/>
      <c r="B5054" s="43">
        <f t="shared" si="85"/>
        <v>5032</v>
      </c>
      <c r="C5054" s="539"/>
      <c r="D5054" s="620"/>
      <c r="E5054" s="620"/>
      <c r="F5054" s="48"/>
      <c r="N5054" s="285"/>
      <c r="O5054" s="285"/>
      <c r="U5054" s="285"/>
      <c r="V5054" s="285"/>
      <c r="W5054" s="285"/>
      <c r="X5054" s="285"/>
    </row>
    <row r="5055" spans="1:24">
      <c r="A5055" s="45"/>
      <c r="B5055" s="43">
        <f t="shared" si="85"/>
        <v>5033</v>
      </c>
      <c r="C5055" s="539"/>
      <c r="D5055" s="620"/>
      <c r="E5055" s="620"/>
      <c r="F5055" s="48"/>
      <c r="N5055" s="285"/>
      <c r="O5055" s="285"/>
      <c r="U5055" s="285"/>
      <c r="V5055" s="285"/>
      <c r="W5055" s="285"/>
      <c r="X5055" s="285"/>
    </row>
    <row r="5056" spans="1:24">
      <c r="A5056" s="45"/>
      <c r="B5056" s="43">
        <f t="shared" si="85"/>
        <v>5034</v>
      </c>
      <c r="C5056" s="539"/>
      <c r="D5056" s="620"/>
      <c r="E5056" s="620"/>
      <c r="F5056" s="48"/>
      <c r="N5056" s="285"/>
      <c r="O5056" s="285"/>
      <c r="U5056" s="285"/>
      <c r="V5056" s="285"/>
      <c r="W5056" s="285"/>
      <c r="X5056" s="285"/>
    </row>
    <row r="5057" spans="1:24">
      <c r="A5057" s="45"/>
      <c r="B5057" s="43">
        <f t="shared" si="85"/>
        <v>5035</v>
      </c>
      <c r="C5057" s="539"/>
      <c r="D5057" s="620"/>
      <c r="E5057" s="620"/>
      <c r="F5057" s="48"/>
      <c r="N5057" s="285"/>
      <c r="O5057" s="285"/>
      <c r="U5057" s="285"/>
      <c r="V5057" s="285"/>
      <c r="W5057" s="285"/>
      <c r="X5057" s="285"/>
    </row>
    <row r="5058" spans="1:24">
      <c r="A5058" s="45"/>
      <c r="B5058" s="43">
        <f t="shared" si="85"/>
        <v>5036</v>
      </c>
      <c r="C5058" s="539"/>
      <c r="D5058" s="620"/>
      <c r="E5058" s="620"/>
      <c r="F5058" s="48"/>
      <c r="N5058" s="285"/>
      <c r="O5058" s="285"/>
      <c r="U5058" s="285"/>
      <c r="V5058" s="285"/>
      <c r="W5058" s="285"/>
      <c r="X5058" s="285"/>
    </row>
    <row r="5059" spans="1:24">
      <c r="A5059" s="45"/>
      <c r="B5059" s="43">
        <f t="shared" si="85"/>
        <v>5037</v>
      </c>
      <c r="C5059" s="539"/>
      <c r="D5059" s="620"/>
      <c r="E5059" s="620"/>
      <c r="F5059" s="48"/>
      <c r="N5059" s="285"/>
      <c r="O5059" s="285"/>
      <c r="U5059" s="285"/>
      <c r="V5059" s="285"/>
      <c r="W5059" s="285"/>
      <c r="X5059" s="285"/>
    </row>
    <row r="5060" spans="1:24">
      <c r="A5060" s="45"/>
      <c r="B5060" s="43">
        <f t="shared" si="85"/>
        <v>5038</v>
      </c>
      <c r="C5060" s="539"/>
      <c r="D5060" s="620"/>
      <c r="E5060" s="620"/>
      <c r="F5060" s="48"/>
      <c r="N5060" s="285"/>
      <c r="O5060" s="285"/>
      <c r="U5060" s="285"/>
      <c r="V5060" s="285"/>
      <c r="W5060" s="285"/>
      <c r="X5060" s="285"/>
    </row>
    <row r="5061" spans="1:24">
      <c r="A5061" s="45"/>
      <c r="B5061" s="43">
        <f t="shared" si="85"/>
        <v>5039</v>
      </c>
      <c r="C5061" s="539"/>
      <c r="D5061" s="620"/>
      <c r="E5061" s="620"/>
      <c r="F5061" s="48"/>
      <c r="N5061" s="285"/>
      <c r="O5061" s="285"/>
      <c r="U5061" s="285"/>
      <c r="V5061" s="285"/>
      <c r="W5061" s="285"/>
      <c r="X5061" s="285"/>
    </row>
    <row r="5062" spans="1:24">
      <c r="A5062" s="45"/>
      <c r="B5062" s="43">
        <f t="shared" si="85"/>
        <v>5040</v>
      </c>
      <c r="C5062" s="539"/>
      <c r="D5062" s="620"/>
      <c r="E5062" s="620"/>
      <c r="F5062" s="48"/>
      <c r="N5062" s="285"/>
      <c r="O5062" s="285"/>
      <c r="U5062" s="285"/>
      <c r="V5062" s="285"/>
      <c r="W5062" s="285"/>
      <c r="X5062" s="285"/>
    </row>
    <row r="5063" spans="1:24">
      <c r="A5063" s="45"/>
      <c r="B5063" s="43">
        <f t="shared" si="85"/>
        <v>5041</v>
      </c>
      <c r="C5063" s="539"/>
      <c r="D5063" s="620"/>
      <c r="E5063" s="620"/>
      <c r="F5063" s="48"/>
      <c r="N5063" s="285"/>
      <c r="O5063" s="285"/>
      <c r="U5063" s="285"/>
      <c r="V5063" s="285"/>
      <c r="W5063" s="285"/>
      <c r="X5063" s="285"/>
    </row>
    <row r="5064" spans="1:24">
      <c r="A5064" s="45"/>
      <c r="B5064" s="43">
        <f t="shared" si="85"/>
        <v>5042</v>
      </c>
      <c r="C5064" s="539"/>
      <c r="D5064" s="620"/>
      <c r="E5064" s="620"/>
      <c r="F5064" s="48"/>
      <c r="N5064" s="285"/>
      <c r="O5064" s="285"/>
      <c r="U5064" s="285"/>
      <c r="V5064" s="285"/>
      <c r="W5064" s="285"/>
      <c r="X5064" s="285"/>
    </row>
    <row r="5065" spans="1:24">
      <c r="A5065" s="45"/>
      <c r="B5065" s="43">
        <f t="shared" si="85"/>
        <v>5043</v>
      </c>
      <c r="C5065" s="539"/>
      <c r="D5065" s="620"/>
      <c r="E5065" s="620"/>
      <c r="F5065" s="48"/>
      <c r="N5065" s="285"/>
      <c r="O5065" s="285"/>
      <c r="U5065" s="285"/>
      <c r="V5065" s="285"/>
      <c r="W5065" s="285"/>
      <c r="X5065" s="285"/>
    </row>
    <row r="5066" spans="1:24">
      <c r="A5066" s="45"/>
      <c r="B5066" s="43">
        <f t="shared" si="85"/>
        <v>5044</v>
      </c>
      <c r="C5066" s="539"/>
      <c r="D5066" s="620"/>
      <c r="E5066" s="620"/>
      <c r="F5066" s="48"/>
      <c r="N5066" s="285"/>
      <c r="O5066" s="285"/>
      <c r="U5066" s="285"/>
      <c r="V5066" s="285"/>
      <c r="W5066" s="285"/>
      <c r="X5066" s="285"/>
    </row>
    <row r="5067" spans="1:24">
      <c r="A5067" s="45"/>
      <c r="B5067" s="43">
        <f t="shared" si="85"/>
        <v>5045</v>
      </c>
      <c r="C5067" s="539"/>
      <c r="D5067" s="620"/>
      <c r="E5067" s="620"/>
      <c r="F5067" s="48"/>
      <c r="N5067" s="285"/>
      <c r="O5067" s="285"/>
      <c r="U5067" s="285"/>
      <c r="V5067" s="285"/>
      <c r="W5067" s="285"/>
      <c r="X5067" s="285"/>
    </row>
    <row r="5068" spans="1:24">
      <c r="A5068" s="45"/>
      <c r="B5068" s="43">
        <f t="shared" si="85"/>
        <v>5046</v>
      </c>
      <c r="C5068" s="539"/>
      <c r="D5068" s="620"/>
      <c r="E5068" s="620"/>
      <c r="F5068" s="48"/>
      <c r="N5068" s="285"/>
      <c r="O5068" s="285"/>
      <c r="U5068" s="285"/>
      <c r="V5068" s="285"/>
      <c r="W5068" s="285"/>
      <c r="X5068" s="285"/>
    </row>
    <row r="5069" spans="1:24">
      <c r="A5069" s="45"/>
      <c r="B5069" s="43">
        <f t="shared" si="85"/>
        <v>5047</v>
      </c>
      <c r="C5069" s="539"/>
      <c r="D5069" s="620"/>
      <c r="E5069" s="620"/>
      <c r="F5069" s="48"/>
      <c r="N5069" s="285"/>
      <c r="O5069" s="285"/>
      <c r="U5069" s="285"/>
      <c r="V5069" s="285"/>
      <c r="W5069" s="285"/>
      <c r="X5069" s="285"/>
    </row>
    <row r="5070" spans="1:24">
      <c r="A5070" s="45"/>
      <c r="B5070" s="43">
        <f t="shared" si="85"/>
        <v>5048</v>
      </c>
      <c r="C5070" s="539"/>
      <c r="D5070" s="620"/>
      <c r="E5070" s="620"/>
      <c r="F5070" s="48"/>
      <c r="N5070" s="285"/>
      <c r="O5070" s="285"/>
      <c r="U5070" s="285"/>
      <c r="V5070" s="285"/>
      <c r="W5070" s="285"/>
      <c r="X5070" s="285"/>
    </row>
    <row r="5071" spans="1:24">
      <c r="A5071" s="45"/>
      <c r="B5071" s="43">
        <f t="shared" si="85"/>
        <v>5049</v>
      </c>
      <c r="C5071" s="539"/>
      <c r="D5071" s="620"/>
      <c r="E5071" s="620"/>
      <c r="F5071" s="48"/>
      <c r="N5071" s="285"/>
      <c r="O5071" s="285"/>
      <c r="U5071" s="285"/>
      <c r="V5071" s="285"/>
      <c r="W5071" s="285"/>
      <c r="X5071" s="285"/>
    </row>
    <row r="5072" spans="1:24">
      <c r="A5072" s="45"/>
      <c r="B5072" s="43">
        <f t="shared" si="85"/>
        <v>5050</v>
      </c>
      <c r="C5072" s="539"/>
      <c r="D5072" s="620"/>
      <c r="E5072" s="620"/>
      <c r="F5072" s="48"/>
      <c r="N5072" s="285"/>
      <c r="O5072" s="285"/>
      <c r="U5072" s="285"/>
      <c r="V5072" s="285"/>
      <c r="W5072" s="285"/>
      <c r="X5072" s="285"/>
    </row>
    <row r="5073" spans="1:24">
      <c r="A5073" s="45"/>
      <c r="B5073" s="43">
        <f t="shared" si="85"/>
        <v>5051</v>
      </c>
      <c r="C5073" s="539"/>
      <c r="D5073" s="620"/>
      <c r="E5073" s="620"/>
      <c r="F5073" s="48"/>
      <c r="N5073" s="285"/>
      <c r="O5073" s="285"/>
      <c r="U5073" s="285"/>
      <c r="V5073" s="285"/>
      <c r="W5073" s="285"/>
      <c r="X5073" s="285"/>
    </row>
    <row r="5074" spans="1:24">
      <c r="A5074" s="45"/>
      <c r="B5074" s="43">
        <f t="shared" si="85"/>
        <v>5052</v>
      </c>
      <c r="C5074" s="539"/>
      <c r="D5074" s="620"/>
      <c r="E5074" s="620"/>
      <c r="F5074" s="48"/>
      <c r="N5074" s="285"/>
      <c r="O5074" s="285"/>
      <c r="U5074" s="285"/>
      <c r="V5074" s="285"/>
      <c r="W5074" s="285"/>
      <c r="X5074" s="285"/>
    </row>
    <row r="5075" spans="1:24">
      <c r="A5075" s="45"/>
      <c r="B5075" s="43">
        <f t="shared" si="85"/>
        <v>5053</v>
      </c>
      <c r="C5075" s="539"/>
      <c r="D5075" s="620"/>
      <c r="E5075" s="620"/>
      <c r="F5075" s="48"/>
      <c r="N5075" s="285"/>
      <c r="O5075" s="285"/>
      <c r="U5075" s="285"/>
      <c r="V5075" s="285"/>
      <c r="W5075" s="285"/>
      <c r="X5075" s="285"/>
    </row>
    <row r="5076" spans="1:24">
      <c r="A5076" s="45"/>
      <c r="B5076" s="43">
        <f t="shared" si="85"/>
        <v>5054</v>
      </c>
      <c r="C5076" s="539"/>
      <c r="D5076" s="620"/>
      <c r="E5076" s="620"/>
      <c r="F5076" s="48"/>
      <c r="N5076" s="285"/>
      <c r="O5076" s="285"/>
      <c r="U5076" s="285"/>
      <c r="V5076" s="285"/>
      <c r="W5076" s="285"/>
      <c r="X5076" s="285"/>
    </row>
    <row r="5077" spans="1:24">
      <c r="A5077" s="45"/>
      <c r="B5077" s="43">
        <f t="shared" si="85"/>
        <v>5055</v>
      </c>
      <c r="C5077" s="539"/>
      <c r="D5077" s="620"/>
      <c r="E5077" s="620"/>
      <c r="F5077" s="48"/>
      <c r="N5077" s="285"/>
      <c r="O5077" s="285"/>
      <c r="U5077" s="285"/>
      <c r="V5077" s="285"/>
      <c r="W5077" s="285"/>
      <c r="X5077" s="285"/>
    </row>
    <row r="5078" spans="1:24">
      <c r="A5078" s="45"/>
      <c r="B5078" s="43">
        <f t="shared" si="85"/>
        <v>5056</v>
      </c>
      <c r="C5078" s="539"/>
      <c r="D5078" s="620"/>
      <c r="E5078" s="620"/>
      <c r="F5078" s="48"/>
      <c r="N5078" s="285"/>
      <c r="O5078" s="285"/>
      <c r="U5078" s="285"/>
      <c r="V5078" s="285"/>
      <c r="W5078" s="285"/>
      <c r="X5078" s="285"/>
    </row>
    <row r="5079" spans="1:24">
      <c r="A5079" s="45"/>
      <c r="B5079" s="43">
        <f t="shared" si="85"/>
        <v>5057</v>
      </c>
      <c r="C5079" s="539"/>
      <c r="D5079" s="620"/>
      <c r="E5079" s="620"/>
      <c r="F5079" s="48"/>
      <c r="N5079" s="285"/>
      <c r="O5079" s="285"/>
      <c r="U5079" s="285"/>
      <c r="V5079" s="285"/>
      <c r="W5079" s="285"/>
      <c r="X5079" s="285"/>
    </row>
    <row r="5080" spans="1:24">
      <c r="A5080" s="45"/>
      <c r="B5080" s="43">
        <f t="shared" si="85"/>
        <v>5058</v>
      </c>
      <c r="C5080" s="539"/>
      <c r="D5080" s="620"/>
      <c r="E5080" s="620"/>
      <c r="F5080" s="48"/>
      <c r="N5080" s="285"/>
      <c r="O5080" s="285"/>
      <c r="U5080" s="285"/>
      <c r="V5080" s="285"/>
      <c r="W5080" s="285"/>
      <c r="X5080" s="285"/>
    </row>
    <row r="5081" spans="1:24">
      <c r="A5081" s="45"/>
      <c r="B5081" s="43">
        <f t="shared" ref="B5081:B5144" si="86">B5080+1</f>
        <v>5059</v>
      </c>
      <c r="C5081" s="539"/>
      <c r="D5081" s="620"/>
      <c r="E5081" s="620"/>
      <c r="F5081" s="48"/>
      <c r="N5081" s="285"/>
      <c r="O5081" s="285"/>
      <c r="U5081" s="285"/>
      <c r="V5081" s="285"/>
      <c r="W5081" s="285"/>
      <c r="X5081" s="285"/>
    </row>
    <row r="5082" spans="1:24">
      <c r="A5082" s="45"/>
      <c r="B5082" s="43">
        <f t="shared" si="86"/>
        <v>5060</v>
      </c>
      <c r="C5082" s="539"/>
      <c r="D5082" s="620"/>
      <c r="E5082" s="620"/>
      <c r="F5082" s="48"/>
      <c r="N5082" s="285"/>
      <c r="O5082" s="285"/>
      <c r="U5082" s="285"/>
      <c r="V5082" s="285"/>
      <c r="W5082" s="285"/>
      <c r="X5082" s="285"/>
    </row>
    <row r="5083" spans="1:24">
      <c r="A5083" s="45"/>
      <c r="B5083" s="43">
        <f t="shared" si="86"/>
        <v>5061</v>
      </c>
      <c r="C5083" s="539"/>
      <c r="D5083" s="620"/>
      <c r="E5083" s="620"/>
      <c r="F5083" s="48"/>
      <c r="N5083" s="285"/>
      <c r="O5083" s="285"/>
      <c r="U5083" s="285"/>
      <c r="V5083" s="285"/>
      <c r="W5083" s="285"/>
      <c r="X5083" s="285"/>
    </row>
    <row r="5084" spans="1:24">
      <c r="A5084" s="45"/>
      <c r="B5084" s="43">
        <f t="shared" si="86"/>
        <v>5062</v>
      </c>
      <c r="C5084" s="539"/>
      <c r="D5084" s="620"/>
      <c r="E5084" s="620"/>
      <c r="F5084" s="48"/>
      <c r="N5084" s="285"/>
      <c r="O5084" s="285"/>
      <c r="U5084" s="285"/>
      <c r="V5084" s="285"/>
      <c r="W5084" s="285"/>
      <c r="X5084" s="285"/>
    </row>
    <row r="5085" spans="1:24">
      <c r="A5085" s="45"/>
      <c r="B5085" s="43">
        <f t="shared" si="86"/>
        <v>5063</v>
      </c>
      <c r="C5085" s="539"/>
      <c r="D5085" s="620"/>
      <c r="E5085" s="620"/>
      <c r="F5085" s="48"/>
      <c r="N5085" s="285"/>
      <c r="O5085" s="285"/>
      <c r="U5085" s="285"/>
      <c r="V5085" s="285"/>
      <c r="W5085" s="285"/>
      <c r="X5085" s="285"/>
    </row>
    <row r="5086" spans="1:24">
      <c r="A5086" s="45"/>
      <c r="B5086" s="43">
        <f t="shared" si="86"/>
        <v>5064</v>
      </c>
      <c r="C5086" s="539"/>
      <c r="D5086" s="620"/>
      <c r="E5086" s="620"/>
      <c r="F5086" s="48"/>
      <c r="N5086" s="285"/>
      <c r="O5086" s="285"/>
      <c r="U5086" s="285"/>
      <c r="V5086" s="285"/>
      <c r="W5086" s="285"/>
      <c r="X5086" s="285"/>
    </row>
    <row r="5087" spans="1:24">
      <c r="A5087" s="45"/>
      <c r="B5087" s="43">
        <f t="shared" si="86"/>
        <v>5065</v>
      </c>
      <c r="C5087" s="539"/>
      <c r="D5087" s="620"/>
      <c r="E5087" s="620"/>
      <c r="F5087" s="48"/>
      <c r="N5087" s="285"/>
      <c r="O5087" s="285"/>
      <c r="U5087" s="285"/>
      <c r="V5087" s="285"/>
      <c r="W5087" s="285"/>
      <c r="X5087" s="285"/>
    </row>
    <row r="5088" spans="1:24">
      <c r="A5088" s="45"/>
      <c r="B5088" s="43">
        <f t="shared" si="86"/>
        <v>5066</v>
      </c>
      <c r="C5088" s="539"/>
      <c r="D5088" s="620"/>
      <c r="E5088" s="620"/>
      <c r="F5088" s="48"/>
      <c r="N5088" s="285"/>
      <c r="O5088" s="285"/>
      <c r="U5088" s="285"/>
      <c r="V5088" s="285"/>
      <c r="W5088" s="285"/>
      <c r="X5088" s="285"/>
    </row>
    <row r="5089" spans="1:24">
      <c r="A5089" s="45"/>
      <c r="B5089" s="43">
        <f t="shared" si="86"/>
        <v>5067</v>
      </c>
      <c r="C5089" s="539"/>
      <c r="D5089" s="620"/>
      <c r="E5089" s="620"/>
      <c r="F5089" s="48"/>
      <c r="N5089" s="285"/>
      <c r="O5089" s="285"/>
      <c r="U5089" s="285"/>
      <c r="V5089" s="285"/>
      <c r="W5089" s="285"/>
      <c r="X5089" s="285"/>
    </row>
    <row r="5090" spans="1:24">
      <c r="A5090" s="45"/>
      <c r="B5090" s="43">
        <f t="shared" si="86"/>
        <v>5068</v>
      </c>
      <c r="C5090" s="539"/>
      <c r="D5090" s="620"/>
      <c r="E5090" s="620"/>
      <c r="F5090" s="48"/>
      <c r="N5090" s="285"/>
      <c r="O5090" s="285"/>
      <c r="U5090" s="285"/>
      <c r="V5090" s="285"/>
      <c r="W5090" s="285"/>
      <c r="X5090" s="285"/>
    </row>
    <row r="5091" spans="1:24">
      <c r="A5091" s="45"/>
      <c r="B5091" s="43">
        <f t="shared" si="86"/>
        <v>5069</v>
      </c>
      <c r="C5091" s="539"/>
      <c r="D5091" s="620"/>
      <c r="E5091" s="620"/>
      <c r="F5091" s="48"/>
      <c r="N5091" s="285"/>
      <c r="O5091" s="285"/>
      <c r="U5091" s="285"/>
      <c r="V5091" s="285"/>
      <c r="W5091" s="285"/>
      <c r="X5091" s="285"/>
    </row>
    <row r="5092" spans="1:24">
      <c r="A5092" s="45"/>
      <c r="B5092" s="43">
        <f t="shared" si="86"/>
        <v>5070</v>
      </c>
      <c r="C5092" s="539"/>
      <c r="D5092" s="620"/>
      <c r="E5092" s="620"/>
      <c r="F5092" s="48"/>
      <c r="N5092" s="285"/>
      <c r="O5092" s="285"/>
      <c r="U5092" s="285"/>
      <c r="V5092" s="285"/>
      <c r="W5092" s="285"/>
      <c r="X5092" s="285"/>
    </row>
    <row r="5093" spans="1:24">
      <c r="A5093" s="45"/>
      <c r="B5093" s="43">
        <f t="shared" si="86"/>
        <v>5071</v>
      </c>
      <c r="C5093" s="539"/>
      <c r="D5093" s="620"/>
      <c r="E5093" s="620"/>
      <c r="F5093" s="48"/>
      <c r="N5093" s="285"/>
      <c r="O5093" s="285"/>
      <c r="U5093" s="285"/>
      <c r="V5093" s="285"/>
      <c r="W5093" s="285"/>
      <c r="X5093" s="285"/>
    </row>
    <row r="5094" spans="1:24">
      <c r="A5094" s="45"/>
      <c r="B5094" s="43">
        <f t="shared" si="86"/>
        <v>5072</v>
      </c>
      <c r="C5094" s="539"/>
      <c r="D5094" s="620"/>
      <c r="E5094" s="620"/>
      <c r="F5094" s="48"/>
      <c r="N5094" s="285"/>
      <c r="O5094" s="285"/>
      <c r="U5094" s="285"/>
      <c r="V5094" s="285"/>
      <c r="W5094" s="285"/>
      <c r="X5094" s="285"/>
    </row>
    <row r="5095" spans="1:24">
      <c r="A5095" s="45"/>
      <c r="B5095" s="43">
        <f t="shared" si="86"/>
        <v>5073</v>
      </c>
      <c r="C5095" s="539"/>
      <c r="D5095" s="620"/>
      <c r="E5095" s="620"/>
      <c r="F5095" s="48"/>
      <c r="N5095" s="285"/>
      <c r="O5095" s="285"/>
      <c r="U5095" s="285"/>
      <c r="V5095" s="285"/>
      <c r="W5095" s="285"/>
      <c r="X5095" s="285"/>
    </row>
    <row r="5096" spans="1:24">
      <c r="A5096" s="45"/>
      <c r="B5096" s="43">
        <f t="shared" si="86"/>
        <v>5074</v>
      </c>
      <c r="C5096" s="539"/>
      <c r="D5096" s="620"/>
      <c r="E5096" s="620"/>
      <c r="F5096" s="48"/>
      <c r="N5096" s="285"/>
      <c r="O5096" s="285"/>
      <c r="U5096" s="285"/>
      <c r="V5096" s="285"/>
      <c r="W5096" s="285"/>
      <c r="X5096" s="285"/>
    </row>
    <row r="5097" spans="1:24">
      <c r="A5097" s="45"/>
      <c r="B5097" s="43">
        <f t="shared" si="86"/>
        <v>5075</v>
      </c>
      <c r="C5097" s="539"/>
      <c r="D5097" s="620"/>
      <c r="E5097" s="620"/>
      <c r="F5097" s="48"/>
      <c r="N5097" s="285"/>
      <c r="O5097" s="285"/>
      <c r="U5097" s="285"/>
      <c r="V5097" s="285"/>
      <c r="W5097" s="285"/>
      <c r="X5097" s="285"/>
    </row>
    <row r="5098" spans="1:24">
      <c r="A5098" s="45"/>
      <c r="B5098" s="43">
        <f t="shared" si="86"/>
        <v>5076</v>
      </c>
      <c r="C5098" s="539"/>
      <c r="D5098" s="620"/>
      <c r="E5098" s="620"/>
      <c r="F5098" s="48"/>
      <c r="N5098" s="285"/>
      <c r="O5098" s="285"/>
      <c r="U5098" s="285"/>
      <c r="V5098" s="285"/>
      <c r="W5098" s="285"/>
      <c r="X5098" s="285"/>
    </row>
    <row r="5099" spans="1:24">
      <c r="A5099" s="45"/>
      <c r="B5099" s="43">
        <f t="shared" si="86"/>
        <v>5077</v>
      </c>
      <c r="C5099" s="539"/>
      <c r="D5099" s="620"/>
      <c r="E5099" s="620"/>
      <c r="F5099" s="48"/>
      <c r="N5099" s="285"/>
      <c r="O5099" s="285"/>
      <c r="U5099" s="285"/>
      <c r="V5099" s="285"/>
      <c r="W5099" s="285"/>
      <c r="X5099" s="285"/>
    </row>
    <row r="5100" spans="1:24">
      <c r="A5100" s="45"/>
      <c r="B5100" s="43">
        <f t="shared" si="86"/>
        <v>5078</v>
      </c>
      <c r="C5100" s="539"/>
      <c r="D5100" s="620"/>
      <c r="E5100" s="620"/>
      <c r="F5100" s="48"/>
      <c r="N5100" s="285"/>
      <c r="O5100" s="285"/>
      <c r="U5100" s="285"/>
      <c r="V5100" s="285"/>
      <c r="W5100" s="285"/>
      <c r="X5100" s="285"/>
    </row>
    <row r="5101" spans="1:24">
      <c r="A5101" s="45"/>
      <c r="B5101" s="43">
        <f t="shared" si="86"/>
        <v>5079</v>
      </c>
      <c r="C5101" s="539"/>
      <c r="D5101" s="620"/>
      <c r="E5101" s="620"/>
      <c r="F5101" s="48"/>
      <c r="N5101" s="285"/>
      <c r="O5101" s="285"/>
      <c r="U5101" s="285"/>
      <c r="V5101" s="285"/>
      <c r="W5101" s="285"/>
      <c r="X5101" s="285"/>
    </row>
    <row r="5102" spans="1:24">
      <c r="A5102" s="45"/>
      <c r="B5102" s="43">
        <f t="shared" si="86"/>
        <v>5080</v>
      </c>
      <c r="C5102" s="539"/>
      <c r="D5102" s="620"/>
      <c r="E5102" s="620"/>
      <c r="F5102" s="48"/>
      <c r="N5102" s="285"/>
      <c r="O5102" s="285"/>
      <c r="U5102" s="285"/>
      <c r="V5102" s="285"/>
      <c r="W5102" s="285"/>
      <c r="X5102" s="285"/>
    </row>
    <row r="5103" spans="1:24">
      <c r="A5103" s="45"/>
      <c r="B5103" s="43">
        <f t="shared" si="86"/>
        <v>5081</v>
      </c>
      <c r="C5103" s="539"/>
      <c r="D5103" s="620"/>
      <c r="E5103" s="620"/>
      <c r="F5103" s="48"/>
      <c r="N5103" s="285"/>
      <c r="O5103" s="285"/>
      <c r="U5103" s="285"/>
      <c r="V5103" s="285"/>
      <c r="W5103" s="285"/>
      <c r="X5103" s="285"/>
    </row>
    <row r="5104" spans="1:24">
      <c r="A5104" s="45"/>
      <c r="B5104" s="43">
        <f t="shared" si="86"/>
        <v>5082</v>
      </c>
      <c r="C5104" s="539"/>
      <c r="D5104" s="620"/>
      <c r="E5104" s="620"/>
      <c r="F5104" s="48"/>
      <c r="N5104" s="285"/>
      <c r="O5104" s="285"/>
      <c r="U5104" s="285"/>
      <c r="V5104" s="285"/>
      <c r="W5104" s="285"/>
      <c r="X5104" s="285"/>
    </row>
    <row r="5105" spans="1:24">
      <c r="A5105" s="45"/>
      <c r="B5105" s="43">
        <f t="shared" si="86"/>
        <v>5083</v>
      </c>
      <c r="C5105" s="539"/>
      <c r="D5105" s="620"/>
      <c r="E5105" s="620"/>
      <c r="F5105" s="48"/>
      <c r="N5105" s="285"/>
      <c r="O5105" s="285"/>
      <c r="U5105" s="285"/>
      <c r="V5105" s="285"/>
      <c r="W5105" s="285"/>
      <c r="X5105" s="285"/>
    </row>
    <row r="5106" spans="1:24">
      <c r="A5106" s="45"/>
      <c r="B5106" s="43">
        <f t="shared" si="86"/>
        <v>5084</v>
      </c>
      <c r="C5106" s="539"/>
      <c r="D5106" s="620"/>
      <c r="E5106" s="620"/>
      <c r="F5106" s="48"/>
      <c r="N5106" s="285"/>
      <c r="O5106" s="285"/>
      <c r="U5106" s="285"/>
      <c r="V5106" s="285"/>
      <c r="W5106" s="285"/>
      <c r="X5106" s="285"/>
    </row>
    <row r="5107" spans="1:24">
      <c r="A5107" s="45"/>
      <c r="B5107" s="43">
        <f t="shared" si="86"/>
        <v>5085</v>
      </c>
      <c r="C5107" s="539"/>
      <c r="D5107" s="620"/>
      <c r="E5107" s="620"/>
      <c r="F5107" s="48"/>
      <c r="N5107" s="285"/>
      <c r="O5107" s="285"/>
      <c r="U5107" s="285"/>
      <c r="V5107" s="285"/>
      <c r="W5107" s="285"/>
      <c r="X5107" s="285"/>
    </row>
    <row r="5108" spans="1:24">
      <c r="A5108" s="45"/>
      <c r="B5108" s="43">
        <f t="shared" si="86"/>
        <v>5086</v>
      </c>
      <c r="C5108" s="539"/>
      <c r="D5108" s="620"/>
      <c r="E5108" s="620"/>
      <c r="F5108" s="48"/>
      <c r="N5108" s="285"/>
      <c r="O5108" s="285"/>
      <c r="U5108" s="285"/>
      <c r="V5108" s="285"/>
      <c r="W5108" s="285"/>
      <c r="X5108" s="285"/>
    </row>
    <row r="5109" spans="1:24">
      <c r="A5109" s="45"/>
      <c r="B5109" s="43">
        <f t="shared" si="86"/>
        <v>5087</v>
      </c>
      <c r="C5109" s="539"/>
      <c r="D5109" s="620"/>
      <c r="E5109" s="620"/>
      <c r="F5109" s="48"/>
      <c r="N5109" s="285"/>
      <c r="O5109" s="285"/>
      <c r="U5109" s="285"/>
      <c r="V5109" s="285"/>
      <c r="W5109" s="285"/>
      <c r="X5109" s="285"/>
    </row>
    <row r="5110" spans="1:24">
      <c r="A5110" s="45"/>
      <c r="B5110" s="43">
        <f t="shared" si="86"/>
        <v>5088</v>
      </c>
      <c r="C5110" s="539"/>
      <c r="D5110" s="620"/>
      <c r="E5110" s="620"/>
      <c r="F5110" s="48"/>
      <c r="N5110" s="285"/>
      <c r="O5110" s="285"/>
      <c r="U5110" s="285"/>
      <c r="V5110" s="285"/>
      <c r="W5110" s="285"/>
      <c r="X5110" s="285"/>
    </row>
    <row r="5111" spans="1:24">
      <c r="A5111" s="45"/>
      <c r="B5111" s="43">
        <f t="shared" si="86"/>
        <v>5089</v>
      </c>
      <c r="C5111" s="539"/>
      <c r="D5111" s="620"/>
      <c r="E5111" s="620"/>
      <c r="F5111" s="48"/>
      <c r="N5111" s="285"/>
      <c r="O5111" s="285"/>
      <c r="U5111" s="285"/>
      <c r="V5111" s="285"/>
      <c r="W5111" s="285"/>
      <c r="X5111" s="285"/>
    </row>
    <row r="5112" spans="1:24">
      <c r="A5112" s="45"/>
      <c r="B5112" s="43">
        <f t="shared" si="86"/>
        <v>5090</v>
      </c>
      <c r="C5112" s="539"/>
      <c r="D5112" s="620"/>
      <c r="E5112" s="620"/>
      <c r="F5112" s="48"/>
      <c r="N5112" s="285"/>
      <c r="O5112" s="285"/>
      <c r="U5112" s="285"/>
      <c r="V5112" s="285"/>
      <c r="W5112" s="285"/>
      <c r="X5112" s="285"/>
    </row>
    <row r="5113" spans="1:24">
      <c r="A5113" s="45"/>
      <c r="B5113" s="43">
        <f t="shared" si="86"/>
        <v>5091</v>
      </c>
      <c r="C5113" s="539"/>
      <c r="D5113" s="620"/>
      <c r="E5113" s="620"/>
      <c r="F5113" s="48"/>
      <c r="N5113" s="285"/>
      <c r="O5113" s="285"/>
      <c r="U5113" s="285"/>
      <c r="V5113" s="285"/>
      <c r="W5113" s="285"/>
      <c r="X5113" s="285"/>
    </row>
    <row r="5114" spans="1:24">
      <c r="A5114" s="45"/>
      <c r="B5114" s="43">
        <f t="shared" si="86"/>
        <v>5092</v>
      </c>
      <c r="C5114" s="539"/>
      <c r="D5114" s="620"/>
      <c r="E5114" s="620"/>
      <c r="F5114" s="48"/>
      <c r="N5114" s="285"/>
      <c r="O5114" s="285"/>
      <c r="U5114" s="285"/>
      <c r="V5114" s="285"/>
      <c r="W5114" s="285"/>
      <c r="X5114" s="285"/>
    </row>
    <row r="5115" spans="1:24">
      <c r="A5115" s="45"/>
      <c r="B5115" s="43">
        <f t="shared" si="86"/>
        <v>5093</v>
      </c>
      <c r="C5115" s="539"/>
      <c r="D5115" s="620"/>
      <c r="E5115" s="620"/>
      <c r="F5115" s="48"/>
      <c r="N5115" s="285"/>
      <c r="O5115" s="285"/>
      <c r="U5115" s="285"/>
      <c r="V5115" s="285"/>
      <c r="W5115" s="285"/>
      <c r="X5115" s="285"/>
    </row>
    <row r="5116" spans="1:24">
      <c r="A5116" s="45"/>
      <c r="B5116" s="43">
        <f t="shared" si="86"/>
        <v>5094</v>
      </c>
      <c r="C5116" s="539"/>
      <c r="D5116" s="620"/>
      <c r="E5116" s="620"/>
      <c r="F5116" s="48"/>
      <c r="N5116" s="285"/>
      <c r="O5116" s="285"/>
      <c r="U5116" s="285"/>
      <c r="V5116" s="285"/>
      <c r="W5116" s="285"/>
      <c r="X5116" s="285"/>
    </row>
    <row r="5117" spans="1:24">
      <c r="A5117" s="45"/>
      <c r="B5117" s="43">
        <f t="shared" si="86"/>
        <v>5095</v>
      </c>
      <c r="C5117" s="539"/>
      <c r="D5117" s="620"/>
      <c r="E5117" s="620"/>
      <c r="F5117" s="48"/>
      <c r="N5117" s="285"/>
      <c r="O5117" s="285"/>
      <c r="U5117" s="285"/>
      <c r="V5117" s="285"/>
      <c r="W5117" s="285"/>
      <c r="X5117" s="285"/>
    </row>
    <row r="5118" spans="1:24">
      <c r="A5118" s="45"/>
      <c r="B5118" s="43">
        <f t="shared" si="86"/>
        <v>5096</v>
      </c>
      <c r="C5118" s="539"/>
      <c r="D5118" s="620"/>
      <c r="E5118" s="620"/>
      <c r="F5118" s="48"/>
      <c r="N5118" s="285"/>
      <c r="O5118" s="285"/>
      <c r="U5118" s="285"/>
      <c r="V5118" s="285"/>
      <c r="W5118" s="285"/>
      <c r="X5118" s="285"/>
    </row>
    <row r="5119" spans="1:24">
      <c r="A5119" s="45"/>
      <c r="B5119" s="43">
        <f t="shared" si="86"/>
        <v>5097</v>
      </c>
      <c r="C5119" s="539"/>
      <c r="D5119" s="620"/>
      <c r="E5119" s="620"/>
      <c r="F5119" s="48"/>
      <c r="N5119" s="285"/>
      <c r="O5119" s="285"/>
      <c r="U5119" s="285"/>
      <c r="V5119" s="285"/>
      <c r="W5119" s="285"/>
      <c r="X5119" s="285"/>
    </row>
    <row r="5120" spans="1:24">
      <c r="A5120" s="45"/>
      <c r="B5120" s="43">
        <f t="shared" si="86"/>
        <v>5098</v>
      </c>
      <c r="C5120" s="539"/>
      <c r="D5120" s="620"/>
      <c r="E5120" s="620"/>
      <c r="F5120" s="48"/>
      <c r="N5120" s="285"/>
      <c r="O5120" s="285"/>
      <c r="U5120" s="285"/>
      <c r="V5120" s="285"/>
      <c r="W5120" s="285"/>
      <c r="X5120" s="285"/>
    </row>
    <row r="5121" spans="1:24">
      <c r="A5121" s="45"/>
      <c r="B5121" s="43">
        <f t="shared" si="86"/>
        <v>5099</v>
      </c>
      <c r="C5121" s="539"/>
      <c r="D5121" s="620"/>
      <c r="E5121" s="620"/>
      <c r="F5121" s="48"/>
      <c r="N5121" s="285"/>
      <c r="O5121" s="285"/>
      <c r="U5121" s="285"/>
      <c r="V5121" s="285"/>
      <c r="W5121" s="285"/>
      <c r="X5121" s="285"/>
    </row>
    <row r="5122" spans="1:24">
      <c r="A5122" s="45"/>
      <c r="B5122" s="43">
        <f t="shared" si="86"/>
        <v>5100</v>
      </c>
      <c r="C5122" s="539"/>
      <c r="D5122" s="620"/>
      <c r="E5122" s="620"/>
      <c r="F5122" s="48"/>
      <c r="N5122" s="285"/>
      <c r="O5122" s="285"/>
      <c r="U5122" s="285"/>
      <c r="V5122" s="285"/>
      <c r="W5122" s="285"/>
      <c r="X5122" s="285"/>
    </row>
    <row r="5123" spans="1:24">
      <c r="A5123" s="45"/>
      <c r="B5123" s="43">
        <f t="shared" si="86"/>
        <v>5101</v>
      </c>
      <c r="C5123" s="539"/>
      <c r="D5123" s="620"/>
      <c r="E5123" s="620"/>
      <c r="F5123" s="48"/>
      <c r="N5123" s="285"/>
      <c r="O5123" s="285"/>
      <c r="U5123" s="285"/>
      <c r="V5123" s="285"/>
      <c r="W5123" s="285"/>
      <c r="X5123" s="285"/>
    </row>
    <row r="5124" spans="1:24">
      <c r="A5124" s="45"/>
      <c r="B5124" s="43">
        <f t="shared" si="86"/>
        <v>5102</v>
      </c>
      <c r="C5124" s="539"/>
      <c r="D5124" s="620"/>
      <c r="E5124" s="620"/>
      <c r="F5124" s="48"/>
      <c r="N5124" s="285"/>
      <c r="O5124" s="285"/>
      <c r="U5124" s="285"/>
      <c r="V5124" s="285"/>
      <c r="W5124" s="285"/>
      <c r="X5124" s="285"/>
    </row>
    <row r="5125" spans="1:24">
      <c r="A5125" s="45"/>
      <c r="B5125" s="43">
        <f t="shared" si="86"/>
        <v>5103</v>
      </c>
      <c r="C5125" s="539"/>
      <c r="D5125" s="620"/>
      <c r="E5125" s="620"/>
      <c r="F5125" s="48"/>
      <c r="N5125" s="285"/>
      <c r="O5125" s="285"/>
      <c r="U5125" s="285"/>
      <c r="V5125" s="285"/>
      <c r="W5125" s="285"/>
      <c r="X5125" s="285"/>
    </row>
    <row r="5126" spans="1:24">
      <c r="A5126" s="45"/>
      <c r="B5126" s="43">
        <f t="shared" si="86"/>
        <v>5104</v>
      </c>
      <c r="C5126" s="539"/>
      <c r="D5126" s="620"/>
      <c r="E5126" s="620"/>
      <c r="F5126" s="48"/>
      <c r="N5126" s="285"/>
      <c r="O5126" s="285"/>
      <c r="U5126" s="285"/>
      <c r="V5126" s="285"/>
      <c r="W5126" s="285"/>
      <c r="X5126" s="285"/>
    </row>
    <row r="5127" spans="1:24">
      <c r="A5127" s="45"/>
      <c r="B5127" s="43">
        <f t="shared" si="86"/>
        <v>5105</v>
      </c>
      <c r="C5127" s="539"/>
      <c r="D5127" s="620"/>
      <c r="E5127" s="620"/>
      <c r="F5127" s="48"/>
      <c r="N5127" s="285"/>
      <c r="O5127" s="285"/>
      <c r="U5127" s="285"/>
      <c r="V5127" s="285"/>
      <c r="W5127" s="285"/>
      <c r="X5127" s="285"/>
    </row>
    <row r="5128" spans="1:24">
      <c r="A5128" s="45"/>
      <c r="B5128" s="43">
        <f t="shared" si="86"/>
        <v>5106</v>
      </c>
      <c r="C5128" s="539"/>
      <c r="D5128" s="620"/>
      <c r="E5128" s="620"/>
      <c r="F5128" s="48"/>
      <c r="N5128" s="285"/>
      <c r="O5128" s="285"/>
      <c r="U5128" s="285"/>
      <c r="V5128" s="285"/>
      <c r="W5128" s="285"/>
      <c r="X5128" s="285"/>
    </row>
    <row r="5129" spans="1:24">
      <c r="A5129" s="45"/>
      <c r="B5129" s="43">
        <f t="shared" si="86"/>
        <v>5107</v>
      </c>
      <c r="C5129" s="539"/>
      <c r="D5129" s="620"/>
      <c r="E5129" s="620"/>
      <c r="F5129" s="48"/>
      <c r="N5129" s="285"/>
      <c r="O5129" s="285"/>
      <c r="U5129" s="285"/>
      <c r="V5129" s="285"/>
      <c r="W5129" s="285"/>
      <c r="X5129" s="285"/>
    </row>
    <row r="5130" spans="1:24">
      <c r="A5130" s="45"/>
      <c r="B5130" s="43">
        <f t="shared" si="86"/>
        <v>5108</v>
      </c>
      <c r="C5130" s="539"/>
      <c r="D5130" s="620"/>
      <c r="E5130" s="620"/>
      <c r="F5130" s="48"/>
      <c r="N5130" s="285"/>
      <c r="O5130" s="285"/>
      <c r="U5130" s="285"/>
      <c r="V5130" s="285"/>
      <c r="W5130" s="285"/>
      <c r="X5130" s="285"/>
    </row>
    <row r="5131" spans="1:24">
      <c r="A5131" s="45"/>
      <c r="B5131" s="43">
        <f t="shared" si="86"/>
        <v>5109</v>
      </c>
      <c r="C5131" s="539"/>
      <c r="D5131" s="620"/>
      <c r="E5131" s="620"/>
      <c r="F5131" s="48"/>
      <c r="N5131" s="285"/>
      <c r="O5131" s="285"/>
      <c r="U5131" s="285"/>
      <c r="V5131" s="285"/>
      <c r="W5131" s="285"/>
      <c r="X5131" s="285"/>
    </row>
    <row r="5132" spans="1:24">
      <c r="A5132" s="45"/>
      <c r="B5132" s="43">
        <f t="shared" si="86"/>
        <v>5110</v>
      </c>
      <c r="C5132" s="539"/>
      <c r="D5132" s="620"/>
      <c r="E5132" s="620"/>
      <c r="F5132" s="48"/>
      <c r="N5132" s="285"/>
      <c r="O5132" s="285"/>
      <c r="U5132" s="285"/>
      <c r="V5132" s="285"/>
      <c r="W5132" s="285"/>
      <c r="X5132" s="285"/>
    </row>
    <row r="5133" spans="1:24">
      <c r="A5133" s="45"/>
      <c r="B5133" s="43">
        <f t="shared" si="86"/>
        <v>5111</v>
      </c>
      <c r="C5133" s="539"/>
      <c r="D5133" s="620"/>
      <c r="E5133" s="620"/>
      <c r="F5133" s="48"/>
      <c r="N5133" s="285"/>
      <c r="O5133" s="285"/>
      <c r="U5133" s="285"/>
      <c r="V5133" s="285"/>
      <c r="W5133" s="285"/>
      <c r="X5133" s="285"/>
    </row>
    <row r="5134" spans="1:24">
      <c r="A5134" s="45"/>
      <c r="B5134" s="43">
        <f t="shared" si="86"/>
        <v>5112</v>
      </c>
      <c r="C5134" s="539"/>
      <c r="D5134" s="620"/>
      <c r="E5134" s="620"/>
      <c r="F5134" s="48"/>
      <c r="N5134" s="285"/>
      <c r="O5134" s="285"/>
      <c r="U5134" s="285"/>
      <c r="V5134" s="285"/>
      <c r="W5134" s="285"/>
      <c r="X5134" s="285"/>
    </row>
    <row r="5135" spans="1:24">
      <c r="A5135" s="45"/>
      <c r="B5135" s="43">
        <f t="shared" si="86"/>
        <v>5113</v>
      </c>
      <c r="C5135" s="539"/>
      <c r="D5135" s="620"/>
      <c r="E5135" s="620"/>
      <c r="F5135" s="48"/>
      <c r="N5135" s="285"/>
      <c r="O5135" s="285"/>
      <c r="U5135" s="285"/>
      <c r="V5135" s="285"/>
      <c r="W5135" s="285"/>
      <c r="X5135" s="285"/>
    </row>
    <row r="5136" spans="1:24">
      <c r="A5136" s="45"/>
      <c r="B5136" s="43">
        <f t="shared" si="86"/>
        <v>5114</v>
      </c>
      <c r="C5136" s="539"/>
      <c r="D5136" s="620"/>
      <c r="E5136" s="620"/>
      <c r="F5136" s="48"/>
      <c r="N5136" s="285"/>
      <c r="O5136" s="285"/>
      <c r="U5136" s="285"/>
      <c r="V5136" s="285"/>
      <c r="W5136" s="285"/>
      <c r="X5136" s="285"/>
    </row>
    <row r="5137" spans="1:24">
      <c r="A5137" s="45"/>
      <c r="B5137" s="43">
        <f t="shared" si="86"/>
        <v>5115</v>
      </c>
      <c r="C5137" s="539"/>
      <c r="D5137" s="620"/>
      <c r="E5137" s="620"/>
      <c r="F5137" s="48"/>
      <c r="N5137" s="285"/>
      <c r="O5137" s="285"/>
      <c r="U5137" s="285"/>
      <c r="V5137" s="285"/>
      <c r="W5137" s="285"/>
      <c r="X5137" s="285"/>
    </row>
    <row r="5138" spans="1:24">
      <c r="A5138" s="45"/>
      <c r="B5138" s="43">
        <f t="shared" si="86"/>
        <v>5116</v>
      </c>
      <c r="C5138" s="539"/>
      <c r="D5138" s="620"/>
      <c r="E5138" s="620"/>
      <c r="F5138" s="48"/>
      <c r="N5138" s="285"/>
      <c r="O5138" s="285"/>
      <c r="U5138" s="285"/>
      <c r="V5138" s="285"/>
      <c r="W5138" s="285"/>
      <c r="X5138" s="285"/>
    </row>
    <row r="5139" spans="1:24">
      <c r="A5139" s="45"/>
      <c r="B5139" s="43">
        <f t="shared" si="86"/>
        <v>5117</v>
      </c>
      <c r="C5139" s="539"/>
      <c r="D5139" s="620"/>
      <c r="E5139" s="620"/>
      <c r="F5139" s="48"/>
      <c r="N5139" s="285"/>
      <c r="O5139" s="285"/>
      <c r="U5139" s="285"/>
      <c r="V5139" s="285"/>
      <c r="W5139" s="285"/>
      <c r="X5139" s="285"/>
    </row>
    <row r="5140" spans="1:24">
      <c r="A5140" s="45"/>
      <c r="B5140" s="43">
        <f t="shared" si="86"/>
        <v>5118</v>
      </c>
      <c r="C5140" s="539"/>
      <c r="D5140" s="620"/>
      <c r="E5140" s="620"/>
      <c r="F5140" s="48"/>
      <c r="N5140" s="285"/>
      <c r="O5140" s="285"/>
      <c r="U5140" s="285"/>
      <c r="V5140" s="285"/>
      <c r="W5140" s="285"/>
      <c r="X5140" s="285"/>
    </row>
    <row r="5141" spans="1:24">
      <c r="A5141" s="45"/>
      <c r="B5141" s="43">
        <f t="shared" si="86"/>
        <v>5119</v>
      </c>
      <c r="C5141" s="539"/>
      <c r="D5141" s="620"/>
      <c r="E5141" s="620"/>
      <c r="F5141" s="48"/>
      <c r="N5141" s="285"/>
      <c r="O5141" s="285"/>
      <c r="U5141" s="285"/>
      <c r="V5141" s="285"/>
      <c r="W5141" s="285"/>
      <c r="X5141" s="285"/>
    </row>
    <row r="5142" spans="1:24">
      <c r="A5142" s="45"/>
      <c r="B5142" s="43">
        <f t="shared" si="86"/>
        <v>5120</v>
      </c>
      <c r="C5142" s="539"/>
      <c r="D5142" s="620"/>
      <c r="E5142" s="620"/>
      <c r="F5142" s="48"/>
      <c r="N5142" s="285"/>
      <c r="O5142" s="285"/>
      <c r="U5142" s="285"/>
      <c r="V5142" s="285"/>
      <c r="W5142" s="285"/>
      <c r="X5142" s="285"/>
    </row>
    <row r="5143" spans="1:24">
      <c r="A5143" s="45"/>
      <c r="B5143" s="43">
        <f t="shared" si="86"/>
        <v>5121</v>
      </c>
      <c r="C5143" s="539"/>
      <c r="D5143" s="620"/>
      <c r="E5143" s="620"/>
      <c r="F5143" s="48"/>
      <c r="N5143" s="285"/>
      <c r="O5143" s="285"/>
      <c r="U5143" s="285"/>
      <c r="V5143" s="285"/>
      <c r="W5143" s="285"/>
      <c r="X5143" s="285"/>
    </row>
    <row r="5144" spans="1:24">
      <c r="A5144" s="45"/>
      <c r="B5144" s="43">
        <f t="shared" si="86"/>
        <v>5122</v>
      </c>
      <c r="C5144" s="539"/>
      <c r="D5144" s="620"/>
      <c r="E5144" s="620"/>
      <c r="F5144" s="48"/>
      <c r="N5144" s="285"/>
      <c r="O5144" s="285"/>
      <c r="U5144" s="285"/>
      <c r="V5144" s="285"/>
      <c r="W5144" s="285"/>
      <c r="X5144" s="285"/>
    </row>
    <row r="5145" spans="1:24">
      <c r="A5145" s="45"/>
      <c r="B5145" s="43">
        <f t="shared" ref="B5145:B5208" si="87">B5144+1</f>
        <v>5123</v>
      </c>
      <c r="C5145" s="539"/>
      <c r="D5145" s="620"/>
      <c r="E5145" s="620"/>
      <c r="F5145" s="48"/>
      <c r="N5145" s="285"/>
      <c r="O5145" s="285"/>
      <c r="U5145" s="285"/>
      <c r="V5145" s="285"/>
      <c r="W5145" s="285"/>
      <c r="X5145" s="285"/>
    </row>
    <row r="5146" spans="1:24">
      <c r="A5146" s="45"/>
      <c r="B5146" s="43">
        <f t="shared" si="87"/>
        <v>5124</v>
      </c>
      <c r="C5146" s="539"/>
      <c r="D5146" s="620"/>
      <c r="E5146" s="620"/>
      <c r="F5146" s="48"/>
      <c r="N5146" s="285"/>
      <c r="O5146" s="285"/>
      <c r="U5146" s="285"/>
      <c r="V5146" s="285"/>
      <c r="W5146" s="285"/>
      <c r="X5146" s="285"/>
    </row>
    <row r="5147" spans="1:24">
      <c r="A5147" s="45"/>
      <c r="B5147" s="43">
        <f t="shared" si="87"/>
        <v>5125</v>
      </c>
      <c r="C5147" s="539"/>
      <c r="D5147" s="620"/>
      <c r="E5147" s="620"/>
      <c r="F5147" s="48"/>
      <c r="N5147" s="285"/>
      <c r="O5147" s="285"/>
      <c r="U5147" s="285"/>
      <c r="V5147" s="285"/>
      <c r="W5147" s="285"/>
      <c r="X5147" s="285"/>
    </row>
    <row r="5148" spans="1:24">
      <c r="A5148" s="45"/>
      <c r="B5148" s="43">
        <f t="shared" si="87"/>
        <v>5126</v>
      </c>
      <c r="C5148" s="539"/>
      <c r="D5148" s="620"/>
      <c r="E5148" s="620"/>
      <c r="F5148" s="48"/>
      <c r="N5148" s="285"/>
      <c r="O5148" s="285"/>
      <c r="U5148" s="285"/>
      <c r="V5148" s="285"/>
      <c r="W5148" s="285"/>
      <c r="X5148" s="285"/>
    </row>
    <row r="5149" spans="1:24">
      <c r="A5149" s="45"/>
      <c r="B5149" s="43">
        <f t="shared" si="87"/>
        <v>5127</v>
      </c>
      <c r="C5149" s="539"/>
      <c r="D5149" s="620"/>
      <c r="E5149" s="620"/>
      <c r="F5149" s="48"/>
      <c r="N5149" s="285"/>
      <c r="O5149" s="285"/>
      <c r="U5149" s="285"/>
      <c r="V5149" s="285"/>
      <c r="W5149" s="285"/>
      <c r="X5149" s="285"/>
    </row>
    <row r="5150" spans="1:24">
      <c r="A5150" s="45"/>
      <c r="B5150" s="43">
        <f t="shared" si="87"/>
        <v>5128</v>
      </c>
      <c r="C5150" s="539"/>
      <c r="D5150" s="620"/>
      <c r="E5150" s="620"/>
      <c r="F5150" s="48"/>
      <c r="N5150" s="285"/>
      <c r="O5150" s="285"/>
      <c r="U5150" s="285"/>
      <c r="V5150" s="285"/>
      <c r="W5150" s="285"/>
      <c r="X5150" s="285"/>
    </row>
    <row r="5151" spans="1:24">
      <c r="A5151" s="45"/>
      <c r="B5151" s="43">
        <f t="shared" si="87"/>
        <v>5129</v>
      </c>
      <c r="C5151" s="539"/>
      <c r="D5151" s="620"/>
      <c r="E5151" s="620"/>
      <c r="F5151" s="48"/>
      <c r="N5151" s="285"/>
      <c r="O5151" s="285"/>
      <c r="U5151" s="285"/>
      <c r="V5151" s="285"/>
      <c r="W5151" s="285"/>
      <c r="X5151" s="285"/>
    </row>
    <row r="5152" spans="1:24">
      <c r="A5152" s="45"/>
      <c r="B5152" s="43">
        <f t="shared" si="87"/>
        <v>5130</v>
      </c>
      <c r="C5152" s="539"/>
      <c r="D5152" s="620"/>
      <c r="E5152" s="620"/>
      <c r="F5152" s="48"/>
      <c r="N5152" s="285"/>
      <c r="O5152" s="285"/>
      <c r="U5152" s="285"/>
      <c r="V5152" s="285"/>
      <c r="W5152" s="285"/>
      <c r="X5152" s="285"/>
    </row>
    <row r="5153" spans="1:24">
      <c r="A5153" s="45"/>
      <c r="B5153" s="43">
        <f t="shared" si="87"/>
        <v>5131</v>
      </c>
      <c r="C5153" s="539"/>
      <c r="D5153" s="620"/>
      <c r="E5153" s="620"/>
      <c r="F5153" s="48"/>
      <c r="N5153" s="285"/>
      <c r="O5153" s="285"/>
      <c r="U5153" s="285"/>
      <c r="V5153" s="285"/>
      <c r="W5153" s="285"/>
      <c r="X5153" s="285"/>
    </row>
    <row r="5154" spans="1:24">
      <c r="A5154" s="45"/>
      <c r="B5154" s="43">
        <f t="shared" si="87"/>
        <v>5132</v>
      </c>
      <c r="C5154" s="539"/>
      <c r="D5154" s="620"/>
      <c r="E5154" s="620"/>
      <c r="F5154" s="48"/>
      <c r="N5154" s="285"/>
      <c r="O5154" s="285"/>
      <c r="U5154" s="285"/>
      <c r="V5154" s="285"/>
      <c r="W5154" s="285"/>
      <c r="X5154" s="285"/>
    </row>
    <row r="5155" spans="1:24">
      <c r="A5155" s="45"/>
      <c r="B5155" s="43">
        <f t="shared" si="87"/>
        <v>5133</v>
      </c>
      <c r="C5155" s="539"/>
      <c r="D5155" s="620"/>
      <c r="E5155" s="620"/>
      <c r="F5155" s="48"/>
      <c r="N5155" s="285"/>
      <c r="O5155" s="285"/>
      <c r="U5155" s="285"/>
      <c r="V5155" s="285"/>
      <c r="W5155" s="285"/>
      <c r="X5155" s="285"/>
    </row>
    <row r="5156" spans="1:24">
      <c r="A5156" s="45"/>
      <c r="B5156" s="43">
        <f t="shared" si="87"/>
        <v>5134</v>
      </c>
      <c r="C5156" s="539"/>
      <c r="D5156" s="620"/>
      <c r="E5156" s="620"/>
      <c r="F5156" s="48"/>
      <c r="N5156" s="285"/>
      <c r="O5156" s="285"/>
      <c r="U5156" s="285"/>
      <c r="V5156" s="285"/>
      <c r="W5156" s="285"/>
      <c r="X5156" s="285"/>
    </row>
    <row r="5157" spans="1:24">
      <c r="A5157" s="45"/>
      <c r="B5157" s="43">
        <f t="shared" si="87"/>
        <v>5135</v>
      </c>
      <c r="C5157" s="539"/>
      <c r="D5157" s="620"/>
      <c r="E5157" s="620"/>
      <c r="F5157" s="48"/>
      <c r="N5157" s="285"/>
      <c r="O5157" s="285"/>
      <c r="U5157" s="285"/>
      <c r="V5157" s="285"/>
      <c r="W5157" s="285"/>
      <c r="X5157" s="285"/>
    </row>
    <row r="5158" spans="1:24">
      <c r="A5158" s="45"/>
      <c r="B5158" s="43">
        <f t="shared" si="87"/>
        <v>5136</v>
      </c>
      <c r="C5158" s="539"/>
      <c r="D5158" s="620"/>
      <c r="E5158" s="620"/>
      <c r="F5158" s="48"/>
      <c r="N5158" s="285"/>
      <c r="O5158" s="285"/>
      <c r="U5158" s="285"/>
      <c r="V5158" s="285"/>
      <c r="W5158" s="285"/>
      <c r="X5158" s="285"/>
    </row>
    <row r="5159" spans="1:24">
      <c r="A5159" s="45"/>
      <c r="B5159" s="43">
        <f t="shared" si="87"/>
        <v>5137</v>
      </c>
      <c r="C5159" s="539"/>
      <c r="D5159" s="620"/>
      <c r="E5159" s="620"/>
      <c r="F5159" s="48"/>
      <c r="N5159" s="285"/>
      <c r="O5159" s="285"/>
      <c r="U5159" s="285"/>
      <c r="V5159" s="285"/>
      <c r="W5159" s="285"/>
      <c r="X5159" s="285"/>
    </row>
    <row r="5160" spans="1:24">
      <c r="A5160" s="45"/>
      <c r="B5160" s="43">
        <f t="shared" si="87"/>
        <v>5138</v>
      </c>
      <c r="C5160" s="539"/>
      <c r="D5160" s="620"/>
      <c r="E5160" s="620"/>
      <c r="F5160" s="48"/>
      <c r="N5160" s="285"/>
      <c r="O5160" s="285"/>
      <c r="U5160" s="285"/>
      <c r="V5160" s="285"/>
      <c r="W5160" s="285"/>
      <c r="X5160" s="285"/>
    </row>
    <row r="5161" spans="1:24">
      <c r="A5161" s="45"/>
      <c r="B5161" s="43">
        <f t="shared" si="87"/>
        <v>5139</v>
      </c>
      <c r="C5161" s="539"/>
      <c r="D5161" s="620"/>
      <c r="E5161" s="620"/>
      <c r="F5161" s="48"/>
      <c r="N5161" s="285"/>
      <c r="O5161" s="285"/>
      <c r="U5161" s="285"/>
      <c r="V5161" s="285"/>
      <c r="W5161" s="285"/>
      <c r="X5161" s="285"/>
    </row>
    <row r="5162" spans="1:24">
      <c r="A5162" s="45"/>
      <c r="B5162" s="43">
        <f t="shared" si="87"/>
        <v>5140</v>
      </c>
      <c r="C5162" s="539"/>
      <c r="D5162" s="620"/>
      <c r="E5162" s="620"/>
      <c r="F5162" s="48"/>
      <c r="N5162" s="285"/>
      <c r="O5162" s="285"/>
      <c r="U5162" s="285"/>
      <c r="V5162" s="285"/>
      <c r="W5162" s="285"/>
      <c r="X5162" s="285"/>
    </row>
    <row r="5163" spans="1:24">
      <c r="A5163" s="45"/>
      <c r="B5163" s="43">
        <f t="shared" si="87"/>
        <v>5141</v>
      </c>
      <c r="C5163" s="539"/>
      <c r="D5163" s="620"/>
      <c r="E5163" s="620"/>
      <c r="F5163" s="48"/>
      <c r="N5163" s="285"/>
      <c r="O5163" s="285"/>
      <c r="U5163" s="285"/>
      <c r="V5163" s="285"/>
      <c r="W5163" s="285"/>
      <c r="X5163" s="285"/>
    </row>
    <row r="5164" spans="1:24">
      <c r="A5164" s="45"/>
      <c r="B5164" s="43">
        <f t="shared" si="87"/>
        <v>5142</v>
      </c>
      <c r="C5164" s="539"/>
      <c r="D5164" s="620"/>
      <c r="E5164" s="620"/>
      <c r="F5164" s="48"/>
      <c r="N5164" s="285"/>
      <c r="O5164" s="285"/>
      <c r="U5164" s="285"/>
      <c r="V5164" s="285"/>
      <c r="W5164" s="285"/>
      <c r="X5164" s="285"/>
    </row>
    <row r="5165" spans="1:24">
      <c r="A5165" s="45"/>
      <c r="B5165" s="43">
        <f t="shared" si="87"/>
        <v>5143</v>
      </c>
      <c r="C5165" s="539"/>
      <c r="D5165" s="620"/>
      <c r="E5165" s="620"/>
      <c r="F5165" s="48"/>
      <c r="N5165" s="285"/>
      <c r="O5165" s="285"/>
      <c r="U5165" s="285"/>
      <c r="V5165" s="285"/>
      <c r="W5165" s="285"/>
      <c r="X5165" s="285"/>
    </row>
    <row r="5166" spans="1:24">
      <c r="A5166" s="45"/>
      <c r="B5166" s="43">
        <f t="shared" si="87"/>
        <v>5144</v>
      </c>
      <c r="C5166" s="539"/>
      <c r="D5166" s="620"/>
      <c r="E5166" s="620"/>
      <c r="F5166" s="48"/>
      <c r="N5166" s="285"/>
      <c r="O5166" s="285"/>
      <c r="U5166" s="285"/>
      <c r="V5166" s="285"/>
      <c r="W5166" s="285"/>
      <c r="X5166" s="285"/>
    </row>
    <row r="5167" spans="1:24">
      <c r="A5167" s="45"/>
      <c r="B5167" s="43">
        <f t="shared" si="87"/>
        <v>5145</v>
      </c>
      <c r="C5167" s="539"/>
      <c r="D5167" s="620"/>
      <c r="E5167" s="620"/>
      <c r="F5167" s="48"/>
      <c r="N5167" s="285"/>
      <c r="O5167" s="285"/>
      <c r="U5167" s="285"/>
      <c r="V5167" s="285"/>
      <c r="W5167" s="285"/>
      <c r="X5167" s="285"/>
    </row>
    <row r="5168" spans="1:24">
      <c r="A5168" s="45"/>
      <c r="B5168" s="43">
        <f t="shared" si="87"/>
        <v>5146</v>
      </c>
      <c r="C5168" s="539"/>
      <c r="D5168" s="620"/>
      <c r="E5168" s="620"/>
      <c r="F5168" s="48"/>
      <c r="N5168" s="285"/>
      <c r="O5168" s="285"/>
      <c r="U5168" s="285"/>
      <c r="V5168" s="285"/>
      <c r="W5168" s="285"/>
      <c r="X5168" s="285"/>
    </row>
    <row r="5169" spans="1:24">
      <c r="A5169" s="45"/>
      <c r="B5169" s="43">
        <f t="shared" si="87"/>
        <v>5147</v>
      </c>
      <c r="C5169" s="539"/>
      <c r="D5169" s="620"/>
      <c r="E5169" s="620"/>
      <c r="F5169" s="48"/>
      <c r="N5169" s="285"/>
      <c r="O5169" s="285"/>
      <c r="U5169" s="285"/>
      <c r="V5169" s="285"/>
      <c r="W5169" s="285"/>
      <c r="X5169" s="285"/>
    </row>
    <row r="5170" spans="1:24">
      <c r="A5170" s="45"/>
      <c r="B5170" s="43">
        <f t="shared" si="87"/>
        <v>5148</v>
      </c>
      <c r="C5170" s="539"/>
      <c r="D5170" s="620"/>
      <c r="E5170" s="620"/>
      <c r="F5170" s="48"/>
      <c r="N5170" s="285"/>
      <c r="O5170" s="285"/>
      <c r="U5170" s="285"/>
      <c r="V5170" s="285"/>
      <c r="W5170" s="285"/>
      <c r="X5170" s="285"/>
    </row>
    <row r="5171" spans="1:24">
      <c r="A5171" s="45"/>
      <c r="B5171" s="43">
        <f t="shared" si="87"/>
        <v>5149</v>
      </c>
      <c r="C5171" s="539"/>
      <c r="D5171" s="620"/>
      <c r="E5171" s="620"/>
      <c r="F5171" s="48"/>
      <c r="N5171" s="285"/>
      <c r="O5171" s="285"/>
      <c r="U5171" s="285"/>
      <c r="V5171" s="285"/>
      <c r="W5171" s="285"/>
      <c r="X5171" s="285"/>
    </row>
    <row r="5172" spans="1:24">
      <c r="A5172" s="45"/>
      <c r="B5172" s="43">
        <f t="shared" si="87"/>
        <v>5150</v>
      </c>
      <c r="C5172" s="539"/>
      <c r="D5172" s="620"/>
      <c r="E5172" s="620"/>
      <c r="F5172" s="48"/>
      <c r="N5172" s="285"/>
      <c r="O5172" s="285"/>
      <c r="U5172" s="285"/>
      <c r="V5172" s="285"/>
      <c r="W5172" s="285"/>
      <c r="X5172" s="285"/>
    </row>
    <row r="5173" spans="1:24">
      <c r="A5173" s="45"/>
      <c r="B5173" s="43">
        <f t="shared" si="87"/>
        <v>5151</v>
      </c>
      <c r="C5173" s="539"/>
      <c r="D5173" s="620"/>
      <c r="E5173" s="620"/>
      <c r="F5173" s="48"/>
      <c r="N5173" s="285"/>
      <c r="O5173" s="285"/>
      <c r="U5173" s="285"/>
      <c r="V5173" s="285"/>
      <c r="W5173" s="285"/>
      <c r="X5173" s="285"/>
    </row>
    <row r="5174" spans="1:24">
      <c r="A5174" s="45"/>
      <c r="B5174" s="43">
        <f t="shared" si="87"/>
        <v>5152</v>
      </c>
      <c r="C5174" s="539"/>
      <c r="D5174" s="620"/>
      <c r="E5174" s="620"/>
      <c r="F5174" s="48"/>
      <c r="N5174" s="285"/>
      <c r="O5174" s="285"/>
      <c r="U5174" s="285"/>
      <c r="V5174" s="285"/>
      <c r="W5174" s="285"/>
      <c r="X5174" s="285"/>
    </row>
    <row r="5175" spans="1:24">
      <c r="A5175" s="45"/>
      <c r="B5175" s="43">
        <f t="shared" si="87"/>
        <v>5153</v>
      </c>
      <c r="C5175" s="539"/>
      <c r="D5175" s="620"/>
      <c r="E5175" s="620"/>
      <c r="F5175" s="48"/>
      <c r="N5175" s="285"/>
      <c r="O5175" s="285"/>
      <c r="U5175" s="285"/>
      <c r="V5175" s="285"/>
      <c r="W5175" s="285"/>
      <c r="X5175" s="285"/>
    </row>
    <row r="5176" spans="1:24">
      <c r="A5176" s="45"/>
      <c r="B5176" s="43">
        <f t="shared" si="87"/>
        <v>5154</v>
      </c>
      <c r="C5176" s="539"/>
      <c r="D5176" s="620"/>
      <c r="E5176" s="620"/>
      <c r="F5176" s="48"/>
      <c r="N5176" s="285"/>
      <c r="O5176" s="285"/>
      <c r="U5176" s="285"/>
      <c r="V5176" s="285"/>
      <c r="W5176" s="285"/>
      <c r="X5176" s="285"/>
    </row>
    <row r="5177" spans="1:24">
      <c r="A5177" s="45"/>
      <c r="B5177" s="43">
        <f t="shared" si="87"/>
        <v>5155</v>
      </c>
      <c r="C5177" s="539"/>
      <c r="D5177" s="620"/>
      <c r="E5177" s="620"/>
      <c r="F5177" s="48"/>
      <c r="N5177" s="285"/>
      <c r="O5177" s="285"/>
      <c r="U5177" s="285"/>
      <c r="V5177" s="285"/>
      <c r="W5177" s="285"/>
      <c r="X5177" s="285"/>
    </row>
    <row r="5178" spans="1:24">
      <c r="A5178" s="45"/>
      <c r="B5178" s="43">
        <f t="shared" si="87"/>
        <v>5156</v>
      </c>
      <c r="C5178" s="539"/>
      <c r="D5178" s="620"/>
      <c r="E5178" s="620"/>
      <c r="F5178" s="48"/>
      <c r="N5178" s="285"/>
      <c r="O5178" s="285"/>
      <c r="U5178" s="285"/>
      <c r="V5178" s="285"/>
      <c r="W5178" s="285"/>
      <c r="X5178" s="285"/>
    </row>
    <row r="5179" spans="1:24">
      <c r="A5179" s="45"/>
      <c r="B5179" s="43">
        <f t="shared" si="87"/>
        <v>5157</v>
      </c>
      <c r="C5179" s="539"/>
      <c r="D5179" s="620"/>
      <c r="E5179" s="620"/>
      <c r="F5179" s="48"/>
      <c r="N5179" s="285"/>
      <c r="O5179" s="285"/>
      <c r="U5179" s="285"/>
      <c r="V5179" s="285"/>
      <c r="W5179" s="285"/>
      <c r="X5179" s="285"/>
    </row>
    <row r="5180" spans="1:24">
      <c r="A5180" s="45"/>
      <c r="B5180" s="43">
        <f t="shared" si="87"/>
        <v>5158</v>
      </c>
      <c r="C5180" s="539"/>
      <c r="D5180" s="620"/>
      <c r="E5180" s="620"/>
      <c r="F5180" s="48"/>
      <c r="N5180" s="285"/>
      <c r="O5180" s="285"/>
      <c r="U5180" s="285"/>
      <c r="V5180" s="285"/>
      <c r="W5180" s="285"/>
      <c r="X5180" s="285"/>
    </row>
    <row r="5181" spans="1:24">
      <c r="A5181" s="45"/>
      <c r="B5181" s="43">
        <f t="shared" si="87"/>
        <v>5159</v>
      </c>
      <c r="C5181" s="539"/>
      <c r="D5181" s="620"/>
      <c r="E5181" s="620"/>
      <c r="F5181" s="48"/>
      <c r="N5181" s="285"/>
      <c r="O5181" s="285"/>
      <c r="U5181" s="285"/>
      <c r="V5181" s="285"/>
      <c r="W5181" s="285"/>
      <c r="X5181" s="285"/>
    </row>
    <row r="5182" spans="1:24">
      <c r="A5182" s="45"/>
      <c r="B5182" s="43">
        <f t="shared" si="87"/>
        <v>5160</v>
      </c>
      <c r="C5182" s="539"/>
      <c r="D5182" s="620"/>
      <c r="E5182" s="620"/>
      <c r="F5182" s="48"/>
      <c r="N5182" s="285"/>
      <c r="O5182" s="285"/>
      <c r="U5182" s="285"/>
      <c r="V5182" s="285"/>
      <c r="W5182" s="285"/>
      <c r="X5182" s="285"/>
    </row>
    <row r="5183" spans="1:24">
      <c r="A5183" s="45"/>
      <c r="B5183" s="43">
        <f t="shared" si="87"/>
        <v>5161</v>
      </c>
      <c r="C5183" s="539"/>
      <c r="D5183" s="620"/>
      <c r="E5183" s="620"/>
      <c r="F5183" s="48"/>
      <c r="N5183" s="285"/>
      <c r="O5183" s="285"/>
      <c r="U5183" s="285"/>
      <c r="V5183" s="285"/>
      <c r="W5183" s="285"/>
      <c r="X5183" s="285"/>
    </row>
    <row r="5184" spans="1:24">
      <c r="A5184" s="45"/>
      <c r="B5184" s="43">
        <f t="shared" si="87"/>
        <v>5162</v>
      </c>
      <c r="C5184" s="539"/>
      <c r="D5184" s="620"/>
      <c r="E5184" s="620"/>
      <c r="F5184" s="48"/>
      <c r="N5184" s="285"/>
      <c r="O5184" s="285"/>
      <c r="U5184" s="285"/>
      <c r="V5184" s="285"/>
      <c r="W5184" s="285"/>
      <c r="X5184" s="285"/>
    </row>
    <row r="5185" spans="1:24">
      <c r="A5185" s="45"/>
      <c r="B5185" s="43">
        <f t="shared" si="87"/>
        <v>5163</v>
      </c>
      <c r="C5185" s="539"/>
      <c r="D5185" s="620"/>
      <c r="E5185" s="620"/>
      <c r="F5185" s="48"/>
      <c r="N5185" s="285"/>
      <c r="O5185" s="285"/>
      <c r="U5185" s="285"/>
      <c r="V5185" s="285"/>
      <c r="W5185" s="285"/>
      <c r="X5185" s="285"/>
    </row>
    <row r="5186" spans="1:24">
      <c r="A5186" s="45"/>
      <c r="B5186" s="43">
        <f t="shared" si="87"/>
        <v>5164</v>
      </c>
      <c r="C5186" s="539"/>
      <c r="D5186" s="620"/>
      <c r="E5186" s="620"/>
      <c r="F5186" s="48"/>
      <c r="N5186" s="285"/>
      <c r="O5186" s="285"/>
      <c r="U5186" s="285"/>
      <c r="V5186" s="285"/>
      <c r="W5186" s="285"/>
      <c r="X5186" s="285"/>
    </row>
    <row r="5187" spans="1:24">
      <c r="A5187" s="45"/>
      <c r="B5187" s="43">
        <f t="shared" si="87"/>
        <v>5165</v>
      </c>
      <c r="C5187" s="539"/>
      <c r="D5187" s="620"/>
      <c r="E5187" s="620"/>
      <c r="F5187" s="48"/>
      <c r="N5187" s="285"/>
      <c r="O5187" s="285"/>
      <c r="U5187" s="285"/>
      <c r="V5187" s="285"/>
      <c r="W5187" s="285"/>
      <c r="X5187" s="285"/>
    </row>
    <row r="5188" spans="1:24">
      <c r="A5188" s="45"/>
      <c r="B5188" s="43">
        <f t="shared" si="87"/>
        <v>5166</v>
      </c>
      <c r="C5188" s="539"/>
      <c r="D5188" s="620"/>
      <c r="E5188" s="620"/>
      <c r="F5188" s="48"/>
      <c r="N5188" s="285"/>
      <c r="O5188" s="285"/>
      <c r="U5188" s="285"/>
      <c r="V5188" s="285"/>
      <c r="W5188" s="285"/>
      <c r="X5188" s="285"/>
    </row>
    <row r="5189" spans="1:24">
      <c r="A5189" s="45"/>
      <c r="B5189" s="43">
        <f t="shared" si="87"/>
        <v>5167</v>
      </c>
      <c r="C5189" s="539"/>
      <c r="D5189" s="620"/>
      <c r="E5189" s="620"/>
      <c r="F5189" s="48"/>
      <c r="N5189" s="285"/>
      <c r="O5189" s="285"/>
      <c r="U5189" s="285"/>
      <c r="V5189" s="285"/>
      <c r="W5189" s="285"/>
      <c r="X5189" s="285"/>
    </row>
    <row r="5190" spans="1:24">
      <c r="A5190" s="45"/>
      <c r="B5190" s="43">
        <f t="shared" si="87"/>
        <v>5168</v>
      </c>
      <c r="C5190" s="539"/>
      <c r="D5190" s="620"/>
      <c r="E5190" s="620"/>
      <c r="F5190" s="48"/>
      <c r="N5190" s="285"/>
      <c r="O5190" s="285"/>
      <c r="U5190" s="285"/>
      <c r="V5190" s="285"/>
      <c r="W5190" s="285"/>
      <c r="X5190" s="285"/>
    </row>
    <row r="5191" spans="1:24">
      <c r="A5191" s="45"/>
      <c r="B5191" s="43">
        <f t="shared" si="87"/>
        <v>5169</v>
      </c>
      <c r="C5191" s="539"/>
      <c r="D5191" s="620"/>
      <c r="E5191" s="620"/>
      <c r="F5191" s="48"/>
      <c r="N5191" s="285"/>
      <c r="O5191" s="285"/>
      <c r="U5191" s="285"/>
      <c r="V5191" s="285"/>
      <c r="W5191" s="285"/>
      <c r="X5191" s="285"/>
    </row>
    <row r="5192" spans="1:24">
      <c r="A5192" s="45"/>
      <c r="B5192" s="43">
        <f t="shared" si="87"/>
        <v>5170</v>
      </c>
      <c r="C5192" s="539"/>
      <c r="D5192" s="620"/>
      <c r="E5192" s="620"/>
      <c r="F5192" s="48"/>
      <c r="N5192" s="285"/>
      <c r="O5192" s="285"/>
      <c r="U5192" s="285"/>
      <c r="V5192" s="285"/>
      <c r="W5192" s="285"/>
      <c r="X5192" s="285"/>
    </row>
    <row r="5193" spans="1:24">
      <c r="A5193" s="45"/>
      <c r="B5193" s="43">
        <f t="shared" si="87"/>
        <v>5171</v>
      </c>
      <c r="C5193" s="539"/>
      <c r="D5193" s="620"/>
      <c r="E5193" s="620"/>
      <c r="F5193" s="48"/>
      <c r="N5193" s="285"/>
      <c r="O5193" s="285"/>
      <c r="U5193" s="285"/>
      <c r="V5193" s="285"/>
      <c r="W5193" s="285"/>
      <c r="X5193" s="285"/>
    </row>
    <row r="5194" spans="1:24">
      <c r="A5194" s="45"/>
      <c r="B5194" s="43">
        <f t="shared" si="87"/>
        <v>5172</v>
      </c>
      <c r="C5194" s="539"/>
      <c r="D5194" s="620"/>
      <c r="E5194" s="620"/>
      <c r="F5194" s="48"/>
      <c r="N5194" s="285"/>
      <c r="O5194" s="285"/>
      <c r="U5194" s="285"/>
      <c r="V5194" s="285"/>
      <c r="W5194" s="285"/>
      <c r="X5194" s="285"/>
    </row>
    <row r="5195" spans="1:24">
      <c r="A5195" s="45"/>
      <c r="B5195" s="43">
        <f t="shared" si="87"/>
        <v>5173</v>
      </c>
      <c r="C5195" s="539"/>
      <c r="D5195" s="620"/>
      <c r="E5195" s="620"/>
      <c r="F5195" s="48"/>
      <c r="N5195" s="285"/>
      <c r="O5195" s="285"/>
      <c r="U5195" s="285"/>
      <c r="V5195" s="285"/>
      <c r="W5195" s="285"/>
      <c r="X5195" s="285"/>
    </row>
    <row r="5196" spans="1:24">
      <c r="A5196" s="45"/>
      <c r="B5196" s="43">
        <f t="shared" si="87"/>
        <v>5174</v>
      </c>
      <c r="C5196" s="539"/>
      <c r="D5196" s="620"/>
      <c r="E5196" s="620"/>
      <c r="F5196" s="48"/>
      <c r="N5196" s="285"/>
      <c r="O5196" s="285"/>
      <c r="U5196" s="285"/>
      <c r="V5196" s="285"/>
      <c r="W5196" s="285"/>
      <c r="X5196" s="285"/>
    </row>
    <row r="5197" spans="1:24">
      <c r="A5197" s="45"/>
      <c r="B5197" s="43">
        <f t="shared" si="87"/>
        <v>5175</v>
      </c>
      <c r="C5197" s="539"/>
      <c r="D5197" s="620"/>
      <c r="E5197" s="620"/>
      <c r="F5197" s="48"/>
      <c r="N5197" s="285"/>
      <c r="O5197" s="285"/>
      <c r="U5197" s="285"/>
      <c r="V5197" s="285"/>
      <c r="W5197" s="285"/>
      <c r="X5197" s="285"/>
    </row>
    <row r="5198" spans="1:24">
      <c r="A5198" s="45"/>
      <c r="B5198" s="43">
        <f t="shared" si="87"/>
        <v>5176</v>
      </c>
      <c r="C5198" s="539"/>
      <c r="D5198" s="620"/>
      <c r="E5198" s="620"/>
      <c r="F5198" s="48"/>
      <c r="N5198" s="285"/>
      <c r="O5198" s="285"/>
      <c r="U5198" s="285"/>
      <c r="V5198" s="285"/>
      <c r="W5198" s="285"/>
      <c r="X5198" s="285"/>
    </row>
    <row r="5199" spans="1:24">
      <c r="A5199" s="45"/>
      <c r="B5199" s="43">
        <f t="shared" si="87"/>
        <v>5177</v>
      </c>
      <c r="C5199" s="539"/>
      <c r="D5199" s="620"/>
      <c r="E5199" s="620"/>
      <c r="F5199" s="48"/>
      <c r="N5199" s="285"/>
      <c r="O5199" s="285"/>
      <c r="U5199" s="285"/>
      <c r="V5199" s="285"/>
      <c r="W5199" s="285"/>
      <c r="X5199" s="285"/>
    </row>
    <row r="5200" spans="1:24">
      <c r="A5200" s="45"/>
      <c r="B5200" s="43">
        <f t="shared" si="87"/>
        <v>5178</v>
      </c>
      <c r="C5200" s="539"/>
      <c r="D5200" s="620"/>
      <c r="E5200" s="620"/>
      <c r="F5200" s="48"/>
      <c r="N5200" s="285"/>
      <c r="O5200" s="285"/>
      <c r="U5200" s="285"/>
      <c r="V5200" s="285"/>
      <c r="W5200" s="285"/>
      <c r="X5200" s="285"/>
    </row>
    <row r="5201" spans="1:24">
      <c r="A5201" s="45"/>
      <c r="B5201" s="43">
        <f t="shared" si="87"/>
        <v>5179</v>
      </c>
      <c r="C5201" s="539"/>
      <c r="D5201" s="620"/>
      <c r="E5201" s="620"/>
      <c r="F5201" s="48"/>
      <c r="N5201" s="285"/>
      <c r="O5201" s="285"/>
      <c r="U5201" s="285"/>
      <c r="V5201" s="285"/>
      <c r="W5201" s="285"/>
      <c r="X5201" s="285"/>
    </row>
    <row r="5202" spans="1:24">
      <c r="A5202" s="45"/>
      <c r="B5202" s="43">
        <f t="shared" si="87"/>
        <v>5180</v>
      </c>
      <c r="C5202" s="539"/>
      <c r="D5202" s="620"/>
      <c r="E5202" s="620"/>
      <c r="F5202" s="48"/>
      <c r="N5202" s="285"/>
      <c r="O5202" s="285"/>
      <c r="U5202" s="285"/>
      <c r="V5202" s="285"/>
      <c r="W5202" s="285"/>
      <c r="X5202" s="285"/>
    </row>
    <row r="5203" spans="1:24">
      <c r="A5203" s="45"/>
      <c r="B5203" s="43">
        <f t="shared" si="87"/>
        <v>5181</v>
      </c>
      <c r="C5203" s="539"/>
      <c r="D5203" s="620"/>
      <c r="E5203" s="620"/>
      <c r="F5203" s="48"/>
      <c r="N5203" s="285"/>
      <c r="O5203" s="285"/>
      <c r="U5203" s="285"/>
      <c r="V5203" s="285"/>
      <c r="W5203" s="285"/>
      <c r="X5203" s="285"/>
    </row>
    <row r="5204" spans="1:24">
      <c r="A5204" s="45"/>
      <c r="B5204" s="43">
        <f t="shared" si="87"/>
        <v>5182</v>
      </c>
      <c r="C5204" s="539"/>
      <c r="D5204" s="620"/>
      <c r="E5204" s="620"/>
      <c r="F5204" s="48"/>
      <c r="N5204" s="285"/>
      <c r="O5204" s="285"/>
      <c r="U5204" s="285"/>
      <c r="V5204" s="285"/>
      <c r="W5204" s="285"/>
      <c r="X5204" s="285"/>
    </row>
    <row r="5205" spans="1:24">
      <c r="A5205" s="45"/>
      <c r="B5205" s="43">
        <f t="shared" si="87"/>
        <v>5183</v>
      </c>
      <c r="C5205" s="539"/>
      <c r="D5205" s="620"/>
      <c r="E5205" s="620"/>
      <c r="F5205" s="48"/>
      <c r="N5205" s="285"/>
      <c r="O5205" s="285"/>
      <c r="U5205" s="285"/>
      <c r="V5205" s="285"/>
      <c r="W5205" s="285"/>
      <c r="X5205" s="285"/>
    </row>
    <row r="5206" spans="1:24">
      <c r="A5206" s="45"/>
      <c r="B5206" s="43">
        <f t="shared" si="87"/>
        <v>5184</v>
      </c>
      <c r="C5206" s="539"/>
      <c r="D5206" s="620"/>
      <c r="E5206" s="620"/>
      <c r="F5206" s="48"/>
      <c r="N5206" s="285"/>
      <c r="O5206" s="285"/>
      <c r="U5206" s="285"/>
      <c r="V5206" s="285"/>
      <c r="W5206" s="285"/>
      <c r="X5206" s="285"/>
    </row>
    <row r="5207" spans="1:24">
      <c r="A5207" s="45"/>
      <c r="B5207" s="43">
        <f t="shared" si="87"/>
        <v>5185</v>
      </c>
      <c r="C5207" s="539"/>
      <c r="D5207" s="620"/>
      <c r="E5207" s="620"/>
      <c r="F5207" s="48"/>
      <c r="N5207" s="285"/>
      <c r="O5207" s="285"/>
      <c r="U5207" s="285"/>
      <c r="V5207" s="285"/>
      <c r="W5207" s="285"/>
      <c r="X5207" s="285"/>
    </row>
    <row r="5208" spans="1:24">
      <c r="A5208" s="45"/>
      <c r="B5208" s="43">
        <f t="shared" si="87"/>
        <v>5186</v>
      </c>
      <c r="C5208" s="539"/>
      <c r="D5208" s="620"/>
      <c r="E5208" s="620"/>
      <c r="F5208" s="48"/>
      <c r="N5208" s="285"/>
      <c r="O5208" s="285"/>
      <c r="U5208" s="285"/>
      <c r="V5208" s="285"/>
      <c r="W5208" s="285"/>
      <c r="X5208" s="285"/>
    </row>
    <row r="5209" spans="1:24">
      <c r="A5209" s="45"/>
      <c r="B5209" s="43">
        <f t="shared" ref="B5209:B5272" si="88">B5208+1</f>
        <v>5187</v>
      </c>
      <c r="C5209" s="539"/>
      <c r="D5209" s="620"/>
      <c r="E5209" s="620"/>
      <c r="F5209" s="48"/>
      <c r="N5209" s="285"/>
      <c r="O5209" s="285"/>
      <c r="U5209" s="285"/>
      <c r="V5209" s="285"/>
      <c r="W5209" s="285"/>
      <c r="X5209" s="285"/>
    </row>
    <row r="5210" spans="1:24">
      <c r="A5210" s="45"/>
      <c r="B5210" s="43">
        <f t="shared" si="88"/>
        <v>5188</v>
      </c>
      <c r="C5210" s="539"/>
      <c r="D5210" s="620"/>
      <c r="E5210" s="620"/>
      <c r="F5210" s="48"/>
      <c r="N5210" s="285"/>
      <c r="O5210" s="285"/>
      <c r="U5210" s="285"/>
      <c r="V5210" s="285"/>
      <c r="W5210" s="285"/>
      <c r="X5210" s="285"/>
    </row>
    <row r="5211" spans="1:24">
      <c r="A5211" s="45"/>
      <c r="B5211" s="43">
        <f t="shared" si="88"/>
        <v>5189</v>
      </c>
      <c r="C5211" s="539"/>
      <c r="D5211" s="620"/>
      <c r="E5211" s="620"/>
      <c r="F5211" s="48"/>
      <c r="N5211" s="285"/>
      <c r="O5211" s="285"/>
      <c r="U5211" s="285"/>
      <c r="V5211" s="285"/>
      <c r="W5211" s="285"/>
      <c r="X5211" s="285"/>
    </row>
    <row r="5212" spans="1:24">
      <c r="A5212" s="45"/>
      <c r="B5212" s="43">
        <f t="shared" si="88"/>
        <v>5190</v>
      </c>
      <c r="C5212" s="539"/>
      <c r="D5212" s="620"/>
      <c r="E5212" s="620"/>
      <c r="F5212" s="48"/>
      <c r="N5212" s="285"/>
      <c r="O5212" s="285"/>
      <c r="U5212" s="285"/>
      <c r="V5212" s="285"/>
      <c r="W5212" s="285"/>
      <c r="X5212" s="285"/>
    </row>
    <row r="5213" spans="1:24">
      <c r="A5213" s="45"/>
      <c r="B5213" s="43">
        <f t="shared" si="88"/>
        <v>5191</v>
      </c>
      <c r="C5213" s="539"/>
      <c r="D5213" s="620"/>
      <c r="E5213" s="620"/>
      <c r="F5213" s="48"/>
      <c r="N5213" s="285"/>
      <c r="O5213" s="285"/>
      <c r="U5213" s="285"/>
      <c r="V5213" s="285"/>
      <c r="W5213" s="285"/>
      <c r="X5213" s="285"/>
    </row>
    <row r="5214" spans="1:24">
      <c r="A5214" s="45"/>
      <c r="B5214" s="43">
        <f t="shared" si="88"/>
        <v>5192</v>
      </c>
      <c r="C5214" s="539"/>
      <c r="D5214" s="620"/>
      <c r="E5214" s="620"/>
      <c r="F5214" s="48"/>
      <c r="N5214" s="285"/>
      <c r="O5214" s="285"/>
      <c r="U5214" s="285"/>
      <c r="V5214" s="285"/>
      <c r="W5214" s="285"/>
      <c r="X5214" s="285"/>
    </row>
    <row r="5215" spans="1:24">
      <c r="A5215" s="45"/>
      <c r="B5215" s="43">
        <f t="shared" si="88"/>
        <v>5193</v>
      </c>
      <c r="C5215" s="539"/>
      <c r="D5215" s="620"/>
      <c r="E5215" s="620"/>
      <c r="F5215" s="48"/>
      <c r="N5215" s="285"/>
      <c r="O5215" s="285"/>
      <c r="U5215" s="285"/>
      <c r="V5215" s="285"/>
      <c r="W5215" s="285"/>
      <c r="X5215" s="285"/>
    </row>
    <row r="5216" spans="1:24">
      <c r="A5216" s="45"/>
      <c r="B5216" s="43">
        <f t="shared" si="88"/>
        <v>5194</v>
      </c>
      <c r="C5216" s="539"/>
      <c r="D5216" s="620"/>
      <c r="E5216" s="620"/>
      <c r="F5216" s="48"/>
      <c r="N5216" s="285"/>
      <c r="O5216" s="285"/>
      <c r="U5216" s="285"/>
      <c r="V5216" s="285"/>
      <c r="W5216" s="285"/>
      <c r="X5216" s="285"/>
    </row>
    <row r="5217" spans="1:24">
      <c r="A5217" s="45"/>
      <c r="B5217" s="43">
        <f t="shared" si="88"/>
        <v>5195</v>
      </c>
      <c r="C5217" s="539"/>
      <c r="D5217" s="620"/>
      <c r="E5217" s="620"/>
      <c r="F5217" s="48"/>
      <c r="N5217" s="285"/>
      <c r="O5217" s="285"/>
      <c r="U5217" s="285"/>
      <c r="V5217" s="285"/>
      <c r="W5217" s="285"/>
      <c r="X5217" s="285"/>
    </row>
    <row r="5218" spans="1:24">
      <c r="A5218" s="45"/>
      <c r="B5218" s="43">
        <f t="shared" si="88"/>
        <v>5196</v>
      </c>
      <c r="C5218" s="539"/>
      <c r="D5218" s="620"/>
      <c r="E5218" s="620"/>
      <c r="F5218" s="48"/>
      <c r="N5218" s="285"/>
      <c r="O5218" s="285"/>
      <c r="U5218" s="285"/>
      <c r="V5218" s="285"/>
      <c r="W5218" s="285"/>
      <c r="X5218" s="285"/>
    </row>
    <row r="5219" spans="1:24">
      <c r="A5219" s="45"/>
      <c r="B5219" s="43">
        <f t="shared" si="88"/>
        <v>5197</v>
      </c>
      <c r="C5219" s="539"/>
      <c r="D5219" s="620"/>
      <c r="E5219" s="620"/>
      <c r="F5219" s="48"/>
      <c r="N5219" s="285"/>
      <c r="O5219" s="285"/>
      <c r="U5219" s="285"/>
      <c r="V5219" s="285"/>
      <c r="W5219" s="285"/>
      <c r="X5219" s="285"/>
    </row>
    <row r="5220" spans="1:24">
      <c r="A5220" s="45"/>
      <c r="B5220" s="43">
        <f t="shared" si="88"/>
        <v>5198</v>
      </c>
      <c r="C5220" s="539"/>
      <c r="D5220" s="620"/>
      <c r="E5220" s="620"/>
      <c r="F5220" s="48"/>
      <c r="N5220" s="285"/>
      <c r="O5220" s="285"/>
      <c r="U5220" s="285"/>
      <c r="V5220" s="285"/>
      <c r="W5220" s="285"/>
      <c r="X5220" s="285"/>
    </row>
    <row r="5221" spans="1:24">
      <c r="A5221" s="45"/>
      <c r="B5221" s="43">
        <f t="shared" si="88"/>
        <v>5199</v>
      </c>
      <c r="C5221" s="539"/>
      <c r="D5221" s="620"/>
      <c r="E5221" s="620"/>
      <c r="F5221" s="48"/>
      <c r="N5221" s="285"/>
      <c r="O5221" s="285"/>
      <c r="U5221" s="285"/>
      <c r="V5221" s="285"/>
      <c r="W5221" s="285"/>
      <c r="X5221" s="285"/>
    </row>
    <row r="5222" spans="1:24">
      <c r="A5222" s="45"/>
      <c r="B5222" s="43">
        <f t="shared" si="88"/>
        <v>5200</v>
      </c>
      <c r="C5222" s="539"/>
      <c r="D5222" s="620"/>
      <c r="E5222" s="620"/>
      <c r="F5222" s="48"/>
      <c r="N5222" s="285"/>
      <c r="O5222" s="285"/>
      <c r="U5222" s="285"/>
      <c r="V5222" s="285"/>
      <c r="W5222" s="285"/>
      <c r="X5222" s="285"/>
    </row>
    <row r="5223" spans="1:24">
      <c r="A5223" s="45"/>
      <c r="B5223" s="43">
        <f t="shared" si="88"/>
        <v>5201</v>
      </c>
      <c r="C5223" s="539"/>
      <c r="D5223" s="620"/>
      <c r="E5223" s="620"/>
      <c r="F5223" s="48"/>
      <c r="N5223" s="285"/>
      <c r="O5223" s="285"/>
      <c r="U5223" s="285"/>
      <c r="V5223" s="285"/>
      <c r="W5223" s="285"/>
      <c r="X5223" s="285"/>
    </row>
    <row r="5224" spans="1:24">
      <c r="A5224" s="45"/>
      <c r="B5224" s="43">
        <f t="shared" si="88"/>
        <v>5202</v>
      </c>
      <c r="C5224" s="539"/>
      <c r="D5224" s="620"/>
      <c r="E5224" s="620"/>
      <c r="F5224" s="48"/>
      <c r="N5224" s="285"/>
      <c r="O5224" s="285"/>
      <c r="U5224" s="285"/>
      <c r="V5224" s="285"/>
      <c r="W5224" s="285"/>
      <c r="X5224" s="285"/>
    </row>
    <row r="5225" spans="1:24">
      <c r="A5225" s="45"/>
      <c r="B5225" s="43">
        <f t="shared" si="88"/>
        <v>5203</v>
      </c>
      <c r="C5225" s="539"/>
      <c r="D5225" s="620"/>
      <c r="E5225" s="620"/>
      <c r="F5225" s="48"/>
      <c r="N5225" s="285"/>
      <c r="O5225" s="285"/>
      <c r="U5225" s="285"/>
      <c r="V5225" s="285"/>
      <c r="W5225" s="285"/>
      <c r="X5225" s="285"/>
    </row>
    <row r="5226" spans="1:24">
      <c r="A5226" s="45"/>
      <c r="B5226" s="43">
        <f t="shared" si="88"/>
        <v>5204</v>
      </c>
      <c r="C5226" s="539"/>
      <c r="D5226" s="620"/>
      <c r="E5226" s="620"/>
      <c r="F5226" s="48"/>
      <c r="N5226" s="285"/>
      <c r="O5226" s="285"/>
      <c r="U5226" s="285"/>
      <c r="V5226" s="285"/>
      <c r="W5226" s="285"/>
      <c r="X5226" s="285"/>
    </row>
    <row r="5227" spans="1:24">
      <c r="A5227" s="45"/>
      <c r="B5227" s="43">
        <f t="shared" si="88"/>
        <v>5205</v>
      </c>
      <c r="C5227" s="539"/>
      <c r="D5227" s="620"/>
      <c r="E5227" s="620"/>
      <c r="F5227" s="48"/>
      <c r="N5227" s="285"/>
      <c r="O5227" s="285"/>
      <c r="U5227" s="285"/>
      <c r="V5227" s="285"/>
      <c r="W5227" s="285"/>
      <c r="X5227" s="285"/>
    </row>
    <row r="5228" spans="1:24">
      <c r="A5228" s="45"/>
      <c r="B5228" s="43">
        <f t="shared" si="88"/>
        <v>5206</v>
      </c>
      <c r="C5228" s="539"/>
      <c r="D5228" s="620"/>
      <c r="E5228" s="620"/>
      <c r="F5228" s="48"/>
      <c r="N5228" s="285"/>
      <c r="O5228" s="285"/>
      <c r="U5228" s="285"/>
      <c r="V5228" s="285"/>
      <c r="W5228" s="285"/>
      <c r="X5228" s="285"/>
    </row>
    <row r="5229" spans="1:24">
      <c r="A5229" s="45"/>
      <c r="B5229" s="43">
        <f t="shared" si="88"/>
        <v>5207</v>
      </c>
      <c r="C5229" s="539"/>
      <c r="D5229" s="620"/>
      <c r="E5229" s="620"/>
      <c r="F5229" s="48"/>
      <c r="N5229" s="285"/>
      <c r="O5229" s="285"/>
      <c r="U5229" s="285"/>
      <c r="V5229" s="285"/>
      <c r="W5229" s="285"/>
      <c r="X5229" s="285"/>
    </row>
    <row r="5230" spans="1:24">
      <c r="A5230" s="45"/>
      <c r="B5230" s="43">
        <f t="shared" si="88"/>
        <v>5208</v>
      </c>
      <c r="C5230" s="539"/>
      <c r="D5230" s="620"/>
      <c r="E5230" s="620"/>
      <c r="F5230" s="48"/>
      <c r="N5230" s="285"/>
      <c r="O5230" s="285"/>
      <c r="U5230" s="285"/>
      <c r="V5230" s="285"/>
      <c r="W5230" s="285"/>
      <c r="X5230" s="285"/>
    </row>
    <row r="5231" spans="1:24">
      <c r="A5231" s="45"/>
      <c r="B5231" s="43">
        <f t="shared" si="88"/>
        <v>5209</v>
      </c>
      <c r="C5231" s="539"/>
      <c r="D5231" s="620"/>
      <c r="E5231" s="620"/>
      <c r="F5231" s="48"/>
      <c r="N5231" s="285"/>
      <c r="O5231" s="285"/>
      <c r="U5231" s="285"/>
      <c r="V5231" s="285"/>
      <c r="W5231" s="285"/>
      <c r="X5231" s="285"/>
    </row>
    <row r="5232" spans="1:24">
      <c r="A5232" s="45"/>
      <c r="B5232" s="43">
        <f t="shared" si="88"/>
        <v>5210</v>
      </c>
      <c r="C5232" s="539"/>
      <c r="D5232" s="620"/>
      <c r="E5232" s="620"/>
      <c r="F5232" s="48"/>
      <c r="N5232" s="285"/>
      <c r="O5232" s="285"/>
      <c r="U5232" s="285"/>
      <c r="V5232" s="285"/>
      <c r="W5232" s="285"/>
      <c r="X5232" s="285"/>
    </row>
    <row r="5233" spans="1:24">
      <c r="A5233" s="45"/>
      <c r="B5233" s="43">
        <f t="shared" si="88"/>
        <v>5211</v>
      </c>
      <c r="C5233" s="539"/>
      <c r="D5233" s="620"/>
      <c r="E5233" s="620"/>
      <c r="F5233" s="48"/>
      <c r="N5233" s="285"/>
      <c r="O5233" s="285"/>
      <c r="U5233" s="285"/>
      <c r="V5233" s="285"/>
      <c r="W5233" s="285"/>
      <c r="X5233" s="285"/>
    </row>
    <row r="5234" spans="1:24">
      <c r="A5234" s="45"/>
      <c r="B5234" s="43">
        <f t="shared" si="88"/>
        <v>5212</v>
      </c>
      <c r="C5234" s="539"/>
      <c r="D5234" s="620"/>
      <c r="E5234" s="620"/>
      <c r="F5234" s="48"/>
      <c r="N5234" s="285"/>
      <c r="O5234" s="285"/>
      <c r="U5234" s="285"/>
      <c r="V5234" s="285"/>
      <c r="W5234" s="285"/>
      <c r="X5234" s="285"/>
    </row>
    <row r="5235" spans="1:24">
      <c r="A5235" s="45"/>
      <c r="B5235" s="43">
        <f t="shared" si="88"/>
        <v>5213</v>
      </c>
      <c r="C5235" s="539"/>
      <c r="D5235" s="620"/>
      <c r="E5235" s="620"/>
      <c r="F5235" s="48"/>
      <c r="N5235" s="285"/>
      <c r="O5235" s="285"/>
      <c r="U5235" s="285"/>
      <c r="V5235" s="285"/>
      <c r="W5235" s="285"/>
      <c r="X5235" s="285"/>
    </row>
    <row r="5236" spans="1:24">
      <c r="A5236" s="45"/>
      <c r="B5236" s="43">
        <f t="shared" si="88"/>
        <v>5214</v>
      </c>
      <c r="C5236" s="539"/>
      <c r="D5236" s="620"/>
      <c r="E5236" s="620"/>
      <c r="F5236" s="48"/>
      <c r="N5236" s="285"/>
      <c r="O5236" s="285"/>
      <c r="U5236" s="285"/>
      <c r="V5236" s="285"/>
      <c r="W5236" s="285"/>
      <c r="X5236" s="285"/>
    </row>
    <row r="5237" spans="1:24">
      <c r="A5237" s="45"/>
      <c r="B5237" s="43">
        <f t="shared" si="88"/>
        <v>5215</v>
      </c>
      <c r="C5237" s="539"/>
      <c r="D5237" s="620"/>
      <c r="E5237" s="620"/>
      <c r="F5237" s="48"/>
      <c r="N5237" s="285"/>
      <c r="O5237" s="285"/>
      <c r="U5237" s="285"/>
      <c r="V5237" s="285"/>
      <c r="W5237" s="285"/>
      <c r="X5237" s="285"/>
    </row>
    <row r="5238" spans="1:24">
      <c r="A5238" s="45"/>
      <c r="B5238" s="43">
        <f t="shared" si="88"/>
        <v>5216</v>
      </c>
      <c r="C5238" s="539"/>
      <c r="D5238" s="620"/>
      <c r="E5238" s="620"/>
      <c r="F5238" s="48"/>
      <c r="N5238" s="285"/>
      <c r="O5238" s="285"/>
      <c r="U5238" s="285"/>
      <c r="V5238" s="285"/>
      <c r="W5238" s="285"/>
      <c r="X5238" s="285"/>
    </row>
    <row r="5239" spans="1:24">
      <c r="A5239" s="45"/>
      <c r="B5239" s="43">
        <f t="shared" si="88"/>
        <v>5217</v>
      </c>
      <c r="C5239" s="539"/>
      <c r="D5239" s="620"/>
      <c r="E5239" s="620"/>
      <c r="F5239" s="48"/>
      <c r="N5239" s="285"/>
      <c r="O5239" s="285"/>
      <c r="U5239" s="285"/>
      <c r="V5239" s="285"/>
      <c r="W5239" s="285"/>
      <c r="X5239" s="285"/>
    </row>
    <row r="5240" spans="1:24">
      <c r="A5240" s="45"/>
      <c r="B5240" s="43">
        <f t="shared" si="88"/>
        <v>5218</v>
      </c>
      <c r="C5240" s="539"/>
      <c r="D5240" s="620"/>
      <c r="E5240" s="620"/>
      <c r="F5240" s="48"/>
      <c r="N5240" s="285"/>
      <c r="O5240" s="285"/>
      <c r="U5240" s="285"/>
      <c r="V5240" s="285"/>
      <c r="W5240" s="285"/>
      <c r="X5240" s="285"/>
    </row>
    <row r="5241" spans="1:24">
      <c r="A5241" s="45"/>
      <c r="B5241" s="43">
        <f t="shared" si="88"/>
        <v>5219</v>
      </c>
      <c r="C5241" s="539"/>
      <c r="D5241" s="620"/>
      <c r="E5241" s="620"/>
      <c r="F5241" s="48"/>
      <c r="N5241" s="285"/>
      <c r="O5241" s="285"/>
      <c r="U5241" s="285"/>
      <c r="V5241" s="285"/>
      <c r="W5241" s="285"/>
      <c r="X5241" s="285"/>
    </row>
    <row r="5242" spans="1:24">
      <c r="A5242" s="45"/>
      <c r="B5242" s="43">
        <f t="shared" si="88"/>
        <v>5220</v>
      </c>
      <c r="C5242" s="539"/>
      <c r="D5242" s="620"/>
      <c r="E5242" s="620"/>
      <c r="F5242" s="48"/>
      <c r="N5242" s="285"/>
      <c r="O5242" s="285"/>
      <c r="U5242" s="285"/>
      <c r="V5242" s="285"/>
      <c r="W5242" s="285"/>
      <c r="X5242" s="285"/>
    </row>
    <row r="5243" spans="1:24">
      <c r="A5243" s="45"/>
      <c r="B5243" s="43">
        <f t="shared" si="88"/>
        <v>5221</v>
      </c>
      <c r="C5243" s="539"/>
      <c r="D5243" s="620"/>
      <c r="E5243" s="620"/>
      <c r="F5243" s="48"/>
      <c r="N5243" s="285"/>
      <c r="O5243" s="285"/>
      <c r="U5243" s="285"/>
      <c r="V5243" s="285"/>
      <c r="W5243" s="285"/>
      <c r="X5243" s="285"/>
    </row>
    <row r="5244" spans="1:24">
      <c r="A5244" s="45"/>
      <c r="B5244" s="43">
        <f t="shared" si="88"/>
        <v>5222</v>
      </c>
      <c r="C5244" s="539"/>
      <c r="D5244" s="620"/>
      <c r="E5244" s="620"/>
      <c r="F5244" s="48"/>
      <c r="N5244" s="285"/>
      <c r="O5244" s="285"/>
      <c r="U5244" s="285"/>
      <c r="V5244" s="285"/>
      <c r="W5244" s="285"/>
      <c r="X5244" s="285"/>
    </row>
    <row r="5245" spans="1:24">
      <c r="A5245" s="45"/>
      <c r="B5245" s="43">
        <f t="shared" si="88"/>
        <v>5223</v>
      </c>
      <c r="C5245" s="539"/>
      <c r="D5245" s="620"/>
      <c r="E5245" s="620"/>
      <c r="F5245" s="48"/>
      <c r="N5245" s="285"/>
      <c r="O5245" s="285"/>
      <c r="U5245" s="285"/>
      <c r="V5245" s="285"/>
      <c r="W5245" s="285"/>
      <c r="X5245" s="285"/>
    </row>
    <row r="5246" spans="1:24">
      <c r="A5246" s="45"/>
      <c r="B5246" s="43">
        <f t="shared" si="88"/>
        <v>5224</v>
      </c>
      <c r="C5246" s="539"/>
      <c r="D5246" s="620"/>
      <c r="E5246" s="620"/>
      <c r="F5246" s="48"/>
      <c r="N5246" s="285"/>
      <c r="O5246" s="285"/>
      <c r="U5246" s="285"/>
      <c r="V5246" s="285"/>
      <c r="W5246" s="285"/>
      <c r="X5246" s="285"/>
    </row>
    <row r="5247" spans="1:24">
      <c r="A5247" s="45"/>
      <c r="B5247" s="43">
        <f t="shared" si="88"/>
        <v>5225</v>
      </c>
      <c r="C5247" s="539"/>
      <c r="D5247" s="620"/>
      <c r="E5247" s="620"/>
      <c r="F5247" s="48"/>
      <c r="N5247" s="285"/>
      <c r="O5247" s="285"/>
      <c r="U5247" s="285"/>
      <c r="V5247" s="285"/>
      <c r="W5247" s="285"/>
      <c r="X5247" s="285"/>
    </row>
    <row r="5248" spans="1:24">
      <c r="A5248" s="45"/>
      <c r="B5248" s="43">
        <f t="shared" si="88"/>
        <v>5226</v>
      </c>
      <c r="C5248" s="539"/>
      <c r="D5248" s="620"/>
      <c r="E5248" s="620"/>
      <c r="F5248" s="48"/>
      <c r="N5248" s="285"/>
      <c r="O5248" s="285"/>
      <c r="U5248" s="285"/>
      <c r="V5248" s="285"/>
      <c r="W5248" s="285"/>
      <c r="X5248" s="285"/>
    </row>
    <row r="5249" spans="1:24">
      <c r="A5249" s="45"/>
      <c r="B5249" s="43">
        <f t="shared" si="88"/>
        <v>5227</v>
      </c>
      <c r="C5249" s="539"/>
      <c r="D5249" s="620"/>
      <c r="E5249" s="620"/>
      <c r="F5249" s="48"/>
      <c r="N5249" s="285"/>
      <c r="O5249" s="285"/>
      <c r="U5249" s="285"/>
      <c r="V5249" s="285"/>
      <c r="W5249" s="285"/>
      <c r="X5249" s="285"/>
    </row>
    <row r="5250" spans="1:24">
      <c r="A5250" s="45"/>
      <c r="B5250" s="43">
        <f t="shared" si="88"/>
        <v>5228</v>
      </c>
      <c r="C5250" s="539"/>
      <c r="D5250" s="620"/>
      <c r="E5250" s="620"/>
      <c r="F5250" s="48"/>
      <c r="N5250" s="285"/>
      <c r="O5250" s="285"/>
      <c r="U5250" s="285"/>
      <c r="V5250" s="285"/>
      <c r="W5250" s="285"/>
      <c r="X5250" s="285"/>
    </row>
    <row r="5251" spans="1:24">
      <c r="A5251" s="45"/>
      <c r="B5251" s="43">
        <f t="shared" si="88"/>
        <v>5229</v>
      </c>
      <c r="C5251" s="539"/>
      <c r="D5251" s="620"/>
      <c r="E5251" s="620"/>
      <c r="F5251" s="48"/>
      <c r="N5251" s="285"/>
      <c r="O5251" s="285"/>
      <c r="U5251" s="285"/>
      <c r="V5251" s="285"/>
      <c r="W5251" s="285"/>
      <c r="X5251" s="285"/>
    </row>
    <row r="5252" spans="1:24">
      <c r="A5252" s="45"/>
      <c r="B5252" s="43">
        <f t="shared" si="88"/>
        <v>5230</v>
      </c>
      <c r="C5252" s="539"/>
      <c r="D5252" s="620"/>
      <c r="E5252" s="620"/>
      <c r="F5252" s="48"/>
      <c r="N5252" s="285"/>
      <c r="O5252" s="285"/>
      <c r="U5252" s="285"/>
      <c r="V5252" s="285"/>
      <c r="W5252" s="285"/>
      <c r="X5252" s="285"/>
    </row>
    <row r="5253" spans="1:24">
      <c r="A5253" s="45"/>
      <c r="B5253" s="43">
        <f t="shared" si="88"/>
        <v>5231</v>
      </c>
      <c r="C5253" s="539"/>
      <c r="D5253" s="620"/>
      <c r="E5253" s="620"/>
      <c r="F5253" s="48"/>
      <c r="N5253" s="285"/>
      <c r="O5253" s="285"/>
      <c r="U5253" s="285"/>
      <c r="V5253" s="285"/>
      <c r="W5253" s="285"/>
      <c r="X5253" s="285"/>
    </row>
    <row r="5254" spans="1:24">
      <c r="A5254" s="45"/>
      <c r="B5254" s="43">
        <f t="shared" si="88"/>
        <v>5232</v>
      </c>
      <c r="C5254" s="539"/>
      <c r="D5254" s="620"/>
      <c r="E5254" s="620"/>
      <c r="F5254" s="48"/>
      <c r="N5254" s="285"/>
      <c r="O5254" s="285"/>
      <c r="U5254" s="285"/>
      <c r="V5254" s="285"/>
      <c r="W5254" s="285"/>
      <c r="X5254" s="285"/>
    </row>
    <row r="5255" spans="1:24">
      <c r="A5255" s="45"/>
      <c r="B5255" s="43">
        <f t="shared" si="88"/>
        <v>5233</v>
      </c>
      <c r="C5255" s="539"/>
      <c r="D5255" s="620"/>
      <c r="E5255" s="620"/>
      <c r="F5255" s="48"/>
      <c r="N5255" s="285"/>
      <c r="O5255" s="285"/>
      <c r="U5255" s="285"/>
      <c r="V5255" s="285"/>
      <c r="W5255" s="285"/>
      <c r="X5255" s="285"/>
    </row>
    <row r="5256" spans="1:24">
      <c r="A5256" s="45"/>
      <c r="B5256" s="43">
        <f t="shared" si="88"/>
        <v>5234</v>
      </c>
      <c r="C5256" s="539"/>
      <c r="D5256" s="620"/>
      <c r="E5256" s="620"/>
      <c r="F5256" s="48"/>
      <c r="N5256" s="285"/>
      <c r="O5256" s="285"/>
      <c r="U5256" s="285"/>
      <c r="V5256" s="285"/>
      <c r="W5256" s="285"/>
      <c r="X5256" s="285"/>
    </row>
    <row r="5257" spans="1:24">
      <c r="A5257" s="45"/>
      <c r="B5257" s="43">
        <f t="shared" si="88"/>
        <v>5235</v>
      </c>
      <c r="C5257" s="539"/>
      <c r="D5257" s="620"/>
      <c r="E5257" s="620"/>
      <c r="F5257" s="48"/>
      <c r="N5257" s="285"/>
      <c r="O5257" s="285"/>
      <c r="U5257" s="285"/>
      <c r="V5257" s="285"/>
      <c r="W5257" s="285"/>
      <c r="X5257" s="285"/>
    </row>
    <row r="5258" spans="1:24">
      <c r="A5258" s="45"/>
      <c r="B5258" s="43">
        <f t="shared" si="88"/>
        <v>5236</v>
      </c>
      <c r="C5258" s="539"/>
      <c r="D5258" s="620"/>
      <c r="E5258" s="620"/>
      <c r="F5258" s="48"/>
      <c r="N5258" s="285"/>
      <c r="O5258" s="285"/>
      <c r="U5258" s="285"/>
      <c r="V5258" s="285"/>
      <c r="W5258" s="285"/>
      <c r="X5258" s="285"/>
    </row>
    <row r="5259" spans="1:24">
      <c r="A5259" s="45"/>
      <c r="B5259" s="43">
        <f t="shared" si="88"/>
        <v>5237</v>
      </c>
      <c r="C5259" s="539"/>
      <c r="D5259" s="620"/>
      <c r="E5259" s="620"/>
      <c r="F5259" s="48"/>
      <c r="N5259" s="285"/>
      <c r="O5259" s="285"/>
      <c r="U5259" s="285"/>
      <c r="V5259" s="285"/>
      <c r="W5259" s="285"/>
      <c r="X5259" s="285"/>
    </row>
    <row r="5260" spans="1:24">
      <c r="A5260" s="45"/>
      <c r="B5260" s="43">
        <f t="shared" si="88"/>
        <v>5238</v>
      </c>
      <c r="C5260" s="539"/>
      <c r="D5260" s="620"/>
      <c r="E5260" s="620"/>
      <c r="F5260" s="48"/>
      <c r="N5260" s="285"/>
      <c r="O5260" s="285"/>
      <c r="U5260" s="285"/>
      <c r="V5260" s="285"/>
      <c r="W5260" s="285"/>
      <c r="X5260" s="285"/>
    </row>
    <row r="5261" spans="1:24">
      <c r="A5261" s="45"/>
      <c r="B5261" s="43">
        <f t="shared" si="88"/>
        <v>5239</v>
      </c>
      <c r="C5261" s="539"/>
      <c r="D5261" s="620"/>
      <c r="E5261" s="620"/>
      <c r="F5261" s="48"/>
      <c r="N5261" s="285"/>
      <c r="O5261" s="285"/>
      <c r="U5261" s="285"/>
      <c r="V5261" s="285"/>
      <c r="W5261" s="285"/>
      <c r="X5261" s="285"/>
    </row>
    <row r="5262" spans="1:24">
      <c r="A5262" s="45"/>
      <c r="B5262" s="43">
        <f t="shared" si="88"/>
        <v>5240</v>
      </c>
      <c r="C5262" s="539"/>
      <c r="D5262" s="620"/>
      <c r="E5262" s="620"/>
      <c r="F5262" s="48"/>
      <c r="N5262" s="285"/>
      <c r="O5262" s="285"/>
      <c r="U5262" s="285"/>
      <c r="V5262" s="285"/>
      <c r="W5262" s="285"/>
      <c r="X5262" s="285"/>
    </row>
    <row r="5263" spans="1:24">
      <c r="A5263" s="45"/>
      <c r="B5263" s="43">
        <f t="shared" si="88"/>
        <v>5241</v>
      </c>
      <c r="C5263" s="539"/>
      <c r="D5263" s="620"/>
      <c r="E5263" s="620"/>
      <c r="F5263" s="48"/>
      <c r="N5263" s="285"/>
      <c r="O5263" s="285"/>
      <c r="U5263" s="285"/>
      <c r="V5263" s="285"/>
      <c r="W5263" s="285"/>
      <c r="X5263" s="285"/>
    </row>
    <row r="5264" spans="1:24">
      <c r="A5264" s="45"/>
      <c r="B5264" s="43">
        <f t="shared" si="88"/>
        <v>5242</v>
      </c>
      <c r="C5264" s="539"/>
      <c r="D5264" s="620"/>
      <c r="E5264" s="620"/>
      <c r="F5264" s="48"/>
      <c r="N5264" s="285"/>
      <c r="O5264" s="285"/>
      <c r="U5264" s="285"/>
      <c r="V5264" s="285"/>
      <c r="W5264" s="285"/>
      <c r="X5264" s="285"/>
    </row>
    <row r="5265" spans="1:24">
      <c r="A5265" s="45"/>
      <c r="B5265" s="43">
        <f t="shared" si="88"/>
        <v>5243</v>
      </c>
      <c r="C5265" s="539"/>
      <c r="D5265" s="620"/>
      <c r="E5265" s="620"/>
      <c r="F5265" s="48"/>
      <c r="N5265" s="285"/>
      <c r="O5265" s="285"/>
      <c r="U5265" s="285"/>
      <c r="V5265" s="285"/>
      <c r="W5265" s="285"/>
      <c r="X5265" s="285"/>
    </row>
    <row r="5266" spans="1:24">
      <c r="A5266" s="45"/>
      <c r="B5266" s="43">
        <f t="shared" si="88"/>
        <v>5244</v>
      </c>
      <c r="C5266" s="539"/>
      <c r="D5266" s="620"/>
      <c r="E5266" s="620"/>
      <c r="F5266" s="48"/>
      <c r="N5266" s="285"/>
      <c r="O5266" s="285"/>
      <c r="U5266" s="285"/>
      <c r="V5266" s="285"/>
      <c r="W5266" s="285"/>
      <c r="X5266" s="285"/>
    </row>
    <row r="5267" spans="1:24">
      <c r="A5267" s="45"/>
      <c r="B5267" s="43">
        <f t="shared" si="88"/>
        <v>5245</v>
      </c>
      <c r="C5267" s="539"/>
      <c r="D5267" s="620"/>
      <c r="E5267" s="620"/>
      <c r="F5267" s="48"/>
      <c r="N5267" s="285"/>
      <c r="O5267" s="285"/>
      <c r="U5267" s="285"/>
      <c r="V5267" s="285"/>
      <c r="W5267" s="285"/>
      <c r="X5267" s="285"/>
    </row>
    <row r="5268" spans="1:24">
      <c r="A5268" s="45"/>
      <c r="B5268" s="43">
        <f t="shared" si="88"/>
        <v>5246</v>
      </c>
      <c r="C5268" s="539"/>
      <c r="D5268" s="620"/>
      <c r="E5268" s="620"/>
      <c r="F5268" s="48"/>
      <c r="N5268" s="285"/>
      <c r="O5268" s="285"/>
      <c r="U5268" s="285"/>
      <c r="V5268" s="285"/>
      <c r="W5268" s="285"/>
      <c r="X5268" s="285"/>
    </row>
    <row r="5269" spans="1:24">
      <c r="A5269" s="45"/>
      <c r="B5269" s="43">
        <f t="shared" si="88"/>
        <v>5247</v>
      </c>
      <c r="C5269" s="539"/>
      <c r="D5269" s="620"/>
      <c r="E5269" s="620"/>
      <c r="F5269" s="48"/>
      <c r="N5269" s="285"/>
      <c r="O5269" s="285"/>
      <c r="U5269" s="285"/>
      <c r="V5269" s="285"/>
      <c r="W5269" s="285"/>
      <c r="X5269" s="285"/>
    </row>
    <row r="5270" spans="1:24">
      <c r="A5270" s="45"/>
      <c r="B5270" s="43">
        <f t="shared" si="88"/>
        <v>5248</v>
      </c>
      <c r="C5270" s="539"/>
      <c r="D5270" s="620"/>
      <c r="E5270" s="620"/>
      <c r="F5270" s="48"/>
      <c r="N5270" s="285"/>
      <c r="O5270" s="285"/>
      <c r="U5270" s="285"/>
      <c r="V5270" s="285"/>
      <c r="W5270" s="285"/>
      <c r="X5270" s="285"/>
    </row>
    <row r="5271" spans="1:24">
      <c r="A5271" s="45"/>
      <c r="B5271" s="43">
        <f t="shared" si="88"/>
        <v>5249</v>
      </c>
      <c r="C5271" s="539"/>
      <c r="D5271" s="620"/>
      <c r="E5271" s="620"/>
      <c r="F5271" s="48"/>
      <c r="N5271" s="285"/>
      <c r="O5271" s="285"/>
      <c r="U5271" s="285"/>
      <c r="V5271" s="285"/>
      <c r="W5271" s="285"/>
      <c r="X5271" s="285"/>
    </row>
    <row r="5272" spans="1:24">
      <c r="A5272" s="45"/>
      <c r="B5272" s="43">
        <f t="shared" si="88"/>
        <v>5250</v>
      </c>
      <c r="C5272" s="539"/>
      <c r="D5272" s="620"/>
      <c r="E5272" s="620"/>
      <c r="F5272" s="48"/>
      <c r="N5272" s="285"/>
      <c r="O5272" s="285"/>
      <c r="U5272" s="285"/>
      <c r="V5272" s="285"/>
      <c r="W5272" s="285"/>
      <c r="X5272" s="285"/>
    </row>
    <row r="5273" spans="1:24">
      <c r="A5273" s="45"/>
      <c r="B5273" s="43">
        <f t="shared" ref="B5273:B5336" si="89">B5272+1</f>
        <v>5251</v>
      </c>
      <c r="C5273" s="539"/>
      <c r="D5273" s="620"/>
      <c r="E5273" s="620"/>
      <c r="F5273" s="48"/>
      <c r="N5273" s="285"/>
      <c r="O5273" s="285"/>
      <c r="U5273" s="285"/>
      <c r="V5273" s="285"/>
      <c r="W5273" s="285"/>
      <c r="X5273" s="285"/>
    </row>
    <row r="5274" spans="1:24">
      <c r="A5274" s="45"/>
      <c r="B5274" s="43">
        <f t="shared" si="89"/>
        <v>5252</v>
      </c>
      <c r="C5274" s="539"/>
      <c r="D5274" s="620"/>
      <c r="E5274" s="620"/>
      <c r="F5274" s="48"/>
      <c r="N5274" s="285"/>
      <c r="O5274" s="285"/>
      <c r="U5274" s="285"/>
      <c r="V5274" s="285"/>
      <c r="W5274" s="285"/>
      <c r="X5274" s="285"/>
    </row>
    <row r="5275" spans="1:24">
      <c r="A5275" s="45"/>
      <c r="B5275" s="43">
        <f t="shared" si="89"/>
        <v>5253</v>
      </c>
      <c r="C5275" s="539"/>
      <c r="D5275" s="620"/>
      <c r="E5275" s="620"/>
      <c r="F5275" s="48"/>
      <c r="N5275" s="285"/>
      <c r="O5275" s="285"/>
      <c r="U5275" s="285"/>
      <c r="V5275" s="285"/>
      <c r="W5275" s="285"/>
      <c r="X5275" s="285"/>
    </row>
    <row r="5276" spans="1:24">
      <c r="A5276" s="45"/>
      <c r="B5276" s="43">
        <f t="shared" si="89"/>
        <v>5254</v>
      </c>
      <c r="C5276" s="539"/>
      <c r="D5276" s="620"/>
      <c r="E5276" s="620"/>
      <c r="F5276" s="48"/>
      <c r="N5276" s="285"/>
      <c r="O5276" s="285"/>
      <c r="U5276" s="285"/>
      <c r="V5276" s="285"/>
      <c r="W5276" s="285"/>
      <c r="X5276" s="285"/>
    </row>
    <row r="5277" spans="1:24">
      <c r="A5277" s="45"/>
      <c r="B5277" s="43">
        <f t="shared" si="89"/>
        <v>5255</v>
      </c>
      <c r="C5277" s="539"/>
      <c r="D5277" s="620"/>
      <c r="E5277" s="620"/>
      <c r="F5277" s="48"/>
      <c r="N5277" s="285"/>
      <c r="O5277" s="285"/>
      <c r="U5277" s="285"/>
      <c r="V5277" s="285"/>
      <c r="W5277" s="285"/>
      <c r="X5277" s="285"/>
    </row>
    <row r="5278" spans="1:24">
      <c r="A5278" s="45"/>
      <c r="B5278" s="43">
        <f t="shared" si="89"/>
        <v>5256</v>
      </c>
      <c r="C5278" s="539"/>
      <c r="D5278" s="620"/>
      <c r="E5278" s="620"/>
      <c r="F5278" s="48"/>
      <c r="N5278" s="285"/>
      <c r="O5278" s="285"/>
      <c r="U5278" s="285"/>
      <c r="V5278" s="285"/>
      <c r="W5278" s="285"/>
      <c r="X5278" s="285"/>
    </row>
    <row r="5279" spans="1:24">
      <c r="A5279" s="45"/>
      <c r="B5279" s="43">
        <f t="shared" si="89"/>
        <v>5257</v>
      </c>
      <c r="C5279" s="539"/>
      <c r="D5279" s="620"/>
      <c r="E5279" s="620"/>
      <c r="F5279" s="48"/>
      <c r="N5279" s="285"/>
      <c r="O5279" s="285"/>
      <c r="U5279" s="285"/>
      <c r="V5279" s="285"/>
      <c r="W5279" s="285"/>
      <c r="X5279" s="285"/>
    </row>
    <row r="5280" spans="1:24">
      <c r="A5280" s="45"/>
      <c r="B5280" s="43">
        <f t="shared" si="89"/>
        <v>5258</v>
      </c>
      <c r="C5280" s="539"/>
      <c r="D5280" s="620"/>
      <c r="E5280" s="620"/>
      <c r="F5280" s="48"/>
      <c r="N5280" s="285"/>
      <c r="O5280" s="285"/>
      <c r="U5280" s="285"/>
      <c r="V5280" s="285"/>
      <c r="W5280" s="285"/>
      <c r="X5280" s="285"/>
    </row>
    <row r="5281" spans="1:24">
      <c r="A5281" s="45"/>
      <c r="B5281" s="43">
        <f t="shared" si="89"/>
        <v>5259</v>
      </c>
      <c r="C5281" s="539"/>
      <c r="D5281" s="620"/>
      <c r="E5281" s="620"/>
      <c r="F5281" s="48"/>
      <c r="N5281" s="285"/>
      <c r="O5281" s="285"/>
      <c r="U5281" s="285"/>
      <c r="V5281" s="285"/>
      <c r="W5281" s="285"/>
      <c r="X5281" s="285"/>
    </row>
    <row r="5282" spans="1:24">
      <c r="A5282" s="45"/>
      <c r="B5282" s="43">
        <f t="shared" si="89"/>
        <v>5260</v>
      </c>
      <c r="C5282" s="539"/>
      <c r="D5282" s="620"/>
      <c r="E5282" s="620"/>
      <c r="F5282" s="48"/>
      <c r="N5282" s="285"/>
      <c r="O5282" s="285"/>
      <c r="U5282" s="285"/>
      <c r="V5282" s="285"/>
      <c r="W5282" s="285"/>
      <c r="X5282" s="285"/>
    </row>
    <row r="5283" spans="1:24">
      <c r="A5283" s="45"/>
      <c r="B5283" s="43">
        <f t="shared" si="89"/>
        <v>5261</v>
      </c>
      <c r="C5283" s="539"/>
      <c r="D5283" s="620"/>
      <c r="E5283" s="620"/>
      <c r="F5283" s="48"/>
      <c r="N5283" s="285"/>
      <c r="O5283" s="285"/>
      <c r="U5283" s="285"/>
      <c r="V5283" s="285"/>
      <c r="W5283" s="285"/>
      <c r="X5283" s="285"/>
    </row>
    <row r="5284" spans="1:24">
      <c r="A5284" s="45"/>
      <c r="B5284" s="43">
        <f t="shared" si="89"/>
        <v>5262</v>
      </c>
      <c r="C5284" s="539"/>
      <c r="D5284" s="620"/>
      <c r="E5284" s="620"/>
      <c r="F5284" s="48"/>
      <c r="N5284" s="285"/>
      <c r="O5284" s="285"/>
      <c r="U5284" s="285"/>
      <c r="V5284" s="285"/>
      <c r="W5284" s="285"/>
      <c r="X5284" s="285"/>
    </row>
    <row r="5285" spans="1:24">
      <c r="A5285" s="45"/>
      <c r="B5285" s="43">
        <f t="shared" si="89"/>
        <v>5263</v>
      </c>
      <c r="C5285" s="539"/>
      <c r="D5285" s="620"/>
      <c r="E5285" s="620"/>
      <c r="F5285" s="48"/>
      <c r="N5285" s="285"/>
      <c r="O5285" s="285"/>
      <c r="U5285" s="285"/>
      <c r="V5285" s="285"/>
      <c r="W5285" s="285"/>
      <c r="X5285" s="285"/>
    </row>
    <row r="5286" spans="1:24">
      <c r="A5286" s="45"/>
      <c r="B5286" s="43">
        <f t="shared" si="89"/>
        <v>5264</v>
      </c>
      <c r="C5286" s="539"/>
      <c r="D5286" s="620"/>
      <c r="E5286" s="620"/>
      <c r="F5286" s="48"/>
      <c r="N5286" s="285"/>
      <c r="O5286" s="285"/>
      <c r="U5286" s="285"/>
      <c r="V5286" s="285"/>
      <c r="W5286" s="285"/>
      <c r="X5286" s="285"/>
    </row>
    <row r="5287" spans="1:24">
      <c r="A5287" s="45"/>
      <c r="B5287" s="43">
        <f t="shared" si="89"/>
        <v>5265</v>
      </c>
      <c r="C5287" s="539"/>
      <c r="D5287" s="620"/>
      <c r="E5287" s="620"/>
      <c r="F5287" s="48"/>
      <c r="N5287" s="285"/>
      <c r="O5287" s="285"/>
      <c r="U5287" s="285"/>
      <c r="V5287" s="285"/>
      <c r="W5287" s="285"/>
      <c r="X5287" s="285"/>
    </row>
    <row r="5288" spans="1:24">
      <c r="A5288" s="45"/>
      <c r="B5288" s="43">
        <f t="shared" si="89"/>
        <v>5266</v>
      </c>
      <c r="C5288" s="539"/>
      <c r="D5288" s="620"/>
      <c r="E5288" s="620"/>
      <c r="F5288" s="48"/>
      <c r="N5288" s="285"/>
      <c r="O5288" s="285"/>
      <c r="U5288" s="285"/>
      <c r="V5288" s="285"/>
      <c r="W5288" s="285"/>
      <c r="X5288" s="285"/>
    </row>
    <row r="5289" spans="1:24">
      <c r="A5289" s="45"/>
      <c r="B5289" s="43">
        <f t="shared" si="89"/>
        <v>5267</v>
      </c>
      <c r="C5289" s="539"/>
      <c r="D5289" s="620"/>
      <c r="E5289" s="620"/>
      <c r="F5289" s="48"/>
      <c r="N5289" s="285"/>
      <c r="O5289" s="285"/>
      <c r="U5289" s="285"/>
      <c r="V5289" s="285"/>
      <c r="W5289" s="285"/>
      <c r="X5289" s="285"/>
    </row>
    <row r="5290" spans="1:24">
      <c r="A5290" s="45"/>
      <c r="B5290" s="43">
        <f t="shared" si="89"/>
        <v>5268</v>
      </c>
      <c r="C5290" s="539"/>
      <c r="D5290" s="620"/>
      <c r="E5290" s="620"/>
      <c r="F5290" s="48"/>
      <c r="N5290" s="285"/>
      <c r="O5290" s="285"/>
      <c r="U5290" s="285"/>
      <c r="V5290" s="285"/>
      <c r="W5290" s="285"/>
      <c r="X5290" s="285"/>
    </row>
    <row r="5291" spans="1:24">
      <c r="A5291" s="45"/>
      <c r="B5291" s="43">
        <f t="shared" si="89"/>
        <v>5269</v>
      </c>
      <c r="C5291" s="539"/>
      <c r="D5291" s="620"/>
      <c r="E5291" s="620"/>
      <c r="F5291" s="48"/>
      <c r="N5291" s="285"/>
      <c r="O5291" s="285"/>
      <c r="U5291" s="285"/>
      <c r="V5291" s="285"/>
      <c r="W5291" s="285"/>
      <c r="X5291" s="285"/>
    </row>
    <row r="5292" spans="1:24">
      <c r="A5292" s="45"/>
      <c r="B5292" s="43">
        <f t="shared" si="89"/>
        <v>5270</v>
      </c>
      <c r="C5292" s="539"/>
      <c r="D5292" s="620"/>
      <c r="E5292" s="620"/>
      <c r="F5292" s="48"/>
      <c r="N5292" s="285"/>
      <c r="O5292" s="285"/>
      <c r="U5292" s="285"/>
      <c r="V5292" s="285"/>
      <c r="W5292" s="285"/>
      <c r="X5292" s="285"/>
    </row>
    <row r="5293" spans="1:24">
      <c r="A5293" s="45"/>
      <c r="B5293" s="43">
        <f t="shared" si="89"/>
        <v>5271</v>
      </c>
      <c r="C5293" s="539"/>
      <c r="D5293" s="620"/>
      <c r="E5293" s="620"/>
      <c r="F5293" s="48"/>
      <c r="N5293" s="285"/>
      <c r="O5293" s="285"/>
      <c r="U5293" s="285"/>
      <c r="V5293" s="285"/>
      <c r="W5293" s="285"/>
      <c r="X5293" s="285"/>
    </row>
    <row r="5294" spans="1:24">
      <c r="A5294" s="45"/>
      <c r="B5294" s="43">
        <f t="shared" si="89"/>
        <v>5272</v>
      </c>
      <c r="C5294" s="539"/>
      <c r="D5294" s="620"/>
      <c r="E5294" s="620"/>
      <c r="F5294" s="48"/>
      <c r="N5294" s="285"/>
      <c r="O5294" s="285"/>
      <c r="U5294" s="285"/>
      <c r="V5294" s="285"/>
      <c r="W5294" s="285"/>
      <c r="X5294" s="285"/>
    </row>
    <row r="5295" spans="1:24">
      <c r="A5295" s="45"/>
      <c r="B5295" s="43">
        <f t="shared" si="89"/>
        <v>5273</v>
      </c>
      <c r="C5295" s="539"/>
      <c r="D5295" s="620"/>
      <c r="E5295" s="620"/>
      <c r="F5295" s="48"/>
      <c r="N5295" s="285"/>
      <c r="O5295" s="285"/>
      <c r="U5295" s="285"/>
      <c r="V5295" s="285"/>
      <c r="W5295" s="285"/>
      <c r="X5295" s="285"/>
    </row>
    <row r="5296" spans="1:24">
      <c r="A5296" s="45"/>
      <c r="B5296" s="43">
        <f t="shared" si="89"/>
        <v>5274</v>
      </c>
      <c r="C5296" s="539"/>
      <c r="D5296" s="620"/>
      <c r="E5296" s="620"/>
      <c r="F5296" s="48"/>
      <c r="N5296" s="285"/>
      <c r="O5296" s="285"/>
      <c r="U5296" s="285"/>
      <c r="V5296" s="285"/>
      <c r="W5296" s="285"/>
      <c r="X5296" s="285"/>
    </row>
    <row r="5297" spans="1:24">
      <c r="A5297" s="45"/>
      <c r="B5297" s="43">
        <f t="shared" si="89"/>
        <v>5275</v>
      </c>
      <c r="C5297" s="539"/>
      <c r="D5297" s="620"/>
      <c r="E5297" s="620"/>
      <c r="F5297" s="48"/>
      <c r="N5297" s="285"/>
      <c r="O5297" s="285"/>
      <c r="U5297" s="285"/>
      <c r="V5297" s="285"/>
      <c r="W5297" s="285"/>
      <c r="X5297" s="285"/>
    </row>
    <row r="5298" spans="1:24">
      <c r="A5298" s="45"/>
      <c r="B5298" s="43">
        <f t="shared" si="89"/>
        <v>5276</v>
      </c>
      <c r="C5298" s="539"/>
      <c r="D5298" s="620"/>
      <c r="E5298" s="620"/>
      <c r="F5298" s="48"/>
      <c r="N5298" s="285"/>
      <c r="O5298" s="285"/>
      <c r="U5298" s="285"/>
      <c r="V5298" s="285"/>
      <c r="W5298" s="285"/>
      <c r="X5298" s="285"/>
    </row>
    <row r="5299" spans="1:24">
      <c r="A5299" s="45"/>
      <c r="B5299" s="43">
        <f t="shared" si="89"/>
        <v>5277</v>
      </c>
      <c r="C5299" s="539"/>
      <c r="D5299" s="620"/>
      <c r="E5299" s="620"/>
      <c r="F5299" s="48"/>
      <c r="N5299" s="285"/>
      <c r="O5299" s="285"/>
      <c r="U5299" s="285"/>
      <c r="V5299" s="285"/>
      <c r="W5299" s="285"/>
      <c r="X5299" s="285"/>
    </row>
    <row r="5300" spans="1:24">
      <c r="A5300" s="45"/>
      <c r="B5300" s="43">
        <f t="shared" si="89"/>
        <v>5278</v>
      </c>
      <c r="C5300" s="539"/>
      <c r="D5300" s="620"/>
      <c r="E5300" s="620"/>
      <c r="F5300" s="48"/>
      <c r="N5300" s="285"/>
      <c r="O5300" s="285"/>
      <c r="U5300" s="285"/>
      <c r="V5300" s="285"/>
      <c r="W5300" s="285"/>
      <c r="X5300" s="285"/>
    </row>
    <row r="5301" spans="1:24">
      <c r="A5301" s="45"/>
      <c r="B5301" s="43">
        <f t="shared" si="89"/>
        <v>5279</v>
      </c>
      <c r="C5301" s="539"/>
      <c r="D5301" s="620"/>
      <c r="E5301" s="620"/>
      <c r="F5301" s="48"/>
      <c r="N5301" s="285"/>
      <c r="O5301" s="285"/>
      <c r="U5301" s="285"/>
      <c r="V5301" s="285"/>
      <c r="W5301" s="285"/>
      <c r="X5301" s="285"/>
    </row>
    <row r="5302" spans="1:24">
      <c r="A5302" s="45"/>
      <c r="B5302" s="43">
        <f t="shared" si="89"/>
        <v>5280</v>
      </c>
      <c r="C5302" s="539"/>
      <c r="D5302" s="620"/>
      <c r="E5302" s="620"/>
      <c r="F5302" s="48"/>
      <c r="N5302" s="285"/>
      <c r="O5302" s="285"/>
      <c r="U5302" s="285"/>
      <c r="V5302" s="285"/>
      <c r="W5302" s="285"/>
      <c r="X5302" s="285"/>
    </row>
    <row r="5303" spans="1:24">
      <c r="A5303" s="45"/>
      <c r="B5303" s="43">
        <f t="shared" si="89"/>
        <v>5281</v>
      </c>
      <c r="C5303" s="539"/>
      <c r="D5303" s="620"/>
      <c r="E5303" s="620"/>
      <c r="F5303" s="48"/>
      <c r="N5303" s="285"/>
      <c r="O5303" s="285"/>
      <c r="U5303" s="285"/>
      <c r="V5303" s="285"/>
      <c r="W5303" s="285"/>
      <c r="X5303" s="285"/>
    </row>
    <row r="5304" spans="1:24">
      <c r="A5304" s="45"/>
      <c r="B5304" s="43">
        <f t="shared" si="89"/>
        <v>5282</v>
      </c>
      <c r="C5304" s="539"/>
      <c r="D5304" s="620"/>
      <c r="E5304" s="620"/>
      <c r="F5304" s="48"/>
      <c r="N5304" s="285"/>
      <c r="O5304" s="285"/>
      <c r="U5304" s="285"/>
      <c r="V5304" s="285"/>
      <c r="W5304" s="285"/>
      <c r="X5304" s="285"/>
    </row>
    <row r="5305" spans="1:24">
      <c r="A5305" s="45"/>
      <c r="B5305" s="43">
        <f t="shared" si="89"/>
        <v>5283</v>
      </c>
      <c r="C5305" s="539"/>
      <c r="D5305" s="620"/>
      <c r="E5305" s="620"/>
      <c r="F5305" s="48"/>
      <c r="N5305" s="285"/>
      <c r="O5305" s="285"/>
      <c r="U5305" s="285"/>
      <c r="V5305" s="285"/>
      <c r="W5305" s="285"/>
      <c r="X5305" s="285"/>
    </row>
    <row r="5306" spans="1:24">
      <c r="A5306" s="45"/>
      <c r="B5306" s="43">
        <f t="shared" si="89"/>
        <v>5284</v>
      </c>
      <c r="C5306" s="539"/>
      <c r="D5306" s="620"/>
      <c r="E5306" s="620"/>
      <c r="F5306" s="48"/>
      <c r="N5306" s="285"/>
      <c r="O5306" s="285"/>
      <c r="U5306" s="285"/>
      <c r="V5306" s="285"/>
      <c r="W5306" s="285"/>
      <c r="X5306" s="285"/>
    </row>
    <row r="5307" spans="1:24">
      <c r="A5307" s="45"/>
      <c r="B5307" s="43">
        <f t="shared" si="89"/>
        <v>5285</v>
      </c>
      <c r="C5307" s="539"/>
      <c r="D5307" s="620"/>
      <c r="E5307" s="620"/>
      <c r="F5307" s="48"/>
      <c r="N5307" s="285"/>
      <c r="O5307" s="285"/>
      <c r="U5307" s="285"/>
      <c r="V5307" s="285"/>
      <c r="W5307" s="285"/>
      <c r="X5307" s="285"/>
    </row>
    <row r="5308" spans="1:24">
      <c r="A5308" s="45"/>
      <c r="B5308" s="43">
        <f t="shared" si="89"/>
        <v>5286</v>
      </c>
      <c r="C5308" s="539"/>
      <c r="D5308" s="620"/>
      <c r="E5308" s="620"/>
      <c r="F5308" s="48"/>
      <c r="N5308" s="285"/>
      <c r="O5308" s="285"/>
      <c r="U5308" s="285"/>
      <c r="V5308" s="285"/>
      <c r="W5308" s="285"/>
      <c r="X5308" s="285"/>
    </row>
    <row r="5309" spans="1:24">
      <c r="A5309" s="45"/>
      <c r="B5309" s="43">
        <f t="shared" si="89"/>
        <v>5287</v>
      </c>
      <c r="C5309" s="539"/>
      <c r="D5309" s="620"/>
      <c r="E5309" s="620"/>
      <c r="F5309" s="48"/>
      <c r="N5309" s="285"/>
      <c r="O5309" s="285"/>
      <c r="U5309" s="285"/>
      <c r="V5309" s="285"/>
      <c r="W5309" s="285"/>
      <c r="X5309" s="285"/>
    </row>
    <row r="5310" spans="1:24">
      <c r="A5310" s="45"/>
      <c r="B5310" s="43">
        <f t="shared" si="89"/>
        <v>5288</v>
      </c>
      <c r="C5310" s="539"/>
      <c r="D5310" s="620"/>
      <c r="E5310" s="620"/>
      <c r="F5310" s="48"/>
      <c r="N5310" s="285"/>
      <c r="O5310" s="285"/>
      <c r="U5310" s="285"/>
      <c r="V5310" s="285"/>
      <c r="W5310" s="285"/>
      <c r="X5310" s="285"/>
    </row>
    <row r="5311" spans="1:24">
      <c r="A5311" s="45"/>
      <c r="B5311" s="43">
        <f t="shared" si="89"/>
        <v>5289</v>
      </c>
      <c r="C5311" s="539"/>
      <c r="D5311" s="620"/>
      <c r="E5311" s="620"/>
      <c r="F5311" s="48"/>
      <c r="N5311" s="285"/>
      <c r="O5311" s="285"/>
      <c r="U5311" s="285"/>
      <c r="V5311" s="285"/>
      <c r="W5311" s="285"/>
      <c r="X5311" s="285"/>
    </row>
    <row r="5312" spans="1:24">
      <c r="A5312" s="45"/>
      <c r="B5312" s="43">
        <f t="shared" si="89"/>
        <v>5290</v>
      </c>
      <c r="C5312" s="539"/>
      <c r="D5312" s="620"/>
      <c r="E5312" s="620"/>
      <c r="F5312" s="48"/>
      <c r="N5312" s="285"/>
      <c r="O5312" s="285"/>
      <c r="U5312" s="285"/>
      <c r="V5312" s="285"/>
      <c r="W5312" s="285"/>
      <c r="X5312" s="285"/>
    </row>
    <row r="5313" spans="1:24">
      <c r="A5313" s="45"/>
      <c r="B5313" s="43">
        <f t="shared" si="89"/>
        <v>5291</v>
      </c>
      <c r="C5313" s="539"/>
      <c r="D5313" s="620"/>
      <c r="E5313" s="620"/>
      <c r="F5313" s="48"/>
      <c r="N5313" s="285"/>
      <c r="O5313" s="285"/>
      <c r="U5313" s="285"/>
      <c r="V5313" s="285"/>
      <c r="W5313" s="285"/>
      <c r="X5313" s="285"/>
    </row>
    <row r="5314" spans="1:24">
      <c r="A5314" s="45"/>
      <c r="B5314" s="43">
        <f t="shared" si="89"/>
        <v>5292</v>
      </c>
      <c r="C5314" s="539"/>
      <c r="D5314" s="620"/>
      <c r="E5314" s="620"/>
      <c r="F5314" s="48"/>
      <c r="N5314" s="285"/>
      <c r="O5314" s="285"/>
      <c r="U5314" s="285"/>
      <c r="V5314" s="285"/>
      <c r="W5314" s="285"/>
      <c r="X5314" s="285"/>
    </row>
    <row r="5315" spans="1:24">
      <c r="A5315" s="45"/>
      <c r="B5315" s="43">
        <f t="shared" si="89"/>
        <v>5293</v>
      </c>
      <c r="C5315" s="539"/>
      <c r="D5315" s="620"/>
      <c r="E5315" s="620"/>
      <c r="F5315" s="48"/>
      <c r="N5315" s="285"/>
      <c r="O5315" s="285"/>
      <c r="U5315" s="285"/>
      <c r="V5315" s="285"/>
      <c r="W5315" s="285"/>
      <c r="X5315" s="285"/>
    </row>
    <row r="5316" spans="1:24">
      <c r="A5316" s="45"/>
      <c r="B5316" s="43">
        <f t="shared" si="89"/>
        <v>5294</v>
      </c>
      <c r="C5316" s="539"/>
      <c r="D5316" s="620"/>
      <c r="E5316" s="620"/>
      <c r="F5316" s="48"/>
      <c r="N5316" s="285"/>
      <c r="O5316" s="285"/>
      <c r="U5316" s="285"/>
      <c r="V5316" s="285"/>
      <c r="W5316" s="285"/>
      <c r="X5316" s="285"/>
    </row>
    <row r="5317" spans="1:24">
      <c r="A5317" s="45"/>
      <c r="B5317" s="43">
        <f t="shared" si="89"/>
        <v>5295</v>
      </c>
      <c r="C5317" s="539"/>
      <c r="D5317" s="620"/>
      <c r="E5317" s="620"/>
      <c r="F5317" s="48"/>
      <c r="N5317" s="285"/>
      <c r="O5317" s="285"/>
      <c r="U5317" s="285"/>
      <c r="V5317" s="285"/>
      <c r="W5317" s="285"/>
      <c r="X5317" s="285"/>
    </row>
    <row r="5318" spans="1:24">
      <c r="A5318" s="45"/>
      <c r="B5318" s="43">
        <f t="shared" si="89"/>
        <v>5296</v>
      </c>
      <c r="C5318" s="539"/>
      <c r="D5318" s="620"/>
      <c r="E5318" s="620"/>
      <c r="F5318" s="48"/>
      <c r="N5318" s="285"/>
      <c r="O5318" s="285"/>
      <c r="U5318" s="285"/>
      <c r="V5318" s="285"/>
      <c r="W5318" s="285"/>
      <c r="X5318" s="285"/>
    </row>
    <row r="5319" spans="1:24">
      <c r="A5319" s="45"/>
      <c r="B5319" s="43">
        <f t="shared" si="89"/>
        <v>5297</v>
      </c>
      <c r="C5319" s="539"/>
      <c r="D5319" s="620"/>
      <c r="E5319" s="620"/>
      <c r="F5319" s="48"/>
      <c r="N5319" s="285"/>
      <c r="O5319" s="285"/>
      <c r="U5319" s="285"/>
      <c r="V5319" s="285"/>
      <c r="W5319" s="285"/>
      <c r="X5319" s="285"/>
    </row>
    <row r="5320" spans="1:24">
      <c r="A5320" s="45"/>
      <c r="B5320" s="43">
        <f t="shared" si="89"/>
        <v>5298</v>
      </c>
      <c r="C5320" s="539"/>
      <c r="D5320" s="620"/>
      <c r="E5320" s="620"/>
      <c r="F5320" s="48"/>
      <c r="N5320" s="285"/>
      <c r="O5320" s="285"/>
      <c r="U5320" s="285"/>
      <c r="V5320" s="285"/>
      <c r="W5320" s="285"/>
      <c r="X5320" s="285"/>
    </row>
    <row r="5321" spans="1:24">
      <c r="A5321" s="45"/>
      <c r="B5321" s="43">
        <f t="shared" si="89"/>
        <v>5299</v>
      </c>
      <c r="C5321" s="539"/>
      <c r="D5321" s="620"/>
      <c r="E5321" s="620"/>
      <c r="F5321" s="48"/>
      <c r="N5321" s="285"/>
      <c r="O5321" s="285"/>
      <c r="U5321" s="285"/>
      <c r="V5321" s="285"/>
      <c r="W5321" s="285"/>
      <c r="X5321" s="285"/>
    </row>
    <row r="5322" spans="1:24">
      <c r="A5322" s="45"/>
      <c r="B5322" s="43">
        <f t="shared" si="89"/>
        <v>5300</v>
      </c>
      <c r="C5322" s="539"/>
      <c r="D5322" s="620"/>
      <c r="E5322" s="620"/>
      <c r="F5322" s="48"/>
      <c r="N5322" s="285"/>
      <c r="O5322" s="285"/>
      <c r="U5322" s="285"/>
      <c r="V5322" s="285"/>
      <c r="W5322" s="285"/>
      <c r="X5322" s="285"/>
    </row>
    <row r="5323" spans="1:24">
      <c r="A5323" s="45"/>
      <c r="B5323" s="43">
        <f t="shared" si="89"/>
        <v>5301</v>
      </c>
      <c r="C5323" s="539"/>
      <c r="D5323" s="620"/>
      <c r="E5323" s="620"/>
      <c r="F5323" s="48"/>
      <c r="N5323" s="285"/>
      <c r="O5323" s="285"/>
      <c r="U5323" s="285"/>
      <c r="V5323" s="285"/>
      <c r="W5323" s="285"/>
      <c r="X5323" s="285"/>
    </row>
    <row r="5324" spans="1:24">
      <c r="A5324" s="45"/>
      <c r="B5324" s="43">
        <f t="shared" si="89"/>
        <v>5302</v>
      </c>
      <c r="C5324" s="539"/>
      <c r="D5324" s="620"/>
      <c r="E5324" s="620"/>
      <c r="F5324" s="48"/>
      <c r="N5324" s="285"/>
      <c r="O5324" s="285"/>
      <c r="U5324" s="285"/>
      <c r="V5324" s="285"/>
      <c r="W5324" s="285"/>
      <c r="X5324" s="285"/>
    </row>
    <row r="5325" spans="1:24">
      <c r="A5325" s="45"/>
      <c r="B5325" s="43">
        <f t="shared" si="89"/>
        <v>5303</v>
      </c>
      <c r="C5325" s="539"/>
      <c r="D5325" s="620"/>
      <c r="E5325" s="620"/>
      <c r="F5325" s="48"/>
      <c r="N5325" s="285"/>
      <c r="O5325" s="285"/>
      <c r="U5325" s="285"/>
      <c r="V5325" s="285"/>
      <c r="W5325" s="285"/>
      <c r="X5325" s="285"/>
    </row>
    <row r="5326" spans="1:24">
      <c r="A5326" s="45"/>
      <c r="B5326" s="43">
        <f t="shared" si="89"/>
        <v>5304</v>
      </c>
      <c r="C5326" s="539"/>
      <c r="D5326" s="620"/>
      <c r="E5326" s="620"/>
      <c r="F5326" s="48"/>
      <c r="N5326" s="285"/>
      <c r="O5326" s="285"/>
      <c r="U5326" s="285"/>
      <c r="V5326" s="285"/>
      <c r="W5326" s="285"/>
      <c r="X5326" s="285"/>
    </row>
    <row r="5327" spans="1:24">
      <c r="A5327" s="45"/>
      <c r="B5327" s="43">
        <f t="shared" si="89"/>
        <v>5305</v>
      </c>
      <c r="C5327" s="539"/>
      <c r="D5327" s="620"/>
      <c r="E5327" s="620"/>
      <c r="F5327" s="48"/>
      <c r="N5327" s="285"/>
      <c r="O5327" s="285"/>
      <c r="U5327" s="285"/>
      <c r="V5327" s="285"/>
      <c r="W5327" s="285"/>
      <c r="X5327" s="285"/>
    </row>
    <row r="5328" spans="1:24">
      <c r="A5328" s="45"/>
      <c r="B5328" s="43">
        <f t="shared" si="89"/>
        <v>5306</v>
      </c>
      <c r="C5328" s="539"/>
      <c r="D5328" s="620"/>
      <c r="E5328" s="620"/>
      <c r="F5328" s="48"/>
      <c r="N5328" s="285"/>
      <c r="O5328" s="285"/>
      <c r="U5328" s="285"/>
      <c r="V5328" s="285"/>
      <c r="W5328" s="285"/>
      <c r="X5328" s="285"/>
    </row>
    <row r="5329" spans="1:24">
      <c r="A5329" s="45"/>
      <c r="B5329" s="43">
        <f t="shared" si="89"/>
        <v>5307</v>
      </c>
      <c r="C5329" s="539"/>
      <c r="D5329" s="620"/>
      <c r="E5329" s="620"/>
      <c r="F5329" s="48"/>
      <c r="N5329" s="285"/>
      <c r="O5329" s="285"/>
      <c r="U5329" s="285"/>
      <c r="V5329" s="285"/>
      <c r="W5329" s="285"/>
      <c r="X5329" s="285"/>
    </row>
    <row r="5330" spans="1:24">
      <c r="A5330" s="45"/>
      <c r="B5330" s="43">
        <f t="shared" si="89"/>
        <v>5308</v>
      </c>
      <c r="C5330" s="539"/>
      <c r="D5330" s="620"/>
      <c r="E5330" s="620"/>
      <c r="F5330" s="48"/>
      <c r="N5330" s="285"/>
      <c r="O5330" s="285"/>
      <c r="U5330" s="285"/>
      <c r="V5330" s="285"/>
      <c r="W5330" s="285"/>
      <c r="X5330" s="285"/>
    </row>
    <row r="5331" spans="1:24">
      <c r="A5331" s="45"/>
      <c r="B5331" s="43">
        <f t="shared" si="89"/>
        <v>5309</v>
      </c>
      <c r="C5331" s="539"/>
      <c r="D5331" s="620"/>
      <c r="E5331" s="620"/>
      <c r="F5331" s="48"/>
      <c r="N5331" s="285"/>
      <c r="O5331" s="285"/>
      <c r="U5331" s="285"/>
      <c r="V5331" s="285"/>
      <c r="W5331" s="285"/>
      <c r="X5331" s="285"/>
    </row>
    <row r="5332" spans="1:24">
      <c r="A5332" s="45"/>
      <c r="B5332" s="43">
        <f t="shared" si="89"/>
        <v>5310</v>
      </c>
      <c r="C5332" s="539"/>
      <c r="D5332" s="620"/>
      <c r="E5332" s="620"/>
      <c r="F5332" s="48"/>
      <c r="N5332" s="285"/>
      <c r="O5332" s="285"/>
      <c r="U5332" s="285"/>
      <c r="V5332" s="285"/>
      <c r="W5332" s="285"/>
      <c r="X5332" s="285"/>
    </row>
    <row r="5333" spans="1:24">
      <c r="A5333" s="45"/>
      <c r="B5333" s="43">
        <f t="shared" si="89"/>
        <v>5311</v>
      </c>
      <c r="C5333" s="539"/>
      <c r="D5333" s="620"/>
      <c r="E5333" s="620"/>
      <c r="F5333" s="48"/>
      <c r="N5333" s="285"/>
      <c r="O5333" s="285"/>
      <c r="U5333" s="285"/>
      <c r="V5333" s="285"/>
      <c r="W5333" s="285"/>
      <c r="X5333" s="285"/>
    </row>
    <row r="5334" spans="1:24">
      <c r="A5334" s="45"/>
      <c r="B5334" s="43">
        <f t="shared" si="89"/>
        <v>5312</v>
      </c>
      <c r="C5334" s="539"/>
      <c r="D5334" s="620"/>
      <c r="E5334" s="620"/>
      <c r="F5334" s="48"/>
      <c r="N5334" s="285"/>
      <c r="O5334" s="285"/>
      <c r="U5334" s="285"/>
      <c r="V5334" s="285"/>
      <c r="W5334" s="285"/>
      <c r="X5334" s="285"/>
    </row>
    <row r="5335" spans="1:24">
      <c r="A5335" s="45"/>
      <c r="B5335" s="43">
        <f t="shared" si="89"/>
        <v>5313</v>
      </c>
      <c r="C5335" s="539"/>
      <c r="D5335" s="620"/>
      <c r="E5335" s="620"/>
      <c r="F5335" s="48"/>
      <c r="N5335" s="285"/>
      <c r="O5335" s="285"/>
      <c r="U5335" s="285"/>
      <c r="V5335" s="285"/>
      <c r="W5335" s="285"/>
      <c r="X5335" s="285"/>
    </row>
    <row r="5336" spans="1:24">
      <c r="A5336" s="45"/>
      <c r="B5336" s="43">
        <f t="shared" si="89"/>
        <v>5314</v>
      </c>
      <c r="C5336" s="539"/>
      <c r="D5336" s="620"/>
      <c r="E5336" s="620"/>
      <c r="F5336" s="48"/>
      <c r="N5336" s="285"/>
      <c r="O5336" s="285"/>
      <c r="U5336" s="285"/>
      <c r="V5336" s="285"/>
      <c r="W5336" s="285"/>
      <c r="X5336" s="285"/>
    </row>
    <row r="5337" spans="1:24">
      <c r="A5337" s="45"/>
      <c r="B5337" s="43">
        <f t="shared" ref="B5337:B5400" si="90">B5336+1</f>
        <v>5315</v>
      </c>
      <c r="C5337" s="539"/>
      <c r="D5337" s="620"/>
      <c r="E5337" s="620"/>
      <c r="F5337" s="48"/>
      <c r="N5337" s="285"/>
      <c r="O5337" s="285"/>
      <c r="U5337" s="285"/>
      <c r="V5337" s="285"/>
      <c r="W5337" s="285"/>
      <c r="X5337" s="285"/>
    </row>
    <row r="5338" spans="1:24">
      <c r="A5338" s="45"/>
      <c r="B5338" s="43">
        <f t="shared" si="90"/>
        <v>5316</v>
      </c>
      <c r="C5338" s="539"/>
      <c r="D5338" s="620"/>
      <c r="E5338" s="620"/>
      <c r="F5338" s="48"/>
      <c r="N5338" s="285"/>
      <c r="O5338" s="285"/>
      <c r="U5338" s="285"/>
      <c r="V5338" s="285"/>
      <c r="W5338" s="285"/>
      <c r="X5338" s="285"/>
    </row>
    <row r="5339" spans="1:24">
      <c r="A5339" s="45"/>
      <c r="B5339" s="43">
        <f t="shared" si="90"/>
        <v>5317</v>
      </c>
      <c r="C5339" s="539"/>
      <c r="D5339" s="620"/>
      <c r="E5339" s="620"/>
      <c r="F5339" s="48"/>
      <c r="N5339" s="285"/>
      <c r="O5339" s="285"/>
      <c r="U5339" s="285"/>
      <c r="V5339" s="285"/>
      <c r="W5339" s="285"/>
      <c r="X5339" s="285"/>
    </row>
    <row r="5340" spans="1:24">
      <c r="A5340" s="45"/>
      <c r="B5340" s="43">
        <f t="shared" si="90"/>
        <v>5318</v>
      </c>
      <c r="C5340" s="539"/>
      <c r="D5340" s="620"/>
      <c r="E5340" s="620"/>
      <c r="F5340" s="48"/>
      <c r="N5340" s="285"/>
      <c r="O5340" s="285"/>
      <c r="U5340" s="285"/>
      <c r="V5340" s="285"/>
      <c r="W5340" s="285"/>
      <c r="X5340" s="285"/>
    </row>
    <row r="5341" spans="1:24">
      <c r="A5341" s="45"/>
      <c r="B5341" s="43">
        <f t="shared" si="90"/>
        <v>5319</v>
      </c>
      <c r="C5341" s="539"/>
      <c r="D5341" s="620"/>
      <c r="E5341" s="620"/>
      <c r="F5341" s="48"/>
      <c r="N5341" s="285"/>
      <c r="O5341" s="285"/>
      <c r="U5341" s="285"/>
      <c r="V5341" s="285"/>
      <c r="W5341" s="285"/>
      <c r="X5341" s="285"/>
    </row>
    <row r="5342" spans="1:24">
      <c r="A5342" s="45"/>
      <c r="B5342" s="43">
        <f t="shared" si="90"/>
        <v>5320</v>
      </c>
      <c r="C5342" s="539"/>
      <c r="D5342" s="620"/>
      <c r="E5342" s="620"/>
      <c r="F5342" s="48"/>
      <c r="N5342" s="285"/>
      <c r="O5342" s="285"/>
      <c r="U5342" s="285"/>
      <c r="V5342" s="285"/>
      <c r="W5342" s="285"/>
      <c r="X5342" s="285"/>
    </row>
    <row r="5343" spans="1:24">
      <c r="A5343" s="45"/>
      <c r="B5343" s="43">
        <f t="shared" si="90"/>
        <v>5321</v>
      </c>
      <c r="C5343" s="539"/>
      <c r="D5343" s="620"/>
      <c r="E5343" s="620"/>
      <c r="F5343" s="48"/>
      <c r="N5343" s="285"/>
      <c r="O5343" s="285"/>
      <c r="U5343" s="285"/>
      <c r="V5343" s="285"/>
      <c r="W5343" s="285"/>
      <c r="X5343" s="285"/>
    </row>
    <row r="5344" spans="1:24">
      <c r="A5344" s="45"/>
      <c r="B5344" s="43">
        <f t="shared" si="90"/>
        <v>5322</v>
      </c>
      <c r="C5344" s="539"/>
      <c r="D5344" s="620"/>
      <c r="E5344" s="620"/>
      <c r="F5344" s="48"/>
      <c r="N5344" s="285"/>
      <c r="O5344" s="285"/>
      <c r="U5344" s="285"/>
      <c r="V5344" s="285"/>
      <c r="W5344" s="285"/>
      <c r="X5344" s="285"/>
    </row>
    <row r="5345" spans="1:24">
      <c r="A5345" s="45"/>
      <c r="B5345" s="43">
        <f t="shared" si="90"/>
        <v>5323</v>
      </c>
      <c r="C5345" s="539"/>
      <c r="D5345" s="620"/>
      <c r="E5345" s="620"/>
      <c r="F5345" s="48"/>
      <c r="N5345" s="285"/>
      <c r="O5345" s="285"/>
      <c r="U5345" s="285"/>
      <c r="V5345" s="285"/>
      <c r="W5345" s="285"/>
      <c r="X5345" s="285"/>
    </row>
    <row r="5346" spans="1:24">
      <c r="A5346" s="45"/>
      <c r="B5346" s="43">
        <f t="shared" si="90"/>
        <v>5324</v>
      </c>
      <c r="C5346" s="539"/>
      <c r="D5346" s="620"/>
      <c r="E5346" s="620"/>
      <c r="F5346" s="48"/>
      <c r="N5346" s="285"/>
      <c r="O5346" s="285"/>
      <c r="U5346" s="285"/>
      <c r="V5346" s="285"/>
      <c r="W5346" s="285"/>
      <c r="X5346" s="285"/>
    </row>
    <row r="5347" spans="1:24">
      <c r="A5347" s="45"/>
      <c r="B5347" s="43">
        <f t="shared" si="90"/>
        <v>5325</v>
      </c>
      <c r="C5347" s="539"/>
      <c r="D5347" s="620"/>
      <c r="E5347" s="620"/>
      <c r="F5347" s="48"/>
      <c r="N5347" s="285"/>
      <c r="O5347" s="285"/>
      <c r="U5347" s="285"/>
      <c r="V5347" s="285"/>
      <c r="W5347" s="285"/>
      <c r="X5347" s="285"/>
    </row>
    <row r="5348" spans="1:24">
      <c r="A5348" s="45"/>
      <c r="B5348" s="43">
        <f t="shared" si="90"/>
        <v>5326</v>
      </c>
      <c r="C5348" s="539"/>
      <c r="D5348" s="620"/>
      <c r="E5348" s="620"/>
      <c r="F5348" s="48"/>
      <c r="N5348" s="285"/>
      <c r="O5348" s="285"/>
      <c r="U5348" s="285"/>
      <c r="V5348" s="285"/>
      <c r="W5348" s="285"/>
      <c r="X5348" s="285"/>
    </row>
    <row r="5349" spans="1:24">
      <c r="A5349" s="45"/>
      <c r="B5349" s="43">
        <f t="shared" si="90"/>
        <v>5327</v>
      </c>
      <c r="C5349" s="539"/>
      <c r="D5349" s="620"/>
      <c r="E5349" s="620"/>
      <c r="F5349" s="48"/>
      <c r="N5349" s="285"/>
      <c r="O5349" s="285"/>
      <c r="U5349" s="285"/>
      <c r="V5349" s="285"/>
      <c r="W5349" s="285"/>
      <c r="X5349" s="285"/>
    </row>
    <row r="5350" spans="1:24">
      <c r="A5350" s="45"/>
      <c r="B5350" s="43">
        <f t="shared" si="90"/>
        <v>5328</v>
      </c>
      <c r="C5350" s="539"/>
      <c r="D5350" s="620"/>
      <c r="E5350" s="620"/>
      <c r="F5350" s="48"/>
      <c r="N5350" s="285"/>
      <c r="O5350" s="285"/>
      <c r="U5350" s="285"/>
      <c r="V5350" s="285"/>
      <c r="W5350" s="285"/>
      <c r="X5350" s="285"/>
    </row>
    <row r="5351" spans="1:24">
      <c r="A5351" s="45"/>
      <c r="B5351" s="43">
        <f t="shared" si="90"/>
        <v>5329</v>
      </c>
      <c r="C5351" s="539"/>
      <c r="D5351" s="620"/>
      <c r="E5351" s="620"/>
      <c r="F5351" s="48"/>
      <c r="N5351" s="285"/>
      <c r="O5351" s="285"/>
      <c r="U5351" s="285"/>
      <c r="V5351" s="285"/>
      <c r="W5351" s="285"/>
      <c r="X5351" s="285"/>
    </row>
    <row r="5352" spans="1:24">
      <c r="A5352" s="45"/>
      <c r="B5352" s="43">
        <f t="shared" si="90"/>
        <v>5330</v>
      </c>
      <c r="C5352" s="539"/>
      <c r="D5352" s="620"/>
      <c r="E5352" s="620"/>
      <c r="F5352" s="48"/>
      <c r="N5352" s="285"/>
      <c r="O5352" s="285"/>
      <c r="U5352" s="285"/>
      <c r="V5352" s="285"/>
      <c r="W5352" s="285"/>
      <c r="X5352" s="285"/>
    </row>
    <row r="5353" spans="1:24">
      <c r="A5353" s="45"/>
      <c r="B5353" s="43">
        <f t="shared" si="90"/>
        <v>5331</v>
      </c>
      <c r="C5353" s="539"/>
      <c r="D5353" s="620"/>
      <c r="E5353" s="620"/>
      <c r="F5353" s="48"/>
      <c r="N5353" s="285"/>
      <c r="O5353" s="285"/>
      <c r="U5353" s="285"/>
      <c r="V5353" s="285"/>
      <c r="W5353" s="285"/>
      <c r="X5353" s="285"/>
    </row>
    <row r="5354" spans="1:24">
      <c r="A5354" s="45"/>
      <c r="B5354" s="43">
        <f t="shared" si="90"/>
        <v>5332</v>
      </c>
      <c r="C5354" s="539"/>
      <c r="D5354" s="620"/>
      <c r="E5354" s="620"/>
      <c r="F5354" s="48"/>
      <c r="N5354" s="285"/>
      <c r="O5354" s="285"/>
      <c r="U5354" s="285"/>
      <c r="V5354" s="285"/>
      <c r="W5354" s="285"/>
      <c r="X5354" s="285"/>
    </row>
    <row r="5355" spans="1:24">
      <c r="A5355" s="45"/>
      <c r="B5355" s="43">
        <f t="shared" si="90"/>
        <v>5333</v>
      </c>
      <c r="C5355" s="539"/>
      <c r="D5355" s="620"/>
      <c r="E5355" s="620"/>
      <c r="F5355" s="48"/>
      <c r="N5355" s="285"/>
      <c r="O5355" s="285"/>
      <c r="U5355" s="285"/>
      <c r="V5355" s="285"/>
      <c r="W5355" s="285"/>
      <c r="X5355" s="285"/>
    </row>
    <row r="5356" spans="1:24">
      <c r="A5356" s="45"/>
      <c r="B5356" s="43">
        <f t="shared" si="90"/>
        <v>5334</v>
      </c>
      <c r="C5356" s="539"/>
      <c r="D5356" s="620"/>
      <c r="E5356" s="620"/>
      <c r="F5356" s="48"/>
      <c r="N5356" s="285"/>
      <c r="O5356" s="285"/>
      <c r="U5356" s="285"/>
      <c r="V5356" s="285"/>
      <c r="W5356" s="285"/>
      <c r="X5356" s="285"/>
    </row>
    <row r="5357" spans="1:24">
      <c r="A5357" s="45"/>
      <c r="B5357" s="43">
        <f t="shared" si="90"/>
        <v>5335</v>
      </c>
      <c r="C5357" s="539"/>
      <c r="D5357" s="620"/>
      <c r="E5357" s="620"/>
      <c r="F5357" s="48"/>
      <c r="N5357" s="285"/>
      <c r="O5357" s="285"/>
      <c r="U5357" s="285"/>
      <c r="V5357" s="285"/>
      <c r="W5357" s="285"/>
      <c r="X5357" s="285"/>
    </row>
    <row r="5358" spans="1:24">
      <c r="A5358" s="45"/>
      <c r="B5358" s="43">
        <f t="shared" si="90"/>
        <v>5336</v>
      </c>
      <c r="C5358" s="539"/>
      <c r="D5358" s="620"/>
      <c r="E5358" s="620"/>
      <c r="F5358" s="48"/>
      <c r="N5358" s="285"/>
      <c r="O5358" s="285"/>
      <c r="U5358" s="285"/>
      <c r="V5358" s="285"/>
      <c r="W5358" s="285"/>
      <c r="X5358" s="285"/>
    </row>
    <row r="5359" spans="1:24">
      <c r="A5359" s="45"/>
      <c r="B5359" s="43">
        <f t="shared" si="90"/>
        <v>5337</v>
      </c>
      <c r="C5359" s="539"/>
      <c r="D5359" s="620"/>
      <c r="E5359" s="620"/>
      <c r="F5359" s="48"/>
      <c r="N5359" s="285"/>
      <c r="O5359" s="285"/>
      <c r="U5359" s="285"/>
      <c r="V5359" s="285"/>
      <c r="W5359" s="285"/>
      <c r="X5359" s="285"/>
    </row>
    <row r="5360" spans="1:24">
      <c r="A5360" s="45"/>
      <c r="B5360" s="43">
        <f t="shared" si="90"/>
        <v>5338</v>
      </c>
      <c r="C5360" s="539"/>
      <c r="D5360" s="620"/>
      <c r="E5360" s="620"/>
      <c r="F5360" s="48"/>
      <c r="N5360" s="285"/>
      <c r="O5360" s="285"/>
      <c r="U5360" s="285"/>
      <c r="V5360" s="285"/>
      <c r="W5360" s="285"/>
      <c r="X5360" s="285"/>
    </row>
    <row r="5361" spans="1:24">
      <c r="A5361" s="45"/>
      <c r="B5361" s="43">
        <f t="shared" si="90"/>
        <v>5339</v>
      </c>
      <c r="C5361" s="539"/>
      <c r="D5361" s="620"/>
      <c r="E5361" s="620"/>
      <c r="F5361" s="48"/>
      <c r="N5361" s="285"/>
      <c r="O5361" s="285"/>
      <c r="U5361" s="285"/>
      <c r="V5361" s="285"/>
      <c r="W5361" s="285"/>
      <c r="X5361" s="285"/>
    </row>
    <row r="5362" spans="1:24">
      <c r="A5362" s="45"/>
      <c r="B5362" s="43">
        <f t="shared" si="90"/>
        <v>5340</v>
      </c>
      <c r="C5362" s="539"/>
      <c r="D5362" s="620"/>
      <c r="E5362" s="620"/>
      <c r="F5362" s="48"/>
      <c r="N5362" s="285"/>
      <c r="O5362" s="285"/>
      <c r="U5362" s="285"/>
      <c r="V5362" s="285"/>
      <c r="W5362" s="285"/>
      <c r="X5362" s="285"/>
    </row>
    <row r="5363" spans="1:24">
      <c r="A5363" s="45"/>
      <c r="B5363" s="43">
        <f t="shared" si="90"/>
        <v>5341</v>
      </c>
      <c r="C5363" s="539"/>
      <c r="D5363" s="620"/>
      <c r="E5363" s="620"/>
      <c r="F5363" s="48"/>
      <c r="N5363" s="285"/>
      <c r="O5363" s="285"/>
      <c r="U5363" s="285"/>
      <c r="V5363" s="285"/>
      <c r="W5363" s="285"/>
      <c r="X5363" s="285"/>
    </row>
    <row r="5364" spans="1:24">
      <c r="A5364" s="45"/>
      <c r="B5364" s="43">
        <f t="shared" si="90"/>
        <v>5342</v>
      </c>
      <c r="C5364" s="539"/>
      <c r="D5364" s="620"/>
      <c r="E5364" s="620"/>
      <c r="F5364" s="48"/>
      <c r="N5364" s="285"/>
      <c r="O5364" s="285"/>
      <c r="U5364" s="285"/>
      <c r="V5364" s="285"/>
      <c r="W5364" s="285"/>
      <c r="X5364" s="285"/>
    </row>
    <row r="5365" spans="1:24">
      <c r="A5365" s="45"/>
      <c r="B5365" s="43">
        <f t="shared" si="90"/>
        <v>5343</v>
      </c>
      <c r="C5365" s="539"/>
      <c r="D5365" s="620"/>
      <c r="E5365" s="620"/>
      <c r="F5365" s="48"/>
      <c r="N5365" s="285"/>
      <c r="O5365" s="285"/>
      <c r="U5365" s="285"/>
      <c r="V5365" s="285"/>
      <c r="W5365" s="285"/>
      <c r="X5365" s="285"/>
    </row>
    <row r="5366" spans="1:24">
      <c r="A5366" s="45"/>
      <c r="B5366" s="43">
        <f t="shared" si="90"/>
        <v>5344</v>
      </c>
      <c r="C5366" s="539"/>
      <c r="D5366" s="620"/>
      <c r="E5366" s="620"/>
      <c r="F5366" s="48"/>
      <c r="N5366" s="285"/>
      <c r="O5366" s="285"/>
      <c r="U5366" s="285"/>
      <c r="V5366" s="285"/>
      <c r="W5366" s="285"/>
      <c r="X5366" s="285"/>
    </row>
    <row r="5367" spans="1:24">
      <c r="A5367" s="45"/>
      <c r="B5367" s="43">
        <f t="shared" si="90"/>
        <v>5345</v>
      </c>
      <c r="C5367" s="539"/>
      <c r="D5367" s="620"/>
      <c r="E5367" s="620"/>
      <c r="F5367" s="48"/>
      <c r="N5367" s="285"/>
      <c r="O5367" s="285"/>
      <c r="U5367" s="285"/>
      <c r="V5367" s="285"/>
      <c r="W5367" s="285"/>
      <c r="X5367" s="285"/>
    </row>
    <row r="5368" spans="1:24">
      <c r="A5368" s="45"/>
      <c r="B5368" s="43">
        <f t="shared" si="90"/>
        <v>5346</v>
      </c>
      <c r="C5368" s="539"/>
      <c r="D5368" s="620"/>
      <c r="E5368" s="620"/>
      <c r="F5368" s="48"/>
      <c r="N5368" s="285"/>
      <c r="O5368" s="285"/>
      <c r="U5368" s="285"/>
      <c r="V5368" s="285"/>
      <c r="W5368" s="285"/>
      <c r="X5368" s="285"/>
    </row>
    <row r="5369" spans="1:24">
      <c r="A5369" s="45"/>
      <c r="B5369" s="43">
        <f t="shared" si="90"/>
        <v>5347</v>
      </c>
      <c r="C5369" s="539"/>
      <c r="D5369" s="620"/>
      <c r="E5369" s="620"/>
      <c r="F5369" s="48"/>
      <c r="N5369" s="285"/>
      <c r="O5369" s="285"/>
      <c r="U5369" s="285"/>
      <c r="V5369" s="285"/>
      <c r="W5369" s="285"/>
      <c r="X5369" s="285"/>
    </row>
    <row r="5370" spans="1:24">
      <c r="A5370" s="45"/>
      <c r="B5370" s="43">
        <f t="shared" si="90"/>
        <v>5348</v>
      </c>
      <c r="C5370" s="539"/>
      <c r="D5370" s="620"/>
      <c r="E5370" s="620"/>
      <c r="F5370" s="48"/>
      <c r="N5370" s="285"/>
      <c r="O5370" s="285"/>
      <c r="U5370" s="285"/>
      <c r="V5370" s="285"/>
      <c r="W5370" s="285"/>
      <c r="X5370" s="285"/>
    </row>
    <row r="5371" spans="1:24">
      <c r="A5371" s="45"/>
      <c r="B5371" s="43">
        <f t="shared" si="90"/>
        <v>5349</v>
      </c>
      <c r="C5371" s="539"/>
      <c r="D5371" s="620"/>
      <c r="E5371" s="620"/>
      <c r="F5371" s="48"/>
      <c r="N5371" s="285"/>
      <c r="O5371" s="285"/>
      <c r="U5371" s="285"/>
      <c r="V5371" s="285"/>
      <c r="W5371" s="285"/>
      <c r="X5371" s="285"/>
    </row>
    <row r="5372" spans="1:24">
      <c r="A5372" s="45"/>
      <c r="B5372" s="43">
        <f t="shared" si="90"/>
        <v>5350</v>
      </c>
      <c r="C5372" s="539"/>
      <c r="D5372" s="620"/>
      <c r="E5372" s="620"/>
      <c r="F5372" s="48"/>
      <c r="N5372" s="285"/>
      <c r="O5372" s="285"/>
      <c r="U5372" s="285"/>
      <c r="V5372" s="285"/>
      <c r="W5372" s="285"/>
      <c r="X5372" s="285"/>
    </row>
    <row r="5373" spans="1:24">
      <c r="A5373" s="45"/>
      <c r="B5373" s="43">
        <f t="shared" si="90"/>
        <v>5351</v>
      </c>
      <c r="C5373" s="539"/>
      <c r="D5373" s="620"/>
      <c r="E5373" s="620"/>
      <c r="F5373" s="48"/>
      <c r="N5373" s="285"/>
      <c r="O5373" s="285"/>
      <c r="U5373" s="285"/>
      <c r="V5373" s="285"/>
      <c r="W5373" s="285"/>
      <c r="X5373" s="285"/>
    </row>
    <row r="5374" spans="1:24">
      <c r="A5374" s="45"/>
      <c r="B5374" s="43">
        <f t="shared" si="90"/>
        <v>5352</v>
      </c>
      <c r="C5374" s="539"/>
      <c r="D5374" s="620"/>
      <c r="E5374" s="620"/>
      <c r="F5374" s="48"/>
      <c r="N5374" s="285"/>
      <c r="O5374" s="285"/>
      <c r="U5374" s="285"/>
      <c r="V5374" s="285"/>
      <c r="W5374" s="285"/>
      <c r="X5374" s="285"/>
    </row>
    <row r="5375" spans="1:24">
      <c r="A5375" s="45"/>
      <c r="B5375" s="43">
        <f t="shared" si="90"/>
        <v>5353</v>
      </c>
      <c r="C5375" s="539"/>
      <c r="D5375" s="620"/>
      <c r="E5375" s="620"/>
      <c r="F5375" s="48"/>
      <c r="N5375" s="285"/>
      <c r="O5375" s="285"/>
      <c r="U5375" s="285"/>
      <c r="V5375" s="285"/>
      <c r="W5375" s="285"/>
      <c r="X5375" s="285"/>
    </row>
    <row r="5376" spans="1:24">
      <c r="A5376" s="45"/>
      <c r="B5376" s="43">
        <f t="shared" si="90"/>
        <v>5354</v>
      </c>
      <c r="C5376" s="539"/>
      <c r="D5376" s="620"/>
      <c r="E5376" s="620"/>
      <c r="F5376" s="48"/>
      <c r="N5376" s="285"/>
      <c r="O5376" s="285"/>
      <c r="U5376" s="285"/>
      <c r="V5376" s="285"/>
      <c r="W5376" s="285"/>
      <c r="X5376" s="285"/>
    </row>
    <row r="5377" spans="1:24">
      <c r="A5377" s="45"/>
      <c r="B5377" s="43">
        <f t="shared" si="90"/>
        <v>5355</v>
      </c>
      <c r="C5377" s="539"/>
      <c r="D5377" s="620"/>
      <c r="E5377" s="620"/>
      <c r="F5377" s="48"/>
      <c r="N5377" s="285"/>
      <c r="O5377" s="285"/>
      <c r="U5377" s="285"/>
      <c r="V5377" s="285"/>
      <c r="W5377" s="285"/>
      <c r="X5377" s="285"/>
    </row>
    <row r="5378" spans="1:24">
      <c r="A5378" s="45"/>
      <c r="B5378" s="43">
        <f t="shared" si="90"/>
        <v>5356</v>
      </c>
      <c r="C5378" s="539"/>
      <c r="D5378" s="620"/>
      <c r="E5378" s="620"/>
      <c r="F5378" s="48"/>
      <c r="N5378" s="285"/>
      <c r="O5378" s="285"/>
      <c r="U5378" s="285"/>
      <c r="V5378" s="285"/>
      <c r="W5378" s="285"/>
      <c r="X5378" s="285"/>
    </row>
    <row r="5379" spans="1:24">
      <c r="A5379" s="45"/>
      <c r="B5379" s="43">
        <f t="shared" si="90"/>
        <v>5357</v>
      </c>
      <c r="C5379" s="539"/>
      <c r="D5379" s="620"/>
      <c r="E5379" s="620"/>
      <c r="F5379" s="48"/>
      <c r="N5379" s="285"/>
      <c r="O5379" s="285"/>
      <c r="U5379" s="285"/>
      <c r="V5379" s="285"/>
      <c r="W5379" s="285"/>
      <c r="X5379" s="285"/>
    </row>
    <row r="5380" spans="1:24">
      <c r="A5380" s="45"/>
      <c r="B5380" s="43">
        <f t="shared" si="90"/>
        <v>5358</v>
      </c>
      <c r="C5380" s="539"/>
      <c r="D5380" s="620"/>
      <c r="E5380" s="620"/>
      <c r="F5380" s="48"/>
      <c r="N5380" s="285"/>
      <c r="O5380" s="285"/>
      <c r="U5380" s="285"/>
      <c r="V5380" s="285"/>
      <c r="W5380" s="285"/>
      <c r="X5380" s="285"/>
    </row>
    <row r="5381" spans="1:24">
      <c r="A5381" s="45"/>
      <c r="B5381" s="43">
        <f t="shared" si="90"/>
        <v>5359</v>
      </c>
      <c r="C5381" s="539"/>
      <c r="D5381" s="620"/>
      <c r="E5381" s="620"/>
      <c r="F5381" s="48"/>
      <c r="N5381" s="285"/>
      <c r="O5381" s="285"/>
      <c r="U5381" s="285"/>
      <c r="V5381" s="285"/>
      <c r="W5381" s="285"/>
      <c r="X5381" s="285"/>
    </row>
    <row r="5382" spans="1:24">
      <c r="A5382" s="45"/>
      <c r="B5382" s="43">
        <f t="shared" si="90"/>
        <v>5360</v>
      </c>
      <c r="C5382" s="539"/>
      <c r="D5382" s="620"/>
      <c r="E5382" s="620"/>
      <c r="F5382" s="48"/>
      <c r="N5382" s="285"/>
      <c r="O5382" s="285"/>
      <c r="U5382" s="285"/>
      <c r="V5382" s="285"/>
      <c r="W5382" s="285"/>
      <c r="X5382" s="285"/>
    </row>
    <row r="5383" spans="1:24">
      <c r="A5383" s="45"/>
      <c r="B5383" s="43">
        <f t="shared" si="90"/>
        <v>5361</v>
      </c>
      <c r="C5383" s="539"/>
      <c r="D5383" s="620"/>
      <c r="E5383" s="620"/>
      <c r="F5383" s="48"/>
      <c r="N5383" s="285"/>
      <c r="O5383" s="285"/>
      <c r="U5383" s="285"/>
      <c r="V5383" s="285"/>
      <c r="W5383" s="285"/>
      <c r="X5383" s="285"/>
    </row>
    <row r="5384" spans="1:24">
      <c r="A5384" s="45"/>
      <c r="B5384" s="43">
        <f t="shared" si="90"/>
        <v>5362</v>
      </c>
      <c r="C5384" s="539"/>
      <c r="D5384" s="620"/>
      <c r="E5384" s="620"/>
      <c r="F5384" s="48"/>
      <c r="N5384" s="285"/>
      <c r="O5384" s="285"/>
      <c r="U5384" s="285"/>
      <c r="V5384" s="285"/>
      <c r="W5384" s="285"/>
      <c r="X5384" s="285"/>
    </row>
    <row r="5385" spans="1:24">
      <c r="A5385" s="45"/>
      <c r="B5385" s="43">
        <f t="shared" si="90"/>
        <v>5363</v>
      </c>
      <c r="C5385" s="539"/>
      <c r="D5385" s="620"/>
      <c r="E5385" s="620"/>
      <c r="F5385" s="48"/>
      <c r="N5385" s="285"/>
      <c r="O5385" s="285"/>
      <c r="U5385" s="285"/>
      <c r="V5385" s="285"/>
      <c r="W5385" s="285"/>
      <c r="X5385" s="285"/>
    </row>
    <row r="5386" spans="1:24">
      <c r="A5386" s="45"/>
      <c r="B5386" s="43">
        <f t="shared" si="90"/>
        <v>5364</v>
      </c>
      <c r="C5386" s="539"/>
      <c r="D5386" s="620"/>
      <c r="E5386" s="620"/>
      <c r="F5386" s="48"/>
      <c r="N5386" s="285"/>
      <c r="O5386" s="285"/>
      <c r="U5386" s="285"/>
      <c r="V5386" s="285"/>
      <c r="W5386" s="285"/>
      <c r="X5386" s="285"/>
    </row>
    <row r="5387" spans="1:24">
      <c r="A5387" s="45"/>
      <c r="B5387" s="43">
        <f t="shared" si="90"/>
        <v>5365</v>
      </c>
      <c r="C5387" s="539"/>
      <c r="D5387" s="620"/>
      <c r="E5387" s="620"/>
      <c r="F5387" s="48"/>
      <c r="N5387" s="285"/>
      <c r="O5387" s="285"/>
      <c r="U5387" s="285"/>
      <c r="V5387" s="285"/>
      <c r="W5387" s="285"/>
      <c r="X5387" s="285"/>
    </row>
    <row r="5388" spans="1:24">
      <c r="A5388" s="45"/>
      <c r="B5388" s="43">
        <f t="shared" si="90"/>
        <v>5366</v>
      </c>
      <c r="C5388" s="539"/>
      <c r="D5388" s="620"/>
      <c r="E5388" s="620"/>
      <c r="F5388" s="48"/>
      <c r="N5388" s="285"/>
      <c r="O5388" s="285"/>
      <c r="U5388" s="285"/>
      <c r="V5388" s="285"/>
      <c r="W5388" s="285"/>
      <c r="X5388" s="285"/>
    </row>
    <row r="5389" spans="1:24">
      <c r="A5389" s="45"/>
      <c r="B5389" s="43">
        <f t="shared" si="90"/>
        <v>5367</v>
      </c>
      <c r="C5389" s="539"/>
      <c r="D5389" s="620"/>
      <c r="E5389" s="620"/>
      <c r="F5389" s="48"/>
      <c r="N5389" s="285"/>
      <c r="O5389" s="285"/>
      <c r="U5389" s="285"/>
      <c r="V5389" s="285"/>
      <c r="W5389" s="285"/>
      <c r="X5389" s="285"/>
    </row>
    <row r="5390" spans="1:24">
      <c r="A5390" s="45"/>
      <c r="B5390" s="43">
        <f t="shared" si="90"/>
        <v>5368</v>
      </c>
      <c r="C5390" s="539"/>
      <c r="D5390" s="620"/>
      <c r="E5390" s="620"/>
      <c r="F5390" s="48"/>
      <c r="N5390" s="285"/>
      <c r="O5390" s="285"/>
      <c r="U5390" s="285"/>
      <c r="V5390" s="285"/>
      <c r="W5390" s="285"/>
      <c r="X5390" s="285"/>
    </row>
    <row r="5391" spans="1:24">
      <c r="A5391" s="45"/>
      <c r="B5391" s="43">
        <f t="shared" si="90"/>
        <v>5369</v>
      </c>
      <c r="C5391" s="539"/>
      <c r="D5391" s="620"/>
      <c r="E5391" s="620"/>
      <c r="F5391" s="48"/>
      <c r="N5391" s="285"/>
      <c r="O5391" s="285"/>
      <c r="U5391" s="285"/>
      <c r="V5391" s="285"/>
      <c r="W5391" s="285"/>
      <c r="X5391" s="285"/>
    </row>
    <row r="5392" spans="1:24">
      <c r="A5392" s="45"/>
      <c r="B5392" s="43">
        <f t="shared" si="90"/>
        <v>5370</v>
      </c>
      <c r="C5392" s="539"/>
      <c r="D5392" s="620"/>
      <c r="E5392" s="620"/>
      <c r="F5392" s="48"/>
      <c r="N5392" s="285"/>
      <c r="O5392" s="285"/>
      <c r="U5392" s="285"/>
      <c r="V5392" s="285"/>
      <c r="W5392" s="285"/>
      <c r="X5392" s="285"/>
    </row>
    <row r="5393" spans="1:24">
      <c r="A5393" s="45"/>
      <c r="B5393" s="43">
        <f t="shared" si="90"/>
        <v>5371</v>
      </c>
      <c r="C5393" s="539"/>
      <c r="D5393" s="620"/>
      <c r="E5393" s="620"/>
      <c r="F5393" s="48"/>
      <c r="N5393" s="285"/>
      <c r="O5393" s="285"/>
      <c r="U5393" s="285"/>
      <c r="V5393" s="285"/>
      <c r="W5393" s="285"/>
      <c r="X5393" s="285"/>
    </row>
    <row r="5394" spans="1:24">
      <c r="A5394" s="45"/>
      <c r="B5394" s="43">
        <f t="shared" si="90"/>
        <v>5372</v>
      </c>
      <c r="C5394" s="539"/>
      <c r="D5394" s="620"/>
      <c r="E5394" s="620"/>
      <c r="F5394" s="48"/>
      <c r="N5394" s="285"/>
      <c r="O5394" s="285"/>
      <c r="U5394" s="285"/>
      <c r="V5394" s="285"/>
      <c r="W5394" s="285"/>
      <c r="X5394" s="285"/>
    </row>
    <row r="5395" spans="1:24">
      <c r="A5395" s="45"/>
      <c r="B5395" s="43">
        <f t="shared" si="90"/>
        <v>5373</v>
      </c>
      <c r="C5395" s="539"/>
      <c r="D5395" s="620"/>
      <c r="E5395" s="620"/>
      <c r="F5395" s="48"/>
      <c r="N5395" s="285"/>
      <c r="O5395" s="285"/>
      <c r="U5395" s="285"/>
      <c r="V5395" s="285"/>
      <c r="W5395" s="285"/>
      <c r="X5395" s="285"/>
    </row>
    <row r="5396" spans="1:24">
      <c r="A5396" s="45"/>
      <c r="B5396" s="43">
        <f t="shared" si="90"/>
        <v>5374</v>
      </c>
      <c r="C5396" s="539"/>
      <c r="D5396" s="620"/>
      <c r="E5396" s="620"/>
      <c r="F5396" s="48"/>
      <c r="N5396" s="285"/>
      <c r="O5396" s="285"/>
      <c r="U5396" s="285"/>
      <c r="V5396" s="285"/>
      <c r="W5396" s="285"/>
      <c r="X5396" s="285"/>
    </row>
    <row r="5397" spans="1:24">
      <c r="A5397" s="45"/>
      <c r="B5397" s="43">
        <f t="shared" si="90"/>
        <v>5375</v>
      </c>
      <c r="C5397" s="539"/>
      <c r="D5397" s="620"/>
      <c r="E5397" s="620"/>
      <c r="F5397" s="48"/>
      <c r="N5397" s="285"/>
      <c r="O5397" s="285"/>
      <c r="U5397" s="285"/>
      <c r="V5397" s="285"/>
      <c r="W5397" s="285"/>
      <c r="X5397" s="285"/>
    </row>
    <row r="5398" spans="1:24">
      <c r="A5398" s="45"/>
      <c r="B5398" s="43">
        <f t="shared" si="90"/>
        <v>5376</v>
      </c>
      <c r="C5398" s="539"/>
      <c r="D5398" s="620"/>
      <c r="E5398" s="620"/>
      <c r="F5398" s="48"/>
      <c r="N5398" s="285"/>
      <c r="O5398" s="285"/>
      <c r="U5398" s="285"/>
      <c r="V5398" s="285"/>
      <c r="W5398" s="285"/>
      <c r="X5398" s="285"/>
    </row>
    <row r="5399" spans="1:24">
      <c r="A5399" s="45"/>
      <c r="B5399" s="43">
        <f t="shared" si="90"/>
        <v>5377</v>
      </c>
      <c r="C5399" s="539"/>
      <c r="D5399" s="620"/>
      <c r="E5399" s="620"/>
      <c r="F5399" s="48"/>
      <c r="N5399" s="285"/>
      <c r="O5399" s="285"/>
      <c r="U5399" s="285"/>
      <c r="V5399" s="285"/>
      <c r="W5399" s="285"/>
      <c r="X5399" s="285"/>
    </row>
    <row r="5400" spans="1:24">
      <c r="A5400" s="45"/>
      <c r="B5400" s="43">
        <f t="shared" si="90"/>
        <v>5378</v>
      </c>
      <c r="C5400" s="539"/>
      <c r="D5400" s="620"/>
      <c r="E5400" s="620"/>
      <c r="F5400" s="48"/>
      <c r="N5400" s="285"/>
      <c r="O5400" s="285"/>
      <c r="U5400" s="285"/>
      <c r="V5400" s="285"/>
      <c r="W5400" s="285"/>
      <c r="X5400" s="285"/>
    </row>
    <row r="5401" spans="1:24">
      <c r="A5401" s="45"/>
      <c r="B5401" s="43">
        <f t="shared" ref="B5401:B5464" si="91">B5400+1</f>
        <v>5379</v>
      </c>
      <c r="C5401" s="539"/>
      <c r="D5401" s="620"/>
      <c r="E5401" s="620"/>
      <c r="F5401" s="48"/>
      <c r="N5401" s="285"/>
      <c r="O5401" s="285"/>
      <c r="U5401" s="285"/>
      <c r="V5401" s="285"/>
      <c r="W5401" s="285"/>
      <c r="X5401" s="285"/>
    </row>
    <row r="5402" spans="1:24">
      <c r="A5402" s="45"/>
      <c r="B5402" s="43">
        <f t="shared" si="91"/>
        <v>5380</v>
      </c>
      <c r="C5402" s="539"/>
      <c r="D5402" s="620"/>
      <c r="E5402" s="620"/>
      <c r="F5402" s="48"/>
      <c r="N5402" s="285"/>
      <c r="O5402" s="285"/>
      <c r="U5402" s="285"/>
      <c r="V5402" s="285"/>
      <c r="W5402" s="285"/>
      <c r="X5402" s="285"/>
    </row>
    <row r="5403" spans="1:24">
      <c r="A5403" s="45"/>
      <c r="B5403" s="43">
        <f t="shared" si="91"/>
        <v>5381</v>
      </c>
      <c r="C5403" s="539"/>
      <c r="D5403" s="620"/>
      <c r="E5403" s="620"/>
      <c r="F5403" s="48"/>
      <c r="N5403" s="285"/>
      <c r="O5403" s="285"/>
      <c r="U5403" s="285"/>
      <c r="V5403" s="285"/>
      <c r="W5403" s="285"/>
      <c r="X5403" s="285"/>
    </row>
    <row r="5404" spans="1:24">
      <c r="A5404" s="45"/>
      <c r="B5404" s="43">
        <f t="shared" si="91"/>
        <v>5382</v>
      </c>
      <c r="C5404" s="539"/>
      <c r="D5404" s="620"/>
      <c r="E5404" s="620"/>
      <c r="F5404" s="48"/>
      <c r="N5404" s="285"/>
      <c r="O5404" s="285"/>
      <c r="U5404" s="285"/>
      <c r="V5404" s="285"/>
      <c r="W5404" s="285"/>
      <c r="X5404" s="285"/>
    </row>
    <row r="5405" spans="1:24">
      <c r="A5405" s="45"/>
      <c r="B5405" s="43">
        <f t="shared" si="91"/>
        <v>5383</v>
      </c>
      <c r="C5405" s="539"/>
      <c r="D5405" s="620"/>
      <c r="E5405" s="620"/>
      <c r="F5405" s="48"/>
      <c r="N5405" s="285"/>
      <c r="O5405" s="285"/>
      <c r="U5405" s="285"/>
      <c r="V5405" s="285"/>
      <c r="W5405" s="285"/>
      <c r="X5405" s="285"/>
    </row>
    <row r="5406" spans="1:24">
      <c r="A5406" s="45"/>
      <c r="B5406" s="43">
        <f t="shared" si="91"/>
        <v>5384</v>
      </c>
      <c r="C5406" s="539"/>
      <c r="D5406" s="620"/>
      <c r="E5406" s="620"/>
      <c r="F5406" s="48"/>
      <c r="N5406" s="285"/>
      <c r="O5406" s="285"/>
      <c r="U5406" s="285"/>
      <c r="V5406" s="285"/>
      <c r="W5406" s="285"/>
      <c r="X5406" s="285"/>
    </row>
    <row r="5407" spans="1:24">
      <c r="A5407" s="45"/>
      <c r="B5407" s="43">
        <f t="shared" si="91"/>
        <v>5385</v>
      </c>
      <c r="C5407" s="539"/>
      <c r="D5407" s="620"/>
      <c r="E5407" s="620"/>
      <c r="F5407" s="48"/>
      <c r="N5407" s="285"/>
      <c r="O5407" s="285"/>
      <c r="U5407" s="285"/>
      <c r="V5407" s="285"/>
      <c r="W5407" s="285"/>
      <c r="X5407" s="285"/>
    </row>
    <row r="5408" spans="1:24">
      <c r="A5408" s="45"/>
      <c r="B5408" s="43">
        <f t="shared" si="91"/>
        <v>5386</v>
      </c>
      <c r="C5408" s="539"/>
      <c r="D5408" s="620"/>
      <c r="E5408" s="620"/>
      <c r="F5408" s="48"/>
      <c r="N5408" s="285"/>
      <c r="O5408" s="285"/>
      <c r="U5408" s="285"/>
      <c r="V5408" s="285"/>
      <c r="W5408" s="285"/>
      <c r="X5408" s="285"/>
    </row>
    <row r="5409" spans="1:24">
      <c r="A5409" s="45"/>
      <c r="B5409" s="43">
        <f t="shared" si="91"/>
        <v>5387</v>
      </c>
      <c r="C5409" s="539"/>
      <c r="D5409" s="620"/>
      <c r="E5409" s="620"/>
      <c r="F5409" s="48"/>
      <c r="N5409" s="285"/>
      <c r="O5409" s="285"/>
      <c r="U5409" s="285"/>
      <c r="V5409" s="285"/>
      <c r="W5409" s="285"/>
      <c r="X5409" s="285"/>
    </row>
    <row r="5410" spans="1:24">
      <c r="A5410" s="45"/>
      <c r="B5410" s="43">
        <f t="shared" si="91"/>
        <v>5388</v>
      </c>
      <c r="C5410" s="539"/>
      <c r="D5410" s="620"/>
      <c r="E5410" s="620"/>
      <c r="F5410" s="48"/>
      <c r="N5410" s="285"/>
      <c r="O5410" s="285"/>
      <c r="U5410" s="285"/>
      <c r="V5410" s="285"/>
      <c r="W5410" s="285"/>
      <c r="X5410" s="285"/>
    </row>
    <row r="5411" spans="1:24">
      <c r="A5411" s="45"/>
      <c r="B5411" s="43">
        <f t="shared" si="91"/>
        <v>5389</v>
      </c>
      <c r="C5411" s="539"/>
      <c r="D5411" s="620"/>
      <c r="E5411" s="620"/>
      <c r="F5411" s="48"/>
      <c r="N5411" s="285"/>
      <c r="O5411" s="285"/>
      <c r="U5411" s="285"/>
      <c r="V5411" s="285"/>
      <c r="W5411" s="285"/>
      <c r="X5411" s="285"/>
    </row>
    <row r="5412" spans="1:24">
      <c r="A5412" s="45"/>
      <c r="B5412" s="43">
        <f t="shared" si="91"/>
        <v>5390</v>
      </c>
      <c r="C5412" s="539"/>
      <c r="D5412" s="620"/>
      <c r="E5412" s="620"/>
      <c r="F5412" s="48"/>
      <c r="N5412" s="285"/>
      <c r="O5412" s="285"/>
      <c r="U5412" s="285"/>
      <c r="V5412" s="285"/>
      <c r="W5412" s="285"/>
      <c r="X5412" s="285"/>
    </row>
    <row r="5413" spans="1:24">
      <c r="A5413" s="45"/>
      <c r="B5413" s="43">
        <f t="shared" si="91"/>
        <v>5391</v>
      </c>
      <c r="C5413" s="539"/>
      <c r="D5413" s="620"/>
      <c r="E5413" s="620"/>
      <c r="F5413" s="48"/>
      <c r="N5413" s="285"/>
      <c r="O5413" s="285"/>
      <c r="U5413" s="285"/>
      <c r="V5413" s="285"/>
      <c r="W5413" s="285"/>
      <c r="X5413" s="285"/>
    </row>
    <row r="5414" spans="1:24">
      <c r="A5414" s="45"/>
      <c r="B5414" s="43">
        <f t="shared" si="91"/>
        <v>5392</v>
      </c>
      <c r="C5414" s="539"/>
      <c r="D5414" s="620"/>
      <c r="E5414" s="620"/>
      <c r="F5414" s="48"/>
      <c r="N5414" s="285"/>
      <c r="O5414" s="285"/>
      <c r="U5414" s="285"/>
      <c r="V5414" s="285"/>
      <c r="W5414" s="285"/>
      <c r="X5414" s="285"/>
    </row>
    <row r="5415" spans="1:24">
      <c r="A5415" s="45"/>
      <c r="B5415" s="43">
        <f t="shared" si="91"/>
        <v>5393</v>
      </c>
      <c r="C5415" s="539"/>
      <c r="D5415" s="620"/>
      <c r="E5415" s="620"/>
      <c r="F5415" s="48"/>
      <c r="N5415" s="285"/>
      <c r="O5415" s="285"/>
      <c r="U5415" s="285"/>
      <c r="V5415" s="285"/>
      <c r="W5415" s="285"/>
      <c r="X5415" s="285"/>
    </row>
    <row r="5416" spans="1:24">
      <c r="A5416" s="45"/>
      <c r="B5416" s="43">
        <f t="shared" si="91"/>
        <v>5394</v>
      </c>
      <c r="C5416" s="539"/>
      <c r="D5416" s="620"/>
      <c r="E5416" s="620"/>
      <c r="F5416" s="48"/>
      <c r="N5416" s="285"/>
      <c r="O5416" s="285"/>
      <c r="U5416" s="285"/>
      <c r="V5416" s="285"/>
      <c r="W5416" s="285"/>
      <c r="X5416" s="285"/>
    </row>
    <row r="5417" spans="1:24">
      <c r="A5417" s="45"/>
      <c r="B5417" s="43">
        <f t="shared" si="91"/>
        <v>5395</v>
      </c>
      <c r="C5417" s="539"/>
      <c r="D5417" s="620"/>
      <c r="E5417" s="620"/>
      <c r="F5417" s="48"/>
      <c r="N5417" s="285"/>
      <c r="O5417" s="285"/>
      <c r="U5417" s="285"/>
      <c r="V5417" s="285"/>
      <c r="W5417" s="285"/>
      <c r="X5417" s="285"/>
    </row>
    <row r="5418" spans="1:24">
      <c r="A5418" s="45"/>
      <c r="B5418" s="43">
        <f t="shared" si="91"/>
        <v>5396</v>
      </c>
      <c r="C5418" s="539"/>
      <c r="D5418" s="620"/>
      <c r="E5418" s="620"/>
      <c r="F5418" s="48"/>
      <c r="N5418" s="285"/>
      <c r="O5418" s="285"/>
      <c r="U5418" s="285"/>
      <c r="V5418" s="285"/>
      <c r="W5418" s="285"/>
      <c r="X5418" s="285"/>
    </row>
    <row r="5419" spans="1:24">
      <c r="A5419" s="45"/>
      <c r="B5419" s="43">
        <f t="shared" si="91"/>
        <v>5397</v>
      </c>
      <c r="C5419" s="539"/>
      <c r="D5419" s="620"/>
      <c r="E5419" s="620"/>
      <c r="F5419" s="48"/>
      <c r="N5419" s="285"/>
      <c r="O5419" s="285"/>
      <c r="U5419" s="285"/>
      <c r="V5419" s="285"/>
      <c r="W5419" s="285"/>
      <c r="X5419" s="285"/>
    </row>
    <row r="5420" spans="1:24">
      <c r="A5420" s="45"/>
      <c r="B5420" s="43">
        <f t="shared" si="91"/>
        <v>5398</v>
      </c>
      <c r="C5420" s="539"/>
      <c r="D5420" s="620"/>
      <c r="E5420" s="620"/>
      <c r="F5420" s="48"/>
      <c r="N5420" s="285"/>
      <c r="O5420" s="285"/>
      <c r="U5420" s="285"/>
      <c r="V5420" s="285"/>
      <c r="W5420" s="285"/>
      <c r="X5420" s="285"/>
    </row>
    <row r="5421" spans="1:24">
      <c r="A5421" s="45"/>
      <c r="B5421" s="43">
        <f t="shared" si="91"/>
        <v>5399</v>
      </c>
      <c r="C5421" s="539"/>
      <c r="D5421" s="620"/>
      <c r="E5421" s="620"/>
      <c r="F5421" s="48"/>
      <c r="N5421" s="285"/>
      <c r="O5421" s="285"/>
      <c r="U5421" s="285"/>
      <c r="V5421" s="285"/>
      <c r="W5421" s="285"/>
      <c r="X5421" s="285"/>
    </row>
    <row r="5422" spans="1:24">
      <c r="A5422" s="45"/>
      <c r="B5422" s="43">
        <f t="shared" si="91"/>
        <v>5400</v>
      </c>
      <c r="C5422" s="539"/>
      <c r="D5422" s="620"/>
      <c r="E5422" s="620"/>
      <c r="F5422" s="48"/>
      <c r="N5422" s="285"/>
      <c r="O5422" s="285"/>
      <c r="U5422" s="285"/>
      <c r="V5422" s="285"/>
      <c r="W5422" s="285"/>
      <c r="X5422" s="285"/>
    </row>
    <row r="5423" spans="1:24">
      <c r="A5423" s="45"/>
      <c r="B5423" s="43">
        <f t="shared" si="91"/>
        <v>5401</v>
      </c>
      <c r="C5423" s="539"/>
      <c r="D5423" s="620"/>
      <c r="E5423" s="620"/>
      <c r="F5423" s="48"/>
      <c r="N5423" s="285"/>
      <c r="O5423" s="285"/>
      <c r="U5423" s="285"/>
      <c r="V5423" s="285"/>
      <c r="W5423" s="285"/>
      <c r="X5423" s="285"/>
    </row>
    <row r="5424" spans="1:24">
      <c r="A5424" s="45"/>
      <c r="B5424" s="43">
        <f t="shared" si="91"/>
        <v>5402</v>
      </c>
      <c r="C5424" s="539"/>
      <c r="D5424" s="620"/>
      <c r="E5424" s="620"/>
      <c r="F5424" s="48"/>
      <c r="N5424" s="285"/>
      <c r="O5424" s="285"/>
      <c r="U5424" s="285"/>
      <c r="V5424" s="285"/>
      <c r="W5424" s="285"/>
      <c r="X5424" s="285"/>
    </row>
    <row r="5425" spans="1:24">
      <c r="A5425" s="45"/>
      <c r="B5425" s="43">
        <f t="shared" si="91"/>
        <v>5403</v>
      </c>
      <c r="C5425" s="539"/>
      <c r="D5425" s="620"/>
      <c r="E5425" s="620"/>
      <c r="F5425" s="48"/>
      <c r="N5425" s="285"/>
      <c r="O5425" s="285"/>
      <c r="U5425" s="285"/>
      <c r="V5425" s="285"/>
      <c r="W5425" s="285"/>
      <c r="X5425" s="285"/>
    </row>
    <row r="5426" spans="1:24">
      <c r="A5426" s="45"/>
      <c r="B5426" s="43">
        <f t="shared" si="91"/>
        <v>5404</v>
      </c>
      <c r="C5426" s="539"/>
      <c r="D5426" s="620"/>
      <c r="E5426" s="620"/>
      <c r="F5426" s="48"/>
      <c r="N5426" s="285"/>
      <c r="O5426" s="285"/>
      <c r="U5426" s="285"/>
      <c r="V5426" s="285"/>
      <c r="W5426" s="285"/>
      <c r="X5426" s="285"/>
    </row>
    <row r="5427" spans="1:24">
      <c r="A5427" s="45"/>
      <c r="B5427" s="43">
        <f t="shared" si="91"/>
        <v>5405</v>
      </c>
      <c r="C5427" s="539"/>
      <c r="D5427" s="620"/>
      <c r="E5427" s="620"/>
      <c r="F5427" s="48"/>
      <c r="N5427" s="285"/>
      <c r="O5427" s="285"/>
      <c r="U5427" s="285"/>
      <c r="V5427" s="285"/>
      <c r="W5427" s="285"/>
      <c r="X5427" s="285"/>
    </row>
    <row r="5428" spans="1:24">
      <c r="A5428" s="45"/>
      <c r="B5428" s="43">
        <f t="shared" si="91"/>
        <v>5406</v>
      </c>
      <c r="C5428" s="539"/>
      <c r="D5428" s="620"/>
      <c r="E5428" s="620"/>
      <c r="F5428" s="48"/>
      <c r="N5428" s="285"/>
      <c r="O5428" s="285"/>
      <c r="U5428" s="285"/>
      <c r="V5428" s="285"/>
      <c r="W5428" s="285"/>
      <c r="X5428" s="285"/>
    </row>
    <row r="5429" spans="1:24">
      <c r="A5429" s="45"/>
      <c r="B5429" s="43">
        <f t="shared" si="91"/>
        <v>5407</v>
      </c>
      <c r="C5429" s="539"/>
      <c r="D5429" s="620"/>
      <c r="E5429" s="620"/>
      <c r="F5429" s="48"/>
      <c r="N5429" s="285"/>
      <c r="O5429" s="285"/>
      <c r="U5429" s="285"/>
      <c r="V5429" s="285"/>
      <c r="W5429" s="285"/>
      <c r="X5429" s="285"/>
    </row>
    <row r="5430" spans="1:24">
      <c r="A5430" s="45"/>
      <c r="B5430" s="43">
        <f t="shared" si="91"/>
        <v>5408</v>
      </c>
      <c r="C5430" s="539"/>
      <c r="D5430" s="620"/>
      <c r="E5430" s="620"/>
      <c r="F5430" s="48"/>
      <c r="N5430" s="285"/>
      <c r="O5430" s="285"/>
      <c r="U5430" s="285"/>
      <c r="V5430" s="285"/>
      <c r="W5430" s="285"/>
      <c r="X5430" s="285"/>
    </row>
    <row r="5431" spans="1:24">
      <c r="A5431" s="45"/>
      <c r="B5431" s="43">
        <f t="shared" si="91"/>
        <v>5409</v>
      </c>
      <c r="C5431" s="539"/>
      <c r="D5431" s="620"/>
      <c r="E5431" s="620"/>
      <c r="F5431" s="48"/>
      <c r="N5431" s="285"/>
      <c r="O5431" s="285"/>
      <c r="U5431" s="285"/>
      <c r="V5431" s="285"/>
      <c r="W5431" s="285"/>
      <c r="X5431" s="285"/>
    </row>
    <row r="5432" spans="1:24">
      <c r="A5432" s="45"/>
      <c r="B5432" s="43">
        <f t="shared" si="91"/>
        <v>5410</v>
      </c>
      <c r="C5432" s="539"/>
      <c r="D5432" s="620"/>
      <c r="E5432" s="620"/>
      <c r="F5432" s="48"/>
      <c r="N5432" s="285"/>
      <c r="O5432" s="285"/>
      <c r="U5432" s="285"/>
      <c r="V5432" s="285"/>
      <c r="W5432" s="285"/>
      <c r="X5432" s="285"/>
    </row>
    <row r="5433" spans="1:24">
      <c r="A5433" s="45"/>
      <c r="B5433" s="43">
        <f t="shared" si="91"/>
        <v>5411</v>
      </c>
      <c r="C5433" s="539"/>
      <c r="D5433" s="620"/>
      <c r="E5433" s="620"/>
      <c r="F5433" s="48"/>
      <c r="N5433" s="285"/>
      <c r="O5433" s="285"/>
      <c r="U5433" s="285"/>
      <c r="V5433" s="285"/>
      <c r="W5433" s="285"/>
      <c r="X5433" s="285"/>
    </row>
    <row r="5434" spans="1:24">
      <c r="A5434" s="45"/>
      <c r="B5434" s="43">
        <f t="shared" si="91"/>
        <v>5412</v>
      </c>
      <c r="C5434" s="539"/>
      <c r="D5434" s="620"/>
      <c r="E5434" s="620"/>
      <c r="F5434" s="48"/>
      <c r="N5434" s="285"/>
      <c r="O5434" s="285"/>
      <c r="U5434" s="285"/>
      <c r="V5434" s="285"/>
      <c r="W5434" s="285"/>
      <c r="X5434" s="285"/>
    </row>
    <row r="5435" spans="1:24">
      <c r="A5435" s="45"/>
      <c r="B5435" s="43">
        <f t="shared" si="91"/>
        <v>5413</v>
      </c>
      <c r="C5435" s="539"/>
      <c r="D5435" s="620"/>
      <c r="E5435" s="620"/>
      <c r="F5435" s="48"/>
      <c r="N5435" s="285"/>
      <c r="O5435" s="285"/>
      <c r="U5435" s="285"/>
      <c r="V5435" s="285"/>
      <c r="W5435" s="285"/>
      <c r="X5435" s="285"/>
    </row>
    <row r="5436" spans="1:24">
      <c r="A5436" s="45"/>
      <c r="B5436" s="43">
        <f t="shared" si="91"/>
        <v>5414</v>
      </c>
      <c r="C5436" s="539"/>
      <c r="D5436" s="620"/>
      <c r="E5436" s="620"/>
      <c r="F5436" s="48"/>
      <c r="N5436" s="285"/>
      <c r="O5436" s="285"/>
      <c r="U5436" s="285"/>
      <c r="V5436" s="285"/>
      <c r="W5436" s="285"/>
      <c r="X5436" s="285"/>
    </row>
    <row r="5437" spans="1:24">
      <c r="A5437" s="45"/>
      <c r="B5437" s="43">
        <f t="shared" si="91"/>
        <v>5415</v>
      </c>
      <c r="C5437" s="539"/>
      <c r="D5437" s="620"/>
      <c r="E5437" s="620"/>
      <c r="F5437" s="48"/>
      <c r="N5437" s="285"/>
      <c r="O5437" s="285"/>
      <c r="U5437" s="285"/>
      <c r="V5437" s="285"/>
      <c r="W5437" s="285"/>
      <c r="X5437" s="285"/>
    </row>
    <row r="5438" spans="1:24">
      <c r="A5438" s="45"/>
      <c r="B5438" s="43">
        <f t="shared" si="91"/>
        <v>5416</v>
      </c>
      <c r="C5438" s="539"/>
      <c r="D5438" s="620"/>
      <c r="E5438" s="620"/>
      <c r="F5438" s="48"/>
      <c r="N5438" s="285"/>
      <c r="O5438" s="285"/>
      <c r="U5438" s="285"/>
      <c r="V5438" s="285"/>
      <c r="W5438" s="285"/>
      <c r="X5438" s="285"/>
    </row>
    <row r="5439" spans="1:24">
      <c r="A5439" s="45"/>
      <c r="B5439" s="43">
        <f t="shared" si="91"/>
        <v>5417</v>
      </c>
      <c r="C5439" s="539"/>
      <c r="D5439" s="620"/>
      <c r="E5439" s="620"/>
      <c r="F5439" s="48"/>
      <c r="N5439" s="285"/>
      <c r="O5439" s="285"/>
      <c r="U5439" s="285"/>
      <c r="V5439" s="285"/>
      <c r="W5439" s="285"/>
      <c r="X5439" s="285"/>
    </row>
    <row r="5440" spans="1:24">
      <c r="A5440" s="45"/>
      <c r="B5440" s="43">
        <f t="shared" si="91"/>
        <v>5418</v>
      </c>
      <c r="C5440" s="539"/>
      <c r="D5440" s="620"/>
      <c r="E5440" s="620"/>
      <c r="F5440" s="48"/>
      <c r="N5440" s="285"/>
      <c r="O5440" s="285"/>
      <c r="U5440" s="285"/>
      <c r="V5440" s="285"/>
      <c r="W5440" s="285"/>
      <c r="X5440" s="285"/>
    </row>
    <row r="5441" spans="1:24">
      <c r="A5441" s="45"/>
      <c r="B5441" s="43">
        <f t="shared" si="91"/>
        <v>5419</v>
      </c>
      <c r="C5441" s="539"/>
      <c r="D5441" s="620"/>
      <c r="E5441" s="620"/>
      <c r="F5441" s="48"/>
      <c r="N5441" s="285"/>
      <c r="O5441" s="285"/>
      <c r="U5441" s="285"/>
      <c r="V5441" s="285"/>
      <c r="W5441" s="285"/>
      <c r="X5441" s="285"/>
    </row>
    <row r="5442" spans="1:24">
      <c r="A5442" s="45"/>
      <c r="B5442" s="43">
        <f t="shared" si="91"/>
        <v>5420</v>
      </c>
      <c r="C5442" s="539"/>
      <c r="D5442" s="620"/>
      <c r="E5442" s="620"/>
      <c r="F5442" s="48"/>
      <c r="N5442" s="285"/>
      <c r="O5442" s="285"/>
      <c r="U5442" s="285"/>
      <c r="V5442" s="285"/>
      <c r="W5442" s="285"/>
      <c r="X5442" s="285"/>
    </row>
    <row r="5443" spans="1:24">
      <c r="A5443" s="45"/>
      <c r="B5443" s="43">
        <f t="shared" si="91"/>
        <v>5421</v>
      </c>
      <c r="C5443" s="539"/>
      <c r="D5443" s="620"/>
      <c r="E5443" s="620"/>
      <c r="F5443" s="48"/>
      <c r="N5443" s="285"/>
      <c r="O5443" s="285"/>
      <c r="U5443" s="285"/>
      <c r="V5443" s="285"/>
      <c r="W5443" s="285"/>
      <c r="X5443" s="285"/>
    </row>
    <row r="5444" spans="1:24">
      <c r="A5444" s="45"/>
      <c r="B5444" s="43">
        <f t="shared" si="91"/>
        <v>5422</v>
      </c>
      <c r="C5444" s="539"/>
      <c r="D5444" s="620"/>
      <c r="E5444" s="620"/>
      <c r="F5444" s="48"/>
      <c r="N5444" s="285"/>
      <c r="O5444" s="285"/>
      <c r="U5444" s="285"/>
      <c r="V5444" s="285"/>
      <c r="W5444" s="285"/>
      <c r="X5444" s="285"/>
    </row>
    <row r="5445" spans="1:24">
      <c r="A5445" s="45"/>
      <c r="B5445" s="43">
        <f t="shared" si="91"/>
        <v>5423</v>
      </c>
      <c r="C5445" s="539"/>
      <c r="D5445" s="620"/>
      <c r="E5445" s="620"/>
      <c r="F5445" s="48"/>
      <c r="N5445" s="285"/>
      <c r="O5445" s="285"/>
      <c r="U5445" s="285"/>
      <c r="V5445" s="285"/>
      <c r="W5445" s="285"/>
      <c r="X5445" s="285"/>
    </row>
    <row r="5446" spans="1:24">
      <c r="A5446" s="45"/>
      <c r="B5446" s="43">
        <f t="shared" si="91"/>
        <v>5424</v>
      </c>
      <c r="C5446" s="539"/>
      <c r="D5446" s="620"/>
      <c r="E5446" s="620"/>
      <c r="F5446" s="48"/>
      <c r="N5446" s="285"/>
      <c r="O5446" s="285"/>
      <c r="U5446" s="285"/>
      <c r="V5446" s="285"/>
      <c r="W5446" s="285"/>
      <c r="X5446" s="285"/>
    </row>
    <row r="5447" spans="1:24">
      <c r="A5447" s="45"/>
      <c r="B5447" s="43">
        <f t="shared" si="91"/>
        <v>5425</v>
      </c>
      <c r="C5447" s="539"/>
      <c r="D5447" s="620"/>
      <c r="E5447" s="620"/>
      <c r="F5447" s="48"/>
      <c r="N5447" s="285"/>
      <c r="O5447" s="285"/>
      <c r="U5447" s="285"/>
      <c r="V5447" s="285"/>
      <c r="W5447" s="285"/>
      <c r="X5447" s="285"/>
    </row>
    <row r="5448" spans="1:24">
      <c r="A5448" s="45"/>
      <c r="B5448" s="43">
        <f t="shared" si="91"/>
        <v>5426</v>
      </c>
      <c r="C5448" s="539"/>
      <c r="D5448" s="620"/>
      <c r="E5448" s="620"/>
      <c r="F5448" s="48"/>
      <c r="N5448" s="285"/>
      <c r="O5448" s="285"/>
      <c r="U5448" s="285"/>
      <c r="V5448" s="285"/>
      <c r="W5448" s="285"/>
      <c r="X5448" s="285"/>
    </row>
    <row r="5449" spans="1:24">
      <c r="A5449" s="45"/>
      <c r="B5449" s="43">
        <f t="shared" si="91"/>
        <v>5427</v>
      </c>
      <c r="C5449" s="539"/>
      <c r="D5449" s="620"/>
      <c r="E5449" s="620"/>
      <c r="F5449" s="48"/>
      <c r="N5449" s="285"/>
      <c r="O5449" s="285"/>
      <c r="U5449" s="285"/>
      <c r="V5449" s="285"/>
      <c r="W5449" s="285"/>
      <c r="X5449" s="285"/>
    </row>
    <row r="5450" spans="1:24">
      <c r="A5450" s="45"/>
      <c r="B5450" s="43">
        <f t="shared" si="91"/>
        <v>5428</v>
      </c>
      <c r="C5450" s="539"/>
      <c r="D5450" s="620"/>
      <c r="E5450" s="620"/>
      <c r="F5450" s="48"/>
      <c r="N5450" s="285"/>
      <c r="O5450" s="285"/>
      <c r="U5450" s="285"/>
      <c r="V5450" s="285"/>
      <c r="W5450" s="285"/>
      <c r="X5450" s="285"/>
    </row>
    <row r="5451" spans="1:24">
      <c r="A5451" s="45"/>
      <c r="B5451" s="43">
        <f t="shared" si="91"/>
        <v>5429</v>
      </c>
      <c r="C5451" s="539"/>
      <c r="D5451" s="620"/>
      <c r="E5451" s="620"/>
      <c r="F5451" s="48"/>
      <c r="N5451" s="285"/>
      <c r="O5451" s="285"/>
      <c r="U5451" s="285"/>
      <c r="V5451" s="285"/>
      <c r="W5451" s="285"/>
      <c r="X5451" s="285"/>
    </row>
    <row r="5452" spans="1:24">
      <c r="A5452" s="45"/>
      <c r="B5452" s="43">
        <f t="shared" si="91"/>
        <v>5430</v>
      </c>
      <c r="C5452" s="539"/>
      <c r="D5452" s="620"/>
      <c r="E5452" s="620"/>
      <c r="F5452" s="48"/>
      <c r="N5452" s="285"/>
      <c r="O5452" s="285"/>
      <c r="U5452" s="285"/>
      <c r="V5452" s="285"/>
      <c r="W5452" s="285"/>
      <c r="X5452" s="285"/>
    </row>
    <row r="5453" spans="1:24">
      <c r="A5453" s="45"/>
      <c r="B5453" s="43">
        <f t="shared" si="91"/>
        <v>5431</v>
      </c>
      <c r="C5453" s="539"/>
      <c r="D5453" s="620"/>
      <c r="E5453" s="620"/>
      <c r="F5453" s="48"/>
      <c r="N5453" s="285"/>
      <c r="O5453" s="285"/>
      <c r="U5453" s="285"/>
      <c r="V5453" s="285"/>
      <c r="W5453" s="285"/>
      <c r="X5453" s="285"/>
    </row>
    <row r="5454" spans="1:24">
      <c r="A5454" s="45"/>
      <c r="B5454" s="43">
        <f t="shared" si="91"/>
        <v>5432</v>
      </c>
      <c r="C5454" s="539"/>
      <c r="D5454" s="620"/>
      <c r="E5454" s="620"/>
      <c r="F5454" s="48"/>
      <c r="N5454" s="285"/>
      <c r="O5454" s="285"/>
      <c r="U5454" s="285"/>
      <c r="V5454" s="285"/>
      <c r="W5454" s="285"/>
      <c r="X5454" s="285"/>
    </row>
    <row r="5455" spans="1:24">
      <c r="A5455" s="45"/>
      <c r="B5455" s="43">
        <f t="shared" si="91"/>
        <v>5433</v>
      </c>
      <c r="C5455" s="539"/>
      <c r="D5455" s="620"/>
      <c r="E5455" s="620"/>
      <c r="F5455" s="48"/>
      <c r="N5455" s="285"/>
      <c r="O5455" s="285"/>
      <c r="U5455" s="285"/>
      <c r="V5455" s="285"/>
      <c r="W5455" s="285"/>
      <c r="X5455" s="285"/>
    </row>
    <row r="5456" spans="1:24">
      <c r="A5456" s="45"/>
      <c r="B5456" s="43">
        <f t="shared" si="91"/>
        <v>5434</v>
      </c>
      <c r="C5456" s="539"/>
      <c r="D5456" s="620"/>
      <c r="E5456" s="620"/>
      <c r="F5456" s="48"/>
      <c r="N5456" s="285"/>
      <c r="O5456" s="285"/>
      <c r="U5456" s="285"/>
      <c r="V5456" s="285"/>
      <c r="W5456" s="285"/>
      <c r="X5456" s="285"/>
    </row>
    <row r="5457" spans="1:24">
      <c r="A5457" s="45"/>
      <c r="B5457" s="43">
        <f t="shared" si="91"/>
        <v>5435</v>
      </c>
      <c r="C5457" s="539"/>
      <c r="D5457" s="620"/>
      <c r="E5457" s="620"/>
      <c r="F5457" s="48"/>
      <c r="N5457" s="285"/>
      <c r="O5457" s="285"/>
      <c r="U5457" s="285"/>
      <c r="V5457" s="285"/>
      <c r="W5457" s="285"/>
      <c r="X5457" s="285"/>
    </row>
    <row r="5458" spans="1:24">
      <c r="A5458" s="45"/>
      <c r="B5458" s="43">
        <f t="shared" si="91"/>
        <v>5436</v>
      </c>
      <c r="C5458" s="539"/>
      <c r="D5458" s="620"/>
      <c r="E5458" s="620"/>
      <c r="F5458" s="48"/>
      <c r="N5458" s="285"/>
      <c r="O5458" s="285"/>
      <c r="U5458" s="285"/>
      <c r="V5458" s="285"/>
      <c r="W5458" s="285"/>
      <c r="X5458" s="285"/>
    </row>
    <row r="5459" spans="1:24">
      <c r="A5459" s="45"/>
      <c r="B5459" s="43">
        <f t="shared" si="91"/>
        <v>5437</v>
      </c>
      <c r="C5459" s="539"/>
      <c r="D5459" s="620"/>
      <c r="E5459" s="620"/>
      <c r="F5459" s="48"/>
      <c r="N5459" s="285"/>
      <c r="O5459" s="285"/>
      <c r="U5459" s="285"/>
      <c r="V5459" s="285"/>
      <c r="W5459" s="285"/>
      <c r="X5459" s="285"/>
    </row>
    <row r="5460" spans="1:24">
      <c r="A5460" s="45"/>
      <c r="B5460" s="43">
        <f t="shared" si="91"/>
        <v>5438</v>
      </c>
      <c r="C5460" s="539"/>
      <c r="D5460" s="620"/>
      <c r="E5460" s="620"/>
      <c r="F5460" s="48"/>
      <c r="N5460" s="285"/>
      <c r="O5460" s="285"/>
      <c r="U5460" s="285"/>
      <c r="V5460" s="285"/>
      <c r="W5460" s="285"/>
      <c r="X5460" s="285"/>
    </row>
    <row r="5461" spans="1:24">
      <c r="A5461" s="45"/>
      <c r="B5461" s="43">
        <f t="shared" si="91"/>
        <v>5439</v>
      </c>
      <c r="C5461" s="539"/>
      <c r="D5461" s="620"/>
      <c r="E5461" s="620"/>
      <c r="F5461" s="48"/>
      <c r="N5461" s="285"/>
      <c r="O5461" s="285"/>
      <c r="U5461" s="285"/>
      <c r="V5461" s="285"/>
      <c r="W5461" s="285"/>
      <c r="X5461" s="285"/>
    </row>
    <row r="5462" spans="1:24">
      <c r="A5462" s="45"/>
      <c r="B5462" s="43">
        <f t="shared" si="91"/>
        <v>5440</v>
      </c>
      <c r="C5462" s="539"/>
      <c r="D5462" s="620"/>
      <c r="E5462" s="620"/>
      <c r="F5462" s="48"/>
      <c r="N5462" s="285"/>
      <c r="O5462" s="285"/>
      <c r="U5462" s="285"/>
      <c r="V5462" s="285"/>
      <c r="W5462" s="285"/>
      <c r="X5462" s="285"/>
    </row>
    <row r="5463" spans="1:24">
      <c r="A5463" s="45"/>
      <c r="B5463" s="43">
        <f t="shared" si="91"/>
        <v>5441</v>
      </c>
      <c r="C5463" s="539"/>
      <c r="D5463" s="620"/>
      <c r="E5463" s="620"/>
      <c r="F5463" s="48"/>
      <c r="N5463" s="285"/>
      <c r="O5463" s="285"/>
      <c r="U5463" s="285"/>
      <c r="V5463" s="285"/>
      <c r="W5463" s="285"/>
      <c r="X5463" s="285"/>
    </row>
    <row r="5464" spans="1:24">
      <c r="A5464" s="45"/>
      <c r="B5464" s="43">
        <f t="shared" si="91"/>
        <v>5442</v>
      </c>
      <c r="C5464" s="539"/>
      <c r="D5464" s="620"/>
      <c r="E5464" s="620"/>
      <c r="F5464" s="48"/>
      <c r="N5464" s="285"/>
      <c r="O5464" s="285"/>
      <c r="U5464" s="285"/>
      <c r="V5464" s="285"/>
      <c r="W5464" s="285"/>
      <c r="X5464" s="285"/>
    </row>
    <row r="5465" spans="1:24">
      <c r="A5465" s="45"/>
      <c r="B5465" s="43">
        <f t="shared" ref="B5465:B5528" si="92">B5464+1</f>
        <v>5443</v>
      </c>
      <c r="C5465" s="539"/>
      <c r="D5465" s="620"/>
      <c r="E5465" s="620"/>
      <c r="F5465" s="48"/>
      <c r="N5465" s="285"/>
      <c r="O5465" s="285"/>
      <c r="U5465" s="285"/>
      <c r="V5465" s="285"/>
      <c r="W5465" s="285"/>
      <c r="X5465" s="285"/>
    </row>
    <row r="5466" spans="1:24">
      <c r="A5466" s="45"/>
      <c r="B5466" s="43">
        <f t="shared" si="92"/>
        <v>5444</v>
      </c>
      <c r="C5466" s="539"/>
      <c r="D5466" s="620"/>
      <c r="E5466" s="620"/>
      <c r="F5466" s="48"/>
      <c r="N5466" s="285"/>
      <c r="O5466" s="285"/>
      <c r="U5466" s="285"/>
      <c r="V5466" s="285"/>
      <c r="W5466" s="285"/>
      <c r="X5466" s="285"/>
    </row>
    <row r="5467" spans="1:24">
      <c r="A5467" s="45"/>
      <c r="B5467" s="43">
        <f t="shared" si="92"/>
        <v>5445</v>
      </c>
      <c r="C5467" s="539"/>
      <c r="D5467" s="620"/>
      <c r="E5467" s="620"/>
      <c r="F5467" s="48"/>
      <c r="N5467" s="285"/>
      <c r="O5467" s="285"/>
      <c r="U5467" s="285"/>
      <c r="V5467" s="285"/>
      <c r="W5467" s="285"/>
      <c r="X5467" s="285"/>
    </row>
    <row r="5468" spans="1:24">
      <c r="A5468" s="45"/>
      <c r="B5468" s="43">
        <f t="shared" si="92"/>
        <v>5446</v>
      </c>
      <c r="C5468" s="539"/>
      <c r="D5468" s="620"/>
      <c r="E5468" s="620"/>
      <c r="F5468" s="48"/>
      <c r="N5468" s="285"/>
      <c r="O5468" s="285"/>
      <c r="U5468" s="285"/>
      <c r="V5468" s="285"/>
      <c r="W5468" s="285"/>
      <c r="X5468" s="285"/>
    </row>
    <row r="5469" spans="1:24">
      <c r="A5469" s="45"/>
      <c r="B5469" s="43">
        <f t="shared" si="92"/>
        <v>5447</v>
      </c>
      <c r="C5469" s="539"/>
      <c r="D5469" s="620"/>
      <c r="E5469" s="620"/>
      <c r="F5469" s="48"/>
      <c r="N5469" s="285"/>
      <c r="O5469" s="285"/>
      <c r="U5469" s="285"/>
      <c r="V5469" s="285"/>
      <c r="W5469" s="285"/>
      <c r="X5469" s="285"/>
    </row>
    <row r="5470" spans="1:24">
      <c r="A5470" s="45"/>
      <c r="B5470" s="43">
        <f t="shared" si="92"/>
        <v>5448</v>
      </c>
      <c r="C5470" s="539"/>
      <c r="D5470" s="620"/>
      <c r="E5470" s="620"/>
      <c r="F5470" s="48"/>
      <c r="N5470" s="285"/>
      <c r="O5470" s="285"/>
      <c r="U5470" s="285"/>
      <c r="V5470" s="285"/>
      <c r="W5470" s="285"/>
      <c r="X5470" s="285"/>
    </row>
    <row r="5471" spans="1:24">
      <c r="A5471" s="45"/>
      <c r="B5471" s="43">
        <f t="shared" si="92"/>
        <v>5449</v>
      </c>
      <c r="C5471" s="539"/>
      <c r="D5471" s="620"/>
      <c r="E5471" s="620"/>
      <c r="F5471" s="48"/>
      <c r="N5471" s="285"/>
      <c r="O5471" s="285"/>
      <c r="U5471" s="285"/>
      <c r="V5471" s="285"/>
      <c r="W5471" s="285"/>
      <c r="X5471" s="285"/>
    </row>
    <row r="5472" spans="1:24">
      <c r="A5472" s="45"/>
      <c r="B5472" s="43">
        <f t="shared" si="92"/>
        <v>5450</v>
      </c>
      <c r="C5472" s="539"/>
      <c r="D5472" s="620"/>
      <c r="E5472" s="620"/>
      <c r="F5472" s="48"/>
      <c r="N5472" s="285"/>
      <c r="O5472" s="285"/>
      <c r="U5472" s="285"/>
      <c r="V5472" s="285"/>
      <c r="W5472" s="285"/>
      <c r="X5472" s="285"/>
    </row>
    <row r="5473" spans="1:24">
      <c r="A5473" s="45"/>
      <c r="B5473" s="43">
        <f t="shared" si="92"/>
        <v>5451</v>
      </c>
      <c r="C5473" s="539"/>
      <c r="D5473" s="620"/>
      <c r="E5473" s="620"/>
      <c r="F5473" s="48"/>
      <c r="N5473" s="285"/>
      <c r="O5473" s="285"/>
      <c r="U5473" s="285"/>
      <c r="V5473" s="285"/>
      <c r="W5473" s="285"/>
      <c r="X5473" s="285"/>
    </row>
    <row r="5474" spans="1:24">
      <c r="A5474" s="45"/>
      <c r="B5474" s="43">
        <f t="shared" si="92"/>
        <v>5452</v>
      </c>
      <c r="C5474" s="539"/>
      <c r="D5474" s="620"/>
      <c r="E5474" s="620"/>
      <c r="F5474" s="48"/>
      <c r="N5474" s="285"/>
      <c r="O5474" s="285"/>
      <c r="U5474" s="285"/>
      <c r="V5474" s="285"/>
      <c r="W5474" s="285"/>
      <c r="X5474" s="285"/>
    </row>
    <row r="5475" spans="1:24">
      <c r="A5475" s="45"/>
      <c r="B5475" s="43">
        <f t="shared" si="92"/>
        <v>5453</v>
      </c>
      <c r="C5475" s="539"/>
      <c r="D5475" s="620"/>
      <c r="E5475" s="620"/>
      <c r="F5475" s="48"/>
      <c r="N5475" s="285"/>
      <c r="O5475" s="285"/>
      <c r="U5475" s="285"/>
      <c r="V5475" s="285"/>
      <c r="W5475" s="285"/>
      <c r="X5475" s="285"/>
    </row>
    <row r="5476" spans="1:24">
      <c r="A5476" s="45"/>
      <c r="B5476" s="43">
        <f t="shared" si="92"/>
        <v>5454</v>
      </c>
      <c r="C5476" s="539"/>
      <c r="D5476" s="620"/>
      <c r="E5476" s="620"/>
      <c r="F5476" s="48"/>
      <c r="N5476" s="285"/>
      <c r="O5476" s="285"/>
      <c r="U5476" s="285"/>
      <c r="V5476" s="285"/>
      <c r="W5476" s="285"/>
      <c r="X5476" s="285"/>
    </row>
    <row r="5477" spans="1:24">
      <c r="A5477" s="45"/>
      <c r="B5477" s="43">
        <f t="shared" si="92"/>
        <v>5455</v>
      </c>
      <c r="C5477" s="539"/>
      <c r="D5477" s="620"/>
      <c r="E5477" s="620"/>
      <c r="F5477" s="48"/>
      <c r="N5477" s="285"/>
      <c r="O5477" s="285"/>
      <c r="U5477" s="285"/>
      <c r="V5477" s="285"/>
      <c r="W5477" s="285"/>
      <c r="X5477" s="285"/>
    </row>
    <row r="5478" spans="1:24">
      <c r="A5478" s="45"/>
      <c r="B5478" s="43">
        <f t="shared" si="92"/>
        <v>5456</v>
      </c>
      <c r="C5478" s="539"/>
      <c r="D5478" s="620"/>
      <c r="E5478" s="620"/>
      <c r="F5478" s="48"/>
      <c r="N5478" s="285"/>
      <c r="O5478" s="285"/>
      <c r="U5478" s="285"/>
      <c r="V5478" s="285"/>
      <c r="W5478" s="285"/>
      <c r="X5478" s="285"/>
    </row>
    <row r="5479" spans="1:24">
      <c r="A5479" s="45"/>
      <c r="B5479" s="43">
        <f t="shared" si="92"/>
        <v>5457</v>
      </c>
      <c r="C5479" s="539"/>
      <c r="D5479" s="620"/>
      <c r="E5479" s="620"/>
      <c r="F5479" s="48"/>
      <c r="N5479" s="285"/>
      <c r="O5479" s="285"/>
      <c r="U5479" s="285"/>
      <c r="V5479" s="285"/>
      <c r="W5479" s="285"/>
      <c r="X5479" s="285"/>
    </row>
    <row r="5480" spans="1:24">
      <c r="A5480" s="45"/>
      <c r="B5480" s="43">
        <f t="shared" si="92"/>
        <v>5458</v>
      </c>
      <c r="C5480" s="539"/>
      <c r="D5480" s="620"/>
      <c r="E5480" s="620"/>
      <c r="F5480" s="48"/>
      <c r="N5480" s="285"/>
      <c r="O5480" s="285"/>
      <c r="U5480" s="285"/>
      <c r="V5480" s="285"/>
      <c r="W5480" s="285"/>
      <c r="X5480" s="285"/>
    </row>
    <row r="5481" spans="1:24">
      <c r="A5481" s="45"/>
      <c r="B5481" s="43">
        <f t="shared" si="92"/>
        <v>5459</v>
      </c>
      <c r="C5481" s="539"/>
      <c r="D5481" s="620"/>
      <c r="E5481" s="620"/>
      <c r="F5481" s="48"/>
      <c r="N5481" s="285"/>
      <c r="O5481" s="285"/>
      <c r="U5481" s="285"/>
      <c r="V5481" s="285"/>
      <c r="W5481" s="285"/>
      <c r="X5481" s="285"/>
    </row>
    <row r="5482" spans="1:24">
      <c r="A5482" s="45"/>
      <c r="B5482" s="43">
        <f t="shared" si="92"/>
        <v>5460</v>
      </c>
      <c r="C5482" s="539"/>
      <c r="D5482" s="620"/>
      <c r="E5482" s="620"/>
      <c r="F5482" s="48"/>
      <c r="N5482" s="285"/>
      <c r="O5482" s="285"/>
      <c r="U5482" s="285"/>
      <c r="V5482" s="285"/>
      <c r="W5482" s="285"/>
      <c r="X5482" s="285"/>
    </row>
    <row r="5483" spans="1:24">
      <c r="A5483" s="45"/>
      <c r="B5483" s="43">
        <f t="shared" si="92"/>
        <v>5461</v>
      </c>
      <c r="C5483" s="539"/>
      <c r="D5483" s="620"/>
      <c r="E5483" s="620"/>
      <c r="F5483" s="48"/>
      <c r="N5483" s="285"/>
      <c r="O5483" s="285"/>
      <c r="U5483" s="285"/>
      <c r="V5483" s="285"/>
      <c r="W5483" s="285"/>
      <c r="X5483" s="285"/>
    </row>
    <row r="5484" spans="1:24">
      <c r="A5484" s="45"/>
      <c r="B5484" s="43">
        <f t="shared" si="92"/>
        <v>5462</v>
      </c>
      <c r="C5484" s="539"/>
      <c r="D5484" s="620"/>
      <c r="E5484" s="620"/>
      <c r="F5484" s="48"/>
      <c r="N5484" s="285"/>
      <c r="O5484" s="285"/>
      <c r="U5484" s="285"/>
      <c r="V5484" s="285"/>
      <c r="W5484" s="285"/>
      <c r="X5484" s="285"/>
    </row>
    <row r="5485" spans="1:24">
      <c r="A5485" s="45"/>
      <c r="B5485" s="43">
        <f t="shared" si="92"/>
        <v>5463</v>
      </c>
      <c r="C5485" s="539"/>
      <c r="D5485" s="620"/>
      <c r="E5485" s="620"/>
      <c r="F5485" s="48"/>
      <c r="N5485" s="285"/>
      <c r="O5485" s="285"/>
      <c r="U5485" s="285"/>
      <c r="V5485" s="285"/>
      <c r="W5485" s="285"/>
      <c r="X5485" s="285"/>
    </row>
    <row r="5486" spans="1:24">
      <c r="A5486" s="45"/>
      <c r="B5486" s="43">
        <f t="shared" si="92"/>
        <v>5464</v>
      </c>
      <c r="C5486" s="539"/>
      <c r="D5486" s="620"/>
      <c r="E5486" s="620"/>
      <c r="F5486" s="48"/>
      <c r="N5486" s="285"/>
      <c r="O5486" s="285"/>
      <c r="U5486" s="285"/>
      <c r="V5486" s="285"/>
      <c r="W5486" s="285"/>
      <c r="X5486" s="285"/>
    </row>
    <row r="5487" spans="1:24">
      <c r="A5487" s="45"/>
      <c r="B5487" s="43">
        <f t="shared" si="92"/>
        <v>5465</v>
      </c>
      <c r="C5487" s="539"/>
      <c r="D5487" s="620"/>
      <c r="E5487" s="620"/>
      <c r="F5487" s="48"/>
      <c r="N5487" s="285"/>
      <c r="O5487" s="285"/>
      <c r="U5487" s="285"/>
      <c r="V5487" s="285"/>
      <c r="W5487" s="285"/>
      <c r="X5487" s="285"/>
    </row>
    <row r="5488" spans="1:24">
      <c r="A5488" s="45"/>
      <c r="B5488" s="43">
        <f t="shared" si="92"/>
        <v>5466</v>
      </c>
      <c r="C5488" s="539"/>
      <c r="D5488" s="620"/>
      <c r="E5488" s="620"/>
      <c r="F5488" s="48"/>
      <c r="N5488" s="285"/>
      <c r="O5488" s="285"/>
      <c r="U5488" s="285"/>
      <c r="V5488" s="285"/>
      <c r="W5488" s="285"/>
      <c r="X5488" s="285"/>
    </row>
    <row r="5489" spans="1:24">
      <c r="A5489" s="45"/>
      <c r="B5489" s="43">
        <f t="shared" si="92"/>
        <v>5467</v>
      </c>
      <c r="C5489" s="539"/>
      <c r="D5489" s="620"/>
      <c r="E5489" s="620"/>
      <c r="F5489" s="48"/>
      <c r="N5489" s="285"/>
      <c r="O5489" s="285"/>
      <c r="U5489" s="285"/>
      <c r="V5489" s="285"/>
      <c r="W5489" s="285"/>
      <c r="X5489" s="285"/>
    </row>
    <row r="5490" spans="1:24">
      <c r="A5490" s="45"/>
      <c r="B5490" s="43">
        <f t="shared" si="92"/>
        <v>5468</v>
      </c>
      <c r="C5490" s="539"/>
      <c r="D5490" s="620"/>
      <c r="E5490" s="620"/>
      <c r="F5490" s="48"/>
      <c r="N5490" s="285"/>
      <c r="O5490" s="285"/>
      <c r="U5490" s="285"/>
      <c r="V5490" s="285"/>
      <c r="W5490" s="285"/>
      <c r="X5490" s="285"/>
    </row>
    <row r="5491" spans="1:24">
      <c r="A5491" s="45"/>
      <c r="B5491" s="43">
        <f t="shared" si="92"/>
        <v>5469</v>
      </c>
      <c r="C5491" s="539"/>
      <c r="D5491" s="620"/>
      <c r="E5491" s="620"/>
      <c r="F5491" s="48"/>
      <c r="N5491" s="285"/>
      <c r="O5491" s="285"/>
      <c r="U5491" s="285"/>
      <c r="V5491" s="285"/>
      <c r="W5491" s="285"/>
      <c r="X5491" s="285"/>
    </row>
    <row r="5492" spans="1:24">
      <c r="A5492" s="45"/>
      <c r="B5492" s="43">
        <f t="shared" si="92"/>
        <v>5470</v>
      </c>
      <c r="C5492" s="539"/>
      <c r="D5492" s="620"/>
      <c r="E5492" s="620"/>
      <c r="F5492" s="48"/>
      <c r="N5492" s="285"/>
      <c r="O5492" s="285"/>
      <c r="U5492" s="285"/>
      <c r="V5492" s="285"/>
      <c r="W5492" s="285"/>
      <c r="X5492" s="285"/>
    </row>
    <row r="5493" spans="1:24">
      <c r="A5493" s="45"/>
      <c r="B5493" s="43">
        <f t="shared" si="92"/>
        <v>5471</v>
      </c>
      <c r="C5493" s="539"/>
      <c r="D5493" s="620"/>
      <c r="E5493" s="620"/>
      <c r="F5493" s="48"/>
      <c r="N5493" s="285"/>
      <c r="O5493" s="285"/>
      <c r="U5493" s="285"/>
      <c r="V5493" s="285"/>
      <c r="W5493" s="285"/>
      <c r="X5493" s="285"/>
    </row>
    <row r="5494" spans="1:24">
      <c r="A5494" s="45"/>
      <c r="B5494" s="43">
        <f t="shared" si="92"/>
        <v>5472</v>
      </c>
      <c r="C5494" s="539"/>
      <c r="D5494" s="620"/>
      <c r="E5494" s="620"/>
      <c r="F5494" s="48"/>
      <c r="N5494" s="285"/>
      <c r="O5494" s="285"/>
      <c r="U5494" s="285"/>
      <c r="V5494" s="285"/>
      <c r="W5494" s="285"/>
      <c r="X5494" s="285"/>
    </row>
    <row r="5495" spans="1:24">
      <c r="A5495" s="45"/>
      <c r="B5495" s="43">
        <f t="shared" si="92"/>
        <v>5473</v>
      </c>
      <c r="C5495" s="539"/>
      <c r="D5495" s="620"/>
      <c r="E5495" s="620"/>
      <c r="F5495" s="48"/>
      <c r="N5495" s="285"/>
      <c r="O5495" s="285"/>
      <c r="U5495" s="285"/>
      <c r="V5495" s="285"/>
      <c r="W5495" s="285"/>
      <c r="X5495" s="285"/>
    </row>
    <row r="5496" spans="1:24">
      <c r="A5496" s="45"/>
      <c r="B5496" s="43">
        <f t="shared" si="92"/>
        <v>5474</v>
      </c>
      <c r="C5496" s="539"/>
      <c r="D5496" s="620"/>
      <c r="E5496" s="620"/>
      <c r="F5496" s="48"/>
      <c r="N5496" s="285"/>
      <c r="O5496" s="285"/>
      <c r="U5496" s="285"/>
      <c r="V5496" s="285"/>
      <c r="W5496" s="285"/>
      <c r="X5496" s="285"/>
    </row>
    <row r="5497" spans="1:24">
      <c r="A5497" s="45"/>
      <c r="B5497" s="43">
        <f t="shared" si="92"/>
        <v>5475</v>
      </c>
      <c r="C5497" s="539"/>
      <c r="D5497" s="620"/>
      <c r="E5497" s="620"/>
      <c r="F5497" s="48"/>
      <c r="N5497" s="285"/>
      <c r="O5497" s="285"/>
      <c r="U5497" s="285"/>
      <c r="V5497" s="285"/>
      <c r="W5497" s="285"/>
      <c r="X5497" s="285"/>
    </row>
    <row r="5498" spans="1:24">
      <c r="A5498" s="45"/>
      <c r="B5498" s="43">
        <f t="shared" si="92"/>
        <v>5476</v>
      </c>
      <c r="C5498" s="539"/>
      <c r="D5498" s="620"/>
      <c r="E5498" s="620"/>
      <c r="F5498" s="48"/>
      <c r="N5498" s="285"/>
      <c r="O5498" s="285"/>
      <c r="U5498" s="285"/>
      <c r="V5498" s="285"/>
      <c r="W5498" s="285"/>
      <c r="X5498" s="285"/>
    </row>
    <row r="5499" spans="1:24">
      <c r="A5499" s="45"/>
      <c r="B5499" s="43">
        <f t="shared" si="92"/>
        <v>5477</v>
      </c>
      <c r="C5499" s="539"/>
      <c r="D5499" s="620"/>
      <c r="E5499" s="620"/>
      <c r="F5499" s="48"/>
      <c r="N5499" s="285"/>
      <c r="O5499" s="285"/>
      <c r="U5499" s="285"/>
      <c r="V5499" s="285"/>
      <c r="W5499" s="285"/>
      <c r="X5499" s="285"/>
    </row>
    <row r="5500" spans="1:24">
      <c r="A5500" s="45"/>
      <c r="B5500" s="43">
        <f t="shared" si="92"/>
        <v>5478</v>
      </c>
      <c r="C5500" s="539"/>
      <c r="D5500" s="620"/>
      <c r="E5500" s="620"/>
      <c r="F5500" s="48"/>
      <c r="N5500" s="285"/>
      <c r="O5500" s="285"/>
      <c r="U5500" s="285"/>
      <c r="V5500" s="285"/>
      <c r="W5500" s="285"/>
      <c r="X5500" s="285"/>
    </row>
    <row r="5501" spans="1:24">
      <c r="A5501" s="45"/>
      <c r="B5501" s="43">
        <f t="shared" si="92"/>
        <v>5479</v>
      </c>
      <c r="C5501" s="539"/>
      <c r="D5501" s="620"/>
      <c r="E5501" s="620"/>
      <c r="F5501" s="48"/>
      <c r="N5501" s="285"/>
      <c r="O5501" s="285"/>
      <c r="U5501" s="285"/>
      <c r="V5501" s="285"/>
      <c r="W5501" s="285"/>
      <c r="X5501" s="285"/>
    </row>
    <row r="5502" spans="1:24">
      <c r="A5502" s="45"/>
      <c r="B5502" s="43">
        <f t="shared" si="92"/>
        <v>5480</v>
      </c>
      <c r="C5502" s="539"/>
      <c r="D5502" s="620"/>
      <c r="E5502" s="620"/>
      <c r="F5502" s="48"/>
      <c r="N5502" s="285"/>
      <c r="O5502" s="285"/>
      <c r="U5502" s="285"/>
      <c r="V5502" s="285"/>
      <c r="W5502" s="285"/>
      <c r="X5502" s="285"/>
    </row>
    <row r="5503" spans="1:24">
      <c r="A5503" s="45"/>
      <c r="B5503" s="43">
        <f t="shared" si="92"/>
        <v>5481</v>
      </c>
      <c r="C5503" s="539"/>
      <c r="D5503" s="620"/>
      <c r="E5503" s="620"/>
      <c r="F5503" s="48"/>
      <c r="N5503" s="285"/>
      <c r="O5503" s="285"/>
      <c r="U5503" s="285"/>
      <c r="V5503" s="285"/>
      <c r="W5503" s="285"/>
      <c r="X5503" s="285"/>
    </row>
    <row r="5504" spans="1:24">
      <c r="A5504" s="45"/>
      <c r="B5504" s="43">
        <f t="shared" si="92"/>
        <v>5482</v>
      </c>
      <c r="C5504" s="539"/>
      <c r="D5504" s="620"/>
      <c r="E5504" s="620"/>
      <c r="F5504" s="48"/>
      <c r="N5504" s="285"/>
      <c r="O5504" s="285"/>
      <c r="U5504" s="285"/>
      <c r="V5504" s="285"/>
      <c r="W5504" s="285"/>
      <c r="X5504" s="285"/>
    </row>
    <row r="5505" spans="1:24">
      <c r="A5505" s="45"/>
      <c r="B5505" s="43">
        <f t="shared" si="92"/>
        <v>5483</v>
      </c>
      <c r="C5505" s="539"/>
      <c r="D5505" s="620"/>
      <c r="E5505" s="620"/>
      <c r="F5505" s="48"/>
      <c r="N5505" s="285"/>
      <c r="O5505" s="285"/>
      <c r="U5505" s="285"/>
      <c r="V5505" s="285"/>
      <c r="W5505" s="285"/>
      <c r="X5505" s="285"/>
    </row>
    <row r="5506" spans="1:24">
      <c r="A5506" s="45"/>
      <c r="B5506" s="43">
        <f t="shared" si="92"/>
        <v>5484</v>
      </c>
      <c r="C5506" s="539"/>
      <c r="D5506" s="620"/>
      <c r="E5506" s="620"/>
      <c r="F5506" s="48"/>
      <c r="N5506" s="285"/>
      <c r="O5506" s="285"/>
      <c r="U5506" s="285"/>
      <c r="V5506" s="285"/>
      <c r="W5506" s="285"/>
      <c r="X5506" s="285"/>
    </row>
    <row r="5507" spans="1:24">
      <c r="A5507" s="45"/>
      <c r="B5507" s="43">
        <f t="shared" si="92"/>
        <v>5485</v>
      </c>
      <c r="C5507" s="539"/>
      <c r="D5507" s="620"/>
      <c r="E5507" s="620"/>
      <c r="F5507" s="48"/>
      <c r="N5507" s="285"/>
      <c r="O5507" s="285"/>
      <c r="U5507" s="285"/>
      <c r="V5507" s="285"/>
      <c r="W5507" s="285"/>
      <c r="X5507" s="285"/>
    </row>
    <row r="5508" spans="1:24">
      <c r="A5508" s="45"/>
      <c r="B5508" s="43">
        <f t="shared" si="92"/>
        <v>5486</v>
      </c>
      <c r="C5508" s="539"/>
      <c r="D5508" s="620"/>
      <c r="E5508" s="620"/>
      <c r="F5508" s="48"/>
      <c r="N5508" s="285"/>
      <c r="O5508" s="285"/>
      <c r="U5508" s="285"/>
      <c r="V5508" s="285"/>
      <c r="W5508" s="285"/>
      <c r="X5508" s="285"/>
    </row>
    <row r="5509" spans="1:24">
      <c r="A5509" s="45"/>
      <c r="B5509" s="43">
        <f t="shared" si="92"/>
        <v>5487</v>
      </c>
      <c r="C5509" s="539"/>
      <c r="D5509" s="620"/>
      <c r="E5509" s="620"/>
      <c r="F5509" s="48"/>
      <c r="N5509" s="285"/>
      <c r="O5509" s="285"/>
      <c r="U5509" s="285"/>
      <c r="V5509" s="285"/>
      <c r="W5509" s="285"/>
      <c r="X5509" s="285"/>
    </row>
    <row r="5510" spans="1:24">
      <c r="A5510" s="45"/>
      <c r="B5510" s="43">
        <f t="shared" si="92"/>
        <v>5488</v>
      </c>
      <c r="C5510" s="539"/>
      <c r="D5510" s="620"/>
      <c r="E5510" s="620"/>
      <c r="F5510" s="48"/>
      <c r="N5510" s="285"/>
      <c r="O5510" s="285"/>
      <c r="U5510" s="285"/>
      <c r="V5510" s="285"/>
      <c r="W5510" s="285"/>
      <c r="X5510" s="285"/>
    </row>
    <row r="5511" spans="1:24">
      <c r="A5511" s="45"/>
      <c r="B5511" s="43">
        <f t="shared" si="92"/>
        <v>5489</v>
      </c>
      <c r="C5511" s="539"/>
      <c r="D5511" s="620"/>
      <c r="E5511" s="620"/>
      <c r="F5511" s="48"/>
      <c r="N5511" s="285"/>
      <c r="O5511" s="285"/>
      <c r="U5511" s="285"/>
      <c r="V5511" s="285"/>
      <c r="W5511" s="285"/>
      <c r="X5511" s="285"/>
    </row>
    <row r="5512" spans="1:24">
      <c r="A5512" s="45"/>
      <c r="B5512" s="43">
        <f t="shared" si="92"/>
        <v>5490</v>
      </c>
      <c r="C5512" s="539"/>
      <c r="D5512" s="620"/>
      <c r="E5512" s="620"/>
      <c r="F5512" s="48"/>
      <c r="N5512" s="285"/>
      <c r="O5512" s="285"/>
      <c r="U5512" s="285"/>
      <c r="V5512" s="285"/>
      <c r="W5512" s="285"/>
      <c r="X5512" s="285"/>
    </row>
    <row r="5513" spans="1:24">
      <c r="A5513" s="45"/>
      <c r="B5513" s="43">
        <f t="shared" si="92"/>
        <v>5491</v>
      </c>
      <c r="C5513" s="539"/>
      <c r="D5513" s="620"/>
      <c r="E5513" s="620"/>
      <c r="F5513" s="48"/>
      <c r="N5513" s="285"/>
      <c r="O5513" s="285"/>
      <c r="U5513" s="285"/>
      <c r="V5513" s="285"/>
      <c r="W5513" s="285"/>
      <c r="X5513" s="285"/>
    </row>
    <row r="5514" spans="1:24">
      <c r="A5514" s="45"/>
      <c r="B5514" s="43">
        <f t="shared" si="92"/>
        <v>5492</v>
      </c>
      <c r="C5514" s="539"/>
      <c r="D5514" s="620"/>
      <c r="E5514" s="620"/>
      <c r="F5514" s="48"/>
      <c r="N5514" s="285"/>
      <c r="O5514" s="285"/>
      <c r="U5514" s="285"/>
      <c r="V5514" s="285"/>
      <c r="W5514" s="285"/>
      <c r="X5514" s="285"/>
    </row>
    <row r="5515" spans="1:24">
      <c r="A5515" s="45"/>
      <c r="B5515" s="43">
        <f t="shared" si="92"/>
        <v>5493</v>
      </c>
      <c r="C5515" s="539"/>
      <c r="D5515" s="620"/>
      <c r="E5515" s="620"/>
      <c r="F5515" s="48"/>
      <c r="N5515" s="285"/>
      <c r="O5515" s="285"/>
      <c r="U5515" s="285"/>
      <c r="V5515" s="285"/>
      <c r="W5515" s="285"/>
      <c r="X5515" s="285"/>
    </row>
    <row r="5516" spans="1:24">
      <c r="A5516" s="45"/>
      <c r="B5516" s="43">
        <f t="shared" si="92"/>
        <v>5494</v>
      </c>
      <c r="C5516" s="539"/>
      <c r="D5516" s="620"/>
      <c r="E5516" s="620"/>
      <c r="F5516" s="48"/>
      <c r="N5516" s="285"/>
      <c r="O5516" s="285"/>
      <c r="U5516" s="285"/>
      <c r="V5516" s="285"/>
      <c r="W5516" s="285"/>
      <c r="X5516" s="285"/>
    </row>
    <row r="5517" spans="1:24">
      <c r="A5517" s="45"/>
      <c r="B5517" s="43">
        <f t="shared" si="92"/>
        <v>5495</v>
      </c>
      <c r="C5517" s="539"/>
      <c r="D5517" s="620"/>
      <c r="E5517" s="620"/>
      <c r="F5517" s="48"/>
      <c r="N5517" s="285"/>
      <c r="O5517" s="285"/>
      <c r="U5517" s="285"/>
      <c r="V5517" s="285"/>
      <c r="W5517" s="285"/>
      <c r="X5517" s="285"/>
    </row>
    <row r="5518" spans="1:24">
      <c r="A5518" s="45"/>
      <c r="B5518" s="43">
        <f t="shared" si="92"/>
        <v>5496</v>
      </c>
      <c r="C5518" s="539"/>
      <c r="D5518" s="620"/>
      <c r="E5518" s="620"/>
      <c r="F5518" s="48"/>
      <c r="N5518" s="285"/>
      <c r="O5518" s="285"/>
      <c r="U5518" s="285"/>
      <c r="V5518" s="285"/>
      <c r="W5518" s="285"/>
      <c r="X5518" s="285"/>
    </row>
    <row r="5519" spans="1:24">
      <c r="A5519" s="45"/>
      <c r="B5519" s="43">
        <f t="shared" si="92"/>
        <v>5497</v>
      </c>
      <c r="C5519" s="539"/>
      <c r="D5519" s="620"/>
      <c r="E5519" s="620"/>
      <c r="F5519" s="48"/>
      <c r="N5519" s="285"/>
      <c r="O5519" s="285"/>
      <c r="U5519" s="285"/>
      <c r="V5519" s="285"/>
      <c r="W5519" s="285"/>
      <c r="X5519" s="285"/>
    </row>
    <row r="5520" spans="1:24">
      <c r="A5520" s="45"/>
      <c r="B5520" s="43">
        <f t="shared" si="92"/>
        <v>5498</v>
      </c>
      <c r="C5520" s="539"/>
      <c r="D5520" s="620"/>
      <c r="E5520" s="620"/>
      <c r="F5520" s="48"/>
      <c r="N5520" s="285"/>
      <c r="O5520" s="285"/>
      <c r="U5520" s="285"/>
      <c r="V5520" s="285"/>
      <c r="W5520" s="285"/>
      <c r="X5520" s="285"/>
    </row>
    <row r="5521" spans="1:24">
      <c r="A5521" s="45"/>
      <c r="B5521" s="43">
        <f t="shared" si="92"/>
        <v>5499</v>
      </c>
      <c r="C5521" s="539"/>
      <c r="D5521" s="620"/>
      <c r="E5521" s="620"/>
      <c r="F5521" s="48"/>
      <c r="N5521" s="285"/>
      <c r="O5521" s="285"/>
      <c r="U5521" s="285"/>
      <c r="V5521" s="285"/>
      <c r="W5521" s="285"/>
      <c r="X5521" s="285"/>
    </row>
    <row r="5522" spans="1:24">
      <c r="A5522" s="45"/>
      <c r="B5522" s="43">
        <f t="shared" si="92"/>
        <v>5500</v>
      </c>
      <c r="C5522" s="539"/>
      <c r="D5522" s="620"/>
      <c r="E5522" s="620"/>
      <c r="F5522" s="48"/>
      <c r="N5522" s="285"/>
      <c r="O5522" s="285"/>
      <c r="U5522" s="285"/>
      <c r="V5522" s="285"/>
      <c r="W5522" s="285"/>
      <c r="X5522" s="285"/>
    </row>
    <row r="5523" spans="1:24">
      <c r="A5523" s="45"/>
      <c r="B5523" s="43">
        <f t="shared" si="92"/>
        <v>5501</v>
      </c>
      <c r="C5523" s="539"/>
      <c r="D5523" s="620"/>
      <c r="E5523" s="620"/>
      <c r="F5523" s="48"/>
      <c r="N5523" s="285"/>
      <c r="O5523" s="285"/>
      <c r="U5523" s="285"/>
      <c r="V5523" s="285"/>
      <c r="W5523" s="285"/>
      <c r="X5523" s="285"/>
    </row>
    <row r="5524" spans="1:24">
      <c r="A5524" s="45"/>
      <c r="B5524" s="43">
        <f t="shared" si="92"/>
        <v>5502</v>
      </c>
      <c r="C5524" s="539"/>
      <c r="D5524" s="620"/>
      <c r="E5524" s="620"/>
      <c r="F5524" s="48"/>
      <c r="N5524" s="285"/>
      <c r="O5524" s="285"/>
      <c r="U5524" s="285"/>
      <c r="V5524" s="285"/>
      <c r="W5524" s="285"/>
      <c r="X5524" s="285"/>
    </row>
    <row r="5525" spans="1:24">
      <c r="A5525" s="45"/>
      <c r="B5525" s="43">
        <f t="shared" si="92"/>
        <v>5503</v>
      </c>
      <c r="C5525" s="539"/>
      <c r="D5525" s="620"/>
      <c r="E5525" s="620"/>
      <c r="F5525" s="48"/>
      <c r="N5525" s="285"/>
      <c r="O5525" s="285"/>
      <c r="U5525" s="285"/>
      <c r="V5525" s="285"/>
      <c r="W5525" s="285"/>
      <c r="X5525" s="285"/>
    </row>
    <row r="5526" spans="1:24">
      <c r="A5526" s="45"/>
      <c r="B5526" s="43">
        <f t="shared" si="92"/>
        <v>5504</v>
      </c>
      <c r="C5526" s="539"/>
      <c r="D5526" s="620"/>
      <c r="E5526" s="620"/>
      <c r="F5526" s="48"/>
      <c r="N5526" s="285"/>
      <c r="O5526" s="285"/>
      <c r="U5526" s="285"/>
      <c r="V5526" s="285"/>
      <c r="W5526" s="285"/>
      <c r="X5526" s="285"/>
    </row>
    <row r="5527" spans="1:24">
      <c r="A5527" s="45"/>
      <c r="B5527" s="43">
        <f t="shared" si="92"/>
        <v>5505</v>
      </c>
      <c r="C5527" s="539"/>
      <c r="D5527" s="620"/>
      <c r="E5527" s="620"/>
      <c r="F5527" s="48"/>
      <c r="N5527" s="285"/>
      <c r="O5527" s="285"/>
      <c r="U5527" s="285"/>
      <c r="V5527" s="285"/>
      <c r="W5527" s="285"/>
      <c r="X5527" s="285"/>
    </row>
    <row r="5528" spans="1:24">
      <c r="A5528" s="45"/>
      <c r="B5528" s="43">
        <f t="shared" si="92"/>
        <v>5506</v>
      </c>
      <c r="C5528" s="539"/>
      <c r="D5528" s="620"/>
      <c r="E5528" s="620"/>
      <c r="F5528" s="48"/>
      <c r="N5528" s="285"/>
      <c r="O5528" s="285"/>
      <c r="U5528" s="285"/>
      <c r="V5528" s="285"/>
      <c r="W5528" s="285"/>
      <c r="X5528" s="285"/>
    </row>
    <row r="5529" spans="1:24">
      <c r="A5529" s="45"/>
      <c r="B5529" s="43">
        <f t="shared" ref="B5529:B5592" si="93">B5528+1</f>
        <v>5507</v>
      </c>
      <c r="C5529" s="539"/>
      <c r="D5529" s="620"/>
      <c r="E5529" s="620"/>
      <c r="F5529" s="48"/>
      <c r="N5529" s="285"/>
      <c r="O5529" s="285"/>
      <c r="U5529" s="285"/>
      <c r="V5529" s="285"/>
      <c r="W5529" s="285"/>
      <c r="X5529" s="285"/>
    </row>
    <row r="5530" spans="1:24">
      <c r="A5530" s="45"/>
      <c r="B5530" s="43">
        <f t="shared" si="93"/>
        <v>5508</v>
      </c>
      <c r="C5530" s="539"/>
      <c r="D5530" s="620"/>
      <c r="E5530" s="620"/>
      <c r="F5530" s="48"/>
      <c r="N5530" s="285"/>
      <c r="O5530" s="285"/>
      <c r="U5530" s="285"/>
      <c r="V5530" s="285"/>
      <c r="W5530" s="285"/>
      <c r="X5530" s="285"/>
    </row>
    <row r="5531" spans="1:24">
      <c r="A5531" s="45"/>
      <c r="B5531" s="43">
        <f t="shared" si="93"/>
        <v>5509</v>
      </c>
      <c r="C5531" s="539"/>
      <c r="D5531" s="620"/>
      <c r="E5531" s="620"/>
      <c r="F5531" s="48"/>
      <c r="N5531" s="285"/>
      <c r="O5531" s="285"/>
      <c r="U5531" s="285"/>
      <c r="V5531" s="285"/>
      <c r="W5531" s="285"/>
      <c r="X5531" s="285"/>
    </row>
    <row r="5532" spans="1:24">
      <c r="A5532" s="45"/>
      <c r="B5532" s="43">
        <f t="shared" si="93"/>
        <v>5510</v>
      </c>
      <c r="C5532" s="539"/>
      <c r="D5532" s="620"/>
      <c r="E5532" s="620"/>
      <c r="F5532" s="48"/>
      <c r="N5532" s="285"/>
      <c r="O5532" s="285"/>
      <c r="U5532" s="285"/>
      <c r="V5532" s="285"/>
      <c r="W5532" s="285"/>
      <c r="X5532" s="285"/>
    </row>
    <row r="5533" spans="1:24">
      <c r="A5533" s="45"/>
      <c r="B5533" s="43">
        <f t="shared" si="93"/>
        <v>5511</v>
      </c>
      <c r="C5533" s="539"/>
      <c r="D5533" s="620"/>
      <c r="E5533" s="620"/>
      <c r="F5533" s="48"/>
      <c r="N5533" s="285"/>
      <c r="O5533" s="285"/>
      <c r="U5533" s="285"/>
      <c r="V5533" s="285"/>
      <c r="W5533" s="285"/>
      <c r="X5533" s="285"/>
    </row>
    <row r="5534" spans="1:24">
      <c r="A5534" s="45"/>
      <c r="B5534" s="43">
        <f t="shared" si="93"/>
        <v>5512</v>
      </c>
      <c r="C5534" s="539"/>
      <c r="D5534" s="620"/>
      <c r="E5534" s="620"/>
      <c r="F5534" s="48"/>
      <c r="N5534" s="285"/>
      <c r="O5534" s="285"/>
      <c r="U5534" s="285"/>
      <c r="V5534" s="285"/>
      <c r="W5534" s="285"/>
      <c r="X5534" s="285"/>
    </row>
    <row r="5535" spans="1:24">
      <c r="A5535" s="45"/>
      <c r="B5535" s="43">
        <f t="shared" si="93"/>
        <v>5513</v>
      </c>
      <c r="C5535" s="539"/>
      <c r="D5535" s="620"/>
      <c r="E5535" s="620"/>
      <c r="F5535" s="48"/>
      <c r="N5535" s="285"/>
      <c r="O5535" s="285"/>
      <c r="U5535" s="285"/>
      <c r="V5535" s="285"/>
      <c r="W5535" s="285"/>
      <c r="X5535" s="285"/>
    </row>
    <row r="5536" spans="1:24">
      <c r="A5536" s="45"/>
      <c r="B5536" s="43">
        <f t="shared" si="93"/>
        <v>5514</v>
      </c>
      <c r="C5536" s="539"/>
      <c r="D5536" s="620"/>
      <c r="E5536" s="620"/>
      <c r="F5536" s="48"/>
      <c r="N5536" s="285"/>
      <c r="O5536" s="285"/>
      <c r="U5536" s="285"/>
      <c r="V5536" s="285"/>
      <c r="W5536" s="285"/>
      <c r="X5536" s="285"/>
    </row>
    <row r="5537" spans="1:24">
      <c r="A5537" s="45"/>
      <c r="B5537" s="43">
        <f t="shared" si="93"/>
        <v>5515</v>
      </c>
      <c r="C5537" s="539"/>
      <c r="D5537" s="620"/>
      <c r="E5537" s="620"/>
      <c r="F5537" s="48"/>
      <c r="N5537" s="285"/>
      <c r="O5537" s="285"/>
      <c r="U5537" s="285"/>
      <c r="V5537" s="285"/>
      <c r="W5537" s="285"/>
      <c r="X5537" s="285"/>
    </row>
    <row r="5538" spans="1:24">
      <c r="A5538" s="45"/>
      <c r="B5538" s="43">
        <f t="shared" si="93"/>
        <v>5516</v>
      </c>
      <c r="C5538" s="539"/>
      <c r="D5538" s="620"/>
      <c r="E5538" s="620"/>
      <c r="F5538" s="48"/>
      <c r="N5538" s="285"/>
      <c r="O5538" s="285"/>
      <c r="U5538" s="285"/>
      <c r="V5538" s="285"/>
      <c r="W5538" s="285"/>
      <c r="X5538" s="285"/>
    </row>
    <row r="5539" spans="1:24">
      <c r="A5539" s="45"/>
      <c r="B5539" s="43">
        <f t="shared" si="93"/>
        <v>5517</v>
      </c>
      <c r="C5539" s="539"/>
      <c r="D5539" s="620"/>
      <c r="E5539" s="620"/>
      <c r="F5539" s="48"/>
      <c r="N5539" s="285"/>
      <c r="O5539" s="285"/>
      <c r="U5539" s="285"/>
      <c r="V5539" s="285"/>
      <c r="W5539" s="285"/>
      <c r="X5539" s="285"/>
    </row>
    <row r="5540" spans="1:24">
      <c r="A5540" s="45"/>
      <c r="B5540" s="43">
        <f t="shared" si="93"/>
        <v>5518</v>
      </c>
      <c r="C5540" s="539"/>
      <c r="D5540" s="620"/>
      <c r="E5540" s="620"/>
      <c r="F5540" s="48"/>
      <c r="N5540" s="285"/>
      <c r="O5540" s="285"/>
      <c r="U5540" s="285"/>
      <c r="V5540" s="285"/>
      <c r="W5540" s="285"/>
      <c r="X5540" s="285"/>
    </row>
    <row r="5541" spans="1:24">
      <c r="A5541" s="45"/>
      <c r="B5541" s="43">
        <f t="shared" si="93"/>
        <v>5519</v>
      </c>
      <c r="C5541" s="539"/>
      <c r="D5541" s="620"/>
      <c r="E5541" s="620"/>
      <c r="F5541" s="48"/>
      <c r="N5541" s="285"/>
      <c r="O5541" s="285"/>
      <c r="U5541" s="285"/>
      <c r="V5541" s="285"/>
      <c r="W5541" s="285"/>
      <c r="X5541" s="285"/>
    </row>
    <row r="5542" spans="1:24">
      <c r="A5542" s="45"/>
      <c r="B5542" s="43">
        <f t="shared" si="93"/>
        <v>5520</v>
      </c>
      <c r="C5542" s="539"/>
      <c r="D5542" s="620"/>
      <c r="E5542" s="620"/>
      <c r="F5542" s="48"/>
      <c r="N5542" s="285"/>
      <c r="O5542" s="285"/>
      <c r="U5542" s="285"/>
      <c r="V5542" s="285"/>
      <c r="W5542" s="285"/>
      <c r="X5542" s="285"/>
    </row>
    <row r="5543" spans="1:24">
      <c r="A5543" s="45"/>
      <c r="B5543" s="43">
        <f t="shared" si="93"/>
        <v>5521</v>
      </c>
      <c r="C5543" s="539"/>
      <c r="D5543" s="620"/>
      <c r="E5543" s="620"/>
      <c r="F5543" s="48"/>
      <c r="N5543" s="285"/>
      <c r="O5543" s="285"/>
      <c r="U5543" s="285"/>
      <c r="V5543" s="285"/>
      <c r="W5543" s="285"/>
      <c r="X5543" s="285"/>
    </row>
    <row r="5544" spans="1:24">
      <c r="A5544" s="45"/>
      <c r="B5544" s="43">
        <f t="shared" si="93"/>
        <v>5522</v>
      </c>
      <c r="C5544" s="539"/>
      <c r="D5544" s="620"/>
      <c r="E5544" s="620"/>
      <c r="F5544" s="48"/>
      <c r="N5544" s="285"/>
      <c r="O5544" s="285"/>
      <c r="U5544" s="285"/>
      <c r="V5544" s="285"/>
      <c r="W5544" s="285"/>
      <c r="X5544" s="285"/>
    </row>
    <row r="5545" spans="1:24">
      <c r="A5545" s="45"/>
      <c r="B5545" s="43">
        <f t="shared" si="93"/>
        <v>5523</v>
      </c>
      <c r="C5545" s="539"/>
      <c r="D5545" s="620"/>
      <c r="E5545" s="620"/>
      <c r="F5545" s="48"/>
      <c r="N5545" s="285"/>
      <c r="O5545" s="285"/>
      <c r="U5545" s="285"/>
      <c r="V5545" s="285"/>
      <c r="W5545" s="285"/>
      <c r="X5545" s="285"/>
    </row>
    <row r="5546" spans="1:24">
      <c r="A5546" s="45"/>
      <c r="B5546" s="43">
        <f t="shared" si="93"/>
        <v>5524</v>
      </c>
      <c r="C5546" s="539"/>
      <c r="D5546" s="620"/>
      <c r="E5546" s="620"/>
      <c r="F5546" s="48"/>
      <c r="N5546" s="285"/>
      <c r="O5546" s="285"/>
      <c r="U5546" s="285"/>
      <c r="V5546" s="285"/>
      <c r="W5546" s="285"/>
      <c r="X5546" s="285"/>
    </row>
    <row r="5547" spans="1:24">
      <c r="A5547" s="45"/>
      <c r="B5547" s="43">
        <f t="shared" si="93"/>
        <v>5525</v>
      </c>
      <c r="C5547" s="539"/>
      <c r="D5547" s="620"/>
      <c r="E5547" s="620"/>
      <c r="F5547" s="48"/>
      <c r="N5547" s="285"/>
      <c r="O5547" s="285"/>
      <c r="U5547" s="285"/>
      <c r="V5547" s="285"/>
      <c r="W5547" s="285"/>
      <c r="X5547" s="285"/>
    </row>
    <row r="5548" spans="1:24">
      <c r="A5548" s="45"/>
      <c r="B5548" s="43">
        <f t="shared" si="93"/>
        <v>5526</v>
      </c>
      <c r="C5548" s="539"/>
      <c r="D5548" s="620"/>
      <c r="E5548" s="620"/>
      <c r="F5548" s="48"/>
      <c r="N5548" s="285"/>
      <c r="O5548" s="285"/>
      <c r="U5548" s="285"/>
      <c r="V5548" s="285"/>
      <c r="W5548" s="285"/>
      <c r="X5548" s="285"/>
    </row>
    <row r="5549" spans="1:24">
      <c r="A5549" s="45"/>
      <c r="B5549" s="43">
        <f t="shared" si="93"/>
        <v>5527</v>
      </c>
      <c r="C5549" s="539"/>
      <c r="D5549" s="620"/>
      <c r="E5549" s="620"/>
      <c r="F5549" s="48"/>
      <c r="N5549" s="285"/>
      <c r="O5549" s="285"/>
      <c r="U5549" s="285"/>
      <c r="V5549" s="285"/>
      <c r="W5549" s="285"/>
      <c r="X5549" s="285"/>
    </row>
    <row r="5550" spans="1:24">
      <c r="A5550" s="45"/>
      <c r="B5550" s="43">
        <f t="shared" si="93"/>
        <v>5528</v>
      </c>
      <c r="C5550" s="539"/>
      <c r="D5550" s="620"/>
      <c r="E5550" s="620"/>
      <c r="F5550" s="48"/>
      <c r="N5550" s="285"/>
      <c r="O5550" s="285"/>
      <c r="U5550" s="285"/>
      <c r="V5550" s="285"/>
      <c r="W5550" s="285"/>
      <c r="X5550" s="285"/>
    </row>
    <row r="5551" spans="1:24">
      <c r="A5551" s="45"/>
      <c r="B5551" s="43">
        <f t="shared" si="93"/>
        <v>5529</v>
      </c>
      <c r="C5551" s="539"/>
      <c r="D5551" s="620"/>
      <c r="E5551" s="620"/>
      <c r="F5551" s="48"/>
      <c r="N5551" s="285"/>
      <c r="O5551" s="285"/>
      <c r="U5551" s="285"/>
      <c r="V5551" s="285"/>
      <c r="W5551" s="285"/>
      <c r="X5551" s="285"/>
    </row>
    <row r="5552" spans="1:24">
      <c r="A5552" s="45"/>
      <c r="B5552" s="43">
        <f t="shared" si="93"/>
        <v>5530</v>
      </c>
      <c r="C5552" s="539"/>
      <c r="D5552" s="620"/>
      <c r="E5552" s="620"/>
      <c r="F5552" s="48"/>
      <c r="N5552" s="285"/>
      <c r="O5552" s="285"/>
      <c r="U5552" s="285"/>
      <c r="V5552" s="285"/>
      <c r="W5552" s="285"/>
      <c r="X5552" s="285"/>
    </row>
    <row r="5553" spans="1:24">
      <c r="A5553" s="45"/>
      <c r="B5553" s="43">
        <f t="shared" si="93"/>
        <v>5531</v>
      </c>
      <c r="C5553" s="539"/>
      <c r="D5553" s="620"/>
      <c r="E5553" s="620"/>
      <c r="F5553" s="48"/>
      <c r="N5553" s="285"/>
      <c r="O5553" s="285"/>
      <c r="U5553" s="285"/>
      <c r="V5553" s="285"/>
      <c r="W5553" s="285"/>
      <c r="X5553" s="285"/>
    </row>
    <row r="5554" spans="1:24">
      <c r="A5554" s="45"/>
      <c r="B5554" s="43">
        <f t="shared" si="93"/>
        <v>5532</v>
      </c>
      <c r="C5554" s="539"/>
      <c r="D5554" s="620"/>
      <c r="E5554" s="620"/>
      <c r="F5554" s="48"/>
      <c r="N5554" s="285"/>
      <c r="O5554" s="285"/>
      <c r="U5554" s="285"/>
      <c r="V5554" s="285"/>
      <c r="W5554" s="285"/>
      <c r="X5554" s="285"/>
    </row>
    <row r="5555" spans="1:24">
      <c r="A5555" s="45"/>
      <c r="B5555" s="43">
        <f t="shared" si="93"/>
        <v>5533</v>
      </c>
      <c r="C5555" s="539"/>
      <c r="D5555" s="620"/>
      <c r="E5555" s="620"/>
      <c r="F5555" s="48"/>
      <c r="N5555" s="285"/>
      <c r="O5555" s="285"/>
      <c r="U5555" s="285"/>
      <c r="V5555" s="285"/>
      <c r="W5555" s="285"/>
      <c r="X5555" s="285"/>
    </row>
    <row r="5556" spans="1:24">
      <c r="A5556" s="45"/>
      <c r="B5556" s="43">
        <f t="shared" si="93"/>
        <v>5534</v>
      </c>
      <c r="C5556" s="539"/>
      <c r="D5556" s="620"/>
      <c r="E5556" s="620"/>
      <c r="F5556" s="48"/>
      <c r="N5556" s="285"/>
      <c r="O5556" s="285"/>
      <c r="U5556" s="285"/>
      <c r="V5556" s="285"/>
      <c r="W5556" s="285"/>
      <c r="X5556" s="285"/>
    </row>
    <row r="5557" spans="1:24">
      <c r="A5557" s="45"/>
      <c r="B5557" s="43">
        <f t="shared" si="93"/>
        <v>5535</v>
      </c>
      <c r="C5557" s="539"/>
      <c r="D5557" s="620"/>
      <c r="E5557" s="620"/>
      <c r="F5557" s="48"/>
      <c r="N5557" s="285"/>
      <c r="O5557" s="285"/>
      <c r="U5557" s="285"/>
      <c r="V5557" s="285"/>
      <c r="W5557" s="285"/>
      <c r="X5557" s="285"/>
    </row>
    <row r="5558" spans="1:24">
      <c r="A5558" s="45"/>
      <c r="B5558" s="43">
        <f t="shared" si="93"/>
        <v>5536</v>
      </c>
      <c r="C5558" s="539"/>
      <c r="D5558" s="620"/>
      <c r="E5558" s="620"/>
      <c r="F5558" s="48"/>
      <c r="N5558" s="285"/>
      <c r="O5558" s="285"/>
      <c r="U5558" s="285"/>
      <c r="V5558" s="285"/>
      <c r="W5558" s="285"/>
      <c r="X5558" s="285"/>
    </row>
    <row r="5559" spans="1:24">
      <c r="A5559" s="45"/>
      <c r="B5559" s="43">
        <f t="shared" si="93"/>
        <v>5537</v>
      </c>
      <c r="C5559" s="539"/>
      <c r="D5559" s="620"/>
      <c r="E5559" s="620"/>
      <c r="F5559" s="48"/>
      <c r="N5559" s="285"/>
      <c r="O5559" s="285"/>
      <c r="U5559" s="285"/>
      <c r="V5559" s="285"/>
      <c r="W5559" s="285"/>
      <c r="X5559" s="285"/>
    </row>
    <row r="5560" spans="1:24">
      <c r="A5560" s="45"/>
      <c r="B5560" s="43">
        <f t="shared" si="93"/>
        <v>5538</v>
      </c>
      <c r="C5560" s="539"/>
      <c r="D5560" s="620"/>
      <c r="E5560" s="620"/>
      <c r="F5560" s="48"/>
      <c r="N5560" s="285"/>
      <c r="O5560" s="285"/>
      <c r="U5560" s="285"/>
      <c r="V5560" s="285"/>
      <c r="W5560" s="285"/>
      <c r="X5560" s="285"/>
    </row>
    <row r="5561" spans="1:24">
      <c r="A5561" s="45"/>
      <c r="B5561" s="43">
        <f t="shared" si="93"/>
        <v>5539</v>
      </c>
      <c r="C5561" s="539"/>
      <c r="D5561" s="620"/>
      <c r="E5561" s="620"/>
      <c r="F5561" s="48"/>
      <c r="N5561" s="285"/>
      <c r="O5561" s="285"/>
      <c r="U5561" s="285"/>
      <c r="V5561" s="285"/>
      <c r="W5561" s="285"/>
      <c r="X5561" s="285"/>
    </row>
    <row r="5562" spans="1:24">
      <c r="A5562" s="45"/>
      <c r="B5562" s="43">
        <f t="shared" si="93"/>
        <v>5540</v>
      </c>
      <c r="C5562" s="539"/>
      <c r="D5562" s="620"/>
      <c r="E5562" s="620"/>
      <c r="F5562" s="48"/>
      <c r="N5562" s="285"/>
      <c r="O5562" s="285"/>
      <c r="U5562" s="285"/>
      <c r="V5562" s="285"/>
      <c r="W5562" s="285"/>
      <c r="X5562" s="285"/>
    </row>
    <row r="5563" spans="1:24">
      <c r="A5563" s="45"/>
      <c r="B5563" s="43">
        <f t="shared" si="93"/>
        <v>5541</v>
      </c>
      <c r="C5563" s="539"/>
      <c r="D5563" s="620"/>
      <c r="E5563" s="620"/>
      <c r="F5563" s="48"/>
      <c r="N5563" s="285"/>
      <c r="O5563" s="285"/>
      <c r="U5563" s="285"/>
      <c r="V5563" s="285"/>
      <c r="W5563" s="285"/>
      <c r="X5563" s="285"/>
    </row>
    <row r="5564" spans="1:24">
      <c r="A5564" s="45"/>
      <c r="B5564" s="43">
        <f t="shared" si="93"/>
        <v>5542</v>
      </c>
      <c r="C5564" s="539"/>
      <c r="D5564" s="620"/>
      <c r="E5564" s="620"/>
      <c r="F5564" s="48"/>
      <c r="N5564" s="285"/>
      <c r="O5564" s="285"/>
      <c r="U5564" s="285"/>
      <c r="V5564" s="285"/>
      <c r="W5564" s="285"/>
      <c r="X5564" s="285"/>
    </row>
    <row r="5565" spans="1:24">
      <c r="A5565" s="45"/>
      <c r="B5565" s="43">
        <f t="shared" si="93"/>
        <v>5543</v>
      </c>
      <c r="C5565" s="539"/>
      <c r="D5565" s="620"/>
      <c r="E5565" s="620"/>
      <c r="F5565" s="48"/>
      <c r="N5565" s="285"/>
      <c r="O5565" s="285"/>
      <c r="U5565" s="285"/>
      <c r="V5565" s="285"/>
      <c r="W5565" s="285"/>
      <c r="X5565" s="285"/>
    </row>
    <row r="5566" spans="1:24">
      <c r="A5566" s="45"/>
      <c r="B5566" s="43">
        <f t="shared" si="93"/>
        <v>5544</v>
      </c>
      <c r="C5566" s="539"/>
      <c r="D5566" s="620"/>
      <c r="E5566" s="620"/>
      <c r="F5566" s="48"/>
      <c r="N5566" s="285"/>
      <c r="O5566" s="285"/>
      <c r="U5566" s="285"/>
      <c r="V5566" s="285"/>
      <c r="W5566" s="285"/>
      <c r="X5566" s="285"/>
    </row>
    <row r="5567" spans="1:24">
      <c r="A5567" s="45"/>
      <c r="B5567" s="43">
        <f t="shared" si="93"/>
        <v>5545</v>
      </c>
      <c r="C5567" s="539"/>
      <c r="D5567" s="620"/>
      <c r="E5567" s="620"/>
      <c r="F5567" s="48"/>
      <c r="N5567" s="285"/>
      <c r="O5567" s="285"/>
      <c r="U5567" s="285"/>
      <c r="V5567" s="285"/>
      <c r="W5567" s="285"/>
      <c r="X5567" s="285"/>
    </row>
    <row r="5568" spans="1:24">
      <c r="A5568" s="45"/>
      <c r="B5568" s="43">
        <f t="shared" si="93"/>
        <v>5546</v>
      </c>
      <c r="C5568" s="539"/>
      <c r="D5568" s="620"/>
      <c r="E5568" s="620"/>
      <c r="F5568" s="48"/>
      <c r="N5568" s="285"/>
      <c r="O5568" s="285"/>
      <c r="U5568" s="285"/>
      <c r="V5568" s="285"/>
      <c r="W5568" s="285"/>
      <c r="X5568" s="285"/>
    </row>
    <row r="5569" spans="1:24">
      <c r="A5569" s="45"/>
      <c r="B5569" s="43">
        <f t="shared" si="93"/>
        <v>5547</v>
      </c>
      <c r="C5569" s="539"/>
      <c r="D5569" s="620"/>
      <c r="E5569" s="620"/>
      <c r="F5569" s="48"/>
      <c r="N5569" s="285"/>
      <c r="O5569" s="285"/>
      <c r="U5569" s="285"/>
      <c r="V5569" s="285"/>
      <c r="W5569" s="285"/>
      <c r="X5569" s="285"/>
    </row>
    <row r="5570" spans="1:24">
      <c r="A5570" s="45"/>
      <c r="B5570" s="43">
        <f t="shared" si="93"/>
        <v>5548</v>
      </c>
      <c r="C5570" s="539"/>
      <c r="D5570" s="620"/>
      <c r="E5570" s="620"/>
      <c r="F5570" s="48"/>
      <c r="N5570" s="285"/>
      <c r="O5570" s="285"/>
      <c r="U5570" s="285"/>
      <c r="V5570" s="285"/>
      <c r="W5570" s="285"/>
      <c r="X5570" s="285"/>
    </row>
    <row r="5571" spans="1:24">
      <c r="A5571" s="45"/>
      <c r="B5571" s="43">
        <f t="shared" si="93"/>
        <v>5549</v>
      </c>
      <c r="C5571" s="539"/>
      <c r="D5571" s="620"/>
      <c r="E5571" s="620"/>
      <c r="F5571" s="48"/>
      <c r="N5571" s="285"/>
      <c r="O5571" s="285"/>
      <c r="U5571" s="285"/>
      <c r="V5571" s="285"/>
      <c r="W5571" s="285"/>
      <c r="X5571" s="285"/>
    </row>
    <row r="5572" spans="1:24">
      <c r="A5572" s="45"/>
      <c r="B5572" s="43">
        <f t="shared" si="93"/>
        <v>5550</v>
      </c>
      <c r="C5572" s="539"/>
      <c r="D5572" s="620"/>
      <c r="E5572" s="620"/>
      <c r="F5572" s="48"/>
      <c r="N5572" s="285"/>
      <c r="O5572" s="285"/>
      <c r="U5572" s="285"/>
      <c r="V5572" s="285"/>
      <c r="W5572" s="285"/>
      <c r="X5572" s="285"/>
    </row>
    <row r="5573" spans="1:24">
      <c r="A5573" s="45"/>
      <c r="B5573" s="43">
        <f t="shared" si="93"/>
        <v>5551</v>
      </c>
      <c r="C5573" s="539"/>
      <c r="D5573" s="620"/>
      <c r="E5573" s="620"/>
      <c r="F5573" s="48"/>
      <c r="N5573" s="285"/>
      <c r="O5573" s="285"/>
      <c r="U5573" s="285"/>
      <c r="V5573" s="285"/>
      <c r="W5573" s="285"/>
      <c r="X5573" s="285"/>
    </row>
    <row r="5574" spans="1:24">
      <c r="A5574" s="45"/>
      <c r="B5574" s="43">
        <f t="shared" si="93"/>
        <v>5552</v>
      </c>
      <c r="C5574" s="539"/>
      <c r="D5574" s="620"/>
      <c r="E5574" s="620"/>
      <c r="F5574" s="48"/>
      <c r="N5574" s="285"/>
      <c r="O5574" s="285"/>
      <c r="U5574" s="285"/>
      <c r="V5574" s="285"/>
      <c r="W5574" s="285"/>
      <c r="X5574" s="285"/>
    </row>
    <row r="5575" spans="1:24">
      <c r="A5575" s="45"/>
      <c r="B5575" s="43">
        <f t="shared" si="93"/>
        <v>5553</v>
      </c>
      <c r="C5575" s="539"/>
      <c r="D5575" s="620"/>
      <c r="E5575" s="620"/>
      <c r="F5575" s="48"/>
      <c r="N5575" s="285"/>
      <c r="O5575" s="285"/>
      <c r="U5575" s="285"/>
      <c r="V5575" s="285"/>
      <c r="W5575" s="285"/>
      <c r="X5575" s="285"/>
    </row>
    <row r="5576" spans="1:24">
      <c r="A5576" s="45"/>
      <c r="B5576" s="43">
        <f t="shared" si="93"/>
        <v>5554</v>
      </c>
      <c r="C5576" s="539"/>
      <c r="D5576" s="620"/>
      <c r="E5576" s="620"/>
      <c r="F5576" s="48"/>
      <c r="N5576" s="285"/>
      <c r="O5576" s="285"/>
      <c r="U5576" s="285"/>
      <c r="V5576" s="285"/>
      <c r="W5576" s="285"/>
      <c r="X5576" s="285"/>
    </row>
    <row r="5577" spans="1:24">
      <c r="A5577" s="45"/>
      <c r="B5577" s="43">
        <f t="shared" si="93"/>
        <v>5555</v>
      </c>
      <c r="C5577" s="539"/>
      <c r="D5577" s="620"/>
      <c r="E5577" s="620"/>
      <c r="F5577" s="48"/>
      <c r="N5577" s="285"/>
      <c r="O5577" s="285"/>
      <c r="U5577" s="285"/>
      <c r="V5577" s="285"/>
      <c r="W5577" s="285"/>
      <c r="X5577" s="285"/>
    </row>
    <row r="5578" spans="1:24">
      <c r="A5578" s="45"/>
      <c r="B5578" s="43">
        <f t="shared" si="93"/>
        <v>5556</v>
      </c>
      <c r="C5578" s="539"/>
      <c r="D5578" s="620"/>
      <c r="E5578" s="620"/>
      <c r="F5578" s="48"/>
      <c r="N5578" s="285"/>
      <c r="O5578" s="285"/>
      <c r="U5578" s="285"/>
      <c r="V5578" s="285"/>
      <c r="W5578" s="285"/>
      <c r="X5578" s="285"/>
    </row>
    <row r="5579" spans="1:24">
      <c r="A5579" s="45"/>
      <c r="B5579" s="43">
        <f t="shared" si="93"/>
        <v>5557</v>
      </c>
      <c r="C5579" s="539"/>
      <c r="D5579" s="620"/>
      <c r="E5579" s="620"/>
      <c r="F5579" s="48"/>
      <c r="N5579" s="285"/>
      <c r="O5579" s="285"/>
      <c r="U5579" s="285"/>
      <c r="V5579" s="285"/>
      <c r="W5579" s="285"/>
      <c r="X5579" s="285"/>
    </row>
    <row r="5580" spans="1:24">
      <c r="A5580" s="45"/>
      <c r="B5580" s="43">
        <f t="shared" si="93"/>
        <v>5558</v>
      </c>
      <c r="C5580" s="539"/>
      <c r="D5580" s="620"/>
      <c r="E5580" s="620"/>
      <c r="F5580" s="48"/>
      <c r="N5580" s="285"/>
      <c r="O5580" s="285"/>
      <c r="U5580" s="285"/>
      <c r="V5580" s="285"/>
      <c r="W5580" s="285"/>
      <c r="X5580" s="285"/>
    </row>
    <row r="5581" spans="1:24">
      <c r="A5581" s="45"/>
      <c r="B5581" s="43">
        <f t="shared" si="93"/>
        <v>5559</v>
      </c>
      <c r="C5581" s="539"/>
      <c r="D5581" s="620"/>
      <c r="E5581" s="620"/>
      <c r="F5581" s="48"/>
      <c r="N5581" s="285"/>
      <c r="O5581" s="285"/>
      <c r="U5581" s="285"/>
      <c r="V5581" s="285"/>
      <c r="W5581" s="285"/>
      <c r="X5581" s="285"/>
    </row>
    <row r="5582" spans="1:24">
      <c r="A5582" s="45"/>
      <c r="B5582" s="43">
        <f t="shared" si="93"/>
        <v>5560</v>
      </c>
      <c r="C5582" s="539"/>
      <c r="D5582" s="620"/>
      <c r="E5582" s="620"/>
      <c r="F5582" s="48"/>
      <c r="N5582" s="285"/>
      <c r="O5582" s="285"/>
      <c r="U5582" s="285"/>
      <c r="V5582" s="285"/>
      <c r="W5582" s="285"/>
      <c r="X5582" s="285"/>
    </row>
    <row r="5583" spans="1:24">
      <c r="A5583" s="45"/>
      <c r="B5583" s="43">
        <f t="shared" si="93"/>
        <v>5561</v>
      </c>
      <c r="C5583" s="539"/>
      <c r="D5583" s="620"/>
      <c r="E5583" s="620"/>
      <c r="F5583" s="48"/>
      <c r="N5583" s="285"/>
      <c r="O5583" s="285"/>
      <c r="U5583" s="285"/>
      <c r="V5583" s="285"/>
      <c r="W5583" s="285"/>
      <c r="X5583" s="285"/>
    </row>
    <row r="5584" spans="1:24">
      <c r="A5584" s="45"/>
      <c r="B5584" s="43">
        <f t="shared" si="93"/>
        <v>5562</v>
      </c>
      <c r="C5584" s="539"/>
      <c r="D5584" s="620"/>
      <c r="E5584" s="620"/>
      <c r="F5584" s="48"/>
      <c r="N5584" s="285"/>
      <c r="O5584" s="285"/>
      <c r="U5584" s="285"/>
      <c r="V5584" s="285"/>
      <c r="W5584" s="285"/>
      <c r="X5584" s="285"/>
    </row>
    <row r="5585" spans="1:24">
      <c r="A5585" s="45"/>
      <c r="B5585" s="43">
        <f t="shared" si="93"/>
        <v>5563</v>
      </c>
      <c r="C5585" s="539"/>
      <c r="D5585" s="620"/>
      <c r="E5585" s="620"/>
      <c r="F5585" s="48"/>
      <c r="N5585" s="285"/>
      <c r="O5585" s="285"/>
      <c r="U5585" s="285"/>
      <c r="V5585" s="285"/>
      <c r="W5585" s="285"/>
      <c r="X5585" s="285"/>
    </row>
    <row r="5586" spans="1:24">
      <c r="A5586" s="45"/>
      <c r="B5586" s="43">
        <f t="shared" si="93"/>
        <v>5564</v>
      </c>
      <c r="C5586" s="539"/>
      <c r="D5586" s="620"/>
      <c r="E5586" s="620"/>
      <c r="F5586" s="48"/>
      <c r="N5586" s="285"/>
      <c r="O5586" s="285"/>
      <c r="U5586" s="285"/>
      <c r="V5586" s="285"/>
      <c r="W5586" s="285"/>
      <c r="X5586" s="285"/>
    </row>
    <row r="5587" spans="1:24">
      <c r="A5587" s="45"/>
      <c r="B5587" s="43">
        <f t="shared" si="93"/>
        <v>5565</v>
      </c>
      <c r="C5587" s="539"/>
      <c r="D5587" s="620"/>
      <c r="E5587" s="620"/>
      <c r="F5587" s="48"/>
      <c r="N5587" s="285"/>
      <c r="O5587" s="285"/>
      <c r="U5587" s="285"/>
      <c r="V5587" s="285"/>
      <c r="W5587" s="285"/>
      <c r="X5587" s="285"/>
    </row>
    <row r="5588" spans="1:24">
      <c r="A5588" s="45"/>
      <c r="B5588" s="43">
        <f t="shared" si="93"/>
        <v>5566</v>
      </c>
      <c r="C5588" s="539"/>
      <c r="D5588" s="620"/>
      <c r="E5588" s="620"/>
      <c r="F5588" s="48"/>
      <c r="N5588" s="285"/>
      <c r="O5588" s="285"/>
      <c r="U5588" s="285"/>
      <c r="V5588" s="285"/>
      <c r="W5588" s="285"/>
      <c r="X5588" s="285"/>
    </row>
    <row r="5589" spans="1:24">
      <c r="A5589" s="45"/>
      <c r="B5589" s="43">
        <f t="shared" si="93"/>
        <v>5567</v>
      </c>
      <c r="C5589" s="539"/>
      <c r="D5589" s="620"/>
      <c r="E5589" s="620"/>
      <c r="F5589" s="48"/>
      <c r="N5589" s="285"/>
      <c r="O5589" s="285"/>
      <c r="U5589" s="285"/>
      <c r="V5589" s="285"/>
      <c r="W5589" s="285"/>
      <c r="X5589" s="285"/>
    </row>
    <row r="5590" spans="1:24">
      <c r="A5590" s="45"/>
      <c r="B5590" s="43">
        <f t="shared" si="93"/>
        <v>5568</v>
      </c>
      <c r="C5590" s="539"/>
      <c r="D5590" s="620"/>
      <c r="E5590" s="620"/>
      <c r="F5590" s="48"/>
      <c r="N5590" s="285"/>
      <c r="O5590" s="285"/>
      <c r="U5590" s="285"/>
      <c r="V5590" s="285"/>
      <c r="W5590" s="285"/>
      <c r="X5590" s="285"/>
    </row>
    <row r="5591" spans="1:24">
      <c r="A5591" s="45"/>
      <c r="B5591" s="43">
        <f t="shared" si="93"/>
        <v>5569</v>
      </c>
      <c r="C5591" s="539"/>
      <c r="D5591" s="620"/>
      <c r="E5591" s="620"/>
      <c r="F5591" s="48"/>
      <c r="N5591" s="285"/>
      <c r="O5591" s="285"/>
      <c r="U5591" s="285"/>
      <c r="V5591" s="285"/>
      <c r="W5591" s="285"/>
      <c r="X5591" s="285"/>
    </row>
    <row r="5592" spans="1:24">
      <c r="A5592" s="45"/>
      <c r="B5592" s="43">
        <f t="shared" si="93"/>
        <v>5570</v>
      </c>
      <c r="C5592" s="539"/>
      <c r="D5592" s="620"/>
      <c r="E5592" s="620"/>
      <c r="F5592" s="48"/>
      <c r="N5592" s="285"/>
      <c r="O5592" s="285"/>
      <c r="U5592" s="285"/>
      <c r="V5592" s="285"/>
      <c r="W5592" s="285"/>
      <c r="X5592" s="285"/>
    </row>
    <row r="5593" spans="1:24">
      <c r="A5593" s="45"/>
      <c r="B5593" s="43">
        <f t="shared" ref="B5593:B5656" si="94">B5592+1</f>
        <v>5571</v>
      </c>
      <c r="C5593" s="539"/>
      <c r="D5593" s="620"/>
      <c r="E5593" s="620"/>
      <c r="F5593" s="48"/>
      <c r="N5593" s="285"/>
      <c r="O5593" s="285"/>
      <c r="U5593" s="285"/>
      <c r="V5593" s="285"/>
      <c r="W5593" s="285"/>
      <c r="X5593" s="285"/>
    </row>
    <row r="5594" spans="1:24">
      <c r="A5594" s="45"/>
      <c r="B5594" s="43">
        <f t="shared" si="94"/>
        <v>5572</v>
      </c>
      <c r="C5594" s="539"/>
      <c r="D5594" s="620"/>
      <c r="E5594" s="620"/>
      <c r="F5594" s="48"/>
      <c r="N5594" s="285"/>
      <c r="O5594" s="285"/>
      <c r="U5594" s="285"/>
      <c r="V5594" s="285"/>
      <c r="W5594" s="285"/>
      <c r="X5594" s="285"/>
    </row>
    <row r="5595" spans="1:24">
      <c r="A5595" s="45"/>
      <c r="B5595" s="43">
        <f t="shared" si="94"/>
        <v>5573</v>
      </c>
      <c r="C5595" s="539"/>
      <c r="D5595" s="620"/>
      <c r="E5595" s="620"/>
      <c r="F5595" s="48"/>
      <c r="N5595" s="285"/>
      <c r="O5595" s="285"/>
      <c r="U5595" s="285"/>
      <c r="V5595" s="285"/>
      <c r="W5595" s="285"/>
      <c r="X5595" s="285"/>
    </row>
    <row r="5596" spans="1:24">
      <c r="A5596" s="45"/>
      <c r="B5596" s="43">
        <f t="shared" si="94"/>
        <v>5574</v>
      </c>
      <c r="C5596" s="539"/>
      <c r="D5596" s="620"/>
      <c r="E5596" s="620"/>
      <c r="F5596" s="48"/>
      <c r="N5596" s="285"/>
      <c r="O5596" s="285"/>
      <c r="U5596" s="285"/>
      <c r="V5596" s="285"/>
      <c r="W5596" s="285"/>
      <c r="X5596" s="285"/>
    </row>
    <row r="5597" spans="1:24">
      <c r="A5597" s="45"/>
      <c r="B5597" s="43">
        <f t="shared" si="94"/>
        <v>5575</v>
      </c>
      <c r="C5597" s="539"/>
      <c r="D5597" s="620"/>
      <c r="E5597" s="620"/>
      <c r="F5597" s="48"/>
      <c r="N5597" s="285"/>
      <c r="O5597" s="285"/>
      <c r="U5597" s="285"/>
      <c r="V5597" s="285"/>
      <c r="W5597" s="285"/>
      <c r="X5597" s="285"/>
    </row>
    <row r="5598" spans="1:24">
      <c r="A5598" s="45"/>
      <c r="B5598" s="43">
        <f t="shared" si="94"/>
        <v>5576</v>
      </c>
      <c r="C5598" s="539"/>
      <c r="D5598" s="620"/>
      <c r="E5598" s="620"/>
      <c r="F5598" s="48"/>
      <c r="N5598" s="285"/>
      <c r="O5598" s="285"/>
      <c r="U5598" s="285"/>
      <c r="V5598" s="285"/>
      <c r="W5598" s="285"/>
      <c r="X5598" s="285"/>
    </row>
    <row r="5599" spans="1:24">
      <c r="A5599" s="45"/>
      <c r="B5599" s="43">
        <f t="shared" si="94"/>
        <v>5577</v>
      </c>
      <c r="C5599" s="539"/>
      <c r="D5599" s="620"/>
      <c r="E5599" s="620"/>
      <c r="F5599" s="48"/>
      <c r="N5599" s="285"/>
      <c r="O5599" s="285"/>
      <c r="U5599" s="285"/>
      <c r="V5599" s="285"/>
      <c r="W5599" s="285"/>
      <c r="X5599" s="285"/>
    </row>
    <row r="5600" spans="1:24">
      <c r="A5600" s="45"/>
      <c r="B5600" s="43">
        <f t="shared" si="94"/>
        <v>5578</v>
      </c>
      <c r="C5600" s="539"/>
      <c r="D5600" s="620"/>
      <c r="E5600" s="620"/>
      <c r="F5600" s="48"/>
      <c r="N5600" s="285"/>
      <c r="O5600" s="285"/>
      <c r="U5600" s="285"/>
      <c r="V5600" s="285"/>
      <c r="W5600" s="285"/>
      <c r="X5600" s="285"/>
    </row>
    <row r="5601" spans="1:24">
      <c r="A5601" s="45"/>
      <c r="B5601" s="43">
        <f t="shared" si="94"/>
        <v>5579</v>
      </c>
      <c r="C5601" s="539"/>
      <c r="D5601" s="620"/>
      <c r="E5601" s="620"/>
      <c r="F5601" s="48"/>
      <c r="N5601" s="285"/>
      <c r="O5601" s="285"/>
      <c r="U5601" s="285"/>
      <c r="V5601" s="285"/>
      <c r="W5601" s="285"/>
      <c r="X5601" s="285"/>
    </row>
    <row r="5602" spans="1:24">
      <c r="A5602" s="45"/>
      <c r="B5602" s="43">
        <f t="shared" si="94"/>
        <v>5580</v>
      </c>
      <c r="C5602" s="539"/>
      <c r="D5602" s="620"/>
      <c r="E5602" s="620"/>
      <c r="F5602" s="48"/>
      <c r="N5602" s="285"/>
      <c r="O5602" s="285"/>
      <c r="U5602" s="285"/>
      <c r="V5602" s="285"/>
      <c r="W5602" s="285"/>
      <c r="X5602" s="285"/>
    </row>
    <row r="5603" spans="1:24">
      <c r="A5603" s="45"/>
      <c r="B5603" s="43">
        <f t="shared" si="94"/>
        <v>5581</v>
      </c>
      <c r="C5603" s="539"/>
      <c r="D5603" s="620"/>
      <c r="E5603" s="620"/>
      <c r="F5603" s="48"/>
      <c r="N5603" s="285"/>
      <c r="O5603" s="285"/>
      <c r="U5603" s="285"/>
      <c r="V5603" s="285"/>
      <c r="W5603" s="285"/>
      <c r="X5603" s="285"/>
    </row>
    <row r="5604" spans="1:24">
      <c r="A5604" s="45"/>
      <c r="B5604" s="43">
        <f t="shared" si="94"/>
        <v>5582</v>
      </c>
      <c r="C5604" s="539"/>
      <c r="D5604" s="620"/>
      <c r="E5604" s="620"/>
      <c r="F5604" s="48"/>
      <c r="N5604" s="285"/>
      <c r="O5604" s="285"/>
      <c r="U5604" s="285"/>
      <c r="V5604" s="285"/>
      <c r="W5604" s="285"/>
      <c r="X5604" s="285"/>
    </row>
    <row r="5605" spans="1:24">
      <c r="A5605" s="45"/>
      <c r="B5605" s="43">
        <f t="shared" si="94"/>
        <v>5583</v>
      </c>
      <c r="C5605" s="539"/>
      <c r="D5605" s="620"/>
      <c r="E5605" s="620"/>
      <c r="F5605" s="48"/>
      <c r="N5605" s="285"/>
      <c r="O5605" s="285"/>
      <c r="U5605" s="285"/>
      <c r="V5605" s="285"/>
      <c r="W5605" s="285"/>
      <c r="X5605" s="285"/>
    </row>
    <row r="5606" spans="1:24">
      <c r="A5606" s="45"/>
      <c r="B5606" s="43">
        <f t="shared" si="94"/>
        <v>5584</v>
      </c>
      <c r="C5606" s="539"/>
      <c r="D5606" s="620"/>
      <c r="E5606" s="620"/>
      <c r="F5606" s="48"/>
      <c r="N5606" s="285"/>
      <c r="O5606" s="285"/>
      <c r="U5606" s="285"/>
      <c r="V5606" s="285"/>
      <c r="W5606" s="285"/>
      <c r="X5606" s="285"/>
    </row>
    <row r="5607" spans="1:24">
      <c r="A5607" s="45"/>
      <c r="B5607" s="43">
        <f t="shared" si="94"/>
        <v>5585</v>
      </c>
      <c r="C5607" s="539"/>
      <c r="D5607" s="620"/>
      <c r="E5607" s="620"/>
      <c r="F5607" s="48"/>
      <c r="N5607" s="285"/>
      <c r="O5607" s="285"/>
      <c r="U5607" s="285"/>
      <c r="V5607" s="285"/>
      <c r="W5607" s="285"/>
      <c r="X5607" s="285"/>
    </row>
    <row r="5608" spans="1:24">
      <c r="A5608" s="45"/>
      <c r="B5608" s="43">
        <f t="shared" si="94"/>
        <v>5586</v>
      </c>
      <c r="C5608" s="539"/>
      <c r="D5608" s="620"/>
      <c r="E5608" s="620"/>
      <c r="F5608" s="48"/>
      <c r="N5608" s="285"/>
      <c r="O5608" s="285"/>
      <c r="U5608" s="285"/>
      <c r="V5608" s="285"/>
      <c r="W5608" s="285"/>
      <c r="X5608" s="285"/>
    </row>
    <row r="5609" spans="1:24">
      <c r="A5609" s="45"/>
      <c r="B5609" s="43">
        <f t="shared" si="94"/>
        <v>5587</v>
      </c>
      <c r="C5609" s="539"/>
      <c r="D5609" s="620"/>
      <c r="E5609" s="620"/>
      <c r="F5609" s="48"/>
      <c r="N5609" s="285"/>
      <c r="O5609" s="285"/>
      <c r="U5609" s="285"/>
      <c r="V5609" s="285"/>
      <c r="W5609" s="285"/>
      <c r="X5609" s="285"/>
    </row>
    <row r="5610" spans="1:24">
      <c r="A5610" s="45"/>
      <c r="B5610" s="43">
        <f t="shared" si="94"/>
        <v>5588</v>
      </c>
      <c r="C5610" s="539"/>
      <c r="D5610" s="620"/>
      <c r="E5610" s="620"/>
      <c r="F5610" s="48"/>
      <c r="N5610" s="285"/>
      <c r="O5610" s="285"/>
      <c r="U5610" s="285"/>
      <c r="V5610" s="285"/>
      <c r="W5610" s="285"/>
      <c r="X5610" s="285"/>
    </row>
    <row r="5611" spans="1:24">
      <c r="A5611" s="45"/>
      <c r="B5611" s="43">
        <f t="shared" si="94"/>
        <v>5589</v>
      </c>
      <c r="C5611" s="539"/>
      <c r="D5611" s="620"/>
      <c r="E5611" s="620"/>
      <c r="F5611" s="48"/>
      <c r="N5611" s="285"/>
      <c r="O5611" s="285"/>
      <c r="U5611" s="285"/>
      <c r="V5611" s="285"/>
      <c r="W5611" s="285"/>
      <c r="X5611" s="285"/>
    </row>
    <row r="5612" spans="1:24">
      <c r="A5612" s="45"/>
      <c r="B5612" s="43">
        <f t="shared" si="94"/>
        <v>5590</v>
      </c>
      <c r="C5612" s="539"/>
      <c r="D5612" s="620"/>
      <c r="E5612" s="620"/>
      <c r="F5612" s="48"/>
      <c r="N5612" s="285"/>
      <c r="O5612" s="285"/>
      <c r="U5612" s="285"/>
      <c r="V5612" s="285"/>
      <c r="W5612" s="285"/>
      <c r="X5612" s="285"/>
    </row>
    <row r="5613" spans="1:24">
      <c r="A5613" s="45"/>
      <c r="B5613" s="43">
        <f t="shared" si="94"/>
        <v>5591</v>
      </c>
      <c r="C5613" s="539"/>
      <c r="D5613" s="620"/>
      <c r="E5613" s="620"/>
      <c r="F5613" s="48"/>
      <c r="N5613" s="285"/>
      <c r="O5613" s="285"/>
      <c r="U5613" s="285"/>
      <c r="V5613" s="285"/>
      <c r="W5613" s="285"/>
      <c r="X5613" s="285"/>
    </row>
    <row r="5614" spans="1:24">
      <c r="A5614" s="45"/>
      <c r="B5614" s="43">
        <f t="shared" si="94"/>
        <v>5592</v>
      </c>
      <c r="C5614" s="539"/>
      <c r="D5614" s="620"/>
      <c r="E5614" s="620"/>
      <c r="F5614" s="48"/>
      <c r="N5614" s="285"/>
      <c r="O5614" s="285"/>
      <c r="U5614" s="285"/>
      <c r="V5614" s="285"/>
      <c r="W5614" s="285"/>
      <c r="X5614" s="285"/>
    </row>
    <row r="5615" spans="1:24">
      <c r="A5615" s="45"/>
      <c r="B5615" s="43">
        <f t="shared" si="94"/>
        <v>5593</v>
      </c>
      <c r="C5615" s="539"/>
      <c r="D5615" s="620"/>
      <c r="E5615" s="620"/>
      <c r="F5615" s="48"/>
      <c r="N5615" s="285"/>
      <c r="O5615" s="285"/>
      <c r="U5615" s="285"/>
      <c r="V5615" s="285"/>
      <c r="W5615" s="285"/>
      <c r="X5615" s="285"/>
    </row>
    <row r="5616" spans="1:24">
      <c r="A5616" s="45"/>
      <c r="B5616" s="43">
        <f t="shared" si="94"/>
        <v>5594</v>
      </c>
      <c r="C5616" s="539"/>
      <c r="D5616" s="620"/>
      <c r="E5616" s="620"/>
      <c r="F5616" s="48"/>
      <c r="N5616" s="285"/>
      <c r="O5616" s="285"/>
      <c r="U5616" s="285"/>
      <c r="V5616" s="285"/>
      <c r="W5616" s="285"/>
      <c r="X5616" s="285"/>
    </row>
    <row r="5617" spans="1:24">
      <c r="A5617" s="45"/>
      <c r="B5617" s="43">
        <f t="shared" si="94"/>
        <v>5595</v>
      </c>
      <c r="C5617" s="539"/>
      <c r="D5617" s="620"/>
      <c r="E5617" s="620"/>
      <c r="F5617" s="48"/>
      <c r="N5617" s="285"/>
      <c r="O5617" s="285"/>
      <c r="U5617" s="285"/>
      <c r="V5617" s="285"/>
      <c r="W5617" s="285"/>
      <c r="X5617" s="285"/>
    </row>
    <row r="5618" spans="1:24">
      <c r="A5618" s="45"/>
      <c r="B5618" s="43">
        <f t="shared" si="94"/>
        <v>5596</v>
      </c>
      <c r="C5618" s="539"/>
      <c r="D5618" s="620"/>
      <c r="E5618" s="620"/>
      <c r="F5618" s="48"/>
      <c r="N5618" s="285"/>
      <c r="O5618" s="285"/>
      <c r="U5618" s="285"/>
      <c r="V5618" s="285"/>
      <c r="W5618" s="285"/>
      <c r="X5618" s="285"/>
    </row>
    <row r="5619" spans="1:24">
      <c r="A5619" s="45"/>
      <c r="B5619" s="43">
        <f t="shared" si="94"/>
        <v>5597</v>
      </c>
      <c r="C5619" s="539"/>
      <c r="D5619" s="620"/>
      <c r="E5619" s="620"/>
      <c r="F5619" s="48"/>
      <c r="N5619" s="285"/>
      <c r="O5619" s="285"/>
      <c r="U5619" s="285"/>
      <c r="V5619" s="285"/>
      <c r="W5619" s="285"/>
      <c r="X5619" s="285"/>
    </row>
    <row r="5620" spans="1:24">
      <c r="A5620" s="45"/>
      <c r="B5620" s="43">
        <f t="shared" si="94"/>
        <v>5598</v>
      </c>
      <c r="C5620" s="539"/>
      <c r="D5620" s="620"/>
      <c r="E5620" s="620"/>
      <c r="F5620" s="48"/>
      <c r="N5620" s="285"/>
      <c r="O5620" s="285"/>
      <c r="U5620" s="285"/>
      <c r="V5620" s="285"/>
      <c r="W5620" s="285"/>
      <c r="X5620" s="285"/>
    </row>
    <row r="5621" spans="1:24">
      <c r="A5621" s="45"/>
      <c r="B5621" s="43">
        <f t="shared" si="94"/>
        <v>5599</v>
      </c>
      <c r="C5621" s="539"/>
      <c r="D5621" s="620"/>
      <c r="E5621" s="620"/>
      <c r="F5621" s="48"/>
      <c r="N5621" s="285"/>
      <c r="O5621" s="285"/>
      <c r="U5621" s="285"/>
      <c r="V5621" s="285"/>
      <c r="W5621" s="285"/>
      <c r="X5621" s="285"/>
    </row>
    <row r="5622" spans="1:24">
      <c r="A5622" s="45"/>
      <c r="B5622" s="43">
        <f t="shared" si="94"/>
        <v>5600</v>
      </c>
      <c r="C5622" s="539"/>
      <c r="D5622" s="620"/>
      <c r="E5622" s="620"/>
      <c r="F5622" s="48"/>
      <c r="N5622" s="285"/>
      <c r="O5622" s="285"/>
      <c r="U5622" s="285"/>
      <c r="V5622" s="285"/>
      <c r="W5622" s="285"/>
      <c r="X5622" s="285"/>
    </row>
    <row r="5623" spans="1:24">
      <c r="A5623" s="45"/>
      <c r="B5623" s="43">
        <f t="shared" si="94"/>
        <v>5601</v>
      </c>
      <c r="C5623" s="539"/>
      <c r="D5623" s="620"/>
      <c r="E5623" s="620"/>
      <c r="F5623" s="48"/>
      <c r="N5623" s="285"/>
      <c r="O5623" s="285"/>
      <c r="U5623" s="285"/>
      <c r="V5623" s="285"/>
      <c r="W5623" s="285"/>
      <c r="X5623" s="285"/>
    </row>
    <row r="5624" spans="1:24">
      <c r="A5624" s="45"/>
      <c r="B5624" s="43">
        <f t="shared" si="94"/>
        <v>5602</v>
      </c>
      <c r="C5624" s="539"/>
      <c r="D5624" s="620"/>
      <c r="E5624" s="620"/>
      <c r="F5624" s="48"/>
      <c r="N5624" s="285"/>
      <c r="O5624" s="285"/>
      <c r="U5624" s="285"/>
      <c r="V5624" s="285"/>
      <c r="W5624" s="285"/>
      <c r="X5624" s="285"/>
    </row>
    <row r="5625" spans="1:24">
      <c r="A5625" s="45"/>
      <c r="B5625" s="43">
        <f t="shared" si="94"/>
        <v>5603</v>
      </c>
      <c r="C5625" s="539"/>
      <c r="D5625" s="620"/>
      <c r="E5625" s="620"/>
      <c r="F5625" s="48"/>
      <c r="N5625" s="285"/>
      <c r="O5625" s="285"/>
      <c r="U5625" s="285"/>
      <c r="V5625" s="285"/>
      <c r="W5625" s="285"/>
      <c r="X5625" s="285"/>
    </row>
    <row r="5626" spans="1:24">
      <c r="A5626" s="45"/>
      <c r="B5626" s="43">
        <f t="shared" si="94"/>
        <v>5604</v>
      </c>
      <c r="C5626" s="539"/>
      <c r="D5626" s="620"/>
      <c r="E5626" s="620"/>
      <c r="F5626" s="48"/>
      <c r="N5626" s="285"/>
      <c r="O5626" s="285"/>
      <c r="U5626" s="285"/>
      <c r="V5626" s="285"/>
      <c r="W5626" s="285"/>
      <c r="X5626" s="285"/>
    </row>
    <row r="5627" spans="1:24">
      <c r="A5627" s="45"/>
      <c r="B5627" s="43">
        <f t="shared" si="94"/>
        <v>5605</v>
      </c>
      <c r="C5627" s="539"/>
      <c r="D5627" s="620"/>
      <c r="E5627" s="620"/>
      <c r="F5627" s="48"/>
      <c r="N5627" s="285"/>
      <c r="O5627" s="285"/>
      <c r="U5627" s="285"/>
      <c r="V5627" s="285"/>
      <c r="W5627" s="285"/>
      <c r="X5627" s="285"/>
    </row>
    <row r="5628" spans="1:24">
      <c r="A5628" s="45"/>
      <c r="B5628" s="43">
        <f t="shared" si="94"/>
        <v>5606</v>
      </c>
      <c r="C5628" s="539"/>
      <c r="D5628" s="620"/>
      <c r="E5628" s="620"/>
      <c r="F5628" s="48"/>
      <c r="N5628" s="285"/>
      <c r="O5628" s="285"/>
      <c r="U5628" s="285"/>
      <c r="V5628" s="285"/>
      <c r="W5628" s="285"/>
      <c r="X5628" s="285"/>
    </row>
    <row r="5629" spans="1:24">
      <c r="A5629" s="45"/>
      <c r="B5629" s="43">
        <f t="shared" si="94"/>
        <v>5607</v>
      </c>
      <c r="C5629" s="539"/>
      <c r="D5629" s="620"/>
      <c r="E5629" s="620"/>
      <c r="F5629" s="48"/>
      <c r="N5629" s="285"/>
      <c r="O5629" s="285"/>
      <c r="U5629" s="285"/>
      <c r="V5629" s="285"/>
      <c r="W5629" s="285"/>
      <c r="X5629" s="285"/>
    </row>
    <row r="5630" spans="1:24">
      <c r="A5630" s="45"/>
      <c r="B5630" s="43">
        <f t="shared" si="94"/>
        <v>5608</v>
      </c>
      <c r="C5630" s="539"/>
      <c r="D5630" s="620"/>
      <c r="E5630" s="620"/>
      <c r="F5630" s="48"/>
      <c r="N5630" s="285"/>
      <c r="O5630" s="285"/>
      <c r="U5630" s="285"/>
      <c r="V5630" s="285"/>
      <c r="W5630" s="285"/>
      <c r="X5630" s="285"/>
    </row>
    <row r="5631" spans="1:24">
      <c r="A5631" s="45"/>
      <c r="B5631" s="43">
        <f t="shared" si="94"/>
        <v>5609</v>
      </c>
      <c r="C5631" s="539"/>
      <c r="D5631" s="620"/>
      <c r="E5631" s="620"/>
      <c r="F5631" s="48"/>
      <c r="N5631" s="285"/>
      <c r="O5631" s="285"/>
      <c r="U5631" s="285"/>
      <c r="V5631" s="285"/>
      <c r="W5631" s="285"/>
      <c r="X5631" s="285"/>
    </row>
    <row r="5632" spans="1:24">
      <c r="A5632" s="45"/>
      <c r="B5632" s="43">
        <f t="shared" si="94"/>
        <v>5610</v>
      </c>
      <c r="C5632" s="539"/>
      <c r="D5632" s="620"/>
      <c r="E5632" s="620"/>
      <c r="F5632" s="48"/>
      <c r="N5632" s="285"/>
      <c r="O5632" s="285"/>
      <c r="U5632" s="285"/>
      <c r="V5632" s="285"/>
      <c r="W5632" s="285"/>
      <c r="X5632" s="285"/>
    </row>
    <row r="5633" spans="1:24">
      <c r="A5633" s="45"/>
      <c r="B5633" s="43">
        <f t="shared" si="94"/>
        <v>5611</v>
      </c>
      <c r="C5633" s="539"/>
      <c r="D5633" s="620"/>
      <c r="E5633" s="620"/>
      <c r="F5633" s="48"/>
      <c r="N5633" s="285"/>
      <c r="O5633" s="285"/>
      <c r="U5633" s="285"/>
      <c r="V5633" s="285"/>
      <c r="W5633" s="285"/>
      <c r="X5633" s="285"/>
    </row>
    <row r="5634" spans="1:24">
      <c r="A5634" s="45"/>
      <c r="B5634" s="43">
        <f t="shared" si="94"/>
        <v>5612</v>
      </c>
      <c r="C5634" s="539"/>
      <c r="D5634" s="620"/>
      <c r="E5634" s="620"/>
      <c r="F5634" s="48"/>
      <c r="N5634" s="285"/>
      <c r="O5634" s="285"/>
      <c r="U5634" s="285"/>
      <c r="V5634" s="285"/>
      <c r="W5634" s="285"/>
      <c r="X5634" s="285"/>
    </row>
    <row r="5635" spans="1:24">
      <c r="A5635" s="45"/>
      <c r="B5635" s="43">
        <f t="shared" si="94"/>
        <v>5613</v>
      </c>
      <c r="C5635" s="539"/>
      <c r="D5635" s="620"/>
      <c r="E5635" s="620"/>
      <c r="F5635" s="48"/>
      <c r="N5635" s="285"/>
      <c r="O5635" s="285"/>
      <c r="U5635" s="285"/>
      <c r="V5635" s="285"/>
      <c r="W5635" s="285"/>
      <c r="X5635" s="285"/>
    </row>
    <row r="5636" spans="1:24">
      <c r="A5636" s="45"/>
      <c r="B5636" s="43">
        <f t="shared" si="94"/>
        <v>5614</v>
      </c>
      <c r="C5636" s="539"/>
      <c r="D5636" s="620"/>
      <c r="E5636" s="620"/>
      <c r="F5636" s="48"/>
      <c r="N5636" s="285"/>
      <c r="O5636" s="285"/>
      <c r="U5636" s="285"/>
      <c r="V5636" s="285"/>
      <c r="W5636" s="285"/>
      <c r="X5636" s="285"/>
    </row>
    <row r="5637" spans="1:24">
      <c r="A5637" s="45"/>
      <c r="B5637" s="43">
        <f t="shared" si="94"/>
        <v>5615</v>
      </c>
      <c r="C5637" s="539"/>
      <c r="D5637" s="620"/>
      <c r="E5637" s="620"/>
      <c r="F5637" s="48"/>
      <c r="N5637" s="285"/>
      <c r="O5637" s="285"/>
      <c r="U5637" s="285"/>
      <c r="V5637" s="285"/>
      <c r="W5637" s="285"/>
      <c r="X5637" s="285"/>
    </row>
    <row r="5638" spans="1:24">
      <c r="A5638" s="45"/>
      <c r="B5638" s="43">
        <f t="shared" si="94"/>
        <v>5616</v>
      </c>
      <c r="C5638" s="539"/>
      <c r="D5638" s="620"/>
      <c r="E5638" s="620"/>
      <c r="F5638" s="48"/>
      <c r="N5638" s="285"/>
      <c r="O5638" s="285"/>
      <c r="U5638" s="285"/>
      <c r="V5638" s="285"/>
      <c r="W5638" s="285"/>
      <c r="X5638" s="285"/>
    </row>
    <row r="5639" spans="1:24">
      <c r="A5639" s="45"/>
      <c r="B5639" s="43">
        <f t="shared" si="94"/>
        <v>5617</v>
      </c>
      <c r="C5639" s="539"/>
      <c r="D5639" s="620"/>
      <c r="E5639" s="620"/>
      <c r="F5639" s="48"/>
      <c r="N5639" s="285"/>
      <c r="O5639" s="285"/>
      <c r="U5639" s="285"/>
      <c r="V5639" s="285"/>
      <c r="W5639" s="285"/>
      <c r="X5639" s="285"/>
    </row>
    <row r="5640" spans="1:24">
      <c r="A5640" s="45"/>
      <c r="B5640" s="43">
        <f t="shared" si="94"/>
        <v>5618</v>
      </c>
      <c r="C5640" s="539"/>
      <c r="D5640" s="620"/>
      <c r="E5640" s="620"/>
      <c r="F5640" s="48"/>
      <c r="N5640" s="285"/>
      <c r="O5640" s="285"/>
      <c r="U5640" s="285"/>
      <c r="V5640" s="285"/>
      <c r="W5640" s="285"/>
      <c r="X5640" s="285"/>
    </row>
    <row r="5641" spans="1:24">
      <c r="A5641" s="45"/>
      <c r="B5641" s="43">
        <f t="shared" si="94"/>
        <v>5619</v>
      </c>
      <c r="C5641" s="539"/>
      <c r="D5641" s="620"/>
      <c r="E5641" s="620"/>
      <c r="F5641" s="48"/>
      <c r="N5641" s="285"/>
      <c r="O5641" s="285"/>
      <c r="U5641" s="285"/>
      <c r="V5641" s="285"/>
      <c r="W5641" s="285"/>
      <c r="X5641" s="285"/>
    </row>
    <row r="5642" spans="1:24">
      <c r="A5642" s="45"/>
      <c r="B5642" s="43">
        <f t="shared" si="94"/>
        <v>5620</v>
      </c>
      <c r="C5642" s="539"/>
      <c r="D5642" s="620"/>
      <c r="E5642" s="620"/>
      <c r="F5642" s="48"/>
      <c r="N5642" s="285"/>
      <c r="O5642" s="285"/>
      <c r="U5642" s="285"/>
      <c r="V5642" s="285"/>
      <c r="W5642" s="285"/>
      <c r="X5642" s="285"/>
    </row>
    <row r="5643" spans="1:24">
      <c r="A5643" s="45"/>
      <c r="B5643" s="43">
        <f t="shared" si="94"/>
        <v>5621</v>
      </c>
      <c r="C5643" s="539"/>
      <c r="D5643" s="620"/>
      <c r="E5643" s="620"/>
      <c r="F5643" s="48"/>
      <c r="N5643" s="285"/>
      <c r="O5643" s="285"/>
      <c r="U5643" s="285"/>
      <c r="V5643" s="285"/>
      <c r="W5643" s="285"/>
      <c r="X5643" s="285"/>
    </row>
    <row r="5644" spans="1:24">
      <c r="A5644" s="45"/>
      <c r="B5644" s="43">
        <f t="shared" si="94"/>
        <v>5622</v>
      </c>
      <c r="C5644" s="539"/>
      <c r="D5644" s="620"/>
      <c r="E5644" s="620"/>
      <c r="F5644" s="48"/>
      <c r="N5644" s="285"/>
      <c r="O5644" s="285"/>
      <c r="U5644" s="285"/>
      <c r="V5644" s="285"/>
      <c r="W5644" s="285"/>
      <c r="X5644" s="285"/>
    </row>
    <row r="5645" spans="1:24">
      <c r="A5645" s="45"/>
      <c r="B5645" s="43">
        <f t="shared" si="94"/>
        <v>5623</v>
      </c>
      <c r="C5645" s="539"/>
      <c r="D5645" s="620"/>
      <c r="E5645" s="620"/>
      <c r="F5645" s="48"/>
      <c r="N5645" s="285"/>
      <c r="O5645" s="285"/>
      <c r="U5645" s="285"/>
      <c r="V5645" s="285"/>
      <c r="W5645" s="285"/>
      <c r="X5645" s="285"/>
    </row>
    <row r="5646" spans="1:24">
      <c r="A5646" s="45"/>
      <c r="B5646" s="43">
        <f t="shared" si="94"/>
        <v>5624</v>
      </c>
      <c r="C5646" s="539"/>
      <c r="D5646" s="620"/>
      <c r="E5646" s="620"/>
      <c r="F5646" s="48"/>
      <c r="N5646" s="285"/>
      <c r="O5646" s="285"/>
      <c r="U5646" s="285"/>
      <c r="V5646" s="285"/>
      <c r="W5646" s="285"/>
      <c r="X5646" s="285"/>
    </row>
    <row r="5647" spans="1:24">
      <c r="A5647" s="45"/>
      <c r="B5647" s="43">
        <f t="shared" si="94"/>
        <v>5625</v>
      </c>
      <c r="C5647" s="539"/>
      <c r="D5647" s="620"/>
      <c r="E5647" s="620"/>
      <c r="F5647" s="48"/>
      <c r="N5647" s="285"/>
      <c r="O5647" s="285"/>
      <c r="U5647" s="285"/>
      <c r="V5647" s="285"/>
      <c r="W5647" s="285"/>
      <c r="X5647" s="285"/>
    </row>
    <row r="5648" spans="1:24">
      <c r="A5648" s="45"/>
      <c r="B5648" s="43">
        <f t="shared" si="94"/>
        <v>5626</v>
      </c>
      <c r="C5648" s="539"/>
      <c r="D5648" s="620"/>
      <c r="E5648" s="620"/>
      <c r="F5648" s="48"/>
      <c r="N5648" s="285"/>
      <c r="O5648" s="285"/>
      <c r="U5648" s="285"/>
      <c r="V5648" s="285"/>
      <c r="W5648" s="285"/>
      <c r="X5648" s="285"/>
    </row>
    <row r="5649" spans="1:24">
      <c r="A5649" s="45"/>
      <c r="B5649" s="43">
        <f t="shared" si="94"/>
        <v>5627</v>
      </c>
      <c r="C5649" s="539"/>
      <c r="D5649" s="620"/>
      <c r="E5649" s="620"/>
      <c r="F5649" s="48"/>
      <c r="N5649" s="285"/>
      <c r="O5649" s="285"/>
      <c r="U5649" s="285"/>
      <c r="V5649" s="285"/>
      <c r="W5649" s="285"/>
      <c r="X5649" s="285"/>
    </row>
    <row r="5650" spans="1:24">
      <c r="A5650" s="45"/>
      <c r="B5650" s="43">
        <f t="shared" si="94"/>
        <v>5628</v>
      </c>
      <c r="C5650" s="539"/>
      <c r="D5650" s="620"/>
      <c r="E5650" s="620"/>
      <c r="F5650" s="48"/>
      <c r="N5650" s="285"/>
      <c r="O5650" s="285"/>
      <c r="U5650" s="285"/>
      <c r="V5650" s="285"/>
      <c r="W5650" s="285"/>
      <c r="X5650" s="285"/>
    </row>
    <row r="5651" spans="1:24">
      <c r="A5651" s="45"/>
      <c r="B5651" s="43">
        <f t="shared" si="94"/>
        <v>5629</v>
      </c>
      <c r="C5651" s="539"/>
      <c r="D5651" s="620"/>
      <c r="E5651" s="620"/>
      <c r="F5651" s="48"/>
      <c r="N5651" s="285"/>
      <c r="O5651" s="285"/>
      <c r="U5651" s="285"/>
      <c r="V5651" s="285"/>
      <c r="W5651" s="285"/>
      <c r="X5651" s="285"/>
    </row>
    <row r="5652" spans="1:24">
      <c r="A5652" s="45"/>
      <c r="B5652" s="43">
        <f t="shared" si="94"/>
        <v>5630</v>
      </c>
      <c r="C5652" s="539"/>
      <c r="D5652" s="620"/>
      <c r="E5652" s="620"/>
      <c r="F5652" s="48"/>
      <c r="N5652" s="285"/>
      <c r="O5652" s="285"/>
      <c r="U5652" s="285"/>
      <c r="V5652" s="285"/>
      <c r="W5652" s="285"/>
      <c r="X5652" s="285"/>
    </row>
    <row r="5653" spans="1:24">
      <c r="A5653" s="45"/>
      <c r="B5653" s="43">
        <f t="shared" si="94"/>
        <v>5631</v>
      </c>
      <c r="C5653" s="539"/>
      <c r="D5653" s="620"/>
      <c r="E5653" s="620"/>
      <c r="F5653" s="48"/>
      <c r="N5653" s="285"/>
      <c r="O5653" s="285"/>
      <c r="U5653" s="285"/>
      <c r="V5653" s="285"/>
      <c r="W5653" s="285"/>
      <c r="X5653" s="285"/>
    </row>
    <row r="5654" spans="1:24">
      <c r="A5654" s="45"/>
      <c r="B5654" s="43">
        <f t="shared" si="94"/>
        <v>5632</v>
      </c>
      <c r="C5654" s="539"/>
      <c r="D5654" s="620"/>
      <c r="E5654" s="620"/>
      <c r="F5654" s="48"/>
      <c r="N5654" s="285"/>
      <c r="O5654" s="285"/>
      <c r="U5654" s="285"/>
      <c r="V5654" s="285"/>
      <c r="W5654" s="285"/>
      <c r="X5654" s="285"/>
    </row>
    <row r="5655" spans="1:24">
      <c r="A5655" s="45"/>
      <c r="B5655" s="43">
        <f t="shared" si="94"/>
        <v>5633</v>
      </c>
      <c r="C5655" s="539"/>
      <c r="D5655" s="620"/>
      <c r="E5655" s="620"/>
      <c r="F5655" s="48"/>
      <c r="N5655" s="285"/>
      <c r="O5655" s="285"/>
      <c r="U5655" s="285"/>
      <c r="V5655" s="285"/>
      <c r="W5655" s="285"/>
      <c r="X5655" s="285"/>
    </row>
    <row r="5656" spans="1:24">
      <c r="A5656" s="45"/>
      <c r="B5656" s="43">
        <f t="shared" si="94"/>
        <v>5634</v>
      </c>
      <c r="C5656" s="539"/>
      <c r="D5656" s="620"/>
      <c r="E5656" s="620"/>
      <c r="F5656" s="48"/>
      <c r="N5656" s="285"/>
      <c r="O5656" s="285"/>
      <c r="U5656" s="285"/>
      <c r="V5656" s="285"/>
      <c r="W5656" s="285"/>
      <c r="X5656" s="285"/>
    </row>
    <row r="5657" spans="1:24">
      <c r="A5657" s="45"/>
      <c r="B5657" s="43">
        <f t="shared" ref="B5657:B5720" si="95">B5656+1</f>
        <v>5635</v>
      </c>
      <c r="C5657" s="539"/>
      <c r="D5657" s="620"/>
      <c r="E5657" s="620"/>
      <c r="F5657" s="48"/>
      <c r="N5657" s="285"/>
      <c r="O5657" s="285"/>
      <c r="U5657" s="285"/>
      <c r="V5657" s="285"/>
      <c r="W5657" s="285"/>
      <c r="X5657" s="285"/>
    </row>
    <row r="5658" spans="1:24">
      <c r="A5658" s="45"/>
      <c r="B5658" s="43">
        <f t="shared" si="95"/>
        <v>5636</v>
      </c>
      <c r="C5658" s="539"/>
      <c r="D5658" s="620"/>
      <c r="E5658" s="620"/>
      <c r="F5658" s="48"/>
      <c r="N5658" s="285"/>
      <c r="O5658" s="285"/>
      <c r="U5658" s="285"/>
      <c r="V5658" s="285"/>
      <c r="W5658" s="285"/>
      <c r="X5658" s="285"/>
    </row>
    <row r="5659" spans="1:24">
      <c r="A5659" s="45"/>
      <c r="B5659" s="43">
        <f t="shared" si="95"/>
        <v>5637</v>
      </c>
      <c r="C5659" s="539"/>
      <c r="D5659" s="620"/>
      <c r="E5659" s="620"/>
      <c r="F5659" s="48"/>
      <c r="N5659" s="285"/>
      <c r="O5659" s="285"/>
      <c r="U5659" s="285"/>
      <c r="V5659" s="285"/>
      <c r="W5659" s="285"/>
      <c r="X5659" s="285"/>
    </row>
    <row r="5660" spans="1:24">
      <c r="A5660" s="45"/>
      <c r="B5660" s="43">
        <f t="shared" si="95"/>
        <v>5638</v>
      </c>
      <c r="C5660" s="539"/>
      <c r="D5660" s="620"/>
      <c r="E5660" s="620"/>
      <c r="F5660" s="48"/>
      <c r="N5660" s="285"/>
      <c r="O5660" s="285"/>
      <c r="U5660" s="285"/>
      <c r="V5660" s="285"/>
      <c r="W5660" s="285"/>
      <c r="X5660" s="285"/>
    </row>
    <row r="5661" spans="1:24">
      <c r="A5661" s="45"/>
      <c r="B5661" s="43">
        <f t="shared" si="95"/>
        <v>5639</v>
      </c>
      <c r="C5661" s="539"/>
      <c r="D5661" s="620"/>
      <c r="E5661" s="620"/>
      <c r="F5661" s="48"/>
      <c r="N5661" s="285"/>
      <c r="O5661" s="285"/>
      <c r="U5661" s="285"/>
      <c r="V5661" s="285"/>
      <c r="W5661" s="285"/>
      <c r="X5661" s="285"/>
    </row>
    <row r="5662" spans="1:24">
      <c r="A5662" s="45"/>
      <c r="B5662" s="43">
        <f t="shared" si="95"/>
        <v>5640</v>
      </c>
      <c r="C5662" s="539"/>
      <c r="D5662" s="620"/>
      <c r="E5662" s="620"/>
      <c r="F5662" s="48"/>
      <c r="N5662" s="285"/>
      <c r="O5662" s="285"/>
      <c r="U5662" s="285"/>
      <c r="V5662" s="285"/>
      <c r="W5662" s="285"/>
      <c r="X5662" s="285"/>
    </row>
    <row r="5663" spans="1:24">
      <c r="A5663" s="45"/>
      <c r="B5663" s="43">
        <f t="shared" si="95"/>
        <v>5641</v>
      </c>
      <c r="C5663" s="539"/>
      <c r="D5663" s="620"/>
      <c r="E5663" s="620"/>
      <c r="F5663" s="48"/>
      <c r="N5663" s="285"/>
      <c r="O5663" s="285"/>
      <c r="U5663" s="285"/>
      <c r="V5663" s="285"/>
      <c r="W5663" s="285"/>
      <c r="X5663" s="285"/>
    </row>
    <row r="5664" spans="1:24">
      <c r="A5664" s="45"/>
      <c r="B5664" s="43">
        <f t="shared" si="95"/>
        <v>5642</v>
      </c>
      <c r="C5664" s="539"/>
      <c r="D5664" s="620"/>
      <c r="E5664" s="620"/>
      <c r="F5664" s="48"/>
      <c r="N5664" s="285"/>
      <c r="O5664" s="285"/>
      <c r="U5664" s="285"/>
      <c r="V5664" s="285"/>
      <c r="W5664" s="285"/>
      <c r="X5664" s="285"/>
    </row>
    <row r="5665" spans="1:24">
      <c r="A5665" s="45"/>
      <c r="B5665" s="43">
        <f t="shared" si="95"/>
        <v>5643</v>
      </c>
      <c r="C5665" s="539"/>
      <c r="D5665" s="620"/>
      <c r="E5665" s="620"/>
      <c r="F5665" s="48"/>
      <c r="N5665" s="285"/>
      <c r="O5665" s="285"/>
      <c r="U5665" s="285"/>
      <c r="V5665" s="285"/>
      <c r="W5665" s="285"/>
      <c r="X5665" s="285"/>
    </row>
    <row r="5666" spans="1:24">
      <c r="A5666" s="45"/>
      <c r="B5666" s="43">
        <f t="shared" si="95"/>
        <v>5644</v>
      </c>
      <c r="C5666" s="539"/>
      <c r="D5666" s="620"/>
      <c r="E5666" s="620"/>
      <c r="F5666" s="48"/>
      <c r="N5666" s="285"/>
      <c r="O5666" s="285"/>
      <c r="U5666" s="285"/>
      <c r="V5666" s="285"/>
      <c r="W5666" s="285"/>
      <c r="X5666" s="285"/>
    </row>
    <row r="5667" spans="1:24">
      <c r="A5667" s="45"/>
      <c r="B5667" s="43">
        <f t="shared" si="95"/>
        <v>5645</v>
      </c>
      <c r="C5667" s="539"/>
      <c r="D5667" s="620"/>
      <c r="E5667" s="620"/>
      <c r="F5667" s="48"/>
      <c r="N5667" s="285"/>
      <c r="O5667" s="285"/>
      <c r="U5667" s="285"/>
      <c r="V5667" s="285"/>
      <c r="W5667" s="285"/>
      <c r="X5667" s="285"/>
    </row>
    <row r="5668" spans="1:24">
      <c r="A5668" s="45"/>
      <c r="B5668" s="43">
        <f t="shared" si="95"/>
        <v>5646</v>
      </c>
      <c r="C5668" s="539"/>
      <c r="D5668" s="620"/>
      <c r="E5668" s="620"/>
      <c r="F5668" s="48"/>
      <c r="N5668" s="285"/>
      <c r="O5668" s="285"/>
      <c r="U5668" s="285"/>
      <c r="V5668" s="285"/>
      <c r="W5668" s="285"/>
      <c r="X5668" s="285"/>
    </row>
    <row r="5669" spans="1:24">
      <c r="A5669" s="45"/>
      <c r="B5669" s="43">
        <f t="shared" si="95"/>
        <v>5647</v>
      </c>
      <c r="C5669" s="539"/>
      <c r="D5669" s="620"/>
      <c r="E5669" s="620"/>
      <c r="F5669" s="48"/>
      <c r="N5669" s="285"/>
      <c r="O5669" s="285"/>
      <c r="U5669" s="285"/>
      <c r="V5669" s="285"/>
      <c r="W5669" s="285"/>
      <c r="X5669" s="285"/>
    </row>
    <row r="5670" spans="1:24">
      <c r="A5670" s="45"/>
      <c r="B5670" s="43">
        <f t="shared" si="95"/>
        <v>5648</v>
      </c>
      <c r="C5670" s="539"/>
      <c r="D5670" s="620"/>
      <c r="E5670" s="620"/>
      <c r="F5670" s="48"/>
      <c r="N5670" s="285"/>
      <c r="O5670" s="285"/>
      <c r="U5670" s="285"/>
      <c r="V5670" s="285"/>
      <c r="W5670" s="285"/>
      <c r="X5670" s="285"/>
    </row>
    <row r="5671" spans="1:24">
      <c r="A5671" s="45"/>
      <c r="B5671" s="43">
        <f t="shared" si="95"/>
        <v>5649</v>
      </c>
      <c r="C5671" s="539"/>
      <c r="D5671" s="620"/>
      <c r="E5671" s="620"/>
      <c r="F5671" s="48"/>
      <c r="N5671" s="285"/>
      <c r="O5671" s="285"/>
      <c r="U5671" s="285"/>
      <c r="V5671" s="285"/>
      <c r="W5671" s="285"/>
      <c r="X5671" s="285"/>
    </row>
    <row r="5672" spans="1:24">
      <c r="A5672" s="45"/>
      <c r="B5672" s="43">
        <f t="shared" si="95"/>
        <v>5650</v>
      </c>
      <c r="C5672" s="539"/>
      <c r="D5672" s="620"/>
      <c r="E5672" s="620"/>
      <c r="F5672" s="48"/>
      <c r="N5672" s="285"/>
      <c r="O5672" s="285"/>
      <c r="U5672" s="285"/>
      <c r="V5672" s="285"/>
      <c r="W5672" s="285"/>
      <c r="X5672" s="285"/>
    </row>
    <row r="5673" spans="1:24">
      <c r="A5673" s="45"/>
      <c r="B5673" s="43">
        <f t="shared" si="95"/>
        <v>5651</v>
      </c>
      <c r="C5673" s="539"/>
      <c r="D5673" s="620"/>
      <c r="E5673" s="620"/>
      <c r="F5673" s="48"/>
      <c r="N5673" s="285"/>
      <c r="O5673" s="285"/>
      <c r="U5673" s="285"/>
      <c r="V5673" s="285"/>
      <c r="W5673" s="285"/>
      <c r="X5673" s="285"/>
    </row>
    <row r="5674" spans="1:24">
      <c r="A5674" s="45"/>
      <c r="B5674" s="43">
        <f t="shared" si="95"/>
        <v>5652</v>
      </c>
      <c r="C5674" s="539"/>
      <c r="D5674" s="620"/>
      <c r="E5674" s="620"/>
      <c r="F5674" s="48"/>
      <c r="N5674" s="285"/>
      <c r="O5674" s="285"/>
      <c r="U5674" s="285"/>
      <c r="V5674" s="285"/>
      <c r="W5674" s="285"/>
      <c r="X5674" s="285"/>
    </row>
    <row r="5675" spans="1:24">
      <c r="A5675" s="45"/>
      <c r="B5675" s="43">
        <f t="shared" si="95"/>
        <v>5653</v>
      </c>
      <c r="C5675" s="539"/>
      <c r="D5675" s="620"/>
      <c r="E5675" s="620"/>
      <c r="F5675" s="48"/>
      <c r="N5675" s="285"/>
      <c r="O5675" s="285"/>
      <c r="U5675" s="285"/>
      <c r="V5675" s="285"/>
      <c r="W5675" s="285"/>
      <c r="X5675" s="285"/>
    </row>
    <row r="5676" spans="1:24">
      <c r="A5676" s="45"/>
      <c r="B5676" s="43">
        <f t="shared" si="95"/>
        <v>5654</v>
      </c>
      <c r="C5676" s="539"/>
      <c r="D5676" s="620"/>
      <c r="E5676" s="620"/>
      <c r="F5676" s="48"/>
      <c r="N5676" s="285"/>
      <c r="O5676" s="285"/>
      <c r="U5676" s="285"/>
      <c r="V5676" s="285"/>
      <c r="W5676" s="285"/>
      <c r="X5676" s="285"/>
    </row>
    <row r="5677" spans="1:24">
      <c r="A5677" s="45"/>
      <c r="B5677" s="43">
        <f t="shared" si="95"/>
        <v>5655</v>
      </c>
      <c r="C5677" s="539"/>
      <c r="D5677" s="620"/>
      <c r="E5677" s="620"/>
      <c r="F5677" s="48"/>
      <c r="N5677" s="285"/>
      <c r="O5677" s="285"/>
      <c r="U5677" s="285"/>
      <c r="V5677" s="285"/>
      <c r="W5677" s="285"/>
      <c r="X5677" s="285"/>
    </row>
    <row r="5678" spans="1:24">
      <c r="A5678" s="45"/>
      <c r="B5678" s="43">
        <f t="shared" si="95"/>
        <v>5656</v>
      </c>
      <c r="C5678" s="539"/>
      <c r="D5678" s="620"/>
      <c r="E5678" s="620"/>
      <c r="F5678" s="48"/>
      <c r="N5678" s="285"/>
      <c r="O5678" s="285"/>
      <c r="U5678" s="285"/>
      <c r="V5678" s="285"/>
      <c r="W5678" s="285"/>
      <c r="X5678" s="285"/>
    </row>
    <row r="5679" spans="1:24">
      <c r="A5679" s="45"/>
      <c r="B5679" s="43">
        <f t="shared" si="95"/>
        <v>5657</v>
      </c>
      <c r="C5679" s="539"/>
      <c r="D5679" s="620"/>
      <c r="E5679" s="620"/>
      <c r="F5679" s="48"/>
      <c r="N5679" s="285"/>
      <c r="O5679" s="285"/>
      <c r="U5679" s="285"/>
      <c r="V5679" s="285"/>
      <c r="W5679" s="285"/>
      <c r="X5679" s="285"/>
    </row>
    <row r="5680" spans="1:24">
      <c r="A5680" s="45"/>
      <c r="B5680" s="43">
        <f t="shared" si="95"/>
        <v>5658</v>
      </c>
      <c r="C5680" s="539"/>
      <c r="D5680" s="620"/>
      <c r="E5680" s="620"/>
      <c r="F5680" s="48"/>
      <c r="N5680" s="285"/>
      <c r="O5680" s="285"/>
      <c r="U5680" s="285"/>
      <c r="V5680" s="285"/>
      <c r="W5680" s="285"/>
      <c r="X5680" s="285"/>
    </row>
    <row r="5681" spans="1:24">
      <c r="A5681" s="45"/>
      <c r="B5681" s="43">
        <f t="shared" si="95"/>
        <v>5659</v>
      </c>
      <c r="C5681" s="539"/>
      <c r="D5681" s="620"/>
      <c r="E5681" s="620"/>
      <c r="F5681" s="48"/>
      <c r="N5681" s="285"/>
      <c r="O5681" s="285"/>
      <c r="U5681" s="285"/>
      <c r="V5681" s="285"/>
      <c r="W5681" s="285"/>
      <c r="X5681" s="285"/>
    </row>
    <row r="5682" spans="1:24">
      <c r="A5682" s="45"/>
      <c r="B5682" s="43">
        <f t="shared" si="95"/>
        <v>5660</v>
      </c>
      <c r="C5682" s="539"/>
      <c r="D5682" s="620"/>
      <c r="E5682" s="620"/>
      <c r="F5682" s="48"/>
      <c r="N5682" s="285"/>
      <c r="O5682" s="285"/>
      <c r="U5682" s="285"/>
      <c r="V5682" s="285"/>
      <c r="W5682" s="285"/>
      <c r="X5682" s="285"/>
    </row>
    <row r="5683" spans="1:24">
      <c r="A5683" s="45"/>
      <c r="B5683" s="43">
        <f t="shared" si="95"/>
        <v>5661</v>
      </c>
      <c r="C5683" s="539"/>
      <c r="D5683" s="620"/>
      <c r="E5683" s="620"/>
      <c r="F5683" s="48"/>
      <c r="N5683" s="285"/>
      <c r="O5683" s="285"/>
      <c r="U5683" s="285"/>
      <c r="V5683" s="285"/>
      <c r="W5683" s="285"/>
      <c r="X5683" s="285"/>
    </row>
    <row r="5684" spans="1:24">
      <c r="A5684" s="45"/>
      <c r="B5684" s="43">
        <f t="shared" si="95"/>
        <v>5662</v>
      </c>
      <c r="C5684" s="539"/>
      <c r="D5684" s="620"/>
      <c r="E5684" s="620"/>
      <c r="F5684" s="48"/>
      <c r="N5684" s="285"/>
      <c r="O5684" s="285"/>
      <c r="U5684" s="285"/>
      <c r="V5684" s="285"/>
      <c r="W5684" s="285"/>
      <c r="X5684" s="285"/>
    </row>
    <row r="5685" spans="1:24">
      <c r="A5685" s="45"/>
      <c r="B5685" s="43">
        <f t="shared" si="95"/>
        <v>5663</v>
      </c>
      <c r="C5685" s="539"/>
      <c r="D5685" s="620"/>
      <c r="E5685" s="620"/>
      <c r="F5685" s="48"/>
      <c r="N5685" s="285"/>
      <c r="O5685" s="285"/>
      <c r="U5685" s="285"/>
      <c r="V5685" s="285"/>
      <c r="W5685" s="285"/>
      <c r="X5685" s="285"/>
    </row>
    <row r="5686" spans="1:24">
      <c r="A5686" s="45"/>
      <c r="B5686" s="43">
        <f t="shared" si="95"/>
        <v>5664</v>
      </c>
      <c r="C5686" s="539"/>
      <c r="D5686" s="620"/>
      <c r="E5686" s="620"/>
      <c r="F5686" s="48"/>
      <c r="N5686" s="285"/>
      <c r="O5686" s="285"/>
      <c r="U5686" s="285"/>
      <c r="V5686" s="285"/>
      <c r="W5686" s="285"/>
      <c r="X5686" s="285"/>
    </row>
    <row r="5687" spans="1:24">
      <c r="A5687" s="45"/>
      <c r="B5687" s="43">
        <f t="shared" si="95"/>
        <v>5665</v>
      </c>
      <c r="C5687" s="539"/>
      <c r="D5687" s="620"/>
      <c r="E5687" s="620"/>
      <c r="F5687" s="48"/>
      <c r="N5687" s="285"/>
      <c r="O5687" s="285"/>
      <c r="U5687" s="285"/>
      <c r="V5687" s="285"/>
      <c r="W5687" s="285"/>
      <c r="X5687" s="285"/>
    </row>
    <row r="5688" spans="1:24">
      <c r="A5688" s="45"/>
      <c r="B5688" s="43">
        <f t="shared" si="95"/>
        <v>5666</v>
      </c>
      <c r="C5688" s="539"/>
      <c r="D5688" s="620"/>
      <c r="E5688" s="620"/>
      <c r="F5688" s="48"/>
      <c r="N5688" s="285"/>
      <c r="O5688" s="285"/>
      <c r="U5688" s="285"/>
      <c r="V5688" s="285"/>
      <c r="W5688" s="285"/>
      <c r="X5688" s="285"/>
    </row>
    <row r="5689" spans="1:24">
      <c r="A5689" s="45"/>
      <c r="B5689" s="43">
        <f t="shared" si="95"/>
        <v>5667</v>
      </c>
      <c r="C5689" s="539"/>
      <c r="D5689" s="620"/>
      <c r="E5689" s="620"/>
      <c r="F5689" s="48"/>
      <c r="N5689" s="285"/>
      <c r="O5689" s="285"/>
      <c r="U5689" s="285"/>
      <c r="V5689" s="285"/>
      <c r="W5689" s="285"/>
      <c r="X5689" s="285"/>
    </row>
    <row r="5690" spans="1:24">
      <c r="A5690" s="45"/>
      <c r="B5690" s="43">
        <f t="shared" si="95"/>
        <v>5668</v>
      </c>
      <c r="C5690" s="539"/>
      <c r="D5690" s="620"/>
      <c r="E5690" s="620"/>
      <c r="F5690" s="48"/>
      <c r="N5690" s="285"/>
      <c r="O5690" s="285"/>
      <c r="U5690" s="285"/>
      <c r="V5690" s="285"/>
      <c r="W5690" s="285"/>
      <c r="X5690" s="285"/>
    </row>
    <row r="5691" spans="1:24">
      <c r="A5691" s="45"/>
      <c r="B5691" s="43">
        <f t="shared" si="95"/>
        <v>5669</v>
      </c>
      <c r="C5691" s="539"/>
      <c r="D5691" s="620"/>
      <c r="E5691" s="620"/>
      <c r="F5691" s="48"/>
      <c r="N5691" s="285"/>
      <c r="O5691" s="285"/>
      <c r="U5691" s="285"/>
      <c r="V5691" s="285"/>
      <c r="W5691" s="285"/>
      <c r="X5691" s="285"/>
    </row>
    <row r="5692" spans="1:24">
      <c r="A5692" s="45"/>
      <c r="B5692" s="43">
        <f t="shared" si="95"/>
        <v>5670</v>
      </c>
      <c r="C5692" s="539"/>
      <c r="D5692" s="620"/>
      <c r="E5692" s="620"/>
      <c r="F5692" s="48"/>
      <c r="N5692" s="285"/>
      <c r="O5692" s="285"/>
      <c r="U5692" s="285"/>
      <c r="V5692" s="285"/>
      <c r="W5692" s="285"/>
      <c r="X5692" s="285"/>
    </row>
    <row r="5693" spans="1:24">
      <c r="A5693" s="45"/>
      <c r="B5693" s="43">
        <f t="shared" si="95"/>
        <v>5671</v>
      </c>
      <c r="C5693" s="539"/>
      <c r="D5693" s="620"/>
      <c r="E5693" s="620"/>
      <c r="F5693" s="48"/>
      <c r="N5693" s="285"/>
      <c r="O5693" s="285"/>
      <c r="U5693" s="285"/>
      <c r="V5693" s="285"/>
      <c r="W5693" s="285"/>
      <c r="X5693" s="285"/>
    </row>
    <row r="5694" spans="1:24">
      <c r="A5694" s="45"/>
      <c r="B5694" s="43">
        <f t="shared" si="95"/>
        <v>5672</v>
      </c>
      <c r="C5694" s="539"/>
      <c r="D5694" s="620"/>
      <c r="E5694" s="620"/>
      <c r="F5694" s="48"/>
      <c r="N5694" s="285"/>
      <c r="O5694" s="285"/>
      <c r="U5694" s="285"/>
      <c r="V5694" s="285"/>
      <c r="W5694" s="285"/>
      <c r="X5694" s="285"/>
    </row>
    <row r="5695" spans="1:24">
      <c r="A5695" s="45"/>
      <c r="B5695" s="43">
        <f t="shared" si="95"/>
        <v>5673</v>
      </c>
      <c r="C5695" s="539"/>
      <c r="D5695" s="620"/>
      <c r="E5695" s="620"/>
      <c r="F5695" s="48"/>
      <c r="N5695" s="285"/>
      <c r="O5695" s="285"/>
      <c r="U5695" s="285"/>
      <c r="V5695" s="285"/>
      <c r="W5695" s="285"/>
      <c r="X5695" s="285"/>
    </row>
    <row r="5696" spans="1:24">
      <c r="A5696" s="45"/>
      <c r="B5696" s="43">
        <f t="shared" si="95"/>
        <v>5674</v>
      </c>
      <c r="C5696" s="539"/>
      <c r="D5696" s="620"/>
      <c r="E5696" s="620"/>
      <c r="F5696" s="48"/>
      <c r="N5696" s="285"/>
      <c r="O5696" s="285"/>
      <c r="U5696" s="285"/>
      <c r="V5696" s="285"/>
      <c r="W5696" s="285"/>
      <c r="X5696" s="285"/>
    </row>
    <row r="5697" spans="1:24">
      <c r="A5697" s="45"/>
      <c r="B5697" s="43">
        <f t="shared" si="95"/>
        <v>5675</v>
      </c>
      <c r="C5697" s="539"/>
      <c r="D5697" s="620"/>
      <c r="E5697" s="620"/>
      <c r="F5697" s="48"/>
      <c r="N5697" s="285"/>
      <c r="O5697" s="285"/>
      <c r="U5697" s="285"/>
      <c r="V5697" s="285"/>
      <c r="W5697" s="285"/>
      <c r="X5697" s="285"/>
    </row>
    <row r="5698" spans="1:24">
      <c r="A5698" s="45"/>
      <c r="B5698" s="43">
        <f t="shared" si="95"/>
        <v>5676</v>
      </c>
      <c r="C5698" s="539"/>
      <c r="D5698" s="620"/>
      <c r="E5698" s="620"/>
      <c r="F5698" s="48"/>
      <c r="N5698" s="285"/>
      <c r="O5698" s="285"/>
      <c r="U5698" s="285"/>
      <c r="V5698" s="285"/>
      <c r="W5698" s="285"/>
      <c r="X5698" s="285"/>
    </row>
    <row r="5699" spans="1:24">
      <c r="A5699" s="45"/>
      <c r="B5699" s="43">
        <f t="shared" si="95"/>
        <v>5677</v>
      </c>
      <c r="C5699" s="539"/>
      <c r="D5699" s="620"/>
      <c r="E5699" s="620"/>
      <c r="F5699" s="48"/>
      <c r="N5699" s="285"/>
      <c r="O5699" s="285"/>
      <c r="U5699" s="285"/>
      <c r="V5699" s="285"/>
      <c r="W5699" s="285"/>
      <c r="X5699" s="285"/>
    </row>
    <row r="5700" spans="1:24">
      <c r="A5700" s="45"/>
      <c r="B5700" s="43">
        <f t="shared" si="95"/>
        <v>5678</v>
      </c>
      <c r="C5700" s="539"/>
      <c r="D5700" s="620"/>
      <c r="E5700" s="620"/>
      <c r="F5700" s="48"/>
      <c r="N5700" s="285"/>
      <c r="O5700" s="285"/>
      <c r="U5700" s="285"/>
      <c r="V5700" s="285"/>
      <c r="W5700" s="285"/>
      <c r="X5700" s="285"/>
    </row>
    <row r="5701" spans="1:24">
      <c r="A5701" s="45"/>
      <c r="B5701" s="43">
        <f t="shared" si="95"/>
        <v>5679</v>
      </c>
      <c r="C5701" s="539"/>
      <c r="D5701" s="620"/>
      <c r="E5701" s="620"/>
      <c r="F5701" s="48"/>
      <c r="N5701" s="285"/>
      <c r="O5701" s="285"/>
      <c r="U5701" s="285"/>
      <c r="V5701" s="285"/>
      <c r="W5701" s="285"/>
      <c r="X5701" s="285"/>
    </row>
    <row r="5702" spans="1:24">
      <c r="A5702" s="45"/>
      <c r="B5702" s="43">
        <f t="shared" si="95"/>
        <v>5680</v>
      </c>
      <c r="C5702" s="539"/>
      <c r="D5702" s="620"/>
      <c r="E5702" s="620"/>
      <c r="F5702" s="48"/>
      <c r="N5702" s="285"/>
      <c r="O5702" s="285"/>
      <c r="U5702" s="285"/>
      <c r="V5702" s="285"/>
      <c r="W5702" s="285"/>
      <c r="X5702" s="285"/>
    </row>
    <row r="5703" spans="1:24">
      <c r="A5703" s="45"/>
      <c r="B5703" s="43">
        <f t="shared" si="95"/>
        <v>5681</v>
      </c>
      <c r="C5703" s="539"/>
      <c r="D5703" s="620"/>
      <c r="E5703" s="620"/>
      <c r="F5703" s="48"/>
      <c r="N5703" s="285"/>
      <c r="O5703" s="285"/>
      <c r="U5703" s="285"/>
      <c r="V5703" s="285"/>
      <c r="W5703" s="285"/>
      <c r="X5703" s="285"/>
    </row>
    <row r="5704" spans="1:24">
      <c r="A5704" s="45"/>
      <c r="B5704" s="43">
        <f t="shared" si="95"/>
        <v>5682</v>
      </c>
      <c r="C5704" s="539"/>
      <c r="D5704" s="620"/>
      <c r="E5704" s="620"/>
      <c r="F5704" s="48"/>
      <c r="N5704" s="285"/>
      <c r="O5704" s="285"/>
      <c r="U5704" s="285"/>
      <c r="V5704" s="285"/>
      <c r="W5704" s="285"/>
      <c r="X5704" s="285"/>
    </row>
    <row r="5705" spans="1:24">
      <c r="A5705" s="45"/>
      <c r="B5705" s="43">
        <f t="shared" si="95"/>
        <v>5683</v>
      </c>
      <c r="C5705" s="539"/>
      <c r="D5705" s="620"/>
      <c r="E5705" s="620"/>
      <c r="F5705" s="48"/>
      <c r="N5705" s="285"/>
      <c r="O5705" s="285"/>
      <c r="U5705" s="285"/>
      <c r="V5705" s="285"/>
      <c r="W5705" s="285"/>
      <c r="X5705" s="285"/>
    </row>
    <row r="5706" spans="1:24">
      <c r="A5706" s="45"/>
      <c r="B5706" s="43">
        <f t="shared" si="95"/>
        <v>5684</v>
      </c>
      <c r="C5706" s="539"/>
      <c r="D5706" s="620"/>
      <c r="E5706" s="620"/>
      <c r="F5706" s="48"/>
      <c r="N5706" s="285"/>
      <c r="O5706" s="285"/>
      <c r="U5706" s="285"/>
      <c r="V5706" s="285"/>
      <c r="W5706" s="285"/>
      <c r="X5706" s="285"/>
    </row>
    <row r="5707" spans="1:24">
      <c r="A5707" s="45"/>
      <c r="B5707" s="43">
        <f t="shared" si="95"/>
        <v>5685</v>
      </c>
      <c r="C5707" s="539"/>
      <c r="D5707" s="620"/>
      <c r="E5707" s="620"/>
      <c r="F5707" s="48"/>
      <c r="N5707" s="285"/>
      <c r="O5707" s="285"/>
      <c r="U5707" s="285"/>
      <c r="V5707" s="285"/>
      <c r="W5707" s="285"/>
      <c r="X5707" s="285"/>
    </row>
    <row r="5708" spans="1:24">
      <c r="A5708" s="45"/>
      <c r="B5708" s="43">
        <f t="shared" si="95"/>
        <v>5686</v>
      </c>
      <c r="C5708" s="539"/>
      <c r="D5708" s="620"/>
      <c r="E5708" s="620"/>
      <c r="F5708" s="48"/>
      <c r="N5708" s="285"/>
      <c r="O5708" s="285"/>
      <c r="U5708" s="285"/>
      <c r="V5708" s="285"/>
      <c r="W5708" s="285"/>
      <c r="X5708" s="285"/>
    </row>
    <row r="5709" spans="1:24">
      <c r="A5709" s="45"/>
      <c r="B5709" s="43">
        <f t="shared" si="95"/>
        <v>5687</v>
      </c>
      <c r="C5709" s="539"/>
      <c r="D5709" s="620"/>
      <c r="E5709" s="620"/>
      <c r="F5709" s="48"/>
      <c r="N5709" s="285"/>
      <c r="O5709" s="285"/>
      <c r="U5709" s="285"/>
      <c r="V5709" s="285"/>
      <c r="W5709" s="285"/>
      <c r="X5709" s="285"/>
    </row>
    <row r="5710" spans="1:24">
      <c r="A5710" s="45"/>
      <c r="B5710" s="43">
        <f t="shared" si="95"/>
        <v>5688</v>
      </c>
      <c r="C5710" s="539"/>
      <c r="D5710" s="620"/>
      <c r="E5710" s="620"/>
      <c r="F5710" s="48"/>
      <c r="N5710" s="285"/>
      <c r="O5710" s="285"/>
      <c r="U5710" s="285"/>
      <c r="V5710" s="285"/>
      <c r="W5710" s="285"/>
      <c r="X5710" s="285"/>
    </row>
    <row r="5711" spans="1:24">
      <c r="A5711" s="45"/>
      <c r="B5711" s="43">
        <f t="shared" si="95"/>
        <v>5689</v>
      </c>
      <c r="C5711" s="539"/>
      <c r="D5711" s="620"/>
      <c r="E5711" s="620"/>
      <c r="F5711" s="48"/>
      <c r="N5711" s="285"/>
      <c r="O5711" s="285"/>
      <c r="U5711" s="285"/>
      <c r="V5711" s="285"/>
      <c r="W5711" s="285"/>
      <c r="X5711" s="285"/>
    </row>
    <row r="5712" spans="1:24">
      <c r="A5712" s="45"/>
      <c r="B5712" s="43">
        <f t="shared" si="95"/>
        <v>5690</v>
      </c>
      <c r="C5712" s="539"/>
      <c r="D5712" s="620"/>
      <c r="E5712" s="620"/>
      <c r="F5712" s="48"/>
      <c r="N5712" s="285"/>
      <c r="O5712" s="285"/>
      <c r="U5712" s="285"/>
      <c r="V5712" s="285"/>
      <c r="W5712" s="285"/>
      <c r="X5712" s="285"/>
    </row>
    <row r="5713" spans="1:24">
      <c r="A5713" s="45"/>
      <c r="B5713" s="43">
        <f t="shared" si="95"/>
        <v>5691</v>
      </c>
      <c r="C5713" s="539"/>
      <c r="D5713" s="620"/>
      <c r="E5713" s="620"/>
      <c r="F5713" s="48"/>
      <c r="N5713" s="285"/>
      <c r="O5713" s="285"/>
      <c r="U5713" s="285"/>
      <c r="V5713" s="285"/>
      <c r="W5713" s="285"/>
      <c r="X5713" s="285"/>
    </row>
    <row r="5714" spans="1:24">
      <c r="A5714" s="45"/>
      <c r="B5714" s="43">
        <f t="shared" si="95"/>
        <v>5692</v>
      </c>
      <c r="C5714" s="539"/>
      <c r="D5714" s="620"/>
      <c r="E5714" s="620"/>
      <c r="F5714" s="48"/>
      <c r="N5714" s="285"/>
      <c r="O5714" s="285"/>
      <c r="U5714" s="285"/>
      <c r="V5714" s="285"/>
      <c r="W5714" s="285"/>
      <c r="X5714" s="285"/>
    </row>
    <row r="5715" spans="1:24">
      <c r="A5715" s="45"/>
      <c r="B5715" s="43">
        <f t="shared" si="95"/>
        <v>5693</v>
      </c>
      <c r="C5715" s="539"/>
      <c r="D5715" s="620"/>
      <c r="E5715" s="620"/>
      <c r="F5715" s="48"/>
      <c r="N5715" s="285"/>
      <c r="O5715" s="285"/>
      <c r="U5715" s="285"/>
      <c r="V5715" s="285"/>
      <c r="W5715" s="285"/>
      <c r="X5715" s="285"/>
    </row>
    <row r="5716" spans="1:24">
      <c r="A5716" s="45"/>
      <c r="B5716" s="43">
        <f t="shared" si="95"/>
        <v>5694</v>
      </c>
      <c r="C5716" s="539"/>
      <c r="D5716" s="620"/>
      <c r="E5716" s="620"/>
      <c r="F5716" s="48"/>
      <c r="N5716" s="285"/>
      <c r="O5716" s="285"/>
      <c r="U5716" s="285"/>
      <c r="V5716" s="285"/>
      <c r="W5716" s="285"/>
      <c r="X5716" s="285"/>
    </row>
    <row r="5717" spans="1:24">
      <c r="A5717" s="45"/>
      <c r="B5717" s="43">
        <f t="shared" si="95"/>
        <v>5695</v>
      </c>
      <c r="C5717" s="539"/>
      <c r="D5717" s="620"/>
      <c r="E5717" s="620"/>
      <c r="F5717" s="48"/>
      <c r="N5717" s="285"/>
      <c r="O5717" s="285"/>
      <c r="U5717" s="285"/>
      <c r="V5717" s="285"/>
      <c r="W5717" s="285"/>
      <c r="X5717" s="285"/>
    </row>
    <row r="5718" spans="1:24">
      <c r="A5718" s="45"/>
      <c r="B5718" s="43">
        <f t="shared" si="95"/>
        <v>5696</v>
      </c>
      <c r="C5718" s="539"/>
      <c r="D5718" s="620"/>
      <c r="E5718" s="620"/>
      <c r="F5718" s="48"/>
      <c r="N5718" s="285"/>
      <c r="O5718" s="285"/>
      <c r="U5718" s="285"/>
      <c r="V5718" s="285"/>
      <c r="W5718" s="285"/>
      <c r="X5718" s="285"/>
    </row>
    <row r="5719" spans="1:24">
      <c r="A5719" s="45"/>
      <c r="B5719" s="43">
        <f t="shared" si="95"/>
        <v>5697</v>
      </c>
      <c r="C5719" s="539"/>
      <c r="D5719" s="620"/>
      <c r="E5719" s="620"/>
      <c r="F5719" s="48"/>
      <c r="N5719" s="285"/>
      <c r="O5719" s="285"/>
      <c r="U5719" s="285"/>
      <c r="V5719" s="285"/>
      <c r="W5719" s="285"/>
      <c r="X5719" s="285"/>
    </row>
    <row r="5720" spans="1:24">
      <c r="A5720" s="45"/>
      <c r="B5720" s="43">
        <f t="shared" si="95"/>
        <v>5698</v>
      </c>
      <c r="C5720" s="539"/>
      <c r="D5720" s="620"/>
      <c r="E5720" s="620"/>
      <c r="F5720" s="48"/>
      <c r="N5720" s="285"/>
      <c r="O5720" s="285"/>
      <c r="U5720" s="285"/>
      <c r="V5720" s="285"/>
      <c r="W5720" s="285"/>
      <c r="X5720" s="285"/>
    </row>
    <row r="5721" spans="1:24">
      <c r="A5721" s="45"/>
      <c r="B5721" s="43">
        <f t="shared" ref="B5721:B5784" si="96">B5720+1</f>
        <v>5699</v>
      </c>
      <c r="C5721" s="539"/>
      <c r="D5721" s="620"/>
      <c r="E5721" s="620"/>
      <c r="F5721" s="48"/>
      <c r="N5721" s="285"/>
      <c r="O5721" s="285"/>
      <c r="U5721" s="285"/>
      <c r="V5721" s="285"/>
      <c r="W5721" s="285"/>
      <c r="X5721" s="285"/>
    </row>
    <row r="5722" spans="1:24">
      <c r="A5722" s="45"/>
      <c r="B5722" s="43">
        <f t="shared" si="96"/>
        <v>5700</v>
      </c>
      <c r="C5722" s="539"/>
      <c r="D5722" s="620"/>
      <c r="E5722" s="620"/>
      <c r="F5722" s="48"/>
      <c r="N5722" s="285"/>
      <c r="O5722" s="285"/>
      <c r="U5722" s="285"/>
      <c r="V5722" s="285"/>
      <c r="W5722" s="285"/>
      <c r="X5722" s="285"/>
    </row>
    <row r="5723" spans="1:24">
      <c r="A5723" s="45"/>
      <c r="B5723" s="43">
        <f t="shared" si="96"/>
        <v>5701</v>
      </c>
      <c r="C5723" s="539"/>
      <c r="D5723" s="620"/>
      <c r="E5723" s="620"/>
      <c r="F5723" s="48"/>
      <c r="N5723" s="285"/>
      <c r="O5723" s="285"/>
      <c r="U5723" s="285"/>
      <c r="V5723" s="285"/>
      <c r="W5723" s="285"/>
      <c r="X5723" s="285"/>
    </row>
    <row r="5724" spans="1:24">
      <c r="A5724" s="45"/>
      <c r="B5724" s="43">
        <f t="shared" si="96"/>
        <v>5702</v>
      </c>
      <c r="C5724" s="539"/>
      <c r="D5724" s="620"/>
      <c r="E5724" s="620"/>
      <c r="F5724" s="48"/>
      <c r="N5724" s="285"/>
      <c r="O5724" s="285"/>
      <c r="U5724" s="285"/>
      <c r="V5724" s="285"/>
      <c r="W5724" s="285"/>
      <c r="X5724" s="285"/>
    </row>
    <row r="5725" spans="1:24">
      <c r="A5725" s="45"/>
      <c r="B5725" s="43">
        <f t="shared" si="96"/>
        <v>5703</v>
      </c>
      <c r="C5725" s="539"/>
      <c r="D5725" s="620"/>
      <c r="E5725" s="620"/>
      <c r="F5725" s="48"/>
      <c r="N5725" s="285"/>
      <c r="O5725" s="285"/>
      <c r="U5725" s="285"/>
      <c r="V5725" s="285"/>
      <c r="W5725" s="285"/>
      <c r="X5725" s="285"/>
    </row>
    <row r="5726" spans="1:24">
      <c r="A5726" s="45"/>
      <c r="B5726" s="43">
        <f t="shared" si="96"/>
        <v>5704</v>
      </c>
      <c r="C5726" s="539"/>
      <c r="D5726" s="620"/>
      <c r="E5726" s="620"/>
      <c r="F5726" s="48"/>
      <c r="N5726" s="285"/>
      <c r="O5726" s="285"/>
      <c r="U5726" s="285"/>
      <c r="V5726" s="285"/>
      <c r="W5726" s="285"/>
      <c r="X5726" s="285"/>
    </row>
    <row r="5727" spans="1:24">
      <c r="A5727" s="45"/>
      <c r="B5727" s="43">
        <f t="shared" si="96"/>
        <v>5705</v>
      </c>
      <c r="C5727" s="539"/>
      <c r="D5727" s="620"/>
      <c r="E5727" s="620"/>
      <c r="F5727" s="48"/>
      <c r="N5727" s="285"/>
      <c r="O5727" s="285"/>
      <c r="U5727" s="285"/>
      <c r="V5727" s="285"/>
      <c r="W5727" s="285"/>
      <c r="X5727" s="285"/>
    </row>
    <row r="5728" spans="1:24">
      <c r="A5728" s="45"/>
      <c r="B5728" s="43">
        <f t="shared" si="96"/>
        <v>5706</v>
      </c>
      <c r="C5728" s="539"/>
      <c r="D5728" s="620"/>
      <c r="E5728" s="620"/>
      <c r="F5728" s="48"/>
      <c r="N5728" s="285"/>
      <c r="O5728" s="285"/>
      <c r="U5728" s="285"/>
      <c r="V5728" s="285"/>
      <c r="W5728" s="285"/>
      <c r="X5728" s="285"/>
    </row>
    <row r="5729" spans="1:24">
      <c r="A5729" s="45"/>
      <c r="B5729" s="43">
        <f t="shared" si="96"/>
        <v>5707</v>
      </c>
      <c r="C5729" s="539"/>
      <c r="D5729" s="620"/>
      <c r="E5729" s="620"/>
      <c r="F5729" s="48"/>
      <c r="N5729" s="285"/>
      <c r="O5729" s="285"/>
      <c r="U5729" s="285"/>
      <c r="V5729" s="285"/>
      <c r="W5729" s="285"/>
      <c r="X5729" s="285"/>
    </row>
    <row r="5730" spans="1:24">
      <c r="A5730" s="45"/>
      <c r="B5730" s="43">
        <f t="shared" si="96"/>
        <v>5708</v>
      </c>
      <c r="C5730" s="539"/>
      <c r="D5730" s="620"/>
      <c r="E5730" s="620"/>
      <c r="F5730" s="48"/>
      <c r="N5730" s="285"/>
      <c r="O5730" s="285"/>
      <c r="U5730" s="285"/>
      <c r="V5730" s="285"/>
      <c r="W5730" s="285"/>
      <c r="X5730" s="285"/>
    </row>
    <row r="5731" spans="1:24">
      <c r="A5731" s="45"/>
      <c r="B5731" s="43">
        <f t="shared" si="96"/>
        <v>5709</v>
      </c>
      <c r="C5731" s="539"/>
      <c r="D5731" s="620"/>
      <c r="E5731" s="620"/>
      <c r="F5731" s="48"/>
      <c r="N5731" s="285"/>
      <c r="O5731" s="285"/>
      <c r="U5731" s="285"/>
      <c r="V5731" s="285"/>
      <c r="W5731" s="285"/>
      <c r="X5731" s="285"/>
    </row>
    <row r="5732" spans="1:24">
      <c r="A5732" s="45"/>
      <c r="B5732" s="43">
        <f t="shared" si="96"/>
        <v>5710</v>
      </c>
      <c r="C5732" s="539"/>
      <c r="D5732" s="620"/>
      <c r="E5732" s="620"/>
      <c r="F5732" s="48"/>
      <c r="N5732" s="285"/>
      <c r="O5732" s="285"/>
      <c r="U5732" s="285"/>
      <c r="V5732" s="285"/>
      <c r="W5732" s="285"/>
      <c r="X5732" s="285"/>
    </row>
    <row r="5733" spans="1:24">
      <c r="A5733" s="45"/>
      <c r="B5733" s="43">
        <f t="shared" si="96"/>
        <v>5711</v>
      </c>
      <c r="C5733" s="539"/>
      <c r="D5733" s="620"/>
      <c r="E5733" s="620"/>
      <c r="F5733" s="48"/>
      <c r="N5733" s="285"/>
      <c r="O5733" s="285"/>
      <c r="U5733" s="285"/>
      <c r="V5733" s="285"/>
      <c r="W5733" s="285"/>
      <c r="X5733" s="285"/>
    </row>
    <row r="5734" spans="1:24">
      <c r="A5734" s="45"/>
      <c r="B5734" s="43">
        <f t="shared" si="96"/>
        <v>5712</v>
      </c>
      <c r="C5734" s="539"/>
      <c r="D5734" s="620"/>
      <c r="E5734" s="620"/>
      <c r="F5734" s="48"/>
      <c r="N5734" s="285"/>
      <c r="O5734" s="285"/>
      <c r="U5734" s="285"/>
      <c r="V5734" s="285"/>
      <c r="W5734" s="285"/>
      <c r="X5734" s="285"/>
    </row>
    <row r="5735" spans="1:24">
      <c r="A5735" s="45"/>
      <c r="B5735" s="43">
        <f t="shared" si="96"/>
        <v>5713</v>
      </c>
      <c r="C5735" s="539"/>
      <c r="D5735" s="620"/>
      <c r="E5735" s="620"/>
      <c r="F5735" s="48"/>
      <c r="N5735" s="285"/>
      <c r="O5735" s="285"/>
      <c r="U5735" s="285"/>
      <c r="V5735" s="285"/>
      <c r="W5735" s="285"/>
      <c r="X5735" s="285"/>
    </row>
    <row r="5736" spans="1:24">
      <c r="A5736" s="45"/>
      <c r="B5736" s="43">
        <f t="shared" si="96"/>
        <v>5714</v>
      </c>
      <c r="C5736" s="539"/>
      <c r="D5736" s="620"/>
      <c r="E5736" s="620"/>
      <c r="F5736" s="48"/>
      <c r="N5736" s="285"/>
      <c r="O5736" s="285"/>
      <c r="U5736" s="285"/>
      <c r="V5736" s="285"/>
      <c r="W5736" s="285"/>
      <c r="X5736" s="285"/>
    </row>
    <row r="5737" spans="1:24">
      <c r="A5737" s="45"/>
      <c r="B5737" s="43">
        <f t="shared" si="96"/>
        <v>5715</v>
      </c>
      <c r="C5737" s="539"/>
      <c r="D5737" s="620"/>
      <c r="E5737" s="620"/>
      <c r="F5737" s="48"/>
      <c r="N5737" s="285"/>
      <c r="O5737" s="285"/>
      <c r="U5737" s="285"/>
      <c r="V5737" s="285"/>
      <c r="W5737" s="285"/>
      <c r="X5737" s="285"/>
    </row>
    <row r="5738" spans="1:24">
      <c r="A5738" s="45"/>
      <c r="B5738" s="43">
        <f t="shared" si="96"/>
        <v>5716</v>
      </c>
      <c r="C5738" s="539"/>
      <c r="D5738" s="620"/>
      <c r="E5738" s="620"/>
      <c r="F5738" s="48"/>
      <c r="N5738" s="285"/>
      <c r="O5738" s="285"/>
      <c r="U5738" s="285"/>
      <c r="V5738" s="285"/>
      <c r="W5738" s="285"/>
      <c r="X5738" s="285"/>
    </row>
    <row r="5739" spans="1:24">
      <c r="A5739" s="45"/>
      <c r="B5739" s="43">
        <f t="shared" si="96"/>
        <v>5717</v>
      </c>
      <c r="C5739" s="539"/>
      <c r="D5739" s="620"/>
      <c r="E5739" s="620"/>
      <c r="F5739" s="48"/>
      <c r="N5739" s="285"/>
      <c r="O5739" s="285"/>
      <c r="U5739" s="285"/>
      <c r="V5739" s="285"/>
      <c r="W5739" s="285"/>
      <c r="X5739" s="285"/>
    </row>
    <row r="5740" spans="1:24">
      <c r="A5740" s="45"/>
      <c r="B5740" s="43">
        <f t="shared" si="96"/>
        <v>5718</v>
      </c>
      <c r="C5740" s="539"/>
      <c r="D5740" s="620"/>
      <c r="E5740" s="620"/>
      <c r="F5740" s="48"/>
      <c r="N5740" s="285"/>
      <c r="O5740" s="285"/>
      <c r="U5740" s="285"/>
      <c r="V5740" s="285"/>
      <c r="W5740" s="285"/>
      <c r="X5740" s="285"/>
    </row>
    <row r="5741" spans="1:24">
      <c r="A5741" s="45"/>
      <c r="B5741" s="43">
        <f t="shared" si="96"/>
        <v>5719</v>
      </c>
      <c r="C5741" s="539"/>
      <c r="D5741" s="620"/>
      <c r="E5741" s="620"/>
      <c r="F5741" s="48"/>
      <c r="N5741" s="285"/>
      <c r="O5741" s="285"/>
      <c r="U5741" s="285"/>
      <c r="V5741" s="285"/>
      <c r="W5741" s="285"/>
      <c r="X5741" s="285"/>
    </row>
    <row r="5742" spans="1:24">
      <c r="A5742" s="45"/>
      <c r="B5742" s="43">
        <f t="shared" si="96"/>
        <v>5720</v>
      </c>
      <c r="C5742" s="539"/>
      <c r="D5742" s="620"/>
      <c r="E5742" s="620"/>
      <c r="F5742" s="48"/>
      <c r="N5742" s="285"/>
      <c r="O5742" s="285"/>
      <c r="U5742" s="285"/>
      <c r="V5742" s="285"/>
      <c r="W5742" s="285"/>
      <c r="X5742" s="285"/>
    </row>
    <row r="5743" spans="1:24">
      <c r="A5743" s="45"/>
      <c r="B5743" s="43">
        <f t="shared" si="96"/>
        <v>5721</v>
      </c>
      <c r="C5743" s="539"/>
      <c r="D5743" s="620"/>
      <c r="E5743" s="620"/>
      <c r="F5743" s="48"/>
      <c r="N5743" s="285"/>
      <c r="O5743" s="285"/>
      <c r="U5743" s="285"/>
      <c r="V5743" s="285"/>
      <c r="W5743" s="285"/>
      <c r="X5743" s="285"/>
    </row>
    <row r="5744" spans="1:24">
      <c r="A5744" s="45"/>
      <c r="B5744" s="43">
        <f t="shared" si="96"/>
        <v>5722</v>
      </c>
      <c r="C5744" s="539"/>
      <c r="D5744" s="620"/>
      <c r="E5744" s="620"/>
      <c r="F5744" s="48"/>
      <c r="N5744" s="285"/>
      <c r="O5744" s="285"/>
      <c r="U5744" s="285"/>
      <c r="V5744" s="285"/>
      <c r="W5744" s="285"/>
      <c r="X5744" s="285"/>
    </row>
    <row r="5745" spans="1:24">
      <c r="A5745" s="45"/>
      <c r="B5745" s="43">
        <f t="shared" si="96"/>
        <v>5723</v>
      </c>
      <c r="C5745" s="539"/>
      <c r="D5745" s="620"/>
      <c r="E5745" s="620"/>
      <c r="F5745" s="48"/>
      <c r="N5745" s="285"/>
      <c r="O5745" s="285"/>
      <c r="U5745" s="285"/>
      <c r="V5745" s="285"/>
      <c r="W5745" s="285"/>
      <c r="X5745" s="285"/>
    </row>
    <row r="5746" spans="1:24">
      <c r="A5746" s="45"/>
      <c r="B5746" s="43">
        <f t="shared" si="96"/>
        <v>5724</v>
      </c>
      <c r="C5746" s="539"/>
      <c r="D5746" s="620"/>
      <c r="E5746" s="620"/>
      <c r="F5746" s="48"/>
      <c r="N5746" s="285"/>
      <c r="O5746" s="285"/>
      <c r="U5746" s="285"/>
      <c r="V5746" s="285"/>
      <c r="W5746" s="285"/>
      <c r="X5746" s="285"/>
    </row>
    <row r="5747" spans="1:24">
      <c r="A5747" s="45"/>
      <c r="B5747" s="43">
        <f t="shared" si="96"/>
        <v>5725</v>
      </c>
      <c r="C5747" s="539"/>
      <c r="D5747" s="620"/>
      <c r="E5747" s="620"/>
      <c r="F5747" s="48"/>
      <c r="N5747" s="285"/>
      <c r="O5747" s="285"/>
      <c r="U5747" s="285"/>
      <c r="V5747" s="285"/>
      <c r="W5747" s="285"/>
      <c r="X5747" s="285"/>
    </row>
    <row r="5748" spans="1:24">
      <c r="A5748" s="45"/>
      <c r="B5748" s="43">
        <f t="shared" si="96"/>
        <v>5726</v>
      </c>
      <c r="C5748" s="539"/>
      <c r="D5748" s="620"/>
      <c r="E5748" s="620"/>
      <c r="F5748" s="48"/>
      <c r="N5748" s="285"/>
      <c r="O5748" s="285"/>
      <c r="U5748" s="285"/>
      <c r="V5748" s="285"/>
      <c r="W5748" s="285"/>
      <c r="X5748" s="285"/>
    </row>
    <row r="5749" spans="1:24">
      <c r="A5749" s="45"/>
      <c r="B5749" s="43">
        <f t="shared" si="96"/>
        <v>5727</v>
      </c>
      <c r="C5749" s="539"/>
      <c r="D5749" s="620"/>
      <c r="E5749" s="620"/>
      <c r="F5749" s="48"/>
      <c r="N5749" s="285"/>
      <c r="O5749" s="285"/>
      <c r="U5749" s="285"/>
      <c r="V5749" s="285"/>
      <c r="W5749" s="285"/>
      <c r="X5749" s="285"/>
    </row>
    <row r="5750" spans="1:24">
      <c r="A5750" s="45"/>
      <c r="B5750" s="43">
        <f t="shared" si="96"/>
        <v>5728</v>
      </c>
      <c r="C5750" s="539"/>
      <c r="D5750" s="620"/>
      <c r="E5750" s="620"/>
      <c r="F5750" s="48"/>
      <c r="N5750" s="285"/>
      <c r="O5750" s="285"/>
      <c r="U5750" s="285"/>
      <c r="V5750" s="285"/>
      <c r="W5750" s="285"/>
      <c r="X5750" s="285"/>
    </row>
    <row r="5751" spans="1:24">
      <c r="A5751" s="45"/>
      <c r="B5751" s="43">
        <f t="shared" si="96"/>
        <v>5729</v>
      </c>
      <c r="C5751" s="539"/>
      <c r="D5751" s="620"/>
      <c r="E5751" s="620"/>
      <c r="F5751" s="48"/>
      <c r="N5751" s="285"/>
      <c r="O5751" s="285"/>
      <c r="U5751" s="285"/>
      <c r="V5751" s="285"/>
      <c r="W5751" s="285"/>
      <c r="X5751" s="285"/>
    </row>
    <row r="5752" spans="1:24">
      <c r="A5752" s="45"/>
      <c r="B5752" s="43">
        <f t="shared" si="96"/>
        <v>5730</v>
      </c>
      <c r="C5752" s="539"/>
      <c r="D5752" s="620"/>
      <c r="E5752" s="620"/>
      <c r="F5752" s="48"/>
      <c r="N5752" s="285"/>
      <c r="O5752" s="285"/>
      <c r="U5752" s="285"/>
      <c r="V5752" s="285"/>
      <c r="W5752" s="285"/>
      <c r="X5752" s="285"/>
    </row>
    <row r="5753" spans="1:24">
      <c r="A5753" s="45"/>
      <c r="B5753" s="43">
        <f t="shared" si="96"/>
        <v>5731</v>
      </c>
      <c r="C5753" s="539"/>
      <c r="D5753" s="620"/>
      <c r="E5753" s="620"/>
      <c r="F5753" s="48"/>
      <c r="N5753" s="285"/>
      <c r="O5753" s="285"/>
      <c r="U5753" s="285"/>
      <c r="V5753" s="285"/>
      <c r="W5753" s="285"/>
      <c r="X5753" s="285"/>
    </row>
    <row r="5754" spans="1:24">
      <c r="A5754" s="45"/>
      <c r="B5754" s="43">
        <f t="shared" si="96"/>
        <v>5732</v>
      </c>
      <c r="C5754" s="539"/>
      <c r="D5754" s="620"/>
      <c r="E5754" s="620"/>
      <c r="F5754" s="48"/>
      <c r="N5754" s="285"/>
      <c r="O5754" s="285"/>
      <c r="U5754" s="285"/>
      <c r="V5754" s="285"/>
      <c r="W5754" s="285"/>
      <c r="X5754" s="285"/>
    </row>
    <row r="5755" spans="1:24">
      <c r="A5755" s="45"/>
      <c r="B5755" s="43">
        <f t="shared" si="96"/>
        <v>5733</v>
      </c>
      <c r="C5755" s="539"/>
      <c r="D5755" s="620"/>
      <c r="E5755" s="620"/>
      <c r="F5755" s="48"/>
      <c r="N5755" s="285"/>
      <c r="O5755" s="285"/>
      <c r="U5755" s="285"/>
      <c r="V5755" s="285"/>
      <c r="W5755" s="285"/>
      <c r="X5755" s="285"/>
    </row>
    <row r="5756" spans="1:24">
      <c r="A5756" s="45"/>
      <c r="B5756" s="43">
        <f t="shared" si="96"/>
        <v>5734</v>
      </c>
      <c r="C5756" s="539"/>
      <c r="D5756" s="620"/>
      <c r="E5756" s="620"/>
      <c r="F5756" s="48"/>
      <c r="N5756" s="285"/>
      <c r="O5756" s="285"/>
      <c r="U5756" s="285"/>
      <c r="V5756" s="285"/>
      <c r="W5756" s="285"/>
      <c r="X5756" s="285"/>
    </row>
    <row r="5757" spans="1:24">
      <c r="A5757" s="45"/>
      <c r="B5757" s="43">
        <f t="shared" si="96"/>
        <v>5735</v>
      </c>
      <c r="C5757" s="539"/>
      <c r="D5757" s="620"/>
      <c r="E5757" s="620"/>
      <c r="F5757" s="48"/>
      <c r="N5757" s="285"/>
      <c r="O5757" s="285"/>
      <c r="U5757" s="285"/>
      <c r="V5757" s="285"/>
      <c r="W5757" s="285"/>
      <c r="X5757" s="285"/>
    </row>
    <row r="5758" spans="1:24">
      <c r="A5758" s="45"/>
      <c r="B5758" s="43">
        <f t="shared" si="96"/>
        <v>5736</v>
      </c>
      <c r="C5758" s="539"/>
      <c r="D5758" s="620"/>
      <c r="E5758" s="620"/>
      <c r="F5758" s="48"/>
      <c r="N5758" s="285"/>
      <c r="O5758" s="285"/>
      <c r="U5758" s="285"/>
      <c r="V5758" s="285"/>
      <c r="W5758" s="285"/>
      <c r="X5758" s="285"/>
    </row>
    <row r="5759" spans="1:24">
      <c r="A5759" s="45"/>
      <c r="B5759" s="43">
        <f t="shared" si="96"/>
        <v>5737</v>
      </c>
      <c r="C5759" s="539"/>
      <c r="D5759" s="620"/>
      <c r="E5759" s="620"/>
      <c r="F5759" s="48"/>
      <c r="N5759" s="285"/>
      <c r="O5759" s="285"/>
      <c r="U5759" s="285"/>
      <c r="V5759" s="285"/>
      <c r="W5759" s="285"/>
      <c r="X5759" s="285"/>
    </row>
    <row r="5760" spans="1:24">
      <c r="A5760" s="45"/>
      <c r="B5760" s="43">
        <f t="shared" si="96"/>
        <v>5738</v>
      </c>
      <c r="C5760" s="539"/>
      <c r="D5760" s="620"/>
      <c r="E5760" s="620"/>
      <c r="F5760" s="48"/>
      <c r="N5760" s="285"/>
      <c r="O5760" s="285"/>
      <c r="U5760" s="285"/>
      <c r="V5760" s="285"/>
      <c r="W5760" s="285"/>
      <c r="X5760" s="285"/>
    </row>
    <row r="5761" spans="1:24">
      <c r="A5761" s="45"/>
      <c r="B5761" s="43">
        <f t="shared" si="96"/>
        <v>5739</v>
      </c>
      <c r="C5761" s="539"/>
      <c r="D5761" s="620"/>
      <c r="E5761" s="620"/>
      <c r="F5761" s="48"/>
      <c r="N5761" s="285"/>
      <c r="O5761" s="285"/>
      <c r="U5761" s="285"/>
      <c r="V5761" s="285"/>
      <c r="W5761" s="285"/>
      <c r="X5761" s="285"/>
    </row>
    <row r="5762" spans="1:24">
      <c r="A5762" s="45"/>
      <c r="B5762" s="43">
        <f t="shared" si="96"/>
        <v>5740</v>
      </c>
      <c r="C5762" s="539"/>
      <c r="D5762" s="620"/>
      <c r="E5762" s="620"/>
      <c r="F5762" s="48"/>
      <c r="N5762" s="285"/>
      <c r="O5762" s="285"/>
      <c r="U5762" s="285"/>
      <c r="V5762" s="285"/>
      <c r="W5762" s="285"/>
      <c r="X5762" s="285"/>
    </row>
    <row r="5763" spans="1:24">
      <c r="A5763" s="45"/>
      <c r="B5763" s="43">
        <f t="shared" si="96"/>
        <v>5741</v>
      </c>
      <c r="C5763" s="539"/>
      <c r="D5763" s="620"/>
      <c r="E5763" s="620"/>
      <c r="F5763" s="48"/>
      <c r="N5763" s="285"/>
      <c r="O5763" s="285"/>
      <c r="U5763" s="285"/>
      <c r="V5763" s="285"/>
      <c r="W5763" s="285"/>
      <c r="X5763" s="285"/>
    </row>
    <row r="5764" spans="1:24">
      <c r="A5764" s="45"/>
      <c r="B5764" s="43">
        <f t="shared" si="96"/>
        <v>5742</v>
      </c>
      <c r="C5764" s="539"/>
      <c r="D5764" s="620"/>
      <c r="E5764" s="620"/>
      <c r="F5764" s="48"/>
      <c r="N5764" s="285"/>
      <c r="O5764" s="285"/>
      <c r="U5764" s="285"/>
      <c r="V5764" s="285"/>
      <c r="W5764" s="285"/>
      <c r="X5764" s="285"/>
    </row>
    <row r="5765" spans="1:24">
      <c r="A5765" s="45"/>
      <c r="B5765" s="43">
        <f t="shared" si="96"/>
        <v>5743</v>
      </c>
      <c r="C5765" s="539"/>
      <c r="D5765" s="620"/>
      <c r="E5765" s="620"/>
      <c r="F5765" s="48"/>
      <c r="N5765" s="285"/>
      <c r="O5765" s="285"/>
      <c r="U5765" s="285"/>
      <c r="V5765" s="285"/>
      <c r="W5765" s="285"/>
      <c r="X5765" s="285"/>
    </row>
    <row r="5766" spans="1:24">
      <c r="A5766" s="45"/>
      <c r="B5766" s="43">
        <f t="shared" si="96"/>
        <v>5744</v>
      </c>
      <c r="C5766" s="539"/>
      <c r="D5766" s="620"/>
      <c r="E5766" s="620"/>
      <c r="F5766" s="48"/>
      <c r="N5766" s="285"/>
      <c r="O5766" s="285"/>
      <c r="U5766" s="285"/>
      <c r="V5766" s="285"/>
      <c r="W5766" s="285"/>
      <c r="X5766" s="285"/>
    </row>
    <row r="5767" spans="1:24">
      <c r="A5767" s="45"/>
      <c r="B5767" s="43">
        <f t="shared" si="96"/>
        <v>5745</v>
      </c>
      <c r="C5767" s="539"/>
      <c r="D5767" s="620"/>
      <c r="E5767" s="620"/>
      <c r="F5767" s="48"/>
      <c r="N5767" s="285"/>
      <c r="O5767" s="285"/>
      <c r="U5767" s="285"/>
      <c r="V5767" s="285"/>
      <c r="W5767" s="285"/>
      <c r="X5767" s="285"/>
    </row>
    <row r="5768" spans="1:24">
      <c r="A5768" s="45"/>
      <c r="B5768" s="43">
        <f t="shared" si="96"/>
        <v>5746</v>
      </c>
      <c r="C5768" s="539"/>
      <c r="D5768" s="620"/>
      <c r="E5768" s="620"/>
      <c r="F5768" s="48"/>
      <c r="N5768" s="285"/>
      <c r="O5768" s="285"/>
      <c r="U5768" s="285"/>
      <c r="V5768" s="285"/>
      <c r="W5768" s="285"/>
      <c r="X5768" s="285"/>
    </row>
    <row r="5769" spans="1:24">
      <c r="A5769" s="45"/>
      <c r="B5769" s="43">
        <f t="shared" si="96"/>
        <v>5747</v>
      </c>
      <c r="C5769" s="539"/>
      <c r="D5769" s="620"/>
      <c r="E5769" s="620"/>
      <c r="F5769" s="48"/>
      <c r="N5769" s="285"/>
      <c r="O5769" s="285"/>
      <c r="U5769" s="285"/>
      <c r="V5769" s="285"/>
      <c r="W5769" s="285"/>
      <c r="X5769" s="285"/>
    </row>
    <row r="5770" spans="1:24">
      <c r="A5770" s="45"/>
      <c r="B5770" s="43">
        <f t="shared" si="96"/>
        <v>5748</v>
      </c>
      <c r="C5770" s="539"/>
      <c r="D5770" s="620"/>
      <c r="E5770" s="620"/>
      <c r="F5770" s="48"/>
      <c r="N5770" s="285"/>
      <c r="O5770" s="285"/>
      <c r="U5770" s="285"/>
      <c r="V5770" s="285"/>
      <c r="W5770" s="285"/>
      <c r="X5770" s="285"/>
    </row>
    <row r="5771" spans="1:24">
      <c r="A5771" s="45"/>
      <c r="B5771" s="43">
        <f t="shared" si="96"/>
        <v>5749</v>
      </c>
      <c r="C5771" s="539"/>
      <c r="D5771" s="620"/>
      <c r="E5771" s="620"/>
      <c r="F5771" s="48"/>
      <c r="N5771" s="285"/>
      <c r="O5771" s="285"/>
      <c r="U5771" s="285"/>
      <c r="V5771" s="285"/>
      <c r="W5771" s="285"/>
      <c r="X5771" s="285"/>
    </row>
    <row r="5772" spans="1:24">
      <c r="A5772" s="45"/>
      <c r="B5772" s="43">
        <f t="shared" si="96"/>
        <v>5750</v>
      </c>
      <c r="C5772" s="539"/>
      <c r="D5772" s="620"/>
      <c r="E5772" s="620"/>
      <c r="F5772" s="48"/>
      <c r="N5772" s="285"/>
      <c r="O5772" s="285"/>
      <c r="U5772" s="285"/>
      <c r="V5772" s="285"/>
      <c r="W5772" s="285"/>
      <c r="X5772" s="285"/>
    </row>
    <row r="5773" spans="1:24">
      <c r="A5773" s="45"/>
      <c r="B5773" s="43">
        <f t="shared" si="96"/>
        <v>5751</v>
      </c>
      <c r="C5773" s="539"/>
      <c r="D5773" s="620"/>
      <c r="E5773" s="620"/>
      <c r="F5773" s="48"/>
      <c r="N5773" s="285"/>
      <c r="O5773" s="285"/>
      <c r="U5773" s="285"/>
      <c r="V5773" s="285"/>
      <c r="W5773" s="285"/>
      <c r="X5773" s="285"/>
    </row>
    <row r="5774" spans="1:24">
      <c r="A5774" s="45"/>
      <c r="B5774" s="43">
        <f t="shared" si="96"/>
        <v>5752</v>
      </c>
      <c r="C5774" s="539"/>
      <c r="D5774" s="620"/>
      <c r="E5774" s="620"/>
      <c r="F5774" s="48"/>
      <c r="N5774" s="285"/>
      <c r="O5774" s="285"/>
      <c r="U5774" s="285"/>
      <c r="V5774" s="285"/>
      <c r="W5774" s="285"/>
      <c r="X5774" s="285"/>
    </row>
    <row r="5775" spans="1:24">
      <c r="A5775" s="45"/>
      <c r="B5775" s="43">
        <f t="shared" si="96"/>
        <v>5753</v>
      </c>
      <c r="C5775" s="539"/>
      <c r="D5775" s="620"/>
      <c r="E5775" s="620"/>
      <c r="F5775" s="48"/>
      <c r="N5775" s="285"/>
      <c r="O5775" s="285"/>
      <c r="U5775" s="285"/>
      <c r="V5775" s="285"/>
      <c r="W5775" s="285"/>
      <c r="X5775" s="285"/>
    </row>
    <row r="5776" spans="1:24">
      <c r="A5776" s="45"/>
      <c r="B5776" s="43">
        <f t="shared" si="96"/>
        <v>5754</v>
      </c>
      <c r="C5776" s="539"/>
      <c r="D5776" s="620"/>
      <c r="E5776" s="620"/>
      <c r="F5776" s="48"/>
      <c r="N5776" s="285"/>
      <c r="O5776" s="285"/>
      <c r="U5776" s="285"/>
      <c r="V5776" s="285"/>
      <c r="W5776" s="285"/>
      <c r="X5776" s="285"/>
    </row>
    <row r="5777" spans="1:24">
      <c r="A5777" s="45"/>
      <c r="B5777" s="43">
        <f t="shared" si="96"/>
        <v>5755</v>
      </c>
      <c r="C5777" s="539"/>
      <c r="D5777" s="620"/>
      <c r="E5777" s="620"/>
      <c r="F5777" s="48"/>
      <c r="N5777" s="285"/>
      <c r="O5777" s="285"/>
      <c r="U5777" s="285"/>
      <c r="V5777" s="285"/>
      <c r="W5777" s="285"/>
      <c r="X5777" s="285"/>
    </row>
    <row r="5778" spans="1:24">
      <c r="A5778" s="45"/>
      <c r="B5778" s="43">
        <f t="shared" si="96"/>
        <v>5756</v>
      </c>
      <c r="C5778" s="539"/>
      <c r="D5778" s="620"/>
      <c r="E5778" s="620"/>
      <c r="F5778" s="48"/>
      <c r="N5778" s="285"/>
      <c r="O5778" s="285"/>
      <c r="U5778" s="285"/>
      <c r="V5778" s="285"/>
      <c r="W5778" s="285"/>
      <c r="X5778" s="285"/>
    </row>
    <row r="5779" spans="1:24">
      <c r="A5779" s="45"/>
      <c r="B5779" s="43">
        <f t="shared" si="96"/>
        <v>5757</v>
      </c>
      <c r="C5779" s="539"/>
      <c r="D5779" s="620"/>
      <c r="E5779" s="620"/>
      <c r="F5779" s="48"/>
      <c r="N5779" s="285"/>
      <c r="O5779" s="285"/>
      <c r="U5779" s="285"/>
      <c r="V5779" s="285"/>
      <c r="W5779" s="285"/>
      <c r="X5779" s="285"/>
    </row>
    <row r="5780" spans="1:24">
      <c r="A5780" s="45"/>
      <c r="B5780" s="43">
        <f t="shared" si="96"/>
        <v>5758</v>
      </c>
      <c r="C5780" s="539"/>
      <c r="D5780" s="620"/>
      <c r="E5780" s="620"/>
      <c r="F5780" s="48"/>
      <c r="N5780" s="285"/>
      <c r="O5780" s="285"/>
      <c r="U5780" s="285"/>
      <c r="V5780" s="285"/>
      <c r="W5780" s="285"/>
      <c r="X5780" s="285"/>
    </row>
    <row r="5781" spans="1:24">
      <c r="A5781" s="45"/>
      <c r="B5781" s="43">
        <f t="shared" si="96"/>
        <v>5759</v>
      </c>
      <c r="C5781" s="539"/>
      <c r="D5781" s="620"/>
      <c r="E5781" s="620"/>
      <c r="F5781" s="48"/>
      <c r="N5781" s="285"/>
      <c r="O5781" s="285"/>
      <c r="U5781" s="285"/>
      <c r="V5781" s="285"/>
      <c r="W5781" s="285"/>
      <c r="X5781" s="285"/>
    </row>
    <row r="5782" spans="1:24">
      <c r="A5782" s="45"/>
      <c r="B5782" s="43">
        <f t="shared" si="96"/>
        <v>5760</v>
      </c>
      <c r="C5782" s="539"/>
      <c r="D5782" s="620"/>
      <c r="E5782" s="620"/>
      <c r="F5782" s="48"/>
      <c r="N5782" s="285"/>
      <c r="O5782" s="285"/>
      <c r="U5782" s="285"/>
      <c r="V5782" s="285"/>
      <c r="W5782" s="285"/>
      <c r="X5782" s="285"/>
    </row>
    <row r="5783" spans="1:24">
      <c r="A5783" s="45"/>
      <c r="B5783" s="43">
        <f t="shared" si="96"/>
        <v>5761</v>
      </c>
      <c r="C5783" s="539"/>
      <c r="D5783" s="620"/>
      <c r="E5783" s="620"/>
      <c r="F5783" s="48"/>
      <c r="N5783" s="285"/>
      <c r="O5783" s="285"/>
      <c r="U5783" s="285"/>
      <c r="V5783" s="285"/>
      <c r="W5783" s="285"/>
      <c r="X5783" s="285"/>
    </row>
    <row r="5784" spans="1:24">
      <c r="A5784" s="45"/>
      <c r="B5784" s="43">
        <f t="shared" si="96"/>
        <v>5762</v>
      </c>
      <c r="C5784" s="539"/>
      <c r="D5784" s="620"/>
      <c r="E5784" s="620"/>
      <c r="F5784" s="48"/>
      <c r="N5784" s="285"/>
      <c r="O5784" s="285"/>
      <c r="U5784" s="285"/>
      <c r="V5784" s="285"/>
      <c r="W5784" s="285"/>
      <c r="X5784" s="285"/>
    </row>
    <row r="5785" spans="1:24">
      <c r="A5785" s="45"/>
      <c r="B5785" s="43">
        <f t="shared" ref="B5785:B5848" si="97">B5784+1</f>
        <v>5763</v>
      </c>
      <c r="C5785" s="539"/>
      <c r="D5785" s="620"/>
      <c r="E5785" s="620"/>
      <c r="F5785" s="48"/>
      <c r="N5785" s="285"/>
      <c r="O5785" s="285"/>
      <c r="U5785" s="285"/>
      <c r="V5785" s="285"/>
      <c r="W5785" s="285"/>
      <c r="X5785" s="285"/>
    </row>
    <row r="5786" spans="1:24">
      <c r="A5786" s="45"/>
      <c r="B5786" s="43">
        <f t="shared" si="97"/>
        <v>5764</v>
      </c>
      <c r="C5786" s="539"/>
      <c r="D5786" s="620"/>
      <c r="E5786" s="620"/>
      <c r="F5786" s="48"/>
      <c r="N5786" s="285"/>
      <c r="O5786" s="285"/>
      <c r="U5786" s="285"/>
      <c r="V5786" s="285"/>
      <c r="W5786" s="285"/>
      <c r="X5786" s="285"/>
    </row>
    <row r="5787" spans="1:24">
      <c r="A5787" s="45"/>
      <c r="B5787" s="43">
        <f t="shared" si="97"/>
        <v>5765</v>
      </c>
      <c r="C5787" s="539"/>
      <c r="D5787" s="620"/>
      <c r="E5787" s="620"/>
      <c r="F5787" s="48"/>
      <c r="N5787" s="285"/>
      <c r="O5787" s="285"/>
      <c r="U5787" s="285"/>
      <c r="V5787" s="285"/>
      <c r="W5787" s="285"/>
      <c r="X5787" s="285"/>
    </row>
    <row r="5788" spans="1:24">
      <c r="A5788" s="45"/>
      <c r="B5788" s="43">
        <f t="shared" si="97"/>
        <v>5766</v>
      </c>
      <c r="C5788" s="539"/>
      <c r="D5788" s="620"/>
      <c r="E5788" s="620"/>
      <c r="F5788" s="48"/>
      <c r="N5788" s="285"/>
      <c r="O5788" s="285"/>
      <c r="U5788" s="285"/>
      <c r="V5788" s="285"/>
      <c r="W5788" s="285"/>
      <c r="X5788" s="285"/>
    </row>
    <row r="5789" spans="1:24">
      <c r="A5789" s="45"/>
      <c r="B5789" s="43">
        <f t="shared" si="97"/>
        <v>5767</v>
      </c>
      <c r="C5789" s="539"/>
      <c r="D5789" s="620"/>
      <c r="E5789" s="620"/>
      <c r="F5789" s="48"/>
      <c r="N5789" s="285"/>
      <c r="O5789" s="285"/>
      <c r="U5789" s="285"/>
      <c r="V5789" s="285"/>
      <c r="W5789" s="285"/>
      <c r="X5789" s="285"/>
    </row>
    <row r="5790" spans="1:24">
      <c r="A5790" s="45"/>
      <c r="B5790" s="43">
        <f t="shared" si="97"/>
        <v>5768</v>
      </c>
      <c r="C5790" s="539"/>
      <c r="D5790" s="620"/>
      <c r="E5790" s="620"/>
      <c r="F5790" s="48"/>
      <c r="N5790" s="285"/>
      <c r="O5790" s="285"/>
      <c r="U5790" s="285"/>
      <c r="V5790" s="285"/>
      <c r="W5790" s="285"/>
      <c r="X5790" s="285"/>
    </row>
    <row r="5791" spans="1:24">
      <c r="A5791" s="45"/>
      <c r="B5791" s="43">
        <f t="shared" si="97"/>
        <v>5769</v>
      </c>
      <c r="C5791" s="539"/>
      <c r="D5791" s="620"/>
      <c r="E5791" s="620"/>
      <c r="F5791" s="48"/>
      <c r="N5791" s="285"/>
      <c r="O5791" s="285"/>
      <c r="U5791" s="285"/>
      <c r="V5791" s="285"/>
      <c r="W5791" s="285"/>
      <c r="X5791" s="285"/>
    </row>
    <row r="5792" spans="1:24">
      <c r="A5792" s="45"/>
      <c r="B5792" s="43">
        <f t="shared" si="97"/>
        <v>5770</v>
      </c>
      <c r="C5792" s="539"/>
      <c r="D5792" s="620"/>
      <c r="E5792" s="620"/>
      <c r="F5792" s="48"/>
      <c r="N5792" s="285"/>
      <c r="O5792" s="285"/>
      <c r="U5792" s="285"/>
      <c r="V5792" s="285"/>
      <c r="W5792" s="285"/>
      <c r="X5792" s="285"/>
    </row>
    <row r="5793" spans="1:24">
      <c r="A5793" s="45"/>
      <c r="B5793" s="43">
        <f t="shared" si="97"/>
        <v>5771</v>
      </c>
      <c r="C5793" s="539"/>
      <c r="D5793" s="620"/>
      <c r="E5793" s="620"/>
      <c r="F5793" s="48"/>
      <c r="N5793" s="285"/>
      <c r="O5793" s="285"/>
      <c r="U5793" s="285"/>
      <c r="V5793" s="285"/>
      <c r="W5793" s="285"/>
      <c r="X5793" s="285"/>
    </row>
    <row r="5794" spans="1:24">
      <c r="A5794" s="45"/>
      <c r="B5794" s="43">
        <f t="shared" si="97"/>
        <v>5772</v>
      </c>
      <c r="C5794" s="539"/>
      <c r="D5794" s="620"/>
      <c r="E5794" s="620"/>
      <c r="F5794" s="48"/>
      <c r="N5794" s="285"/>
      <c r="O5794" s="285"/>
      <c r="U5794" s="285"/>
      <c r="V5794" s="285"/>
      <c r="W5794" s="285"/>
      <c r="X5794" s="285"/>
    </row>
    <row r="5795" spans="1:24">
      <c r="A5795" s="45"/>
      <c r="B5795" s="43">
        <f t="shared" si="97"/>
        <v>5773</v>
      </c>
      <c r="C5795" s="539"/>
      <c r="D5795" s="620"/>
      <c r="E5795" s="620"/>
      <c r="F5795" s="48"/>
      <c r="N5795" s="285"/>
      <c r="O5795" s="285"/>
      <c r="U5795" s="285"/>
      <c r="V5795" s="285"/>
      <c r="W5795" s="285"/>
      <c r="X5795" s="285"/>
    </row>
    <row r="5796" spans="1:24">
      <c r="A5796" s="45"/>
      <c r="B5796" s="43">
        <f t="shared" si="97"/>
        <v>5774</v>
      </c>
      <c r="C5796" s="539"/>
      <c r="D5796" s="620"/>
      <c r="E5796" s="620"/>
      <c r="F5796" s="48"/>
      <c r="N5796" s="285"/>
      <c r="O5796" s="285"/>
      <c r="U5796" s="285"/>
      <c r="V5796" s="285"/>
      <c r="W5796" s="285"/>
      <c r="X5796" s="285"/>
    </row>
    <row r="5797" spans="1:24">
      <c r="A5797" s="45"/>
      <c r="B5797" s="43">
        <f t="shared" si="97"/>
        <v>5775</v>
      </c>
      <c r="C5797" s="539"/>
      <c r="D5797" s="620"/>
      <c r="E5797" s="620"/>
      <c r="F5797" s="48"/>
      <c r="N5797" s="285"/>
      <c r="O5797" s="285"/>
      <c r="U5797" s="285"/>
      <c r="V5797" s="285"/>
      <c r="W5797" s="285"/>
      <c r="X5797" s="285"/>
    </row>
    <row r="5798" spans="1:24">
      <c r="A5798" s="45"/>
      <c r="B5798" s="43">
        <f t="shared" si="97"/>
        <v>5776</v>
      </c>
      <c r="C5798" s="539"/>
      <c r="D5798" s="620"/>
      <c r="E5798" s="620"/>
      <c r="F5798" s="48"/>
      <c r="N5798" s="285"/>
      <c r="O5798" s="285"/>
      <c r="U5798" s="285"/>
      <c r="V5798" s="285"/>
      <c r="W5798" s="285"/>
      <c r="X5798" s="285"/>
    </row>
    <row r="5799" spans="1:24">
      <c r="A5799" s="45"/>
      <c r="B5799" s="43">
        <f t="shared" si="97"/>
        <v>5777</v>
      </c>
      <c r="C5799" s="539"/>
      <c r="D5799" s="620"/>
      <c r="E5799" s="620"/>
      <c r="F5799" s="48"/>
      <c r="N5799" s="285"/>
      <c r="O5799" s="285"/>
      <c r="U5799" s="285"/>
      <c r="V5799" s="285"/>
      <c r="W5799" s="285"/>
      <c r="X5799" s="285"/>
    </row>
    <row r="5800" spans="1:24">
      <c r="A5800" s="45"/>
      <c r="B5800" s="43">
        <f t="shared" si="97"/>
        <v>5778</v>
      </c>
      <c r="C5800" s="539"/>
      <c r="D5800" s="620"/>
      <c r="E5800" s="620"/>
      <c r="F5800" s="48"/>
      <c r="N5800" s="285"/>
      <c r="O5800" s="285"/>
      <c r="U5800" s="285"/>
      <c r="V5800" s="285"/>
      <c r="W5800" s="285"/>
      <c r="X5800" s="285"/>
    </row>
    <row r="5801" spans="1:24">
      <c r="A5801" s="45"/>
      <c r="B5801" s="43">
        <f t="shared" si="97"/>
        <v>5779</v>
      </c>
      <c r="C5801" s="539"/>
      <c r="D5801" s="620"/>
      <c r="E5801" s="620"/>
      <c r="F5801" s="48"/>
      <c r="N5801" s="285"/>
      <c r="O5801" s="285"/>
      <c r="U5801" s="285"/>
      <c r="V5801" s="285"/>
      <c r="W5801" s="285"/>
      <c r="X5801" s="285"/>
    </row>
    <row r="5802" spans="1:24">
      <c r="A5802" s="45"/>
      <c r="B5802" s="43">
        <f t="shared" si="97"/>
        <v>5780</v>
      </c>
      <c r="C5802" s="539"/>
      <c r="D5802" s="620"/>
      <c r="E5802" s="620"/>
      <c r="F5802" s="48"/>
      <c r="N5802" s="285"/>
      <c r="O5802" s="285"/>
      <c r="U5802" s="285"/>
      <c r="V5802" s="285"/>
      <c r="W5802" s="285"/>
      <c r="X5802" s="285"/>
    </row>
    <row r="5803" spans="1:24">
      <c r="A5803" s="45"/>
      <c r="B5803" s="43">
        <f t="shared" si="97"/>
        <v>5781</v>
      </c>
      <c r="C5803" s="539"/>
      <c r="D5803" s="620"/>
      <c r="E5803" s="620"/>
      <c r="F5803" s="48"/>
      <c r="N5803" s="285"/>
      <c r="O5803" s="285"/>
      <c r="U5803" s="285"/>
      <c r="V5803" s="285"/>
      <c r="W5803" s="285"/>
      <c r="X5803" s="285"/>
    </row>
    <row r="5804" spans="1:24">
      <c r="A5804" s="45"/>
      <c r="B5804" s="43">
        <f t="shared" si="97"/>
        <v>5782</v>
      </c>
      <c r="C5804" s="539"/>
      <c r="D5804" s="620"/>
      <c r="E5804" s="620"/>
      <c r="F5804" s="48"/>
      <c r="N5804" s="285"/>
      <c r="O5804" s="285"/>
      <c r="U5804" s="285"/>
      <c r="V5804" s="285"/>
      <c r="W5804" s="285"/>
      <c r="X5804" s="285"/>
    </row>
    <row r="5805" spans="1:24">
      <c r="A5805" s="45"/>
      <c r="B5805" s="43">
        <f t="shared" si="97"/>
        <v>5783</v>
      </c>
      <c r="C5805" s="539"/>
      <c r="D5805" s="620"/>
      <c r="E5805" s="620"/>
      <c r="F5805" s="48"/>
      <c r="N5805" s="285"/>
      <c r="O5805" s="285"/>
      <c r="U5805" s="285"/>
      <c r="V5805" s="285"/>
      <c r="W5805" s="285"/>
      <c r="X5805" s="285"/>
    </row>
    <row r="5806" spans="1:24">
      <c r="A5806" s="45"/>
      <c r="B5806" s="43">
        <f t="shared" si="97"/>
        <v>5784</v>
      </c>
      <c r="C5806" s="539"/>
      <c r="D5806" s="620"/>
      <c r="E5806" s="620"/>
      <c r="F5806" s="48"/>
      <c r="N5806" s="285"/>
      <c r="O5806" s="285"/>
      <c r="U5806" s="285"/>
      <c r="V5806" s="285"/>
      <c r="W5806" s="285"/>
      <c r="X5806" s="285"/>
    </row>
    <row r="5807" spans="1:24">
      <c r="A5807" s="45"/>
      <c r="B5807" s="43">
        <f t="shared" si="97"/>
        <v>5785</v>
      </c>
      <c r="C5807" s="539"/>
      <c r="D5807" s="620"/>
      <c r="E5807" s="620"/>
      <c r="F5807" s="48"/>
      <c r="N5807" s="285"/>
      <c r="O5807" s="285"/>
      <c r="U5807" s="285"/>
      <c r="V5807" s="285"/>
      <c r="W5807" s="285"/>
      <c r="X5807" s="285"/>
    </row>
    <row r="5808" spans="1:24">
      <c r="A5808" s="45"/>
      <c r="B5808" s="43">
        <f t="shared" si="97"/>
        <v>5786</v>
      </c>
      <c r="C5808" s="539"/>
      <c r="D5808" s="620"/>
      <c r="E5808" s="620"/>
      <c r="F5808" s="48"/>
      <c r="N5808" s="285"/>
      <c r="O5808" s="285"/>
      <c r="U5808" s="285"/>
      <c r="V5808" s="285"/>
      <c r="W5808" s="285"/>
      <c r="X5808" s="285"/>
    </row>
    <row r="5809" spans="1:24">
      <c r="A5809" s="45"/>
      <c r="B5809" s="43">
        <f t="shared" si="97"/>
        <v>5787</v>
      </c>
      <c r="C5809" s="539"/>
      <c r="D5809" s="620"/>
      <c r="E5809" s="620"/>
      <c r="F5809" s="48"/>
      <c r="N5809" s="285"/>
      <c r="O5809" s="285"/>
      <c r="U5809" s="285"/>
      <c r="V5809" s="285"/>
      <c r="W5809" s="285"/>
      <c r="X5809" s="285"/>
    </row>
    <row r="5810" spans="1:24">
      <c r="A5810" s="45"/>
      <c r="B5810" s="43">
        <f t="shared" si="97"/>
        <v>5788</v>
      </c>
      <c r="C5810" s="539"/>
      <c r="D5810" s="620"/>
      <c r="E5810" s="620"/>
      <c r="F5810" s="48"/>
      <c r="N5810" s="285"/>
      <c r="O5810" s="285"/>
      <c r="U5810" s="285"/>
      <c r="V5810" s="285"/>
      <c r="W5810" s="285"/>
      <c r="X5810" s="285"/>
    </row>
    <row r="5811" spans="1:24">
      <c r="A5811" s="45"/>
      <c r="B5811" s="43">
        <f t="shared" si="97"/>
        <v>5789</v>
      </c>
      <c r="C5811" s="539"/>
      <c r="D5811" s="620"/>
      <c r="E5811" s="620"/>
      <c r="F5811" s="48"/>
      <c r="N5811" s="285"/>
      <c r="O5811" s="285"/>
      <c r="U5811" s="285"/>
      <c r="V5811" s="285"/>
      <c r="W5811" s="285"/>
      <c r="X5811" s="285"/>
    </row>
    <row r="5812" spans="1:24">
      <c r="A5812" s="45"/>
      <c r="B5812" s="43">
        <f t="shared" si="97"/>
        <v>5790</v>
      </c>
      <c r="C5812" s="539"/>
      <c r="D5812" s="620"/>
      <c r="E5812" s="620"/>
      <c r="F5812" s="48"/>
      <c r="N5812" s="285"/>
      <c r="O5812" s="285"/>
      <c r="U5812" s="285"/>
      <c r="V5812" s="285"/>
      <c r="W5812" s="285"/>
      <c r="X5812" s="285"/>
    </row>
    <row r="5813" spans="1:24">
      <c r="A5813" s="45"/>
      <c r="B5813" s="43">
        <f t="shared" si="97"/>
        <v>5791</v>
      </c>
      <c r="C5813" s="539"/>
      <c r="D5813" s="620"/>
      <c r="E5813" s="620"/>
      <c r="F5813" s="48"/>
      <c r="N5813" s="285"/>
      <c r="O5813" s="285"/>
      <c r="U5813" s="285"/>
      <c r="V5813" s="285"/>
      <c r="W5813" s="285"/>
      <c r="X5813" s="285"/>
    </row>
    <row r="5814" spans="1:24">
      <c r="A5814" s="45"/>
      <c r="B5814" s="43">
        <f t="shared" si="97"/>
        <v>5792</v>
      </c>
      <c r="C5814" s="539"/>
      <c r="D5814" s="620"/>
      <c r="E5814" s="620"/>
      <c r="F5814" s="48"/>
      <c r="N5814" s="285"/>
      <c r="O5814" s="285"/>
      <c r="U5814" s="285"/>
      <c r="V5814" s="285"/>
      <c r="W5814" s="285"/>
      <c r="X5814" s="285"/>
    </row>
    <row r="5815" spans="1:24">
      <c r="A5815" s="45"/>
      <c r="B5815" s="43">
        <f t="shared" si="97"/>
        <v>5793</v>
      </c>
      <c r="C5815" s="539"/>
      <c r="D5815" s="620"/>
      <c r="E5815" s="620"/>
      <c r="F5815" s="48"/>
      <c r="N5815" s="285"/>
      <c r="O5815" s="285"/>
      <c r="U5815" s="285"/>
      <c r="V5815" s="285"/>
      <c r="W5815" s="285"/>
      <c r="X5815" s="285"/>
    </row>
    <row r="5816" spans="1:24">
      <c r="A5816" s="45"/>
      <c r="B5816" s="43">
        <f t="shared" si="97"/>
        <v>5794</v>
      </c>
      <c r="C5816" s="539"/>
      <c r="D5816" s="620"/>
      <c r="E5816" s="620"/>
      <c r="F5816" s="48"/>
      <c r="N5816" s="285"/>
      <c r="O5816" s="285"/>
      <c r="U5816" s="285"/>
      <c r="V5816" s="285"/>
      <c r="W5816" s="285"/>
      <c r="X5816" s="285"/>
    </row>
    <row r="5817" spans="1:24">
      <c r="A5817" s="45"/>
      <c r="B5817" s="43">
        <f t="shared" si="97"/>
        <v>5795</v>
      </c>
      <c r="C5817" s="539"/>
      <c r="D5817" s="620"/>
      <c r="E5817" s="620"/>
      <c r="F5817" s="48"/>
      <c r="N5817" s="285"/>
      <c r="O5817" s="285"/>
      <c r="U5817" s="285"/>
      <c r="V5817" s="285"/>
      <c r="W5817" s="285"/>
      <c r="X5817" s="285"/>
    </row>
    <row r="5818" spans="1:24">
      <c r="A5818" s="45"/>
      <c r="B5818" s="43">
        <f t="shared" si="97"/>
        <v>5796</v>
      </c>
      <c r="C5818" s="539"/>
      <c r="D5818" s="620"/>
      <c r="E5818" s="620"/>
      <c r="F5818" s="48"/>
      <c r="N5818" s="285"/>
      <c r="O5818" s="285"/>
      <c r="U5818" s="285"/>
      <c r="V5818" s="285"/>
      <c r="W5818" s="285"/>
      <c r="X5818" s="285"/>
    </row>
    <row r="5819" spans="1:24">
      <c r="A5819" s="45"/>
      <c r="B5819" s="43">
        <f t="shared" si="97"/>
        <v>5797</v>
      </c>
      <c r="C5819" s="539"/>
      <c r="D5819" s="620"/>
      <c r="E5819" s="620"/>
      <c r="F5819" s="48"/>
      <c r="N5819" s="285"/>
      <c r="O5819" s="285"/>
      <c r="U5819" s="285"/>
      <c r="V5819" s="285"/>
      <c r="W5819" s="285"/>
      <c r="X5819" s="285"/>
    </row>
    <row r="5820" spans="1:24">
      <c r="A5820" s="45"/>
      <c r="B5820" s="43">
        <f t="shared" si="97"/>
        <v>5798</v>
      </c>
      <c r="C5820" s="539"/>
      <c r="D5820" s="620"/>
      <c r="E5820" s="620"/>
      <c r="F5820" s="48"/>
      <c r="N5820" s="285"/>
      <c r="O5820" s="285"/>
      <c r="U5820" s="285"/>
      <c r="V5820" s="285"/>
      <c r="W5820" s="285"/>
      <c r="X5820" s="285"/>
    </row>
    <row r="5821" spans="1:24">
      <c r="A5821" s="45"/>
      <c r="B5821" s="43">
        <f t="shared" si="97"/>
        <v>5799</v>
      </c>
      <c r="C5821" s="539"/>
      <c r="D5821" s="620"/>
      <c r="E5821" s="620"/>
      <c r="F5821" s="48"/>
      <c r="N5821" s="285"/>
      <c r="O5821" s="285"/>
      <c r="U5821" s="285"/>
      <c r="V5821" s="285"/>
      <c r="W5821" s="285"/>
      <c r="X5821" s="285"/>
    </row>
    <row r="5822" spans="1:24">
      <c r="A5822" s="45"/>
      <c r="B5822" s="43">
        <f t="shared" si="97"/>
        <v>5800</v>
      </c>
      <c r="C5822" s="539"/>
      <c r="D5822" s="620"/>
      <c r="E5822" s="620"/>
      <c r="F5822" s="48"/>
      <c r="N5822" s="285"/>
      <c r="O5822" s="285"/>
      <c r="U5822" s="285"/>
      <c r="V5822" s="285"/>
      <c r="W5822" s="285"/>
      <c r="X5822" s="285"/>
    </row>
    <row r="5823" spans="1:24">
      <c r="A5823" s="45"/>
      <c r="B5823" s="43">
        <f t="shared" si="97"/>
        <v>5801</v>
      </c>
      <c r="C5823" s="539"/>
      <c r="D5823" s="620"/>
      <c r="E5823" s="620"/>
      <c r="F5823" s="48"/>
      <c r="N5823" s="285"/>
      <c r="O5823" s="285"/>
      <c r="U5823" s="285"/>
      <c r="V5823" s="285"/>
      <c r="W5823" s="285"/>
      <c r="X5823" s="285"/>
    </row>
    <row r="5824" spans="1:24">
      <c r="A5824" s="45"/>
      <c r="B5824" s="43">
        <f t="shared" si="97"/>
        <v>5802</v>
      </c>
      <c r="C5824" s="539"/>
      <c r="D5824" s="620"/>
      <c r="E5824" s="620"/>
      <c r="F5824" s="48"/>
      <c r="N5824" s="285"/>
      <c r="O5824" s="285"/>
      <c r="U5824" s="285"/>
      <c r="V5824" s="285"/>
      <c r="W5824" s="285"/>
      <c r="X5824" s="285"/>
    </row>
    <row r="5825" spans="1:24">
      <c r="A5825" s="45"/>
      <c r="B5825" s="43">
        <f t="shared" si="97"/>
        <v>5803</v>
      </c>
      <c r="C5825" s="539"/>
      <c r="D5825" s="620"/>
      <c r="E5825" s="620"/>
      <c r="F5825" s="48"/>
      <c r="N5825" s="285"/>
      <c r="O5825" s="285"/>
      <c r="U5825" s="285"/>
      <c r="V5825" s="285"/>
      <c r="W5825" s="285"/>
      <c r="X5825" s="285"/>
    </row>
    <row r="5826" spans="1:24">
      <c r="A5826" s="45"/>
      <c r="B5826" s="43">
        <f t="shared" si="97"/>
        <v>5804</v>
      </c>
      <c r="C5826" s="539"/>
      <c r="D5826" s="620"/>
      <c r="E5826" s="620"/>
      <c r="F5826" s="48"/>
      <c r="N5826" s="285"/>
      <c r="O5826" s="285"/>
      <c r="U5826" s="285"/>
      <c r="V5826" s="285"/>
      <c r="W5826" s="285"/>
      <c r="X5826" s="285"/>
    </row>
    <row r="5827" spans="1:24">
      <c r="A5827" s="45"/>
      <c r="B5827" s="43">
        <f t="shared" si="97"/>
        <v>5805</v>
      </c>
      <c r="C5827" s="539"/>
      <c r="D5827" s="620"/>
      <c r="E5827" s="620"/>
      <c r="F5827" s="48"/>
      <c r="N5827" s="285"/>
      <c r="O5827" s="285"/>
      <c r="U5827" s="285"/>
      <c r="V5827" s="285"/>
      <c r="W5827" s="285"/>
      <c r="X5827" s="285"/>
    </row>
    <row r="5828" spans="1:24">
      <c r="A5828" s="45"/>
      <c r="B5828" s="43">
        <f t="shared" si="97"/>
        <v>5806</v>
      </c>
      <c r="C5828" s="539"/>
      <c r="D5828" s="620"/>
      <c r="E5828" s="620"/>
      <c r="F5828" s="48"/>
      <c r="N5828" s="285"/>
      <c r="O5828" s="285"/>
      <c r="U5828" s="285"/>
      <c r="V5828" s="285"/>
      <c r="W5828" s="285"/>
      <c r="X5828" s="285"/>
    </row>
    <row r="5829" spans="1:24">
      <c r="A5829" s="45"/>
      <c r="B5829" s="43">
        <f t="shared" si="97"/>
        <v>5807</v>
      </c>
      <c r="C5829" s="539"/>
      <c r="D5829" s="620"/>
      <c r="E5829" s="620"/>
      <c r="F5829" s="48"/>
      <c r="N5829" s="285"/>
      <c r="O5829" s="285"/>
      <c r="U5829" s="285"/>
      <c r="V5829" s="285"/>
      <c r="W5829" s="285"/>
      <c r="X5829" s="285"/>
    </row>
    <row r="5830" spans="1:24">
      <c r="A5830" s="45"/>
      <c r="B5830" s="43">
        <f t="shared" si="97"/>
        <v>5808</v>
      </c>
      <c r="C5830" s="539"/>
      <c r="D5830" s="620"/>
      <c r="E5830" s="620"/>
      <c r="F5830" s="48"/>
      <c r="N5830" s="285"/>
      <c r="O5830" s="285"/>
      <c r="U5830" s="285"/>
      <c r="V5830" s="285"/>
      <c r="W5830" s="285"/>
      <c r="X5830" s="285"/>
    </row>
    <row r="5831" spans="1:24">
      <c r="A5831" s="45"/>
      <c r="B5831" s="43">
        <f t="shared" si="97"/>
        <v>5809</v>
      </c>
      <c r="C5831" s="539"/>
      <c r="D5831" s="620"/>
      <c r="E5831" s="620"/>
      <c r="F5831" s="48"/>
      <c r="N5831" s="285"/>
      <c r="O5831" s="285"/>
      <c r="U5831" s="285"/>
      <c r="V5831" s="285"/>
      <c r="W5831" s="285"/>
      <c r="X5831" s="285"/>
    </row>
    <row r="5832" spans="1:24">
      <c r="A5832" s="45"/>
      <c r="B5832" s="43">
        <f t="shared" si="97"/>
        <v>5810</v>
      </c>
      <c r="C5832" s="539"/>
      <c r="D5832" s="620"/>
      <c r="E5832" s="620"/>
      <c r="F5832" s="48"/>
      <c r="N5832" s="285"/>
      <c r="O5832" s="285"/>
      <c r="U5832" s="285"/>
      <c r="V5832" s="285"/>
      <c r="W5832" s="285"/>
      <c r="X5832" s="285"/>
    </row>
    <row r="5833" spans="1:24">
      <c r="A5833" s="45"/>
      <c r="B5833" s="43">
        <f t="shared" si="97"/>
        <v>5811</v>
      </c>
      <c r="C5833" s="539"/>
      <c r="D5833" s="620"/>
      <c r="E5833" s="620"/>
      <c r="F5833" s="48"/>
      <c r="N5833" s="285"/>
      <c r="O5833" s="285"/>
      <c r="U5833" s="285"/>
      <c r="V5833" s="285"/>
      <c r="W5833" s="285"/>
      <c r="X5833" s="285"/>
    </row>
    <row r="5834" spans="1:24">
      <c r="A5834" s="45"/>
      <c r="B5834" s="43">
        <f t="shared" si="97"/>
        <v>5812</v>
      </c>
      <c r="C5834" s="539"/>
      <c r="D5834" s="620"/>
      <c r="E5834" s="620"/>
      <c r="F5834" s="48"/>
      <c r="N5834" s="285"/>
      <c r="O5834" s="285"/>
      <c r="U5834" s="285"/>
      <c r="V5834" s="285"/>
      <c r="W5834" s="285"/>
      <c r="X5834" s="285"/>
    </row>
    <row r="5835" spans="1:24">
      <c r="A5835" s="45"/>
      <c r="B5835" s="43">
        <f t="shared" si="97"/>
        <v>5813</v>
      </c>
      <c r="C5835" s="539"/>
      <c r="D5835" s="620"/>
      <c r="E5835" s="620"/>
      <c r="F5835" s="48"/>
      <c r="N5835" s="285"/>
      <c r="O5835" s="285"/>
      <c r="U5835" s="285"/>
      <c r="V5835" s="285"/>
      <c r="W5835" s="285"/>
      <c r="X5835" s="285"/>
    </row>
    <row r="5836" spans="1:24">
      <c r="A5836" s="45"/>
      <c r="B5836" s="43">
        <f t="shared" si="97"/>
        <v>5814</v>
      </c>
      <c r="C5836" s="539"/>
      <c r="D5836" s="620"/>
      <c r="E5836" s="620"/>
      <c r="F5836" s="48"/>
      <c r="N5836" s="285"/>
      <c r="O5836" s="285"/>
      <c r="U5836" s="285"/>
      <c r="V5836" s="285"/>
      <c r="W5836" s="285"/>
      <c r="X5836" s="285"/>
    </row>
    <row r="5837" spans="1:24">
      <c r="A5837" s="45"/>
      <c r="B5837" s="43">
        <f t="shared" si="97"/>
        <v>5815</v>
      </c>
      <c r="C5837" s="539"/>
      <c r="D5837" s="620"/>
      <c r="E5837" s="620"/>
      <c r="F5837" s="48"/>
      <c r="N5837" s="285"/>
      <c r="O5837" s="285"/>
      <c r="U5837" s="285"/>
      <c r="V5837" s="285"/>
      <c r="W5837" s="285"/>
      <c r="X5837" s="285"/>
    </row>
    <row r="5838" spans="1:24">
      <c r="A5838" s="45"/>
      <c r="B5838" s="43">
        <f t="shared" si="97"/>
        <v>5816</v>
      </c>
      <c r="C5838" s="539"/>
      <c r="D5838" s="620"/>
      <c r="E5838" s="620"/>
      <c r="F5838" s="48"/>
      <c r="N5838" s="285"/>
      <c r="O5838" s="285"/>
      <c r="U5838" s="285"/>
      <c r="V5838" s="285"/>
      <c r="W5838" s="285"/>
      <c r="X5838" s="285"/>
    </row>
    <row r="5839" spans="1:24">
      <c r="A5839" s="45"/>
      <c r="B5839" s="43">
        <f t="shared" si="97"/>
        <v>5817</v>
      </c>
      <c r="C5839" s="539"/>
      <c r="D5839" s="620"/>
      <c r="E5839" s="620"/>
      <c r="F5839" s="48"/>
      <c r="N5839" s="285"/>
      <c r="O5839" s="285"/>
      <c r="U5839" s="285"/>
      <c r="V5839" s="285"/>
      <c r="W5839" s="285"/>
      <c r="X5839" s="285"/>
    </row>
    <row r="5840" spans="1:24">
      <c r="A5840" s="45"/>
      <c r="B5840" s="43">
        <f t="shared" si="97"/>
        <v>5818</v>
      </c>
      <c r="C5840" s="539"/>
      <c r="D5840" s="620"/>
      <c r="E5840" s="620"/>
      <c r="F5840" s="48"/>
      <c r="N5840" s="285"/>
      <c r="O5840" s="285"/>
      <c r="U5840" s="285"/>
      <c r="V5840" s="285"/>
      <c r="W5840" s="285"/>
      <c r="X5840" s="285"/>
    </row>
    <row r="5841" spans="1:24">
      <c r="A5841" s="45"/>
      <c r="B5841" s="43">
        <f t="shared" si="97"/>
        <v>5819</v>
      </c>
      <c r="C5841" s="539"/>
      <c r="D5841" s="620"/>
      <c r="E5841" s="620"/>
      <c r="F5841" s="48"/>
      <c r="N5841" s="285"/>
      <c r="O5841" s="285"/>
      <c r="U5841" s="285"/>
      <c r="V5841" s="285"/>
      <c r="W5841" s="285"/>
      <c r="X5841" s="285"/>
    </row>
    <row r="5842" spans="1:24">
      <c r="A5842" s="45"/>
      <c r="B5842" s="43">
        <f t="shared" si="97"/>
        <v>5820</v>
      </c>
      <c r="C5842" s="539"/>
      <c r="D5842" s="620"/>
      <c r="E5842" s="620"/>
      <c r="F5842" s="48"/>
      <c r="N5842" s="285"/>
      <c r="O5842" s="285"/>
      <c r="U5842" s="285"/>
      <c r="V5842" s="285"/>
      <c r="W5842" s="285"/>
      <c r="X5842" s="285"/>
    </row>
    <row r="5843" spans="1:24">
      <c r="A5843" s="45"/>
      <c r="B5843" s="43">
        <f t="shared" si="97"/>
        <v>5821</v>
      </c>
      <c r="C5843" s="539"/>
      <c r="D5843" s="620"/>
      <c r="E5843" s="620"/>
      <c r="F5843" s="48"/>
      <c r="N5843" s="285"/>
      <c r="O5843" s="285"/>
      <c r="U5843" s="285"/>
      <c r="V5843" s="285"/>
      <c r="W5843" s="285"/>
      <c r="X5843" s="285"/>
    </row>
    <row r="5844" spans="1:24">
      <c r="A5844" s="45"/>
      <c r="B5844" s="43">
        <f t="shared" si="97"/>
        <v>5822</v>
      </c>
      <c r="C5844" s="539"/>
      <c r="D5844" s="620"/>
      <c r="E5844" s="620"/>
      <c r="F5844" s="48"/>
      <c r="N5844" s="285"/>
      <c r="O5844" s="285"/>
      <c r="U5844" s="285"/>
      <c r="V5844" s="285"/>
      <c r="W5844" s="285"/>
      <c r="X5844" s="285"/>
    </row>
    <row r="5845" spans="1:24">
      <c r="A5845" s="45"/>
      <c r="B5845" s="43">
        <f t="shared" si="97"/>
        <v>5823</v>
      </c>
      <c r="C5845" s="539"/>
      <c r="D5845" s="620"/>
      <c r="E5845" s="620"/>
      <c r="F5845" s="48"/>
      <c r="N5845" s="285"/>
      <c r="O5845" s="285"/>
      <c r="U5845" s="285"/>
      <c r="V5845" s="285"/>
      <c r="W5845" s="285"/>
      <c r="X5845" s="285"/>
    </row>
    <row r="5846" spans="1:24">
      <c r="A5846" s="45"/>
      <c r="B5846" s="43">
        <f t="shared" si="97"/>
        <v>5824</v>
      </c>
      <c r="C5846" s="539"/>
      <c r="D5846" s="620"/>
      <c r="E5846" s="620"/>
      <c r="F5846" s="48"/>
      <c r="N5846" s="285"/>
      <c r="O5846" s="285"/>
      <c r="U5846" s="285"/>
      <c r="V5846" s="285"/>
      <c r="W5846" s="285"/>
      <c r="X5846" s="285"/>
    </row>
    <row r="5847" spans="1:24">
      <c r="A5847" s="45"/>
      <c r="B5847" s="43">
        <f t="shared" si="97"/>
        <v>5825</v>
      </c>
      <c r="C5847" s="539"/>
      <c r="D5847" s="620"/>
      <c r="E5847" s="620"/>
      <c r="F5847" s="48"/>
      <c r="N5847" s="285"/>
      <c r="O5847" s="285"/>
      <c r="U5847" s="285"/>
      <c r="V5847" s="285"/>
      <c r="W5847" s="285"/>
      <c r="X5847" s="285"/>
    </row>
    <row r="5848" spans="1:24">
      <c r="A5848" s="45"/>
      <c r="B5848" s="43">
        <f t="shared" si="97"/>
        <v>5826</v>
      </c>
      <c r="C5848" s="539"/>
      <c r="D5848" s="620"/>
      <c r="E5848" s="620"/>
      <c r="F5848" s="48"/>
      <c r="N5848" s="285"/>
      <c r="O5848" s="285"/>
      <c r="U5848" s="285"/>
      <c r="V5848" s="285"/>
      <c r="W5848" s="285"/>
      <c r="X5848" s="285"/>
    </row>
    <row r="5849" spans="1:24">
      <c r="A5849" s="45"/>
      <c r="B5849" s="43">
        <f t="shared" ref="B5849:B5912" si="98">B5848+1</f>
        <v>5827</v>
      </c>
      <c r="C5849" s="539"/>
      <c r="D5849" s="620"/>
      <c r="E5849" s="620"/>
      <c r="F5849" s="48"/>
      <c r="N5849" s="285"/>
      <c r="O5849" s="285"/>
      <c r="U5849" s="285"/>
      <c r="V5849" s="285"/>
      <c r="W5849" s="285"/>
      <c r="X5849" s="285"/>
    </row>
    <row r="5850" spans="1:24">
      <c r="A5850" s="45"/>
      <c r="B5850" s="43">
        <f t="shared" si="98"/>
        <v>5828</v>
      </c>
      <c r="C5850" s="539"/>
      <c r="D5850" s="620"/>
      <c r="E5850" s="620"/>
      <c r="F5850" s="48"/>
      <c r="N5850" s="285"/>
      <c r="O5850" s="285"/>
      <c r="U5850" s="285"/>
      <c r="V5850" s="285"/>
      <c r="W5850" s="285"/>
      <c r="X5850" s="285"/>
    </row>
    <row r="5851" spans="1:24">
      <c r="A5851" s="45"/>
      <c r="B5851" s="43">
        <f t="shared" si="98"/>
        <v>5829</v>
      </c>
      <c r="C5851" s="539"/>
      <c r="D5851" s="620"/>
      <c r="E5851" s="620"/>
      <c r="F5851" s="48"/>
      <c r="N5851" s="285"/>
      <c r="O5851" s="285"/>
      <c r="U5851" s="285"/>
      <c r="V5851" s="285"/>
      <c r="W5851" s="285"/>
      <c r="X5851" s="285"/>
    </row>
    <row r="5852" spans="1:24">
      <c r="A5852" s="45"/>
      <c r="B5852" s="43">
        <f t="shared" si="98"/>
        <v>5830</v>
      </c>
      <c r="C5852" s="539"/>
      <c r="D5852" s="620"/>
      <c r="E5852" s="620"/>
      <c r="F5852" s="48"/>
      <c r="N5852" s="285"/>
      <c r="O5852" s="285"/>
      <c r="U5852" s="285"/>
      <c r="V5852" s="285"/>
      <c r="W5852" s="285"/>
      <c r="X5852" s="285"/>
    </row>
    <row r="5853" spans="1:24">
      <c r="A5853" s="45"/>
      <c r="B5853" s="43">
        <f t="shared" si="98"/>
        <v>5831</v>
      </c>
      <c r="C5853" s="539"/>
      <c r="D5853" s="620"/>
      <c r="E5853" s="620"/>
      <c r="F5853" s="48"/>
      <c r="N5853" s="285"/>
      <c r="O5853" s="285"/>
      <c r="U5853" s="285"/>
      <c r="V5853" s="285"/>
      <c r="W5853" s="285"/>
      <c r="X5853" s="285"/>
    </row>
    <row r="5854" spans="1:24">
      <c r="A5854" s="45"/>
      <c r="B5854" s="43">
        <f t="shared" si="98"/>
        <v>5832</v>
      </c>
      <c r="C5854" s="539"/>
      <c r="D5854" s="620"/>
      <c r="E5854" s="620"/>
      <c r="F5854" s="48"/>
      <c r="N5854" s="285"/>
      <c r="O5854" s="285"/>
      <c r="U5854" s="285"/>
      <c r="V5854" s="285"/>
      <c r="W5854" s="285"/>
      <c r="X5854" s="285"/>
    </row>
    <row r="5855" spans="1:24">
      <c r="A5855" s="45"/>
      <c r="B5855" s="43">
        <f t="shared" si="98"/>
        <v>5833</v>
      </c>
      <c r="C5855" s="539"/>
      <c r="D5855" s="620"/>
      <c r="E5855" s="620"/>
      <c r="F5855" s="48"/>
      <c r="N5855" s="285"/>
      <c r="O5855" s="285"/>
      <c r="U5855" s="285"/>
      <c r="V5855" s="285"/>
      <c r="W5855" s="285"/>
      <c r="X5855" s="285"/>
    </row>
    <row r="5856" spans="1:24">
      <c r="A5856" s="45"/>
      <c r="B5856" s="43">
        <f t="shared" si="98"/>
        <v>5834</v>
      </c>
      <c r="C5856" s="539"/>
      <c r="D5856" s="620"/>
      <c r="E5856" s="620"/>
      <c r="F5856" s="48"/>
      <c r="N5856" s="285"/>
      <c r="O5856" s="285"/>
      <c r="U5856" s="285"/>
      <c r="V5856" s="285"/>
      <c r="W5856" s="285"/>
      <c r="X5856" s="285"/>
    </row>
    <row r="5857" spans="1:24">
      <c r="A5857" s="45"/>
      <c r="B5857" s="43">
        <f t="shared" si="98"/>
        <v>5835</v>
      </c>
      <c r="C5857" s="539"/>
      <c r="D5857" s="620"/>
      <c r="E5857" s="620"/>
      <c r="F5857" s="48"/>
      <c r="N5857" s="285"/>
      <c r="O5857" s="285"/>
      <c r="U5857" s="285"/>
      <c r="V5857" s="285"/>
      <c r="W5857" s="285"/>
      <c r="X5857" s="285"/>
    </row>
    <row r="5858" spans="1:24">
      <c r="A5858" s="45"/>
      <c r="B5858" s="43">
        <f t="shared" si="98"/>
        <v>5836</v>
      </c>
      <c r="C5858" s="539"/>
      <c r="D5858" s="620"/>
      <c r="E5858" s="620"/>
      <c r="F5858" s="48"/>
      <c r="N5858" s="285"/>
      <c r="O5858" s="285"/>
      <c r="U5858" s="285"/>
      <c r="V5858" s="285"/>
      <c r="W5858" s="285"/>
      <c r="X5858" s="285"/>
    </row>
    <row r="5859" spans="1:24">
      <c r="A5859" s="45"/>
      <c r="B5859" s="43">
        <f t="shared" si="98"/>
        <v>5837</v>
      </c>
      <c r="C5859" s="539"/>
      <c r="D5859" s="620"/>
      <c r="E5859" s="620"/>
      <c r="F5859" s="48"/>
      <c r="N5859" s="285"/>
      <c r="O5859" s="285"/>
      <c r="U5859" s="285"/>
      <c r="V5859" s="285"/>
      <c r="W5859" s="285"/>
      <c r="X5859" s="285"/>
    </row>
    <row r="5860" spans="1:24">
      <c r="A5860" s="45"/>
      <c r="B5860" s="43">
        <f t="shared" si="98"/>
        <v>5838</v>
      </c>
      <c r="C5860" s="539"/>
      <c r="D5860" s="620"/>
      <c r="E5860" s="620"/>
      <c r="F5860" s="48"/>
      <c r="N5860" s="285"/>
      <c r="O5860" s="285"/>
      <c r="U5860" s="285"/>
      <c r="V5860" s="285"/>
      <c r="W5860" s="285"/>
      <c r="X5860" s="285"/>
    </row>
    <row r="5861" spans="1:24">
      <c r="A5861" s="45"/>
      <c r="B5861" s="43">
        <f t="shared" si="98"/>
        <v>5839</v>
      </c>
      <c r="C5861" s="539"/>
      <c r="D5861" s="620"/>
      <c r="E5861" s="620"/>
      <c r="F5861" s="48"/>
      <c r="N5861" s="285"/>
      <c r="O5861" s="285"/>
      <c r="U5861" s="285"/>
      <c r="V5861" s="285"/>
      <c r="W5861" s="285"/>
      <c r="X5861" s="285"/>
    </row>
    <row r="5862" spans="1:24">
      <c r="A5862" s="45"/>
      <c r="B5862" s="43">
        <f t="shared" si="98"/>
        <v>5840</v>
      </c>
      <c r="C5862" s="539"/>
      <c r="D5862" s="620"/>
      <c r="E5862" s="620"/>
      <c r="F5862" s="48"/>
      <c r="N5862" s="285"/>
      <c r="O5862" s="285"/>
      <c r="U5862" s="285"/>
      <c r="V5862" s="285"/>
      <c r="W5862" s="285"/>
      <c r="X5862" s="285"/>
    </row>
    <row r="5863" spans="1:24">
      <c r="A5863" s="45"/>
      <c r="B5863" s="43">
        <f t="shared" si="98"/>
        <v>5841</v>
      </c>
      <c r="C5863" s="539"/>
      <c r="D5863" s="620"/>
      <c r="E5863" s="620"/>
      <c r="F5863" s="48"/>
      <c r="N5863" s="285"/>
      <c r="O5863" s="285"/>
      <c r="U5863" s="285"/>
      <c r="V5863" s="285"/>
      <c r="W5863" s="285"/>
      <c r="X5863" s="285"/>
    </row>
    <row r="5864" spans="1:24">
      <c r="A5864" s="45"/>
      <c r="B5864" s="43">
        <f t="shared" si="98"/>
        <v>5842</v>
      </c>
      <c r="C5864" s="539"/>
      <c r="D5864" s="620"/>
      <c r="E5864" s="620"/>
      <c r="F5864" s="48"/>
      <c r="N5864" s="285"/>
      <c r="O5864" s="285"/>
      <c r="U5864" s="285"/>
      <c r="V5864" s="285"/>
      <c r="W5864" s="285"/>
      <c r="X5864" s="285"/>
    </row>
    <row r="5865" spans="1:24">
      <c r="A5865" s="45"/>
      <c r="B5865" s="43">
        <f t="shared" si="98"/>
        <v>5843</v>
      </c>
      <c r="C5865" s="539"/>
      <c r="D5865" s="620"/>
      <c r="E5865" s="620"/>
      <c r="F5865" s="48"/>
      <c r="N5865" s="285"/>
      <c r="O5865" s="285"/>
      <c r="U5865" s="285"/>
      <c r="V5865" s="285"/>
      <c r="W5865" s="285"/>
      <c r="X5865" s="285"/>
    </row>
    <row r="5866" spans="1:24">
      <c r="A5866" s="45"/>
      <c r="B5866" s="43">
        <f t="shared" si="98"/>
        <v>5844</v>
      </c>
      <c r="C5866" s="539"/>
      <c r="D5866" s="620"/>
      <c r="E5866" s="620"/>
      <c r="F5866" s="48"/>
      <c r="N5866" s="285"/>
      <c r="O5866" s="285"/>
      <c r="U5866" s="285"/>
      <c r="V5866" s="285"/>
      <c r="W5866" s="285"/>
      <c r="X5866" s="285"/>
    </row>
    <row r="5867" spans="1:24">
      <c r="A5867" s="45"/>
      <c r="B5867" s="43">
        <f t="shared" si="98"/>
        <v>5845</v>
      </c>
      <c r="C5867" s="539"/>
      <c r="D5867" s="620"/>
      <c r="E5867" s="620"/>
      <c r="F5867" s="48"/>
      <c r="N5867" s="285"/>
      <c r="O5867" s="285"/>
      <c r="U5867" s="285"/>
      <c r="V5867" s="285"/>
      <c r="W5867" s="285"/>
      <c r="X5867" s="285"/>
    </row>
    <row r="5868" spans="1:24">
      <c r="A5868" s="45"/>
      <c r="B5868" s="43">
        <f t="shared" si="98"/>
        <v>5846</v>
      </c>
      <c r="C5868" s="539"/>
      <c r="D5868" s="620"/>
      <c r="E5868" s="620"/>
      <c r="F5868" s="48"/>
      <c r="N5868" s="285"/>
      <c r="O5868" s="285"/>
      <c r="U5868" s="285"/>
      <c r="V5868" s="285"/>
      <c r="W5868" s="285"/>
      <c r="X5868" s="285"/>
    </row>
    <row r="5869" spans="1:24">
      <c r="A5869" s="45"/>
      <c r="B5869" s="43">
        <f t="shared" si="98"/>
        <v>5847</v>
      </c>
      <c r="C5869" s="539"/>
      <c r="D5869" s="620"/>
      <c r="E5869" s="620"/>
      <c r="F5869" s="48"/>
      <c r="N5869" s="285"/>
      <c r="O5869" s="285"/>
      <c r="U5869" s="285"/>
      <c r="V5869" s="285"/>
      <c r="W5869" s="285"/>
      <c r="X5869" s="285"/>
    </row>
    <row r="5870" spans="1:24">
      <c r="A5870" s="45"/>
      <c r="B5870" s="43">
        <f t="shared" si="98"/>
        <v>5848</v>
      </c>
      <c r="C5870" s="539"/>
      <c r="D5870" s="620"/>
      <c r="E5870" s="620"/>
      <c r="F5870" s="48"/>
      <c r="N5870" s="285"/>
      <c r="O5870" s="285"/>
      <c r="U5870" s="285"/>
      <c r="V5870" s="285"/>
      <c r="W5870" s="285"/>
      <c r="X5870" s="285"/>
    </row>
    <row r="5871" spans="1:24">
      <c r="A5871" s="45"/>
      <c r="B5871" s="43">
        <f t="shared" si="98"/>
        <v>5849</v>
      </c>
      <c r="C5871" s="539"/>
      <c r="D5871" s="620"/>
      <c r="E5871" s="620"/>
      <c r="F5871" s="48"/>
      <c r="N5871" s="285"/>
      <c r="O5871" s="285"/>
      <c r="U5871" s="285"/>
      <c r="V5871" s="285"/>
      <c r="W5871" s="285"/>
      <c r="X5871" s="285"/>
    </row>
    <row r="5872" spans="1:24">
      <c r="A5872" s="45"/>
      <c r="B5872" s="43">
        <f t="shared" si="98"/>
        <v>5850</v>
      </c>
      <c r="C5872" s="539"/>
      <c r="D5872" s="620"/>
      <c r="E5872" s="620"/>
      <c r="F5872" s="48"/>
      <c r="N5872" s="285"/>
      <c r="O5872" s="285"/>
      <c r="U5872" s="285"/>
      <c r="V5872" s="285"/>
      <c r="W5872" s="285"/>
      <c r="X5872" s="285"/>
    </row>
    <row r="5873" spans="1:24">
      <c r="A5873" s="45"/>
      <c r="B5873" s="43">
        <f t="shared" si="98"/>
        <v>5851</v>
      </c>
      <c r="C5873" s="539"/>
      <c r="D5873" s="620"/>
      <c r="E5873" s="620"/>
      <c r="F5873" s="48"/>
      <c r="N5873" s="285"/>
      <c r="O5873" s="285"/>
      <c r="U5873" s="285"/>
      <c r="V5873" s="285"/>
      <c r="W5873" s="285"/>
      <c r="X5873" s="285"/>
    </row>
    <row r="5874" spans="1:24">
      <c r="A5874" s="45"/>
      <c r="B5874" s="43">
        <f t="shared" si="98"/>
        <v>5852</v>
      </c>
      <c r="C5874" s="539"/>
      <c r="D5874" s="620"/>
      <c r="E5874" s="620"/>
      <c r="F5874" s="48"/>
      <c r="N5874" s="285"/>
      <c r="O5874" s="285"/>
      <c r="U5874" s="285"/>
      <c r="V5874" s="285"/>
      <c r="W5874" s="285"/>
      <c r="X5874" s="285"/>
    </row>
    <row r="5875" spans="1:24">
      <c r="A5875" s="45"/>
      <c r="B5875" s="43">
        <f t="shared" si="98"/>
        <v>5853</v>
      </c>
      <c r="C5875" s="539"/>
      <c r="D5875" s="620"/>
      <c r="E5875" s="620"/>
      <c r="F5875" s="48"/>
      <c r="N5875" s="285"/>
      <c r="O5875" s="285"/>
      <c r="U5875" s="285"/>
      <c r="V5875" s="285"/>
      <c r="W5875" s="285"/>
      <c r="X5875" s="285"/>
    </row>
    <row r="5876" spans="1:24">
      <c r="A5876" s="45"/>
      <c r="B5876" s="43">
        <f t="shared" si="98"/>
        <v>5854</v>
      </c>
      <c r="C5876" s="539"/>
      <c r="D5876" s="620"/>
      <c r="E5876" s="620"/>
      <c r="F5876" s="48"/>
      <c r="N5876" s="285"/>
      <c r="O5876" s="285"/>
      <c r="U5876" s="285"/>
      <c r="V5876" s="285"/>
      <c r="W5876" s="285"/>
      <c r="X5876" s="285"/>
    </row>
    <row r="5877" spans="1:24">
      <c r="A5877" s="45"/>
      <c r="B5877" s="43">
        <f t="shared" si="98"/>
        <v>5855</v>
      </c>
      <c r="C5877" s="539"/>
      <c r="D5877" s="620"/>
      <c r="E5877" s="620"/>
      <c r="F5877" s="48"/>
      <c r="N5877" s="285"/>
      <c r="O5877" s="285"/>
      <c r="U5877" s="285"/>
      <c r="V5877" s="285"/>
      <c r="W5877" s="285"/>
      <c r="X5877" s="285"/>
    </row>
    <row r="5878" spans="1:24">
      <c r="A5878" s="45"/>
      <c r="B5878" s="43">
        <f t="shared" si="98"/>
        <v>5856</v>
      </c>
      <c r="C5878" s="539"/>
      <c r="D5878" s="620"/>
      <c r="E5878" s="620"/>
      <c r="F5878" s="48"/>
      <c r="N5878" s="285"/>
      <c r="O5878" s="285"/>
      <c r="U5878" s="285"/>
      <c r="V5878" s="285"/>
      <c r="W5878" s="285"/>
      <c r="X5878" s="285"/>
    </row>
    <row r="5879" spans="1:24">
      <c r="A5879" s="45"/>
      <c r="B5879" s="43">
        <f t="shared" si="98"/>
        <v>5857</v>
      </c>
      <c r="C5879" s="539"/>
      <c r="D5879" s="620"/>
      <c r="E5879" s="620"/>
      <c r="F5879" s="48"/>
      <c r="N5879" s="285"/>
      <c r="O5879" s="285"/>
      <c r="U5879" s="285"/>
      <c r="V5879" s="285"/>
      <c r="W5879" s="285"/>
      <c r="X5879" s="285"/>
    </row>
    <row r="5880" spans="1:24">
      <c r="A5880" s="45"/>
      <c r="B5880" s="43">
        <f t="shared" si="98"/>
        <v>5858</v>
      </c>
      <c r="C5880" s="539"/>
      <c r="D5880" s="620"/>
      <c r="E5880" s="620"/>
      <c r="F5880" s="48"/>
      <c r="N5880" s="285"/>
      <c r="O5880" s="285"/>
      <c r="U5880" s="285"/>
      <c r="V5880" s="285"/>
      <c r="W5880" s="285"/>
      <c r="X5880" s="285"/>
    </row>
    <row r="5881" spans="1:24">
      <c r="A5881" s="45"/>
      <c r="B5881" s="43">
        <f t="shared" si="98"/>
        <v>5859</v>
      </c>
      <c r="C5881" s="539"/>
      <c r="D5881" s="620"/>
      <c r="E5881" s="620"/>
      <c r="F5881" s="48"/>
      <c r="N5881" s="285"/>
      <c r="O5881" s="285"/>
      <c r="U5881" s="285"/>
      <c r="V5881" s="285"/>
      <c r="W5881" s="285"/>
      <c r="X5881" s="285"/>
    </row>
    <row r="5882" spans="1:24">
      <c r="A5882" s="45"/>
      <c r="B5882" s="43">
        <f t="shared" si="98"/>
        <v>5860</v>
      </c>
      <c r="C5882" s="539"/>
      <c r="D5882" s="620"/>
      <c r="E5882" s="620"/>
      <c r="F5882" s="48"/>
      <c r="N5882" s="285"/>
      <c r="O5882" s="285"/>
      <c r="U5882" s="285"/>
      <c r="V5882" s="285"/>
      <c r="W5882" s="285"/>
      <c r="X5882" s="285"/>
    </row>
    <row r="5883" spans="1:24">
      <c r="A5883" s="45"/>
      <c r="B5883" s="43">
        <f t="shared" si="98"/>
        <v>5861</v>
      </c>
      <c r="C5883" s="539"/>
      <c r="D5883" s="620"/>
      <c r="E5883" s="620"/>
      <c r="F5883" s="48"/>
      <c r="N5883" s="285"/>
      <c r="O5883" s="285"/>
      <c r="U5883" s="285"/>
      <c r="V5883" s="285"/>
      <c r="W5883" s="285"/>
      <c r="X5883" s="285"/>
    </row>
    <row r="5884" spans="1:24">
      <c r="A5884" s="45"/>
      <c r="B5884" s="43">
        <f t="shared" si="98"/>
        <v>5862</v>
      </c>
      <c r="C5884" s="539"/>
      <c r="D5884" s="620"/>
      <c r="E5884" s="620"/>
      <c r="F5884" s="48"/>
      <c r="N5884" s="285"/>
      <c r="O5884" s="285"/>
      <c r="U5884" s="285"/>
      <c r="V5884" s="285"/>
      <c r="W5884" s="285"/>
      <c r="X5884" s="285"/>
    </row>
    <row r="5885" spans="1:24">
      <c r="A5885" s="45"/>
      <c r="B5885" s="43">
        <f t="shared" si="98"/>
        <v>5863</v>
      </c>
      <c r="C5885" s="539"/>
      <c r="D5885" s="620"/>
      <c r="E5885" s="620"/>
      <c r="F5885" s="48"/>
      <c r="N5885" s="285"/>
      <c r="O5885" s="285"/>
      <c r="U5885" s="285"/>
      <c r="V5885" s="285"/>
      <c r="W5885" s="285"/>
      <c r="X5885" s="285"/>
    </row>
    <row r="5886" spans="1:24">
      <c r="A5886" s="45"/>
      <c r="B5886" s="43">
        <f t="shared" si="98"/>
        <v>5864</v>
      </c>
      <c r="C5886" s="539"/>
      <c r="D5886" s="620"/>
      <c r="E5886" s="620"/>
      <c r="F5886" s="48"/>
      <c r="N5886" s="285"/>
      <c r="O5886" s="285"/>
      <c r="U5886" s="285"/>
      <c r="V5886" s="285"/>
      <c r="W5886" s="285"/>
      <c r="X5886" s="285"/>
    </row>
    <row r="5887" spans="1:24">
      <c r="A5887" s="45"/>
      <c r="B5887" s="43">
        <f t="shared" si="98"/>
        <v>5865</v>
      </c>
      <c r="C5887" s="539"/>
      <c r="D5887" s="620"/>
      <c r="E5887" s="620"/>
      <c r="F5887" s="48"/>
      <c r="N5887" s="285"/>
      <c r="O5887" s="285"/>
      <c r="U5887" s="285"/>
      <c r="V5887" s="285"/>
      <c r="W5887" s="285"/>
      <c r="X5887" s="285"/>
    </row>
    <row r="5888" spans="1:24">
      <c r="A5888" s="45"/>
      <c r="B5888" s="43">
        <f t="shared" si="98"/>
        <v>5866</v>
      </c>
      <c r="C5888" s="539"/>
      <c r="D5888" s="620"/>
      <c r="E5888" s="620"/>
      <c r="F5888" s="48"/>
      <c r="N5888" s="285"/>
      <c r="O5888" s="285"/>
      <c r="U5888" s="285"/>
      <c r="V5888" s="285"/>
      <c r="W5888" s="285"/>
      <c r="X5888" s="285"/>
    </row>
    <row r="5889" spans="1:24">
      <c r="A5889" s="45"/>
      <c r="B5889" s="43">
        <f t="shared" si="98"/>
        <v>5867</v>
      </c>
      <c r="C5889" s="539"/>
      <c r="D5889" s="620"/>
      <c r="E5889" s="620"/>
      <c r="F5889" s="48"/>
      <c r="N5889" s="285"/>
      <c r="O5889" s="285"/>
      <c r="U5889" s="285"/>
      <c r="V5889" s="285"/>
      <c r="W5889" s="285"/>
      <c r="X5889" s="285"/>
    </row>
    <row r="5890" spans="1:24">
      <c r="A5890" s="45"/>
      <c r="B5890" s="43">
        <f t="shared" si="98"/>
        <v>5868</v>
      </c>
      <c r="C5890" s="539"/>
      <c r="D5890" s="620"/>
      <c r="E5890" s="620"/>
      <c r="F5890" s="48"/>
      <c r="N5890" s="285"/>
      <c r="O5890" s="285"/>
      <c r="U5890" s="285"/>
      <c r="V5890" s="285"/>
      <c r="W5890" s="285"/>
      <c r="X5890" s="285"/>
    </row>
    <row r="5891" spans="1:24">
      <c r="A5891" s="45"/>
      <c r="B5891" s="43">
        <f t="shared" si="98"/>
        <v>5869</v>
      </c>
      <c r="C5891" s="539"/>
      <c r="D5891" s="620"/>
      <c r="E5891" s="620"/>
      <c r="F5891" s="48"/>
      <c r="N5891" s="285"/>
      <c r="O5891" s="285"/>
      <c r="U5891" s="285"/>
      <c r="V5891" s="285"/>
      <c r="W5891" s="285"/>
      <c r="X5891" s="285"/>
    </row>
    <row r="5892" spans="1:24">
      <c r="A5892" s="45"/>
      <c r="B5892" s="43">
        <f t="shared" si="98"/>
        <v>5870</v>
      </c>
      <c r="C5892" s="539"/>
      <c r="D5892" s="620"/>
      <c r="E5892" s="620"/>
      <c r="F5892" s="48"/>
      <c r="N5892" s="285"/>
      <c r="O5892" s="285"/>
      <c r="U5892" s="285"/>
      <c r="V5892" s="285"/>
      <c r="W5892" s="285"/>
      <c r="X5892" s="285"/>
    </row>
    <row r="5893" spans="1:24">
      <c r="A5893" s="45"/>
      <c r="B5893" s="43">
        <f t="shared" si="98"/>
        <v>5871</v>
      </c>
      <c r="C5893" s="539"/>
      <c r="D5893" s="620"/>
      <c r="E5893" s="620"/>
      <c r="F5893" s="48"/>
      <c r="N5893" s="285"/>
      <c r="O5893" s="285"/>
      <c r="U5893" s="285"/>
      <c r="V5893" s="285"/>
      <c r="W5893" s="285"/>
      <c r="X5893" s="285"/>
    </row>
    <row r="5894" spans="1:24">
      <c r="A5894" s="45"/>
      <c r="B5894" s="43">
        <f t="shared" si="98"/>
        <v>5872</v>
      </c>
      <c r="C5894" s="539"/>
      <c r="D5894" s="620"/>
      <c r="E5894" s="620"/>
      <c r="F5894" s="48"/>
      <c r="N5894" s="285"/>
      <c r="O5894" s="285"/>
      <c r="U5894" s="285"/>
      <c r="V5894" s="285"/>
      <c r="W5894" s="285"/>
      <c r="X5894" s="285"/>
    </row>
    <row r="5895" spans="1:24">
      <c r="A5895" s="45"/>
      <c r="B5895" s="43">
        <f t="shared" si="98"/>
        <v>5873</v>
      </c>
      <c r="C5895" s="539"/>
      <c r="D5895" s="620"/>
      <c r="E5895" s="620"/>
      <c r="F5895" s="48"/>
      <c r="N5895" s="285"/>
      <c r="O5895" s="285"/>
      <c r="U5895" s="285"/>
      <c r="V5895" s="285"/>
      <c r="W5895" s="285"/>
      <c r="X5895" s="285"/>
    </row>
    <row r="5896" spans="1:24">
      <c r="A5896" s="45"/>
      <c r="B5896" s="43">
        <f t="shared" si="98"/>
        <v>5874</v>
      </c>
      <c r="C5896" s="539"/>
      <c r="D5896" s="620"/>
      <c r="E5896" s="620"/>
      <c r="F5896" s="48"/>
      <c r="N5896" s="285"/>
      <c r="O5896" s="285"/>
      <c r="U5896" s="285"/>
      <c r="V5896" s="285"/>
      <c r="W5896" s="285"/>
      <c r="X5896" s="285"/>
    </row>
    <row r="5897" spans="1:24">
      <c r="A5897" s="45"/>
      <c r="B5897" s="43">
        <f t="shared" si="98"/>
        <v>5875</v>
      </c>
      <c r="C5897" s="539"/>
      <c r="D5897" s="620"/>
      <c r="E5897" s="620"/>
      <c r="F5897" s="48"/>
      <c r="N5897" s="285"/>
      <c r="O5897" s="285"/>
      <c r="U5897" s="285"/>
      <c r="V5897" s="285"/>
      <c r="W5897" s="285"/>
      <c r="X5897" s="285"/>
    </row>
    <row r="5898" spans="1:24">
      <c r="A5898" s="45"/>
      <c r="B5898" s="43">
        <f t="shared" si="98"/>
        <v>5876</v>
      </c>
      <c r="C5898" s="539"/>
      <c r="D5898" s="620"/>
      <c r="E5898" s="620"/>
      <c r="F5898" s="48"/>
      <c r="N5898" s="285"/>
      <c r="O5898" s="285"/>
      <c r="U5898" s="285"/>
      <c r="V5898" s="285"/>
      <c r="W5898" s="285"/>
      <c r="X5898" s="285"/>
    </row>
    <row r="5899" spans="1:24">
      <c r="A5899" s="45"/>
      <c r="B5899" s="43">
        <f t="shared" si="98"/>
        <v>5877</v>
      </c>
      <c r="C5899" s="539"/>
      <c r="D5899" s="620"/>
      <c r="E5899" s="620"/>
      <c r="F5899" s="48"/>
      <c r="N5899" s="285"/>
      <c r="O5899" s="285"/>
      <c r="U5899" s="285"/>
      <c r="V5899" s="285"/>
      <c r="W5899" s="285"/>
      <c r="X5899" s="285"/>
    </row>
    <row r="5900" spans="1:24">
      <c r="A5900" s="45"/>
      <c r="B5900" s="43">
        <f t="shared" si="98"/>
        <v>5878</v>
      </c>
      <c r="C5900" s="539"/>
      <c r="D5900" s="620"/>
      <c r="E5900" s="620"/>
      <c r="F5900" s="48"/>
      <c r="N5900" s="285"/>
      <c r="O5900" s="285"/>
      <c r="U5900" s="285"/>
      <c r="V5900" s="285"/>
      <c r="W5900" s="285"/>
      <c r="X5900" s="285"/>
    </row>
    <row r="5901" spans="1:24">
      <c r="A5901" s="45"/>
      <c r="B5901" s="43">
        <f t="shared" si="98"/>
        <v>5879</v>
      </c>
      <c r="C5901" s="539"/>
      <c r="D5901" s="620"/>
      <c r="E5901" s="620"/>
      <c r="F5901" s="48"/>
      <c r="N5901" s="285"/>
      <c r="O5901" s="285"/>
      <c r="U5901" s="285"/>
      <c r="V5901" s="285"/>
      <c r="W5901" s="285"/>
      <c r="X5901" s="285"/>
    </row>
    <row r="5902" spans="1:24">
      <c r="A5902" s="45"/>
      <c r="B5902" s="43">
        <f t="shared" si="98"/>
        <v>5880</v>
      </c>
      <c r="C5902" s="539"/>
      <c r="D5902" s="620"/>
      <c r="E5902" s="620"/>
      <c r="F5902" s="48"/>
      <c r="N5902" s="285"/>
      <c r="O5902" s="285"/>
      <c r="U5902" s="285"/>
      <c r="V5902" s="285"/>
      <c r="W5902" s="285"/>
      <c r="X5902" s="285"/>
    </row>
    <row r="5903" spans="1:24">
      <c r="A5903" s="45"/>
      <c r="B5903" s="43">
        <f t="shared" si="98"/>
        <v>5881</v>
      </c>
      <c r="C5903" s="539"/>
      <c r="D5903" s="620"/>
      <c r="E5903" s="620"/>
      <c r="F5903" s="48"/>
      <c r="N5903" s="285"/>
      <c r="O5903" s="285"/>
      <c r="U5903" s="285"/>
      <c r="V5903" s="285"/>
      <c r="W5903" s="285"/>
      <c r="X5903" s="285"/>
    </row>
    <row r="5904" spans="1:24">
      <c r="A5904" s="45"/>
      <c r="B5904" s="43">
        <f t="shared" si="98"/>
        <v>5882</v>
      </c>
      <c r="C5904" s="539"/>
      <c r="D5904" s="620"/>
      <c r="E5904" s="620"/>
      <c r="F5904" s="48"/>
      <c r="N5904" s="285"/>
      <c r="O5904" s="285"/>
      <c r="U5904" s="285"/>
      <c r="V5904" s="285"/>
      <c r="W5904" s="285"/>
      <c r="X5904" s="285"/>
    </row>
    <row r="5905" spans="1:24">
      <c r="A5905" s="45"/>
      <c r="B5905" s="43">
        <f t="shared" si="98"/>
        <v>5883</v>
      </c>
      <c r="C5905" s="539"/>
      <c r="D5905" s="620"/>
      <c r="E5905" s="620"/>
      <c r="F5905" s="48"/>
      <c r="N5905" s="285"/>
      <c r="O5905" s="285"/>
      <c r="U5905" s="285"/>
      <c r="V5905" s="285"/>
      <c r="W5905" s="285"/>
      <c r="X5905" s="285"/>
    </row>
    <row r="5906" spans="1:24">
      <c r="A5906" s="45"/>
      <c r="B5906" s="43">
        <f t="shared" si="98"/>
        <v>5884</v>
      </c>
      <c r="C5906" s="539"/>
      <c r="D5906" s="620"/>
      <c r="E5906" s="620"/>
      <c r="F5906" s="48"/>
      <c r="N5906" s="285"/>
      <c r="O5906" s="285"/>
      <c r="U5906" s="285"/>
      <c r="V5906" s="285"/>
      <c r="W5906" s="285"/>
      <c r="X5906" s="285"/>
    </row>
    <row r="5907" spans="1:24">
      <c r="A5907" s="45"/>
      <c r="B5907" s="43">
        <f t="shared" si="98"/>
        <v>5885</v>
      </c>
      <c r="C5907" s="539"/>
      <c r="D5907" s="620"/>
      <c r="E5907" s="620"/>
      <c r="F5907" s="48"/>
      <c r="N5907" s="285"/>
      <c r="O5907" s="285"/>
      <c r="U5907" s="285"/>
      <c r="V5907" s="285"/>
      <c r="W5907" s="285"/>
      <c r="X5907" s="285"/>
    </row>
    <row r="5908" spans="1:24">
      <c r="A5908" s="45"/>
      <c r="B5908" s="43">
        <f t="shared" si="98"/>
        <v>5886</v>
      </c>
      <c r="C5908" s="539"/>
      <c r="D5908" s="620"/>
      <c r="E5908" s="620"/>
      <c r="F5908" s="48"/>
      <c r="N5908" s="285"/>
      <c r="O5908" s="285"/>
      <c r="U5908" s="285"/>
      <c r="V5908" s="285"/>
      <c r="W5908" s="285"/>
      <c r="X5908" s="285"/>
    </row>
    <row r="5909" spans="1:24">
      <c r="A5909" s="45"/>
      <c r="B5909" s="43">
        <f t="shared" si="98"/>
        <v>5887</v>
      </c>
      <c r="C5909" s="539"/>
      <c r="D5909" s="620"/>
      <c r="E5909" s="620"/>
      <c r="F5909" s="48"/>
      <c r="N5909" s="285"/>
      <c r="O5909" s="285"/>
      <c r="U5909" s="285"/>
      <c r="V5909" s="285"/>
      <c r="W5909" s="285"/>
      <c r="X5909" s="285"/>
    </row>
    <row r="5910" spans="1:24">
      <c r="A5910" s="45"/>
      <c r="B5910" s="43">
        <f t="shared" si="98"/>
        <v>5888</v>
      </c>
      <c r="C5910" s="539"/>
      <c r="D5910" s="620"/>
      <c r="E5910" s="620"/>
      <c r="F5910" s="48"/>
      <c r="N5910" s="285"/>
      <c r="O5910" s="285"/>
      <c r="U5910" s="285"/>
      <c r="V5910" s="285"/>
      <c r="W5910" s="285"/>
      <c r="X5910" s="285"/>
    </row>
    <row r="5911" spans="1:24">
      <c r="A5911" s="45"/>
      <c r="B5911" s="43">
        <f t="shared" si="98"/>
        <v>5889</v>
      </c>
      <c r="C5911" s="539"/>
      <c r="D5911" s="620"/>
      <c r="E5911" s="620"/>
      <c r="F5911" s="48"/>
      <c r="N5911" s="285"/>
      <c r="O5911" s="285"/>
      <c r="U5911" s="285"/>
      <c r="V5911" s="285"/>
      <c r="W5911" s="285"/>
      <c r="X5911" s="285"/>
    </row>
    <row r="5912" spans="1:24">
      <c r="A5912" s="45"/>
      <c r="B5912" s="43">
        <f t="shared" si="98"/>
        <v>5890</v>
      </c>
      <c r="C5912" s="539"/>
      <c r="D5912" s="620"/>
      <c r="E5912" s="620"/>
      <c r="F5912" s="48"/>
      <c r="N5912" s="285"/>
      <c r="O5912" s="285"/>
      <c r="U5912" s="285"/>
      <c r="V5912" s="285"/>
      <c r="W5912" s="285"/>
      <c r="X5912" s="285"/>
    </row>
    <row r="5913" spans="1:24">
      <c r="A5913" s="45"/>
      <c r="B5913" s="43">
        <f t="shared" ref="B5913:B5976" si="99">B5912+1</f>
        <v>5891</v>
      </c>
      <c r="C5913" s="539"/>
      <c r="D5913" s="620"/>
      <c r="E5913" s="620"/>
      <c r="F5913" s="48"/>
      <c r="N5913" s="285"/>
      <c r="O5913" s="285"/>
      <c r="U5913" s="285"/>
      <c r="V5913" s="285"/>
      <c r="W5913" s="285"/>
      <c r="X5913" s="285"/>
    </row>
    <row r="5914" spans="1:24">
      <c r="A5914" s="45"/>
      <c r="B5914" s="43">
        <f t="shared" si="99"/>
        <v>5892</v>
      </c>
      <c r="C5914" s="539"/>
      <c r="D5914" s="620"/>
      <c r="E5914" s="620"/>
      <c r="F5914" s="48"/>
      <c r="N5914" s="285"/>
      <c r="O5914" s="285"/>
      <c r="U5914" s="285"/>
      <c r="V5914" s="285"/>
      <c r="W5914" s="285"/>
      <c r="X5914" s="285"/>
    </row>
    <row r="5915" spans="1:24">
      <c r="A5915" s="45"/>
      <c r="B5915" s="43">
        <f t="shared" si="99"/>
        <v>5893</v>
      </c>
      <c r="C5915" s="539"/>
      <c r="D5915" s="620"/>
      <c r="E5915" s="620"/>
      <c r="F5915" s="48"/>
      <c r="N5915" s="285"/>
      <c r="O5915" s="285"/>
      <c r="U5915" s="285"/>
      <c r="V5915" s="285"/>
      <c r="W5915" s="285"/>
      <c r="X5915" s="285"/>
    </row>
    <row r="5916" spans="1:24">
      <c r="A5916" s="45"/>
      <c r="B5916" s="43">
        <f t="shared" si="99"/>
        <v>5894</v>
      </c>
      <c r="C5916" s="539"/>
      <c r="D5916" s="620"/>
      <c r="E5916" s="620"/>
      <c r="F5916" s="48"/>
      <c r="N5916" s="285"/>
      <c r="O5916" s="285"/>
      <c r="U5916" s="285"/>
      <c r="V5916" s="285"/>
      <c r="W5916" s="285"/>
      <c r="X5916" s="285"/>
    </row>
    <row r="5917" spans="1:24">
      <c r="A5917" s="45"/>
      <c r="B5917" s="43">
        <f t="shared" si="99"/>
        <v>5895</v>
      </c>
      <c r="C5917" s="539"/>
      <c r="D5917" s="620"/>
      <c r="E5917" s="620"/>
      <c r="F5917" s="48"/>
      <c r="N5917" s="285"/>
      <c r="O5917" s="285"/>
      <c r="U5917" s="285"/>
      <c r="V5917" s="285"/>
      <c r="W5917" s="285"/>
      <c r="X5917" s="285"/>
    </row>
    <row r="5918" spans="1:24">
      <c r="A5918" s="45"/>
      <c r="B5918" s="43">
        <f t="shared" si="99"/>
        <v>5896</v>
      </c>
      <c r="C5918" s="539"/>
      <c r="D5918" s="620"/>
      <c r="E5918" s="620"/>
      <c r="F5918" s="48"/>
      <c r="N5918" s="285"/>
      <c r="O5918" s="285"/>
      <c r="U5918" s="285"/>
      <c r="V5918" s="285"/>
      <c r="W5918" s="285"/>
      <c r="X5918" s="285"/>
    </row>
    <row r="5919" spans="1:24">
      <c r="A5919" s="45"/>
      <c r="B5919" s="43">
        <f t="shared" si="99"/>
        <v>5897</v>
      </c>
      <c r="C5919" s="539"/>
      <c r="D5919" s="620"/>
      <c r="E5919" s="620"/>
      <c r="F5919" s="48"/>
      <c r="N5919" s="285"/>
      <c r="O5919" s="285"/>
      <c r="U5919" s="285"/>
      <c r="V5919" s="285"/>
      <c r="W5919" s="285"/>
      <c r="X5919" s="285"/>
    </row>
    <row r="5920" spans="1:24">
      <c r="A5920" s="45"/>
      <c r="B5920" s="43">
        <f t="shared" si="99"/>
        <v>5898</v>
      </c>
      <c r="C5920" s="539"/>
      <c r="D5920" s="620"/>
      <c r="E5920" s="620"/>
      <c r="F5920" s="48"/>
      <c r="N5920" s="285"/>
      <c r="O5920" s="285"/>
      <c r="U5920" s="285"/>
      <c r="V5920" s="285"/>
      <c r="W5920" s="285"/>
      <c r="X5920" s="285"/>
    </row>
    <row r="5921" spans="1:24">
      <c r="A5921" s="45"/>
      <c r="B5921" s="43">
        <f t="shared" si="99"/>
        <v>5899</v>
      </c>
      <c r="C5921" s="539"/>
      <c r="D5921" s="620"/>
      <c r="E5921" s="620"/>
      <c r="F5921" s="48"/>
      <c r="N5921" s="285"/>
      <c r="O5921" s="285"/>
      <c r="U5921" s="285"/>
      <c r="V5921" s="285"/>
      <c r="W5921" s="285"/>
      <c r="X5921" s="285"/>
    </row>
    <row r="5922" spans="1:24">
      <c r="A5922" s="45"/>
      <c r="B5922" s="43">
        <f t="shared" si="99"/>
        <v>5900</v>
      </c>
      <c r="C5922" s="539"/>
      <c r="D5922" s="620"/>
      <c r="E5922" s="620"/>
      <c r="F5922" s="48"/>
      <c r="N5922" s="285"/>
      <c r="O5922" s="285"/>
      <c r="U5922" s="285"/>
      <c r="V5922" s="285"/>
      <c r="W5922" s="285"/>
      <c r="X5922" s="285"/>
    </row>
    <row r="5923" spans="1:24">
      <c r="A5923" s="45"/>
      <c r="B5923" s="43">
        <f t="shared" si="99"/>
        <v>5901</v>
      </c>
      <c r="C5923" s="539"/>
      <c r="D5923" s="620"/>
      <c r="E5923" s="620"/>
      <c r="F5923" s="48"/>
      <c r="N5923" s="285"/>
      <c r="O5923" s="285"/>
      <c r="U5923" s="285"/>
      <c r="V5923" s="285"/>
      <c r="W5923" s="285"/>
      <c r="X5923" s="285"/>
    </row>
    <row r="5924" spans="1:24">
      <c r="A5924" s="45"/>
      <c r="B5924" s="43">
        <f t="shared" si="99"/>
        <v>5902</v>
      </c>
      <c r="C5924" s="539"/>
      <c r="D5924" s="620"/>
      <c r="E5924" s="620"/>
      <c r="F5924" s="48"/>
      <c r="N5924" s="285"/>
      <c r="O5924" s="285"/>
      <c r="U5924" s="285"/>
      <c r="V5924" s="285"/>
      <c r="W5924" s="285"/>
      <c r="X5924" s="285"/>
    </row>
    <row r="5925" spans="1:24">
      <c r="A5925" s="45"/>
      <c r="B5925" s="43">
        <f t="shared" si="99"/>
        <v>5903</v>
      </c>
      <c r="C5925" s="539"/>
      <c r="D5925" s="620"/>
      <c r="E5925" s="620"/>
      <c r="F5925" s="48"/>
      <c r="N5925" s="285"/>
      <c r="O5925" s="285"/>
      <c r="U5925" s="285"/>
      <c r="V5925" s="285"/>
      <c r="W5925" s="285"/>
      <c r="X5925" s="285"/>
    </row>
    <row r="5926" spans="1:24">
      <c r="A5926" s="45"/>
      <c r="B5926" s="43">
        <f t="shared" si="99"/>
        <v>5904</v>
      </c>
      <c r="C5926" s="539"/>
      <c r="D5926" s="620"/>
      <c r="E5926" s="620"/>
      <c r="F5926" s="48"/>
      <c r="N5926" s="285"/>
      <c r="O5926" s="285"/>
      <c r="U5926" s="285"/>
      <c r="V5926" s="285"/>
      <c r="W5926" s="285"/>
      <c r="X5926" s="285"/>
    </row>
    <row r="5927" spans="1:24">
      <c r="A5927" s="45"/>
      <c r="B5927" s="43">
        <f t="shared" si="99"/>
        <v>5905</v>
      </c>
      <c r="C5927" s="539"/>
      <c r="D5927" s="620"/>
      <c r="E5927" s="620"/>
      <c r="F5927" s="48"/>
      <c r="N5927" s="285"/>
      <c r="O5927" s="285"/>
      <c r="U5927" s="285"/>
      <c r="V5927" s="285"/>
      <c r="W5927" s="285"/>
      <c r="X5927" s="285"/>
    </row>
    <row r="5928" spans="1:24">
      <c r="A5928" s="45"/>
      <c r="B5928" s="43">
        <f t="shared" si="99"/>
        <v>5906</v>
      </c>
      <c r="C5928" s="539"/>
      <c r="D5928" s="620"/>
      <c r="E5928" s="620"/>
      <c r="F5928" s="48"/>
      <c r="N5928" s="285"/>
      <c r="O5928" s="285"/>
      <c r="U5928" s="285"/>
      <c r="V5928" s="285"/>
      <c r="W5928" s="285"/>
      <c r="X5928" s="285"/>
    </row>
    <row r="5929" spans="1:24">
      <c r="A5929" s="45"/>
      <c r="B5929" s="43">
        <f t="shared" si="99"/>
        <v>5907</v>
      </c>
      <c r="C5929" s="539"/>
      <c r="D5929" s="620"/>
      <c r="E5929" s="620"/>
      <c r="F5929" s="48"/>
      <c r="N5929" s="285"/>
      <c r="O5929" s="285"/>
      <c r="U5929" s="285"/>
      <c r="V5929" s="285"/>
      <c r="W5929" s="285"/>
      <c r="X5929" s="285"/>
    </row>
    <row r="5930" spans="1:24">
      <c r="A5930" s="45"/>
      <c r="B5930" s="43">
        <f t="shared" si="99"/>
        <v>5908</v>
      </c>
      <c r="C5930" s="539"/>
      <c r="D5930" s="620"/>
      <c r="E5930" s="620"/>
      <c r="F5930" s="48"/>
      <c r="N5930" s="285"/>
      <c r="O5930" s="285"/>
      <c r="U5930" s="285"/>
      <c r="V5930" s="285"/>
      <c r="W5930" s="285"/>
      <c r="X5930" s="285"/>
    </row>
    <row r="5931" spans="1:24">
      <c r="A5931" s="45"/>
      <c r="B5931" s="43">
        <f t="shared" si="99"/>
        <v>5909</v>
      </c>
      <c r="C5931" s="539"/>
      <c r="D5931" s="620"/>
      <c r="E5931" s="620"/>
      <c r="F5931" s="48"/>
      <c r="N5931" s="285"/>
      <c r="O5931" s="285"/>
      <c r="U5931" s="285"/>
      <c r="V5931" s="285"/>
      <c r="W5931" s="285"/>
      <c r="X5931" s="285"/>
    </row>
    <row r="5932" spans="1:24">
      <c r="A5932" s="45"/>
      <c r="B5932" s="43">
        <f t="shared" si="99"/>
        <v>5910</v>
      </c>
      <c r="C5932" s="539"/>
      <c r="D5932" s="620"/>
      <c r="E5932" s="620"/>
      <c r="F5932" s="48"/>
      <c r="N5932" s="285"/>
      <c r="O5932" s="285"/>
      <c r="U5932" s="285"/>
      <c r="V5932" s="285"/>
      <c r="W5932" s="285"/>
      <c r="X5932" s="285"/>
    </row>
    <row r="5933" spans="1:24">
      <c r="A5933" s="45"/>
      <c r="B5933" s="43">
        <f t="shared" si="99"/>
        <v>5911</v>
      </c>
      <c r="C5933" s="539"/>
      <c r="D5933" s="620"/>
      <c r="E5933" s="620"/>
      <c r="F5933" s="48"/>
      <c r="N5933" s="285"/>
      <c r="O5933" s="285"/>
      <c r="U5933" s="285"/>
      <c r="V5933" s="285"/>
      <c r="W5933" s="285"/>
      <c r="X5933" s="285"/>
    </row>
    <row r="5934" spans="1:24">
      <c r="A5934" s="45"/>
      <c r="B5934" s="43">
        <f t="shared" si="99"/>
        <v>5912</v>
      </c>
      <c r="C5934" s="539"/>
      <c r="D5934" s="620"/>
      <c r="E5934" s="620"/>
      <c r="F5934" s="48"/>
      <c r="N5934" s="285"/>
      <c r="O5934" s="285"/>
      <c r="U5934" s="285"/>
      <c r="V5934" s="285"/>
      <c r="W5934" s="285"/>
      <c r="X5934" s="285"/>
    </row>
    <row r="5935" spans="1:24">
      <c r="A5935" s="45"/>
      <c r="B5935" s="43">
        <f t="shared" si="99"/>
        <v>5913</v>
      </c>
      <c r="C5935" s="539"/>
      <c r="D5935" s="620"/>
      <c r="E5935" s="620"/>
      <c r="F5935" s="48"/>
      <c r="N5935" s="285"/>
      <c r="O5935" s="285"/>
      <c r="U5935" s="285"/>
      <c r="V5935" s="285"/>
      <c r="W5935" s="285"/>
      <c r="X5935" s="285"/>
    </row>
    <row r="5936" spans="1:24">
      <c r="A5936" s="45"/>
      <c r="B5936" s="43">
        <f t="shared" si="99"/>
        <v>5914</v>
      </c>
      <c r="C5936" s="539"/>
      <c r="D5936" s="620"/>
      <c r="E5936" s="620"/>
      <c r="F5936" s="48"/>
      <c r="N5936" s="285"/>
      <c r="O5936" s="285"/>
      <c r="U5936" s="285"/>
      <c r="V5936" s="285"/>
      <c r="W5936" s="285"/>
      <c r="X5936" s="285"/>
    </row>
    <row r="5937" spans="1:24">
      <c r="A5937" s="45"/>
      <c r="B5937" s="43">
        <f t="shared" si="99"/>
        <v>5915</v>
      </c>
      <c r="C5937" s="539"/>
      <c r="D5937" s="620"/>
      <c r="E5937" s="620"/>
      <c r="F5937" s="48"/>
      <c r="N5937" s="285"/>
      <c r="O5937" s="285"/>
      <c r="U5937" s="285"/>
      <c r="V5937" s="285"/>
      <c r="W5937" s="285"/>
      <c r="X5937" s="285"/>
    </row>
    <row r="5938" spans="1:24">
      <c r="A5938" s="45"/>
      <c r="B5938" s="43">
        <f t="shared" si="99"/>
        <v>5916</v>
      </c>
      <c r="C5938" s="539"/>
      <c r="D5938" s="620"/>
      <c r="E5938" s="620"/>
      <c r="F5938" s="48"/>
      <c r="N5938" s="285"/>
      <c r="O5938" s="285"/>
      <c r="U5938" s="285"/>
      <c r="V5938" s="285"/>
      <c r="W5938" s="285"/>
      <c r="X5938" s="285"/>
    </row>
    <row r="5939" spans="1:24">
      <c r="A5939" s="45"/>
      <c r="B5939" s="43">
        <f t="shared" si="99"/>
        <v>5917</v>
      </c>
      <c r="C5939" s="539"/>
      <c r="D5939" s="620"/>
      <c r="E5939" s="620"/>
      <c r="F5939" s="48"/>
      <c r="N5939" s="285"/>
      <c r="O5939" s="285"/>
      <c r="U5939" s="285"/>
      <c r="V5939" s="285"/>
      <c r="W5939" s="285"/>
      <c r="X5939" s="285"/>
    </row>
    <row r="5940" spans="1:24">
      <c r="A5940" s="45"/>
      <c r="B5940" s="43">
        <f t="shared" si="99"/>
        <v>5918</v>
      </c>
      <c r="C5940" s="539"/>
      <c r="D5940" s="620"/>
      <c r="E5940" s="620"/>
      <c r="F5940" s="48"/>
      <c r="N5940" s="285"/>
      <c r="O5940" s="285"/>
      <c r="U5940" s="285"/>
      <c r="V5940" s="285"/>
      <c r="W5940" s="285"/>
      <c r="X5940" s="285"/>
    </row>
    <row r="5941" spans="1:24">
      <c r="A5941" s="45"/>
      <c r="B5941" s="43">
        <f t="shared" si="99"/>
        <v>5919</v>
      </c>
      <c r="C5941" s="539"/>
      <c r="D5941" s="620"/>
      <c r="E5941" s="620"/>
      <c r="F5941" s="48"/>
      <c r="N5941" s="285"/>
      <c r="O5941" s="285"/>
      <c r="U5941" s="285"/>
      <c r="V5941" s="285"/>
      <c r="W5941" s="285"/>
      <c r="X5941" s="285"/>
    </row>
    <row r="5942" spans="1:24">
      <c r="A5942" s="45"/>
      <c r="B5942" s="43">
        <f t="shared" si="99"/>
        <v>5920</v>
      </c>
      <c r="C5942" s="539"/>
      <c r="D5942" s="620"/>
      <c r="E5942" s="620"/>
      <c r="F5942" s="48"/>
      <c r="N5942" s="285"/>
      <c r="O5942" s="285"/>
      <c r="U5942" s="285"/>
      <c r="V5942" s="285"/>
      <c r="W5942" s="285"/>
      <c r="X5942" s="285"/>
    </row>
    <row r="5943" spans="1:24">
      <c r="A5943" s="45"/>
      <c r="B5943" s="43">
        <f t="shared" si="99"/>
        <v>5921</v>
      </c>
      <c r="C5943" s="539"/>
      <c r="D5943" s="620"/>
      <c r="E5943" s="620"/>
      <c r="F5943" s="48"/>
      <c r="N5943" s="285"/>
      <c r="O5943" s="285"/>
      <c r="U5943" s="285"/>
      <c r="V5943" s="285"/>
      <c r="W5943" s="285"/>
      <c r="X5943" s="285"/>
    </row>
    <row r="5944" spans="1:24">
      <c r="A5944" s="45"/>
      <c r="B5944" s="43">
        <f t="shared" si="99"/>
        <v>5922</v>
      </c>
      <c r="C5944" s="539"/>
      <c r="D5944" s="620"/>
      <c r="E5944" s="620"/>
      <c r="F5944" s="48"/>
      <c r="N5944" s="285"/>
      <c r="O5944" s="285"/>
      <c r="U5944" s="285"/>
      <c r="V5944" s="285"/>
      <c r="W5944" s="285"/>
      <c r="X5944" s="285"/>
    </row>
    <row r="5945" spans="1:24">
      <c r="A5945" s="45"/>
      <c r="B5945" s="43">
        <f t="shared" si="99"/>
        <v>5923</v>
      </c>
      <c r="C5945" s="539"/>
      <c r="D5945" s="620"/>
      <c r="E5945" s="620"/>
      <c r="F5945" s="48"/>
      <c r="N5945" s="285"/>
      <c r="O5945" s="285"/>
      <c r="U5945" s="285"/>
      <c r="V5945" s="285"/>
      <c r="W5945" s="285"/>
      <c r="X5945" s="285"/>
    </row>
    <row r="5946" spans="1:24">
      <c r="A5946" s="45"/>
      <c r="B5946" s="43">
        <f t="shared" si="99"/>
        <v>5924</v>
      </c>
      <c r="C5946" s="539"/>
      <c r="D5946" s="620"/>
      <c r="E5946" s="620"/>
      <c r="F5946" s="48"/>
      <c r="N5946" s="285"/>
      <c r="O5946" s="285"/>
      <c r="U5946" s="285"/>
      <c r="V5946" s="285"/>
      <c r="W5946" s="285"/>
      <c r="X5946" s="285"/>
    </row>
    <row r="5947" spans="1:24">
      <c r="A5947" s="45"/>
      <c r="B5947" s="43">
        <f t="shared" si="99"/>
        <v>5925</v>
      </c>
      <c r="C5947" s="539"/>
      <c r="D5947" s="620"/>
      <c r="E5947" s="620"/>
      <c r="F5947" s="48"/>
      <c r="N5947" s="285"/>
      <c r="O5947" s="285"/>
      <c r="U5947" s="285"/>
      <c r="V5947" s="285"/>
      <c r="W5947" s="285"/>
      <c r="X5947" s="285"/>
    </row>
    <row r="5948" spans="1:24">
      <c r="A5948" s="45"/>
      <c r="B5948" s="43">
        <f t="shared" si="99"/>
        <v>5926</v>
      </c>
      <c r="C5948" s="539"/>
      <c r="D5948" s="620"/>
      <c r="E5948" s="620"/>
      <c r="F5948" s="48"/>
      <c r="N5948" s="285"/>
      <c r="O5948" s="285"/>
      <c r="U5948" s="285"/>
      <c r="V5948" s="285"/>
      <c r="W5948" s="285"/>
      <c r="X5948" s="285"/>
    </row>
    <row r="5949" spans="1:24">
      <c r="A5949" s="45"/>
      <c r="B5949" s="43">
        <f t="shared" si="99"/>
        <v>5927</v>
      </c>
      <c r="C5949" s="539"/>
      <c r="D5949" s="620"/>
      <c r="E5949" s="620"/>
      <c r="F5949" s="48"/>
      <c r="N5949" s="285"/>
      <c r="O5949" s="285"/>
      <c r="U5949" s="285"/>
      <c r="V5949" s="285"/>
      <c r="W5949" s="285"/>
      <c r="X5949" s="285"/>
    </row>
    <row r="5950" spans="1:24">
      <c r="A5950" s="45"/>
      <c r="B5950" s="43">
        <f t="shared" si="99"/>
        <v>5928</v>
      </c>
      <c r="C5950" s="539"/>
      <c r="D5950" s="620"/>
      <c r="E5950" s="620"/>
      <c r="F5950" s="48"/>
      <c r="N5950" s="285"/>
      <c r="O5950" s="285"/>
      <c r="U5950" s="285"/>
      <c r="V5950" s="285"/>
      <c r="W5950" s="285"/>
      <c r="X5950" s="285"/>
    </row>
    <row r="5951" spans="1:24">
      <c r="A5951" s="45"/>
      <c r="B5951" s="43">
        <f t="shared" si="99"/>
        <v>5929</v>
      </c>
      <c r="C5951" s="539"/>
      <c r="D5951" s="620"/>
      <c r="E5951" s="620"/>
      <c r="F5951" s="48"/>
      <c r="N5951" s="285"/>
      <c r="O5951" s="285"/>
      <c r="U5951" s="285"/>
      <c r="V5951" s="285"/>
      <c r="W5951" s="285"/>
      <c r="X5951" s="285"/>
    </row>
    <row r="5952" spans="1:24">
      <c r="A5952" s="45"/>
      <c r="B5952" s="43">
        <f t="shared" si="99"/>
        <v>5930</v>
      </c>
      <c r="C5952" s="539"/>
      <c r="D5952" s="620"/>
      <c r="E5952" s="620"/>
      <c r="F5952" s="48"/>
      <c r="N5952" s="285"/>
      <c r="O5952" s="285"/>
      <c r="U5952" s="285"/>
      <c r="V5952" s="285"/>
      <c r="W5952" s="285"/>
      <c r="X5952" s="285"/>
    </row>
    <row r="5953" spans="1:24">
      <c r="A5953" s="45"/>
      <c r="B5953" s="43">
        <f t="shared" si="99"/>
        <v>5931</v>
      </c>
      <c r="C5953" s="539"/>
      <c r="D5953" s="620"/>
      <c r="E5953" s="620"/>
      <c r="F5953" s="48"/>
      <c r="N5953" s="285"/>
      <c r="O5953" s="285"/>
      <c r="U5953" s="285"/>
      <c r="V5953" s="285"/>
      <c r="W5953" s="285"/>
      <c r="X5953" s="285"/>
    </row>
    <row r="5954" spans="1:24">
      <c r="A5954" s="45"/>
      <c r="B5954" s="43">
        <f t="shared" si="99"/>
        <v>5932</v>
      </c>
      <c r="C5954" s="539"/>
      <c r="D5954" s="620"/>
      <c r="E5954" s="620"/>
      <c r="F5954" s="48"/>
      <c r="N5954" s="285"/>
      <c r="O5954" s="285"/>
      <c r="U5954" s="285"/>
      <c r="V5954" s="285"/>
      <c r="W5954" s="285"/>
      <c r="X5954" s="285"/>
    </row>
    <row r="5955" spans="1:24">
      <c r="A5955" s="45"/>
      <c r="B5955" s="43">
        <f t="shared" si="99"/>
        <v>5933</v>
      </c>
      <c r="C5955" s="539"/>
      <c r="D5955" s="620"/>
      <c r="E5955" s="620"/>
      <c r="F5955" s="48"/>
      <c r="N5955" s="285"/>
      <c r="O5955" s="285"/>
      <c r="U5955" s="285"/>
      <c r="V5955" s="285"/>
      <c r="W5955" s="285"/>
      <c r="X5955" s="285"/>
    </row>
    <row r="5956" spans="1:24">
      <c r="A5956" s="45"/>
      <c r="B5956" s="43">
        <f t="shared" si="99"/>
        <v>5934</v>
      </c>
      <c r="C5956" s="539"/>
      <c r="D5956" s="620"/>
      <c r="E5956" s="620"/>
      <c r="F5956" s="48"/>
      <c r="N5956" s="285"/>
      <c r="O5956" s="285"/>
      <c r="U5956" s="285"/>
      <c r="V5956" s="285"/>
      <c r="W5956" s="285"/>
      <c r="X5956" s="285"/>
    </row>
    <row r="5957" spans="1:24">
      <c r="A5957" s="45"/>
      <c r="B5957" s="43">
        <f t="shared" si="99"/>
        <v>5935</v>
      </c>
      <c r="C5957" s="539"/>
      <c r="D5957" s="620"/>
      <c r="E5957" s="620"/>
      <c r="F5957" s="48"/>
      <c r="N5957" s="285"/>
      <c r="O5957" s="285"/>
      <c r="U5957" s="285"/>
      <c r="V5957" s="285"/>
      <c r="W5957" s="285"/>
      <c r="X5957" s="285"/>
    </row>
    <row r="5958" spans="1:24">
      <c r="A5958" s="45"/>
      <c r="B5958" s="43">
        <f t="shared" si="99"/>
        <v>5936</v>
      </c>
      <c r="C5958" s="539"/>
      <c r="D5958" s="620"/>
      <c r="E5958" s="620"/>
      <c r="F5958" s="48"/>
      <c r="N5958" s="285"/>
      <c r="O5958" s="285"/>
      <c r="U5958" s="285"/>
      <c r="V5958" s="285"/>
      <c r="W5958" s="285"/>
      <c r="X5958" s="285"/>
    </row>
    <row r="5959" spans="1:24">
      <c r="A5959" s="45"/>
      <c r="B5959" s="43">
        <f t="shared" si="99"/>
        <v>5937</v>
      </c>
      <c r="C5959" s="539"/>
      <c r="D5959" s="620"/>
      <c r="E5959" s="620"/>
      <c r="F5959" s="48"/>
      <c r="N5959" s="285"/>
      <c r="O5959" s="285"/>
      <c r="U5959" s="285"/>
      <c r="V5959" s="285"/>
      <c r="W5959" s="285"/>
      <c r="X5959" s="285"/>
    </row>
    <row r="5960" spans="1:24">
      <c r="A5960" s="45"/>
      <c r="B5960" s="43">
        <f t="shared" si="99"/>
        <v>5938</v>
      </c>
      <c r="C5960" s="539"/>
      <c r="D5960" s="620"/>
      <c r="E5960" s="620"/>
      <c r="F5960" s="48"/>
      <c r="N5960" s="285"/>
      <c r="O5960" s="285"/>
      <c r="U5960" s="285"/>
      <c r="V5960" s="285"/>
      <c r="W5960" s="285"/>
      <c r="X5960" s="285"/>
    </row>
    <row r="5961" spans="1:24">
      <c r="A5961" s="45"/>
      <c r="B5961" s="43">
        <f t="shared" si="99"/>
        <v>5939</v>
      </c>
      <c r="C5961" s="539"/>
      <c r="D5961" s="620"/>
      <c r="E5961" s="620"/>
      <c r="F5961" s="48"/>
      <c r="N5961" s="285"/>
      <c r="O5961" s="285"/>
      <c r="U5961" s="285"/>
      <c r="V5961" s="285"/>
      <c r="W5961" s="285"/>
      <c r="X5961" s="285"/>
    </row>
    <row r="5962" spans="1:24">
      <c r="A5962" s="45"/>
      <c r="B5962" s="43">
        <f t="shared" si="99"/>
        <v>5940</v>
      </c>
      <c r="C5962" s="539"/>
      <c r="D5962" s="620"/>
      <c r="E5962" s="620"/>
      <c r="F5962" s="48"/>
      <c r="N5962" s="285"/>
      <c r="O5962" s="285"/>
      <c r="U5962" s="285"/>
      <c r="V5962" s="285"/>
      <c r="W5962" s="285"/>
      <c r="X5962" s="285"/>
    </row>
    <row r="5963" spans="1:24">
      <c r="A5963" s="45"/>
      <c r="B5963" s="43">
        <f t="shared" si="99"/>
        <v>5941</v>
      </c>
      <c r="C5963" s="539"/>
      <c r="D5963" s="620"/>
      <c r="E5963" s="620"/>
      <c r="F5963" s="48"/>
      <c r="N5963" s="285"/>
      <c r="O5963" s="285"/>
      <c r="U5963" s="285"/>
      <c r="V5963" s="285"/>
      <c r="W5963" s="285"/>
      <c r="X5963" s="285"/>
    </row>
    <row r="5964" spans="1:24">
      <c r="A5964" s="45"/>
      <c r="B5964" s="43">
        <f t="shared" si="99"/>
        <v>5942</v>
      </c>
      <c r="C5964" s="539"/>
      <c r="D5964" s="620"/>
      <c r="E5964" s="620"/>
      <c r="F5964" s="48"/>
      <c r="N5964" s="285"/>
      <c r="O5964" s="285"/>
      <c r="U5964" s="285"/>
      <c r="V5964" s="285"/>
      <c r="W5964" s="285"/>
      <c r="X5964" s="285"/>
    </row>
    <row r="5965" spans="1:24">
      <c r="A5965" s="45"/>
      <c r="B5965" s="43">
        <f t="shared" si="99"/>
        <v>5943</v>
      </c>
      <c r="C5965" s="539"/>
      <c r="D5965" s="620"/>
      <c r="E5965" s="620"/>
      <c r="F5965" s="48"/>
      <c r="N5965" s="285"/>
      <c r="O5965" s="285"/>
      <c r="U5965" s="285"/>
      <c r="V5965" s="285"/>
      <c r="W5965" s="285"/>
      <c r="X5965" s="285"/>
    </row>
    <row r="5966" spans="1:24">
      <c r="A5966" s="45"/>
      <c r="B5966" s="43">
        <f t="shared" si="99"/>
        <v>5944</v>
      </c>
      <c r="C5966" s="539"/>
      <c r="D5966" s="620"/>
      <c r="E5966" s="620"/>
      <c r="F5966" s="48"/>
      <c r="N5966" s="285"/>
      <c r="O5966" s="285"/>
      <c r="U5966" s="285"/>
      <c r="V5966" s="285"/>
      <c r="W5966" s="285"/>
      <c r="X5966" s="285"/>
    </row>
    <row r="5967" spans="1:24">
      <c r="A5967" s="45"/>
      <c r="B5967" s="43">
        <f t="shared" si="99"/>
        <v>5945</v>
      </c>
      <c r="C5967" s="539"/>
      <c r="D5967" s="620"/>
      <c r="E5967" s="620"/>
      <c r="F5967" s="48"/>
      <c r="N5967" s="285"/>
      <c r="O5967" s="285"/>
      <c r="U5967" s="285"/>
      <c r="V5967" s="285"/>
      <c r="W5967" s="285"/>
      <c r="X5967" s="285"/>
    </row>
    <row r="5968" spans="1:24">
      <c r="A5968" s="45"/>
      <c r="B5968" s="43">
        <f t="shared" si="99"/>
        <v>5946</v>
      </c>
      <c r="C5968" s="539"/>
      <c r="D5968" s="620"/>
      <c r="E5968" s="620"/>
      <c r="F5968" s="48"/>
      <c r="N5968" s="285"/>
      <c r="O5968" s="285"/>
      <c r="U5968" s="285"/>
      <c r="V5968" s="285"/>
      <c r="W5968" s="285"/>
      <c r="X5968" s="285"/>
    </row>
    <row r="5969" spans="1:24">
      <c r="A5969" s="45"/>
      <c r="B5969" s="43">
        <f t="shared" si="99"/>
        <v>5947</v>
      </c>
      <c r="C5969" s="539"/>
      <c r="D5969" s="620"/>
      <c r="E5969" s="620"/>
      <c r="F5969" s="48"/>
      <c r="N5969" s="285"/>
      <c r="O5969" s="285"/>
      <c r="U5969" s="285"/>
      <c r="V5969" s="285"/>
      <c r="W5969" s="285"/>
      <c r="X5969" s="285"/>
    </row>
    <row r="5970" spans="1:24">
      <c r="A5970" s="45"/>
      <c r="B5970" s="43">
        <f t="shared" si="99"/>
        <v>5948</v>
      </c>
      <c r="C5970" s="539"/>
      <c r="D5970" s="620"/>
      <c r="E5970" s="620"/>
      <c r="F5970" s="48"/>
      <c r="N5970" s="285"/>
      <c r="O5970" s="285"/>
      <c r="U5970" s="285"/>
      <c r="V5970" s="285"/>
      <c r="W5970" s="285"/>
      <c r="X5970" s="285"/>
    </row>
    <row r="5971" spans="1:24">
      <c r="A5971" s="45"/>
      <c r="B5971" s="43">
        <f t="shared" si="99"/>
        <v>5949</v>
      </c>
      <c r="C5971" s="539"/>
      <c r="D5971" s="620"/>
      <c r="E5971" s="620"/>
      <c r="F5971" s="48"/>
      <c r="N5971" s="285"/>
      <c r="O5971" s="285"/>
      <c r="U5971" s="285"/>
      <c r="V5971" s="285"/>
      <c r="W5971" s="285"/>
      <c r="X5971" s="285"/>
    </row>
    <row r="5972" spans="1:24">
      <c r="A5972" s="45"/>
      <c r="B5972" s="43">
        <f t="shared" si="99"/>
        <v>5950</v>
      </c>
      <c r="C5972" s="539"/>
      <c r="D5972" s="620"/>
      <c r="E5972" s="620"/>
      <c r="F5972" s="48"/>
      <c r="N5972" s="285"/>
      <c r="O5972" s="285"/>
      <c r="U5972" s="285"/>
      <c r="V5972" s="285"/>
      <c r="W5972" s="285"/>
      <c r="X5972" s="285"/>
    </row>
    <row r="5973" spans="1:24">
      <c r="A5973" s="45"/>
      <c r="B5973" s="43">
        <f t="shared" si="99"/>
        <v>5951</v>
      </c>
      <c r="C5973" s="539"/>
      <c r="D5973" s="620"/>
      <c r="E5973" s="620"/>
      <c r="F5973" s="48"/>
      <c r="N5973" s="285"/>
      <c r="O5973" s="285"/>
      <c r="U5973" s="285"/>
      <c r="V5973" s="285"/>
      <c r="W5973" s="285"/>
      <c r="X5973" s="285"/>
    </row>
    <row r="5974" spans="1:24">
      <c r="A5974" s="45"/>
      <c r="B5974" s="43">
        <f t="shared" si="99"/>
        <v>5952</v>
      </c>
      <c r="C5974" s="539"/>
      <c r="D5974" s="620"/>
      <c r="E5974" s="620"/>
      <c r="F5974" s="48"/>
      <c r="N5974" s="285"/>
      <c r="O5974" s="285"/>
      <c r="U5974" s="285"/>
      <c r="V5974" s="285"/>
      <c r="W5974" s="285"/>
      <c r="X5974" s="285"/>
    </row>
    <row r="5975" spans="1:24">
      <c r="A5975" s="45"/>
      <c r="B5975" s="43">
        <f t="shared" si="99"/>
        <v>5953</v>
      </c>
      <c r="C5975" s="539"/>
      <c r="D5975" s="620"/>
      <c r="E5975" s="620"/>
      <c r="F5975" s="48"/>
      <c r="N5975" s="285"/>
      <c r="O5975" s="285"/>
      <c r="U5975" s="285"/>
      <c r="V5975" s="285"/>
      <c r="W5975" s="285"/>
      <c r="X5975" s="285"/>
    </row>
    <row r="5976" spans="1:24">
      <c r="A5976" s="45"/>
      <c r="B5976" s="43">
        <f t="shared" si="99"/>
        <v>5954</v>
      </c>
      <c r="C5976" s="539"/>
      <c r="D5976" s="620"/>
      <c r="E5976" s="620"/>
      <c r="F5976" s="48"/>
      <c r="N5976" s="285"/>
      <c r="O5976" s="285"/>
      <c r="U5976" s="285"/>
      <c r="V5976" s="285"/>
      <c r="W5976" s="285"/>
      <c r="X5976" s="285"/>
    </row>
    <row r="5977" spans="1:24">
      <c r="A5977" s="45"/>
      <c r="B5977" s="43">
        <f t="shared" ref="B5977:B6040" si="100">B5976+1</f>
        <v>5955</v>
      </c>
      <c r="C5977" s="539"/>
      <c r="D5977" s="620"/>
      <c r="E5977" s="620"/>
      <c r="F5977" s="48"/>
      <c r="N5977" s="285"/>
      <c r="O5977" s="285"/>
      <c r="U5977" s="285"/>
      <c r="V5977" s="285"/>
      <c r="W5977" s="285"/>
      <c r="X5977" s="285"/>
    </row>
    <row r="5978" spans="1:24">
      <c r="A5978" s="45"/>
      <c r="B5978" s="43">
        <f t="shared" si="100"/>
        <v>5956</v>
      </c>
      <c r="C5978" s="539"/>
      <c r="D5978" s="620"/>
      <c r="E5978" s="620"/>
      <c r="F5978" s="48"/>
      <c r="N5978" s="285"/>
      <c r="O5978" s="285"/>
      <c r="U5978" s="285"/>
      <c r="V5978" s="285"/>
      <c r="W5978" s="285"/>
      <c r="X5978" s="285"/>
    </row>
    <row r="5979" spans="1:24">
      <c r="A5979" s="45"/>
      <c r="B5979" s="43">
        <f t="shared" si="100"/>
        <v>5957</v>
      </c>
      <c r="C5979" s="539"/>
      <c r="D5979" s="620"/>
      <c r="E5979" s="620"/>
      <c r="F5979" s="48"/>
      <c r="N5979" s="285"/>
      <c r="O5979" s="285"/>
      <c r="U5979" s="285"/>
      <c r="V5979" s="285"/>
      <c r="W5979" s="285"/>
      <c r="X5979" s="285"/>
    </row>
    <row r="5980" spans="1:24">
      <c r="A5980" s="45"/>
      <c r="B5980" s="43">
        <f t="shared" si="100"/>
        <v>5958</v>
      </c>
      <c r="C5980" s="539"/>
      <c r="D5980" s="620"/>
      <c r="E5980" s="620"/>
      <c r="F5980" s="48"/>
      <c r="N5980" s="285"/>
      <c r="O5980" s="285"/>
      <c r="U5980" s="285"/>
      <c r="V5980" s="285"/>
      <c r="W5980" s="285"/>
      <c r="X5980" s="285"/>
    </row>
    <row r="5981" spans="1:24">
      <c r="A5981" s="45"/>
      <c r="B5981" s="43">
        <f t="shared" si="100"/>
        <v>5959</v>
      </c>
      <c r="C5981" s="539"/>
      <c r="D5981" s="620"/>
      <c r="E5981" s="620"/>
      <c r="F5981" s="48"/>
      <c r="N5981" s="285"/>
      <c r="O5981" s="285"/>
      <c r="U5981" s="285"/>
      <c r="V5981" s="285"/>
      <c r="W5981" s="285"/>
      <c r="X5981" s="285"/>
    </row>
    <row r="5982" spans="1:24">
      <c r="A5982" s="45"/>
      <c r="B5982" s="43">
        <f t="shared" si="100"/>
        <v>5960</v>
      </c>
      <c r="C5982" s="539"/>
      <c r="D5982" s="620"/>
      <c r="E5982" s="620"/>
      <c r="F5982" s="48"/>
      <c r="N5982" s="285"/>
      <c r="O5982" s="285"/>
      <c r="U5982" s="285"/>
      <c r="V5982" s="285"/>
      <c r="W5982" s="285"/>
      <c r="X5982" s="285"/>
    </row>
    <row r="5983" spans="1:24">
      <c r="A5983" s="45"/>
      <c r="B5983" s="43">
        <f t="shared" si="100"/>
        <v>5961</v>
      </c>
      <c r="C5983" s="539"/>
      <c r="D5983" s="620"/>
      <c r="E5983" s="620"/>
      <c r="F5983" s="48"/>
      <c r="N5983" s="285"/>
      <c r="O5983" s="285"/>
      <c r="U5983" s="285"/>
      <c r="V5983" s="285"/>
      <c r="W5983" s="285"/>
      <c r="X5983" s="285"/>
    </row>
    <row r="5984" spans="1:24">
      <c r="A5984" s="45"/>
      <c r="B5984" s="43">
        <f t="shared" si="100"/>
        <v>5962</v>
      </c>
      <c r="C5984" s="539"/>
      <c r="D5984" s="620"/>
      <c r="E5984" s="620"/>
      <c r="F5984" s="48"/>
      <c r="N5984" s="285"/>
      <c r="O5984" s="285"/>
      <c r="U5984" s="285"/>
      <c r="V5984" s="285"/>
      <c r="W5984" s="285"/>
      <c r="X5984" s="285"/>
    </row>
    <row r="5985" spans="1:24">
      <c r="A5985" s="45"/>
      <c r="B5985" s="43">
        <f t="shared" si="100"/>
        <v>5963</v>
      </c>
      <c r="C5985" s="539"/>
      <c r="D5985" s="620"/>
      <c r="E5985" s="620"/>
      <c r="F5985" s="48"/>
      <c r="N5985" s="285"/>
      <c r="O5985" s="285"/>
      <c r="U5985" s="285"/>
      <c r="V5985" s="285"/>
      <c r="W5985" s="285"/>
      <c r="X5985" s="285"/>
    </row>
    <row r="5986" spans="1:24">
      <c r="A5986" s="45"/>
      <c r="B5986" s="43">
        <f t="shared" si="100"/>
        <v>5964</v>
      </c>
      <c r="C5986" s="539"/>
      <c r="D5986" s="620"/>
      <c r="E5986" s="620"/>
      <c r="F5986" s="48"/>
      <c r="N5986" s="285"/>
      <c r="O5986" s="285"/>
      <c r="U5986" s="285"/>
      <c r="V5986" s="285"/>
      <c r="W5986" s="285"/>
      <c r="X5986" s="285"/>
    </row>
    <row r="5987" spans="1:24">
      <c r="A5987" s="45"/>
      <c r="B5987" s="43">
        <f t="shared" si="100"/>
        <v>5965</v>
      </c>
      <c r="C5987" s="539"/>
      <c r="D5987" s="620"/>
      <c r="E5987" s="620"/>
      <c r="F5987" s="48"/>
      <c r="N5987" s="285"/>
      <c r="O5987" s="285"/>
      <c r="U5987" s="285"/>
      <c r="V5987" s="285"/>
      <c r="W5987" s="285"/>
      <c r="X5987" s="285"/>
    </row>
    <row r="5988" spans="1:24">
      <c r="A5988" s="45"/>
      <c r="B5988" s="43">
        <f t="shared" si="100"/>
        <v>5966</v>
      </c>
      <c r="C5988" s="539"/>
      <c r="D5988" s="620"/>
      <c r="E5988" s="620"/>
      <c r="F5988" s="48"/>
      <c r="N5988" s="285"/>
      <c r="O5988" s="285"/>
      <c r="U5988" s="285"/>
      <c r="V5988" s="285"/>
      <c r="W5988" s="285"/>
      <c r="X5988" s="285"/>
    </row>
    <row r="5989" spans="1:24">
      <c r="A5989" s="45"/>
      <c r="B5989" s="43">
        <f t="shared" si="100"/>
        <v>5967</v>
      </c>
      <c r="C5989" s="539"/>
      <c r="D5989" s="620"/>
      <c r="E5989" s="620"/>
      <c r="F5989" s="48"/>
      <c r="N5989" s="285"/>
      <c r="O5989" s="285"/>
      <c r="U5989" s="285"/>
      <c r="V5989" s="285"/>
      <c r="W5989" s="285"/>
      <c r="X5989" s="285"/>
    </row>
    <row r="5990" spans="1:24">
      <c r="A5990" s="45"/>
      <c r="B5990" s="43">
        <f t="shared" si="100"/>
        <v>5968</v>
      </c>
      <c r="C5990" s="539"/>
      <c r="D5990" s="620"/>
      <c r="E5990" s="620"/>
      <c r="F5990" s="48"/>
      <c r="N5990" s="285"/>
      <c r="O5990" s="285"/>
      <c r="U5990" s="285"/>
      <c r="V5990" s="285"/>
      <c r="W5990" s="285"/>
      <c r="X5990" s="285"/>
    </row>
    <row r="5991" spans="1:24">
      <c r="A5991" s="45"/>
      <c r="B5991" s="43">
        <f t="shared" si="100"/>
        <v>5969</v>
      </c>
      <c r="C5991" s="539"/>
      <c r="D5991" s="620"/>
      <c r="E5991" s="620"/>
      <c r="F5991" s="48"/>
      <c r="N5991" s="285"/>
      <c r="O5991" s="285"/>
      <c r="U5991" s="285"/>
      <c r="V5991" s="285"/>
      <c r="W5991" s="285"/>
      <c r="X5991" s="285"/>
    </row>
    <row r="5992" spans="1:24">
      <c r="A5992" s="45"/>
      <c r="B5992" s="43">
        <f t="shared" si="100"/>
        <v>5970</v>
      </c>
      <c r="C5992" s="539"/>
      <c r="D5992" s="620"/>
      <c r="E5992" s="620"/>
      <c r="F5992" s="48"/>
      <c r="N5992" s="285"/>
      <c r="O5992" s="285"/>
      <c r="U5992" s="285"/>
      <c r="V5992" s="285"/>
      <c r="W5992" s="285"/>
      <c r="X5992" s="285"/>
    </row>
    <row r="5993" spans="1:24">
      <c r="A5993" s="45"/>
      <c r="B5993" s="43">
        <f t="shared" si="100"/>
        <v>5971</v>
      </c>
      <c r="C5993" s="539"/>
      <c r="D5993" s="620"/>
      <c r="E5993" s="620"/>
      <c r="F5993" s="48"/>
      <c r="N5993" s="285"/>
      <c r="O5993" s="285"/>
      <c r="U5993" s="285"/>
      <c r="V5993" s="285"/>
      <c r="W5993" s="285"/>
      <c r="X5993" s="285"/>
    </row>
    <row r="5994" spans="1:24">
      <c r="A5994" s="45"/>
      <c r="B5994" s="43">
        <f t="shared" si="100"/>
        <v>5972</v>
      </c>
      <c r="C5994" s="539"/>
      <c r="D5994" s="620"/>
      <c r="E5994" s="620"/>
      <c r="F5994" s="48"/>
      <c r="N5994" s="285"/>
      <c r="O5994" s="285"/>
      <c r="U5994" s="285"/>
      <c r="V5994" s="285"/>
      <c r="W5994" s="285"/>
      <c r="X5994" s="285"/>
    </row>
    <row r="5995" spans="1:24">
      <c r="A5995" s="45"/>
      <c r="B5995" s="43">
        <f t="shared" si="100"/>
        <v>5973</v>
      </c>
      <c r="C5995" s="539"/>
      <c r="D5995" s="620"/>
      <c r="E5995" s="620"/>
      <c r="F5995" s="48"/>
      <c r="N5995" s="285"/>
      <c r="O5995" s="285"/>
      <c r="U5995" s="285"/>
      <c r="V5995" s="285"/>
      <c r="W5995" s="285"/>
      <c r="X5995" s="285"/>
    </row>
    <row r="5996" spans="1:24">
      <c r="A5996" s="45"/>
      <c r="B5996" s="43">
        <f t="shared" si="100"/>
        <v>5974</v>
      </c>
      <c r="C5996" s="539"/>
      <c r="D5996" s="620"/>
      <c r="E5996" s="620"/>
      <c r="F5996" s="48"/>
      <c r="N5996" s="285"/>
      <c r="O5996" s="285"/>
      <c r="U5996" s="285"/>
      <c r="V5996" s="285"/>
      <c r="W5996" s="285"/>
      <c r="X5996" s="285"/>
    </row>
    <row r="5997" spans="1:24">
      <c r="A5997" s="45"/>
      <c r="B5997" s="43">
        <f t="shared" si="100"/>
        <v>5975</v>
      </c>
      <c r="C5997" s="539"/>
      <c r="D5997" s="620"/>
      <c r="E5997" s="620"/>
      <c r="F5997" s="48"/>
      <c r="N5997" s="285"/>
      <c r="O5997" s="285"/>
      <c r="U5997" s="285"/>
      <c r="V5997" s="285"/>
      <c r="W5997" s="285"/>
      <c r="X5997" s="285"/>
    </row>
    <row r="5998" spans="1:24">
      <c r="A5998" s="45"/>
      <c r="B5998" s="43">
        <f t="shared" si="100"/>
        <v>5976</v>
      </c>
      <c r="C5998" s="539"/>
      <c r="D5998" s="620"/>
      <c r="E5998" s="620"/>
      <c r="F5998" s="48"/>
      <c r="N5998" s="285"/>
      <c r="O5998" s="285"/>
      <c r="U5998" s="285"/>
      <c r="V5998" s="285"/>
      <c r="W5998" s="285"/>
      <c r="X5998" s="285"/>
    </row>
    <row r="5999" spans="1:24">
      <c r="A5999" s="45"/>
      <c r="B5999" s="43">
        <f t="shared" si="100"/>
        <v>5977</v>
      </c>
      <c r="C5999" s="539"/>
      <c r="D5999" s="620"/>
      <c r="E5999" s="620"/>
      <c r="F5999" s="48"/>
      <c r="N5999" s="285"/>
      <c r="O5999" s="285"/>
      <c r="U5999" s="285"/>
      <c r="V5999" s="285"/>
      <c r="W5999" s="285"/>
      <c r="X5999" s="285"/>
    </row>
    <row r="6000" spans="1:24">
      <c r="A6000" s="45"/>
      <c r="B6000" s="43">
        <f t="shared" si="100"/>
        <v>5978</v>
      </c>
      <c r="C6000" s="539"/>
      <c r="D6000" s="620"/>
      <c r="E6000" s="620"/>
      <c r="F6000" s="48"/>
      <c r="N6000" s="285"/>
      <c r="O6000" s="285"/>
      <c r="U6000" s="285"/>
      <c r="V6000" s="285"/>
      <c r="W6000" s="285"/>
      <c r="X6000" s="285"/>
    </row>
    <row r="6001" spans="1:24">
      <c r="A6001" s="45"/>
      <c r="B6001" s="43">
        <f t="shared" si="100"/>
        <v>5979</v>
      </c>
      <c r="C6001" s="539"/>
      <c r="D6001" s="620"/>
      <c r="E6001" s="620"/>
      <c r="F6001" s="48"/>
      <c r="N6001" s="285"/>
      <c r="O6001" s="285"/>
      <c r="U6001" s="285"/>
      <c r="V6001" s="285"/>
      <c r="W6001" s="285"/>
      <c r="X6001" s="285"/>
    </row>
    <row r="6002" spans="1:24">
      <c r="A6002" s="45"/>
      <c r="B6002" s="43">
        <f t="shared" si="100"/>
        <v>5980</v>
      </c>
      <c r="C6002" s="539"/>
      <c r="D6002" s="620"/>
      <c r="E6002" s="620"/>
      <c r="F6002" s="48"/>
      <c r="N6002" s="285"/>
      <c r="O6002" s="285"/>
      <c r="U6002" s="285"/>
      <c r="V6002" s="285"/>
      <c r="W6002" s="285"/>
      <c r="X6002" s="285"/>
    </row>
    <row r="6003" spans="1:24">
      <c r="A6003" s="45"/>
      <c r="B6003" s="43">
        <f t="shared" si="100"/>
        <v>5981</v>
      </c>
      <c r="C6003" s="539"/>
      <c r="D6003" s="620"/>
      <c r="E6003" s="620"/>
      <c r="F6003" s="48"/>
      <c r="N6003" s="285"/>
      <c r="O6003" s="285"/>
      <c r="U6003" s="285"/>
      <c r="V6003" s="285"/>
      <c r="W6003" s="285"/>
      <c r="X6003" s="285"/>
    </row>
    <row r="6004" spans="1:24">
      <c r="A6004" s="45"/>
      <c r="B6004" s="43">
        <f t="shared" si="100"/>
        <v>5982</v>
      </c>
      <c r="C6004" s="539"/>
      <c r="D6004" s="620"/>
      <c r="E6004" s="620"/>
      <c r="F6004" s="48"/>
      <c r="N6004" s="285"/>
      <c r="O6004" s="285"/>
      <c r="U6004" s="285"/>
      <c r="V6004" s="285"/>
      <c r="W6004" s="285"/>
      <c r="X6004" s="285"/>
    </row>
    <row r="6005" spans="1:24">
      <c r="A6005" s="45"/>
      <c r="B6005" s="43">
        <f t="shared" si="100"/>
        <v>5983</v>
      </c>
      <c r="C6005" s="539"/>
      <c r="D6005" s="620"/>
      <c r="E6005" s="620"/>
      <c r="F6005" s="48"/>
      <c r="N6005" s="285"/>
      <c r="O6005" s="285"/>
      <c r="U6005" s="285"/>
      <c r="V6005" s="285"/>
      <c r="W6005" s="285"/>
      <c r="X6005" s="285"/>
    </row>
    <row r="6006" spans="1:24">
      <c r="A6006" s="45"/>
      <c r="B6006" s="43">
        <f t="shared" si="100"/>
        <v>5984</v>
      </c>
      <c r="C6006" s="539"/>
      <c r="D6006" s="620"/>
      <c r="E6006" s="620"/>
      <c r="F6006" s="48"/>
      <c r="N6006" s="285"/>
      <c r="O6006" s="285"/>
      <c r="U6006" s="285"/>
      <c r="V6006" s="285"/>
      <c r="W6006" s="285"/>
      <c r="X6006" s="285"/>
    </row>
    <row r="6007" spans="1:24">
      <c r="A6007" s="45"/>
      <c r="B6007" s="43">
        <f t="shared" si="100"/>
        <v>5985</v>
      </c>
      <c r="C6007" s="539"/>
      <c r="D6007" s="620"/>
      <c r="E6007" s="620"/>
      <c r="F6007" s="48"/>
      <c r="N6007" s="285"/>
      <c r="O6007" s="285"/>
      <c r="U6007" s="285"/>
      <c r="V6007" s="285"/>
      <c r="W6007" s="285"/>
      <c r="X6007" s="285"/>
    </row>
    <row r="6008" spans="1:24">
      <c r="A6008" s="45"/>
      <c r="B6008" s="43">
        <f t="shared" si="100"/>
        <v>5986</v>
      </c>
      <c r="C6008" s="539"/>
      <c r="D6008" s="620"/>
      <c r="E6008" s="620"/>
      <c r="F6008" s="48"/>
      <c r="N6008" s="285"/>
      <c r="O6008" s="285"/>
      <c r="U6008" s="285"/>
      <c r="V6008" s="285"/>
      <c r="W6008" s="285"/>
      <c r="X6008" s="285"/>
    </row>
    <row r="6009" spans="1:24">
      <c r="A6009" s="45"/>
      <c r="B6009" s="43">
        <f t="shared" si="100"/>
        <v>5987</v>
      </c>
      <c r="C6009" s="539"/>
      <c r="D6009" s="620"/>
      <c r="E6009" s="620"/>
      <c r="F6009" s="48"/>
      <c r="N6009" s="285"/>
      <c r="O6009" s="285"/>
      <c r="U6009" s="285"/>
      <c r="V6009" s="285"/>
      <c r="W6009" s="285"/>
      <c r="X6009" s="285"/>
    </row>
    <row r="6010" spans="1:24">
      <c r="A6010" s="45"/>
      <c r="B6010" s="43">
        <f t="shared" si="100"/>
        <v>5988</v>
      </c>
      <c r="C6010" s="539"/>
      <c r="D6010" s="620"/>
      <c r="E6010" s="620"/>
      <c r="F6010" s="48"/>
      <c r="N6010" s="285"/>
      <c r="O6010" s="285"/>
      <c r="U6010" s="285"/>
      <c r="V6010" s="285"/>
      <c r="W6010" s="285"/>
      <c r="X6010" s="285"/>
    </row>
    <row r="6011" spans="1:24">
      <c r="A6011" s="45"/>
      <c r="B6011" s="43">
        <f t="shared" si="100"/>
        <v>5989</v>
      </c>
      <c r="C6011" s="539"/>
      <c r="D6011" s="620"/>
      <c r="E6011" s="620"/>
      <c r="F6011" s="48"/>
      <c r="N6011" s="285"/>
      <c r="O6011" s="285"/>
      <c r="U6011" s="285"/>
      <c r="V6011" s="285"/>
      <c r="W6011" s="285"/>
      <c r="X6011" s="285"/>
    </row>
    <row r="6012" spans="1:24">
      <c r="A6012" s="45"/>
      <c r="B6012" s="43">
        <f t="shared" si="100"/>
        <v>5990</v>
      </c>
      <c r="C6012" s="539"/>
      <c r="D6012" s="620"/>
      <c r="E6012" s="620"/>
      <c r="F6012" s="48"/>
      <c r="N6012" s="285"/>
      <c r="O6012" s="285"/>
      <c r="U6012" s="285"/>
      <c r="V6012" s="285"/>
      <c r="W6012" s="285"/>
      <c r="X6012" s="285"/>
    </row>
    <row r="6013" spans="1:24">
      <c r="A6013" s="45"/>
      <c r="B6013" s="43">
        <f t="shared" si="100"/>
        <v>5991</v>
      </c>
      <c r="C6013" s="539"/>
      <c r="D6013" s="620"/>
      <c r="E6013" s="620"/>
      <c r="F6013" s="48"/>
      <c r="N6013" s="285"/>
      <c r="O6013" s="285"/>
      <c r="U6013" s="285"/>
      <c r="V6013" s="285"/>
      <c r="W6013" s="285"/>
      <c r="X6013" s="285"/>
    </row>
    <row r="6014" spans="1:24">
      <c r="A6014" s="45"/>
      <c r="B6014" s="43">
        <f t="shared" si="100"/>
        <v>5992</v>
      </c>
      <c r="C6014" s="539"/>
      <c r="D6014" s="620"/>
      <c r="E6014" s="620"/>
      <c r="F6014" s="48"/>
      <c r="N6014" s="285"/>
      <c r="O6014" s="285"/>
      <c r="U6014" s="285"/>
      <c r="V6014" s="285"/>
      <c r="W6014" s="285"/>
      <c r="X6014" s="285"/>
    </row>
    <row r="6015" spans="1:24">
      <c r="A6015" s="45"/>
      <c r="B6015" s="43">
        <f t="shared" si="100"/>
        <v>5993</v>
      </c>
      <c r="C6015" s="539"/>
      <c r="D6015" s="620"/>
      <c r="E6015" s="620"/>
      <c r="F6015" s="48"/>
      <c r="N6015" s="285"/>
      <c r="O6015" s="285"/>
      <c r="U6015" s="285"/>
      <c r="V6015" s="285"/>
      <c r="W6015" s="285"/>
      <c r="X6015" s="285"/>
    </row>
    <row r="6016" spans="1:24">
      <c r="A6016" s="45"/>
      <c r="B6016" s="43">
        <f t="shared" si="100"/>
        <v>5994</v>
      </c>
      <c r="C6016" s="539"/>
      <c r="D6016" s="620"/>
      <c r="E6016" s="620"/>
      <c r="F6016" s="48"/>
      <c r="N6016" s="285"/>
      <c r="O6016" s="285"/>
      <c r="U6016" s="285"/>
      <c r="V6016" s="285"/>
      <c r="W6016" s="285"/>
      <c r="X6016" s="285"/>
    </row>
    <row r="6017" spans="1:24">
      <c r="A6017" s="45"/>
      <c r="B6017" s="43">
        <f t="shared" si="100"/>
        <v>5995</v>
      </c>
      <c r="C6017" s="539"/>
      <c r="D6017" s="620"/>
      <c r="E6017" s="620"/>
      <c r="F6017" s="48"/>
      <c r="N6017" s="285"/>
      <c r="O6017" s="285"/>
      <c r="U6017" s="285"/>
      <c r="V6017" s="285"/>
      <c r="W6017" s="285"/>
      <c r="X6017" s="285"/>
    </row>
    <row r="6018" spans="1:24">
      <c r="A6018" s="45"/>
      <c r="B6018" s="43">
        <f t="shared" si="100"/>
        <v>5996</v>
      </c>
      <c r="C6018" s="539"/>
      <c r="D6018" s="620"/>
      <c r="E6018" s="620"/>
      <c r="F6018" s="48"/>
      <c r="N6018" s="285"/>
      <c r="O6018" s="285"/>
      <c r="U6018" s="285"/>
      <c r="V6018" s="285"/>
      <c r="W6018" s="285"/>
      <c r="X6018" s="285"/>
    </row>
    <row r="6019" spans="1:24">
      <c r="A6019" s="45"/>
      <c r="B6019" s="43">
        <f t="shared" si="100"/>
        <v>5997</v>
      </c>
      <c r="C6019" s="539"/>
      <c r="D6019" s="620"/>
      <c r="E6019" s="620"/>
      <c r="F6019" s="48"/>
      <c r="N6019" s="285"/>
      <c r="O6019" s="285"/>
      <c r="U6019" s="285"/>
      <c r="V6019" s="285"/>
      <c r="W6019" s="285"/>
      <c r="X6019" s="285"/>
    </row>
    <row r="6020" spans="1:24">
      <c r="A6020" s="45"/>
      <c r="B6020" s="43">
        <f t="shared" si="100"/>
        <v>5998</v>
      </c>
      <c r="C6020" s="539"/>
      <c r="D6020" s="620"/>
      <c r="E6020" s="620"/>
      <c r="F6020" s="48"/>
      <c r="N6020" s="285"/>
      <c r="O6020" s="285"/>
      <c r="U6020" s="285"/>
      <c r="V6020" s="285"/>
      <c r="W6020" s="285"/>
      <c r="X6020" s="285"/>
    </row>
    <row r="6021" spans="1:24">
      <c r="A6021" s="45"/>
      <c r="B6021" s="43">
        <f t="shared" si="100"/>
        <v>5999</v>
      </c>
      <c r="C6021" s="539"/>
      <c r="D6021" s="620"/>
      <c r="E6021" s="620"/>
      <c r="F6021" s="48"/>
      <c r="N6021" s="285"/>
      <c r="O6021" s="285"/>
      <c r="U6021" s="285"/>
      <c r="V6021" s="285"/>
      <c r="W6021" s="285"/>
      <c r="X6021" s="285"/>
    </row>
    <row r="6022" spans="1:24">
      <c r="A6022" s="45"/>
      <c r="B6022" s="43">
        <f t="shared" si="100"/>
        <v>6000</v>
      </c>
      <c r="C6022" s="539"/>
      <c r="D6022" s="620"/>
      <c r="E6022" s="620"/>
      <c r="F6022" s="48"/>
      <c r="N6022" s="285"/>
      <c r="O6022" s="285"/>
      <c r="U6022" s="285"/>
      <c r="V6022" s="285"/>
      <c r="W6022" s="285"/>
      <c r="X6022" s="285"/>
    </row>
    <row r="6023" spans="1:24">
      <c r="A6023" s="45"/>
      <c r="B6023" s="43">
        <f t="shared" si="100"/>
        <v>6001</v>
      </c>
      <c r="C6023" s="539"/>
      <c r="D6023" s="620"/>
      <c r="E6023" s="620"/>
      <c r="F6023" s="48"/>
      <c r="N6023" s="285"/>
      <c r="O6023" s="285"/>
      <c r="U6023" s="285"/>
      <c r="V6023" s="285"/>
      <c r="W6023" s="285"/>
      <c r="X6023" s="285"/>
    </row>
    <row r="6024" spans="1:24">
      <c r="A6024" s="45"/>
      <c r="B6024" s="43">
        <f t="shared" si="100"/>
        <v>6002</v>
      </c>
      <c r="C6024" s="539"/>
      <c r="D6024" s="620"/>
      <c r="E6024" s="620"/>
      <c r="F6024" s="48"/>
      <c r="N6024" s="285"/>
      <c r="O6024" s="285"/>
      <c r="U6024" s="285"/>
      <c r="V6024" s="285"/>
      <c r="W6024" s="285"/>
      <c r="X6024" s="285"/>
    </row>
    <row r="6025" spans="1:24">
      <c r="A6025" s="45"/>
      <c r="B6025" s="43">
        <f t="shared" si="100"/>
        <v>6003</v>
      </c>
      <c r="C6025" s="539"/>
      <c r="D6025" s="620"/>
      <c r="E6025" s="620"/>
      <c r="F6025" s="48"/>
      <c r="N6025" s="285"/>
      <c r="O6025" s="285"/>
      <c r="U6025" s="285"/>
      <c r="V6025" s="285"/>
      <c r="W6025" s="285"/>
      <c r="X6025" s="285"/>
    </row>
    <row r="6026" spans="1:24">
      <c r="A6026" s="45"/>
      <c r="B6026" s="43">
        <f t="shared" si="100"/>
        <v>6004</v>
      </c>
      <c r="C6026" s="539"/>
      <c r="D6026" s="620"/>
      <c r="E6026" s="620"/>
      <c r="F6026" s="48"/>
      <c r="N6026" s="285"/>
      <c r="O6026" s="285"/>
      <c r="U6026" s="285"/>
      <c r="V6026" s="285"/>
      <c r="W6026" s="285"/>
      <c r="X6026" s="285"/>
    </row>
    <row r="6027" spans="1:24">
      <c r="A6027" s="45"/>
      <c r="B6027" s="43">
        <f t="shared" si="100"/>
        <v>6005</v>
      </c>
      <c r="C6027" s="539"/>
      <c r="D6027" s="620"/>
      <c r="E6027" s="620"/>
      <c r="F6027" s="48"/>
      <c r="N6027" s="285"/>
      <c r="O6027" s="285"/>
      <c r="U6027" s="285"/>
      <c r="V6027" s="285"/>
      <c r="W6027" s="285"/>
      <c r="X6027" s="285"/>
    </row>
    <row r="6028" spans="1:24">
      <c r="A6028" s="45"/>
      <c r="B6028" s="43">
        <f t="shared" si="100"/>
        <v>6006</v>
      </c>
      <c r="C6028" s="539"/>
      <c r="D6028" s="620"/>
      <c r="E6028" s="620"/>
      <c r="F6028" s="48"/>
      <c r="N6028" s="285"/>
      <c r="O6028" s="285"/>
      <c r="U6028" s="285"/>
      <c r="V6028" s="285"/>
      <c r="W6028" s="285"/>
      <c r="X6028" s="285"/>
    </row>
    <row r="6029" spans="1:24">
      <c r="A6029" s="45"/>
      <c r="B6029" s="43">
        <f t="shared" si="100"/>
        <v>6007</v>
      </c>
      <c r="C6029" s="539"/>
      <c r="D6029" s="620"/>
      <c r="E6029" s="620"/>
      <c r="F6029" s="48"/>
      <c r="N6029" s="285"/>
      <c r="O6029" s="285"/>
      <c r="U6029" s="285"/>
      <c r="V6029" s="285"/>
      <c r="W6029" s="285"/>
      <c r="X6029" s="285"/>
    </row>
    <row r="6030" spans="1:24">
      <c r="A6030" s="45"/>
      <c r="B6030" s="43">
        <f t="shared" si="100"/>
        <v>6008</v>
      </c>
      <c r="C6030" s="539"/>
      <c r="D6030" s="620"/>
      <c r="E6030" s="620"/>
      <c r="F6030" s="48"/>
      <c r="N6030" s="285"/>
      <c r="O6030" s="285"/>
      <c r="U6030" s="285"/>
      <c r="V6030" s="285"/>
      <c r="W6030" s="285"/>
      <c r="X6030" s="285"/>
    </row>
    <row r="6031" spans="1:24">
      <c r="A6031" s="45"/>
      <c r="B6031" s="43">
        <f t="shared" si="100"/>
        <v>6009</v>
      </c>
      <c r="C6031" s="539"/>
      <c r="D6031" s="620"/>
      <c r="E6031" s="620"/>
      <c r="F6031" s="48"/>
      <c r="N6031" s="285"/>
      <c r="O6031" s="285"/>
      <c r="U6031" s="285"/>
      <c r="V6031" s="285"/>
      <c r="W6031" s="285"/>
      <c r="X6031" s="285"/>
    </row>
    <row r="6032" spans="1:24">
      <c r="A6032" s="45"/>
      <c r="B6032" s="43">
        <f t="shared" si="100"/>
        <v>6010</v>
      </c>
      <c r="C6032" s="539"/>
      <c r="D6032" s="620"/>
      <c r="E6032" s="620"/>
      <c r="F6032" s="48"/>
      <c r="N6032" s="285"/>
      <c r="O6032" s="285"/>
      <c r="U6032" s="285"/>
      <c r="V6032" s="285"/>
      <c r="W6032" s="285"/>
      <c r="X6032" s="285"/>
    </row>
    <row r="6033" spans="1:24">
      <c r="A6033" s="45"/>
      <c r="B6033" s="43">
        <f t="shared" si="100"/>
        <v>6011</v>
      </c>
      <c r="C6033" s="539"/>
      <c r="D6033" s="620"/>
      <c r="E6033" s="620"/>
      <c r="F6033" s="48"/>
      <c r="N6033" s="285"/>
      <c r="O6033" s="285"/>
      <c r="U6033" s="285"/>
      <c r="V6033" s="285"/>
      <c r="W6033" s="285"/>
      <c r="X6033" s="285"/>
    </row>
    <row r="6034" spans="1:24">
      <c r="A6034" s="45"/>
      <c r="B6034" s="43">
        <f t="shared" si="100"/>
        <v>6012</v>
      </c>
      <c r="C6034" s="539"/>
      <c r="D6034" s="620"/>
      <c r="E6034" s="620"/>
      <c r="F6034" s="48"/>
      <c r="N6034" s="285"/>
      <c r="O6034" s="285"/>
      <c r="U6034" s="285"/>
      <c r="V6034" s="285"/>
      <c r="W6034" s="285"/>
      <c r="X6034" s="285"/>
    </row>
    <row r="6035" spans="1:24">
      <c r="A6035" s="45"/>
      <c r="B6035" s="43">
        <f t="shared" si="100"/>
        <v>6013</v>
      </c>
      <c r="C6035" s="539"/>
      <c r="D6035" s="620"/>
      <c r="E6035" s="620"/>
      <c r="F6035" s="48"/>
      <c r="N6035" s="285"/>
      <c r="O6035" s="285"/>
      <c r="U6035" s="285"/>
      <c r="V6035" s="285"/>
      <c r="W6035" s="285"/>
      <c r="X6035" s="285"/>
    </row>
    <row r="6036" spans="1:24">
      <c r="A6036" s="45"/>
      <c r="B6036" s="43">
        <f t="shared" si="100"/>
        <v>6014</v>
      </c>
      <c r="C6036" s="539"/>
      <c r="D6036" s="620"/>
      <c r="E6036" s="620"/>
      <c r="F6036" s="48"/>
      <c r="N6036" s="285"/>
      <c r="O6036" s="285"/>
      <c r="U6036" s="285"/>
      <c r="V6036" s="285"/>
      <c r="W6036" s="285"/>
      <c r="X6036" s="285"/>
    </row>
    <row r="6037" spans="1:24">
      <c r="A6037" s="45"/>
      <c r="B6037" s="43">
        <f t="shared" si="100"/>
        <v>6015</v>
      </c>
      <c r="C6037" s="539"/>
      <c r="D6037" s="620"/>
      <c r="E6037" s="620"/>
      <c r="F6037" s="48"/>
      <c r="N6037" s="285"/>
      <c r="O6037" s="285"/>
      <c r="U6037" s="285"/>
      <c r="V6037" s="285"/>
      <c r="W6037" s="285"/>
      <c r="X6037" s="285"/>
    </row>
    <row r="6038" spans="1:24">
      <c r="A6038" s="45"/>
      <c r="B6038" s="43">
        <f t="shared" si="100"/>
        <v>6016</v>
      </c>
      <c r="C6038" s="539"/>
      <c r="D6038" s="620"/>
      <c r="E6038" s="620"/>
      <c r="F6038" s="48"/>
      <c r="N6038" s="285"/>
      <c r="O6038" s="285"/>
      <c r="U6038" s="285"/>
      <c r="V6038" s="285"/>
      <c r="W6038" s="285"/>
      <c r="X6038" s="285"/>
    </row>
    <row r="6039" spans="1:24">
      <c r="A6039" s="45"/>
      <c r="B6039" s="43">
        <f t="shared" si="100"/>
        <v>6017</v>
      </c>
      <c r="C6039" s="539"/>
      <c r="D6039" s="620"/>
      <c r="E6039" s="620"/>
      <c r="F6039" s="48"/>
      <c r="N6039" s="285"/>
      <c r="O6039" s="285"/>
      <c r="U6039" s="285"/>
      <c r="V6039" s="285"/>
      <c r="W6039" s="285"/>
      <c r="X6039" s="285"/>
    </row>
    <row r="6040" spans="1:24">
      <c r="A6040" s="45"/>
      <c r="B6040" s="43">
        <f t="shared" si="100"/>
        <v>6018</v>
      </c>
      <c r="C6040" s="539"/>
      <c r="D6040" s="620"/>
      <c r="E6040" s="620"/>
      <c r="F6040" s="48"/>
      <c r="N6040" s="285"/>
      <c r="O6040" s="285"/>
      <c r="U6040" s="285"/>
      <c r="V6040" s="285"/>
      <c r="W6040" s="285"/>
      <c r="X6040" s="285"/>
    </row>
    <row r="6041" spans="1:24">
      <c r="A6041" s="45"/>
      <c r="B6041" s="43">
        <f t="shared" ref="B6041:B6104" si="101">B6040+1</f>
        <v>6019</v>
      </c>
      <c r="C6041" s="539"/>
      <c r="D6041" s="620"/>
      <c r="E6041" s="620"/>
      <c r="F6041" s="48"/>
      <c r="N6041" s="285"/>
      <c r="O6041" s="285"/>
      <c r="U6041" s="285"/>
      <c r="V6041" s="285"/>
      <c r="W6041" s="285"/>
      <c r="X6041" s="285"/>
    </row>
    <row r="6042" spans="1:24">
      <c r="A6042" s="45"/>
      <c r="B6042" s="43">
        <f t="shared" si="101"/>
        <v>6020</v>
      </c>
      <c r="C6042" s="539"/>
      <c r="D6042" s="620"/>
      <c r="E6042" s="620"/>
      <c r="F6042" s="48"/>
      <c r="N6042" s="285"/>
      <c r="O6042" s="285"/>
      <c r="U6042" s="285"/>
      <c r="V6042" s="285"/>
      <c r="W6042" s="285"/>
      <c r="X6042" s="285"/>
    </row>
    <row r="6043" spans="1:24">
      <c r="A6043" s="45"/>
      <c r="B6043" s="43">
        <f t="shared" si="101"/>
        <v>6021</v>
      </c>
      <c r="C6043" s="539"/>
      <c r="D6043" s="620"/>
      <c r="E6043" s="620"/>
      <c r="F6043" s="48"/>
      <c r="N6043" s="285"/>
      <c r="O6043" s="285"/>
      <c r="U6043" s="285"/>
      <c r="V6043" s="285"/>
      <c r="W6043" s="285"/>
      <c r="X6043" s="285"/>
    </row>
    <row r="6044" spans="1:24">
      <c r="A6044" s="45"/>
      <c r="B6044" s="43">
        <f t="shared" si="101"/>
        <v>6022</v>
      </c>
      <c r="C6044" s="539"/>
      <c r="D6044" s="620"/>
      <c r="E6044" s="620"/>
      <c r="F6044" s="48"/>
      <c r="N6044" s="285"/>
      <c r="O6044" s="285"/>
      <c r="U6044" s="285"/>
      <c r="V6044" s="285"/>
      <c r="W6044" s="285"/>
      <c r="X6044" s="285"/>
    </row>
    <row r="6045" spans="1:24">
      <c r="A6045" s="45"/>
      <c r="B6045" s="43">
        <f t="shared" si="101"/>
        <v>6023</v>
      </c>
      <c r="C6045" s="539"/>
      <c r="D6045" s="620"/>
      <c r="E6045" s="620"/>
      <c r="F6045" s="48"/>
      <c r="N6045" s="285"/>
      <c r="O6045" s="285"/>
      <c r="U6045" s="285"/>
      <c r="V6045" s="285"/>
      <c r="W6045" s="285"/>
      <c r="X6045" s="285"/>
    </row>
    <row r="6046" spans="1:24">
      <c r="A6046" s="45"/>
      <c r="B6046" s="43">
        <f t="shared" si="101"/>
        <v>6024</v>
      </c>
      <c r="C6046" s="539"/>
      <c r="D6046" s="620"/>
      <c r="E6046" s="620"/>
      <c r="F6046" s="48"/>
      <c r="N6046" s="285"/>
      <c r="O6046" s="285"/>
      <c r="U6046" s="285"/>
      <c r="V6046" s="285"/>
      <c r="W6046" s="285"/>
      <c r="X6046" s="285"/>
    </row>
    <row r="6047" spans="1:24">
      <c r="A6047" s="45"/>
      <c r="B6047" s="43">
        <f t="shared" si="101"/>
        <v>6025</v>
      </c>
      <c r="C6047" s="539"/>
      <c r="D6047" s="620"/>
      <c r="E6047" s="620"/>
      <c r="F6047" s="48"/>
      <c r="N6047" s="285"/>
      <c r="O6047" s="285"/>
      <c r="U6047" s="285"/>
      <c r="V6047" s="285"/>
      <c r="W6047" s="285"/>
      <c r="X6047" s="285"/>
    </row>
    <row r="6048" spans="1:24">
      <c r="A6048" s="45"/>
      <c r="B6048" s="43">
        <f t="shared" si="101"/>
        <v>6026</v>
      </c>
      <c r="C6048" s="539"/>
      <c r="D6048" s="620"/>
      <c r="E6048" s="620"/>
      <c r="F6048" s="48"/>
      <c r="N6048" s="285"/>
      <c r="O6048" s="285"/>
      <c r="U6048" s="285"/>
      <c r="V6048" s="285"/>
      <c r="W6048" s="285"/>
      <c r="X6048" s="285"/>
    </row>
    <row r="6049" spans="1:24">
      <c r="A6049" s="45"/>
      <c r="B6049" s="43">
        <f t="shared" si="101"/>
        <v>6027</v>
      </c>
      <c r="C6049" s="539"/>
      <c r="D6049" s="620"/>
      <c r="E6049" s="620"/>
      <c r="F6049" s="48"/>
      <c r="N6049" s="285"/>
      <c r="O6049" s="285"/>
      <c r="U6049" s="285"/>
      <c r="V6049" s="285"/>
      <c r="W6049" s="285"/>
      <c r="X6049" s="285"/>
    </row>
    <row r="6050" spans="1:24">
      <c r="A6050" s="45"/>
      <c r="B6050" s="43">
        <f t="shared" si="101"/>
        <v>6028</v>
      </c>
      <c r="C6050" s="539"/>
      <c r="D6050" s="620"/>
      <c r="E6050" s="620"/>
      <c r="F6050" s="48"/>
      <c r="N6050" s="285"/>
      <c r="O6050" s="285"/>
      <c r="U6050" s="285"/>
      <c r="V6050" s="285"/>
      <c r="W6050" s="285"/>
      <c r="X6050" s="285"/>
    </row>
    <row r="6051" spans="1:24">
      <c r="A6051" s="45"/>
      <c r="B6051" s="43">
        <f t="shared" si="101"/>
        <v>6029</v>
      </c>
      <c r="C6051" s="539"/>
      <c r="D6051" s="620"/>
      <c r="E6051" s="620"/>
      <c r="F6051" s="48"/>
      <c r="N6051" s="285"/>
      <c r="O6051" s="285"/>
      <c r="U6051" s="285"/>
      <c r="V6051" s="285"/>
      <c r="W6051" s="285"/>
      <c r="X6051" s="285"/>
    </row>
    <row r="6052" spans="1:24">
      <c r="A6052" s="45"/>
      <c r="B6052" s="43">
        <f t="shared" si="101"/>
        <v>6030</v>
      </c>
      <c r="C6052" s="539"/>
      <c r="D6052" s="620"/>
      <c r="E6052" s="620"/>
      <c r="F6052" s="48"/>
      <c r="N6052" s="285"/>
      <c r="O6052" s="285"/>
      <c r="U6052" s="285"/>
      <c r="V6052" s="285"/>
      <c r="W6052" s="285"/>
      <c r="X6052" s="285"/>
    </row>
    <row r="6053" spans="1:24">
      <c r="A6053" s="45"/>
      <c r="B6053" s="43">
        <f t="shared" si="101"/>
        <v>6031</v>
      </c>
      <c r="C6053" s="539"/>
      <c r="D6053" s="620"/>
      <c r="E6053" s="620"/>
      <c r="F6053" s="48"/>
      <c r="N6053" s="285"/>
      <c r="O6053" s="285"/>
      <c r="U6053" s="285"/>
      <c r="V6053" s="285"/>
      <c r="W6053" s="285"/>
      <c r="X6053" s="285"/>
    </row>
    <row r="6054" spans="1:24">
      <c r="A6054" s="45"/>
      <c r="B6054" s="43">
        <f t="shared" si="101"/>
        <v>6032</v>
      </c>
      <c r="C6054" s="539"/>
      <c r="D6054" s="620"/>
      <c r="E6054" s="620"/>
      <c r="F6054" s="48"/>
      <c r="N6054" s="285"/>
      <c r="O6054" s="285"/>
      <c r="U6054" s="285"/>
      <c r="V6054" s="285"/>
      <c r="W6054" s="285"/>
      <c r="X6054" s="285"/>
    </row>
    <row r="6055" spans="1:24">
      <c r="A6055" s="45"/>
      <c r="B6055" s="43">
        <f t="shared" si="101"/>
        <v>6033</v>
      </c>
      <c r="C6055" s="539"/>
      <c r="D6055" s="620"/>
      <c r="E6055" s="620"/>
      <c r="F6055" s="48"/>
      <c r="N6055" s="285"/>
      <c r="O6055" s="285"/>
      <c r="U6055" s="285"/>
      <c r="V6055" s="285"/>
      <c r="W6055" s="285"/>
      <c r="X6055" s="285"/>
    </row>
    <row r="6056" spans="1:24">
      <c r="A6056" s="45"/>
      <c r="B6056" s="43">
        <f t="shared" si="101"/>
        <v>6034</v>
      </c>
      <c r="C6056" s="539"/>
      <c r="D6056" s="620"/>
      <c r="E6056" s="620"/>
      <c r="F6056" s="48"/>
      <c r="N6056" s="285"/>
      <c r="O6056" s="285"/>
      <c r="U6056" s="285"/>
      <c r="V6056" s="285"/>
      <c r="W6056" s="285"/>
      <c r="X6056" s="285"/>
    </row>
    <row r="6057" spans="1:24">
      <c r="A6057" s="45"/>
      <c r="B6057" s="43">
        <f t="shared" si="101"/>
        <v>6035</v>
      </c>
      <c r="C6057" s="539"/>
      <c r="D6057" s="620"/>
      <c r="E6057" s="620"/>
      <c r="F6057" s="48"/>
      <c r="N6057" s="285"/>
      <c r="O6057" s="285"/>
      <c r="U6057" s="285"/>
      <c r="V6057" s="285"/>
      <c r="W6057" s="285"/>
      <c r="X6057" s="285"/>
    </row>
    <row r="6058" spans="1:24">
      <c r="A6058" s="45"/>
      <c r="B6058" s="43">
        <f t="shared" si="101"/>
        <v>6036</v>
      </c>
      <c r="C6058" s="539"/>
      <c r="D6058" s="620"/>
      <c r="E6058" s="620"/>
      <c r="F6058" s="48"/>
      <c r="N6058" s="285"/>
      <c r="O6058" s="285"/>
      <c r="U6058" s="285"/>
      <c r="V6058" s="285"/>
      <c r="W6058" s="285"/>
      <c r="X6058" s="285"/>
    </row>
    <row r="6059" spans="1:24">
      <c r="A6059" s="45"/>
      <c r="B6059" s="43">
        <f t="shared" si="101"/>
        <v>6037</v>
      </c>
      <c r="C6059" s="539"/>
      <c r="D6059" s="620"/>
      <c r="E6059" s="620"/>
      <c r="F6059" s="48"/>
      <c r="N6059" s="285"/>
      <c r="O6059" s="285"/>
      <c r="U6059" s="285"/>
      <c r="V6059" s="285"/>
      <c r="W6059" s="285"/>
      <c r="X6059" s="285"/>
    </row>
    <row r="6060" spans="1:24">
      <c r="A6060" s="45"/>
      <c r="B6060" s="43">
        <f t="shared" si="101"/>
        <v>6038</v>
      </c>
      <c r="C6060" s="539"/>
      <c r="D6060" s="620"/>
      <c r="E6060" s="620"/>
      <c r="F6060" s="48"/>
      <c r="N6060" s="285"/>
      <c r="O6060" s="285"/>
      <c r="U6060" s="285"/>
      <c r="V6060" s="285"/>
      <c r="W6060" s="285"/>
      <c r="X6060" s="285"/>
    </row>
    <row r="6061" spans="1:24">
      <c r="A6061" s="45"/>
      <c r="B6061" s="43">
        <f t="shared" si="101"/>
        <v>6039</v>
      </c>
      <c r="C6061" s="539"/>
      <c r="D6061" s="620"/>
      <c r="E6061" s="620"/>
      <c r="F6061" s="48"/>
      <c r="N6061" s="285"/>
      <c r="O6061" s="285"/>
      <c r="U6061" s="285"/>
      <c r="V6061" s="285"/>
      <c r="W6061" s="285"/>
      <c r="X6061" s="285"/>
    </row>
    <row r="6062" spans="1:24">
      <c r="A6062" s="45"/>
      <c r="B6062" s="43">
        <f t="shared" si="101"/>
        <v>6040</v>
      </c>
      <c r="C6062" s="539"/>
      <c r="D6062" s="620"/>
      <c r="E6062" s="620"/>
      <c r="F6062" s="48"/>
      <c r="N6062" s="285"/>
      <c r="O6062" s="285"/>
      <c r="U6062" s="285"/>
      <c r="V6062" s="285"/>
      <c r="W6062" s="285"/>
      <c r="X6062" s="285"/>
    </row>
    <row r="6063" spans="1:24">
      <c r="A6063" s="45"/>
      <c r="B6063" s="43">
        <f t="shared" si="101"/>
        <v>6041</v>
      </c>
      <c r="C6063" s="539"/>
      <c r="D6063" s="620"/>
      <c r="E6063" s="620"/>
      <c r="F6063" s="48"/>
      <c r="N6063" s="285"/>
      <c r="O6063" s="285"/>
      <c r="U6063" s="285"/>
      <c r="V6063" s="285"/>
      <c r="W6063" s="285"/>
      <c r="X6063" s="285"/>
    </row>
    <row r="6064" spans="1:24">
      <c r="A6064" s="45"/>
      <c r="B6064" s="43">
        <f t="shared" si="101"/>
        <v>6042</v>
      </c>
      <c r="C6064" s="539"/>
      <c r="D6064" s="620"/>
      <c r="E6064" s="620"/>
      <c r="F6064" s="48"/>
      <c r="N6064" s="285"/>
      <c r="O6064" s="285"/>
      <c r="U6064" s="285"/>
      <c r="V6064" s="285"/>
      <c r="W6064" s="285"/>
      <c r="X6064" s="285"/>
    </row>
    <row r="6065" spans="1:24">
      <c r="A6065" s="45"/>
      <c r="B6065" s="43">
        <f t="shared" si="101"/>
        <v>6043</v>
      </c>
      <c r="C6065" s="539"/>
      <c r="D6065" s="620"/>
      <c r="E6065" s="620"/>
      <c r="F6065" s="48"/>
      <c r="N6065" s="285"/>
      <c r="O6065" s="285"/>
      <c r="U6065" s="285"/>
      <c r="V6065" s="285"/>
      <c r="W6065" s="285"/>
      <c r="X6065" s="285"/>
    </row>
    <row r="6066" spans="1:24">
      <c r="A6066" s="45"/>
      <c r="B6066" s="43">
        <f t="shared" si="101"/>
        <v>6044</v>
      </c>
      <c r="C6066" s="539"/>
      <c r="D6066" s="620"/>
      <c r="E6066" s="620"/>
      <c r="F6066" s="48"/>
      <c r="N6066" s="285"/>
      <c r="O6066" s="285"/>
      <c r="U6066" s="285"/>
      <c r="V6066" s="285"/>
      <c r="W6066" s="285"/>
      <c r="X6066" s="285"/>
    </row>
    <row r="6067" spans="1:24">
      <c r="A6067" s="45"/>
      <c r="B6067" s="43">
        <f t="shared" si="101"/>
        <v>6045</v>
      </c>
      <c r="C6067" s="539"/>
      <c r="D6067" s="620"/>
      <c r="E6067" s="620"/>
      <c r="F6067" s="48"/>
      <c r="N6067" s="285"/>
      <c r="O6067" s="285"/>
      <c r="U6067" s="285"/>
      <c r="V6067" s="285"/>
      <c r="W6067" s="285"/>
      <c r="X6067" s="285"/>
    </row>
    <row r="6068" spans="1:24">
      <c r="A6068" s="45"/>
      <c r="B6068" s="43">
        <f t="shared" si="101"/>
        <v>6046</v>
      </c>
      <c r="C6068" s="539"/>
      <c r="D6068" s="620"/>
      <c r="E6068" s="620"/>
      <c r="F6068" s="48"/>
      <c r="N6068" s="285"/>
      <c r="O6068" s="285"/>
      <c r="U6068" s="285"/>
      <c r="V6068" s="285"/>
      <c r="W6068" s="285"/>
      <c r="X6068" s="285"/>
    </row>
    <row r="6069" spans="1:24">
      <c r="A6069" s="45"/>
      <c r="B6069" s="43">
        <f t="shared" si="101"/>
        <v>6047</v>
      </c>
      <c r="C6069" s="539"/>
      <c r="D6069" s="620"/>
      <c r="E6069" s="620"/>
      <c r="F6069" s="48"/>
      <c r="N6069" s="285"/>
      <c r="O6069" s="285"/>
      <c r="U6069" s="285"/>
      <c r="V6069" s="285"/>
      <c r="W6069" s="285"/>
      <c r="X6069" s="285"/>
    </row>
    <row r="6070" spans="1:24">
      <c r="A6070" s="45"/>
      <c r="B6070" s="43">
        <f t="shared" si="101"/>
        <v>6048</v>
      </c>
      <c r="C6070" s="539"/>
      <c r="D6070" s="620"/>
      <c r="E6070" s="620"/>
      <c r="F6070" s="48"/>
      <c r="N6070" s="285"/>
      <c r="O6070" s="285"/>
      <c r="U6070" s="285"/>
      <c r="V6070" s="285"/>
      <c r="W6070" s="285"/>
      <c r="X6070" s="285"/>
    </row>
    <row r="6071" spans="1:24">
      <c r="A6071" s="45"/>
      <c r="B6071" s="43">
        <f t="shared" si="101"/>
        <v>6049</v>
      </c>
      <c r="C6071" s="539"/>
      <c r="D6071" s="620"/>
      <c r="E6071" s="620"/>
      <c r="F6071" s="48"/>
      <c r="N6071" s="285"/>
      <c r="O6071" s="285"/>
      <c r="U6071" s="285"/>
      <c r="V6071" s="285"/>
      <c r="W6071" s="285"/>
      <c r="X6071" s="285"/>
    </row>
    <row r="6072" spans="1:24">
      <c r="A6072" s="45"/>
      <c r="B6072" s="43">
        <f t="shared" si="101"/>
        <v>6050</v>
      </c>
      <c r="C6072" s="539"/>
      <c r="D6072" s="620"/>
      <c r="E6072" s="620"/>
      <c r="F6072" s="48"/>
      <c r="N6072" s="285"/>
      <c r="O6072" s="285"/>
      <c r="U6072" s="285"/>
      <c r="V6072" s="285"/>
      <c r="W6072" s="285"/>
      <c r="X6072" s="285"/>
    </row>
    <row r="6073" spans="1:24">
      <c r="A6073" s="45"/>
      <c r="B6073" s="43">
        <f t="shared" si="101"/>
        <v>6051</v>
      </c>
      <c r="C6073" s="539"/>
      <c r="D6073" s="620"/>
      <c r="E6073" s="620"/>
      <c r="F6073" s="48"/>
      <c r="N6073" s="285"/>
      <c r="O6073" s="285"/>
      <c r="U6073" s="285"/>
      <c r="V6073" s="285"/>
      <c r="W6073" s="285"/>
      <c r="X6073" s="285"/>
    </row>
    <row r="6074" spans="1:24">
      <c r="A6074" s="45"/>
      <c r="B6074" s="43">
        <f t="shared" si="101"/>
        <v>6052</v>
      </c>
      <c r="C6074" s="539"/>
      <c r="D6074" s="620"/>
      <c r="E6074" s="620"/>
      <c r="F6074" s="48"/>
      <c r="N6074" s="285"/>
      <c r="O6074" s="285"/>
      <c r="U6074" s="285"/>
      <c r="V6074" s="285"/>
      <c r="W6074" s="285"/>
      <c r="X6074" s="285"/>
    </row>
    <row r="6075" spans="1:24">
      <c r="A6075" s="45"/>
      <c r="B6075" s="43">
        <f t="shared" si="101"/>
        <v>6053</v>
      </c>
      <c r="C6075" s="539"/>
      <c r="D6075" s="620"/>
      <c r="E6075" s="620"/>
      <c r="F6075" s="48"/>
      <c r="N6075" s="285"/>
      <c r="O6075" s="285"/>
      <c r="U6075" s="285"/>
      <c r="V6075" s="285"/>
      <c r="W6075" s="285"/>
      <c r="X6075" s="285"/>
    </row>
    <row r="6076" spans="1:24">
      <c r="A6076" s="45"/>
      <c r="B6076" s="43">
        <f t="shared" si="101"/>
        <v>6054</v>
      </c>
      <c r="C6076" s="539"/>
      <c r="D6076" s="620"/>
      <c r="E6076" s="620"/>
      <c r="F6076" s="48"/>
      <c r="N6076" s="285"/>
      <c r="O6076" s="285"/>
      <c r="U6076" s="285"/>
      <c r="V6076" s="285"/>
      <c r="W6076" s="285"/>
      <c r="X6076" s="285"/>
    </row>
    <row r="6077" spans="1:24">
      <c r="A6077" s="45"/>
      <c r="B6077" s="43">
        <f t="shared" si="101"/>
        <v>6055</v>
      </c>
      <c r="C6077" s="539"/>
      <c r="D6077" s="620"/>
      <c r="E6077" s="620"/>
      <c r="F6077" s="48"/>
      <c r="N6077" s="285"/>
      <c r="O6077" s="285"/>
      <c r="U6077" s="285"/>
      <c r="V6077" s="285"/>
      <c r="W6077" s="285"/>
      <c r="X6077" s="285"/>
    </row>
    <row r="6078" spans="1:24">
      <c r="A6078" s="45"/>
      <c r="B6078" s="43">
        <f t="shared" si="101"/>
        <v>6056</v>
      </c>
      <c r="C6078" s="539"/>
      <c r="D6078" s="620"/>
      <c r="E6078" s="620"/>
      <c r="F6078" s="48"/>
      <c r="N6078" s="285"/>
      <c r="O6078" s="285"/>
      <c r="U6078" s="285"/>
      <c r="V6078" s="285"/>
      <c r="W6078" s="285"/>
      <c r="X6078" s="285"/>
    </row>
    <row r="6079" spans="1:24">
      <c r="A6079" s="45"/>
      <c r="B6079" s="43">
        <f t="shared" si="101"/>
        <v>6057</v>
      </c>
      <c r="C6079" s="539"/>
      <c r="D6079" s="620"/>
      <c r="E6079" s="620"/>
      <c r="F6079" s="48"/>
      <c r="N6079" s="285"/>
      <c r="O6079" s="285"/>
      <c r="U6079" s="285"/>
      <c r="V6079" s="285"/>
      <c r="W6079" s="285"/>
      <c r="X6079" s="285"/>
    </row>
    <row r="6080" spans="1:24">
      <c r="A6080" s="45"/>
      <c r="B6080" s="43">
        <f t="shared" si="101"/>
        <v>6058</v>
      </c>
      <c r="C6080" s="539"/>
      <c r="D6080" s="620"/>
      <c r="E6080" s="620"/>
      <c r="F6080" s="48"/>
      <c r="N6080" s="285"/>
      <c r="O6080" s="285"/>
      <c r="U6080" s="285"/>
      <c r="V6080" s="285"/>
      <c r="W6080" s="285"/>
      <c r="X6080" s="285"/>
    </row>
    <row r="6081" spans="1:24">
      <c r="A6081" s="45"/>
      <c r="B6081" s="43">
        <f t="shared" si="101"/>
        <v>6059</v>
      </c>
      <c r="C6081" s="539"/>
      <c r="D6081" s="620"/>
      <c r="E6081" s="620"/>
      <c r="F6081" s="48"/>
      <c r="N6081" s="285"/>
      <c r="O6081" s="285"/>
      <c r="U6081" s="285"/>
      <c r="V6081" s="285"/>
      <c r="W6081" s="285"/>
      <c r="X6081" s="285"/>
    </row>
    <row r="6082" spans="1:24">
      <c r="A6082" s="45"/>
      <c r="B6082" s="43">
        <f t="shared" si="101"/>
        <v>6060</v>
      </c>
      <c r="C6082" s="539"/>
      <c r="D6082" s="620"/>
      <c r="E6082" s="620"/>
      <c r="F6082" s="48"/>
      <c r="N6082" s="285"/>
      <c r="O6082" s="285"/>
      <c r="U6082" s="285"/>
      <c r="V6082" s="285"/>
      <c r="W6082" s="285"/>
      <c r="X6082" s="285"/>
    </row>
    <row r="6083" spans="1:24">
      <c r="A6083" s="45"/>
      <c r="B6083" s="43">
        <f t="shared" si="101"/>
        <v>6061</v>
      </c>
      <c r="C6083" s="539"/>
      <c r="D6083" s="620"/>
      <c r="E6083" s="620"/>
      <c r="F6083" s="48"/>
      <c r="N6083" s="285"/>
      <c r="O6083" s="285"/>
      <c r="U6083" s="285"/>
      <c r="V6083" s="285"/>
      <c r="W6083" s="285"/>
      <c r="X6083" s="285"/>
    </row>
    <row r="6084" spans="1:24">
      <c r="A6084" s="45"/>
      <c r="B6084" s="43">
        <f t="shared" si="101"/>
        <v>6062</v>
      </c>
      <c r="C6084" s="539"/>
      <c r="D6084" s="620"/>
      <c r="E6084" s="620"/>
      <c r="F6084" s="48"/>
      <c r="N6084" s="285"/>
      <c r="O6084" s="285"/>
      <c r="U6084" s="285"/>
      <c r="V6084" s="285"/>
      <c r="W6084" s="285"/>
      <c r="X6084" s="285"/>
    </row>
    <row r="6085" spans="1:24">
      <c r="A6085" s="45"/>
      <c r="B6085" s="43">
        <f t="shared" si="101"/>
        <v>6063</v>
      </c>
      <c r="C6085" s="539"/>
      <c r="D6085" s="620"/>
      <c r="E6085" s="620"/>
      <c r="F6085" s="48"/>
      <c r="N6085" s="285"/>
      <c r="O6085" s="285"/>
      <c r="U6085" s="285"/>
      <c r="V6085" s="285"/>
      <c r="W6085" s="285"/>
      <c r="X6085" s="285"/>
    </row>
    <row r="6086" spans="1:24">
      <c r="A6086" s="45"/>
      <c r="B6086" s="43">
        <f t="shared" si="101"/>
        <v>6064</v>
      </c>
      <c r="C6086" s="539"/>
      <c r="D6086" s="620"/>
      <c r="E6086" s="620"/>
      <c r="F6086" s="48"/>
      <c r="N6086" s="285"/>
      <c r="O6086" s="285"/>
      <c r="U6086" s="285"/>
      <c r="V6086" s="285"/>
      <c r="W6086" s="285"/>
      <c r="X6086" s="285"/>
    </row>
    <row r="6087" spans="1:24">
      <c r="A6087" s="45"/>
      <c r="B6087" s="43">
        <f t="shared" si="101"/>
        <v>6065</v>
      </c>
      <c r="C6087" s="539"/>
      <c r="D6087" s="620"/>
      <c r="E6087" s="620"/>
      <c r="F6087" s="48"/>
      <c r="N6087" s="285"/>
      <c r="O6087" s="285"/>
      <c r="U6087" s="285"/>
      <c r="V6087" s="285"/>
      <c r="W6087" s="285"/>
      <c r="X6087" s="285"/>
    </row>
    <row r="6088" spans="1:24">
      <c r="A6088" s="45"/>
      <c r="B6088" s="43">
        <f t="shared" si="101"/>
        <v>6066</v>
      </c>
      <c r="C6088" s="539"/>
      <c r="D6088" s="620"/>
      <c r="E6088" s="620"/>
      <c r="F6088" s="48"/>
      <c r="N6088" s="285"/>
      <c r="O6088" s="285"/>
      <c r="U6088" s="285"/>
      <c r="V6088" s="285"/>
      <c r="W6088" s="285"/>
      <c r="X6088" s="285"/>
    </row>
    <row r="6089" spans="1:24">
      <c r="A6089" s="45"/>
      <c r="B6089" s="43">
        <f t="shared" si="101"/>
        <v>6067</v>
      </c>
      <c r="C6089" s="539"/>
      <c r="D6089" s="620"/>
      <c r="E6089" s="620"/>
      <c r="F6089" s="48"/>
      <c r="N6089" s="285"/>
      <c r="O6089" s="285"/>
      <c r="U6089" s="285"/>
      <c r="V6089" s="285"/>
      <c r="W6089" s="285"/>
      <c r="X6089" s="285"/>
    </row>
    <row r="6090" spans="1:24">
      <c r="A6090" s="45"/>
      <c r="B6090" s="43">
        <f t="shared" si="101"/>
        <v>6068</v>
      </c>
      <c r="C6090" s="539"/>
      <c r="D6090" s="620"/>
      <c r="E6090" s="620"/>
      <c r="F6090" s="48"/>
      <c r="N6090" s="285"/>
      <c r="O6090" s="285"/>
      <c r="U6090" s="285"/>
      <c r="V6090" s="285"/>
      <c r="W6090" s="285"/>
      <c r="X6090" s="285"/>
    </row>
    <row r="6091" spans="1:24">
      <c r="A6091" s="45"/>
      <c r="B6091" s="43">
        <f t="shared" si="101"/>
        <v>6069</v>
      </c>
      <c r="C6091" s="539"/>
      <c r="D6091" s="620"/>
      <c r="E6091" s="620"/>
      <c r="F6091" s="48"/>
      <c r="N6091" s="285"/>
      <c r="O6091" s="285"/>
      <c r="U6091" s="285"/>
      <c r="V6091" s="285"/>
      <c r="W6091" s="285"/>
      <c r="X6091" s="285"/>
    </row>
    <row r="6092" spans="1:24">
      <c r="A6092" s="45"/>
      <c r="B6092" s="43">
        <f t="shared" si="101"/>
        <v>6070</v>
      </c>
      <c r="C6092" s="539"/>
      <c r="D6092" s="620"/>
      <c r="E6092" s="620"/>
      <c r="F6092" s="48"/>
      <c r="N6092" s="285"/>
      <c r="O6092" s="285"/>
      <c r="U6092" s="285"/>
      <c r="V6092" s="285"/>
      <c r="W6092" s="285"/>
      <c r="X6092" s="285"/>
    </row>
    <row r="6093" spans="1:24">
      <c r="A6093" s="45"/>
      <c r="B6093" s="43">
        <f t="shared" si="101"/>
        <v>6071</v>
      </c>
      <c r="C6093" s="539"/>
      <c r="D6093" s="620"/>
      <c r="E6093" s="620"/>
      <c r="F6093" s="48"/>
      <c r="N6093" s="285"/>
      <c r="O6093" s="285"/>
      <c r="U6093" s="285"/>
      <c r="V6093" s="285"/>
      <c r="W6093" s="285"/>
      <c r="X6093" s="285"/>
    </row>
    <row r="6094" spans="1:24">
      <c r="A6094" s="45"/>
      <c r="B6094" s="43">
        <f t="shared" si="101"/>
        <v>6072</v>
      </c>
      <c r="C6094" s="539"/>
      <c r="D6094" s="620"/>
      <c r="E6094" s="620"/>
      <c r="F6094" s="48"/>
      <c r="N6094" s="285"/>
      <c r="O6094" s="285"/>
      <c r="U6094" s="285"/>
      <c r="V6094" s="285"/>
      <c r="W6094" s="285"/>
      <c r="X6094" s="285"/>
    </row>
    <row r="6095" spans="1:24">
      <c r="A6095" s="45"/>
      <c r="B6095" s="43">
        <f t="shared" si="101"/>
        <v>6073</v>
      </c>
      <c r="C6095" s="539"/>
      <c r="D6095" s="620"/>
      <c r="E6095" s="620"/>
      <c r="F6095" s="48"/>
      <c r="N6095" s="285"/>
      <c r="O6095" s="285"/>
      <c r="U6095" s="285"/>
      <c r="V6095" s="285"/>
      <c r="W6095" s="285"/>
      <c r="X6095" s="285"/>
    </row>
    <row r="6096" spans="1:24">
      <c r="A6096" s="45"/>
      <c r="B6096" s="43">
        <f t="shared" si="101"/>
        <v>6074</v>
      </c>
      <c r="C6096" s="539"/>
      <c r="D6096" s="620"/>
      <c r="E6096" s="620"/>
      <c r="F6096" s="48"/>
      <c r="N6096" s="285"/>
      <c r="O6096" s="285"/>
      <c r="U6096" s="285"/>
      <c r="V6096" s="285"/>
      <c r="W6096" s="285"/>
      <c r="X6096" s="285"/>
    </row>
    <row r="6097" spans="1:24">
      <c r="A6097" s="45"/>
      <c r="B6097" s="43">
        <f t="shared" si="101"/>
        <v>6075</v>
      </c>
      <c r="C6097" s="539"/>
      <c r="D6097" s="620"/>
      <c r="E6097" s="620"/>
      <c r="F6097" s="48"/>
      <c r="N6097" s="285"/>
      <c r="O6097" s="285"/>
      <c r="U6097" s="285"/>
      <c r="V6097" s="285"/>
      <c r="W6097" s="285"/>
      <c r="X6097" s="285"/>
    </row>
    <row r="6098" spans="1:24">
      <c r="A6098" s="45"/>
      <c r="B6098" s="43">
        <f t="shared" si="101"/>
        <v>6076</v>
      </c>
      <c r="C6098" s="539"/>
      <c r="D6098" s="620"/>
      <c r="E6098" s="620"/>
      <c r="F6098" s="48"/>
      <c r="N6098" s="285"/>
      <c r="O6098" s="285"/>
      <c r="U6098" s="285"/>
      <c r="V6098" s="285"/>
      <c r="W6098" s="285"/>
      <c r="X6098" s="285"/>
    </row>
    <row r="6099" spans="1:24">
      <c r="A6099" s="45"/>
      <c r="B6099" s="43">
        <f t="shared" si="101"/>
        <v>6077</v>
      </c>
      <c r="C6099" s="539"/>
      <c r="D6099" s="620"/>
      <c r="E6099" s="620"/>
      <c r="F6099" s="48"/>
      <c r="N6099" s="285"/>
      <c r="O6099" s="285"/>
      <c r="U6099" s="285"/>
      <c r="V6099" s="285"/>
      <c r="W6099" s="285"/>
      <c r="X6099" s="285"/>
    </row>
    <row r="6100" spans="1:24">
      <c r="A6100" s="45"/>
      <c r="B6100" s="43">
        <f t="shared" si="101"/>
        <v>6078</v>
      </c>
      <c r="C6100" s="539"/>
      <c r="D6100" s="620"/>
      <c r="E6100" s="620"/>
      <c r="F6100" s="48"/>
      <c r="N6100" s="285"/>
      <c r="O6100" s="285"/>
      <c r="U6100" s="285"/>
      <c r="V6100" s="285"/>
      <c r="W6100" s="285"/>
      <c r="X6100" s="285"/>
    </row>
    <row r="6101" spans="1:24">
      <c r="A6101" s="45"/>
      <c r="B6101" s="43">
        <f t="shared" si="101"/>
        <v>6079</v>
      </c>
      <c r="C6101" s="539"/>
      <c r="D6101" s="620"/>
      <c r="E6101" s="620"/>
      <c r="F6101" s="48"/>
      <c r="N6101" s="285"/>
      <c r="O6101" s="285"/>
      <c r="U6101" s="285"/>
      <c r="V6101" s="285"/>
      <c r="W6101" s="285"/>
      <c r="X6101" s="285"/>
    </row>
    <row r="6102" spans="1:24">
      <c r="A6102" s="45"/>
      <c r="B6102" s="43">
        <f t="shared" si="101"/>
        <v>6080</v>
      </c>
      <c r="C6102" s="539"/>
      <c r="D6102" s="620"/>
      <c r="E6102" s="620"/>
      <c r="F6102" s="48"/>
      <c r="N6102" s="285"/>
      <c r="O6102" s="285"/>
      <c r="U6102" s="285"/>
      <c r="V6102" s="285"/>
      <c r="W6102" s="285"/>
      <c r="X6102" s="285"/>
    </row>
    <row r="6103" spans="1:24">
      <c r="A6103" s="45"/>
      <c r="B6103" s="43">
        <f t="shared" si="101"/>
        <v>6081</v>
      </c>
      <c r="C6103" s="539"/>
      <c r="D6103" s="620"/>
      <c r="E6103" s="620"/>
      <c r="F6103" s="48"/>
      <c r="N6103" s="285"/>
      <c r="O6103" s="285"/>
      <c r="U6103" s="285"/>
      <c r="V6103" s="285"/>
      <c r="W6103" s="285"/>
      <c r="X6103" s="285"/>
    </row>
    <row r="6104" spans="1:24">
      <c r="A6104" s="45"/>
      <c r="B6104" s="43">
        <f t="shared" si="101"/>
        <v>6082</v>
      </c>
      <c r="C6104" s="539"/>
      <c r="D6104" s="620"/>
      <c r="E6104" s="620"/>
      <c r="F6104" s="48"/>
      <c r="N6104" s="285"/>
      <c r="O6104" s="285"/>
      <c r="U6104" s="285"/>
      <c r="V6104" s="285"/>
      <c r="W6104" s="285"/>
      <c r="X6104" s="285"/>
    </row>
    <row r="6105" spans="1:24">
      <c r="A6105" s="45"/>
      <c r="B6105" s="43">
        <f t="shared" ref="B6105:B6168" si="102">B6104+1</f>
        <v>6083</v>
      </c>
      <c r="C6105" s="539"/>
      <c r="D6105" s="620"/>
      <c r="E6105" s="620"/>
      <c r="F6105" s="48"/>
      <c r="N6105" s="285"/>
      <c r="O6105" s="285"/>
      <c r="U6105" s="285"/>
      <c r="V6105" s="285"/>
      <c r="W6105" s="285"/>
      <c r="X6105" s="285"/>
    </row>
    <row r="6106" spans="1:24">
      <c r="A6106" s="45"/>
      <c r="B6106" s="43">
        <f t="shared" si="102"/>
        <v>6084</v>
      </c>
      <c r="C6106" s="539"/>
      <c r="D6106" s="620"/>
      <c r="E6106" s="620"/>
      <c r="F6106" s="48"/>
      <c r="N6106" s="285"/>
      <c r="O6106" s="285"/>
      <c r="U6106" s="285"/>
      <c r="V6106" s="285"/>
      <c r="W6106" s="285"/>
      <c r="X6106" s="285"/>
    </row>
    <row r="6107" spans="1:24">
      <c r="A6107" s="45"/>
      <c r="B6107" s="43">
        <f t="shared" si="102"/>
        <v>6085</v>
      </c>
      <c r="C6107" s="539"/>
      <c r="D6107" s="620"/>
      <c r="E6107" s="620"/>
      <c r="F6107" s="48"/>
      <c r="N6107" s="285"/>
      <c r="O6107" s="285"/>
      <c r="U6107" s="285"/>
      <c r="V6107" s="285"/>
      <c r="W6107" s="285"/>
      <c r="X6107" s="285"/>
    </row>
    <row r="6108" spans="1:24">
      <c r="A6108" s="45"/>
      <c r="B6108" s="43">
        <f t="shared" si="102"/>
        <v>6086</v>
      </c>
      <c r="C6108" s="539"/>
      <c r="D6108" s="620"/>
      <c r="E6108" s="620"/>
      <c r="F6108" s="48"/>
      <c r="N6108" s="285"/>
      <c r="O6108" s="285"/>
      <c r="U6108" s="285"/>
      <c r="V6108" s="285"/>
      <c r="W6108" s="285"/>
      <c r="X6108" s="285"/>
    </row>
    <row r="6109" spans="1:24">
      <c r="A6109" s="45"/>
      <c r="B6109" s="43">
        <f t="shared" si="102"/>
        <v>6087</v>
      </c>
      <c r="C6109" s="539"/>
      <c r="D6109" s="620"/>
      <c r="E6109" s="620"/>
      <c r="F6109" s="48"/>
      <c r="N6109" s="285"/>
      <c r="O6109" s="285"/>
      <c r="U6109" s="285"/>
      <c r="V6109" s="285"/>
      <c r="W6109" s="285"/>
      <c r="X6109" s="285"/>
    </row>
    <row r="6110" spans="1:24">
      <c r="A6110" s="45"/>
      <c r="B6110" s="43">
        <f t="shared" si="102"/>
        <v>6088</v>
      </c>
      <c r="C6110" s="539"/>
      <c r="D6110" s="620"/>
      <c r="E6110" s="620"/>
      <c r="F6110" s="48"/>
      <c r="N6110" s="285"/>
      <c r="O6110" s="285"/>
      <c r="U6110" s="285"/>
      <c r="V6110" s="285"/>
      <c r="W6110" s="285"/>
      <c r="X6110" s="285"/>
    </row>
    <row r="6111" spans="1:24">
      <c r="A6111" s="45"/>
      <c r="B6111" s="43">
        <f t="shared" si="102"/>
        <v>6089</v>
      </c>
      <c r="C6111" s="539"/>
      <c r="D6111" s="620"/>
      <c r="E6111" s="620"/>
      <c r="F6111" s="48"/>
      <c r="N6111" s="285"/>
      <c r="O6111" s="285"/>
      <c r="U6111" s="285"/>
      <c r="V6111" s="285"/>
      <c r="W6111" s="285"/>
      <c r="X6111" s="285"/>
    </row>
    <row r="6112" spans="1:24">
      <c r="A6112" s="45"/>
      <c r="B6112" s="43">
        <f t="shared" si="102"/>
        <v>6090</v>
      </c>
      <c r="C6112" s="539"/>
      <c r="D6112" s="620"/>
      <c r="E6112" s="620"/>
      <c r="F6112" s="48"/>
      <c r="N6112" s="285"/>
      <c r="O6112" s="285"/>
      <c r="U6112" s="285"/>
      <c r="V6112" s="285"/>
      <c r="W6112" s="285"/>
      <c r="X6112" s="285"/>
    </row>
    <row r="6113" spans="1:24">
      <c r="A6113" s="45"/>
      <c r="B6113" s="43">
        <f t="shared" si="102"/>
        <v>6091</v>
      </c>
      <c r="C6113" s="539"/>
      <c r="D6113" s="620"/>
      <c r="E6113" s="620"/>
      <c r="F6113" s="48"/>
      <c r="N6113" s="285"/>
      <c r="O6113" s="285"/>
      <c r="U6113" s="285"/>
      <c r="V6113" s="285"/>
      <c r="W6113" s="285"/>
      <c r="X6113" s="285"/>
    </row>
    <row r="6114" spans="1:24">
      <c r="A6114" s="45"/>
      <c r="B6114" s="43">
        <f t="shared" si="102"/>
        <v>6092</v>
      </c>
      <c r="C6114" s="539"/>
      <c r="D6114" s="620"/>
      <c r="E6114" s="620"/>
      <c r="F6114" s="48"/>
      <c r="N6114" s="285"/>
      <c r="O6114" s="285"/>
      <c r="U6114" s="285"/>
      <c r="V6114" s="285"/>
      <c r="W6114" s="285"/>
      <c r="X6114" s="285"/>
    </row>
    <row r="6115" spans="1:24">
      <c r="A6115" s="45"/>
      <c r="B6115" s="43">
        <f t="shared" si="102"/>
        <v>6093</v>
      </c>
      <c r="C6115" s="539"/>
      <c r="D6115" s="620"/>
      <c r="E6115" s="620"/>
      <c r="F6115" s="48"/>
      <c r="N6115" s="285"/>
      <c r="O6115" s="285"/>
      <c r="U6115" s="285"/>
      <c r="V6115" s="285"/>
      <c r="W6115" s="285"/>
      <c r="X6115" s="285"/>
    </row>
    <row r="6116" spans="1:24">
      <c r="A6116" s="45"/>
      <c r="B6116" s="43">
        <f t="shared" si="102"/>
        <v>6094</v>
      </c>
      <c r="C6116" s="539"/>
      <c r="D6116" s="620"/>
      <c r="E6116" s="620"/>
      <c r="F6116" s="48"/>
      <c r="N6116" s="285"/>
      <c r="O6116" s="285"/>
      <c r="U6116" s="285"/>
      <c r="V6116" s="285"/>
      <c r="W6116" s="285"/>
      <c r="X6116" s="285"/>
    </row>
    <row r="6117" spans="1:24">
      <c r="A6117" s="45"/>
      <c r="B6117" s="43">
        <f t="shared" si="102"/>
        <v>6095</v>
      </c>
      <c r="C6117" s="539"/>
      <c r="D6117" s="620"/>
      <c r="E6117" s="620"/>
      <c r="F6117" s="48"/>
      <c r="N6117" s="285"/>
      <c r="O6117" s="285"/>
      <c r="U6117" s="285"/>
      <c r="V6117" s="285"/>
      <c r="W6117" s="285"/>
      <c r="X6117" s="285"/>
    </row>
    <row r="6118" spans="1:24">
      <c r="A6118" s="45"/>
      <c r="B6118" s="43">
        <f t="shared" si="102"/>
        <v>6096</v>
      </c>
      <c r="C6118" s="539"/>
      <c r="D6118" s="620"/>
      <c r="E6118" s="620"/>
      <c r="F6118" s="48"/>
      <c r="N6118" s="285"/>
      <c r="O6118" s="285"/>
      <c r="U6118" s="285"/>
      <c r="V6118" s="285"/>
      <c r="W6118" s="285"/>
      <c r="X6118" s="285"/>
    </row>
    <row r="6119" spans="1:24">
      <c r="A6119" s="45"/>
      <c r="B6119" s="43">
        <f t="shared" si="102"/>
        <v>6097</v>
      </c>
      <c r="C6119" s="539"/>
      <c r="D6119" s="620"/>
      <c r="E6119" s="620"/>
      <c r="F6119" s="48"/>
      <c r="N6119" s="285"/>
      <c r="O6119" s="285"/>
      <c r="U6119" s="285"/>
      <c r="V6119" s="285"/>
      <c r="W6119" s="285"/>
      <c r="X6119" s="285"/>
    </row>
    <row r="6120" spans="1:24">
      <c r="A6120" s="45"/>
      <c r="B6120" s="43">
        <f t="shared" si="102"/>
        <v>6098</v>
      </c>
      <c r="C6120" s="539"/>
      <c r="D6120" s="620"/>
      <c r="E6120" s="620"/>
      <c r="F6120" s="48"/>
      <c r="N6120" s="285"/>
      <c r="O6120" s="285"/>
      <c r="U6120" s="285"/>
      <c r="V6120" s="285"/>
      <c r="W6120" s="285"/>
      <c r="X6120" s="285"/>
    </row>
    <row r="6121" spans="1:24">
      <c r="A6121" s="45"/>
      <c r="B6121" s="43">
        <f t="shared" si="102"/>
        <v>6099</v>
      </c>
      <c r="C6121" s="539"/>
      <c r="D6121" s="620"/>
      <c r="E6121" s="620"/>
      <c r="F6121" s="48"/>
      <c r="N6121" s="285"/>
      <c r="O6121" s="285"/>
      <c r="U6121" s="285"/>
      <c r="V6121" s="285"/>
      <c r="W6121" s="285"/>
      <c r="X6121" s="285"/>
    </row>
    <row r="6122" spans="1:24">
      <c r="A6122" s="45"/>
      <c r="B6122" s="43">
        <f t="shared" si="102"/>
        <v>6100</v>
      </c>
      <c r="C6122" s="539"/>
      <c r="D6122" s="620"/>
      <c r="E6122" s="620"/>
      <c r="F6122" s="48"/>
      <c r="N6122" s="285"/>
      <c r="O6122" s="285"/>
      <c r="U6122" s="285"/>
      <c r="V6122" s="285"/>
      <c r="W6122" s="285"/>
      <c r="X6122" s="285"/>
    </row>
    <row r="6123" spans="1:24">
      <c r="A6123" s="45"/>
      <c r="B6123" s="43">
        <f t="shared" si="102"/>
        <v>6101</v>
      </c>
      <c r="C6123" s="539"/>
      <c r="D6123" s="620"/>
      <c r="E6123" s="620"/>
      <c r="F6123" s="48"/>
      <c r="N6123" s="285"/>
      <c r="O6123" s="285"/>
      <c r="U6123" s="285"/>
      <c r="V6123" s="285"/>
      <c r="W6123" s="285"/>
      <c r="X6123" s="285"/>
    </row>
    <row r="6124" spans="1:24">
      <c r="A6124" s="45"/>
      <c r="B6124" s="43">
        <f t="shared" si="102"/>
        <v>6102</v>
      </c>
      <c r="C6124" s="539"/>
      <c r="D6124" s="620"/>
      <c r="E6124" s="620"/>
      <c r="F6124" s="48"/>
      <c r="N6124" s="285"/>
      <c r="O6124" s="285"/>
      <c r="U6124" s="285"/>
      <c r="V6124" s="285"/>
      <c r="W6124" s="285"/>
      <c r="X6124" s="285"/>
    </row>
    <row r="6125" spans="1:24">
      <c r="A6125" s="45"/>
      <c r="B6125" s="43">
        <f t="shared" si="102"/>
        <v>6103</v>
      </c>
      <c r="C6125" s="539"/>
      <c r="D6125" s="620"/>
      <c r="E6125" s="620"/>
      <c r="F6125" s="48"/>
      <c r="N6125" s="285"/>
      <c r="O6125" s="285"/>
      <c r="U6125" s="285"/>
      <c r="V6125" s="285"/>
      <c r="W6125" s="285"/>
      <c r="X6125" s="285"/>
    </row>
    <row r="6126" spans="1:24">
      <c r="A6126" s="45"/>
      <c r="B6126" s="43">
        <f t="shared" si="102"/>
        <v>6104</v>
      </c>
      <c r="C6126" s="539"/>
      <c r="D6126" s="620"/>
      <c r="E6126" s="620"/>
      <c r="F6126" s="48"/>
      <c r="N6126" s="285"/>
      <c r="O6126" s="285"/>
      <c r="U6126" s="285"/>
      <c r="V6126" s="285"/>
      <c r="W6126" s="285"/>
      <c r="X6126" s="285"/>
    </row>
    <row r="6127" spans="1:24">
      <c r="A6127" s="45"/>
      <c r="B6127" s="43">
        <f t="shared" si="102"/>
        <v>6105</v>
      </c>
      <c r="C6127" s="539"/>
      <c r="D6127" s="620"/>
      <c r="E6127" s="620"/>
      <c r="F6127" s="48"/>
      <c r="N6127" s="285"/>
      <c r="O6127" s="285"/>
      <c r="U6127" s="285"/>
      <c r="V6127" s="285"/>
      <c r="W6127" s="285"/>
      <c r="X6127" s="285"/>
    </row>
    <row r="6128" spans="1:24">
      <c r="A6128" s="45"/>
      <c r="B6128" s="43">
        <f t="shared" si="102"/>
        <v>6106</v>
      </c>
      <c r="C6128" s="539"/>
      <c r="D6128" s="620"/>
      <c r="E6128" s="620"/>
      <c r="F6128" s="48"/>
      <c r="N6128" s="285"/>
      <c r="O6128" s="285"/>
      <c r="U6128" s="285"/>
      <c r="V6128" s="285"/>
      <c r="W6128" s="285"/>
      <c r="X6128" s="285"/>
    </row>
    <row r="6129" spans="1:24">
      <c r="A6129" s="45"/>
      <c r="B6129" s="43">
        <f t="shared" si="102"/>
        <v>6107</v>
      </c>
      <c r="C6129" s="539"/>
      <c r="D6129" s="620"/>
      <c r="E6129" s="620"/>
      <c r="F6129" s="48"/>
      <c r="N6129" s="285"/>
      <c r="O6129" s="285"/>
      <c r="U6129" s="285"/>
      <c r="V6129" s="285"/>
      <c r="W6129" s="285"/>
      <c r="X6129" s="285"/>
    </row>
    <row r="6130" spans="1:24">
      <c r="A6130" s="45"/>
      <c r="B6130" s="43">
        <f t="shared" si="102"/>
        <v>6108</v>
      </c>
      <c r="C6130" s="539"/>
      <c r="D6130" s="620"/>
      <c r="E6130" s="620"/>
      <c r="F6130" s="48"/>
      <c r="N6130" s="285"/>
      <c r="O6130" s="285"/>
      <c r="U6130" s="285"/>
      <c r="V6130" s="285"/>
      <c r="W6130" s="285"/>
      <c r="X6130" s="285"/>
    </row>
    <row r="6131" spans="1:24">
      <c r="A6131" s="45"/>
      <c r="B6131" s="43">
        <f t="shared" si="102"/>
        <v>6109</v>
      </c>
      <c r="C6131" s="539"/>
      <c r="D6131" s="620"/>
      <c r="E6131" s="620"/>
      <c r="F6131" s="48"/>
      <c r="N6131" s="285"/>
      <c r="O6131" s="285"/>
      <c r="U6131" s="285"/>
      <c r="V6131" s="285"/>
      <c r="W6131" s="285"/>
      <c r="X6131" s="285"/>
    </row>
    <row r="6132" spans="1:24">
      <c r="A6132" s="45"/>
      <c r="B6132" s="43">
        <f t="shared" si="102"/>
        <v>6110</v>
      </c>
      <c r="C6132" s="539"/>
      <c r="D6132" s="620"/>
      <c r="E6132" s="620"/>
      <c r="F6132" s="48"/>
      <c r="N6132" s="285"/>
      <c r="O6132" s="285"/>
      <c r="U6132" s="285"/>
      <c r="V6132" s="285"/>
      <c r="W6132" s="285"/>
      <c r="X6132" s="285"/>
    </row>
    <row r="6133" spans="1:24">
      <c r="A6133" s="45"/>
      <c r="B6133" s="43">
        <f t="shared" si="102"/>
        <v>6111</v>
      </c>
      <c r="C6133" s="539"/>
      <c r="D6133" s="620"/>
      <c r="E6133" s="620"/>
      <c r="F6133" s="48"/>
      <c r="N6133" s="285"/>
      <c r="O6133" s="285"/>
      <c r="U6133" s="285"/>
      <c r="V6133" s="285"/>
      <c r="W6133" s="285"/>
      <c r="X6133" s="285"/>
    </row>
    <row r="6134" spans="1:24">
      <c r="A6134" s="45"/>
      <c r="B6134" s="43">
        <f t="shared" si="102"/>
        <v>6112</v>
      </c>
      <c r="C6134" s="539"/>
      <c r="D6134" s="620"/>
      <c r="E6134" s="620"/>
      <c r="F6134" s="48"/>
      <c r="N6134" s="285"/>
      <c r="O6134" s="285"/>
      <c r="U6134" s="285"/>
      <c r="V6134" s="285"/>
      <c r="W6134" s="285"/>
      <c r="X6134" s="285"/>
    </row>
    <row r="6135" spans="1:24">
      <c r="A6135" s="45"/>
      <c r="B6135" s="43">
        <f t="shared" si="102"/>
        <v>6113</v>
      </c>
      <c r="C6135" s="539"/>
      <c r="D6135" s="620"/>
      <c r="E6135" s="620"/>
      <c r="F6135" s="48"/>
      <c r="N6135" s="285"/>
      <c r="O6135" s="285"/>
      <c r="U6135" s="285"/>
      <c r="V6135" s="285"/>
      <c r="W6135" s="285"/>
      <c r="X6135" s="285"/>
    </row>
    <row r="6136" spans="1:24">
      <c r="A6136" s="45"/>
      <c r="B6136" s="43">
        <f t="shared" si="102"/>
        <v>6114</v>
      </c>
      <c r="C6136" s="539"/>
      <c r="D6136" s="620"/>
      <c r="E6136" s="620"/>
      <c r="F6136" s="48"/>
      <c r="N6136" s="285"/>
      <c r="O6136" s="285"/>
      <c r="U6136" s="285"/>
      <c r="V6136" s="285"/>
      <c r="W6136" s="285"/>
      <c r="X6136" s="285"/>
    </row>
    <row r="6137" spans="1:24">
      <c r="A6137" s="45"/>
      <c r="B6137" s="43">
        <f t="shared" si="102"/>
        <v>6115</v>
      </c>
      <c r="C6137" s="539"/>
      <c r="D6137" s="620"/>
      <c r="E6137" s="620"/>
      <c r="F6137" s="48"/>
      <c r="N6137" s="285"/>
      <c r="O6137" s="285"/>
      <c r="U6137" s="285"/>
      <c r="V6137" s="285"/>
      <c r="W6137" s="285"/>
      <c r="X6137" s="285"/>
    </row>
    <row r="6138" spans="1:24">
      <c r="A6138" s="45"/>
      <c r="B6138" s="43">
        <f t="shared" si="102"/>
        <v>6116</v>
      </c>
      <c r="C6138" s="539"/>
      <c r="D6138" s="620"/>
      <c r="E6138" s="620"/>
      <c r="F6138" s="48"/>
      <c r="N6138" s="285"/>
      <c r="O6138" s="285"/>
      <c r="U6138" s="285"/>
      <c r="V6138" s="285"/>
      <c r="W6138" s="285"/>
      <c r="X6138" s="285"/>
    </row>
    <row r="6139" spans="1:24">
      <c r="A6139" s="45"/>
      <c r="B6139" s="43">
        <f t="shared" si="102"/>
        <v>6117</v>
      </c>
      <c r="C6139" s="539"/>
      <c r="D6139" s="620"/>
      <c r="E6139" s="620"/>
      <c r="F6139" s="48"/>
      <c r="N6139" s="285"/>
      <c r="O6139" s="285"/>
      <c r="U6139" s="285"/>
      <c r="V6139" s="285"/>
      <c r="W6139" s="285"/>
      <c r="X6139" s="285"/>
    </row>
    <row r="6140" spans="1:24">
      <c r="A6140" s="45"/>
      <c r="B6140" s="43">
        <f t="shared" si="102"/>
        <v>6118</v>
      </c>
      <c r="C6140" s="539"/>
      <c r="D6140" s="620"/>
      <c r="E6140" s="620"/>
      <c r="F6140" s="48"/>
      <c r="N6140" s="285"/>
      <c r="O6140" s="285"/>
      <c r="U6140" s="285"/>
      <c r="V6140" s="285"/>
      <c r="W6140" s="285"/>
      <c r="X6140" s="285"/>
    </row>
    <row r="6141" spans="1:24">
      <c r="A6141" s="45"/>
      <c r="B6141" s="43">
        <f t="shared" si="102"/>
        <v>6119</v>
      </c>
      <c r="C6141" s="539"/>
      <c r="D6141" s="620"/>
      <c r="E6141" s="620"/>
      <c r="F6141" s="48"/>
      <c r="N6141" s="285"/>
      <c r="O6141" s="285"/>
      <c r="U6141" s="285"/>
      <c r="V6141" s="285"/>
      <c r="W6141" s="285"/>
      <c r="X6141" s="285"/>
    </row>
    <row r="6142" spans="1:24">
      <c r="A6142" s="45"/>
      <c r="B6142" s="43">
        <f t="shared" si="102"/>
        <v>6120</v>
      </c>
      <c r="C6142" s="539"/>
      <c r="D6142" s="620"/>
      <c r="E6142" s="620"/>
      <c r="F6142" s="48"/>
      <c r="N6142" s="285"/>
      <c r="O6142" s="285"/>
      <c r="U6142" s="285"/>
      <c r="V6142" s="285"/>
      <c r="W6142" s="285"/>
      <c r="X6142" s="285"/>
    </row>
    <row r="6143" spans="1:24">
      <c r="A6143" s="45"/>
      <c r="B6143" s="43">
        <f t="shared" si="102"/>
        <v>6121</v>
      </c>
      <c r="C6143" s="539"/>
      <c r="D6143" s="620"/>
      <c r="E6143" s="620"/>
      <c r="F6143" s="48"/>
      <c r="N6143" s="285"/>
      <c r="O6143" s="285"/>
      <c r="U6143" s="285"/>
      <c r="V6143" s="285"/>
      <c r="W6143" s="285"/>
      <c r="X6143" s="285"/>
    </row>
    <row r="6144" spans="1:24">
      <c r="A6144" s="45"/>
      <c r="B6144" s="43">
        <f t="shared" si="102"/>
        <v>6122</v>
      </c>
      <c r="C6144" s="539"/>
      <c r="D6144" s="620"/>
      <c r="E6144" s="620"/>
      <c r="F6144" s="48"/>
      <c r="N6144" s="285"/>
      <c r="O6144" s="285"/>
      <c r="U6144" s="285"/>
      <c r="V6144" s="285"/>
      <c r="W6144" s="285"/>
      <c r="X6144" s="285"/>
    </row>
    <row r="6145" spans="1:24">
      <c r="A6145" s="45"/>
      <c r="B6145" s="43">
        <f t="shared" si="102"/>
        <v>6123</v>
      </c>
      <c r="C6145" s="539"/>
      <c r="D6145" s="620"/>
      <c r="E6145" s="620"/>
      <c r="F6145" s="48"/>
      <c r="N6145" s="285"/>
      <c r="O6145" s="285"/>
      <c r="U6145" s="285"/>
      <c r="V6145" s="285"/>
      <c r="W6145" s="285"/>
      <c r="X6145" s="285"/>
    </row>
    <row r="6146" spans="1:24">
      <c r="A6146" s="45"/>
      <c r="B6146" s="43">
        <f t="shared" si="102"/>
        <v>6124</v>
      </c>
      <c r="C6146" s="539"/>
      <c r="D6146" s="620"/>
      <c r="E6146" s="620"/>
      <c r="F6146" s="48"/>
      <c r="N6146" s="285"/>
      <c r="O6146" s="285"/>
      <c r="U6146" s="285"/>
      <c r="V6146" s="285"/>
      <c r="W6146" s="285"/>
      <c r="X6146" s="285"/>
    </row>
    <row r="6147" spans="1:24">
      <c r="A6147" s="45"/>
      <c r="B6147" s="43">
        <f t="shared" si="102"/>
        <v>6125</v>
      </c>
      <c r="C6147" s="539"/>
      <c r="D6147" s="620"/>
      <c r="E6147" s="620"/>
      <c r="F6147" s="48"/>
      <c r="N6147" s="285"/>
      <c r="O6147" s="285"/>
      <c r="U6147" s="285"/>
      <c r="V6147" s="285"/>
      <c r="W6147" s="285"/>
      <c r="X6147" s="285"/>
    </row>
    <row r="6148" spans="1:24">
      <c r="A6148" s="45"/>
      <c r="B6148" s="43">
        <f t="shared" si="102"/>
        <v>6126</v>
      </c>
      <c r="C6148" s="539"/>
      <c r="D6148" s="620"/>
      <c r="E6148" s="620"/>
      <c r="F6148" s="48"/>
      <c r="N6148" s="285"/>
      <c r="O6148" s="285"/>
      <c r="U6148" s="285"/>
      <c r="V6148" s="285"/>
      <c r="W6148" s="285"/>
      <c r="X6148" s="285"/>
    </row>
    <row r="6149" spans="1:24">
      <c r="A6149" s="45"/>
      <c r="B6149" s="43">
        <f t="shared" si="102"/>
        <v>6127</v>
      </c>
      <c r="C6149" s="539"/>
      <c r="D6149" s="620"/>
      <c r="E6149" s="620"/>
      <c r="F6149" s="48"/>
      <c r="N6149" s="285"/>
      <c r="O6149" s="285"/>
      <c r="U6149" s="285"/>
      <c r="V6149" s="285"/>
      <c r="W6149" s="285"/>
      <c r="X6149" s="285"/>
    </row>
    <row r="6150" spans="1:24">
      <c r="A6150" s="45"/>
      <c r="B6150" s="43">
        <f t="shared" si="102"/>
        <v>6128</v>
      </c>
      <c r="C6150" s="539"/>
      <c r="D6150" s="620"/>
      <c r="E6150" s="620"/>
      <c r="F6150" s="48"/>
      <c r="N6150" s="285"/>
      <c r="O6150" s="285"/>
      <c r="U6150" s="285"/>
      <c r="V6150" s="285"/>
      <c r="W6150" s="285"/>
      <c r="X6150" s="285"/>
    </row>
    <row r="6151" spans="1:24">
      <c r="A6151" s="45"/>
      <c r="B6151" s="43">
        <f t="shared" si="102"/>
        <v>6129</v>
      </c>
      <c r="C6151" s="539"/>
      <c r="D6151" s="620"/>
      <c r="E6151" s="620"/>
      <c r="F6151" s="48"/>
      <c r="N6151" s="285"/>
      <c r="O6151" s="285"/>
      <c r="U6151" s="285"/>
      <c r="V6151" s="285"/>
      <c r="W6151" s="285"/>
      <c r="X6151" s="285"/>
    </row>
    <row r="6152" spans="1:24">
      <c r="A6152" s="45"/>
      <c r="B6152" s="43">
        <f t="shared" si="102"/>
        <v>6130</v>
      </c>
      <c r="C6152" s="539"/>
      <c r="D6152" s="620"/>
      <c r="E6152" s="620"/>
      <c r="F6152" s="48"/>
      <c r="N6152" s="285"/>
      <c r="O6152" s="285"/>
      <c r="U6152" s="285"/>
      <c r="V6152" s="285"/>
      <c r="W6152" s="285"/>
      <c r="X6152" s="285"/>
    </row>
    <row r="6153" spans="1:24">
      <c r="A6153" s="45"/>
      <c r="B6153" s="43">
        <f t="shared" si="102"/>
        <v>6131</v>
      </c>
      <c r="C6153" s="539"/>
      <c r="D6153" s="620"/>
      <c r="E6153" s="620"/>
      <c r="F6153" s="48"/>
      <c r="N6153" s="285"/>
      <c r="O6153" s="285"/>
      <c r="U6153" s="285"/>
      <c r="V6153" s="285"/>
      <c r="W6153" s="285"/>
      <c r="X6153" s="285"/>
    </row>
    <row r="6154" spans="1:24">
      <c r="A6154" s="45"/>
      <c r="B6154" s="43">
        <f t="shared" si="102"/>
        <v>6132</v>
      </c>
      <c r="C6154" s="539"/>
      <c r="D6154" s="620"/>
      <c r="E6154" s="620"/>
      <c r="F6154" s="48"/>
      <c r="N6154" s="285"/>
      <c r="O6154" s="285"/>
      <c r="U6154" s="285"/>
      <c r="V6154" s="285"/>
      <c r="W6154" s="285"/>
      <c r="X6154" s="285"/>
    </row>
    <row r="6155" spans="1:24">
      <c r="A6155" s="45"/>
      <c r="B6155" s="43">
        <f t="shared" si="102"/>
        <v>6133</v>
      </c>
      <c r="C6155" s="539"/>
      <c r="D6155" s="620"/>
      <c r="E6155" s="620"/>
      <c r="F6155" s="48"/>
      <c r="N6155" s="285"/>
      <c r="O6155" s="285"/>
      <c r="U6155" s="285"/>
      <c r="V6155" s="285"/>
      <c r="W6155" s="285"/>
      <c r="X6155" s="285"/>
    </row>
    <row r="6156" spans="1:24">
      <c r="A6156" s="45"/>
      <c r="B6156" s="43">
        <f t="shared" si="102"/>
        <v>6134</v>
      </c>
      <c r="C6156" s="539"/>
      <c r="D6156" s="620"/>
      <c r="E6156" s="620"/>
      <c r="F6156" s="48"/>
      <c r="N6156" s="285"/>
      <c r="O6156" s="285"/>
      <c r="U6156" s="285"/>
      <c r="V6156" s="285"/>
      <c r="W6156" s="285"/>
      <c r="X6156" s="285"/>
    </row>
    <row r="6157" spans="1:24">
      <c r="A6157" s="45"/>
      <c r="B6157" s="43">
        <f t="shared" si="102"/>
        <v>6135</v>
      </c>
      <c r="C6157" s="539"/>
      <c r="D6157" s="620"/>
      <c r="E6157" s="620"/>
      <c r="F6157" s="48"/>
      <c r="N6157" s="285"/>
      <c r="O6157" s="285"/>
      <c r="U6157" s="285"/>
      <c r="V6157" s="285"/>
      <c r="W6157" s="285"/>
      <c r="X6157" s="285"/>
    </row>
    <row r="6158" spans="1:24">
      <c r="A6158" s="45"/>
      <c r="B6158" s="43">
        <f t="shared" si="102"/>
        <v>6136</v>
      </c>
      <c r="C6158" s="539"/>
      <c r="D6158" s="620"/>
      <c r="E6158" s="620"/>
      <c r="F6158" s="48"/>
      <c r="N6158" s="285"/>
      <c r="O6158" s="285"/>
      <c r="U6158" s="285"/>
      <c r="V6158" s="285"/>
      <c r="W6158" s="285"/>
      <c r="X6158" s="285"/>
    </row>
    <row r="6159" spans="1:24">
      <c r="A6159" s="45"/>
      <c r="B6159" s="43">
        <f t="shared" si="102"/>
        <v>6137</v>
      </c>
      <c r="C6159" s="539"/>
      <c r="D6159" s="620"/>
      <c r="E6159" s="620"/>
      <c r="F6159" s="48"/>
      <c r="N6159" s="285"/>
      <c r="O6159" s="285"/>
      <c r="U6159" s="285"/>
      <c r="V6159" s="285"/>
      <c r="W6159" s="285"/>
      <c r="X6159" s="285"/>
    </row>
    <row r="6160" spans="1:24">
      <c r="A6160" s="45"/>
      <c r="B6160" s="43">
        <f t="shared" si="102"/>
        <v>6138</v>
      </c>
      <c r="C6160" s="539"/>
      <c r="D6160" s="620"/>
      <c r="E6160" s="620"/>
      <c r="F6160" s="48"/>
      <c r="N6160" s="285"/>
      <c r="O6160" s="285"/>
      <c r="U6160" s="285"/>
      <c r="V6160" s="285"/>
      <c r="W6160" s="285"/>
      <c r="X6160" s="285"/>
    </row>
    <row r="6161" spans="1:24">
      <c r="A6161" s="45"/>
      <c r="B6161" s="43">
        <f t="shared" si="102"/>
        <v>6139</v>
      </c>
      <c r="C6161" s="539"/>
      <c r="D6161" s="620"/>
      <c r="E6161" s="620"/>
      <c r="F6161" s="48"/>
      <c r="N6161" s="285"/>
      <c r="O6161" s="285"/>
      <c r="U6161" s="285"/>
      <c r="V6161" s="285"/>
      <c r="W6161" s="285"/>
      <c r="X6161" s="285"/>
    </row>
    <row r="6162" spans="1:24">
      <c r="A6162" s="45"/>
      <c r="B6162" s="43">
        <f t="shared" si="102"/>
        <v>6140</v>
      </c>
      <c r="C6162" s="539"/>
      <c r="D6162" s="620"/>
      <c r="E6162" s="620"/>
      <c r="F6162" s="48"/>
      <c r="N6162" s="285"/>
      <c r="O6162" s="285"/>
      <c r="U6162" s="285"/>
      <c r="V6162" s="285"/>
      <c r="W6162" s="285"/>
      <c r="X6162" s="285"/>
    </row>
    <row r="6163" spans="1:24">
      <c r="A6163" s="45"/>
      <c r="B6163" s="43">
        <f t="shared" si="102"/>
        <v>6141</v>
      </c>
      <c r="C6163" s="539"/>
      <c r="D6163" s="620"/>
      <c r="E6163" s="620"/>
      <c r="F6163" s="48"/>
      <c r="N6163" s="285"/>
      <c r="O6163" s="285"/>
      <c r="U6163" s="285"/>
      <c r="V6163" s="285"/>
      <c r="W6163" s="285"/>
      <c r="X6163" s="285"/>
    </row>
    <row r="6164" spans="1:24">
      <c r="A6164" s="45"/>
      <c r="B6164" s="43">
        <f t="shared" si="102"/>
        <v>6142</v>
      </c>
      <c r="C6164" s="539"/>
      <c r="D6164" s="620"/>
      <c r="E6164" s="620"/>
      <c r="F6164" s="48"/>
      <c r="N6164" s="285"/>
      <c r="O6164" s="285"/>
      <c r="U6164" s="285"/>
      <c r="V6164" s="285"/>
      <c r="W6164" s="285"/>
      <c r="X6164" s="285"/>
    </row>
    <row r="6165" spans="1:24">
      <c r="A6165" s="45"/>
      <c r="B6165" s="43">
        <f t="shared" si="102"/>
        <v>6143</v>
      </c>
      <c r="C6165" s="539"/>
      <c r="D6165" s="620"/>
      <c r="E6165" s="620"/>
      <c r="F6165" s="48"/>
      <c r="N6165" s="285"/>
      <c r="O6165" s="285"/>
      <c r="U6165" s="285"/>
      <c r="V6165" s="285"/>
      <c r="W6165" s="285"/>
      <c r="X6165" s="285"/>
    </row>
    <row r="6166" spans="1:24">
      <c r="A6166" s="45"/>
      <c r="B6166" s="43">
        <f t="shared" si="102"/>
        <v>6144</v>
      </c>
      <c r="C6166" s="539"/>
      <c r="D6166" s="620"/>
      <c r="E6166" s="620"/>
      <c r="F6166" s="48"/>
      <c r="N6166" s="285"/>
      <c r="O6166" s="285"/>
      <c r="U6166" s="285"/>
      <c r="V6166" s="285"/>
      <c r="W6166" s="285"/>
      <c r="X6166" s="285"/>
    </row>
    <row r="6167" spans="1:24">
      <c r="A6167" s="45"/>
      <c r="B6167" s="43">
        <f t="shared" si="102"/>
        <v>6145</v>
      </c>
      <c r="C6167" s="539"/>
      <c r="D6167" s="620"/>
      <c r="E6167" s="620"/>
      <c r="F6167" s="48"/>
      <c r="N6167" s="285"/>
      <c r="O6167" s="285"/>
      <c r="U6167" s="285"/>
      <c r="V6167" s="285"/>
      <c r="W6167" s="285"/>
      <c r="X6167" s="285"/>
    </row>
    <row r="6168" spans="1:24">
      <c r="A6168" s="45"/>
      <c r="B6168" s="43">
        <f t="shared" si="102"/>
        <v>6146</v>
      </c>
      <c r="C6168" s="539"/>
      <c r="D6168" s="620"/>
      <c r="E6168" s="620"/>
      <c r="F6168" s="48"/>
      <c r="N6168" s="285"/>
      <c r="O6168" s="285"/>
      <c r="U6168" s="285"/>
      <c r="V6168" s="285"/>
      <c r="W6168" s="285"/>
      <c r="X6168" s="285"/>
    </row>
    <row r="6169" spans="1:24">
      <c r="A6169" s="45"/>
      <c r="B6169" s="43">
        <f t="shared" ref="B6169:B6232" si="103">B6168+1</f>
        <v>6147</v>
      </c>
      <c r="C6169" s="539"/>
      <c r="D6169" s="620"/>
      <c r="E6169" s="620"/>
      <c r="F6169" s="48"/>
      <c r="N6169" s="285"/>
      <c r="O6169" s="285"/>
      <c r="U6169" s="285"/>
      <c r="V6169" s="285"/>
      <c r="W6169" s="285"/>
      <c r="X6169" s="285"/>
    </row>
    <row r="6170" spans="1:24">
      <c r="A6170" s="45"/>
      <c r="B6170" s="43">
        <f t="shared" si="103"/>
        <v>6148</v>
      </c>
      <c r="C6170" s="539"/>
      <c r="D6170" s="620"/>
      <c r="E6170" s="620"/>
      <c r="F6170" s="48"/>
      <c r="N6170" s="285"/>
      <c r="O6170" s="285"/>
      <c r="U6170" s="285"/>
      <c r="V6170" s="285"/>
      <c r="W6170" s="285"/>
      <c r="X6170" s="285"/>
    </row>
    <row r="6171" spans="1:24">
      <c r="A6171" s="45"/>
      <c r="B6171" s="43">
        <f t="shared" si="103"/>
        <v>6149</v>
      </c>
      <c r="C6171" s="539"/>
      <c r="D6171" s="620"/>
      <c r="E6171" s="620"/>
      <c r="F6171" s="48"/>
      <c r="N6171" s="285"/>
      <c r="O6171" s="285"/>
      <c r="U6171" s="285"/>
      <c r="V6171" s="285"/>
      <c r="W6171" s="285"/>
      <c r="X6171" s="285"/>
    </row>
    <row r="6172" spans="1:24">
      <c r="A6172" s="45"/>
      <c r="B6172" s="43">
        <f t="shared" si="103"/>
        <v>6150</v>
      </c>
      <c r="C6172" s="539"/>
      <c r="D6172" s="620"/>
      <c r="E6172" s="620"/>
      <c r="F6172" s="48"/>
      <c r="N6172" s="285"/>
      <c r="O6172" s="285"/>
      <c r="U6172" s="285"/>
      <c r="V6172" s="285"/>
      <c r="W6172" s="285"/>
      <c r="X6172" s="285"/>
    </row>
    <row r="6173" spans="1:24">
      <c r="A6173" s="45"/>
      <c r="B6173" s="43">
        <f t="shared" si="103"/>
        <v>6151</v>
      </c>
      <c r="C6173" s="539"/>
      <c r="D6173" s="620"/>
      <c r="E6173" s="620"/>
      <c r="F6173" s="48"/>
      <c r="N6173" s="285"/>
      <c r="O6173" s="285"/>
      <c r="U6173" s="285"/>
      <c r="V6173" s="285"/>
      <c r="W6173" s="285"/>
      <c r="X6173" s="285"/>
    </row>
    <row r="6174" spans="1:24">
      <c r="A6174" s="45"/>
      <c r="B6174" s="43">
        <f t="shared" si="103"/>
        <v>6152</v>
      </c>
      <c r="C6174" s="539"/>
      <c r="D6174" s="620"/>
      <c r="E6174" s="620"/>
      <c r="F6174" s="48"/>
      <c r="N6174" s="285"/>
      <c r="O6174" s="285"/>
      <c r="U6174" s="285"/>
      <c r="V6174" s="285"/>
      <c r="W6174" s="285"/>
      <c r="X6174" s="285"/>
    </row>
    <row r="6175" spans="1:24">
      <c r="A6175" s="45"/>
      <c r="B6175" s="43">
        <f t="shared" si="103"/>
        <v>6153</v>
      </c>
      <c r="C6175" s="539"/>
      <c r="D6175" s="620"/>
      <c r="E6175" s="620"/>
      <c r="F6175" s="48"/>
      <c r="N6175" s="285"/>
      <c r="O6175" s="285"/>
      <c r="U6175" s="285"/>
      <c r="V6175" s="285"/>
      <c r="W6175" s="285"/>
      <c r="X6175" s="285"/>
    </row>
    <row r="6176" spans="1:24">
      <c r="A6176" s="45"/>
      <c r="B6176" s="43">
        <f t="shared" si="103"/>
        <v>6154</v>
      </c>
      <c r="C6176" s="539"/>
      <c r="D6176" s="620"/>
      <c r="E6176" s="620"/>
      <c r="F6176" s="48"/>
      <c r="N6176" s="285"/>
      <c r="O6176" s="285"/>
      <c r="U6176" s="285"/>
      <c r="V6176" s="285"/>
      <c r="W6176" s="285"/>
      <c r="X6176" s="285"/>
    </row>
    <row r="6177" spans="1:24">
      <c r="A6177" s="45"/>
      <c r="B6177" s="43">
        <f t="shared" si="103"/>
        <v>6155</v>
      </c>
      <c r="C6177" s="539"/>
      <c r="D6177" s="620"/>
      <c r="E6177" s="620"/>
      <c r="F6177" s="48"/>
      <c r="N6177" s="285"/>
      <c r="O6177" s="285"/>
      <c r="U6177" s="285"/>
      <c r="V6177" s="285"/>
      <c r="W6177" s="285"/>
      <c r="X6177" s="285"/>
    </row>
    <row r="6178" spans="1:24">
      <c r="A6178" s="45"/>
      <c r="B6178" s="43">
        <f t="shared" si="103"/>
        <v>6156</v>
      </c>
      <c r="C6178" s="539"/>
      <c r="D6178" s="620"/>
      <c r="E6178" s="620"/>
      <c r="F6178" s="48"/>
      <c r="N6178" s="285"/>
      <c r="O6178" s="285"/>
      <c r="U6178" s="285"/>
      <c r="V6178" s="285"/>
      <c r="W6178" s="285"/>
      <c r="X6178" s="285"/>
    </row>
    <row r="6179" spans="1:24">
      <c r="A6179" s="45"/>
      <c r="B6179" s="43">
        <f t="shared" si="103"/>
        <v>6157</v>
      </c>
      <c r="C6179" s="539"/>
      <c r="D6179" s="620"/>
      <c r="E6179" s="620"/>
      <c r="F6179" s="48"/>
      <c r="N6179" s="285"/>
      <c r="O6179" s="285"/>
      <c r="U6179" s="285"/>
      <c r="V6179" s="285"/>
      <c r="W6179" s="285"/>
      <c r="X6179" s="285"/>
    </row>
    <row r="6180" spans="1:24">
      <c r="A6180" s="45"/>
      <c r="B6180" s="43">
        <f t="shared" si="103"/>
        <v>6158</v>
      </c>
      <c r="C6180" s="539"/>
      <c r="D6180" s="620"/>
      <c r="E6180" s="620"/>
      <c r="F6180" s="48"/>
      <c r="N6180" s="285"/>
      <c r="O6180" s="285"/>
      <c r="U6180" s="285"/>
      <c r="V6180" s="285"/>
      <c r="W6180" s="285"/>
      <c r="X6180" s="285"/>
    </row>
    <row r="6181" spans="1:24">
      <c r="A6181" s="45"/>
      <c r="B6181" s="43">
        <f t="shared" si="103"/>
        <v>6159</v>
      </c>
      <c r="C6181" s="539"/>
      <c r="D6181" s="620"/>
      <c r="E6181" s="620"/>
      <c r="F6181" s="48"/>
      <c r="N6181" s="285"/>
      <c r="O6181" s="285"/>
      <c r="U6181" s="285"/>
      <c r="V6181" s="285"/>
      <c r="W6181" s="285"/>
      <c r="X6181" s="285"/>
    </row>
    <row r="6182" spans="1:24">
      <c r="A6182" s="45"/>
      <c r="B6182" s="43">
        <f t="shared" si="103"/>
        <v>6160</v>
      </c>
      <c r="C6182" s="539"/>
      <c r="D6182" s="620"/>
      <c r="E6182" s="620"/>
      <c r="F6182" s="48"/>
      <c r="N6182" s="285"/>
      <c r="O6182" s="285"/>
      <c r="U6182" s="285"/>
      <c r="V6182" s="285"/>
      <c r="W6182" s="285"/>
      <c r="X6182" s="285"/>
    </row>
    <row r="6183" spans="1:24">
      <c r="A6183" s="45"/>
      <c r="B6183" s="43">
        <f t="shared" si="103"/>
        <v>6161</v>
      </c>
      <c r="C6183" s="539"/>
      <c r="D6183" s="620"/>
      <c r="E6183" s="620"/>
      <c r="F6183" s="48"/>
      <c r="N6183" s="285"/>
      <c r="O6183" s="285"/>
      <c r="U6183" s="285"/>
      <c r="V6183" s="285"/>
      <c r="W6183" s="285"/>
      <c r="X6183" s="285"/>
    </row>
    <row r="6184" spans="1:24">
      <c r="A6184" s="45"/>
      <c r="B6184" s="43">
        <f t="shared" si="103"/>
        <v>6162</v>
      </c>
      <c r="C6184" s="539"/>
      <c r="D6184" s="620"/>
      <c r="E6184" s="620"/>
      <c r="F6184" s="48"/>
      <c r="N6184" s="285"/>
      <c r="O6184" s="285"/>
      <c r="U6184" s="285"/>
      <c r="V6184" s="285"/>
      <c r="W6184" s="285"/>
      <c r="X6184" s="285"/>
    </row>
    <row r="6185" spans="1:24">
      <c r="A6185" s="45"/>
      <c r="B6185" s="43">
        <f t="shared" si="103"/>
        <v>6163</v>
      </c>
      <c r="C6185" s="539"/>
      <c r="D6185" s="620"/>
      <c r="E6185" s="620"/>
      <c r="F6185" s="48"/>
      <c r="N6185" s="285"/>
      <c r="O6185" s="285"/>
      <c r="U6185" s="285"/>
      <c r="V6185" s="285"/>
      <c r="W6185" s="285"/>
      <c r="X6185" s="285"/>
    </row>
    <row r="6186" spans="1:24">
      <c r="A6186" s="45"/>
      <c r="B6186" s="43">
        <f t="shared" si="103"/>
        <v>6164</v>
      </c>
      <c r="C6186" s="539"/>
      <c r="D6186" s="620"/>
      <c r="E6186" s="620"/>
      <c r="F6186" s="48"/>
      <c r="N6186" s="285"/>
      <c r="O6186" s="285"/>
      <c r="U6186" s="285"/>
      <c r="V6186" s="285"/>
      <c r="W6186" s="285"/>
      <c r="X6186" s="285"/>
    </row>
    <row r="6187" spans="1:24">
      <c r="A6187" s="45"/>
      <c r="B6187" s="43">
        <f t="shared" si="103"/>
        <v>6165</v>
      </c>
      <c r="C6187" s="539"/>
      <c r="D6187" s="620"/>
      <c r="E6187" s="620"/>
      <c r="F6187" s="48"/>
      <c r="N6187" s="285"/>
      <c r="O6187" s="285"/>
      <c r="U6187" s="285"/>
      <c r="V6187" s="285"/>
      <c r="W6187" s="285"/>
      <c r="X6187" s="285"/>
    </row>
    <row r="6188" spans="1:24">
      <c r="A6188" s="45"/>
      <c r="B6188" s="43">
        <f t="shared" si="103"/>
        <v>6166</v>
      </c>
      <c r="C6188" s="539"/>
      <c r="D6188" s="620"/>
      <c r="E6188" s="620"/>
      <c r="F6188" s="48"/>
      <c r="N6188" s="285"/>
      <c r="O6188" s="285"/>
      <c r="U6188" s="285"/>
      <c r="V6188" s="285"/>
      <c r="W6188" s="285"/>
      <c r="X6188" s="285"/>
    </row>
    <row r="6189" spans="1:24">
      <c r="A6189" s="45"/>
      <c r="B6189" s="43">
        <f t="shared" si="103"/>
        <v>6167</v>
      </c>
      <c r="C6189" s="539"/>
      <c r="D6189" s="620"/>
      <c r="E6189" s="620"/>
      <c r="F6189" s="48"/>
      <c r="N6189" s="285"/>
      <c r="O6189" s="285"/>
      <c r="U6189" s="285"/>
      <c r="V6189" s="285"/>
      <c r="W6189" s="285"/>
      <c r="X6189" s="285"/>
    </row>
    <row r="6190" spans="1:24">
      <c r="A6190" s="45"/>
      <c r="B6190" s="43">
        <f t="shared" si="103"/>
        <v>6168</v>
      </c>
      <c r="C6190" s="539"/>
      <c r="D6190" s="620"/>
      <c r="E6190" s="620"/>
      <c r="F6190" s="48"/>
      <c r="N6190" s="285"/>
      <c r="O6190" s="285"/>
      <c r="U6190" s="285"/>
      <c r="V6190" s="285"/>
      <c r="W6190" s="285"/>
      <c r="X6190" s="285"/>
    </row>
    <row r="6191" spans="1:24">
      <c r="A6191" s="45"/>
      <c r="B6191" s="43">
        <f t="shared" si="103"/>
        <v>6169</v>
      </c>
      <c r="C6191" s="539"/>
      <c r="D6191" s="620"/>
      <c r="E6191" s="620"/>
      <c r="F6191" s="48"/>
      <c r="N6191" s="285"/>
      <c r="O6191" s="285"/>
      <c r="U6191" s="285"/>
      <c r="V6191" s="285"/>
      <c r="W6191" s="285"/>
      <c r="X6191" s="285"/>
    </row>
    <row r="6192" spans="1:24">
      <c r="A6192" s="45"/>
      <c r="B6192" s="43">
        <f t="shared" si="103"/>
        <v>6170</v>
      </c>
      <c r="C6192" s="539"/>
      <c r="D6192" s="620"/>
      <c r="E6192" s="620"/>
      <c r="F6192" s="48"/>
      <c r="N6192" s="285"/>
      <c r="O6192" s="285"/>
      <c r="U6192" s="285"/>
      <c r="V6192" s="285"/>
      <c r="W6192" s="285"/>
      <c r="X6192" s="285"/>
    </row>
    <row r="6193" spans="1:24">
      <c r="A6193" s="45"/>
      <c r="B6193" s="43">
        <f t="shared" si="103"/>
        <v>6171</v>
      </c>
      <c r="C6193" s="539"/>
      <c r="D6193" s="620"/>
      <c r="E6193" s="620"/>
      <c r="F6193" s="48"/>
      <c r="N6193" s="285"/>
      <c r="O6193" s="285"/>
      <c r="U6193" s="285"/>
      <c r="V6193" s="285"/>
      <c r="W6193" s="285"/>
      <c r="X6193" s="285"/>
    </row>
    <row r="6194" spans="1:24">
      <c r="A6194" s="45"/>
      <c r="B6194" s="43">
        <f t="shared" si="103"/>
        <v>6172</v>
      </c>
      <c r="C6194" s="539"/>
      <c r="D6194" s="620"/>
      <c r="E6194" s="620"/>
      <c r="F6194" s="48"/>
      <c r="N6194" s="285"/>
      <c r="O6194" s="285"/>
      <c r="U6194" s="285"/>
      <c r="V6194" s="285"/>
      <c r="W6194" s="285"/>
      <c r="X6194" s="285"/>
    </row>
    <row r="6195" spans="1:24">
      <c r="A6195" s="45"/>
      <c r="B6195" s="43">
        <f t="shared" si="103"/>
        <v>6173</v>
      </c>
      <c r="C6195" s="539"/>
      <c r="D6195" s="620"/>
      <c r="E6195" s="620"/>
      <c r="F6195" s="48"/>
      <c r="N6195" s="285"/>
      <c r="O6195" s="285"/>
      <c r="U6195" s="285"/>
      <c r="V6195" s="285"/>
      <c r="W6195" s="285"/>
      <c r="X6195" s="285"/>
    </row>
    <row r="6196" spans="1:24">
      <c r="A6196" s="45"/>
      <c r="B6196" s="43">
        <f t="shared" si="103"/>
        <v>6174</v>
      </c>
      <c r="C6196" s="539"/>
      <c r="D6196" s="620"/>
      <c r="E6196" s="620"/>
      <c r="F6196" s="48"/>
      <c r="N6196" s="285"/>
      <c r="O6196" s="285"/>
      <c r="U6196" s="285"/>
      <c r="V6196" s="285"/>
      <c r="W6196" s="285"/>
      <c r="X6196" s="285"/>
    </row>
    <row r="6197" spans="1:24">
      <c r="A6197" s="45"/>
      <c r="B6197" s="43">
        <f t="shared" si="103"/>
        <v>6175</v>
      </c>
      <c r="C6197" s="539"/>
      <c r="D6197" s="620"/>
      <c r="E6197" s="620"/>
      <c r="F6197" s="48"/>
      <c r="N6197" s="285"/>
      <c r="O6197" s="285"/>
      <c r="U6197" s="285"/>
      <c r="V6197" s="285"/>
      <c r="W6197" s="285"/>
      <c r="X6197" s="285"/>
    </row>
    <row r="6198" spans="1:24">
      <c r="A6198" s="45"/>
      <c r="B6198" s="43">
        <f t="shared" si="103"/>
        <v>6176</v>
      </c>
      <c r="C6198" s="539"/>
      <c r="D6198" s="620"/>
      <c r="E6198" s="620"/>
      <c r="F6198" s="48"/>
      <c r="N6198" s="285"/>
      <c r="O6198" s="285"/>
      <c r="U6198" s="285"/>
      <c r="V6198" s="285"/>
      <c r="W6198" s="285"/>
      <c r="X6198" s="285"/>
    </row>
    <row r="6199" spans="1:24">
      <c r="A6199" s="45"/>
      <c r="B6199" s="43">
        <f t="shared" si="103"/>
        <v>6177</v>
      </c>
      <c r="C6199" s="539"/>
      <c r="D6199" s="620"/>
      <c r="E6199" s="620"/>
      <c r="F6199" s="48"/>
      <c r="N6199" s="285"/>
      <c r="O6199" s="285"/>
      <c r="U6199" s="285"/>
      <c r="V6199" s="285"/>
      <c r="W6199" s="285"/>
      <c r="X6199" s="285"/>
    </row>
    <row r="6200" spans="1:24">
      <c r="A6200" s="45"/>
      <c r="B6200" s="43">
        <f t="shared" si="103"/>
        <v>6178</v>
      </c>
      <c r="C6200" s="539"/>
      <c r="D6200" s="620"/>
      <c r="E6200" s="620"/>
      <c r="F6200" s="48"/>
      <c r="N6200" s="285"/>
      <c r="O6200" s="285"/>
      <c r="U6200" s="285"/>
      <c r="V6200" s="285"/>
      <c r="W6200" s="285"/>
      <c r="X6200" s="285"/>
    </row>
    <row r="6201" spans="1:24">
      <c r="A6201" s="45"/>
      <c r="B6201" s="43">
        <f t="shared" si="103"/>
        <v>6179</v>
      </c>
      <c r="C6201" s="539"/>
      <c r="D6201" s="620"/>
      <c r="E6201" s="620"/>
      <c r="F6201" s="48"/>
      <c r="N6201" s="285"/>
      <c r="O6201" s="285"/>
      <c r="U6201" s="285"/>
      <c r="V6201" s="285"/>
      <c r="W6201" s="285"/>
      <c r="X6201" s="285"/>
    </row>
    <row r="6202" spans="1:24">
      <c r="A6202" s="45"/>
      <c r="B6202" s="43">
        <f t="shared" si="103"/>
        <v>6180</v>
      </c>
      <c r="C6202" s="539"/>
      <c r="D6202" s="620"/>
      <c r="E6202" s="620"/>
      <c r="F6202" s="48"/>
      <c r="N6202" s="285"/>
      <c r="O6202" s="285"/>
      <c r="U6202" s="285"/>
      <c r="V6202" s="285"/>
      <c r="W6202" s="285"/>
      <c r="X6202" s="285"/>
    </row>
    <row r="6203" spans="1:24">
      <c r="A6203" s="45"/>
      <c r="B6203" s="43">
        <f t="shared" si="103"/>
        <v>6181</v>
      </c>
      <c r="C6203" s="539"/>
      <c r="D6203" s="620"/>
      <c r="E6203" s="620"/>
      <c r="F6203" s="48"/>
      <c r="N6203" s="285"/>
      <c r="O6203" s="285"/>
      <c r="U6203" s="285"/>
      <c r="V6203" s="285"/>
      <c r="W6203" s="285"/>
      <c r="X6203" s="285"/>
    </row>
    <row r="6204" spans="1:24">
      <c r="A6204" s="45"/>
      <c r="B6204" s="43">
        <f t="shared" si="103"/>
        <v>6182</v>
      </c>
      <c r="C6204" s="539"/>
      <c r="D6204" s="620"/>
      <c r="E6204" s="620"/>
      <c r="F6204" s="48"/>
      <c r="N6204" s="285"/>
      <c r="O6204" s="285"/>
      <c r="U6204" s="285"/>
      <c r="V6204" s="285"/>
      <c r="W6204" s="285"/>
      <c r="X6204" s="285"/>
    </row>
    <row r="6205" spans="1:24">
      <c r="A6205" s="45"/>
      <c r="B6205" s="43">
        <f t="shared" si="103"/>
        <v>6183</v>
      </c>
      <c r="C6205" s="539"/>
      <c r="D6205" s="620"/>
      <c r="E6205" s="620"/>
      <c r="F6205" s="48"/>
      <c r="N6205" s="285"/>
      <c r="O6205" s="285"/>
      <c r="U6205" s="285"/>
      <c r="V6205" s="285"/>
      <c r="W6205" s="285"/>
      <c r="X6205" s="285"/>
    </row>
    <row r="6206" spans="1:24">
      <c r="A6206" s="45"/>
      <c r="B6206" s="43">
        <f t="shared" si="103"/>
        <v>6184</v>
      </c>
      <c r="C6206" s="539"/>
      <c r="D6206" s="620"/>
      <c r="E6206" s="620"/>
      <c r="F6206" s="48"/>
      <c r="N6206" s="285"/>
      <c r="O6206" s="285"/>
      <c r="U6206" s="285"/>
      <c r="V6206" s="285"/>
      <c r="W6206" s="285"/>
      <c r="X6206" s="285"/>
    </row>
    <row r="6207" spans="1:24">
      <c r="A6207" s="45"/>
      <c r="B6207" s="43">
        <f t="shared" si="103"/>
        <v>6185</v>
      </c>
      <c r="C6207" s="539"/>
      <c r="D6207" s="620"/>
      <c r="E6207" s="620"/>
      <c r="F6207" s="48"/>
      <c r="N6207" s="285"/>
      <c r="O6207" s="285"/>
      <c r="U6207" s="285"/>
      <c r="V6207" s="285"/>
      <c r="W6207" s="285"/>
      <c r="X6207" s="285"/>
    </row>
    <row r="6208" spans="1:24">
      <c r="A6208" s="45"/>
      <c r="B6208" s="43">
        <f t="shared" si="103"/>
        <v>6186</v>
      </c>
      <c r="C6208" s="539"/>
      <c r="D6208" s="620"/>
      <c r="E6208" s="620"/>
      <c r="F6208" s="48"/>
      <c r="N6208" s="285"/>
      <c r="O6208" s="285"/>
      <c r="U6208" s="285"/>
      <c r="V6208" s="285"/>
      <c r="W6208" s="285"/>
      <c r="X6208" s="285"/>
    </row>
    <row r="6209" spans="1:24">
      <c r="A6209" s="45"/>
      <c r="B6209" s="43">
        <f t="shared" si="103"/>
        <v>6187</v>
      </c>
      <c r="C6209" s="539"/>
      <c r="D6209" s="620"/>
      <c r="E6209" s="620"/>
      <c r="F6209" s="48"/>
      <c r="N6209" s="285"/>
      <c r="O6209" s="285"/>
      <c r="U6209" s="285"/>
      <c r="V6209" s="285"/>
      <c r="W6209" s="285"/>
      <c r="X6209" s="285"/>
    </row>
    <row r="6210" spans="1:24">
      <c r="A6210" s="45"/>
      <c r="B6210" s="43">
        <f t="shared" si="103"/>
        <v>6188</v>
      </c>
      <c r="C6210" s="539"/>
      <c r="D6210" s="620"/>
      <c r="E6210" s="620"/>
      <c r="F6210" s="48"/>
      <c r="N6210" s="285"/>
      <c r="O6210" s="285"/>
      <c r="U6210" s="285"/>
      <c r="V6210" s="285"/>
      <c r="W6210" s="285"/>
      <c r="X6210" s="285"/>
    </row>
    <row r="6211" spans="1:24">
      <c r="A6211" s="45"/>
      <c r="B6211" s="43">
        <f t="shared" si="103"/>
        <v>6189</v>
      </c>
      <c r="C6211" s="539"/>
      <c r="D6211" s="620"/>
      <c r="E6211" s="620"/>
      <c r="F6211" s="48"/>
      <c r="N6211" s="285"/>
      <c r="O6211" s="285"/>
      <c r="U6211" s="285"/>
      <c r="V6211" s="285"/>
      <c r="W6211" s="285"/>
      <c r="X6211" s="285"/>
    </row>
    <row r="6212" spans="1:24">
      <c r="A6212" s="45"/>
      <c r="B6212" s="43">
        <f t="shared" si="103"/>
        <v>6190</v>
      </c>
      <c r="C6212" s="539"/>
      <c r="D6212" s="620"/>
      <c r="E6212" s="620"/>
      <c r="F6212" s="48"/>
      <c r="N6212" s="285"/>
      <c r="O6212" s="285"/>
      <c r="U6212" s="285"/>
      <c r="V6212" s="285"/>
      <c r="W6212" s="285"/>
      <c r="X6212" s="285"/>
    </row>
    <row r="6213" spans="1:24">
      <c r="A6213" s="45"/>
      <c r="B6213" s="43">
        <f t="shared" si="103"/>
        <v>6191</v>
      </c>
      <c r="C6213" s="539"/>
      <c r="D6213" s="620"/>
      <c r="E6213" s="620"/>
      <c r="F6213" s="48"/>
      <c r="N6213" s="285"/>
      <c r="O6213" s="285"/>
      <c r="U6213" s="285"/>
      <c r="V6213" s="285"/>
      <c r="W6213" s="285"/>
      <c r="X6213" s="285"/>
    </row>
    <row r="6214" spans="1:24">
      <c r="A6214" s="45"/>
      <c r="B6214" s="43">
        <f t="shared" si="103"/>
        <v>6192</v>
      </c>
      <c r="C6214" s="539"/>
      <c r="D6214" s="620"/>
      <c r="E6214" s="620"/>
      <c r="F6214" s="48"/>
      <c r="N6214" s="285"/>
      <c r="O6214" s="285"/>
      <c r="U6214" s="285"/>
      <c r="V6214" s="285"/>
      <c r="W6214" s="285"/>
      <c r="X6214" s="285"/>
    </row>
    <row r="6215" spans="1:24">
      <c r="A6215" s="45"/>
      <c r="B6215" s="43">
        <f t="shared" si="103"/>
        <v>6193</v>
      </c>
      <c r="C6215" s="539"/>
      <c r="D6215" s="620"/>
      <c r="E6215" s="620"/>
      <c r="F6215" s="48"/>
      <c r="N6215" s="285"/>
      <c r="O6215" s="285"/>
      <c r="U6215" s="285"/>
      <c r="V6215" s="285"/>
      <c r="W6215" s="285"/>
      <c r="X6215" s="285"/>
    </row>
    <row r="6216" spans="1:24">
      <c r="A6216" s="45"/>
      <c r="B6216" s="43">
        <f t="shared" si="103"/>
        <v>6194</v>
      </c>
      <c r="C6216" s="539"/>
      <c r="D6216" s="620"/>
      <c r="E6216" s="620"/>
      <c r="F6216" s="48"/>
      <c r="N6216" s="285"/>
      <c r="O6216" s="285"/>
      <c r="U6216" s="285"/>
      <c r="V6216" s="285"/>
      <c r="W6216" s="285"/>
      <c r="X6216" s="285"/>
    </row>
    <row r="6217" spans="1:24">
      <c r="A6217" s="45"/>
      <c r="B6217" s="43">
        <f t="shared" si="103"/>
        <v>6195</v>
      </c>
      <c r="C6217" s="539"/>
      <c r="D6217" s="620"/>
      <c r="E6217" s="620"/>
      <c r="F6217" s="48"/>
      <c r="N6217" s="285"/>
      <c r="O6217" s="285"/>
      <c r="U6217" s="285"/>
      <c r="V6217" s="285"/>
      <c r="W6217" s="285"/>
      <c r="X6217" s="285"/>
    </row>
    <row r="6218" spans="1:24">
      <c r="A6218" s="45"/>
      <c r="B6218" s="43">
        <f t="shared" si="103"/>
        <v>6196</v>
      </c>
      <c r="C6218" s="539"/>
      <c r="D6218" s="620"/>
      <c r="E6218" s="620"/>
      <c r="F6218" s="48"/>
      <c r="N6218" s="285"/>
      <c r="O6218" s="285"/>
      <c r="U6218" s="285"/>
      <c r="V6218" s="285"/>
      <c r="W6218" s="285"/>
      <c r="X6218" s="285"/>
    </row>
    <row r="6219" spans="1:24">
      <c r="A6219" s="45"/>
      <c r="B6219" s="43">
        <f t="shared" si="103"/>
        <v>6197</v>
      </c>
      <c r="C6219" s="539"/>
      <c r="D6219" s="620"/>
      <c r="E6219" s="620"/>
      <c r="F6219" s="48"/>
      <c r="N6219" s="285"/>
      <c r="O6219" s="285"/>
      <c r="U6219" s="285"/>
      <c r="V6219" s="285"/>
      <c r="W6219" s="285"/>
      <c r="X6219" s="285"/>
    </row>
    <row r="6220" spans="1:24">
      <c r="A6220" s="45"/>
      <c r="B6220" s="43">
        <f t="shared" si="103"/>
        <v>6198</v>
      </c>
      <c r="C6220" s="539"/>
      <c r="D6220" s="620"/>
      <c r="E6220" s="620"/>
      <c r="F6220" s="48"/>
      <c r="N6220" s="285"/>
      <c r="O6220" s="285"/>
      <c r="U6220" s="285"/>
      <c r="V6220" s="285"/>
      <c r="W6220" s="285"/>
      <c r="X6220" s="285"/>
    </row>
    <row r="6221" spans="1:24">
      <c r="A6221" s="45"/>
      <c r="B6221" s="43">
        <f t="shared" si="103"/>
        <v>6199</v>
      </c>
      <c r="C6221" s="539"/>
      <c r="D6221" s="620"/>
      <c r="E6221" s="620"/>
      <c r="F6221" s="48"/>
      <c r="N6221" s="285"/>
      <c r="O6221" s="285"/>
      <c r="U6221" s="285"/>
      <c r="V6221" s="285"/>
      <c r="W6221" s="285"/>
      <c r="X6221" s="285"/>
    </row>
    <row r="6222" spans="1:24">
      <c r="A6222" s="45"/>
      <c r="B6222" s="43">
        <f t="shared" si="103"/>
        <v>6200</v>
      </c>
      <c r="C6222" s="539"/>
      <c r="D6222" s="620"/>
      <c r="E6222" s="620"/>
      <c r="F6222" s="48"/>
      <c r="N6222" s="285"/>
      <c r="O6222" s="285"/>
      <c r="U6222" s="285"/>
      <c r="V6222" s="285"/>
      <c r="W6222" s="285"/>
      <c r="X6222" s="285"/>
    </row>
    <row r="6223" spans="1:24">
      <c r="A6223" s="45"/>
      <c r="B6223" s="43">
        <f t="shared" si="103"/>
        <v>6201</v>
      </c>
      <c r="C6223" s="539"/>
      <c r="D6223" s="620"/>
      <c r="E6223" s="620"/>
      <c r="F6223" s="48"/>
      <c r="N6223" s="285"/>
      <c r="O6223" s="285"/>
      <c r="U6223" s="285"/>
      <c r="V6223" s="285"/>
      <c r="W6223" s="285"/>
      <c r="X6223" s="285"/>
    </row>
    <row r="6224" spans="1:24">
      <c r="A6224" s="45"/>
      <c r="B6224" s="43">
        <f t="shared" si="103"/>
        <v>6202</v>
      </c>
      <c r="C6224" s="539"/>
      <c r="D6224" s="620"/>
      <c r="E6224" s="620"/>
      <c r="F6224" s="48"/>
      <c r="N6224" s="285"/>
      <c r="O6224" s="285"/>
      <c r="U6224" s="285"/>
      <c r="V6224" s="285"/>
      <c r="W6224" s="285"/>
      <c r="X6224" s="285"/>
    </row>
    <row r="6225" spans="1:24">
      <c r="A6225" s="45"/>
      <c r="B6225" s="43">
        <f t="shared" si="103"/>
        <v>6203</v>
      </c>
      <c r="C6225" s="539"/>
      <c r="D6225" s="620"/>
      <c r="E6225" s="620"/>
      <c r="F6225" s="48"/>
      <c r="N6225" s="285"/>
      <c r="O6225" s="285"/>
      <c r="U6225" s="285"/>
      <c r="V6225" s="285"/>
      <c r="W6225" s="285"/>
      <c r="X6225" s="285"/>
    </row>
    <row r="6226" spans="1:24">
      <c r="A6226" s="45"/>
      <c r="B6226" s="43">
        <f t="shared" si="103"/>
        <v>6204</v>
      </c>
      <c r="C6226" s="539"/>
      <c r="D6226" s="620"/>
      <c r="E6226" s="620"/>
      <c r="F6226" s="48"/>
      <c r="N6226" s="285"/>
      <c r="O6226" s="285"/>
      <c r="U6226" s="285"/>
      <c r="V6226" s="285"/>
      <c r="W6226" s="285"/>
      <c r="X6226" s="285"/>
    </row>
    <row r="6227" spans="1:24">
      <c r="A6227" s="45"/>
      <c r="B6227" s="43">
        <f t="shared" si="103"/>
        <v>6205</v>
      </c>
      <c r="C6227" s="539"/>
      <c r="D6227" s="620"/>
      <c r="E6227" s="620"/>
      <c r="F6227" s="48"/>
      <c r="N6227" s="285"/>
      <c r="O6227" s="285"/>
      <c r="U6227" s="285"/>
      <c r="V6227" s="285"/>
      <c r="W6227" s="285"/>
      <c r="X6227" s="285"/>
    </row>
    <row r="6228" spans="1:24">
      <c r="A6228" s="45"/>
      <c r="B6228" s="43">
        <f t="shared" si="103"/>
        <v>6206</v>
      </c>
      <c r="C6228" s="539"/>
      <c r="D6228" s="620"/>
      <c r="E6228" s="620"/>
      <c r="F6228" s="48"/>
      <c r="N6228" s="285"/>
      <c r="O6228" s="285"/>
      <c r="U6228" s="285"/>
      <c r="V6228" s="285"/>
      <c r="W6228" s="285"/>
      <c r="X6228" s="285"/>
    </row>
    <row r="6229" spans="1:24">
      <c r="A6229" s="45"/>
      <c r="B6229" s="43">
        <f t="shared" si="103"/>
        <v>6207</v>
      </c>
      <c r="C6229" s="539"/>
      <c r="D6229" s="620"/>
      <c r="E6229" s="620"/>
      <c r="F6229" s="48"/>
      <c r="N6229" s="285"/>
      <c r="O6229" s="285"/>
      <c r="U6229" s="285"/>
      <c r="V6229" s="285"/>
      <c r="W6229" s="285"/>
      <c r="X6229" s="285"/>
    </row>
    <row r="6230" spans="1:24">
      <c r="A6230" s="45"/>
      <c r="B6230" s="43">
        <f t="shared" si="103"/>
        <v>6208</v>
      </c>
      <c r="C6230" s="539"/>
      <c r="D6230" s="620"/>
      <c r="E6230" s="620"/>
      <c r="F6230" s="48"/>
      <c r="N6230" s="285"/>
      <c r="O6230" s="285"/>
      <c r="U6230" s="285"/>
      <c r="V6230" s="285"/>
      <c r="W6230" s="285"/>
      <c r="X6230" s="285"/>
    </row>
    <row r="6231" spans="1:24">
      <c r="A6231" s="45"/>
      <c r="B6231" s="43">
        <f t="shared" si="103"/>
        <v>6209</v>
      </c>
      <c r="C6231" s="539"/>
      <c r="D6231" s="620"/>
      <c r="E6231" s="620"/>
      <c r="F6231" s="48"/>
      <c r="N6231" s="285"/>
      <c r="O6231" s="285"/>
      <c r="U6231" s="285"/>
      <c r="V6231" s="285"/>
      <c r="W6231" s="285"/>
      <c r="X6231" s="285"/>
    </row>
    <row r="6232" spans="1:24">
      <c r="A6232" s="45"/>
      <c r="B6232" s="43">
        <f t="shared" si="103"/>
        <v>6210</v>
      </c>
      <c r="C6232" s="539"/>
      <c r="D6232" s="620"/>
      <c r="E6232" s="620"/>
      <c r="F6232" s="48"/>
      <c r="N6232" s="285"/>
      <c r="O6232" s="285"/>
      <c r="U6232" s="285"/>
      <c r="V6232" s="285"/>
      <c r="W6232" s="285"/>
      <c r="X6232" s="285"/>
    </row>
    <row r="6233" spans="1:24">
      <c r="A6233" s="45"/>
      <c r="B6233" s="43">
        <f t="shared" ref="B6233:B6296" si="104">B6232+1</f>
        <v>6211</v>
      </c>
      <c r="C6233" s="539"/>
      <c r="D6233" s="620"/>
      <c r="E6233" s="620"/>
      <c r="F6233" s="48"/>
      <c r="N6233" s="285"/>
      <c r="O6233" s="285"/>
      <c r="U6233" s="285"/>
      <c r="V6233" s="285"/>
      <c r="W6233" s="285"/>
      <c r="X6233" s="285"/>
    </row>
    <row r="6234" spans="1:24">
      <c r="A6234" s="45"/>
      <c r="B6234" s="43">
        <f t="shared" si="104"/>
        <v>6212</v>
      </c>
      <c r="C6234" s="539"/>
      <c r="D6234" s="620"/>
      <c r="E6234" s="620"/>
      <c r="F6234" s="48"/>
      <c r="N6234" s="285"/>
      <c r="O6234" s="285"/>
      <c r="U6234" s="285"/>
      <c r="V6234" s="285"/>
      <c r="W6234" s="285"/>
      <c r="X6234" s="285"/>
    </row>
    <row r="6235" spans="1:24">
      <c r="A6235" s="45"/>
      <c r="B6235" s="43">
        <f t="shared" si="104"/>
        <v>6213</v>
      </c>
      <c r="C6235" s="539"/>
      <c r="D6235" s="620"/>
      <c r="E6235" s="620"/>
      <c r="F6235" s="48"/>
      <c r="N6235" s="285"/>
      <c r="O6235" s="285"/>
      <c r="U6235" s="285"/>
      <c r="V6235" s="285"/>
      <c r="W6235" s="285"/>
      <c r="X6235" s="285"/>
    </row>
    <row r="6236" spans="1:24">
      <c r="A6236" s="45"/>
      <c r="B6236" s="43">
        <f t="shared" si="104"/>
        <v>6214</v>
      </c>
      <c r="C6236" s="539"/>
      <c r="D6236" s="620"/>
      <c r="E6236" s="620"/>
      <c r="F6236" s="48"/>
      <c r="N6236" s="285"/>
      <c r="O6236" s="285"/>
      <c r="U6236" s="285"/>
      <c r="V6236" s="285"/>
      <c r="W6236" s="285"/>
      <c r="X6236" s="285"/>
    </row>
    <row r="6237" spans="1:24">
      <c r="A6237" s="45"/>
      <c r="B6237" s="43">
        <f t="shared" si="104"/>
        <v>6215</v>
      </c>
      <c r="C6237" s="539"/>
      <c r="D6237" s="620"/>
      <c r="E6237" s="620"/>
      <c r="F6237" s="48"/>
      <c r="N6237" s="285"/>
      <c r="O6237" s="285"/>
      <c r="U6237" s="285"/>
      <c r="V6237" s="285"/>
      <c r="W6237" s="285"/>
      <c r="X6237" s="285"/>
    </row>
    <row r="6238" spans="1:24">
      <c r="A6238" s="45"/>
      <c r="B6238" s="43">
        <f t="shared" si="104"/>
        <v>6216</v>
      </c>
      <c r="C6238" s="539"/>
      <c r="D6238" s="620"/>
      <c r="E6238" s="620"/>
      <c r="F6238" s="48"/>
      <c r="N6238" s="285"/>
      <c r="O6238" s="285"/>
      <c r="U6238" s="285"/>
      <c r="V6238" s="285"/>
      <c r="W6238" s="285"/>
      <c r="X6238" s="285"/>
    </row>
    <row r="6239" spans="1:24">
      <c r="A6239" s="45"/>
      <c r="B6239" s="43">
        <f t="shared" si="104"/>
        <v>6217</v>
      </c>
      <c r="C6239" s="539"/>
      <c r="D6239" s="620"/>
      <c r="E6239" s="620"/>
      <c r="F6239" s="48"/>
      <c r="N6239" s="285"/>
      <c r="O6239" s="285"/>
      <c r="U6239" s="285"/>
      <c r="V6239" s="285"/>
      <c r="W6239" s="285"/>
      <c r="X6239" s="285"/>
    </row>
    <row r="6240" spans="1:24">
      <c r="A6240" s="45"/>
      <c r="B6240" s="43">
        <f t="shared" si="104"/>
        <v>6218</v>
      </c>
      <c r="C6240" s="539"/>
      <c r="D6240" s="620"/>
      <c r="E6240" s="620"/>
      <c r="F6240" s="48"/>
      <c r="N6240" s="285"/>
      <c r="O6240" s="285"/>
      <c r="U6240" s="285"/>
      <c r="V6240" s="285"/>
      <c r="W6240" s="285"/>
      <c r="X6240" s="285"/>
    </row>
    <row r="6241" spans="1:24">
      <c r="A6241" s="45"/>
      <c r="B6241" s="43">
        <f t="shared" si="104"/>
        <v>6219</v>
      </c>
      <c r="C6241" s="539"/>
      <c r="D6241" s="620"/>
      <c r="E6241" s="620"/>
      <c r="F6241" s="48"/>
      <c r="N6241" s="285"/>
      <c r="O6241" s="285"/>
      <c r="U6241" s="285"/>
      <c r="V6241" s="285"/>
      <c r="W6241" s="285"/>
      <c r="X6241" s="285"/>
    </row>
    <row r="6242" spans="1:24">
      <c r="A6242" s="45"/>
      <c r="B6242" s="43">
        <f t="shared" si="104"/>
        <v>6220</v>
      </c>
      <c r="C6242" s="539"/>
      <c r="D6242" s="620"/>
      <c r="E6242" s="620"/>
      <c r="F6242" s="48"/>
      <c r="N6242" s="285"/>
      <c r="O6242" s="285"/>
      <c r="U6242" s="285"/>
      <c r="V6242" s="285"/>
      <c r="W6242" s="285"/>
      <c r="X6242" s="285"/>
    </row>
    <row r="6243" spans="1:24">
      <c r="A6243" s="45"/>
      <c r="B6243" s="43">
        <f t="shared" si="104"/>
        <v>6221</v>
      </c>
      <c r="C6243" s="539"/>
      <c r="D6243" s="620"/>
      <c r="E6243" s="620"/>
      <c r="F6243" s="48"/>
      <c r="N6243" s="285"/>
      <c r="O6243" s="285"/>
      <c r="U6243" s="285"/>
      <c r="V6243" s="285"/>
      <c r="W6243" s="285"/>
      <c r="X6243" s="285"/>
    </row>
    <row r="6244" spans="1:24">
      <c r="A6244" s="45"/>
      <c r="B6244" s="43">
        <f t="shared" si="104"/>
        <v>6222</v>
      </c>
      <c r="C6244" s="539"/>
      <c r="D6244" s="620"/>
      <c r="E6244" s="620"/>
      <c r="F6244" s="48"/>
      <c r="N6244" s="285"/>
      <c r="O6244" s="285"/>
      <c r="U6244" s="285"/>
      <c r="V6244" s="285"/>
      <c r="W6244" s="285"/>
      <c r="X6244" s="285"/>
    </row>
    <row r="6245" spans="1:24">
      <c r="A6245" s="45"/>
      <c r="B6245" s="43">
        <f t="shared" si="104"/>
        <v>6223</v>
      </c>
      <c r="C6245" s="539"/>
      <c r="D6245" s="620"/>
      <c r="E6245" s="620"/>
      <c r="F6245" s="48"/>
      <c r="N6245" s="285"/>
      <c r="O6245" s="285"/>
      <c r="U6245" s="285"/>
      <c r="V6245" s="285"/>
      <c r="W6245" s="285"/>
      <c r="X6245" s="285"/>
    </row>
    <row r="6246" spans="1:24">
      <c r="A6246" s="45"/>
      <c r="B6246" s="43">
        <f t="shared" si="104"/>
        <v>6224</v>
      </c>
      <c r="C6246" s="539"/>
      <c r="D6246" s="620"/>
      <c r="E6246" s="620"/>
      <c r="F6246" s="48"/>
      <c r="N6246" s="285"/>
      <c r="O6246" s="285"/>
      <c r="U6246" s="285"/>
      <c r="V6246" s="285"/>
      <c r="W6246" s="285"/>
      <c r="X6246" s="285"/>
    </row>
    <row r="6247" spans="1:24">
      <c r="A6247" s="45"/>
      <c r="B6247" s="43">
        <f t="shared" si="104"/>
        <v>6225</v>
      </c>
      <c r="C6247" s="539"/>
      <c r="D6247" s="620"/>
      <c r="E6247" s="620"/>
      <c r="F6247" s="48"/>
      <c r="N6247" s="285"/>
      <c r="O6247" s="285"/>
      <c r="U6247" s="285"/>
      <c r="V6247" s="285"/>
      <c r="W6247" s="285"/>
      <c r="X6247" s="285"/>
    </row>
    <row r="6248" spans="1:24">
      <c r="A6248" s="45"/>
      <c r="B6248" s="43">
        <f t="shared" si="104"/>
        <v>6226</v>
      </c>
      <c r="C6248" s="539"/>
      <c r="D6248" s="620"/>
      <c r="E6248" s="620"/>
      <c r="F6248" s="48"/>
      <c r="N6248" s="285"/>
      <c r="O6248" s="285"/>
      <c r="U6248" s="285"/>
      <c r="V6248" s="285"/>
      <c r="W6248" s="285"/>
      <c r="X6248" s="285"/>
    </row>
    <row r="6249" spans="1:24">
      <c r="A6249" s="45"/>
      <c r="B6249" s="43">
        <f t="shared" si="104"/>
        <v>6227</v>
      </c>
      <c r="C6249" s="539"/>
      <c r="D6249" s="620"/>
      <c r="E6249" s="620"/>
      <c r="F6249" s="48"/>
      <c r="N6249" s="285"/>
      <c r="O6249" s="285"/>
      <c r="U6249" s="285"/>
      <c r="V6249" s="285"/>
      <c r="W6249" s="285"/>
      <c r="X6249" s="285"/>
    </row>
    <row r="6250" spans="1:24">
      <c r="A6250" s="45"/>
      <c r="B6250" s="43">
        <f t="shared" si="104"/>
        <v>6228</v>
      </c>
      <c r="C6250" s="539"/>
      <c r="D6250" s="620"/>
      <c r="E6250" s="620"/>
      <c r="F6250" s="48"/>
      <c r="N6250" s="285"/>
      <c r="O6250" s="285"/>
      <c r="U6250" s="285"/>
      <c r="V6250" s="285"/>
      <c r="W6250" s="285"/>
      <c r="X6250" s="285"/>
    </row>
    <row r="6251" spans="1:24">
      <c r="A6251" s="45"/>
      <c r="B6251" s="43">
        <f t="shared" si="104"/>
        <v>6229</v>
      </c>
      <c r="C6251" s="539"/>
      <c r="D6251" s="620"/>
      <c r="E6251" s="620"/>
      <c r="F6251" s="48"/>
      <c r="N6251" s="285"/>
      <c r="O6251" s="285"/>
      <c r="U6251" s="285"/>
      <c r="V6251" s="285"/>
      <c r="W6251" s="285"/>
      <c r="X6251" s="285"/>
    </row>
    <row r="6252" spans="1:24">
      <c r="A6252" s="45"/>
      <c r="B6252" s="43">
        <f t="shared" si="104"/>
        <v>6230</v>
      </c>
      <c r="C6252" s="539"/>
      <c r="D6252" s="620"/>
      <c r="E6252" s="620"/>
      <c r="F6252" s="48"/>
      <c r="N6252" s="285"/>
      <c r="O6252" s="285"/>
      <c r="U6252" s="285"/>
      <c r="V6252" s="285"/>
      <c r="W6252" s="285"/>
      <c r="X6252" s="285"/>
    </row>
    <row r="6253" spans="1:24">
      <c r="A6253" s="45"/>
      <c r="B6253" s="43">
        <f t="shared" si="104"/>
        <v>6231</v>
      </c>
      <c r="C6253" s="539"/>
      <c r="D6253" s="620"/>
      <c r="E6253" s="620"/>
      <c r="F6253" s="48"/>
      <c r="N6253" s="285"/>
      <c r="O6253" s="285"/>
      <c r="U6253" s="285"/>
      <c r="V6253" s="285"/>
      <c r="W6253" s="285"/>
      <c r="X6253" s="285"/>
    </row>
    <row r="6254" spans="1:24">
      <c r="A6254" s="45"/>
      <c r="B6254" s="43">
        <f t="shared" si="104"/>
        <v>6232</v>
      </c>
      <c r="C6254" s="539"/>
      <c r="D6254" s="620"/>
      <c r="E6254" s="620"/>
      <c r="F6254" s="48"/>
      <c r="N6254" s="285"/>
      <c r="O6254" s="285"/>
      <c r="U6254" s="285"/>
      <c r="V6254" s="285"/>
      <c r="W6254" s="285"/>
      <c r="X6254" s="285"/>
    </row>
    <row r="6255" spans="1:24">
      <c r="A6255" s="45"/>
      <c r="B6255" s="43">
        <f t="shared" si="104"/>
        <v>6233</v>
      </c>
      <c r="C6255" s="539"/>
      <c r="D6255" s="620"/>
      <c r="E6255" s="620"/>
      <c r="F6255" s="48"/>
      <c r="N6255" s="285"/>
      <c r="O6255" s="285"/>
      <c r="U6255" s="285"/>
      <c r="V6255" s="285"/>
      <c r="W6255" s="285"/>
      <c r="X6255" s="285"/>
    </row>
    <row r="6256" spans="1:24">
      <c r="A6256" s="45"/>
      <c r="B6256" s="43">
        <f t="shared" si="104"/>
        <v>6234</v>
      </c>
      <c r="C6256" s="539"/>
      <c r="D6256" s="620"/>
      <c r="E6256" s="620"/>
      <c r="F6256" s="48"/>
      <c r="N6256" s="285"/>
      <c r="O6256" s="285"/>
      <c r="U6256" s="285"/>
      <c r="V6256" s="285"/>
      <c r="W6256" s="285"/>
      <c r="X6256" s="285"/>
    </row>
    <row r="6257" spans="1:24">
      <c r="A6257" s="45"/>
      <c r="B6257" s="43">
        <f t="shared" si="104"/>
        <v>6235</v>
      </c>
      <c r="C6257" s="539"/>
      <c r="D6257" s="620"/>
      <c r="E6257" s="620"/>
      <c r="F6257" s="48"/>
      <c r="N6257" s="285"/>
      <c r="O6257" s="285"/>
      <c r="U6257" s="285"/>
      <c r="V6257" s="285"/>
      <c r="W6257" s="285"/>
      <c r="X6257" s="285"/>
    </row>
    <row r="6258" spans="1:24">
      <c r="A6258" s="45"/>
      <c r="B6258" s="43">
        <f t="shared" si="104"/>
        <v>6236</v>
      </c>
      <c r="C6258" s="539"/>
      <c r="D6258" s="620"/>
      <c r="E6258" s="620"/>
      <c r="F6258" s="48"/>
      <c r="N6258" s="285"/>
      <c r="O6258" s="285"/>
      <c r="U6258" s="285"/>
      <c r="V6258" s="285"/>
      <c r="W6258" s="285"/>
      <c r="X6258" s="285"/>
    </row>
    <row r="6259" spans="1:24">
      <c r="A6259" s="45"/>
      <c r="B6259" s="43">
        <f t="shared" si="104"/>
        <v>6237</v>
      </c>
      <c r="C6259" s="539"/>
      <c r="D6259" s="620"/>
      <c r="E6259" s="620"/>
      <c r="F6259" s="48"/>
      <c r="N6259" s="285"/>
      <c r="O6259" s="285"/>
      <c r="U6259" s="285"/>
      <c r="V6259" s="285"/>
      <c r="W6259" s="285"/>
      <c r="X6259" s="285"/>
    </row>
    <row r="6260" spans="1:24">
      <c r="A6260" s="45"/>
      <c r="B6260" s="43">
        <f t="shared" si="104"/>
        <v>6238</v>
      </c>
      <c r="C6260" s="539"/>
      <c r="D6260" s="620"/>
      <c r="E6260" s="620"/>
      <c r="F6260" s="48"/>
      <c r="N6260" s="285"/>
      <c r="O6260" s="285"/>
      <c r="U6260" s="285"/>
      <c r="V6260" s="285"/>
      <c r="W6260" s="285"/>
      <c r="X6260" s="285"/>
    </row>
    <row r="6261" spans="1:24">
      <c r="A6261" s="45"/>
      <c r="B6261" s="43">
        <f t="shared" si="104"/>
        <v>6239</v>
      </c>
      <c r="C6261" s="539"/>
      <c r="D6261" s="620"/>
      <c r="E6261" s="620"/>
      <c r="F6261" s="48"/>
      <c r="N6261" s="285"/>
      <c r="O6261" s="285"/>
      <c r="U6261" s="285"/>
      <c r="V6261" s="285"/>
      <c r="W6261" s="285"/>
      <c r="X6261" s="285"/>
    </row>
    <row r="6262" spans="1:24">
      <c r="A6262" s="45"/>
      <c r="B6262" s="43">
        <f t="shared" si="104"/>
        <v>6240</v>
      </c>
      <c r="C6262" s="539"/>
      <c r="D6262" s="620"/>
      <c r="E6262" s="620"/>
      <c r="F6262" s="48"/>
      <c r="N6262" s="285"/>
      <c r="O6262" s="285"/>
      <c r="U6262" s="285"/>
      <c r="V6262" s="285"/>
      <c r="W6262" s="285"/>
      <c r="X6262" s="285"/>
    </row>
    <row r="6263" spans="1:24">
      <c r="A6263" s="45"/>
      <c r="B6263" s="43">
        <f t="shared" si="104"/>
        <v>6241</v>
      </c>
      <c r="C6263" s="539"/>
      <c r="D6263" s="620"/>
      <c r="E6263" s="620"/>
      <c r="F6263" s="48"/>
      <c r="N6263" s="285"/>
      <c r="O6263" s="285"/>
      <c r="U6263" s="285"/>
      <c r="V6263" s="285"/>
      <c r="W6263" s="285"/>
      <c r="X6263" s="285"/>
    </row>
    <row r="6264" spans="1:24">
      <c r="A6264" s="45"/>
      <c r="B6264" s="43">
        <f t="shared" si="104"/>
        <v>6242</v>
      </c>
      <c r="C6264" s="539"/>
      <c r="D6264" s="620"/>
      <c r="E6264" s="620"/>
      <c r="F6264" s="48"/>
      <c r="N6264" s="285"/>
      <c r="O6264" s="285"/>
      <c r="U6264" s="285"/>
      <c r="V6264" s="285"/>
      <c r="W6264" s="285"/>
      <c r="X6264" s="285"/>
    </row>
    <row r="6265" spans="1:24">
      <c r="A6265" s="45"/>
      <c r="B6265" s="43">
        <f t="shared" si="104"/>
        <v>6243</v>
      </c>
      <c r="C6265" s="539"/>
      <c r="D6265" s="620"/>
      <c r="E6265" s="620"/>
      <c r="F6265" s="48"/>
      <c r="N6265" s="285"/>
      <c r="O6265" s="285"/>
      <c r="U6265" s="285"/>
      <c r="V6265" s="285"/>
      <c r="W6265" s="285"/>
      <c r="X6265" s="285"/>
    </row>
    <row r="6266" spans="1:24">
      <c r="A6266" s="45"/>
      <c r="B6266" s="43">
        <f t="shared" si="104"/>
        <v>6244</v>
      </c>
      <c r="C6266" s="539"/>
      <c r="D6266" s="620"/>
      <c r="E6266" s="620"/>
      <c r="F6266" s="48"/>
      <c r="N6266" s="285"/>
      <c r="O6266" s="285"/>
      <c r="U6266" s="285"/>
      <c r="V6266" s="285"/>
      <c r="W6266" s="285"/>
      <c r="X6266" s="285"/>
    </row>
    <row r="6267" spans="1:24">
      <c r="A6267" s="45"/>
      <c r="B6267" s="43">
        <f t="shared" si="104"/>
        <v>6245</v>
      </c>
      <c r="C6267" s="539"/>
      <c r="D6267" s="620"/>
      <c r="E6267" s="620"/>
      <c r="F6267" s="48"/>
      <c r="N6267" s="285"/>
      <c r="O6267" s="285"/>
      <c r="U6267" s="285"/>
      <c r="V6267" s="285"/>
      <c r="W6267" s="285"/>
      <c r="X6267" s="285"/>
    </row>
    <row r="6268" spans="1:24">
      <c r="A6268" s="45"/>
      <c r="B6268" s="43">
        <f t="shared" si="104"/>
        <v>6246</v>
      </c>
      <c r="C6268" s="539"/>
      <c r="D6268" s="620"/>
      <c r="E6268" s="620"/>
      <c r="F6268" s="48"/>
      <c r="N6268" s="285"/>
      <c r="O6268" s="285"/>
      <c r="U6268" s="285"/>
      <c r="V6268" s="285"/>
      <c r="W6268" s="285"/>
      <c r="X6268" s="285"/>
    </row>
    <row r="6269" spans="1:24">
      <c r="A6269" s="45"/>
      <c r="B6269" s="43">
        <f t="shared" si="104"/>
        <v>6247</v>
      </c>
      <c r="C6269" s="539"/>
      <c r="D6269" s="620"/>
      <c r="E6269" s="620"/>
      <c r="F6269" s="48"/>
      <c r="N6269" s="285"/>
      <c r="O6269" s="285"/>
      <c r="U6269" s="285"/>
      <c r="V6269" s="285"/>
      <c r="W6269" s="285"/>
      <c r="X6269" s="285"/>
    </row>
    <row r="6270" spans="1:24">
      <c r="A6270" s="45"/>
      <c r="B6270" s="43">
        <f t="shared" si="104"/>
        <v>6248</v>
      </c>
      <c r="C6270" s="539"/>
      <c r="D6270" s="620"/>
      <c r="E6270" s="620"/>
      <c r="F6270" s="48"/>
      <c r="N6270" s="285"/>
      <c r="O6270" s="285"/>
      <c r="U6270" s="285"/>
      <c r="V6270" s="285"/>
      <c r="W6270" s="285"/>
      <c r="X6270" s="285"/>
    </row>
    <row r="6271" spans="1:24">
      <c r="A6271" s="45"/>
      <c r="B6271" s="43">
        <f t="shared" si="104"/>
        <v>6249</v>
      </c>
      <c r="C6271" s="539"/>
      <c r="D6271" s="620"/>
      <c r="E6271" s="620"/>
      <c r="F6271" s="48"/>
      <c r="N6271" s="285"/>
      <c r="O6271" s="285"/>
      <c r="U6271" s="285"/>
      <c r="V6271" s="285"/>
      <c r="W6271" s="285"/>
      <c r="X6271" s="285"/>
    </row>
    <row r="6272" spans="1:24">
      <c r="A6272" s="45"/>
      <c r="B6272" s="43">
        <f t="shared" si="104"/>
        <v>6250</v>
      </c>
      <c r="C6272" s="539"/>
      <c r="D6272" s="620"/>
      <c r="E6272" s="620"/>
      <c r="F6272" s="48"/>
      <c r="N6272" s="285"/>
      <c r="O6272" s="285"/>
      <c r="U6272" s="285"/>
      <c r="V6272" s="285"/>
      <c r="W6272" s="285"/>
      <c r="X6272" s="285"/>
    </row>
    <row r="6273" spans="1:24">
      <c r="A6273" s="45"/>
      <c r="B6273" s="43">
        <f t="shared" si="104"/>
        <v>6251</v>
      </c>
      <c r="C6273" s="539"/>
      <c r="D6273" s="620"/>
      <c r="E6273" s="620"/>
      <c r="F6273" s="48"/>
      <c r="N6273" s="285"/>
      <c r="O6273" s="285"/>
      <c r="U6273" s="285"/>
      <c r="V6273" s="285"/>
      <c r="W6273" s="285"/>
      <c r="X6273" s="285"/>
    </row>
    <row r="6274" spans="1:24">
      <c r="A6274" s="45"/>
      <c r="B6274" s="43">
        <f t="shared" si="104"/>
        <v>6252</v>
      </c>
      <c r="C6274" s="539"/>
      <c r="D6274" s="620"/>
      <c r="E6274" s="620"/>
      <c r="F6274" s="48"/>
      <c r="N6274" s="285"/>
      <c r="O6274" s="285"/>
      <c r="U6274" s="285"/>
      <c r="V6274" s="285"/>
      <c r="W6274" s="285"/>
      <c r="X6274" s="285"/>
    </row>
    <row r="6275" spans="1:24">
      <c r="A6275" s="45"/>
      <c r="B6275" s="43">
        <f t="shared" si="104"/>
        <v>6253</v>
      </c>
      <c r="C6275" s="539"/>
      <c r="D6275" s="620"/>
      <c r="E6275" s="620"/>
      <c r="F6275" s="48"/>
      <c r="N6275" s="285"/>
      <c r="O6275" s="285"/>
      <c r="U6275" s="285"/>
      <c r="V6275" s="285"/>
      <c r="W6275" s="285"/>
      <c r="X6275" s="285"/>
    </row>
    <row r="6276" spans="1:24">
      <c r="A6276" s="45"/>
      <c r="B6276" s="43">
        <f t="shared" si="104"/>
        <v>6254</v>
      </c>
      <c r="C6276" s="539"/>
      <c r="D6276" s="620"/>
      <c r="E6276" s="620"/>
      <c r="F6276" s="48"/>
      <c r="N6276" s="285"/>
      <c r="O6276" s="285"/>
      <c r="U6276" s="285"/>
      <c r="V6276" s="285"/>
      <c r="W6276" s="285"/>
      <c r="X6276" s="285"/>
    </row>
    <row r="6277" spans="1:24">
      <c r="A6277" s="45"/>
      <c r="B6277" s="43">
        <f t="shared" si="104"/>
        <v>6255</v>
      </c>
      <c r="C6277" s="539"/>
      <c r="D6277" s="620"/>
      <c r="E6277" s="620"/>
      <c r="F6277" s="48"/>
      <c r="N6277" s="285"/>
      <c r="O6277" s="285"/>
      <c r="U6277" s="285"/>
      <c r="V6277" s="285"/>
      <c r="W6277" s="285"/>
      <c r="X6277" s="285"/>
    </row>
    <row r="6278" spans="1:24">
      <c r="A6278" s="45"/>
      <c r="B6278" s="43">
        <f t="shared" si="104"/>
        <v>6256</v>
      </c>
      <c r="C6278" s="539"/>
      <c r="D6278" s="620"/>
      <c r="E6278" s="620"/>
      <c r="F6278" s="48"/>
      <c r="N6278" s="285"/>
      <c r="O6278" s="285"/>
      <c r="U6278" s="285"/>
      <c r="V6278" s="285"/>
      <c r="W6278" s="285"/>
      <c r="X6278" s="285"/>
    </row>
    <row r="6279" spans="1:24">
      <c r="A6279" s="45"/>
      <c r="B6279" s="43">
        <f t="shared" si="104"/>
        <v>6257</v>
      </c>
      <c r="C6279" s="539"/>
      <c r="D6279" s="620"/>
      <c r="E6279" s="620"/>
      <c r="F6279" s="48"/>
      <c r="N6279" s="285"/>
      <c r="O6279" s="285"/>
      <c r="U6279" s="285"/>
      <c r="V6279" s="285"/>
      <c r="W6279" s="285"/>
      <c r="X6279" s="285"/>
    </row>
    <row r="6280" spans="1:24">
      <c r="A6280" s="45"/>
      <c r="B6280" s="43">
        <f t="shared" si="104"/>
        <v>6258</v>
      </c>
      <c r="C6280" s="539"/>
      <c r="D6280" s="620"/>
      <c r="E6280" s="620"/>
      <c r="F6280" s="48"/>
      <c r="N6280" s="285"/>
      <c r="O6280" s="285"/>
      <c r="U6280" s="285"/>
      <c r="V6280" s="285"/>
      <c r="W6280" s="285"/>
      <c r="X6280" s="285"/>
    </row>
    <row r="6281" spans="1:24">
      <c r="A6281" s="45"/>
      <c r="B6281" s="43">
        <f t="shared" si="104"/>
        <v>6259</v>
      </c>
      <c r="C6281" s="539"/>
      <c r="D6281" s="620"/>
      <c r="E6281" s="620"/>
      <c r="F6281" s="48"/>
      <c r="N6281" s="285"/>
      <c r="O6281" s="285"/>
      <c r="U6281" s="285"/>
      <c r="V6281" s="285"/>
      <c r="W6281" s="285"/>
      <c r="X6281" s="285"/>
    </row>
    <row r="6282" spans="1:24">
      <c r="A6282" s="45"/>
      <c r="B6282" s="43">
        <f t="shared" si="104"/>
        <v>6260</v>
      </c>
      <c r="C6282" s="539"/>
      <c r="D6282" s="620"/>
      <c r="E6282" s="620"/>
      <c r="F6282" s="48"/>
      <c r="N6282" s="285"/>
      <c r="O6282" s="285"/>
      <c r="U6282" s="285"/>
      <c r="V6282" s="285"/>
      <c r="W6282" s="285"/>
      <c r="X6282" s="285"/>
    </row>
    <row r="6283" spans="1:24">
      <c r="A6283" s="45"/>
      <c r="B6283" s="43">
        <f t="shared" si="104"/>
        <v>6261</v>
      </c>
      <c r="C6283" s="539"/>
      <c r="D6283" s="620"/>
      <c r="E6283" s="620"/>
      <c r="F6283" s="48"/>
      <c r="N6283" s="285"/>
      <c r="O6283" s="285"/>
      <c r="U6283" s="285"/>
      <c r="V6283" s="285"/>
      <c r="W6283" s="285"/>
      <c r="X6283" s="285"/>
    </row>
    <row r="6284" spans="1:24">
      <c r="A6284" s="45"/>
      <c r="B6284" s="43">
        <f t="shared" si="104"/>
        <v>6262</v>
      </c>
      <c r="C6284" s="539"/>
      <c r="D6284" s="620"/>
      <c r="E6284" s="620"/>
      <c r="F6284" s="48"/>
      <c r="N6284" s="285"/>
      <c r="O6284" s="285"/>
      <c r="U6284" s="285"/>
      <c r="V6284" s="285"/>
      <c r="W6284" s="285"/>
      <c r="X6284" s="285"/>
    </row>
    <row r="6285" spans="1:24">
      <c r="A6285" s="45"/>
      <c r="B6285" s="43">
        <f t="shared" si="104"/>
        <v>6263</v>
      </c>
      <c r="C6285" s="539"/>
      <c r="D6285" s="620"/>
      <c r="E6285" s="620"/>
      <c r="F6285" s="48"/>
      <c r="N6285" s="285"/>
      <c r="O6285" s="285"/>
      <c r="U6285" s="285"/>
      <c r="V6285" s="285"/>
      <c r="W6285" s="285"/>
      <c r="X6285" s="285"/>
    </row>
    <row r="6286" spans="1:24">
      <c r="A6286" s="45"/>
      <c r="B6286" s="43">
        <f t="shared" si="104"/>
        <v>6264</v>
      </c>
      <c r="C6286" s="539"/>
      <c r="D6286" s="620"/>
      <c r="E6286" s="620"/>
      <c r="F6286" s="48"/>
      <c r="N6286" s="285"/>
      <c r="O6286" s="285"/>
      <c r="U6286" s="285"/>
      <c r="V6286" s="285"/>
      <c r="W6286" s="285"/>
      <c r="X6286" s="285"/>
    </row>
    <row r="6287" spans="1:24">
      <c r="A6287" s="45"/>
      <c r="B6287" s="43">
        <f t="shared" si="104"/>
        <v>6265</v>
      </c>
      <c r="C6287" s="539"/>
      <c r="D6287" s="620"/>
      <c r="E6287" s="620"/>
      <c r="F6287" s="48"/>
      <c r="N6287" s="285"/>
      <c r="O6287" s="285"/>
      <c r="U6287" s="285"/>
      <c r="V6287" s="285"/>
      <c r="W6287" s="285"/>
      <c r="X6287" s="285"/>
    </row>
    <row r="6288" spans="1:24">
      <c r="A6288" s="45"/>
      <c r="B6288" s="43">
        <f t="shared" si="104"/>
        <v>6266</v>
      </c>
      <c r="C6288" s="539"/>
      <c r="D6288" s="620"/>
      <c r="E6288" s="620"/>
      <c r="F6288" s="48"/>
      <c r="N6288" s="285"/>
      <c r="O6288" s="285"/>
      <c r="U6288" s="285"/>
      <c r="V6288" s="285"/>
      <c r="W6288" s="285"/>
      <c r="X6288" s="285"/>
    </row>
    <row r="6289" spans="1:24">
      <c r="A6289" s="45"/>
      <c r="B6289" s="43">
        <f t="shared" si="104"/>
        <v>6267</v>
      </c>
      <c r="C6289" s="539"/>
      <c r="D6289" s="620"/>
      <c r="E6289" s="620"/>
      <c r="F6289" s="48"/>
      <c r="N6289" s="285"/>
      <c r="O6289" s="285"/>
      <c r="U6289" s="285"/>
      <c r="V6289" s="285"/>
      <c r="W6289" s="285"/>
      <c r="X6289" s="285"/>
    </row>
    <row r="6290" spans="1:24">
      <c r="A6290" s="45"/>
      <c r="B6290" s="43">
        <f t="shared" si="104"/>
        <v>6268</v>
      </c>
      <c r="C6290" s="539"/>
      <c r="D6290" s="620"/>
      <c r="E6290" s="620"/>
      <c r="F6290" s="48"/>
      <c r="N6290" s="285"/>
      <c r="O6290" s="285"/>
      <c r="U6290" s="285"/>
      <c r="V6290" s="285"/>
      <c r="W6290" s="285"/>
      <c r="X6290" s="285"/>
    </row>
    <row r="6291" spans="1:24">
      <c r="A6291" s="45"/>
      <c r="B6291" s="43">
        <f t="shared" si="104"/>
        <v>6269</v>
      </c>
      <c r="C6291" s="539"/>
      <c r="D6291" s="620"/>
      <c r="E6291" s="620"/>
      <c r="F6291" s="48"/>
      <c r="N6291" s="285"/>
      <c r="O6291" s="285"/>
      <c r="U6291" s="285"/>
      <c r="V6291" s="285"/>
      <c r="W6291" s="285"/>
      <c r="X6291" s="285"/>
    </row>
    <row r="6292" spans="1:24">
      <c r="A6292" s="45"/>
      <c r="B6292" s="43">
        <f t="shared" si="104"/>
        <v>6270</v>
      </c>
      <c r="C6292" s="539"/>
      <c r="D6292" s="620"/>
      <c r="E6292" s="620"/>
      <c r="F6292" s="48"/>
      <c r="N6292" s="285"/>
      <c r="O6292" s="285"/>
      <c r="U6292" s="285"/>
      <c r="V6292" s="285"/>
      <c r="W6292" s="285"/>
      <c r="X6292" s="285"/>
    </row>
    <row r="6293" spans="1:24">
      <c r="A6293" s="45"/>
      <c r="B6293" s="43">
        <f t="shared" si="104"/>
        <v>6271</v>
      </c>
      <c r="C6293" s="539"/>
      <c r="D6293" s="620"/>
      <c r="E6293" s="620"/>
      <c r="F6293" s="48"/>
      <c r="N6293" s="285"/>
      <c r="O6293" s="285"/>
      <c r="U6293" s="285"/>
      <c r="V6293" s="285"/>
      <c r="W6293" s="285"/>
      <c r="X6293" s="285"/>
    </row>
    <row r="6294" spans="1:24">
      <c r="A6294" s="45"/>
      <c r="B6294" s="43">
        <f t="shared" si="104"/>
        <v>6272</v>
      </c>
      <c r="C6294" s="539"/>
      <c r="D6294" s="620"/>
      <c r="E6294" s="620"/>
      <c r="F6294" s="48"/>
      <c r="N6294" s="285"/>
      <c r="O6294" s="285"/>
      <c r="U6294" s="285"/>
      <c r="V6294" s="285"/>
      <c r="W6294" s="285"/>
      <c r="X6294" s="285"/>
    </row>
    <row r="6295" spans="1:24">
      <c r="A6295" s="45"/>
      <c r="B6295" s="43">
        <f t="shared" si="104"/>
        <v>6273</v>
      </c>
      <c r="C6295" s="539"/>
      <c r="D6295" s="620"/>
      <c r="E6295" s="620"/>
      <c r="F6295" s="48"/>
      <c r="N6295" s="285"/>
      <c r="O6295" s="285"/>
      <c r="U6295" s="285"/>
      <c r="V6295" s="285"/>
      <c r="W6295" s="285"/>
      <c r="X6295" s="285"/>
    </row>
    <row r="6296" spans="1:24">
      <c r="A6296" s="45"/>
      <c r="B6296" s="43">
        <f t="shared" si="104"/>
        <v>6274</v>
      </c>
      <c r="C6296" s="539"/>
      <c r="D6296" s="620"/>
      <c r="E6296" s="620"/>
      <c r="F6296" s="48"/>
      <c r="N6296" s="285"/>
      <c r="O6296" s="285"/>
      <c r="U6296" s="285"/>
      <c r="V6296" s="285"/>
      <c r="W6296" s="285"/>
      <c r="X6296" s="285"/>
    </row>
    <row r="6297" spans="1:24">
      <c r="A6297" s="45"/>
      <c r="B6297" s="43">
        <f t="shared" ref="B6297:B6360" si="105">B6296+1</f>
        <v>6275</v>
      </c>
      <c r="C6297" s="539"/>
      <c r="D6297" s="620"/>
      <c r="E6297" s="620"/>
      <c r="F6297" s="48"/>
      <c r="N6297" s="285"/>
      <c r="O6297" s="285"/>
      <c r="U6297" s="285"/>
      <c r="V6297" s="285"/>
      <c r="W6297" s="285"/>
      <c r="X6297" s="285"/>
    </row>
    <row r="6298" spans="1:24">
      <c r="A6298" s="45"/>
      <c r="B6298" s="43">
        <f t="shared" si="105"/>
        <v>6276</v>
      </c>
      <c r="C6298" s="539"/>
      <c r="D6298" s="620"/>
      <c r="E6298" s="620"/>
      <c r="F6298" s="48"/>
      <c r="N6298" s="285"/>
      <c r="O6298" s="285"/>
      <c r="U6298" s="285"/>
      <c r="V6298" s="285"/>
      <c r="W6298" s="285"/>
      <c r="X6298" s="285"/>
    </row>
    <row r="6299" spans="1:24">
      <c r="A6299" s="45"/>
      <c r="B6299" s="43">
        <f t="shared" si="105"/>
        <v>6277</v>
      </c>
      <c r="C6299" s="539"/>
      <c r="D6299" s="620"/>
      <c r="E6299" s="620"/>
      <c r="F6299" s="48"/>
      <c r="N6299" s="285"/>
      <c r="O6299" s="285"/>
      <c r="U6299" s="285"/>
      <c r="V6299" s="285"/>
      <c r="W6299" s="285"/>
      <c r="X6299" s="285"/>
    </row>
    <row r="6300" spans="1:24">
      <c r="A6300" s="45"/>
      <c r="B6300" s="43">
        <f t="shared" si="105"/>
        <v>6278</v>
      </c>
      <c r="C6300" s="539"/>
      <c r="D6300" s="620"/>
      <c r="E6300" s="620"/>
      <c r="F6300" s="48"/>
      <c r="N6300" s="285"/>
      <c r="O6300" s="285"/>
      <c r="U6300" s="285"/>
      <c r="V6300" s="285"/>
      <c r="W6300" s="285"/>
      <c r="X6300" s="285"/>
    </row>
    <row r="6301" spans="1:24">
      <c r="A6301" s="45"/>
      <c r="B6301" s="43">
        <f t="shared" si="105"/>
        <v>6279</v>
      </c>
      <c r="C6301" s="539"/>
      <c r="D6301" s="620"/>
      <c r="E6301" s="620"/>
      <c r="F6301" s="48"/>
      <c r="N6301" s="285"/>
      <c r="O6301" s="285"/>
      <c r="U6301" s="285"/>
      <c r="V6301" s="285"/>
      <c r="W6301" s="285"/>
      <c r="X6301" s="285"/>
    </row>
    <row r="6302" spans="1:24">
      <c r="A6302" s="45"/>
      <c r="B6302" s="43">
        <f t="shared" si="105"/>
        <v>6280</v>
      </c>
      <c r="C6302" s="539"/>
      <c r="D6302" s="620"/>
      <c r="E6302" s="620"/>
      <c r="F6302" s="48"/>
      <c r="N6302" s="285"/>
      <c r="O6302" s="285"/>
      <c r="U6302" s="285"/>
      <c r="V6302" s="285"/>
      <c r="W6302" s="285"/>
      <c r="X6302" s="285"/>
    </row>
    <row r="6303" spans="1:24">
      <c r="A6303" s="45"/>
      <c r="B6303" s="43">
        <f t="shared" si="105"/>
        <v>6281</v>
      </c>
      <c r="C6303" s="539"/>
      <c r="D6303" s="620"/>
      <c r="E6303" s="620"/>
      <c r="F6303" s="48"/>
      <c r="N6303" s="285"/>
      <c r="O6303" s="285"/>
      <c r="U6303" s="285"/>
      <c r="V6303" s="285"/>
      <c r="W6303" s="285"/>
      <c r="X6303" s="285"/>
    </row>
    <row r="6304" spans="1:24">
      <c r="A6304" s="45"/>
      <c r="B6304" s="43">
        <f t="shared" si="105"/>
        <v>6282</v>
      </c>
      <c r="C6304" s="539"/>
      <c r="D6304" s="620"/>
      <c r="E6304" s="620"/>
      <c r="F6304" s="48"/>
      <c r="N6304" s="285"/>
      <c r="O6304" s="285"/>
      <c r="U6304" s="285"/>
      <c r="V6304" s="285"/>
      <c r="W6304" s="285"/>
      <c r="X6304" s="285"/>
    </row>
    <row r="6305" spans="1:24">
      <c r="A6305" s="45"/>
      <c r="B6305" s="43">
        <f t="shared" si="105"/>
        <v>6283</v>
      </c>
      <c r="C6305" s="539"/>
      <c r="D6305" s="620"/>
      <c r="E6305" s="620"/>
      <c r="F6305" s="48"/>
      <c r="N6305" s="285"/>
      <c r="O6305" s="285"/>
      <c r="U6305" s="285"/>
      <c r="V6305" s="285"/>
      <c r="W6305" s="285"/>
      <c r="X6305" s="285"/>
    </row>
    <row r="6306" spans="1:24">
      <c r="A6306" s="45"/>
      <c r="B6306" s="43">
        <f t="shared" si="105"/>
        <v>6284</v>
      </c>
      <c r="C6306" s="539"/>
      <c r="D6306" s="620"/>
      <c r="E6306" s="620"/>
      <c r="F6306" s="48"/>
      <c r="N6306" s="285"/>
      <c r="O6306" s="285"/>
      <c r="U6306" s="285"/>
      <c r="V6306" s="285"/>
      <c r="W6306" s="285"/>
      <c r="X6306" s="285"/>
    </row>
    <row r="6307" spans="1:24">
      <c r="A6307" s="45"/>
      <c r="B6307" s="43">
        <f t="shared" si="105"/>
        <v>6285</v>
      </c>
      <c r="C6307" s="539"/>
      <c r="D6307" s="620"/>
      <c r="E6307" s="620"/>
      <c r="F6307" s="48"/>
      <c r="N6307" s="285"/>
      <c r="O6307" s="285"/>
      <c r="U6307" s="285"/>
      <c r="V6307" s="285"/>
      <c r="W6307" s="285"/>
      <c r="X6307" s="285"/>
    </row>
    <row r="6308" spans="1:24">
      <c r="A6308" s="45"/>
      <c r="B6308" s="43">
        <f t="shared" si="105"/>
        <v>6286</v>
      </c>
      <c r="C6308" s="539"/>
      <c r="D6308" s="620"/>
      <c r="E6308" s="620"/>
      <c r="F6308" s="48"/>
      <c r="N6308" s="285"/>
      <c r="O6308" s="285"/>
      <c r="U6308" s="285"/>
      <c r="V6308" s="285"/>
      <c r="W6308" s="285"/>
      <c r="X6308" s="285"/>
    </row>
    <row r="6309" spans="1:24">
      <c r="A6309" s="45"/>
      <c r="B6309" s="43">
        <f t="shared" si="105"/>
        <v>6287</v>
      </c>
      <c r="C6309" s="539"/>
      <c r="D6309" s="620"/>
      <c r="E6309" s="620"/>
      <c r="F6309" s="48"/>
      <c r="N6309" s="285"/>
      <c r="O6309" s="285"/>
      <c r="U6309" s="285"/>
      <c r="V6309" s="285"/>
      <c r="W6309" s="285"/>
      <c r="X6309" s="285"/>
    </row>
    <row r="6310" spans="1:24">
      <c r="A6310" s="45"/>
      <c r="B6310" s="43">
        <f t="shared" si="105"/>
        <v>6288</v>
      </c>
      <c r="C6310" s="539"/>
      <c r="D6310" s="620"/>
      <c r="E6310" s="620"/>
      <c r="F6310" s="48"/>
      <c r="N6310" s="285"/>
      <c r="O6310" s="285"/>
      <c r="U6310" s="285"/>
      <c r="V6310" s="285"/>
      <c r="W6310" s="285"/>
      <c r="X6310" s="285"/>
    </row>
    <row r="6311" spans="1:24">
      <c r="A6311" s="45"/>
      <c r="B6311" s="43">
        <f t="shared" si="105"/>
        <v>6289</v>
      </c>
      <c r="C6311" s="539"/>
      <c r="D6311" s="620"/>
      <c r="E6311" s="620"/>
      <c r="F6311" s="48"/>
      <c r="N6311" s="285"/>
      <c r="O6311" s="285"/>
      <c r="U6311" s="285"/>
      <c r="V6311" s="285"/>
      <c r="W6311" s="285"/>
      <c r="X6311" s="285"/>
    </row>
    <row r="6312" spans="1:24">
      <c r="A6312" s="45"/>
      <c r="B6312" s="43">
        <f t="shared" si="105"/>
        <v>6290</v>
      </c>
      <c r="C6312" s="539"/>
      <c r="D6312" s="620"/>
      <c r="E6312" s="620"/>
      <c r="F6312" s="48"/>
      <c r="N6312" s="285"/>
      <c r="O6312" s="285"/>
      <c r="U6312" s="285"/>
      <c r="V6312" s="285"/>
      <c r="W6312" s="285"/>
      <c r="X6312" s="285"/>
    </row>
    <row r="6313" spans="1:24">
      <c r="A6313" s="45"/>
      <c r="B6313" s="43">
        <f t="shared" si="105"/>
        <v>6291</v>
      </c>
      <c r="C6313" s="539"/>
      <c r="D6313" s="620"/>
      <c r="E6313" s="620"/>
      <c r="F6313" s="48"/>
      <c r="N6313" s="285"/>
      <c r="O6313" s="285"/>
      <c r="U6313" s="285"/>
      <c r="V6313" s="285"/>
      <c r="W6313" s="285"/>
      <c r="X6313" s="285"/>
    </row>
    <row r="6314" spans="1:24">
      <c r="A6314" s="45"/>
      <c r="B6314" s="43">
        <f t="shared" si="105"/>
        <v>6292</v>
      </c>
      <c r="C6314" s="539"/>
      <c r="D6314" s="620"/>
      <c r="E6314" s="620"/>
      <c r="F6314" s="48"/>
      <c r="N6314" s="285"/>
      <c r="O6314" s="285"/>
      <c r="U6314" s="285"/>
      <c r="V6314" s="285"/>
      <c r="W6314" s="285"/>
      <c r="X6314" s="285"/>
    </row>
    <row r="6315" spans="1:24">
      <c r="A6315" s="45"/>
      <c r="B6315" s="43">
        <f t="shared" si="105"/>
        <v>6293</v>
      </c>
      <c r="C6315" s="539"/>
      <c r="D6315" s="620"/>
      <c r="E6315" s="620"/>
      <c r="F6315" s="48"/>
      <c r="N6315" s="285"/>
      <c r="O6315" s="285"/>
      <c r="U6315" s="285"/>
      <c r="V6315" s="285"/>
      <c r="W6315" s="285"/>
      <c r="X6315" s="285"/>
    </row>
    <row r="6316" spans="1:24">
      <c r="A6316" s="45"/>
      <c r="B6316" s="43">
        <f t="shared" si="105"/>
        <v>6294</v>
      </c>
      <c r="C6316" s="539"/>
      <c r="D6316" s="620"/>
      <c r="E6316" s="620"/>
      <c r="F6316" s="48"/>
      <c r="N6316" s="285"/>
      <c r="O6316" s="285"/>
      <c r="U6316" s="285"/>
      <c r="V6316" s="285"/>
      <c r="W6316" s="285"/>
      <c r="X6316" s="285"/>
    </row>
    <row r="6317" spans="1:24">
      <c r="A6317" s="45"/>
      <c r="B6317" s="43">
        <f t="shared" si="105"/>
        <v>6295</v>
      </c>
      <c r="C6317" s="539"/>
      <c r="D6317" s="620"/>
      <c r="E6317" s="620"/>
      <c r="F6317" s="48"/>
      <c r="N6317" s="285"/>
      <c r="O6317" s="285"/>
      <c r="U6317" s="285"/>
      <c r="V6317" s="285"/>
      <c r="W6317" s="285"/>
      <c r="X6317" s="285"/>
    </row>
    <row r="6318" spans="1:24">
      <c r="A6318" s="45"/>
      <c r="B6318" s="43">
        <f t="shared" si="105"/>
        <v>6296</v>
      </c>
      <c r="C6318" s="539"/>
      <c r="D6318" s="620"/>
      <c r="E6318" s="620"/>
      <c r="F6318" s="48"/>
      <c r="N6318" s="285"/>
      <c r="O6318" s="285"/>
      <c r="U6318" s="285"/>
      <c r="V6318" s="285"/>
      <c r="W6318" s="285"/>
      <c r="X6318" s="285"/>
    </row>
    <row r="6319" spans="1:24">
      <c r="A6319" s="45"/>
      <c r="B6319" s="43">
        <f t="shared" si="105"/>
        <v>6297</v>
      </c>
      <c r="C6319" s="539"/>
      <c r="D6319" s="620"/>
      <c r="E6319" s="620"/>
      <c r="F6319" s="48"/>
      <c r="N6319" s="285"/>
      <c r="O6319" s="285"/>
      <c r="U6319" s="285"/>
      <c r="V6319" s="285"/>
      <c r="W6319" s="285"/>
      <c r="X6319" s="285"/>
    </row>
    <row r="6320" spans="1:24">
      <c r="A6320" s="45"/>
      <c r="B6320" s="43">
        <f t="shared" si="105"/>
        <v>6298</v>
      </c>
      <c r="C6320" s="539"/>
      <c r="D6320" s="620"/>
      <c r="E6320" s="620"/>
      <c r="F6320" s="48"/>
      <c r="N6320" s="285"/>
      <c r="O6320" s="285"/>
      <c r="U6320" s="285"/>
      <c r="V6320" s="285"/>
      <c r="W6320" s="285"/>
      <c r="X6320" s="285"/>
    </row>
    <row r="6321" spans="1:24">
      <c r="A6321" s="45"/>
      <c r="B6321" s="43">
        <f t="shared" si="105"/>
        <v>6299</v>
      </c>
      <c r="C6321" s="539"/>
      <c r="D6321" s="620"/>
      <c r="E6321" s="620"/>
      <c r="F6321" s="48"/>
      <c r="N6321" s="285"/>
      <c r="O6321" s="285"/>
      <c r="U6321" s="285"/>
      <c r="V6321" s="285"/>
      <c r="W6321" s="285"/>
      <c r="X6321" s="285"/>
    </row>
    <row r="6322" spans="1:24">
      <c r="A6322" s="45"/>
      <c r="B6322" s="43">
        <f t="shared" si="105"/>
        <v>6300</v>
      </c>
      <c r="C6322" s="539"/>
      <c r="D6322" s="620"/>
      <c r="E6322" s="620"/>
      <c r="F6322" s="48"/>
      <c r="N6322" s="285"/>
      <c r="O6322" s="285"/>
      <c r="U6322" s="285"/>
      <c r="V6322" s="285"/>
      <c r="W6322" s="285"/>
      <c r="X6322" s="285"/>
    </row>
    <row r="6323" spans="1:24">
      <c r="A6323" s="45"/>
      <c r="B6323" s="43">
        <f t="shared" si="105"/>
        <v>6301</v>
      </c>
      <c r="C6323" s="539"/>
      <c r="D6323" s="620"/>
      <c r="E6323" s="620"/>
      <c r="F6323" s="48"/>
      <c r="N6323" s="285"/>
      <c r="O6323" s="285"/>
      <c r="U6323" s="285"/>
      <c r="V6323" s="285"/>
      <c r="W6323" s="285"/>
      <c r="X6323" s="285"/>
    </row>
    <row r="6324" spans="1:24">
      <c r="A6324" s="45"/>
      <c r="B6324" s="43">
        <f t="shared" si="105"/>
        <v>6302</v>
      </c>
      <c r="C6324" s="539"/>
      <c r="D6324" s="620"/>
      <c r="E6324" s="620"/>
      <c r="F6324" s="48"/>
      <c r="N6324" s="285"/>
      <c r="O6324" s="285"/>
      <c r="U6324" s="285"/>
      <c r="V6324" s="285"/>
      <c r="W6324" s="285"/>
      <c r="X6324" s="285"/>
    </row>
    <row r="6325" spans="1:24">
      <c r="A6325" s="45"/>
      <c r="B6325" s="43">
        <f t="shared" si="105"/>
        <v>6303</v>
      </c>
      <c r="C6325" s="539"/>
      <c r="D6325" s="620"/>
      <c r="E6325" s="620"/>
      <c r="F6325" s="48"/>
      <c r="N6325" s="285"/>
      <c r="O6325" s="285"/>
      <c r="U6325" s="285"/>
      <c r="V6325" s="285"/>
      <c r="W6325" s="285"/>
      <c r="X6325" s="285"/>
    </row>
    <row r="6326" spans="1:24">
      <c r="A6326" s="45"/>
      <c r="B6326" s="43">
        <f t="shared" si="105"/>
        <v>6304</v>
      </c>
      <c r="C6326" s="539"/>
      <c r="D6326" s="620"/>
      <c r="E6326" s="620"/>
      <c r="F6326" s="48"/>
      <c r="N6326" s="285"/>
      <c r="O6326" s="285"/>
      <c r="U6326" s="285"/>
      <c r="V6326" s="285"/>
      <c r="W6326" s="285"/>
      <c r="X6326" s="285"/>
    </row>
    <row r="6327" spans="1:24">
      <c r="A6327" s="45"/>
      <c r="B6327" s="43">
        <f t="shared" si="105"/>
        <v>6305</v>
      </c>
      <c r="C6327" s="539"/>
      <c r="D6327" s="620"/>
      <c r="E6327" s="620"/>
      <c r="F6327" s="48"/>
      <c r="N6327" s="285"/>
      <c r="O6327" s="285"/>
      <c r="U6327" s="285"/>
      <c r="V6327" s="285"/>
      <c r="W6327" s="285"/>
      <c r="X6327" s="285"/>
    </row>
    <row r="6328" spans="1:24">
      <c r="A6328" s="45"/>
      <c r="B6328" s="43">
        <f t="shared" si="105"/>
        <v>6306</v>
      </c>
      <c r="C6328" s="539"/>
      <c r="D6328" s="620"/>
      <c r="E6328" s="620"/>
      <c r="F6328" s="48"/>
      <c r="N6328" s="285"/>
      <c r="O6328" s="285"/>
      <c r="U6328" s="285"/>
      <c r="V6328" s="285"/>
      <c r="W6328" s="285"/>
      <c r="X6328" s="285"/>
    </row>
    <row r="6329" spans="1:24">
      <c r="A6329" s="45"/>
      <c r="B6329" s="43">
        <f t="shared" si="105"/>
        <v>6307</v>
      </c>
      <c r="C6329" s="539"/>
      <c r="D6329" s="620"/>
      <c r="E6329" s="620"/>
      <c r="F6329" s="48"/>
      <c r="N6329" s="285"/>
      <c r="O6329" s="285"/>
      <c r="U6329" s="285"/>
      <c r="V6329" s="285"/>
      <c r="W6329" s="285"/>
      <c r="X6329" s="285"/>
    </row>
    <row r="6330" spans="1:24">
      <c r="A6330" s="45"/>
      <c r="B6330" s="43">
        <f t="shared" si="105"/>
        <v>6308</v>
      </c>
      <c r="C6330" s="539"/>
      <c r="D6330" s="620"/>
      <c r="E6330" s="620"/>
      <c r="F6330" s="48"/>
      <c r="N6330" s="285"/>
      <c r="O6330" s="285"/>
      <c r="U6330" s="285"/>
      <c r="V6330" s="285"/>
      <c r="W6330" s="285"/>
      <c r="X6330" s="285"/>
    </row>
    <row r="6331" spans="1:24">
      <c r="A6331" s="45"/>
      <c r="B6331" s="43">
        <f t="shared" si="105"/>
        <v>6309</v>
      </c>
      <c r="C6331" s="539"/>
      <c r="D6331" s="620"/>
      <c r="E6331" s="620"/>
      <c r="F6331" s="48"/>
      <c r="N6331" s="285"/>
      <c r="O6331" s="285"/>
      <c r="U6331" s="285"/>
      <c r="V6331" s="285"/>
      <c r="W6331" s="285"/>
      <c r="X6331" s="285"/>
    </row>
    <row r="6332" spans="1:24">
      <c r="A6332" s="45"/>
      <c r="B6332" s="43">
        <f t="shared" si="105"/>
        <v>6310</v>
      </c>
      <c r="C6332" s="539"/>
      <c r="D6332" s="620"/>
      <c r="E6332" s="620"/>
      <c r="F6332" s="48"/>
      <c r="N6332" s="285"/>
      <c r="O6332" s="285"/>
      <c r="U6332" s="285"/>
      <c r="V6332" s="285"/>
      <c r="W6332" s="285"/>
      <c r="X6332" s="285"/>
    </row>
    <row r="6333" spans="1:24">
      <c r="A6333" s="45"/>
      <c r="B6333" s="43">
        <f t="shared" si="105"/>
        <v>6311</v>
      </c>
      <c r="C6333" s="539"/>
      <c r="D6333" s="620"/>
      <c r="E6333" s="620"/>
      <c r="F6333" s="48"/>
      <c r="N6333" s="285"/>
      <c r="O6333" s="285"/>
      <c r="U6333" s="285"/>
      <c r="V6333" s="285"/>
      <c r="W6333" s="285"/>
      <c r="X6333" s="285"/>
    </row>
    <row r="6334" spans="1:24">
      <c r="A6334" s="45"/>
      <c r="B6334" s="43">
        <f t="shared" si="105"/>
        <v>6312</v>
      </c>
      <c r="C6334" s="539"/>
      <c r="D6334" s="620"/>
      <c r="E6334" s="620"/>
      <c r="F6334" s="48"/>
      <c r="N6334" s="285"/>
      <c r="O6334" s="285"/>
      <c r="U6334" s="285"/>
      <c r="V6334" s="285"/>
      <c r="W6334" s="285"/>
      <c r="X6334" s="285"/>
    </row>
    <row r="6335" spans="1:24">
      <c r="A6335" s="45"/>
      <c r="B6335" s="43">
        <f t="shared" si="105"/>
        <v>6313</v>
      </c>
      <c r="C6335" s="539"/>
      <c r="D6335" s="620"/>
      <c r="E6335" s="620"/>
      <c r="F6335" s="48"/>
      <c r="N6335" s="285"/>
      <c r="O6335" s="285"/>
      <c r="U6335" s="285"/>
      <c r="V6335" s="285"/>
      <c r="W6335" s="285"/>
      <c r="X6335" s="285"/>
    </row>
    <row r="6336" spans="1:24">
      <c r="A6336" s="45"/>
      <c r="B6336" s="43">
        <f t="shared" si="105"/>
        <v>6314</v>
      </c>
      <c r="C6336" s="539"/>
      <c r="D6336" s="620"/>
      <c r="E6336" s="620"/>
      <c r="F6336" s="48"/>
      <c r="N6336" s="285"/>
      <c r="O6336" s="285"/>
      <c r="U6336" s="285"/>
      <c r="V6336" s="285"/>
      <c r="W6336" s="285"/>
      <c r="X6336" s="285"/>
    </row>
    <row r="6337" spans="1:24">
      <c r="A6337" s="45"/>
      <c r="B6337" s="43">
        <f t="shared" si="105"/>
        <v>6315</v>
      </c>
      <c r="C6337" s="539"/>
      <c r="D6337" s="620"/>
      <c r="E6337" s="620"/>
      <c r="F6337" s="48"/>
      <c r="N6337" s="285"/>
      <c r="O6337" s="285"/>
      <c r="U6337" s="285"/>
      <c r="V6337" s="285"/>
      <c r="W6337" s="285"/>
      <c r="X6337" s="285"/>
    </row>
    <row r="6338" spans="1:24">
      <c r="A6338" s="45"/>
      <c r="B6338" s="43">
        <f t="shared" si="105"/>
        <v>6316</v>
      </c>
      <c r="C6338" s="539"/>
      <c r="D6338" s="620"/>
      <c r="E6338" s="620"/>
      <c r="F6338" s="48"/>
      <c r="N6338" s="285"/>
      <c r="O6338" s="285"/>
      <c r="U6338" s="285"/>
      <c r="V6338" s="285"/>
      <c r="W6338" s="285"/>
      <c r="X6338" s="285"/>
    </row>
    <row r="6339" spans="1:24">
      <c r="A6339" s="45"/>
      <c r="B6339" s="43">
        <f t="shared" si="105"/>
        <v>6317</v>
      </c>
      <c r="C6339" s="539"/>
      <c r="D6339" s="620"/>
      <c r="E6339" s="620"/>
      <c r="F6339" s="48"/>
      <c r="N6339" s="285"/>
      <c r="O6339" s="285"/>
      <c r="U6339" s="285"/>
      <c r="V6339" s="285"/>
      <c r="W6339" s="285"/>
      <c r="X6339" s="285"/>
    </row>
    <row r="6340" spans="1:24">
      <c r="A6340" s="45"/>
      <c r="B6340" s="43">
        <f t="shared" si="105"/>
        <v>6318</v>
      </c>
      <c r="C6340" s="539"/>
      <c r="D6340" s="620"/>
      <c r="E6340" s="620"/>
      <c r="F6340" s="48"/>
      <c r="N6340" s="285"/>
      <c r="O6340" s="285"/>
      <c r="U6340" s="285"/>
      <c r="V6340" s="285"/>
      <c r="W6340" s="285"/>
      <c r="X6340" s="285"/>
    </row>
    <row r="6341" spans="1:24">
      <c r="A6341" s="45"/>
      <c r="B6341" s="43">
        <f t="shared" si="105"/>
        <v>6319</v>
      </c>
      <c r="C6341" s="539"/>
      <c r="D6341" s="620"/>
      <c r="E6341" s="620"/>
      <c r="F6341" s="48"/>
      <c r="N6341" s="285"/>
      <c r="O6341" s="285"/>
      <c r="U6341" s="285"/>
      <c r="V6341" s="285"/>
      <c r="W6341" s="285"/>
      <c r="X6341" s="285"/>
    </row>
    <row r="6342" spans="1:24">
      <c r="A6342" s="45"/>
      <c r="B6342" s="43">
        <f t="shared" si="105"/>
        <v>6320</v>
      </c>
      <c r="C6342" s="539"/>
      <c r="D6342" s="620"/>
      <c r="E6342" s="620"/>
      <c r="F6342" s="48"/>
      <c r="N6342" s="285"/>
      <c r="O6342" s="285"/>
      <c r="U6342" s="285"/>
      <c r="V6342" s="285"/>
      <c r="W6342" s="285"/>
      <c r="X6342" s="285"/>
    </row>
    <row r="6343" spans="1:24">
      <c r="A6343" s="45"/>
      <c r="B6343" s="43">
        <f t="shared" si="105"/>
        <v>6321</v>
      </c>
      <c r="C6343" s="539"/>
      <c r="D6343" s="620"/>
      <c r="E6343" s="620"/>
      <c r="F6343" s="48"/>
      <c r="N6343" s="285"/>
      <c r="O6343" s="285"/>
      <c r="U6343" s="285"/>
      <c r="V6343" s="285"/>
      <c r="W6343" s="285"/>
      <c r="X6343" s="285"/>
    </row>
    <row r="6344" spans="1:24">
      <c r="A6344" s="45"/>
      <c r="B6344" s="43">
        <f t="shared" si="105"/>
        <v>6322</v>
      </c>
      <c r="C6344" s="539"/>
      <c r="D6344" s="620"/>
      <c r="E6344" s="620"/>
      <c r="F6344" s="48"/>
      <c r="N6344" s="285"/>
      <c r="O6344" s="285"/>
      <c r="U6344" s="285"/>
      <c r="V6344" s="285"/>
      <c r="W6344" s="285"/>
      <c r="X6344" s="285"/>
    </row>
    <row r="6345" spans="1:24">
      <c r="A6345" s="45"/>
      <c r="B6345" s="43">
        <f t="shared" si="105"/>
        <v>6323</v>
      </c>
      <c r="C6345" s="539"/>
      <c r="D6345" s="620"/>
      <c r="E6345" s="620"/>
      <c r="F6345" s="48"/>
      <c r="N6345" s="285"/>
      <c r="O6345" s="285"/>
      <c r="U6345" s="285"/>
      <c r="V6345" s="285"/>
      <c r="W6345" s="285"/>
      <c r="X6345" s="285"/>
    </row>
    <row r="6346" spans="1:24">
      <c r="A6346" s="45"/>
      <c r="B6346" s="43">
        <f t="shared" si="105"/>
        <v>6324</v>
      </c>
      <c r="C6346" s="539"/>
      <c r="D6346" s="620"/>
      <c r="E6346" s="620"/>
      <c r="F6346" s="48"/>
      <c r="N6346" s="285"/>
      <c r="O6346" s="285"/>
      <c r="U6346" s="285"/>
      <c r="V6346" s="285"/>
      <c r="W6346" s="285"/>
      <c r="X6346" s="285"/>
    </row>
    <row r="6347" spans="1:24">
      <c r="A6347" s="45"/>
      <c r="B6347" s="43">
        <f t="shared" si="105"/>
        <v>6325</v>
      </c>
      <c r="C6347" s="539"/>
      <c r="D6347" s="620"/>
      <c r="E6347" s="620"/>
      <c r="F6347" s="48"/>
      <c r="N6347" s="285"/>
      <c r="O6347" s="285"/>
      <c r="U6347" s="285"/>
      <c r="V6347" s="285"/>
      <c r="W6347" s="285"/>
      <c r="X6347" s="285"/>
    </row>
    <row r="6348" spans="1:24">
      <c r="A6348" s="45"/>
      <c r="B6348" s="43">
        <f t="shared" si="105"/>
        <v>6326</v>
      </c>
      <c r="C6348" s="539"/>
      <c r="D6348" s="620"/>
      <c r="E6348" s="620"/>
      <c r="F6348" s="48"/>
      <c r="N6348" s="285"/>
      <c r="O6348" s="285"/>
      <c r="U6348" s="285"/>
      <c r="V6348" s="285"/>
      <c r="W6348" s="285"/>
      <c r="X6348" s="285"/>
    </row>
    <row r="6349" spans="1:24">
      <c r="A6349" s="45"/>
      <c r="B6349" s="43">
        <f t="shared" si="105"/>
        <v>6327</v>
      </c>
      <c r="C6349" s="539"/>
      <c r="D6349" s="620"/>
      <c r="E6349" s="620"/>
      <c r="F6349" s="48"/>
      <c r="N6349" s="285"/>
      <c r="O6349" s="285"/>
      <c r="U6349" s="285"/>
      <c r="V6349" s="285"/>
      <c r="W6349" s="285"/>
      <c r="X6349" s="285"/>
    </row>
    <row r="6350" spans="1:24">
      <c r="A6350" s="45"/>
      <c r="B6350" s="43">
        <f t="shared" si="105"/>
        <v>6328</v>
      </c>
      <c r="C6350" s="539"/>
      <c r="D6350" s="620"/>
      <c r="E6350" s="620"/>
      <c r="F6350" s="48"/>
      <c r="N6350" s="285"/>
      <c r="O6350" s="285"/>
      <c r="U6350" s="285"/>
      <c r="V6350" s="285"/>
      <c r="W6350" s="285"/>
      <c r="X6350" s="285"/>
    </row>
    <row r="6351" spans="1:24">
      <c r="A6351" s="45"/>
      <c r="B6351" s="43">
        <f t="shared" si="105"/>
        <v>6329</v>
      </c>
      <c r="C6351" s="539"/>
      <c r="D6351" s="620"/>
      <c r="E6351" s="620"/>
      <c r="F6351" s="48"/>
      <c r="N6351" s="285"/>
      <c r="O6351" s="285"/>
      <c r="U6351" s="285"/>
      <c r="V6351" s="285"/>
      <c r="W6351" s="285"/>
      <c r="X6351" s="285"/>
    </row>
    <row r="6352" spans="1:24">
      <c r="A6352" s="45"/>
      <c r="B6352" s="43">
        <f t="shared" si="105"/>
        <v>6330</v>
      </c>
      <c r="C6352" s="539"/>
      <c r="D6352" s="620"/>
      <c r="E6352" s="620"/>
      <c r="F6352" s="48"/>
      <c r="N6352" s="285"/>
      <c r="O6352" s="285"/>
      <c r="U6352" s="285"/>
      <c r="V6352" s="285"/>
      <c r="W6352" s="285"/>
      <c r="X6352" s="285"/>
    </row>
    <row r="6353" spans="1:24">
      <c r="A6353" s="45"/>
      <c r="B6353" s="43">
        <f t="shared" si="105"/>
        <v>6331</v>
      </c>
      <c r="C6353" s="539"/>
      <c r="D6353" s="620"/>
      <c r="E6353" s="620"/>
      <c r="F6353" s="48"/>
      <c r="N6353" s="285"/>
      <c r="O6353" s="285"/>
      <c r="U6353" s="285"/>
      <c r="V6353" s="285"/>
      <c r="W6353" s="285"/>
      <c r="X6353" s="285"/>
    </row>
    <row r="6354" spans="1:24">
      <c r="A6354" s="45"/>
      <c r="B6354" s="43">
        <f t="shared" si="105"/>
        <v>6332</v>
      </c>
      <c r="C6354" s="539"/>
      <c r="D6354" s="620"/>
      <c r="E6354" s="620"/>
      <c r="F6354" s="48"/>
      <c r="N6354" s="285"/>
      <c r="O6354" s="285"/>
      <c r="U6354" s="285"/>
      <c r="V6354" s="285"/>
      <c r="W6354" s="285"/>
      <c r="X6354" s="285"/>
    </row>
    <row r="6355" spans="1:24">
      <c r="A6355" s="45"/>
      <c r="B6355" s="43">
        <f t="shared" si="105"/>
        <v>6333</v>
      </c>
      <c r="C6355" s="539"/>
      <c r="D6355" s="620"/>
      <c r="E6355" s="620"/>
      <c r="F6355" s="48"/>
      <c r="N6355" s="285"/>
      <c r="O6355" s="285"/>
      <c r="U6355" s="285"/>
      <c r="V6355" s="285"/>
      <c r="W6355" s="285"/>
      <c r="X6355" s="285"/>
    </row>
    <row r="6356" spans="1:24">
      <c r="A6356" s="45"/>
      <c r="B6356" s="43">
        <f t="shared" si="105"/>
        <v>6334</v>
      </c>
      <c r="C6356" s="539"/>
      <c r="D6356" s="620"/>
      <c r="E6356" s="620"/>
      <c r="F6356" s="48"/>
      <c r="N6356" s="285"/>
      <c r="O6356" s="285"/>
      <c r="U6356" s="285"/>
      <c r="V6356" s="285"/>
      <c r="W6356" s="285"/>
      <c r="X6356" s="285"/>
    </row>
    <row r="6357" spans="1:24">
      <c r="A6357" s="45"/>
      <c r="B6357" s="43">
        <f t="shared" si="105"/>
        <v>6335</v>
      </c>
      <c r="C6357" s="539"/>
      <c r="D6357" s="620"/>
      <c r="E6357" s="620"/>
      <c r="F6357" s="48"/>
      <c r="N6357" s="285"/>
      <c r="O6357" s="285"/>
      <c r="U6357" s="285"/>
      <c r="V6357" s="285"/>
      <c r="W6357" s="285"/>
      <c r="X6357" s="285"/>
    </row>
    <row r="6358" spans="1:24">
      <c r="A6358" s="45"/>
      <c r="B6358" s="43">
        <f t="shared" si="105"/>
        <v>6336</v>
      </c>
      <c r="C6358" s="539"/>
      <c r="D6358" s="620"/>
      <c r="E6358" s="620"/>
      <c r="F6358" s="48"/>
      <c r="N6358" s="285"/>
      <c r="O6358" s="285"/>
      <c r="U6358" s="285"/>
      <c r="V6358" s="285"/>
      <c r="W6358" s="285"/>
      <c r="X6358" s="285"/>
    </row>
    <row r="6359" spans="1:24">
      <c r="A6359" s="45"/>
      <c r="B6359" s="43">
        <f t="shared" si="105"/>
        <v>6337</v>
      </c>
      <c r="C6359" s="539"/>
      <c r="D6359" s="620"/>
      <c r="E6359" s="620"/>
      <c r="F6359" s="48"/>
      <c r="N6359" s="285"/>
      <c r="O6359" s="285"/>
      <c r="U6359" s="285"/>
      <c r="V6359" s="285"/>
      <c r="W6359" s="285"/>
      <c r="X6359" s="285"/>
    </row>
    <row r="6360" spans="1:24">
      <c r="A6360" s="45"/>
      <c r="B6360" s="43">
        <f t="shared" si="105"/>
        <v>6338</v>
      </c>
      <c r="C6360" s="539"/>
      <c r="D6360" s="620"/>
      <c r="E6360" s="620"/>
      <c r="F6360" s="48"/>
      <c r="N6360" s="285"/>
      <c r="O6360" s="285"/>
      <c r="U6360" s="285"/>
      <c r="V6360" s="285"/>
      <c r="W6360" s="285"/>
      <c r="X6360" s="285"/>
    </row>
    <row r="6361" spans="1:24">
      <c r="A6361" s="45"/>
      <c r="B6361" s="43">
        <f t="shared" ref="B6361:B6424" si="106">B6360+1</f>
        <v>6339</v>
      </c>
      <c r="C6361" s="539"/>
      <c r="D6361" s="620"/>
      <c r="E6361" s="620"/>
      <c r="F6361" s="48"/>
      <c r="N6361" s="285"/>
      <c r="O6361" s="285"/>
      <c r="U6361" s="285"/>
      <c r="V6361" s="285"/>
      <c r="W6361" s="285"/>
      <c r="X6361" s="285"/>
    </row>
    <row r="6362" spans="1:24">
      <c r="A6362" s="45"/>
      <c r="B6362" s="43">
        <f t="shared" si="106"/>
        <v>6340</v>
      </c>
      <c r="C6362" s="539"/>
      <c r="D6362" s="620"/>
      <c r="E6362" s="620"/>
      <c r="F6362" s="48"/>
      <c r="N6362" s="285"/>
      <c r="O6362" s="285"/>
      <c r="U6362" s="285"/>
      <c r="V6362" s="285"/>
      <c r="W6362" s="285"/>
      <c r="X6362" s="285"/>
    </row>
    <row r="6363" spans="1:24">
      <c r="A6363" s="45"/>
      <c r="B6363" s="43">
        <f t="shared" si="106"/>
        <v>6341</v>
      </c>
      <c r="C6363" s="539"/>
      <c r="D6363" s="620"/>
      <c r="E6363" s="620"/>
      <c r="F6363" s="48"/>
      <c r="N6363" s="285"/>
      <c r="O6363" s="285"/>
      <c r="U6363" s="285"/>
      <c r="V6363" s="285"/>
      <c r="W6363" s="285"/>
      <c r="X6363" s="285"/>
    </row>
    <row r="6364" spans="1:24">
      <c r="A6364" s="45"/>
      <c r="B6364" s="43">
        <f t="shared" si="106"/>
        <v>6342</v>
      </c>
      <c r="C6364" s="539"/>
      <c r="D6364" s="620"/>
      <c r="E6364" s="620"/>
      <c r="F6364" s="48"/>
      <c r="N6364" s="285"/>
      <c r="O6364" s="285"/>
      <c r="U6364" s="285"/>
      <c r="V6364" s="285"/>
      <c r="W6364" s="285"/>
      <c r="X6364" s="285"/>
    </row>
    <row r="6365" spans="1:24">
      <c r="A6365" s="45"/>
      <c r="B6365" s="43">
        <f t="shared" si="106"/>
        <v>6343</v>
      </c>
      <c r="C6365" s="539"/>
      <c r="D6365" s="620"/>
      <c r="E6365" s="620"/>
      <c r="F6365" s="48"/>
      <c r="N6365" s="285"/>
      <c r="O6365" s="285"/>
      <c r="U6365" s="285"/>
      <c r="V6365" s="285"/>
      <c r="W6365" s="285"/>
      <c r="X6365" s="285"/>
    </row>
    <row r="6366" spans="1:24">
      <c r="A6366" s="45"/>
      <c r="B6366" s="43">
        <f t="shared" si="106"/>
        <v>6344</v>
      </c>
      <c r="C6366" s="539"/>
      <c r="D6366" s="620"/>
      <c r="E6366" s="620"/>
      <c r="F6366" s="48"/>
      <c r="N6366" s="285"/>
      <c r="O6366" s="285"/>
      <c r="U6366" s="285"/>
      <c r="V6366" s="285"/>
      <c r="W6366" s="285"/>
      <c r="X6366" s="285"/>
    </row>
    <row r="6367" spans="1:24">
      <c r="A6367" s="45"/>
      <c r="B6367" s="43">
        <f t="shared" si="106"/>
        <v>6345</v>
      </c>
      <c r="C6367" s="539"/>
      <c r="D6367" s="620"/>
      <c r="E6367" s="620"/>
      <c r="F6367" s="48"/>
      <c r="N6367" s="285"/>
      <c r="O6367" s="285"/>
      <c r="U6367" s="285"/>
      <c r="V6367" s="285"/>
      <c r="W6367" s="285"/>
      <c r="X6367" s="285"/>
    </row>
    <row r="6368" spans="1:24">
      <c r="A6368" s="45"/>
      <c r="B6368" s="43">
        <f t="shared" si="106"/>
        <v>6346</v>
      </c>
      <c r="C6368" s="539"/>
      <c r="D6368" s="620"/>
      <c r="E6368" s="620"/>
      <c r="F6368" s="48"/>
      <c r="N6368" s="285"/>
      <c r="O6368" s="285"/>
      <c r="U6368" s="285"/>
      <c r="V6368" s="285"/>
      <c r="W6368" s="285"/>
      <c r="X6368" s="285"/>
    </row>
    <row r="6369" spans="1:24">
      <c r="A6369" s="45"/>
      <c r="B6369" s="43">
        <f t="shared" si="106"/>
        <v>6347</v>
      </c>
      <c r="C6369" s="539"/>
      <c r="D6369" s="620"/>
      <c r="E6369" s="620"/>
      <c r="F6369" s="48"/>
      <c r="N6369" s="285"/>
      <c r="O6369" s="285"/>
      <c r="U6369" s="285"/>
      <c r="V6369" s="285"/>
      <c r="W6369" s="285"/>
      <c r="X6369" s="285"/>
    </row>
    <row r="6370" spans="1:24">
      <c r="A6370" s="45"/>
      <c r="B6370" s="43">
        <f t="shared" si="106"/>
        <v>6348</v>
      </c>
      <c r="C6370" s="539"/>
      <c r="D6370" s="620"/>
      <c r="E6370" s="620"/>
      <c r="F6370" s="48"/>
      <c r="N6370" s="285"/>
      <c r="O6370" s="285"/>
      <c r="U6370" s="285"/>
      <c r="V6370" s="285"/>
      <c r="W6370" s="285"/>
      <c r="X6370" s="285"/>
    </row>
    <row r="6371" spans="1:24">
      <c r="A6371" s="45"/>
      <c r="B6371" s="43">
        <f t="shared" si="106"/>
        <v>6349</v>
      </c>
      <c r="C6371" s="539"/>
      <c r="D6371" s="620"/>
      <c r="E6371" s="620"/>
      <c r="F6371" s="48"/>
      <c r="N6371" s="285"/>
      <c r="O6371" s="285"/>
      <c r="U6371" s="285"/>
      <c r="V6371" s="285"/>
      <c r="W6371" s="285"/>
      <c r="X6371" s="285"/>
    </row>
    <row r="6372" spans="1:24">
      <c r="A6372" s="45"/>
      <c r="B6372" s="43">
        <f t="shared" si="106"/>
        <v>6350</v>
      </c>
      <c r="C6372" s="539"/>
      <c r="D6372" s="620"/>
      <c r="E6372" s="620"/>
      <c r="F6372" s="48"/>
      <c r="N6372" s="285"/>
      <c r="O6372" s="285"/>
      <c r="U6372" s="285"/>
      <c r="V6372" s="285"/>
      <c r="W6372" s="285"/>
      <c r="X6372" s="285"/>
    </row>
    <row r="6373" spans="1:24">
      <c r="A6373" s="45"/>
      <c r="B6373" s="43">
        <f t="shared" si="106"/>
        <v>6351</v>
      </c>
      <c r="C6373" s="539"/>
      <c r="D6373" s="620"/>
      <c r="E6373" s="620"/>
      <c r="F6373" s="48"/>
      <c r="N6373" s="285"/>
      <c r="O6373" s="285"/>
      <c r="U6373" s="285"/>
      <c r="V6373" s="285"/>
      <c r="W6373" s="285"/>
      <c r="X6373" s="285"/>
    </row>
    <row r="6374" spans="1:24">
      <c r="A6374" s="45"/>
      <c r="B6374" s="43">
        <f t="shared" si="106"/>
        <v>6352</v>
      </c>
      <c r="C6374" s="539"/>
      <c r="D6374" s="620"/>
      <c r="E6374" s="620"/>
      <c r="F6374" s="48"/>
      <c r="N6374" s="285"/>
      <c r="O6374" s="285"/>
      <c r="U6374" s="285"/>
      <c r="V6374" s="285"/>
      <c r="W6374" s="285"/>
      <c r="X6374" s="285"/>
    </row>
    <row r="6375" spans="1:24">
      <c r="A6375" s="45"/>
      <c r="B6375" s="43">
        <f t="shared" si="106"/>
        <v>6353</v>
      </c>
      <c r="C6375" s="539"/>
      <c r="D6375" s="620"/>
      <c r="E6375" s="620"/>
      <c r="F6375" s="48"/>
      <c r="N6375" s="285"/>
      <c r="O6375" s="285"/>
      <c r="U6375" s="285"/>
      <c r="V6375" s="285"/>
      <c r="W6375" s="285"/>
      <c r="X6375" s="285"/>
    </row>
    <row r="6376" spans="1:24">
      <c r="A6376" s="45"/>
      <c r="B6376" s="43">
        <f t="shared" si="106"/>
        <v>6354</v>
      </c>
      <c r="C6376" s="539"/>
      <c r="D6376" s="620"/>
      <c r="E6376" s="620"/>
      <c r="F6376" s="48"/>
      <c r="N6376" s="285"/>
      <c r="O6376" s="285"/>
      <c r="U6376" s="285"/>
      <c r="V6376" s="285"/>
      <c r="W6376" s="285"/>
      <c r="X6376" s="285"/>
    </row>
    <row r="6377" spans="1:24">
      <c r="A6377" s="45"/>
      <c r="B6377" s="43">
        <f t="shared" si="106"/>
        <v>6355</v>
      </c>
      <c r="C6377" s="539"/>
      <c r="D6377" s="620"/>
      <c r="E6377" s="620"/>
      <c r="F6377" s="48"/>
      <c r="N6377" s="285"/>
      <c r="O6377" s="285"/>
      <c r="U6377" s="285"/>
      <c r="V6377" s="285"/>
      <c r="W6377" s="285"/>
      <c r="X6377" s="285"/>
    </row>
    <row r="6378" spans="1:24">
      <c r="A6378" s="45"/>
      <c r="B6378" s="43">
        <f t="shared" si="106"/>
        <v>6356</v>
      </c>
      <c r="C6378" s="539"/>
      <c r="D6378" s="620"/>
      <c r="E6378" s="620"/>
      <c r="F6378" s="48"/>
      <c r="N6378" s="285"/>
      <c r="O6378" s="285"/>
      <c r="U6378" s="285"/>
      <c r="V6378" s="285"/>
      <c r="W6378" s="285"/>
      <c r="X6378" s="285"/>
    </row>
    <row r="6379" spans="1:24">
      <c r="A6379" s="45"/>
      <c r="B6379" s="43">
        <f t="shared" si="106"/>
        <v>6357</v>
      </c>
      <c r="C6379" s="539"/>
      <c r="D6379" s="620"/>
      <c r="E6379" s="620"/>
      <c r="F6379" s="48"/>
      <c r="N6379" s="285"/>
      <c r="O6379" s="285"/>
      <c r="U6379" s="285"/>
      <c r="V6379" s="285"/>
      <c r="W6379" s="285"/>
      <c r="X6379" s="285"/>
    </row>
    <row r="6380" spans="1:24">
      <c r="A6380" s="45"/>
      <c r="B6380" s="43">
        <f t="shared" si="106"/>
        <v>6358</v>
      </c>
      <c r="C6380" s="539"/>
      <c r="D6380" s="620"/>
      <c r="E6380" s="620"/>
      <c r="F6380" s="48"/>
      <c r="N6380" s="285"/>
      <c r="O6380" s="285"/>
      <c r="U6380" s="285"/>
      <c r="V6380" s="285"/>
      <c r="W6380" s="285"/>
      <c r="X6380" s="285"/>
    </row>
    <row r="6381" spans="1:24">
      <c r="A6381" s="45"/>
      <c r="B6381" s="43">
        <f t="shared" si="106"/>
        <v>6359</v>
      </c>
      <c r="C6381" s="539"/>
      <c r="D6381" s="620"/>
      <c r="E6381" s="620"/>
      <c r="F6381" s="48"/>
      <c r="N6381" s="285"/>
      <c r="O6381" s="285"/>
      <c r="U6381" s="285"/>
      <c r="V6381" s="285"/>
      <c r="W6381" s="285"/>
      <c r="X6381" s="285"/>
    </row>
    <row r="6382" spans="1:24">
      <c r="A6382" s="45"/>
      <c r="B6382" s="43">
        <f t="shared" si="106"/>
        <v>6360</v>
      </c>
      <c r="C6382" s="539"/>
      <c r="D6382" s="620"/>
      <c r="E6382" s="620"/>
      <c r="F6382" s="48"/>
      <c r="N6382" s="285"/>
      <c r="O6382" s="285"/>
      <c r="U6382" s="285"/>
      <c r="V6382" s="285"/>
      <c r="W6382" s="285"/>
      <c r="X6382" s="285"/>
    </row>
    <row r="6383" spans="1:24">
      <c r="A6383" s="45"/>
      <c r="B6383" s="43">
        <f t="shared" si="106"/>
        <v>6361</v>
      </c>
      <c r="C6383" s="539"/>
      <c r="D6383" s="620"/>
      <c r="E6383" s="620"/>
      <c r="F6383" s="48"/>
      <c r="N6383" s="285"/>
      <c r="O6383" s="285"/>
      <c r="U6383" s="285"/>
      <c r="V6383" s="285"/>
      <c r="W6383" s="285"/>
      <c r="X6383" s="285"/>
    </row>
    <row r="6384" spans="1:24">
      <c r="A6384" s="45"/>
      <c r="B6384" s="43">
        <f t="shared" si="106"/>
        <v>6362</v>
      </c>
      <c r="C6384" s="539"/>
      <c r="D6384" s="620"/>
      <c r="E6384" s="620"/>
      <c r="F6384" s="48"/>
      <c r="N6384" s="285"/>
      <c r="O6384" s="285"/>
      <c r="U6384" s="285"/>
      <c r="V6384" s="285"/>
      <c r="W6384" s="285"/>
      <c r="X6384" s="285"/>
    </row>
    <row r="6385" spans="1:24">
      <c r="A6385" s="45"/>
      <c r="B6385" s="43">
        <f t="shared" si="106"/>
        <v>6363</v>
      </c>
      <c r="C6385" s="539"/>
      <c r="D6385" s="620"/>
      <c r="E6385" s="620"/>
      <c r="F6385" s="48"/>
      <c r="N6385" s="285"/>
      <c r="O6385" s="285"/>
      <c r="U6385" s="285"/>
      <c r="V6385" s="285"/>
      <c r="W6385" s="285"/>
      <c r="X6385" s="285"/>
    </row>
    <row r="6386" spans="1:24">
      <c r="A6386" s="45"/>
      <c r="B6386" s="43">
        <f t="shared" si="106"/>
        <v>6364</v>
      </c>
      <c r="C6386" s="539"/>
      <c r="D6386" s="620"/>
      <c r="E6386" s="620"/>
      <c r="F6386" s="48"/>
      <c r="N6386" s="285"/>
      <c r="O6386" s="285"/>
      <c r="U6386" s="285"/>
      <c r="V6386" s="285"/>
      <c r="W6386" s="285"/>
      <c r="X6386" s="285"/>
    </row>
    <row r="6387" spans="1:24">
      <c r="A6387" s="45"/>
      <c r="B6387" s="43">
        <f t="shared" si="106"/>
        <v>6365</v>
      </c>
      <c r="C6387" s="539"/>
      <c r="D6387" s="620"/>
      <c r="E6387" s="620"/>
      <c r="F6387" s="48"/>
      <c r="N6387" s="285"/>
      <c r="O6387" s="285"/>
      <c r="U6387" s="285"/>
      <c r="V6387" s="285"/>
      <c r="W6387" s="285"/>
      <c r="X6387" s="285"/>
    </row>
    <row r="6388" spans="1:24">
      <c r="A6388" s="45"/>
      <c r="B6388" s="43">
        <f t="shared" si="106"/>
        <v>6366</v>
      </c>
      <c r="C6388" s="539"/>
      <c r="D6388" s="620"/>
      <c r="E6388" s="620"/>
      <c r="F6388" s="48"/>
      <c r="N6388" s="285"/>
      <c r="O6388" s="285"/>
      <c r="U6388" s="285"/>
      <c r="V6388" s="285"/>
      <c r="W6388" s="285"/>
      <c r="X6388" s="285"/>
    </row>
    <row r="6389" spans="1:24">
      <c r="A6389" s="45"/>
      <c r="B6389" s="43">
        <f t="shared" si="106"/>
        <v>6367</v>
      </c>
      <c r="C6389" s="539"/>
      <c r="D6389" s="620"/>
      <c r="E6389" s="620"/>
      <c r="F6389" s="48"/>
      <c r="N6389" s="285"/>
      <c r="O6389" s="285"/>
      <c r="U6389" s="285"/>
      <c r="V6389" s="285"/>
      <c r="W6389" s="285"/>
      <c r="X6389" s="285"/>
    </row>
    <row r="6390" spans="1:24">
      <c r="A6390" s="45"/>
      <c r="B6390" s="43">
        <f t="shared" si="106"/>
        <v>6368</v>
      </c>
      <c r="C6390" s="539"/>
      <c r="D6390" s="620"/>
      <c r="E6390" s="620"/>
      <c r="F6390" s="48"/>
      <c r="N6390" s="285"/>
      <c r="O6390" s="285"/>
      <c r="U6390" s="285"/>
      <c r="V6390" s="285"/>
      <c r="W6390" s="285"/>
      <c r="X6390" s="285"/>
    </row>
    <row r="6391" spans="1:24">
      <c r="A6391" s="45"/>
      <c r="B6391" s="43">
        <f t="shared" si="106"/>
        <v>6369</v>
      </c>
      <c r="C6391" s="539"/>
      <c r="D6391" s="620"/>
      <c r="E6391" s="620"/>
      <c r="F6391" s="48"/>
      <c r="N6391" s="285"/>
      <c r="O6391" s="285"/>
      <c r="U6391" s="285"/>
      <c r="V6391" s="285"/>
      <c r="W6391" s="285"/>
      <c r="X6391" s="285"/>
    </row>
    <row r="6392" spans="1:24">
      <c r="A6392" s="45"/>
      <c r="B6392" s="43">
        <f t="shared" si="106"/>
        <v>6370</v>
      </c>
      <c r="C6392" s="539"/>
      <c r="D6392" s="620"/>
      <c r="E6392" s="620"/>
      <c r="F6392" s="48"/>
      <c r="N6392" s="285"/>
      <c r="O6392" s="285"/>
      <c r="U6392" s="285"/>
      <c r="V6392" s="285"/>
      <c r="W6392" s="285"/>
      <c r="X6392" s="285"/>
    </row>
    <row r="6393" spans="1:24">
      <c r="A6393" s="45"/>
      <c r="B6393" s="43">
        <f t="shared" si="106"/>
        <v>6371</v>
      </c>
      <c r="C6393" s="539"/>
      <c r="D6393" s="620"/>
      <c r="E6393" s="620"/>
      <c r="F6393" s="48"/>
      <c r="N6393" s="285"/>
      <c r="O6393" s="285"/>
      <c r="U6393" s="285"/>
      <c r="V6393" s="285"/>
      <c r="W6393" s="285"/>
      <c r="X6393" s="285"/>
    </row>
    <row r="6394" spans="1:24">
      <c r="A6394" s="45"/>
      <c r="B6394" s="43">
        <f t="shared" si="106"/>
        <v>6372</v>
      </c>
      <c r="C6394" s="539"/>
      <c r="D6394" s="620"/>
      <c r="E6394" s="620"/>
      <c r="F6394" s="48"/>
      <c r="N6394" s="285"/>
      <c r="O6394" s="285"/>
      <c r="U6394" s="285"/>
      <c r="V6394" s="285"/>
      <c r="W6394" s="285"/>
      <c r="X6394" s="285"/>
    </row>
    <row r="6395" spans="1:24">
      <c r="A6395" s="45"/>
      <c r="B6395" s="43">
        <f t="shared" si="106"/>
        <v>6373</v>
      </c>
      <c r="C6395" s="539"/>
      <c r="D6395" s="620"/>
      <c r="E6395" s="620"/>
      <c r="F6395" s="48"/>
      <c r="N6395" s="285"/>
      <c r="O6395" s="285"/>
      <c r="U6395" s="285"/>
      <c r="V6395" s="285"/>
      <c r="W6395" s="285"/>
      <c r="X6395" s="285"/>
    </row>
    <row r="6396" spans="1:24">
      <c r="A6396" s="45"/>
      <c r="B6396" s="43">
        <f t="shared" si="106"/>
        <v>6374</v>
      </c>
      <c r="C6396" s="539"/>
      <c r="D6396" s="620"/>
      <c r="E6396" s="620"/>
      <c r="F6396" s="48"/>
      <c r="N6396" s="285"/>
      <c r="O6396" s="285"/>
      <c r="U6396" s="285"/>
      <c r="V6396" s="285"/>
      <c r="W6396" s="285"/>
      <c r="X6396" s="285"/>
    </row>
    <row r="6397" spans="1:24">
      <c r="A6397" s="45"/>
      <c r="B6397" s="43">
        <f t="shared" si="106"/>
        <v>6375</v>
      </c>
      <c r="C6397" s="539"/>
      <c r="D6397" s="620"/>
      <c r="E6397" s="620"/>
      <c r="F6397" s="48"/>
      <c r="N6397" s="285"/>
      <c r="O6397" s="285"/>
      <c r="U6397" s="285"/>
      <c r="V6397" s="285"/>
      <c r="W6397" s="285"/>
      <c r="X6397" s="285"/>
    </row>
    <row r="6398" spans="1:24">
      <c r="A6398" s="45"/>
      <c r="B6398" s="43">
        <f t="shared" si="106"/>
        <v>6376</v>
      </c>
      <c r="C6398" s="539"/>
      <c r="D6398" s="620"/>
      <c r="E6398" s="620"/>
      <c r="F6398" s="48"/>
      <c r="N6398" s="285"/>
      <c r="O6398" s="285"/>
      <c r="U6398" s="285"/>
      <c r="V6398" s="285"/>
      <c r="W6398" s="285"/>
      <c r="X6398" s="285"/>
    </row>
    <row r="6399" spans="1:24">
      <c r="A6399" s="45"/>
      <c r="B6399" s="43">
        <f t="shared" si="106"/>
        <v>6377</v>
      </c>
      <c r="C6399" s="539"/>
      <c r="D6399" s="620"/>
      <c r="E6399" s="620"/>
      <c r="F6399" s="48"/>
      <c r="N6399" s="285"/>
      <c r="O6399" s="285"/>
      <c r="U6399" s="285"/>
      <c r="V6399" s="285"/>
      <c r="W6399" s="285"/>
      <c r="X6399" s="285"/>
    </row>
    <row r="6400" spans="1:24">
      <c r="A6400" s="45"/>
      <c r="B6400" s="43">
        <f t="shared" si="106"/>
        <v>6378</v>
      </c>
      <c r="C6400" s="539"/>
      <c r="D6400" s="620"/>
      <c r="E6400" s="620"/>
      <c r="F6400" s="48"/>
      <c r="N6400" s="285"/>
      <c r="O6400" s="285"/>
      <c r="U6400" s="285"/>
      <c r="V6400" s="285"/>
      <c r="W6400" s="285"/>
      <c r="X6400" s="285"/>
    </row>
    <row r="6401" spans="1:24">
      <c r="A6401" s="45"/>
      <c r="B6401" s="43">
        <f t="shared" si="106"/>
        <v>6379</v>
      </c>
      <c r="C6401" s="539"/>
      <c r="D6401" s="620"/>
      <c r="E6401" s="620"/>
      <c r="F6401" s="48"/>
      <c r="N6401" s="285"/>
      <c r="O6401" s="285"/>
      <c r="U6401" s="285"/>
      <c r="V6401" s="285"/>
      <c r="W6401" s="285"/>
      <c r="X6401" s="285"/>
    </row>
    <row r="6402" spans="1:24">
      <c r="A6402" s="45"/>
      <c r="B6402" s="43">
        <f t="shared" si="106"/>
        <v>6380</v>
      </c>
      <c r="C6402" s="539"/>
      <c r="D6402" s="620"/>
      <c r="E6402" s="620"/>
      <c r="F6402" s="48"/>
      <c r="N6402" s="285"/>
      <c r="O6402" s="285"/>
      <c r="U6402" s="285"/>
      <c r="V6402" s="285"/>
      <c r="W6402" s="285"/>
      <c r="X6402" s="285"/>
    </row>
    <row r="6403" spans="1:24">
      <c r="A6403" s="45"/>
      <c r="B6403" s="43">
        <f t="shared" si="106"/>
        <v>6381</v>
      </c>
      <c r="C6403" s="539"/>
      <c r="D6403" s="620"/>
      <c r="E6403" s="620"/>
      <c r="F6403" s="48"/>
      <c r="N6403" s="285"/>
      <c r="O6403" s="285"/>
      <c r="U6403" s="285"/>
      <c r="V6403" s="285"/>
      <c r="W6403" s="285"/>
      <c r="X6403" s="285"/>
    </row>
    <row r="6404" spans="1:24">
      <c r="A6404" s="45"/>
      <c r="B6404" s="43">
        <f t="shared" si="106"/>
        <v>6382</v>
      </c>
      <c r="C6404" s="539"/>
      <c r="D6404" s="620"/>
      <c r="E6404" s="620"/>
      <c r="F6404" s="48"/>
      <c r="N6404" s="285"/>
      <c r="O6404" s="285"/>
      <c r="U6404" s="285"/>
      <c r="V6404" s="285"/>
      <c r="W6404" s="285"/>
      <c r="X6404" s="285"/>
    </row>
    <row r="6405" spans="1:24">
      <c r="A6405" s="45"/>
      <c r="B6405" s="43">
        <f t="shared" si="106"/>
        <v>6383</v>
      </c>
      <c r="C6405" s="539"/>
      <c r="D6405" s="620"/>
      <c r="E6405" s="620"/>
      <c r="F6405" s="48"/>
      <c r="N6405" s="285"/>
      <c r="O6405" s="285"/>
      <c r="U6405" s="285"/>
      <c r="V6405" s="285"/>
      <c r="W6405" s="285"/>
      <c r="X6405" s="285"/>
    </row>
    <row r="6406" spans="1:24">
      <c r="A6406" s="45"/>
      <c r="B6406" s="43">
        <f t="shared" si="106"/>
        <v>6384</v>
      </c>
      <c r="C6406" s="539"/>
      <c r="D6406" s="620"/>
      <c r="E6406" s="620"/>
      <c r="F6406" s="48"/>
      <c r="N6406" s="285"/>
      <c r="O6406" s="285"/>
      <c r="U6406" s="285"/>
      <c r="V6406" s="285"/>
      <c r="W6406" s="285"/>
      <c r="X6406" s="285"/>
    </row>
    <row r="6407" spans="1:24">
      <c r="A6407" s="45"/>
      <c r="B6407" s="43">
        <f t="shared" si="106"/>
        <v>6385</v>
      </c>
      <c r="C6407" s="539"/>
      <c r="D6407" s="620"/>
      <c r="E6407" s="620"/>
      <c r="F6407" s="48"/>
      <c r="N6407" s="285"/>
      <c r="O6407" s="285"/>
      <c r="U6407" s="285"/>
      <c r="V6407" s="285"/>
      <c r="W6407" s="285"/>
      <c r="X6407" s="285"/>
    </row>
    <row r="6408" spans="1:24">
      <c r="A6408" s="45"/>
      <c r="B6408" s="43">
        <f t="shared" si="106"/>
        <v>6386</v>
      </c>
      <c r="C6408" s="539"/>
      <c r="D6408" s="620"/>
      <c r="E6408" s="620"/>
      <c r="F6408" s="48"/>
      <c r="N6408" s="285"/>
      <c r="O6408" s="285"/>
      <c r="U6408" s="285"/>
      <c r="V6408" s="285"/>
      <c r="W6408" s="285"/>
      <c r="X6408" s="285"/>
    </row>
    <row r="6409" spans="1:24">
      <c r="A6409" s="45"/>
      <c r="B6409" s="43">
        <f t="shared" si="106"/>
        <v>6387</v>
      </c>
      <c r="C6409" s="539"/>
      <c r="D6409" s="620"/>
      <c r="E6409" s="620"/>
      <c r="F6409" s="48"/>
      <c r="N6409" s="285"/>
      <c r="O6409" s="285"/>
      <c r="U6409" s="285"/>
      <c r="V6409" s="285"/>
      <c r="W6409" s="285"/>
      <c r="X6409" s="285"/>
    </row>
    <row r="6410" spans="1:24">
      <c r="A6410" s="45"/>
      <c r="B6410" s="43">
        <f t="shared" si="106"/>
        <v>6388</v>
      </c>
      <c r="C6410" s="539"/>
      <c r="D6410" s="620"/>
      <c r="E6410" s="620"/>
      <c r="F6410" s="48"/>
      <c r="N6410" s="285"/>
      <c r="O6410" s="285"/>
      <c r="U6410" s="285"/>
      <c r="V6410" s="285"/>
      <c r="W6410" s="285"/>
      <c r="X6410" s="285"/>
    </row>
    <row r="6411" spans="1:24">
      <c r="A6411" s="45"/>
      <c r="B6411" s="43">
        <f t="shared" si="106"/>
        <v>6389</v>
      </c>
      <c r="C6411" s="539"/>
      <c r="D6411" s="620"/>
      <c r="E6411" s="620"/>
      <c r="F6411" s="48"/>
      <c r="N6411" s="285"/>
      <c r="O6411" s="285"/>
      <c r="U6411" s="285"/>
      <c r="V6411" s="285"/>
      <c r="W6411" s="285"/>
      <c r="X6411" s="285"/>
    </row>
    <row r="6412" spans="1:24">
      <c r="A6412" s="45"/>
      <c r="B6412" s="43">
        <f t="shared" si="106"/>
        <v>6390</v>
      </c>
      <c r="C6412" s="539"/>
      <c r="D6412" s="620"/>
      <c r="E6412" s="620"/>
      <c r="F6412" s="48"/>
      <c r="N6412" s="285"/>
      <c r="O6412" s="285"/>
      <c r="U6412" s="285"/>
      <c r="V6412" s="285"/>
      <c r="W6412" s="285"/>
      <c r="X6412" s="285"/>
    </row>
    <row r="6413" spans="1:24">
      <c r="A6413" s="45"/>
      <c r="B6413" s="43">
        <f t="shared" si="106"/>
        <v>6391</v>
      </c>
      <c r="C6413" s="539"/>
      <c r="D6413" s="620"/>
      <c r="E6413" s="620"/>
      <c r="F6413" s="48"/>
      <c r="N6413" s="285"/>
      <c r="O6413" s="285"/>
      <c r="U6413" s="285"/>
      <c r="V6413" s="285"/>
      <c r="W6413" s="285"/>
      <c r="X6413" s="285"/>
    </row>
    <row r="6414" spans="1:24">
      <c r="A6414" s="45"/>
      <c r="B6414" s="43">
        <f t="shared" si="106"/>
        <v>6392</v>
      </c>
      <c r="C6414" s="539"/>
      <c r="D6414" s="620"/>
      <c r="E6414" s="620"/>
      <c r="F6414" s="48"/>
      <c r="N6414" s="285"/>
      <c r="O6414" s="285"/>
      <c r="U6414" s="285"/>
      <c r="V6414" s="285"/>
      <c r="W6414" s="285"/>
      <c r="X6414" s="285"/>
    </row>
    <row r="6415" spans="1:24">
      <c r="A6415" s="45"/>
      <c r="B6415" s="43">
        <f t="shared" si="106"/>
        <v>6393</v>
      </c>
      <c r="C6415" s="539"/>
      <c r="D6415" s="620"/>
      <c r="E6415" s="620"/>
      <c r="F6415" s="48"/>
      <c r="N6415" s="285"/>
      <c r="O6415" s="285"/>
      <c r="U6415" s="285"/>
      <c r="V6415" s="285"/>
      <c r="W6415" s="285"/>
      <c r="X6415" s="285"/>
    </row>
    <row r="6416" spans="1:24">
      <c r="A6416" s="45"/>
      <c r="B6416" s="43">
        <f t="shared" si="106"/>
        <v>6394</v>
      </c>
      <c r="C6416" s="539"/>
      <c r="D6416" s="620"/>
      <c r="E6416" s="620"/>
      <c r="F6416" s="48"/>
      <c r="N6416" s="285"/>
      <c r="O6416" s="285"/>
      <c r="U6416" s="285"/>
      <c r="V6416" s="285"/>
      <c r="W6416" s="285"/>
      <c r="X6416" s="285"/>
    </row>
    <row r="6417" spans="1:24">
      <c r="A6417" s="45"/>
      <c r="B6417" s="43">
        <f t="shared" si="106"/>
        <v>6395</v>
      </c>
      <c r="C6417" s="539"/>
      <c r="D6417" s="620"/>
      <c r="E6417" s="620"/>
      <c r="F6417" s="48"/>
      <c r="N6417" s="285"/>
      <c r="O6417" s="285"/>
      <c r="U6417" s="285"/>
      <c r="V6417" s="285"/>
      <c r="W6417" s="285"/>
      <c r="X6417" s="285"/>
    </row>
    <row r="6418" spans="1:24">
      <c r="A6418" s="45"/>
      <c r="B6418" s="43">
        <f t="shared" si="106"/>
        <v>6396</v>
      </c>
      <c r="C6418" s="539"/>
      <c r="D6418" s="620"/>
      <c r="E6418" s="620"/>
      <c r="F6418" s="48"/>
      <c r="N6418" s="285"/>
      <c r="O6418" s="285"/>
      <c r="U6418" s="285"/>
      <c r="V6418" s="285"/>
      <c r="W6418" s="285"/>
      <c r="X6418" s="285"/>
    </row>
    <row r="6419" spans="1:24">
      <c r="A6419" s="45"/>
      <c r="B6419" s="43">
        <f t="shared" si="106"/>
        <v>6397</v>
      </c>
      <c r="C6419" s="539"/>
      <c r="D6419" s="620"/>
      <c r="E6419" s="620"/>
      <c r="F6419" s="48"/>
      <c r="N6419" s="285"/>
      <c r="O6419" s="285"/>
      <c r="U6419" s="285"/>
      <c r="V6419" s="285"/>
      <c r="W6419" s="285"/>
      <c r="X6419" s="285"/>
    </row>
    <row r="6420" spans="1:24">
      <c r="A6420" s="45"/>
      <c r="B6420" s="43">
        <f t="shared" si="106"/>
        <v>6398</v>
      </c>
      <c r="C6420" s="539"/>
      <c r="D6420" s="620"/>
      <c r="E6420" s="620"/>
      <c r="F6420" s="48"/>
      <c r="N6420" s="285"/>
      <c r="O6420" s="285"/>
      <c r="U6420" s="285"/>
      <c r="V6420" s="285"/>
      <c r="W6420" s="285"/>
      <c r="X6420" s="285"/>
    </row>
    <row r="6421" spans="1:24">
      <c r="A6421" s="45"/>
      <c r="B6421" s="43">
        <f t="shared" si="106"/>
        <v>6399</v>
      </c>
      <c r="C6421" s="539"/>
      <c r="D6421" s="620"/>
      <c r="E6421" s="620"/>
      <c r="F6421" s="48"/>
      <c r="N6421" s="285"/>
      <c r="O6421" s="285"/>
      <c r="U6421" s="285"/>
      <c r="V6421" s="285"/>
      <c r="W6421" s="285"/>
      <c r="X6421" s="285"/>
    </row>
    <row r="6422" spans="1:24">
      <c r="A6422" s="45"/>
      <c r="B6422" s="43">
        <f t="shared" si="106"/>
        <v>6400</v>
      </c>
      <c r="C6422" s="539"/>
      <c r="D6422" s="620"/>
      <c r="E6422" s="620"/>
      <c r="F6422" s="48"/>
      <c r="N6422" s="285"/>
      <c r="O6422" s="285"/>
      <c r="U6422" s="285"/>
      <c r="V6422" s="285"/>
      <c r="W6422" s="285"/>
      <c r="X6422" s="285"/>
    </row>
    <row r="6423" spans="1:24">
      <c r="A6423" s="45"/>
      <c r="B6423" s="43">
        <f t="shared" si="106"/>
        <v>6401</v>
      </c>
      <c r="C6423" s="539"/>
      <c r="D6423" s="620"/>
      <c r="E6423" s="620"/>
      <c r="F6423" s="48"/>
      <c r="N6423" s="285"/>
      <c r="O6423" s="285"/>
      <c r="U6423" s="285"/>
      <c r="V6423" s="285"/>
      <c r="W6423" s="285"/>
      <c r="X6423" s="285"/>
    </row>
    <row r="6424" spans="1:24">
      <c r="A6424" s="45"/>
      <c r="B6424" s="43">
        <f t="shared" si="106"/>
        <v>6402</v>
      </c>
      <c r="C6424" s="539"/>
      <c r="D6424" s="620"/>
      <c r="E6424" s="620"/>
      <c r="F6424" s="48"/>
      <c r="N6424" s="285"/>
      <c r="O6424" s="285"/>
      <c r="U6424" s="285"/>
      <c r="V6424" s="285"/>
      <c r="W6424" s="285"/>
      <c r="X6424" s="285"/>
    </row>
    <row r="6425" spans="1:24">
      <c r="A6425" s="45"/>
      <c r="B6425" s="43">
        <f t="shared" ref="B6425:B6488" si="107">B6424+1</f>
        <v>6403</v>
      </c>
      <c r="C6425" s="539"/>
      <c r="D6425" s="620"/>
      <c r="E6425" s="620"/>
      <c r="F6425" s="48"/>
      <c r="N6425" s="285"/>
      <c r="O6425" s="285"/>
      <c r="U6425" s="285"/>
      <c r="V6425" s="285"/>
      <c r="W6425" s="285"/>
      <c r="X6425" s="285"/>
    </row>
    <row r="6426" spans="1:24">
      <c r="A6426" s="45"/>
      <c r="B6426" s="43">
        <f t="shared" si="107"/>
        <v>6404</v>
      </c>
      <c r="C6426" s="539"/>
      <c r="D6426" s="620"/>
      <c r="E6426" s="620"/>
      <c r="F6426" s="48"/>
      <c r="N6426" s="285"/>
      <c r="O6426" s="285"/>
      <c r="U6426" s="285"/>
      <c r="V6426" s="285"/>
      <c r="W6426" s="285"/>
      <c r="X6426" s="285"/>
    </row>
    <row r="6427" spans="1:24">
      <c r="A6427" s="45"/>
      <c r="B6427" s="43">
        <f t="shared" si="107"/>
        <v>6405</v>
      </c>
      <c r="C6427" s="539"/>
      <c r="D6427" s="620"/>
      <c r="E6427" s="620"/>
      <c r="F6427" s="48"/>
      <c r="N6427" s="285"/>
      <c r="O6427" s="285"/>
      <c r="U6427" s="285"/>
      <c r="V6427" s="285"/>
      <c r="W6427" s="285"/>
      <c r="X6427" s="285"/>
    </row>
    <row r="6428" spans="1:24">
      <c r="A6428" s="45"/>
      <c r="B6428" s="43">
        <f t="shared" si="107"/>
        <v>6406</v>
      </c>
      <c r="C6428" s="539"/>
      <c r="D6428" s="620"/>
      <c r="E6428" s="620"/>
      <c r="F6428" s="48"/>
      <c r="N6428" s="285"/>
      <c r="O6428" s="285"/>
      <c r="U6428" s="285"/>
      <c r="V6428" s="285"/>
      <c r="W6428" s="285"/>
      <c r="X6428" s="285"/>
    </row>
    <row r="6429" spans="1:24">
      <c r="A6429" s="45"/>
      <c r="B6429" s="43">
        <f t="shared" si="107"/>
        <v>6407</v>
      </c>
      <c r="C6429" s="539"/>
      <c r="D6429" s="620"/>
      <c r="E6429" s="620"/>
      <c r="F6429" s="48"/>
      <c r="N6429" s="285"/>
      <c r="O6429" s="285"/>
      <c r="U6429" s="285"/>
      <c r="V6429" s="285"/>
      <c r="W6429" s="285"/>
      <c r="X6429" s="285"/>
    </row>
    <row r="6430" spans="1:24">
      <c r="A6430" s="45"/>
      <c r="B6430" s="43">
        <f t="shared" si="107"/>
        <v>6408</v>
      </c>
      <c r="C6430" s="539"/>
      <c r="D6430" s="620"/>
      <c r="E6430" s="620"/>
      <c r="F6430" s="48"/>
      <c r="N6430" s="285"/>
      <c r="O6430" s="285"/>
      <c r="U6430" s="285"/>
      <c r="V6430" s="285"/>
      <c r="W6430" s="285"/>
      <c r="X6430" s="285"/>
    </row>
    <row r="6431" spans="1:24">
      <c r="A6431" s="45"/>
      <c r="B6431" s="43">
        <f t="shared" si="107"/>
        <v>6409</v>
      </c>
      <c r="C6431" s="539"/>
      <c r="D6431" s="620"/>
      <c r="E6431" s="620"/>
      <c r="F6431" s="48"/>
      <c r="N6431" s="285"/>
      <c r="O6431" s="285"/>
      <c r="U6431" s="285"/>
      <c r="V6431" s="285"/>
      <c r="W6431" s="285"/>
      <c r="X6431" s="285"/>
    </row>
    <row r="6432" spans="1:24">
      <c r="A6432" s="45"/>
      <c r="B6432" s="43">
        <f t="shared" si="107"/>
        <v>6410</v>
      </c>
      <c r="C6432" s="539"/>
      <c r="D6432" s="620"/>
      <c r="E6432" s="620"/>
      <c r="F6432" s="48"/>
      <c r="N6432" s="285"/>
      <c r="O6432" s="285"/>
      <c r="U6432" s="285"/>
      <c r="V6432" s="285"/>
      <c r="W6432" s="285"/>
      <c r="X6432" s="285"/>
    </row>
    <row r="6433" spans="1:24">
      <c r="A6433" s="45"/>
      <c r="B6433" s="43">
        <f t="shared" si="107"/>
        <v>6411</v>
      </c>
      <c r="C6433" s="539"/>
      <c r="D6433" s="620"/>
      <c r="E6433" s="620"/>
      <c r="F6433" s="48"/>
      <c r="N6433" s="285"/>
      <c r="O6433" s="285"/>
      <c r="U6433" s="285"/>
      <c r="V6433" s="285"/>
      <c r="W6433" s="285"/>
      <c r="X6433" s="285"/>
    </row>
    <row r="6434" spans="1:24">
      <c r="A6434" s="45"/>
      <c r="B6434" s="43">
        <f t="shared" si="107"/>
        <v>6412</v>
      </c>
      <c r="C6434" s="539"/>
      <c r="D6434" s="620"/>
      <c r="E6434" s="620"/>
      <c r="F6434" s="48"/>
      <c r="N6434" s="285"/>
      <c r="O6434" s="285"/>
      <c r="U6434" s="285"/>
      <c r="V6434" s="285"/>
      <c r="W6434" s="285"/>
      <c r="X6434" s="285"/>
    </row>
    <row r="6435" spans="1:24">
      <c r="A6435" s="45"/>
      <c r="B6435" s="43">
        <f t="shared" si="107"/>
        <v>6413</v>
      </c>
      <c r="C6435" s="539"/>
      <c r="D6435" s="620"/>
      <c r="E6435" s="620"/>
      <c r="F6435" s="48"/>
      <c r="N6435" s="285"/>
      <c r="O6435" s="285"/>
      <c r="U6435" s="285"/>
      <c r="V6435" s="285"/>
      <c r="W6435" s="285"/>
      <c r="X6435" s="285"/>
    </row>
    <row r="6436" spans="1:24">
      <c r="A6436" s="45"/>
      <c r="B6436" s="43">
        <f t="shared" si="107"/>
        <v>6414</v>
      </c>
      <c r="C6436" s="539"/>
      <c r="D6436" s="620"/>
      <c r="E6436" s="620"/>
      <c r="F6436" s="48"/>
      <c r="N6436" s="285"/>
      <c r="O6436" s="285"/>
      <c r="U6436" s="285"/>
      <c r="V6436" s="285"/>
      <c r="W6436" s="285"/>
      <c r="X6436" s="285"/>
    </row>
    <row r="6437" spans="1:24">
      <c r="A6437" s="45"/>
      <c r="B6437" s="43">
        <f t="shared" si="107"/>
        <v>6415</v>
      </c>
      <c r="C6437" s="539"/>
      <c r="D6437" s="620"/>
      <c r="E6437" s="620"/>
      <c r="F6437" s="48"/>
      <c r="N6437" s="285"/>
      <c r="O6437" s="285"/>
      <c r="U6437" s="285"/>
      <c r="V6437" s="285"/>
      <c r="W6437" s="285"/>
      <c r="X6437" s="285"/>
    </row>
    <row r="6438" spans="1:24">
      <c r="A6438" s="45"/>
      <c r="B6438" s="43">
        <f t="shared" si="107"/>
        <v>6416</v>
      </c>
      <c r="C6438" s="539"/>
      <c r="D6438" s="620"/>
      <c r="E6438" s="620"/>
      <c r="F6438" s="48"/>
      <c r="N6438" s="285"/>
      <c r="O6438" s="285"/>
      <c r="U6438" s="285"/>
      <c r="V6438" s="285"/>
      <c r="W6438" s="285"/>
      <c r="X6438" s="285"/>
    </row>
    <row r="6439" spans="1:24">
      <c r="A6439" s="45"/>
      <c r="B6439" s="43">
        <f t="shared" si="107"/>
        <v>6417</v>
      </c>
      <c r="C6439" s="539"/>
      <c r="D6439" s="620"/>
      <c r="E6439" s="620"/>
      <c r="F6439" s="48"/>
      <c r="N6439" s="285"/>
      <c r="O6439" s="285"/>
      <c r="U6439" s="285"/>
      <c r="V6439" s="285"/>
      <c r="W6439" s="285"/>
      <c r="X6439" s="285"/>
    </row>
    <row r="6440" spans="1:24">
      <c r="A6440" s="45"/>
      <c r="B6440" s="43">
        <f t="shared" si="107"/>
        <v>6418</v>
      </c>
      <c r="C6440" s="539"/>
      <c r="D6440" s="620"/>
      <c r="E6440" s="620"/>
      <c r="F6440" s="48"/>
      <c r="N6440" s="285"/>
      <c r="O6440" s="285"/>
      <c r="U6440" s="285"/>
      <c r="V6440" s="285"/>
      <c r="W6440" s="285"/>
      <c r="X6440" s="285"/>
    </row>
    <row r="6441" spans="1:24">
      <c r="A6441" s="45"/>
      <c r="B6441" s="43">
        <f t="shared" si="107"/>
        <v>6419</v>
      </c>
      <c r="C6441" s="539"/>
      <c r="D6441" s="620"/>
      <c r="E6441" s="620"/>
      <c r="F6441" s="48"/>
      <c r="N6441" s="285"/>
      <c r="O6441" s="285"/>
      <c r="U6441" s="285"/>
      <c r="V6441" s="285"/>
      <c r="W6441" s="285"/>
      <c r="X6441" s="285"/>
    </row>
    <row r="6442" spans="1:24">
      <c r="A6442" s="45"/>
      <c r="B6442" s="43">
        <f t="shared" si="107"/>
        <v>6420</v>
      </c>
      <c r="C6442" s="539"/>
      <c r="D6442" s="620"/>
      <c r="E6442" s="620"/>
      <c r="F6442" s="48"/>
      <c r="N6442" s="285"/>
      <c r="O6442" s="285"/>
      <c r="U6442" s="285"/>
      <c r="V6442" s="285"/>
      <c r="W6442" s="285"/>
      <c r="X6442" s="285"/>
    </row>
    <row r="6443" spans="1:24">
      <c r="A6443" s="45"/>
      <c r="B6443" s="43">
        <f t="shared" si="107"/>
        <v>6421</v>
      </c>
      <c r="C6443" s="539"/>
      <c r="D6443" s="620"/>
      <c r="E6443" s="620"/>
      <c r="F6443" s="48"/>
      <c r="N6443" s="285"/>
      <c r="O6443" s="285"/>
      <c r="U6443" s="285"/>
      <c r="V6443" s="285"/>
      <c r="W6443" s="285"/>
      <c r="X6443" s="285"/>
    </row>
    <row r="6444" spans="1:24">
      <c r="A6444" s="45"/>
      <c r="B6444" s="43">
        <f t="shared" si="107"/>
        <v>6422</v>
      </c>
      <c r="C6444" s="539"/>
      <c r="D6444" s="620"/>
      <c r="E6444" s="620"/>
      <c r="F6444" s="48"/>
      <c r="N6444" s="285"/>
      <c r="O6444" s="285"/>
      <c r="U6444" s="285"/>
      <c r="V6444" s="285"/>
      <c r="W6444" s="285"/>
      <c r="X6444" s="285"/>
    </row>
    <row r="6445" spans="1:24">
      <c r="A6445" s="45"/>
      <c r="B6445" s="43">
        <f t="shared" si="107"/>
        <v>6423</v>
      </c>
      <c r="C6445" s="539"/>
      <c r="D6445" s="620"/>
      <c r="E6445" s="620"/>
      <c r="F6445" s="48"/>
      <c r="N6445" s="285"/>
      <c r="O6445" s="285"/>
      <c r="U6445" s="285"/>
      <c r="V6445" s="285"/>
      <c r="W6445" s="285"/>
      <c r="X6445" s="285"/>
    </row>
    <row r="6446" spans="1:24">
      <c r="A6446" s="45"/>
      <c r="B6446" s="43">
        <f t="shared" si="107"/>
        <v>6424</v>
      </c>
      <c r="C6446" s="539"/>
      <c r="D6446" s="620"/>
      <c r="E6446" s="620"/>
      <c r="F6446" s="48"/>
      <c r="N6446" s="285"/>
      <c r="O6446" s="285"/>
      <c r="U6446" s="285"/>
      <c r="V6446" s="285"/>
      <c r="W6446" s="285"/>
      <c r="X6446" s="285"/>
    </row>
    <row r="6447" spans="1:24">
      <c r="A6447" s="45"/>
      <c r="B6447" s="43">
        <f t="shared" si="107"/>
        <v>6425</v>
      </c>
      <c r="C6447" s="539"/>
      <c r="D6447" s="620"/>
      <c r="E6447" s="620"/>
      <c r="F6447" s="48"/>
      <c r="N6447" s="285"/>
      <c r="O6447" s="285"/>
      <c r="U6447" s="285"/>
      <c r="V6447" s="285"/>
      <c r="W6447" s="285"/>
      <c r="X6447" s="285"/>
    </row>
    <row r="6448" spans="1:24">
      <c r="A6448" s="45"/>
      <c r="B6448" s="43">
        <f t="shared" si="107"/>
        <v>6426</v>
      </c>
      <c r="C6448" s="539"/>
      <c r="D6448" s="620"/>
      <c r="E6448" s="620"/>
      <c r="F6448" s="48"/>
      <c r="N6448" s="285"/>
      <c r="O6448" s="285"/>
      <c r="U6448" s="285"/>
      <c r="V6448" s="285"/>
      <c r="W6448" s="285"/>
      <c r="X6448" s="285"/>
    </row>
    <row r="6449" spans="1:24">
      <c r="A6449" s="45"/>
      <c r="B6449" s="43">
        <f t="shared" si="107"/>
        <v>6427</v>
      </c>
      <c r="C6449" s="539"/>
      <c r="D6449" s="620"/>
      <c r="E6449" s="620"/>
      <c r="F6449" s="48"/>
      <c r="N6449" s="285"/>
      <c r="O6449" s="285"/>
      <c r="U6449" s="285"/>
      <c r="V6449" s="285"/>
      <c r="W6449" s="285"/>
      <c r="X6449" s="285"/>
    </row>
    <row r="6450" spans="1:24">
      <c r="A6450" s="45"/>
      <c r="B6450" s="43">
        <f t="shared" si="107"/>
        <v>6428</v>
      </c>
      <c r="C6450" s="539"/>
      <c r="D6450" s="620"/>
      <c r="E6450" s="620"/>
      <c r="F6450" s="48"/>
      <c r="N6450" s="285"/>
      <c r="O6450" s="285"/>
      <c r="U6450" s="285"/>
      <c r="V6450" s="285"/>
      <c r="W6450" s="285"/>
      <c r="X6450" s="285"/>
    </row>
    <row r="6451" spans="1:24">
      <c r="A6451" s="45"/>
      <c r="B6451" s="43">
        <f t="shared" si="107"/>
        <v>6429</v>
      </c>
      <c r="C6451" s="539"/>
      <c r="D6451" s="620"/>
      <c r="E6451" s="620"/>
      <c r="F6451" s="48"/>
      <c r="N6451" s="285"/>
      <c r="O6451" s="285"/>
      <c r="U6451" s="285"/>
      <c r="V6451" s="285"/>
      <c r="W6451" s="285"/>
      <c r="X6451" s="285"/>
    </row>
    <row r="6452" spans="1:24">
      <c r="A6452" s="45"/>
      <c r="B6452" s="43">
        <f t="shared" si="107"/>
        <v>6430</v>
      </c>
      <c r="C6452" s="539"/>
      <c r="D6452" s="620"/>
      <c r="E6452" s="620"/>
      <c r="F6452" s="48"/>
      <c r="N6452" s="285"/>
      <c r="O6452" s="285"/>
      <c r="U6452" s="285"/>
      <c r="V6452" s="285"/>
      <c r="W6452" s="285"/>
      <c r="X6452" s="285"/>
    </row>
    <row r="6453" spans="1:24">
      <c r="A6453" s="45"/>
      <c r="B6453" s="43">
        <f t="shared" si="107"/>
        <v>6431</v>
      </c>
      <c r="C6453" s="539"/>
      <c r="D6453" s="620"/>
      <c r="E6453" s="620"/>
      <c r="F6453" s="48"/>
      <c r="N6453" s="285"/>
      <c r="O6453" s="285"/>
      <c r="U6453" s="285"/>
      <c r="V6453" s="285"/>
      <c r="W6453" s="285"/>
      <c r="X6453" s="285"/>
    </row>
    <row r="6454" spans="1:24">
      <c r="A6454" s="45"/>
      <c r="B6454" s="43">
        <f t="shared" si="107"/>
        <v>6432</v>
      </c>
      <c r="C6454" s="539"/>
      <c r="D6454" s="620"/>
      <c r="E6454" s="620"/>
      <c r="F6454" s="48"/>
      <c r="N6454" s="285"/>
      <c r="O6454" s="285"/>
      <c r="U6454" s="285"/>
      <c r="V6454" s="285"/>
      <c r="W6454" s="285"/>
      <c r="X6454" s="285"/>
    </row>
    <row r="6455" spans="1:24">
      <c r="A6455" s="45"/>
      <c r="B6455" s="43">
        <f t="shared" si="107"/>
        <v>6433</v>
      </c>
      <c r="C6455" s="539"/>
      <c r="D6455" s="620"/>
      <c r="E6455" s="620"/>
      <c r="F6455" s="48"/>
      <c r="N6455" s="285"/>
      <c r="O6455" s="285"/>
      <c r="U6455" s="285"/>
      <c r="V6455" s="285"/>
      <c r="W6455" s="285"/>
      <c r="X6455" s="285"/>
    </row>
    <row r="6456" spans="1:24">
      <c r="A6456" s="45"/>
      <c r="B6456" s="43">
        <f t="shared" si="107"/>
        <v>6434</v>
      </c>
      <c r="C6456" s="539"/>
      <c r="D6456" s="620"/>
      <c r="E6456" s="620"/>
      <c r="F6456" s="48"/>
      <c r="N6456" s="285"/>
      <c r="O6456" s="285"/>
      <c r="U6456" s="285"/>
      <c r="V6456" s="285"/>
      <c r="W6456" s="285"/>
      <c r="X6456" s="285"/>
    </row>
    <row r="6457" spans="1:24">
      <c r="A6457" s="45"/>
      <c r="B6457" s="43">
        <f t="shared" si="107"/>
        <v>6435</v>
      </c>
      <c r="C6457" s="539"/>
      <c r="D6457" s="620"/>
      <c r="E6457" s="620"/>
      <c r="F6457" s="48"/>
      <c r="N6457" s="285"/>
      <c r="O6457" s="285"/>
      <c r="U6457" s="285"/>
      <c r="V6457" s="285"/>
      <c r="W6457" s="285"/>
      <c r="X6457" s="285"/>
    </row>
    <row r="6458" spans="1:24">
      <c r="A6458" s="45"/>
      <c r="B6458" s="43">
        <f t="shared" si="107"/>
        <v>6436</v>
      </c>
      <c r="C6458" s="539"/>
      <c r="D6458" s="620"/>
      <c r="E6458" s="620"/>
      <c r="F6458" s="48"/>
      <c r="N6458" s="285"/>
      <c r="O6458" s="285"/>
      <c r="U6458" s="285"/>
      <c r="V6458" s="285"/>
      <c r="W6458" s="285"/>
      <c r="X6458" s="285"/>
    </row>
    <row r="6459" spans="1:24">
      <c r="A6459" s="45"/>
      <c r="B6459" s="43">
        <f t="shared" si="107"/>
        <v>6437</v>
      </c>
      <c r="C6459" s="539"/>
      <c r="D6459" s="620"/>
      <c r="E6459" s="620"/>
      <c r="F6459" s="48"/>
      <c r="N6459" s="285"/>
      <c r="O6459" s="285"/>
      <c r="U6459" s="285"/>
      <c r="V6459" s="285"/>
      <c r="W6459" s="285"/>
      <c r="X6459" s="285"/>
    </row>
    <row r="6460" spans="1:24">
      <c r="A6460" s="45"/>
      <c r="B6460" s="43">
        <f t="shared" si="107"/>
        <v>6438</v>
      </c>
      <c r="C6460" s="539"/>
      <c r="D6460" s="620"/>
      <c r="E6460" s="620"/>
      <c r="F6460" s="48"/>
      <c r="N6460" s="285"/>
      <c r="O6460" s="285"/>
      <c r="U6460" s="285"/>
      <c r="V6460" s="285"/>
      <c r="W6460" s="285"/>
      <c r="X6460" s="285"/>
    </row>
    <row r="6461" spans="1:24">
      <c r="A6461" s="45"/>
      <c r="B6461" s="43">
        <f t="shared" si="107"/>
        <v>6439</v>
      </c>
      <c r="C6461" s="539"/>
      <c r="D6461" s="620"/>
      <c r="E6461" s="620"/>
      <c r="F6461" s="48"/>
      <c r="N6461" s="285"/>
      <c r="O6461" s="285"/>
      <c r="U6461" s="285"/>
      <c r="V6461" s="285"/>
      <c r="W6461" s="285"/>
      <c r="X6461" s="285"/>
    </row>
    <row r="6462" spans="1:24">
      <c r="A6462" s="45"/>
      <c r="B6462" s="43">
        <f t="shared" si="107"/>
        <v>6440</v>
      </c>
      <c r="C6462" s="539"/>
      <c r="D6462" s="620"/>
      <c r="E6462" s="620"/>
      <c r="F6462" s="48"/>
      <c r="N6462" s="285"/>
      <c r="O6462" s="285"/>
      <c r="U6462" s="285"/>
      <c r="V6462" s="285"/>
      <c r="W6462" s="285"/>
      <c r="X6462" s="285"/>
    </row>
    <row r="6463" spans="1:24">
      <c r="A6463" s="45"/>
      <c r="B6463" s="43">
        <f t="shared" si="107"/>
        <v>6441</v>
      </c>
      <c r="C6463" s="539"/>
      <c r="D6463" s="620"/>
      <c r="E6463" s="620"/>
      <c r="F6463" s="48"/>
      <c r="N6463" s="285"/>
      <c r="O6463" s="285"/>
      <c r="U6463" s="285"/>
      <c r="V6463" s="285"/>
      <c r="W6463" s="285"/>
      <c r="X6463" s="285"/>
    </row>
    <row r="6464" spans="1:24">
      <c r="A6464" s="45"/>
      <c r="B6464" s="43">
        <f t="shared" si="107"/>
        <v>6442</v>
      </c>
      <c r="C6464" s="539"/>
      <c r="D6464" s="620"/>
      <c r="E6464" s="620"/>
      <c r="F6464" s="48"/>
      <c r="N6464" s="285"/>
      <c r="O6464" s="285"/>
      <c r="U6464" s="285"/>
      <c r="V6464" s="285"/>
      <c r="W6464" s="285"/>
      <c r="X6464" s="285"/>
    </row>
    <row r="6465" spans="1:24">
      <c r="A6465" s="45"/>
      <c r="B6465" s="43">
        <f t="shared" si="107"/>
        <v>6443</v>
      </c>
      <c r="C6465" s="539"/>
      <c r="D6465" s="620"/>
      <c r="E6465" s="620"/>
      <c r="F6465" s="48"/>
      <c r="N6465" s="285"/>
      <c r="O6465" s="285"/>
      <c r="U6465" s="285"/>
      <c r="V6465" s="285"/>
      <c r="W6465" s="285"/>
      <c r="X6465" s="285"/>
    </row>
    <row r="6466" spans="1:24">
      <c r="A6466" s="45"/>
      <c r="B6466" s="43">
        <f t="shared" si="107"/>
        <v>6444</v>
      </c>
      <c r="C6466" s="539"/>
      <c r="D6466" s="620"/>
      <c r="E6466" s="620"/>
      <c r="F6466" s="48"/>
      <c r="N6466" s="285"/>
      <c r="O6466" s="285"/>
      <c r="U6466" s="285"/>
      <c r="V6466" s="285"/>
      <c r="W6466" s="285"/>
      <c r="X6466" s="285"/>
    </row>
    <row r="6467" spans="1:24">
      <c r="A6467" s="45"/>
      <c r="B6467" s="43">
        <f t="shared" si="107"/>
        <v>6445</v>
      </c>
      <c r="C6467" s="539"/>
      <c r="D6467" s="620"/>
      <c r="E6467" s="620"/>
      <c r="F6467" s="48"/>
      <c r="N6467" s="285"/>
      <c r="O6467" s="285"/>
      <c r="U6467" s="285"/>
      <c r="V6467" s="285"/>
      <c r="W6467" s="285"/>
      <c r="X6467" s="285"/>
    </row>
    <row r="6468" spans="1:24">
      <c r="A6468" s="45"/>
      <c r="B6468" s="43">
        <f t="shared" si="107"/>
        <v>6446</v>
      </c>
      <c r="C6468" s="539"/>
      <c r="D6468" s="620"/>
      <c r="E6468" s="620"/>
      <c r="F6468" s="48"/>
      <c r="N6468" s="285"/>
      <c r="O6468" s="285"/>
      <c r="U6468" s="285"/>
      <c r="V6468" s="285"/>
      <c r="W6468" s="285"/>
      <c r="X6468" s="285"/>
    </row>
    <row r="6469" spans="1:24">
      <c r="A6469" s="45"/>
      <c r="B6469" s="43">
        <f t="shared" si="107"/>
        <v>6447</v>
      </c>
      <c r="C6469" s="539"/>
      <c r="D6469" s="620"/>
      <c r="E6469" s="620"/>
      <c r="F6469" s="48"/>
      <c r="N6469" s="285"/>
      <c r="O6469" s="285"/>
      <c r="U6469" s="285"/>
      <c r="V6469" s="285"/>
      <c r="W6469" s="285"/>
      <c r="X6469" s="285"/>
    </row>
    <row r="6470" spans="1:24">
      <c r="A6470" s="45"/>
      <c r="B6470" s="43">
        <f t="shared" si="107"/>
        <v>6448</v>
      </c>
      <c r="C6470" s="539"/>
      <c r="D6470" s="620"/>
      <c r="E6470" s="620"/>
      <c r="F6470" s="48"/>
      <c r="N6470" s="285"/>
      <c r="O6470" s="285"/>
      <c r="U6470" s="285"/>
      <c r="V6470" s="285"/>
      <c r="W6470" s="285"/>
      <c r="X6470" s="285"/>
    </row>
    <row r="6471" spans="1:24">
      <c r="A6471" s="45"/>
      <c r="B6471" s="43">
        <f t="shared" si="107"/>
        <v>6449</v>
      </c>
      <c r="C6471" s="539"/>
      <c r="D6471" s="620"/>
      <c r="E6471" s="620"/>
      <c r="F6471" s="48"/>
      <c r="N6471" s="285"/>
      <c r="O6471" s="285"/>
      <c r="U6471" s="285"/>
      <c r="V6471" s="285"/>
      <c r="W6471" s="285"/>
      <c r="X6471" s="285"/>
    </row>
    <row r="6472" spans="1:24">
      <c r="A6472" s="45"/>
      <c r="B6472" s="43">
        <f t="shared" si="107"/>
        <v>6450</v>
      </c>
      <c r="C6472" s="539"/>
      <c r="D6472" s="620"/>
      <c r="E6472" s="620"/>
      <c r="F6472" s="48"/>
      <c r="N6472" s="285"/>
      <c r="O6472" s="285"/>
      <c r="U6472" s="285"/>
      <c r="V6472" s="285"/>
      <c r="W6472" s="285"/>
      <c r="X6472" s="285"/>
    </row>
    <row r="6473" spans="1:24">
      <c r="A6473" s="45"/>
      <c r="B6473" s="43">
        <f t="shared" si="107"/>
        <v>6451</v>
      </c>
      <c r="C6473" s="539"/>
      <c r="D6473" s="620"/>
      <c r="E6473" s="620"/>
      <c r="F6473" s="48"/>
      <c r="N6473" s="285"/>
      <c r="O6473" s="285"/>
      <c r="U6473" s="285"/>
      <c r="V6473" s="285"/>
      <c r="W6473" s="285"/>
      <c r="X6473" s="285"/>
    </row>
    <row r="6474" spans="1:24">
      <c r="A6474" s="45"/>
      <c r="B6474" s="43">
        <f t="shared" si="107"/>
        <v>6452</v>
      </c>
      <c r="C6474" s="539"/>
      <c r="D6474" s="620"/>
      <c r="E6474" s="620"/>
      <c r="F6474" s="48"/>
      <c r="N6474" s="285"/>
      <c r="O6474" s="285"/>
      <c r="U6474" s="285"/>
      <c r="V6474" s="285"/>
      <c r="W6474" s="285"/>
      <c r="X6474" s="285"/>
    </row>
    <row r="6475" spans="1:24">
      <c r="A6475" s="45"/>
      <c r="B6475" s="43">
        <f t="shared" si="107"/>
        <v>6453</v>
      </c>
      <c r="C6475" s="539"/>
      <c r="D6475" s="620"/>
      <c r="E6475" s="620"/>
      <c r="F6475" s="48"/>
      <c r="N6475" s="285"/>
      <c r="O6475" s="285"/>
      <c r="U6475" s="285"/>
      <c r="V6475" s="285"/>
      <c r="W6475" s="285"/>
      <c r="X6475" s="285"/>
    </row>
    <row r="6476" spans="1:24">
      <c r="A6476" s="45"/>
      <c r="B6476" s="43">
        <f t="shared" si="107"/>
        <v>6454</v>
      </c>
      <c r="C6476" s="539"/>
      <c r="D6476" s="620"/>
      <c r="E6476" s="620"/>
      <c r="F6476" s="48"/>
      <c r="N6476" s="285"/>
      <c r="O6476" s="285"/>
      <c r="U6476" s="285"/>
      <c r="V6476" s="285"/>
      <c r="W6476" s="285"/>
      <c r="X6476" s="285"/>
    </row>
    <row r="6477" spans="1:24">
      <c r="A6477" s="45"/>
      <c r="B6477" s="43">
        <f t="shared" si="107"/>
        <v>6455</v>
      </c>
      <c r="C6477" s="539"/>
      <c r="D6477" s="620"/>
      <c r="E6477" s="620"/>
      <c r="F6477" s="48"/>
      <c r="N6477" s="285"/>
      <c r="O6477" s="285"/>
      <c r="U6477" s="285"/>
      <c r="V6477" s="285"/>
      <c r="W6477" s="285"/>
      <c r="X6477" s="285"/>
    </row>
    <row r="6478" spans="1:24">
      <c r="A6478" s="45"/>
      <c r="B6478" s="43">
        <f t="shared" si="107"/>
        <v>6456</v>
      </c>
      <c r="C6478" s="539"/>
      <c r="D6478" s="620"/>
      <c r="E6478" s="620"/>
      <c r="F6478" s="48"/>
      <c r="N6478" s="285"/>
      <c r="O6478" s="285"/>
      <c r="U6478" s="285"/>
      <c r="V6478" s="285"/>
      <c r="W6478" s="285"/>
      <c r="X6478" s="285"/>
    </row>
    <row r="6479" spans="1:24">
      <c r="A6479" s="45"/>
      <c r="B6479" s="43">
        <f t="shared" si="107"/>
        <v>6457</v>
      </c>
      <c r="C6479" s="539"/>
      <c r="D6479" s="620"/>
      <c r="E6479" s="620"/>
      <c r="F6479" s="48"/>
      <c r="N6479" s="285"/>
      <c r="O6479" s="285"/>
      <c r="U6479" s="285"/>
      <c r="V6479" s="285"/>
      <c r="W6479" s="285"/>
      <c r="X6479" s="285"/>
    </row>
    <row r="6480" spans="1:24">
      <c r="A6480" s="45"/>
      <c r="B6480" s="43">
        <f t="shared" si="107"/>
        <v>6458</v>
      </c>
      <c r="C6480" s="539"/>
      <c r="D6480" s="620"/>
      <c r="E6480" s="620"/>
      <c r="F6480" s="48"/>
      <c r="N6480" s="285"/>
      <c r="O6480" s="285"/>
      <c r="U6480" s="285"/>
      <c r="V6480" s="285"/>
      <c r="W6480" s="285"/>
      <c r="X6480" s="285"/>
    </row>
    <row r="6481" spans="1:24">
      <c r="A6481" s="45"/>
      <c r="B6481" s="43">
        <f t="shared" si="107"/>
        <v>6459</v>
      </c>
      <c r="C6481" s="539"/>
      <c r="D6481" s="620"/>
      <c r="E6481" s="620"/>
      <c r="F6481" s="48"/>
      <c r="N6481" s="285"/>
      <c r="O6481" s="285"/>
      <c r="U6481" s="285"/>
      <c r="V6481" s="285"/>
      <c r="W6481" s="285"/>
      <c r="X6481" s="285"/>
    </row>
    <row r="6482" spans="1:24">
      <c r="A6482" s="45"/>
      <c r="B6482" s="43">
        <f t="shared" si="107"/>
        <v>6460</v>
      </c>
      <c r="C6482" s="539"/>
      <c r="D6482" s="620"/>
      <c r="E6482" s="620"/>
      <c r="F6482" s="48"/>
      <c r="N6482" s="285"/>
      <c r="O6482" s="285"/>
      <c r="U6482" s="285"/>
      <c r="V6482" s="285"/>
      <c r="W6482" s="285"/>
      <c r="X6482" s="285"/>
    </row>
    <row r="6483" spans="1:24">
      <c r="A6483" s="45"/>
      <c r="B6483" s="43">
        <f t="shared" si="107"/>
        <v>6461</v>
      </c>
      <c r="C6483" s="539"/>
      <c r="D6483" s="620"/>
      <c r="E6483" s="620"/>
      <c r="F6483" s="48"/>
      <c r="N6483" s="285"/>
      <c r="O6483" s="285"/>
      <c r="U6483" s="285"/>
      <c r="V6483" s="285"/>
      <c r="W6483" s="285"/>
      <c r="X6483" s="285"/>
    </row>
    <row r="6484" spans="1:24">
      <c r="A6484" s="45"/>
      <c r="B6484" s="43">
        <f t="shared" si="107"/>
        <v>6462</v>
      </c>
      <c r="C6484" s="539"/>
      <c r="D6484" s="620"/>
      <c r="E6484" s="620"/>
      <c r="F6484" s="48"/>
      <c r="N6484" s="285"/>
      <c r="O6484" s="285"/>
      <c r="U6484" s="285"/>
      <c r="V6484" s="285"/>
      <c r="W6484" s="285"/>
      <c r="X6484" s="285"/>
    </row>
    <row r="6485" spans="1:24">
      <c r="A6485" s="45"/>
      <c r="B6485" s="43">
        <f t="shared" si="107"/>
        <v>6463</v>
      </c>
      <c r="C6485" s="539"/>
      <c r="D6485" s="620"/>
      <c r="E6485" s="620"/>
      <c r="F6485" s="48"/>
      <c r="N6485" s="285"/>
      <c r="O6485" s="285"/>
      <c r="U6485" s="285"/>
      <c r="V6485" s="285"/>
      <c r="W6485" s="285"/>
      <c r="X6485" s="285"/>
    </row>
    <row r="6486" spans="1:24">
      <c r="A6486" s="45"/>
      <c r="B6486" s="43">
        <f t="shared" si="107"/>
        <v>6464</v>
      </c>
      <c r="C6486" s="539"/>
      <c r="D6486" s="620"/>
      <c r="E6486" s="620"/>
      <c r="F6486" s="48"/>
      <c r="N6486" s="285"/>
      <c r="O6486" s="285"/>
      <c r="U6486" s="285"/>
      <c r="V6486" s="285"/>
      <c r="W6486" s="285"/>
      <c r="X6486" s="285"/>
    </row>
    <row r="6487" spans="1:24">
      <c r="A6487" s="45"/>
      <c r="B6487" s="43">
        <f t="shared" si="107"/>
        <v>6465</v>
      </c>
      <c r="C6487" s="539"/>
      <c r="D6487" s="620"/>
      <c r="E6487" s="620"/>
      <c r="F6487" s="48"/>
      <c r="N6487" s="285"/>
      <c r="O6487" s="285"/>
      <c r="U6487" s="285"/>
      <c r="V6487" s="285"/>
      <c r="W6487" s="285"/>
      <c r="X6487" s="285"/>
    </row>
    <row r="6488" spans="1:24">
      <c r="A6488" s="45"/>
      <c r="B6488" s="43">
        <f t="shared" si="107"/>
        <v>6466</v>
      </c>
      <c r="C6488" s="539"/>
      <c r="D6488" s="620"/>
      <c r="E6488" s="620"/>
      <c r="F6488" s="48"/>
      <c r="N6488" s="285"/>
      <c r="O6488" s="285"/>
      <c r="U6488" s="285"/>
      <c r="V6488" s="285"/>
      <c r="W6488" s="285"/>
      <c r="X6488" s="285"/>
    </row>
    <row r="6489" spans="1:24">
      <c r="A6489" s="45"/>
      <c r="B6489" s="43">
        <f t="shared" ref="B6489:B6552" si="108">B6488+1</f>
        <v>6467</v>
      </c>
      <c r="C6489" s="539"/>
      <c r="D6489" s="620"/>
      <c r="E6489" s="620"/>
      <c r="F6489" s="48"/>
      <c r="N6489" s="285"/>
      <c r="O6489" s="285"/>
      <c r="U6489" s="285"/>
      <c r="V6489" s="285"/>
      <c r="W6489" s="285"/>
      <c r="X6489" s="285"/>
    </row>
    <row r="6490" spans="1:24">
      <c r="A6490" s="45"/>
      <c r="B6490" s="43">
        <f t="shared" si="108"/>
        <v>6468</v>
      </c>
      <c r="C6490" s="539"/>
      <c r="D6490" s="620"/>
      <c r="E6490" s="620"/>
      <c r="F6490" s="48"/>
      <c r="N6490" s="285"/>
      <c r="O6490" s="285"/>
      <c r="U6490" s="285"/>
      <c r="V6490" s="285"/>
      <c r="W6490" s="285"/>
      <c r="X6490" s="285"/>
    </row>
    <row r="6491" spans="1:24">
      <c r="A6491" s="45"/>
      <c r="B6491" s="43">
        <f t="shared" si="108"/>
        <v>6469</v>
      </c>
      <c r="C6491" s="539"/>
      <c r="D6491" s="620"/>
      <c r="E6491" s="620"/>
      <c r="F6491" s="48"/>
      <c r="N6491" s="285"/>
      <c r="O6491" s="285"/>
      <c r="U6491" s="285"/>
      <c r="V6491" s="285"/>
      <c r="W6491" s="285"/>
      <c r="X6491" s="285"/>
    </row>
    <row r="6492" spans="1:24">
      <c r="A6492" s="45"/>
      <c r="B6492" s="43">
        <f t="shared" si="108"/>
        <v>6470</v>
      </c>
      <c r="C6492" s="539"/>
      <c r="D6492" s="620"/>
      <c r="E6492" s="620"/>
      <c r="F6492" s="48"/>
      <c r="N6492" s="285"/>
      <c r="O6492" s="285"/>
      <c r="U6492" s="285"/>
      <c r="V6492" s="285"/>
      <c r="W6492" s="285"/>
      <c r="X6492" s="285"/>
    </row>
    <row r="6493" spans="1:24">
      <c r="A6493" s="45"/>
      <c r="B6493" s="43">
        <f t="shared" si="108"/>
        <v>6471</v>
      </c>
      <c r="C6493" s="539"/>
      <c r="D6493" s="620"/>
      <c r="E6493" s="620"/>
      <c r="F6493" s="48"/>
      <c r="N6493" s="285"/>
      <c r="O6493" s="285"/>
      <c r="U6493" s="285"/>
      <c r="V6493" s="285"/>
      <c r="W6493" s="285"/>
      <c r="X6493" s="285"/>
    </row>
    <row r="6494" spans="1:24">
      <c r="A6494" s="45"/>
      <c r="B6494" s="43">
        <f t="shared" si="108"/>
        <v>6472</v>
      </c>
      <c r="C6494" s="539"/>
      <c r="D6494" s="620"/>
      <c r="E6494" s="620"/>
      <c r="F6494" s="48"/>
      <c r="N6494" s="285"/>
      <c r="O6494" s="285"/>
      <c r="U6494" s="285"/>
      <c r="V6494" s="285"/>
      <c r="W6494" s="285"/>
      <c r="X6494" s="285"/>
    </row>
    <row r="6495" spans="1:24">
      <c r="A6495" s="45"/>
      <c r="B6495" s="43">
        <f t="shared" si="108"/>
        <v>6473</v>
      </c>
      <c r="C6495" s="539"/>
      <c r="D6495" s="620"/>
      <c r="E6495" s="620"/>
      <c r="F6495" s="48"/>
      <c r="N6495" s="285"/>
      <c r="O6495" s="285"/>
      <c r="U6495" s="285"/>
      <c r="V6495" s="285"/>
      <c r="W6495" s="285"/>
      <c r="X6495" s="285"/>
    </row>
    <row r="6496" spans="1:24">
      <c r="A6496" s="45"/>
      <c r="B6496" s="43">
        <f t="shared" si="108"/>
        <v>6474</v>
      </c>
      <c r="C6496" s="539"/>
      <c r="D6496" s="620"/>
      <c r="E6496" s="620"/>
      <c r="F6496" s="48"/>
      <c r="N6496" s="285"/>
      <c r="O6496" s="285"/>
      <c r="U6496" s="285"/>
      <c r="V6496" s="285"/>
      <c r="W6496" s="285"/>
      <c r="X6496" s="285"/>
    </row>
    <row r="6497" spans="1:24">
      <c r="A6497" s="45"/>
      <c r="B6497" s="43">
        <f t="shared" si="108"/>
        <v>6475</v>
      </c>
      <c r="C6497" s="539"/>
      <c r="D6497" s="620"/>
      <c r="E6497" s="620"/>
      <c r="F6497" s="48"/>
      <c r="N6497" s="285"/>
      <c r="O6497" s="285"/>
      <c r="U6497" s="285"/>
      <c r="V6497" s="285"/>
      <c r="W6497" s="285"/>
      <c r="X6497" s="285"/>
    </row>
    <row r="6498" spans="1:24">
      <c r="A6498" s="45"/>
      <c r="B6498" s="43">
        <f t="shared" si="108"/>
        <v>6476</v>
      </c>
      <c r="C6498" s="539"/>
      <c r="D6498" s="620"/>
      <c r="E6498" s="620"/>
      <c r="F6498" s="48"/>
      <c r="N6498" s="285"/>
      <c r="O6498" s="285"/>
      <c r="U6498" s="285"/>
      <c r="V6498" s="285"/>
      <c r="W6498" s="285"/>
      <c r="X6498" s="285"/>
    </row>
    <row r="6499" spans="1:24">
      <c r="A6499" s="45"/>
      <c r="B6499" s="43">
        <f t="shared" si="108"/>
        <v>6477</v>
      </c>
      <c r="C6499" s="539"/>
      <c r="D6499" s="620"/>
      <c r="E6499" s="620"/>
      <c r="F6499" s="48"/>
      <c r="N6499" s="285"/>
      <c r="O6499" s="285"/>
      <c r="U6499" s="285"/>
      <c r="V6499" s="285"/>
      <c r="W6499" s="285"/>
      <c r="X6499" s="285"/>
    </row>
    <row r="6500" spans="1:24">
      <c r="A6500" s="45"/>
      <c r="B6500" s="43">
        <f t="shared" si="108"/>
        <v>6478</v>
      </c>
      <c r="C6500" s="539"/>
      <c r="D6500" s="620"/>
      <c r="E6500" s="620"/>
      <c r="F6500" s="48"/>
      <c r="N6500" s="285"/>
      <c r="O6500" s="285"/>
      <c r="U6500" s="285"/>
      <c r="V6500" s="285"/>
      <c r="W6500" s="285"/>
      <c r="X6500" s="285"/>
    </row>
    <row r="6501" spans="1:24">
      <c r="A6501" s="45"/>
      <c r="B6501" s="43">
        <f t="shared" si="108"/>
        <v>6479</v>
      </c>
      <c r="C6501" s="539"/>
      <c r="D6501" s="620"/>
      <c r="E6501" s="620"/>
      <c r="F6501" s="48"/>
      <c r="N6501" s="285"/>
      <c r="O6501" s="285"/>
      <c r="U6501" s="285"/>
      <c r="V6501" s="285"/>
      <c r="W6501" s="285"/>
      <c r="X6501" s="285"/>
    </row>
    <row r="6502" spans="1:24">
      <c r="A6502" s="45"/>
      <c r="B6502" s="43">
        <f t="shared" si="108"/>
        <v>6480</v>
      </c>
      <c r="C6502" s="539"/>
      <c r="D6502" s="620"/>
      <c r="E6502" s="620"/>
      <c r="F6502" s="48"/>
      <c r="N6502" s="285"/>
      <c r="O6502" s="285"/>
      <c r="U6502" s="285"/>
      <c r="V6502" s="285"/>
      <c r="W6502" s="285"/>
      <c r="X6502" s="285"/>
    </row>
    <row r="6503" spans="1:24">
      <c r="A6503" s="45"/>
      <c r="B6503" s="43">
        <f t="shared" si="108"/>
        <v>6481</v>
      </c>
      <c r="C6503" s="539"/>
      <c r="D6503" s="620"/>
      <c r="E6503" s="620"/>
      <c r="F6503" s="48"/>
      <c r="N6503" s="285"/>
      <c r="O6503" s="285"/>
      <c r="U6503" s="285"/>
      <c r="V6503" s="285"/>
      <c r="W6503" s="285"/>
      <c r="X6503" s="285"/>
    </row>
    <row r="6504" spans="1:24">
      <c r="A6504" s="45"/>
      <c r="B6504" s="43">
        <f t="shared" si="108"/>
        <v>6482</v>
      </c>
      <c r="C6504" s="539"/>
      <c r="D6504" s="620"/>
      <c r="E6504" s="620"/>
      <c r="F6504" s="48"/>
      <c r="N6504" s="285"/>
      <c r="O6504" s="285"/>
      <c r="U6504" s="285"/>
      <c r="V6504" s="285"/>
      <c r="W6504" s="285"/>
      <c r="X6504" s="285"/>
    </row>
    <row r="6505" spans="1:24">
      <c r="A6505" s="45"/>
      <c r="B6505" s="43">
        <f t="shared" si="108"/>
        <v>6483</v>
      </c>
      <c r="C6505" s="539"/>
      <c r="D6505" s="620"/>
      <c r="E6505" s="620"/>
      <c r="F6505" s="48"/>
      <c r="N6505" s="285"/>
      <c r="O6505" s="285"/>
      <c r="U6505" s="285"/>
      <c r="V6505" s="285"/>
      <c r="W6505" s="285"/>
      <c r="X6505" s="285"/>
    </row>
    <row r="6506" spans="1:24">
      <c r="A6506" s="45"/>
      <c r="B6506" s="43">
        <f t="shared" si="108"/>
        <v>6484</v>
      </c>
      <c r="C6506" s="539"/>
      <c r="D6506" s="620"/>
      <c r="E6506" s="620"/>
      <c r="F6506" s="48"/>
      <c r="N6506" s="285"/>
      <c r="O6506" s="285"/>
      <c r="U6506" s="285"/>
      <c r="V6506" s="285"/>
      <c r="W6506" s="285"/>
      <c r="X6506" s="285"/>
    </row>
    <row r="6507" spans="1:24">
      <c r="A6507" s="45"/>
      <c r="B6507" s="43">
        <f t="shared" si="108"/>
        <v>6485</v>
      </c>
      <c r="C6507" s="539"/>
      <c r="D6507" s="620"/>
      <c r="E6507" s="620"/>
      <c r="F6507" s="48"/>
      <c r="N6507" s="285"/>
      <c r="O6507" s="285"/>
      <c r="U6507" s="285"/>
      <c r="V6507" s="285"/>
      <c r="W6507" s="285"/>
      <c r="X6507" s="285"/>
    </row>
    <row r="6508" spans="1:24">
      <c r="A6508" s="45"/>
      <c r="B6508" s="43">
        <f t="shared" si="108"/>
        <v>6486</v>
      </c>
      <c r="C6508" s="539"/>
      <c r="D6508" s="620"/>
      <c r="E6508" s="620"/>
      <c r="F6508" s="48"/>
      <c r="N6508" s="285"/>
      <c r="O6508" s="285"/>
      <c r="U6508" s="285"/>
      <c r="V6508" s="285"/>
      <c r="W6508" s="285"/>
      <c r="X6508" s="285"/>
    </row>
    <row r="6509" spans="1:24">
      <c r="A6509" s="45"/>
      <c r="B6509" s="43">
        <f t="shared" si="108"/>
        <v>6487</v>
      </c>
      <c r="C6509" s="539"/>
      <c r="D6509" s="620"/>
      <c r="E6509" s="620"/>
      <c r="F6509" s="48"/>
      <c r="N6509" s="285"/>
      <c r="O6509" s="285"/>
      <c r="U6509" s="285"/>
      <c r="V6509" s="285"/>
      <c r="W6509" s="285"/>
      <c r="X6509" s="285"/>
    </row>
    <row r="6510" spans="1:24">
      <c r="A6510" s="45"/>
      <c r="B6510" s="43">
        <f t="shared" si="108"/>
        <v>6488</v>
      </c>
      <c r="C6510" s="539"/>
      <c r="D6510" s="620"/>
      <c r="E6510" s="620"/>
      <c r="F6510" s="48"/>
      <c r="N6510" s="285"/>
      <c r="O6510" s="285"/>
      <c r="U6510" s="285"/>
      <c r="V6510" s="285"/>
      <c r="W6510" s="285"/>
      <c r="X6510" s="285"/>
    </row>
    <row r="6511" spans="1:24">
      <c r="A6511" s="45"/>
      <c r="B6511" s="43">
        <f t="shared" si="108"/>
        <v>6489</v>
      </c>
      <c r="C6511" s="539"/>
      <c r="D6511" s="620"/>
      <c r="E6511" s="620"/>
      <c r="F6511" s="48"/>
      <c r="N6511" s="285"/>
      <c r="O6511" s="285"/>
      <c r="U6511" s="285"/>
      <c r="V6511" s="285"/>
      <c r="W6511" s="285"/>
      <c r="X6511" s="285"/>
    </row>
    <row r="6512" spans="1:24">
      <c r="A6512" s="45"/>
      <c r="B6512" s="43">
        <f t="shared" si="108"/>
        <v>6490</v>
      </c>
      <c r="C6512" s="539"/>
      <c r="D6512" s="620"/>
      <c r="E6512" s="620"/>
      <c r="F6512" s="48"/>
      <c r="N6512" s="285"/>
      <c r="O6512" s="285"/>
      <c r="U6512" s="285"/>
      <c r="V6512" s="285"/>
      <c r="W6512" s="285"/>
      <c r="X6512" s="285"/>
    </row>
    <row r="6513" spans="1:24">
      <c r="A6513" s="45"/>
      <c r="B6513" s="43">
        <f t="shared" si="108"/>
        <v>6491</v>
      </c>
      <c r="C6513" s="539"/>
      <c r="D6513" s="620"/>
      <c r="E6513" s="620"/>
      <c r="F6513" s="48"/>
      <c r="N6513" s="285"/>
      <c r="O6513" s="285"/>
      <c r="U6513" s="285"/>
      <c r="V6513" s="285"/>
      <c r="W6513" s="285"/>
      <c r="X6513" s="285"/>
    </row>
    <row r="6514" spans="1:24">
      <c r="A6514" s="45"/>
      <c r="B6514" s="43">
        <f t="shared" si="108"/>
        <v>6492</v>
      </c>
      <c r="C6514" s="539"/>
      <c r="D6514" s="620"/>
      <c r="E6514" s="620"/>
      <c r="F6514" s="48"/>
      <c r="N6514" s="285"/>
      <c r="O6514" s="285"/>
      <c r="U6514" s="285"/>
      <c r="V6514" s="285"/>
      <c r="W6514" s="285"/>
      <c r="X6514" s="285"/>
    </row>
    <row r="6515" spans="1:24">
      <c r="A6515" s="45"/>
      <c r="B6515" s="43">
        <f t="shared" si="108"/>
        <v>6493</v>
      </c>
      <c r="C6515" s="539"/>
      <c r="D6515" s="620"/>
      <c r="E6515" s="620"/>
      <c r="F6515" s="48"/>
      <c r="N6515" s="285"/>
      <c r="O6515" s="285"/>
      <c r="U6515" s="285"/>
      <c r="V6515" s="285"/>
      <c r="W6515" s="285"/>
      <c r="X6515" s="285"/>
    </row>
    <row r="6516" spans="1:24">
      <c r="A6516" s="45"/>
      <c r="B6516" s="43">
        <f t="shared" si="108"/>
        <v>6494</v>
      </c>
      <c r="C6516" s="539"/>
      <c r="D6516" s="620"/>
      <c r="E6516" s="620"/>
      <c r="F6516" s="48"/>
      <c r="N6516" s="285"/>
      <c r="O6516" s="285"/>
      <c r="U6516" s="285"/>
      <c r="V6516" s="285"/>
      <c r="W6516" s="285"/>
      <c r="X6516" s="285"/>
    </row>
    <row r="6517" spans="1:24">
      <c r="A6517" s="45"/>
      <c r="B6517" s="43">
        <f t="shared" si="108"/>
        <v>6495</v>
      </c>
      <c r="C6517" s="539"/>
      <c r="D6517" s="620"/>
      <c r="E6517" s="620"/>
      <c r="F6517" s="48"/>
      <c r="N6517" s="285"/>
      <c r="O6517" s="285"/>
      <c r="U6517" s="285"/>
      <c r="V6517" s="285"/>
      <c r="W6517" s="285"/>
      <c r="X6517" s="285"/>
    </row>
    <row r="6518" spans="1:24">
      <c r="A6518" s="45"/>
      <c r="B6518" s="43">
        <f t="shared" si="108"/>
        <v>6496</v>
      </c>
      <c r="C6518" s="539"/>
      <c r="D6518" s="620"/>
      <c r="E6518" s="620"/>
      <c r="F6518" s="48"/>
      <c r="N6518" s="285"/>
      <c r="O6518" s="285"/>
      <c r="U6518" s="285"/>
      <c r="V6518" s="285"/>
      <c r="W6518" s="285"/>
      <c r="X6518" s="285"/>
    </row>
    <row r="6519" spans="1:24">
      <c r="A6519" s="45"/>
      <c r="B6519" s="43">
        <f t="shared" si="108"/>
        <v>6497</v>
      </c>
      <c r="C6519" s="539"/>
      <c r="D6519" s="620"/>
      <c r="E6519" s="620"/>
      <c r="F6519" s="48"/>
      <c r="N6519" s="285"/>
      <c r="O6519" s="285"/>
      <c r="U6519" s="285"/>
      <c r="V6519" s="285"/>
      <c r="W6519" s="285"/>
      <c r="X6519" s="285"/>
    </row>
    <row r="6520" spans="1:24">
      <c r="A6520" s="45"/>
      <c r="B6520" s="43">
        <f t="shared" si="108"/>
        <v>6498</v>
      </c>
      <c r="C6520" s="539"/>
      <c r="D6520" s="620"/>
      <c r="E6520" s="620"/>
      <c r="F6520" s="48"/>
      <c r="N6520" s="285"/>
      <c r="O6520" s="285"/>
      <c r="U6520" s="285"/>
      <c r="V6520" s="285"/>
      <c r="W6520" s="285"/>
      <c r="X6520" s="285"/>
    </row>
    <row r="6521" spans="1:24">
      <c r="A6521" s="45"/>
      <c r="B6521" s="43">
        <f t="shared" si="108"/>
        <v>6499</v>
      </c>
      <c r="C6521" s="539"/>
      <c r="D6521" s="620"/>
      <c r="E6521" s="620"/>
      <c r="F6521" s="48"/>
      <c r="N6521" s="285"/>
      <c r="O6521" s="285"/>
      <c r="U6521" s="285"/>
      <c r="V6521" s="285"/>
      <c r="W6521" s="285"/>
      <c r="X6521" s="285"/>
    </row>
    <row r="6522" spans="1:24">
      <c r="A6522" s="45"/>
      <c r="B6522" s="43">
        <f t="shared" si="108"/>
        <v>6500</v>
      </c>
      <c r="C6522" s="539"/>
      <c r="D6522" s="620"/>
      <c r="E6522" s="620"/>
      <c r="F6522" s="48"/>
      <c r="N6522" s="285"/>
      <c r="O6522" s="285"/>
      <c r="U6522" s="285"/>
      <c r="V6522" s="285"/>
      <c r="W6522" s="285"/>
      <c r="X6522" s="285"/>
    </row>
    <row r="6523" spans="1:24">
      <c r="A6523" s="45"/>
      <c r="B6523" s="43">
        <f t="shared" si="108"/>
        <v>6501</v>
      </c>
      <c r="C6523" s="539"/>
      <c r="D6523" s="620"/>
      <c r="E6523" s="620"/>
      <c r="F6523" s="48"/>
      <c r="N6523" s="285"/>
      <c r="O6523" s="285"/>
      <c r="U6523" s="285"/>
      <c r="V6523" s="285"/>
      <c r="W6523" s="285"/>
      <c r="X6523" s="285"/>
    </row>
    <row r="6524" spans="1:24">
      <c r="A6524" s="45"/>
      <c r="B6524" s="43">
        <f t="shared" si="108"/>
        <v>6502</v>
      </c>
      <c r="C6524" s="539"/>
      <c r="D6524" s="620"/>
      <c r="E6524" s="620"/>
      <c r="F6524" s="48"/>
      <c r="N6524" s="285"/>
      <c r="O6524" s="285"/>
      <c r="U6524" s="285"/>
      <c r="V6524" s="285"/>
      <c r="W6524" s="285"/>
      <c r="X6524" s="285"/>
    </row>
    <row r="6525" spans="1:24">
      <c r="A6525" s="45"/>
      <c r="B6525" s="43">
        <f t="shared" si="108"/>
        <v>6503</v>
      </c>
      <c r="C6525" s="539"/>
      <c r="D6525" s="620"/>
      <c r="E6525" s="620"/>
      <c r="F6525" s="48"/>
      <c r="N6525" s="285"/>
      <c r="O6525" s="285"/>
      <c r="U6525" s="285"/>
      <c r="V6525" s="285"/>
      <c r="W6525" s="285"/>
      <c r="X6525" s="285"/>
    </row>
    <row r="6526" spans="1:24">
      <c r="A6526" s="45"/>
      <c r="B6526" s="43">
        <f t="shared" si="108"/>
        <v>6504</v>
      </c>
      <c r="C6526" s="539"/>
      <c r="D6526" s="620"/>
      <c r="E6526" s="620"/>
      <c r="F6526" s="48"/>
      <c r="N6526" s="285"/>
      <c r="O6526" s="285"/>
      <c r="U6526" s="285"/>
      <c r="V6526" s="285"/>
      <c r="W6526" s="285"/>
      <c r="X6526" s="285"/>
    </row>
    <row r="6527" spans="1:24">
      <c r="A6527" s="45"/>
      <c r="B6527" s="43">
        <f t="shared" si="108"/>
        <v>6505</v>
      </c>
      <c r="C6527" s="539"/>
      <c r="D6527" s="620"/>
      <c r="E6527" s="620"/>
      <c r="F6527" s="48"/>
      <c r="N6527" s="285"/>
      <c r="O6527" s="285"/>
      <c r="U6527" s="285"/>
      <c r="V6527" s="285"/>
      <c r="W6527" s="285"/>
      <c r="X6527" s="285"/>
    </row>
    <row r="6528" spans="1:24">
      <c r="A6528" s="45"/>
      <c r="B6528" s="43">
        <f t="shared" si="108"/>
        <v>6506</v>
      </c>
      <c r="C6528" s="539"/>
      <c r="D6528" s="620"/>
      <c r="E6528" s="620"/>
      <c r="F6528" s="48"/>
      <c r="N6528" s="285"/>
      <c r="O6528" s="285"/>
      <c r="U6528" s="285"/>
      <c r="V6528" s="285"/>
      <c r="W6528" s="285"/>
      <c r="X6528" s="285"/>
    </row>
    <row r="6529" spans="1:24">
      <c r="A6529" s="45"/>
      <c r="B6529" s="43">
        <f t="shared" si="108"/>
        <v>6507</v>
      </c>
      <c r="C6529" s="539"/>
      <c r="D6529" s="620"/>
      <c r="E6529" s="620"/>
      <c r="F6529" s="48"/>
      <c r="N6529" s="285"/>
      <c r="O6529" s="285"/>
      <c r="U6529" s="285"/>
      <c r="V6529" s="285"/>
      <c r="W6529" s="285"/>
      <c r="X6529" s="285"/>
    </row>
    <row r="6530" spans="1:24">
      <c r="A6530" s="45"/>
      <c r="B6530" s="43">
        <f t="shared" si="108"/>
        <v>6508</v>
      </c>
      <c r="C6530" s="539"/>
      <c r="D6530" s="620"/>
      <c r="E6530" s="620"/>
      <c r="F6530" s="48"/>
      <c r="N6530" s="285"/>
      <c r="O6530" s="285"/>
      <c r="U6530" s="285"/>
      <c r="V6530" s="285"/>
      <c r="W6530" s="285"/>
      <c r="X6530" s="285"/>
    </row>
    <row r="6531" spans="1:24">
      <c r="A6531" s="45"/>
      <c r="B6531" s="43">
        <f t="shared" si="108"/>
        <v>6509</v>
      </c>
      <c r="C6531" s="539"/>
      <c r="D6531" s="620"/>
      <c r="E6531" s="620"/>
      <c r="F6531" s="48"/>
      <c r="N6531" s="285"/>
      <c r="O6531" s="285"/>
      <c r="U6531" s="285"/>
      <c r="V6531" s="285"/>
      <c r="W6531" s="285"/>
      <c r="X6531" s="285"/>
    </row>
    <row r="6532" spans="1:24">
      <c r="A6532" s="45"/>
      <c r="B6532" s="43">
        <f t="shared" si="108"/>
        <v>6510</v>
      </c>
      <c r="C6532" s="539"/>
      <c r="D6532" s="620"/>
      <c r="E6532" s="620"/>
      <c r="F6532" s="48"/>
      <c r="N6532" s="285"/>
      <c r="O6532" s="285"/>
      <c r="U6532" s="285"/>
      <c r="V6532" s="285"/>
      <c r="W6532" s="285"/>
      <c r="X6532" s="285"/>
    </row>
    <row r="6533" spans="1:24">
      <c r="A6533" s="45"/>
      <c r="B6533" s="43">
        <f t="shared" si="108"/>
        <v>6511</v>
      </c>
      <c r="C6533" s="539"/>
      <c r="D6533" s="620"/>
      <c r="E6533" s="620"/>
      <c r="F6533" s="48"/>
      <c r="N6533" s="285"/>
      <c r="O6533" s="285"/>
      <c r="U6533" s="285"/>
      <c r="V6533" s="285"/>
      <c r="W6533" s="285"/>
      <c r="X6533" s="285"/>
    </row>
    <row r="6534" spans="1:24">
      <c r="A6534" s="45"/>
      <c r="B6534" s="43">
        <f t="shared" si="108"/>
        <v>6512</v>
      </c>
      <c r="C6534" s="539"/>
      <c r="D6534" s="620"/>
      <c r="E6534" s="620"/>
      <c r="F6534" s="48"/>
      <c r="N6534" s="285"/>
      <c r="O6534" s="285"/>
      <c r="U6534" s="285"/>
      <c r="V6534" s="285"/>
      <c r="W6534" s="285"/>
      <c r="X6534" s="285"/>
    </row>
    <row r="6535" spans="1:24">
      <c r="A6535" s="45"/>
      <c r="B6535" s="43">
        <f t="shared" si="108"/>
        <v>6513</v>
      </c>
      <c r="C6535" s="539"/>
      <c r="D6535" s="620"/>
      <c r="E6535" s="620"/>
      <c r="F6535" s="48"/>
      <c r="N6535" s="285"/>
      <c r="O6535" s="285"/>
      <c r="U6535" s="285"/>
      <c r="V6535" s="285"/>
      <c r="W6535" s="285"/>
      <c r="X6535" s="285"/>
    </row>
    <row r="6536" spans="1:24">
      <c r="A6536" s="45"/>
      <c r="B6536" s="43">
        <f t="shared" si="108"/>
        <v>6514</v>
      </c>
      <c r="C6536" s="539"/>
      <c r="D6536" s="620"/>
      <c r="E6536" s="620"/>
      <c r="F6536" s="48"/>
      <c r="N6536" s="285"/>
      <c r="O6536" s="285"/>
      <c r="U6536" s="285"/>
      <c r="V6536" s="285"/>
      <c r="W6536" s="285"/>
      <c r="X6536" s="285"/>
    </row>
    <row r="6537" spans="1:24">
      <c r="A6537" s="45"/>
      <c r="B6537" s="43">
        <f t="shared" si="108"/>
        <v>6515</v>
      </c>
      <c r="C6537" s="539"/>
      <c r="D6537" s="620"/>
      <c r="E6537" s="620"/>
      <c r="F6537" s="48"/>
      <c r="N6537" s="285"/>
      <c r="O6537" s="285"/>
      <c r="U6537" s="285"/>
      <c r="V6537" s="285"/>
      <c r="W6537" s="285"/>
      <c r="X6537" s="285"/>
    </row>
    <row r="6538" spans="1:24">
      <c r="A6538" s="45"/>
      <c r="B6538" s="43">
        <f t="shared" si="108"/>
        <v>6516</v>
      </c>
      <c r="C6538" s="539"/>
      <c r="D6538" s="620"/>
      <c r="E6538" s="620"/>
      <c r="F6538" s="48"/>
      <c r="N6538" s="285"/>
      <c r="O6538" s="285"/>
      <c r="U6538" s="285"/>
      <c r="V6538" s="285"/>
      <c r="W6538" s="285"/>
      <c r="X6538" s="285"/>
    </row>
    <row r="6539" spans="1:24">
      <c r="A6539" s="45"/>
      <c r="B6539" s="43">
        <f t="shared" si="108"/>
        <v>6517</v>
      </c>
      <c r="C6539" s="539"/>
      <c r="D6539" s="620"/>
      <c r="E6539" s="620"/>
      <c r="F6539" s="48"/>
      <c r="N6539" s="285"/>
      <c r="O6539" s="285"/>
      <c r="U6539" s="285"/>
      <c r="V6539" s="285"/>
      <c r="W6539" s="285"/>
      <c r="X6539" s="285"/>
    </row>
    <row r="6540" spans="1:24">
      <c r="A6540" s="45"/>
      <c r="B6540" s="43">
        <f t="shared" si="108"/>
        <v>6518</v>
      </c>
      <c r="C6540" s="539"/>
      <c r="D6540" s="620"/>
      <c r="E6540" s="620"/>
      <c r="F6540" s="48"/>
      <c r="N6540" s="285"/>
      <c r="O6540" s="285"/>
      <c r="U6540" s="285"/>
      <c r="V6540" s="285"/>
      <c r="W6540" s="285"/>
      <c r="X6540" s="285"/>
    </row>
    <row r="6541" spans="1:24">
      <c r="A6541" s="45"/>
      <c r="B6541" s="43">
        <f t="shared" si="108"/>
        <v>6519</v>
      </c>
      <c r="C6541" s="539"/>
      <c r="D6541" s="620"/>
      <c r="E6541" s="620"/>
      <c r="F6541" s="48"/>
      <c r="N6541" s="285"/>
      <c r="O6541" s="285"/>
      <c r="U6541" s="285"/>
      <c r="V6541" s="285"/>
      <c r="W6541" s="285"/>
      <c r="X6541" s="285"/>
    </row>
    <row r="6542" spans="1:24">
      <c r="A6542" s="45"/>
      <c r="B6542" s="43">
        <f t="shared" si="108"/>
        <v>6520</v>
      </c>
      <c r="C6542" s="539"/>
      <c r="D6542" s="620"/>
      <c r="E6542" s="620"/>
      <c r="F6542" s="48"/>
      <c r="N6542" s="285"/>
      <c r="O6542" s="285"/>
      <c r="U6542" s="285"/>
      <c r="V6542" s="285"/>
      <c r="W6542" s="285"/>
      <c r="X6542" s="285"/>
    </row>
    <row r="6543" spans="1:24">
      <c r="A6543" s="45"/>
      <c r="B6543" s="43">
        <f t="shared" si="108"/>
        <v>6521</v>
      </c>
      <c r="C6543" s="539"/>
      <c r="D6543" s="620"/>
      <c r="E6543" s="620"/>
      <c r="F6543" s="48"/>
      <c r="N6543" s="285"/>
      <c r="O6543" s="285"/>
      <c r="U6543" s="285"/>
      <c r="V6543" s="285"/>
      <c r="W6543" s="285"/>
      <c r="X6543" s="285"/>
    </row>
    <row r="6544" spans="1:24">
      <c r="A6544" s="45"/>
      <c r="B6544" s="43">
        <f t="shared" si="108"/>
        <v>6522</v>
      </c>
      <c r="C6544" s="539"/>
      <c r="D6544" s="620"/>
      <c r="E6544" s="620"/>
      <c r="F6544" s="48"/>
      <c r="N6544" s="285"/>
      <c r="O6544" s="285"/>
      <c r="U6544" s="285"/>
      <c r="V6544" s="285"/>
      <c r="W6544" s="285"/>
      <c r="X6544" s="285"/>
    </row>
    <row r="6545" spans="1:24">
      <c r="A6545" s="45"/>
      <c r="B6545" s="43">
        <f t="shared" si="108"/>
        <v>6523</v>
      </c>
      <c r="C6545" s="539"/>
      <c r="D6545" s="620"/>
      <c r="E6545" s="620"/>
      <c r="F6545" s="48"/>
      <c r="N6545" s="285"/>
      <c r="O6545" s="285"/>
      <c r="U6545" s="285"/>
      <c r="V6545" s="285"/>
      <c r="W6545" s="285"/>
      <c r="X6545" s="285"/>
    </row>
    <row r="6546" spans="1:24">
      <c r="A6546" s="45"/>
      <c r="B6546" s="43">
        <f t="shared" si="108"/>
        <v>6524</v>
      </c>
      <c r="C6546" s="539"/>
      <c r="D6546" s="620"/>
      <c r="E6546" s="620"/>
      <c r="F6546" s="48"/>
      <c r="N6546" s="285"/>
      <c r="O6546" s="285"/>
      <c r="U6546" s="285"/>
      <c r="V6546" s="285"/>
      <c r="W6546" s="285"/>
      <c r="X6546" s="285"/>
    </row>
    <row r="6547" spans="1:24">
      <c r="A6547" s="45"/>
      <c r="B6547" s="43">
        <f t="shared" si="108"/>
        <v>6525</v>
      </c>
      <c r="C6547" s="539"/>
      <c r="D6547" s="620"/>
      <c r="E6547" s="620"/>
      <c r="F6547" s="48"/>
      <c r="N6547" s="285"/>
      <c r="O6547" s="285"/>
      <c r="U6547" s="285"/>
      <c r="V6547" s="285"/>
      <c r="W6547" s="285"/>
      <c r="X6547" s="285"/>
    </row>
    <row r="6548" spans="1:24">
      <c r="A6548" s="45"/>
      <c r="B6548" s="43">
        <f t="shared" si="108"/>
        <v>6526</v>
      </c>
      <c r="C6548" s="539"/>
      <c r="D6548" s="620"/>
      <c r="E6548" s="620"/>
      <c r="F6548" s="48"/>
      <c r="N6548" s="285"/>
      <c r="O6548" s="285"/>
      <c r="U6548" s="285"/>
      <c r="V6548" s="285"/>
      <c r="W6548" s="285"/>
      <c r="X6548" s="285"/>
    </row>
    <row r="6549" spans="1:24">
      <c r="A6549" s="45"/>
      <c r="B6549" s="43">
        <f t="shared" si="108"/>
        <v>6527</v>
      </c>
      <c r="C6549" s="539"/>
      <c r="D6549" s="620"/>
      <c r="E6549" s="620"/>
      <c r="F6549" s="48"/>
      <c r="N6549" s="285"/>
      <c r="O6549" s="285"/>
      <c r="U6549" s="285"/>
      <c r="V6549" s="285"/>
      <c r="W6549" s="285"/>
      <c r="X6549" s="285"/>
    </row>
    <row r="6550" spans="1:24">
      <c r="A6550" s="45"/>
      <c r="B6550" s="43">
        <f t="shared" si="108"/>
        <v>6528</v>
      </c>
      <c r="C6550" s="539"/>
      <c r="D6550" s="620"/>
      <c r="E6550" s="620"/>
      <c r="F6550" s="48"/>
      <c r="N6550" s="285"/>
      <c r="O6550" s="285"/>
      <c r="U6550" s="285"/>
      <c r="V6550" s="285"/>
      <c r="W6550" s="285"/>
      <c r="X6550" s="285"/>
    </row>
    <row r="6551" spans="1:24">
      <c r="A6551" s="45"/>
      <c r="B6551" s="43">
        <f t="shared" si="108"/>
        <v>6529</v>
      </c>
      <c r="C6551" s="539"/>
      <c r="D6551" s="620"/>
      <c r="E6551" s="620"/>
      <c r="F6551" s="48"/>
      <c r="N6551" s="285"/>
      <c r="O6551" s="285"/>
      <c r="U6551" s="285"/>
      <c r="V6551" s="285"/>
      <c r="W6551" s="285"/>
      <c r="X6551" s="285"/>
    </row>
    <row r="6552" spans="1:24">
      <c r="A6552" s="45"/>
      <c r="B6552" s="43">
        <f t="shared" si="108"/>
        <v>6530</v>
      </c>
      <c r="C6552" s="539"/>
      <c r="D6552" s="620"/>
      <c r="E6552" s="620"/>
      <c r="F6552" s="48"/>
      <c r="N6552" s="285"/>
      <c r="O6552" s="285"/>
      <c r="U6552" s="285"/>
      <c r="V6552" s="285"/>
      <c r="W6552" s="285"/>
      <c r="X6552" s="285"/>
    </row>
    <row r="6553" spans="1:24">
      <c r="A6553" s="45"/>
      <c r="B6553" s="43">
        <f t="shared" ref="B6553:B6616" si="109">B6552+1</f>
        <v>6531</v>
      </c>
      <c r="C6553" s="539"/>
      <c r="D6553" s="620"/>
      <c r="E6553" s="620"/>
      <c r="F6553" s="48"/>
      <c r="N6553" s="285"/>
      <c r="O6553" s="285"/>
      <c r="U6553" s="285"/>
      <c r="V6553" s="285"/>
      <c r="W6553" s="285"/>
      <c r="X6553" s="285"/>
    </row>
    <row r="6554" spans="1:24">
      <c r="A6554" s="45"/>
      <c r="B6554" s="43">
        <f t="shared" si="109"/>
        <v>6532</v>
      </c>
      <c r="C6554" s="539"/>
      <c r="D6554" s="620"/>
      <c r="E6554" s="620"/>
      <c r="F6554" s="48"/>
      <c r="N6554" s="285"/>
      <c r="O6554" s="285"/>
      <c r="U6554" s="285"/>
      <c r="V6554" s="285"/>
      <c r="W6554" s="285"/>
      <c r="X6554" s="285"/>
    </row>
    <row r="6555" spans="1:24">
      <c r="A6555" s="45"/>
      <c r="B6555" s="43">
        <f t="shared" si="109"/>
        <v>6533</v>
      </c>
      <c r="C6555" s="539"/>
      <c r="D6555" s="620"/>
      <c r="E6555" s="620"/>
      <c r="F6555" s="48"/>
      <c r="N6555" s="285"/>
      <c r="O6555" s="285"/>
      <c r="U6555" s="285"/>
      <c r="V6555" s="285"/>
      <c r="W6555" s="285"/>
      <c r="X6555" s="285"/>
    </row>
    <row r="6556" spans="1:24">
      <c r="A6556" s="45"/>
      <c r="B6556" s="43">
        <f t="shared" si="109"/>
        <v>6534</v>
      </c>
      <c r="C6556" s="539"/>
      <c r="D6556" s="620"/>
      <c r="E6556" s="620"/>
      <c r="F6556" s="48"/>
      <c r="N6556" s="285"/>
      <c r="O6556" s="285"/>
      <c r="U6556" s="285"/>
      <c r="V6556" s="285"/>
      <c r="W6556" s="285"/>
      <c r="X6556" s="285"/>
    </row>
    <row r="6557" spans="1:24">
      <c r="A6557" s="45"/>
      <c r="B6557" s="43">
        <f t="shared" si="109"/>
        <v>6535</v>
      </c>
      <c r="C6557" s="539"/>
      <c r="D6557" s="620"/>
      <c r="E6557" s="620"/>
      <c r="F6557" s="48"/>
      <c r="N6557" s="285"/>
      <c r="O6557" s="285"/>
      <c r="U6557" s="285"/>
      <c r="V6557" s="285"/>
      <c r="W6557" s="285"/>
      <c r="X6557" s="285"/>
    </row>
    <row r="6558" spans="1:24">
      <c r="A6558" s="45"/>
      <c r="B6558" s="43">
        <f t="shared" si="109"/>
        <v>6536</v>
      </c>
      <c r="C6558" s="539"/>
      <c r="D6558" s="620"/>
      <c r="E6558" s="620"/>
      <c r="F6558" s="48"/>
      <c r="N6558" s="285"/>
      <c r="O6558" s="285"/>
      <c r="U6558" s="285"/>
      <c r="V6558" s="285"/>
      <c r="W6558" s="285"/>
      <c r="X6558" s="285"/>
    </row>
    <row r="6559" spans="1:24">
      <c r="A6559" s="45"/>
      <c r="B6559" s="43">
        <f t="shared" si="109"/>
        <v>6537</v>
      </c>
      <c r="C6559" s="539"/>
      <c r="D6559" s="620"/>
      <c r="E6559" s="620"/>
      <c r="F6559" s="48"/>
      <c r="N6559" s="285"/>
      <c r="O6559" s="285"/>
      <c r="U6559" s="285"/>
      <c r="V6559" s="285"/>
      <c r="W6559" s="285"/>
      <c r="X6559" s="285"/>
    </row>
    <row r="6560" spans="1:24">
      <c r="A6560" s="45"/>
      <c r="B6560" s="43">
        <f t="shared" si="109"/>
        <v>6538</v>
      </c>
      <c r="C6560" s="539"/>
      <c r="D6560" s="620"/>
      <c r="E6560" s="620"/>
      <c r="F6560" s="48"/>
      <c r="N6560" s="285"/>
      <c r="O6560" s="285"/>
      <c r="U6560" s="285"/>
      <c r="V6560" s="285"/>
      <c r="W6560" s="285"/>
      <c r="X6560" s="285"/>
    </row>
    <row r="6561" spans="1:24">
      <c r="A6561" s="45"/>
      <c r="B6561" s="43">
        <f t="shared" si="109"/>
        <v>6539</v>
      </c>
      <c r="C6561" s="539"/>
      <c r="D6561" s="620"/>
      <c r="E6561" s="620"/>
      <c r="F6561" s="48"/>
      <c r="N6561" s="285"/>
      <c r="O6561" s="285"/>
      <c r="U6561" s="285"/>
      <c r="V6561" s="285"/>
      <c r="W6561" s="285"/>
      <c r="X6561" s="285"/>
    </row>
    <row r="6562" spans="1:24">
      <c r="A6562" s="45"/>
      <c r="B6562" s="43">
        <f t="shared" si="109"/>
        <v>6540</v>
      </c>
      <c r="C6562" s="539"/>
      <c r="D6562" s="620"/>
      <c r="E6562" s="620"/>
      <c r="F6562" s="48"/>
      <c r="N6562" s="285"/>
      <c r="O6562" s="285"/>
      <c r="U6562" s="285"/>
      <c r="V6562" s="285"/>
      <c r="W6562" s="285"/>
      <c r="X6562" s="285"/>
    </row>
    <row r="6563" spans="1:24">
      <c r="A6563" s="45"/>
      <c r="B6563" s="43">
        <f t="shared" si="109"/>
        <v>6541</v>
      </c>
      <c r="C6563" s="539"/>
      <c r="D6563" s="620"/>
      <c r="E6563" s="620"/>
      <c r="F6563" s="48"/>
      <c r="N6563" s="285"/>
      <c r="O6563" s="285"/>
      <c r="U6563" s="285"/>
      <c r="V6563" s="285"/>
      <c r="W6563" s="285"/>
      <c r="X6563" s="285"/>
    </row>
    <row r="6564" spans="1:24">
      <c r="A6564" s="45"/>
      <c r="B6564" s="43">
        <f t="shared" si="109"/>
        <v>6542</v>
      </c>
      <c r="C6564" s="539"/>
      <c r="D6564" s="620"/>
      <c r="E6564" s="620"/>
      <c r="F6564" s="48"/>
      <c r="N6564" s="285"/>
      <c r="O6564" s="285"/>
      <c r="U6564" s="285"/>
      <c r="V6564" s="285"/>
      <c r="W6564" s="285"/>
      <c r="X6564" s="285"/>
    </row>
    <row r="6565" spans="1:24">
      <c r="A6565" s="45"/>
      <c r="B6565" s="43">
        <f t="shared" si="109"/>
        <v>6543</v>
      </c>
      <c r="C6565" s="539"/>
      <c r="D6565" s="620"/>
      <c r="E6565" s="620"/>
      <c r="F6565" s="48"/>
      <c r="N6565" s="285"/>
      <c r="O6565" s="285"/>
      <c r="U6565" s="285"/>
      <c r="V6565" s="285"/>
      <c r="W6565" s="285"/>
      <c r="X6565" s="285"/>
    </row>
    <row r="6566" spans="1:24">
      <c r="A6566" s="45"/>
      <c r="B6566" s="43">
        <f t="shared" si="109"/>
        <v>6544</v>
      </c>
      <c r="C6566" s="539"/>
      <c r="D6566" s="620"/>
      <c r="E6566" s="620"/>
      <c r="F6566" s="48"/>
      <c r="N6566" s="285"/>
      <c r="O6566" s="285"/>
      <c r="U6566" s="285"/>
      <c r="V6566" s="285"/>
      <c r="W6566" s="285"/>
      <c r="X6566" s="285"/>
    </row>
    <row r="6567" spans="1:24">
      <c r="A6567" s="45"/>
      <c r="B6567" s="43">
        <f t="shared" si="109"/>
        <v>6545</v>
      </c>
      <c r="C6567" s="539"/>
      <c r="D6567" s="620"/>
      <c r="E6567" s="620"/>
      <c r="F6567" s="48"/>
      <c r="N6567" s="285"/>
      <c r="O6567" s="285"/>
      <c r="U6567" s="285"/>
      <c r="V6567" s="285"/>
      <c r="W6567" s="285"/>
      <c r="X6567" s="285"/>
    </row>
    <row r="6568" spans="1:24">
      <c r="A6568" s="45"/>
      <c r="B6568" s="43">
        <f t="shared" si="109"/>
        <v>6546</v>
      </c>
      <c r="C6568" s="539"/>
      <c r="D6568" s="620"/>
      <c r="E6568" s="620"/>
      <c r="F6568" s="48"/>
      <c r="N6568" s="285"/>
      <c r="O6568" s="285"/>
      <c r="U6568" s="285"/>
      <c r="V6568" s="285"/>
      <c r="W6568" s="285"/>
      <c r="X6568" s="285"/>
    </row>
    <row r="6569" spans="1:24">
      <c r="A6569" s="45"/>
      <c r="B6569" s="43">
        <f t="shared" si="109"/>
        <v>6547</v>
      </c>
      <c r="C6569" s="539"/>
      <c r="D6569" s="620"/>
      <c r="E6569" s="620"/>
      <c r="F6569" s="48"/>
      <c r="N6569" s="285"/>
      <c r="O6569" s="285"/>
      <c r="U6569" s="285"/>
      <c r="V6569" s="285"/>
      <c r="W6569" s="285"/>
      <c r="X6569" s="285"/>
    </row>
    <row r="6570" spans="1:24">
      <c r="A6570" s="45"/>
      <c r="B6570" s="43">
        <f t="shared" si="109"/>
        <v>6548</v>
      </c>
      <c r="C6570" s="539"/>
      <c r="D6570" s="620"/>
      <c r="E6570" s="620"/>
      <c r="F6570" s="48"/>
      <c r="N6570" s="285"/>
      <c r="O6570" s="285"/>
      <c r="U6570" s="285"/>
      <c r="V6570" s="285"/>
      <c r="W6570" s="285"/>
      <c r="X6570" s="285"/>
    </row>
    <row r="6571" spans="1:24">
      <c r="A6571" s="45"/>
      <c r="B6571" s="43">
        <f t="shared" si="109"/>
        <v>6549</v>
      </c>
      <c r="C6571" s="539"/>
      <c r="D6571" s="620"/>
      <c r="E6571" s="620"/>
      <c r="F6571" s="48"/>
      <c r="N6571" s="285"/>
      <c r="O6571" s="285"/>
      <c r="U6571" s="285"/>
      <c r="V6571" s="285"/>
      <c r="W6571" s="285"/>
      <c r="X6571" s="285"/>
    </row>
    <row r="6572" spans="1:24">
      <c r="A6572" s="45"/>
      <c r="B6572" s="43">
        <f t="shared" si="109"/>
        <v>6550</v>
      </c>
      <c r="C6572" s="539"/>
      <c r="D6572" s="620"/>
      <c r="E6572" s="620"/>
      <c r="F6572" s="48"/>
      <c r="N6572" s="285"/>
      <c r="O6572" s="285"/>
      <c r="U6572" s="285"/>
      <c r="V6572" s="285"/>
      <c r="W6572" s="285"/>
      <c r="X6572" s="285"/>
    </row>
    <row r="6573" spans="1:24">
      <c r="A6573" s="45"/>
      <c r="B6573" s="43">
        <f t="shared" si="109"/>
        <v>6551</v>
      </c>
      <c r="C6573" s="539"/>
      <c r="D6573" s="620"/>
      <c r="E6573" s="620"/>
      <c r="F6573" s="48"/>
      <c r="N6573" s="285"/>
      <c r="O6573" s="285"/>
      <c r="U6573" s="285"/>
      <c r="V6573" s="285"/>
      <c r="W6573" s="285"/>
      <c r="X6573" s="285"/>
    </row>
    <row r="6574" spans="1:24">
      <c r="A6574" s="45"/>
      <c r="B6574" s="43">
        <f t="shared" si="109"/>
        <v>6552</v>
      </c>
      <c r="C6574" s="539"/>
      <c r="D6574" s="620"/>
      <c r="E6574" s="620"/>
      <c r="F6574" s="48"/>
      <c r="N6574" s="285"/>
      <c r="O6574" s="285"/>
      <c r="U6574" s="285"/>
      <c r="V6574" s="285"/>
      <c r="W6574" s="285"/>
      <c r="X6574" s="285"/>
    </row>
    <row r="6575" spans="1:24">
      <c r="A6575" s="45"/>
      <c r="B6575" s="43">
        <f t="shared" si="109"/>
        <v>6553</v>
      </c>
      <c r="C6575" s="539"/>
      <c r="D6575" s="620"/>
      <c r="E6575" s="620"/>
      <c r="F6575" s="48"/>
      <c r="N6575" s="285"/>
      <c r="O6575" s="285"/>
      <c r="U6575" s="285"/>
      <c r="V6575" s="285"/>
      <c r="W6575" s="285"/>
      <c r="X6575" s="285"/>
    </row>
    <row r="6576" spans="1:24">
      <c r="A6576" s="45"/>
      <c r="B6576" s="43">
        <f t="shared" si="109"/>
        <v>6554</v>
      </c>
      <c r="C6576" s="539"/>
      <c r="D6576" s="620"/>
      <c r="E6576" s="620"/>
      <c r="F6576" s="48"/>
      <c r="N6576" s="285"/>
      <c r="O6576" s="285"/>
      <c r="U6576" s="285"/>
      <c r="V6576" s="285"/>
      <c r="W6576" s="285"/>
      <c r="X6576" s="285"/>
    </row>
    <row r="6577" spans="1:24">
      <c r="A6577" s="45"/>
      <c r="B6577" s="43">
        <f t="shared" si="109"/>
        <v>6555</v>
      </c>
      <c r="C6577" s="539"/>
      <c r="D6577" s="620"/>
      <c r="E6577" s="620"/>
      <c r="F6577" s="48"/>
      <c r="N6577" s="285"/>
      <c r="O6577" s="285"/>
      <c r="U6577" s="285"/>
      <c r="V6577" s="285"/>
      <c r="W6577" s="285"/>
      <c r="X6577" s="285"/>
    </row>
    <row r="6578" spans="1:24">
      <c r="A6578" s="45"/>
      <c r="B6578" s="43">
        <f t="shared" si="109"/>
        <v>6556</v>
      </c>
      <c r="C6578" s="539"/>
      <c r="D6578" s="620"/>
      <c r="E6578" s="620"/>
      <c r="F6578" s="48"/>
      <c r="N6578" s="285"/>
      <c r="O6578" s="285"/>
      <c r="U6578" s="285"/>
      <c r="V6578" s="285"/>
      <c r="W6578" s="285"/>
      <c r="X6578" s="285"/>
    </row>
    <row r="6579" spans="1:24">
      <c r="A6579" s="45"/>
      <c r="B6579" s="43">
        <f t="shared" si="109"/>
        <v>6557</v>
      </c>
      <c r="C6579" s="539"/>
      <c r="D6579" s="620"/>
      <c r="E6579" s="620"/>
      <c r="F6579" s="48"/>
      <c r="N6579" s="285"/>
      <c r="O6579" s="285"/>
      <c r="U6579" s="285"/>
      <c r="V6579" s="285"/>
      <c r="W6579" s="285"/>
      <c r="X6579" s="285"/>
    </row>
    <row r="6580" spans="1:24">
      <c r="A6580" s="45"/>
      <c r="B6580" s="43">
        <f t="shared" si="109"/>
        <v>6558</v>
      </c>
      <c r="C6580" s="539"/>
      <c r="D6580" s="620"/>
      <c r="E6580" s="620"/>
      <c r="F6580" s="48"/>
      <c r="N6580" s="285"/>
      <c r="O6580" s="285"/>
      <c r="U6580" s="285"/>
      <c r="V6580" s="285"/>
      <c r="W6580" s="285"/>
      <c r="X6580" s="285"/>
    </row>
    <row r="6581" spans="1:24">
      <c r="A6581" s="45"/>
      <c r="B6581" s="43">
        <f t="shared" si="109"/>
        <v>6559</v>
      </c>
      <c r="C6581" s="539"/>
      <c r="D6581" s="620"/>
      <c r="E6581" s="620"/>
      <c r="F6581" s="48"/>
      <c r="N6581" s="285"/>
      <c r="O6581" s="285"/>
      <c r="U6581" s="285"/>
      <c r="V6581" s="285"/>
      <c r="W6581" s="285"/>
      <c r="X6581" s="285"/>
    </row>
    <row r="6582" spans="1:24">
      <c r="A6582" s="45"/>
      <c r="B6582" s="43">
        <f t="shared" si="109"/>
        <v>6560</v>
      </c>
      <c r="C6582" s="539"/>
      <c r="D6582" s="620"/>
      <c r="E6582" s="620"/>
      <c r="F6582" s="48"/>
      <c r="N6582" s="285"/>
      <c r="O6582" s="285"/>
      <c r="U6582" s="285"/>
      <c r="V6582" s="285"/>
      <c r="W6582" s="285"/>
      <c r="X6582" s="285"/>
    </row>
    <row r="6583" spans="1:24">
      <c r="A6583" s="45"/>
      <c r="B6583" s="43">
        <f t="shared" si="109"/>
        <v>6561</v>
      </c>
      <c r="C6583" s="539"/>
      <c r="D6583" s="620"/>
      <c r="E6583" s="620"/>
      <c r="F6583" s="48"/>
      <c r="N6583" s="285"/>
      <c r="O6583" s="285"/>
      <c r="U6583" s="285"/>
      <c r="V6583" s="285"/>
      <c r="W6583" s="285"/>
      <c r="X6583" s="285"/>
    </row>
    <row r="6584" spans="1:24">
      <c r="A6584" s="45"/>
      <c r="B6584" s="43">
        <f t="shared" si="109"/>
        <v>6562</v>
      </c>
      <c r="C6584" s="539"/>
      <c r="D6584" s="620"/>
      <c r="E6584" s="620"/>
      <c r="F6584" s="48"/>
      <c r="N6584" s="285"/>
      <c r="O6584" s="285"/>
      <c r="U6584" s="285"/>
      <c r="V6584" s="285"/>
      <c r="W6584" s="285"/>
      <c r="X6584" s="285"/>
    </row>
    <row r="6585" spans="1:24">
      <c r="A6585" s="45"/>
      <c r="B6585" s="43">
        <f t="shared" si="109"/>
        <v>6563</v>
      </c>
      <c r="C6585" s="539"/>
      <c r="D6585" s="620"/>
      <c r="E6585" s="620"/>
      <c r="F6585" s="48"/>
      <c r="N6585" s="285"/>
      <c r="O6585" s="285"/>
      <c r="U6585" s="285"/>
      <c r="V6585" s="285"/>
      <c r="W6585" s="285"/>
      <c r="X6585" s="285"/>
    </row>
    <row r="6586" spans="1:24">
      <c r="A6586" s="45"/>
      <c r="B6586" s="43">
        <f t="shared" si="109"/>
        <v>6564</v>
      </c>
      <c r="C6586" s="539"/>
      <c r="D6586" s="620"/>
      <c r="E6586" s="620"/>
      <c r="F6586" s="48"/>
      <c r="N6586" s="285"/>
      <c r="O6586" s="285"/>
      <c r="U6586" s="285"/>
      <c r="V6586" s="285"/>
      <c r="W6586" s="285"/>
      <c r="X6586" s="285"/>
    </row>
    <row r="6587" spans="1:24">
      <c r="A6587" s="45"/>
      <c r="B6587" s="43">
        <f t="shared" si="109"/>
        <v>6565</v>
      </c>
      <c r="C6587" s="539"/>
      <c r="D6587" s="620"/>
      <c r="E6587" s="620"/>
      <c r="F6587" s="48"/>
      <c r="N6587" s="285"/>
      <c r="O6587" s="285"/>
      <c r="U6587" s="285"/>
      <c r="V6587" s="285"/>
      <c r="W6587" s="285"/>
      <c r="X6587" s="285"/>
    </row>
    <row r="6588" spans="1:24">
      <c r="A6588" s="45"/>
      <c r="B6588" s="43">
        <f t="shared" si="109"/>
        <v>6566</v>
      </c>
      <c r="C6588" s="539"/>
      <c r="D6588" s="620"/>
      <c r="E6588" s="620"/>
      <c r="F6588" s="48"/>
      <c r="N6588" s="285"/>
      <c r="O6588" s="285"/>
      <c r="U6588" s="285"/>
      <c r="V6588" s="285"/>
      <c r="W6588" s="285"/>
      <c r="X6588" s="285"/>
    </row>
    <row r="6589" spans="1:24">
      <c r="A6589" s="45"/>
      <c r="B6589" s="43">
        <f t="shared" si="109"/>
        <v>6567</v>
      </c>
      <c r="C6589" s="539"/>
      <c r="D6589" s="620"/>
      <c r="E6589" s="620"/>
      <c r="F6589" s="48"/>
      <c r="N6589" s="285"/>
      <c r="O6589" s="285"/>
      <c r="U6589" s="285"/>
      <c r="V6589" s="285"/>
      <c r="W6589" s="285"/>
      <c r="X6589" s="285"/>
    </row>
    <row r="6590" spans="1:24">
      <c r="A6590" s="45"/>
      <c r="B6590" s="43">
        <f t="shared" si="109"/>
        <v>6568</v>
      </c>
      <c r="C6590" s="539"/>
      <c r="D6590" s="620"/>
      <c r="E6590" s="620"/>
      <c r="F6590" s="48"/>
      <c r="N6590" s="285"/>
      <c r="O6590" s="285"/>
      <c r="U6590" s="285"/>
      <c r="V6590" s="285"/>
      <c r="W6590" s="285"/>
      <c r="X6590" s="285"/>
    </row>
    <row r="6591" spans="1:24">
      <c r="A6591" s="45"/>
      <c r="B6591" s="43">
        <f t="shared" si="109"/>
        <v>6569</v>
      </c>
      <c r="C6591" s="539"/>
      <c r="D6591" s="620"/>
      <c r="E6591" s="620"/>
      <c r="F6591" s="48"/>
      <c r="N6591" s="285"/>
      <c r="O6591" s="285"/>
      <c r="U6591" s="285"/>
      <c r="V6591" s="285"/>
      <c r="W6591" s="285"/>
      <c r="X6591" s="285"/>
    </row>
    <row r="6592" spans="1:24">
      <c r="A6592" s="45"/>
      <c r="B6592" s="43">
        <f t="shared" si="109"/>
        <v>6570</v>
      </c>
      <c r="C6592" s="539"/>
      <c r="D6592" s="620"/>
      <c r="E6592" s="620"/>
      <c r="F6592" s="48"/>
      <c r="N6592" s="285"/>
      <c r="O6592" s="285"/>
      <c r="U6592" s="285"/>
      <c r="V6592" s="285"/>
      <c r="W6592" s="285"/>
      <c r="X6592" s="285"/>
    </row>
    <row r="6593" spans="1:24">
      <c r="A6593" s="45"/>
      <c r="B6593" s="43">
        <f t="shared" si="109"/>
        <v>6571</v>
      </c>
      <c r="C6593" s="539"/>
      <c r="D6593" s="620"/>
      <c r="E6593" s="620"/>
      <c r="F6593" s="48"/>
      <c r="N6593" s="285"/>
      <c r="O6593" s="285"/>
      <c r="U6593" s="285"/>
      <c r="V6593" s="285"/>
      <c r="W6593" s="285"/>
      <c r="X6593" s="285"/>
    </row>
    <row r="6594" spans="1:24">
      <c r="A6594" s="45"/>
      <c r="B6594" s="43">
        <f t="shared" si="109"/>
        <v>6572</v>
      </c>
      <c r="C6594" s="539"/>
      <c r="D6594" s="620"/>
      <c r="E6594" s="620"/>
      <c r="F6594" s="48"/>
      <c r="N6594" s="285"/>
      <c r="O6594" s="285"/>
      <c r="U6594" s="285"/>
      <c r="V6594" s="285"/>
      <c r="W6594" s="285"/>
      <c r="X6594" s="285"/>
    </row>
    <row r="6595" spans="1:24">
      <c r="A6595" s="45"/>
      <c r="B6595" s="43">
        <f t="shared" si="109"/>
        <v>6573</v>
      </c>
      <c r="C6595" s="539"/>
      <c r="D6595" s="620"/>
      <c r="E6595" s="620"/>
      <c r="F6595" s="48"/>
      <c r="N6595" s="285"/>
      <c r="O6595" s="285"/>
      <c r="U6595" s="285"/>
      <c r="V6595" s="285"/>
      <c r="W6595" s="285"/>
      <c r="X6595" s="285"/>
    </row>
    <row r="6596" spans="1:24">
      <c r="A6596" s="45"/>
      <c r="B6596" s="43">
        <f t="shared" si="109"/>
        <v>6574</v>
      </c>
      <c r="C6596" s="539"/>
      <c r="D6596" s="620"/>
      <c r="E6596" s="620"/>
      <c r="F6596" s="48"/>
      <c r="N6596" s="285"/>
      <c r="O6596" s="285"/>
      <c r="U6596" s="285"/>
      <c r="V6596" s="285"/>
      <c r="W6596" s="285"/>
      <c r="X6596" s="285"/>
    </row>
    <row r="6597" spans="1:24">
      <c r="A6597" s="45"/>
      <c r="B6597" s="43">
        <f t="shared" si="109"/>
        <v>6575</v>
      </c>
      <c r="C6597" s="539"/>
      <c r="D6597" s="620"/>
      <c r="E6597" s="620"/>
      <c r="F6597" s="48"/>
      <c r="N6597" s="285"/>
      <c r="O6597" s="285"/>
      <c r="U6597" s="285"/>
      <c r="V6597" s="285"/>
      <c r="W6597" s="285"/>
      <c r="X6597" s="285"/>
    </row>
    <row r="6598" spans="1:24">
      <c r="A6598" s="45"/>
      <c r="B6598" s="43">
        <f t="shared" si="109"/>
        <v>6576</v>
      </c>
      <c r="C6598" s="539"/>
      <c r="D6598" s="620"/>
      <c r="E6598" s="620"/>
      <c r="F6598" s="48"/>
      <c r="N6598" s="285"/>
      <c r="O6598" s="285"/>
      <c r="U6598" s="285"/>
      <c r="V6598" s="285"/>
      <c r="W6598" s="285"/>
      <c r="X6598" s="285"/>
    </row>
    <row r="6599" spans="1:24">
      <c r="A6599" s="45"/>
      <c r="B6599" s="43">
        <f t="shared" si="109"/>
        <v>6577</v>
      </c>
      <c r="C6599" s="539"/>
      <c r="D6599" s="620"/>
      <c r="E6599" s="620"/>
      <c r="F6599" s="48"/>
      <c r="N6599" s="285"/>
      <c r="O6599" s="285"/>
      <c r="U6599" s="285"/>
      <c r="V6599" s="285"/>
      <c r="W6599" s="285"/>
      <c r="X6599" s="285"/>
    </row>
    <row r="6600" spans="1:24">
      <c r="A6600" s="45"/>
      <c r="B6600" s="43">
        <f t="shared" si="109"/>
        <v>6578</v>
      </c>
      <c r="C6600" s="539"/>
      <c r="D6600" s="620"/>
      <c r="E6600" s="620"/>
      <c r="F6600" s="48"/>
      <c r="N6600" s="285"/>
      <c r="O6600" s="285"/>
      <c r="U6600" s="285"/>
      <c r="V6600" s="285"/>
      <c r="W6600" s="285"/>
      <c r="X6600" s="285"/>
    </row>
    <row r="6601" spans="1:24">
      <c r="A6601" s="45"/>
      <c r="B6601" s="43">
        <f t="shared" si="109"/>
        <v>6579</v>
      </c>
      <c r="C6601" s="539"/>
      <c r="D6601" s="620"/>
      <c r="E6601" s="620"/>
      <c r="F6601" s="48"/>
      <c r="N6601" s="285"/>
      <c r="O6601" s="285"/>
      <c r="U6601" s="285"/>
      <c r="V6601" s="285"/>
      <c r="W6601" s="285"/>
      <c r="X6601" s="285"/>
    </row>
    <row r="6602" spans="1:24">
      <c r="A6602" s="45"/>
      <c r="B6602" s="43">
        <f t="shared" si="109"/>
        <v>6580</v>
      </c>
      <c r="C6602" s="539"/>
      <c r="D6602" s="620"/>
      <c r="E6602" s="620"/>
      <c r="F6602" s="48"/>
      <c r="N6602" s="285"/>
      <c r="O6602" s="285"/>
      <c r="U6602" s="285"/>
      <c r="V6602" s="285"/>
      <c r="W6602" s="285"/>
      <c r="X6602" s="285"/>
    </row>
    <row r="6603" spans="1:24">
      <c r="A6603" s="45"/>
      <c r="B6603" s="43">
        <f t="shared" si="109"/>
        <v>6581</v>
      </c>
      <c r="C6603" s="539"/>
      <c r="D6603" s="620"/>
      <c r="E6603" s="620"/>
      <c r="F6603" s="48"/>
      <c r="N6603" s="285"/>
      <c r="O6603" s="285"/>
      <c r="U6603" s="285"/>
      <c r="V6603" s="285"/>
      <c r="W6603" s="285"/>
      <c r="X6603" s="285"/>
    </row>
    <row r="6604" spans="1:24">
      <c r="A6604" s="45"/>
      <c r="B6604" s="43">
        <f t="shared" si="109"/>
        <v>6582</v>
      </c>
      <c r="C6604" s="539"/>
      <c r="D6604" s="620"/>
      <c r="E6604" s="620"/>
      <c r="F6604" s="48"/>
      <c r="N6604" s="285"/>
      <c r="O6604" s="285"/>
      <c r="U6604" s="285"/>
      <c r="V6604" s="285"/>
      <c r="W6604" s="285"/>
      <c r="X6604" s="285"/>
    </row>
    <row r="6605" spans="1:24">
      <c r="A6605" s="45"/>
      <c r="B6605" s="43">
        <f t="shared" si="109"/>
        <v>6583</v>
      </c>
      <c r="C6605" s="539"/>
      <c r="D6605" s="620"/>
      <c r="E6605" s="620"/>
      <c r="F6605" s="48"/>
      <c r="N6605" s="285"/>
      <c r="O6605" s="285"/>
      <c r="U6605" s="285"/>
      <c r="V6605" s="285"/>
      <c r="W6605" s="285"/>
      <c r="X6605" s="285"/>
    </row>
    <row r="6606" spans="1:24">
      <c r="A6606" s="45"/>
      <c r="B6606" s="43">
        <f t="shared" si="109"/>
        <v>6584</v>
      </c>
      <c r="C6606" s="539"/>
      <c r="D6606" s="620"/>
      <c r="E6606" s="620"/>
      <c r="F6606" s="48"/>
      <c r="N6606" s="285"/>
      <c r="O6606" s="285"/>
      <c r="U6606" s="285"/>
      <c r="V6606" s="285"/>
      <c r="W6606" s="285"/>
      <c r="X6606" s="285"/>
    </row>
    <row r="6607" spans="1:24">
      <c r="A6607" s="45"/>
      <c r="B6607" s="43">
        <f t="shared" si="109"/>
        <v>6585</v>
      </c>
      <c r="C6607" s="539"/>
      <c r="D6607" s="620"/>
      <c r="E6607" s="620"/>
      <c r="F6607" s="48"/>
      <c r="N6607" s="285"/>
      <c r="O6607" s="285"/>
      <c r="U6607" s="285"/>
      <c r="V6607" s="285"/>
      <c r="W6607" s="285"/>
      <c r="X6607" s="285"/>
    </row>
    <row r="6608" spans="1:24">
      <c r="A6608" s="45"/>
      <c r="B6608" s="43">
        <f t="shared" si="109"/>
        <v>6586</v>
      </c>
      <c r="C6608" s="539"/>
      <c r="D6608" s="620"/>
      <c r="E6608" s="620"/>
      <c r="F6608" s="48"/>
      <c r="N6608" s="285"/>
      <c r="O6608" s="285"/>
      <c r="U6608" s="285"/>
      <c r="V6608" s="285"/>
      <c r="W6608" s="285"/>
      <c r="X6608" s="285"/>
    </row>
    <row r="6609" spans="1:24">
      <c r="A6609" s="45"/>
      <c r="B6609" s="43">
        <f t="shared" si="109"/>
        <v>6587</v>
      </c>
      <c r="C6609" s="539"/>
      <c r="D6609" s="620"/>
      <c r="E6609" s="620"/>
      <c r="F6609" s="48"/>
      <c r="N6609" s="285"/>
      <c r="O6609" s="285"/>
      <c r="U6609" s="285"/>
      <c r="V6609" s="285"/>
      <c r="W6609" s="285"/>
      <c r="X6609" s="285"/>
    </row>
    <row r="6610" spans="1:24">
      <c r="A6610" s="45"/>
      <c r="B6610" s="43">
        <f t="shared" si="109"/>
        <v>6588</v>
      </c>
      <c r="C6610" s="539"/>
      <c r="D6610" s="620"/>
      <c r="E6610" s="620"/>
      <c r="F6610" s="48"/>
      <c r="N6610" s="285"/>
      <c r="O6610" s="285"/>
      <c r="U6610" s="285"/>
      <c r="V6610" s="285"/>
      <c r="W6610" s="285"/>
      <c r="X6610" s="285"/>
    </row>
    <row r="6611" spans="1:24">
      <c r="A6611" s="45"/>
      <c r="B6611" s="43">
        <f t="shared" si="109"/>
        <v>6589</v>
      </c>
      <c r="C6611" s="539"/>
      <c r="D6611" s="620"/>
      <c r="E6611" s="620"/>
      <c r="F6611" s="48"/>
      <c r="N6611" s="285"/>
      <c r="O6611" s="285"/>
      <c r="U6611" s="285"/>
      <c r="V6611" s="285"/>
      <c r="W6611" s="285"/>
      <c r="X6611" s="285"/>
    </row>
    <row r="6612" spans="1:24">
      <c r="A6612" s="45"/>
      <c r="B6612" s="43">
        <f t="shared" si="109"/>
        <v>6590</v>
      </c>
      <c r="C6612" s="539"/>
      <c r="D6612" s="620"/>
      <c r="E6612" s="620"/>
      <c r="F6612" s="48"/>
      <c r="N6612" s="285"/>
      <c r="O6612" s="285"/>
      <c r="U6612" s="285"/>
      <c r="V6612" s="285"/>
      <c r="W6612" s="285"/>
      <c r="X6612" s="285"/>
    </row>
    <row r="6613" spans="1:24">
      <c r="A6613" s="45"/>
      <c r="B6613" s="43">
        <f t="shared" si="109"/>
        <v>6591</v>
      </c>
      <c r="C6613" s="539"/>
      <c r="D6613" s="620"/>
      <c r="E6613" s="620"/>
      <c r="F6613" s="48"/>
      <c r="N6613" s="285"/>
      <c r="O6613" s="285"/>
      <c r="U6613" s="285"/>
      <c r="V6613" s="285"/>
      <c r="W6613" s="285"/>
      <c r="X6613" s="285"/>
    </row>
    <row r="6614" spans="1:24">
      <c r="A6614" s="45"/>
      <c r="B6614" s="43">
        <f t="shared" si="109"/>
        <v>6592</v>
      </c>
      <c r="C6614" s="539"/>
      <c r="D6614" s="620"/>
      <c r="E6614" s="620"/>
      <c r="F6614" s="48"/>
      <c r="N6614" s="285"/>
      <c r="O6614" s="285"/>
      <c r="U6614" s="285"/>
      <c r="V6614" s="285"/>
      <c r="W6614" s="285"/>
      <c r="X6614" s="285"/>
    </row>
    <row r="6615" spans="1:24">
      <c r="A6615" s="45"/>
      <c r="B6615" s="43">
        <f t="shared" si="109"/>
        <v>6593</v>
      </c>
      <c r="C6615" s="539"/>
      <c r="D6615" s="620"/>
      <c r="E6615" s="620"/>
      <c r="F6615" s="48"/>
      <c r="N6615" s="285"/>
      <c r="O6615" s="285"/>
      <c r="U6615" s="285"/>
      <c r="V6615" s="285"/>
      <c r="W6615" s="285"/>
      <c r="X6615" s="285"/>
    </row>
    <row r="6616" spans="1:24">
      <c r="A6616" s="45"/>
      <c r="B6616" s="43">
        <f t="shared" si="109"/>
        <v>6594</v>
      </c>
      <c r="C6616" s="539"/>
      <c r="D6616" s="620"/>
      <c r="E6616" s="620"/>
      <c r="F6616" s="48"/>
      <c r="N6616" s="285"/>
      <c r="O6616" s="285"/>
      <c r="U6616" s="285"/>
      <c r="V6616" s="285"/>
      <c r="W6616" s="285"/>
      <c r="X6616" s="285"/>
    </row>
    <row r="6617" spans="1:24">
      <c r="A6617" s="45"/>
      <c r="B6617" s="43">
        <f t="shared" ref="B6617:B6680" si="110">B6616+1</f>
        <v>6595</v>
      </c>
      <c r="C6617" s="539"/>
      <c r="D6617" s="620"/>
      <c r="E6617" s="620"/>
      <c r="F6617" s="48"/>
      <c r="N6617" s="285"/>
      <c r="O6617" s="285"/>
      <c r="U6617" s="285"/>
      <c r="V6617" s="285"/>
      <c r="W6617" s="285"/>
      <c r="X6617" s="285"/>
    </row>
    <row r="6618" spans="1:24">
      <c r="A6618" s="45"/>
      <c r="B6618" s="43">
        <f t="shared" si="110"/>
        <v>6596</v>
      </c>
      <c r="C6618" s="539"/>
      <c r="D6618" s="620"/>
      <c r="E6618" s="620"/>
      <c r="F6618" s="48"/>
      <c r="N6618" s="285"/>
      <c r="O6618" s="285"/>
      <c r="U6618" s="285"/>
      <c r="V6618" s="285"/>
      <c r="W6618" s="285"/>
      <c r="X6618" s="285"/>
    </row>
    <row r="6619" spans="1:24">
      <c r="A6619" s="45"/>
      <c r="B6619" s="43">
        <f t="shared" si="110"/>
        <v>6597</v>
      </c>
      <c r="C6619" s="539"/>
      <c r="D6619" s="620"/>
      <c r="E6619" s="620"/>
      <c r="F6619" s="48"/>
      <c r="N6619" s="285"/>
      <c r="O6619" s="285"/>
      <c r="U6619" s="285"/>
      <c r="V6619" s="285"/>
      <c r="W6619" s="285"/>
      <c r="X6619" s="285"/>
    </row>
    <row r="6620" spans="1:24">
      <c r="A6620" s="45"/>
      <c r="B6620" s="43">
        <f t="shared" si="110"/>
        <v>6598</v>
      </c>
      <c r="C6620" s="539"/>
      <c r="D6620" s="620"/>
      <c r="E6620" s="620"/>
      <c r="F6620" s="48"/>
      <c r="N6620" s="285"/>
      <c r="O6620" s="285"/>
      <c r="U6620" s="285"/>
      <c r="V6620" s="285"/>
      <c r="W6620" s="285"/>
      <c r="X6620" s="285"/>
    </row>
    <row r="6621" spans="1:24">
      <c r="A6621" s="45"/>
      <c r="B6621" s="43">
        <f t="shared" si="110"/>
        <v>6599</v>
      </c>
      <c r="C6621" s="539"/>
      <c r="D6621" s="620"/>
      <c r="E6621" s="620"/>
      <c r="F6621" s="48"/>
      <c r="N6621" s="285"/>
      <c r="O6621" s="285"/>
      <c r="U6621" s="285"/>
      <c r="V6621" s="285"/>
      <c r="W6621" s="285"/>
      <c r="X6621" s="285"/>
    </row>
    <row r="6622" spans="1:24">
      <c r="A6622" s="45"/>
      <c r="B6622" s="43">
        <f t="shared" si="110"/>
        <v>6600</v>
      </c>
      <c r="C6622" s="539"/>
      <c r="D6622" s="620"/>
      <c r="E6622" s="620"/>
      <c r="F6622" s="48"/>
      <c r="N6622" s="285"/>
      <c r="O6622" s="285"/>
      <c r="U6622" s="285"/>
      <c r="V6622" s="285"/>
      <c r="W6622" s="285"/>
      <c r="X6622" s="285"/>
    </row>
    <row r="6623" spans="1:24">
      <c r="A6623" s="45"/>
      <c r="B6623" s="43">
        <f t="shared" si="110"/>
        <v>6601</v>
      </c>
      <c r="C6623" s="539"/>
      <c r="D6623" s="620"/>
      <c r="E6623" s="620"/>
      <c r="F6623" s="48"/>
      <c r="N6623" s="285"/>
      <c r="O6623" s="285"/>
      <c r="U6623" s="285"/>
      <c r="V6623" s="285"/>
      <c r="W6623" s="285"/>
      <c r="X6623" s="285"/>
    </row>
    <row r="6624" spans="1:24">
      <c r="A6624" s="45"/>
      <c r="B6624" s="43">
        <f t="shared" si="110"/>
        <v>6602</v>
      </c>
      <c r="C6624" s="539"/>
      <c r="D6624" s="620"/>
      <c r="E6624" s="620"/>
      <c r="F6624" s="48"/>
      <c r="N6624" s="285"/>
      <c r="O6624" s="285"/>
      <c r="U6624" s="285"/>
      <c r="V6624" s="285"/>
      <c r="W6624" s="285"/>
      <c r="X6624" s="285"/>
    </row>
    <row r="6625" spans="1:24">
      <c r="A6625" s="45"/>
      <c r="B6625" s="43">
        <f t="shared" si="110"/>
        <v>6603</v>
      </c>
      <c r="C6625" s="539"/>
      <c r="D6625" s="620"/>
      <c r="E6625" s="620"/>
      <c r="F6625" s="48"/>
      <c r="N6625" s="285"/>
      <c r="O6625" s="285"/>
      <c r="U6625" s="285"/>
      <c r="V6625" s="285"/>
      <c r="W6625" s="285"/>
      <c r="X6625" s="285"/>
    </row>
    <row r="6626" spans="1:24">
      <c r="A6626" s="45"/>
      <c r="B6626" s="43">
        <f t="shared" si="110"/>
        <v>6604</v>
      </c>
      <c r="C6626" s="539"/>
      <c r="D6626" s="620"/>
      <c r="E6626" s="620"/>
      <c r="F6626" s="48"/>
      <c r="N6626" s="285"/>
      <c r="O6626" s="285"/>
      <c r="U6626" s="285"/>
      <c r="V6626" s="285"/>
      <c r="W6626" s="285"/>
      <c r="X6626" s="285"/>
    </row>
    <row r="6627" spans="1:24">
      <c r="A6627" s="45"/>
      <c r="B6627" s="43">
        <f t="shared" si="110"/>
        <v>6605</v>
      </c>
      <c r="C6627" s="539"/>
      <c r="D6627" s="620"/>
      <c r="E6627" s="620"/>
      <c r="F6627" s="48"/>
      <c r="N6627" s="285"/>
      <c r="O6627" s="285"/>
      <c r="U6627" s="285"/>
      <c r="V6627" s="285"/>
      <c r="W6627" s="285"/>
      <c r="X6627" s="285"/>
    </row>
    <row r="6628" spans="1:24">
      <c r="A6628" s="45"/>
      <c r="B6628" s="43">
        <f t="shared" si="110"/>
        <v>6606</v>
      </c>
      <c r="C6628" s="539"/>
      <c r="D6628" s="620"/>
      <c r="E6628" s="620"/>
      <c r="F6628" s="48"/>
      <c r="N6628" s="285"/>
      <c r="O6628" s="285"/>
      <c r="U6628" s="285"/>
      <c r="V6628" s="285"/>
      <c r="W6628" s="285"/>
      <c r="X6628" s="285"/>
    </row>
    <row r="6629" spans="1:24">
      <c r="A6629" s="45"/>
      <c r="B6629" s="43">
        <f t="shared" si="110"/>
        <v>6607</v>
      </c>
      <c r="C6629" s="539"/>
      <c r="D6629" s="620"/>
      <c r="E6629" s="620"/>
      <c r="F6629" s="48"/>
      <c r="N6629" s="285"/>
      <c r="O6629" s="285"/>
      <c r="U6629" s="285"/>
      <c r="V6629" s="285"/>
      <c r="W6629" s="285"/>
      <c r="X6629" s="285"/>
    </row>
    <row r="6630" spans="1:24">
      <c r="A6630" s="45"/>
      <c r="B6630" s="43">
        <f t="shared" si="110"/>
        <v>6608</v>
      </c>
      <c r="C6630" s="539"/>
      <c r="D6630" s="620"/>
      <c r="E6630" s="620"/>
      <c r="F6630" s="48"/>
      <c r="N6630" s="285"/>
      <c r="O6630" s="285"/>
      <c r="U6630" s="285"/>
      <c r="V6630" s="285"/>
      <c r="W6630" s="285"/>
      <c r="X6630" s="285"/>
    </row>
    <row r="6631" spans="1:24">
      <c r="A6631" s="45"/>
      <c r="B6631" s="43">
        <f t="shared" si="110"/>
        <v>6609</v>
      </c>
      <c r="C6631" s="539"/>
      <c r="D6631" s="620"/>
      <c r="E6631" s="620"/>
      <c r="F6631" s="48"/>
      <c r="N6631" s="285"/>
      <c r="O6631" s="285"/>
      <c r="U6631" s="285"/>
      <c r="V6631" s="285"/>
      <c r="W6631" s="285"/>
      <c r="X6631" s="285"/>
    </row>
    <row r="6632" spans="1:24">
      <c r="A6632" s="45"/>
      <c r="B6632" s="43">
        <f t="shared" si="110"/>
        <v>6610</v>
      </c>
      <c r="C6632" s="539"/>
      <c r="D6632" s="620"/>
      <c r="E6632" s="620"/>
      <c r="F6632" s="48"/>
      <c r="N6632" s="285"/>
      <c r="O6632" s="285"/>
      <c r="U6632" s="285"/>
      <c r="V6632" s="285"/>
      <c r="W6632" s="285"/>
      <c r="X6632" s="285"/>
    </row>
    <row r="6633" spans="1:24">
      <c r="A6633" s="45"/>
      <c r="B6633" s="43">
        <f t="shared" si="110"/>
        <v>6611</v>
      </c>
      <c r="C6633" s="539"/>
      <c r="D6633" s="620"/>
      <c r="E6633" s="620"/>
      <c r="F6633" s="48"/>
      <c r="N6633" s="285"/>
      <c r="O6633" s="285"/>
      <c r="U6633" s="285"/>
      <c r="V6633" s="285"/>
      <c r="W6633" s="285"/>
      <c r="X6633" s="285"/>
    </row>
    <row r="6634" spans="1:24">
      <c r="A6634" s="45"/>
      <c r="B6634" s="43">
        <f t="shared" si="110"/>
        <v>6612</v>
      </c>
      <c r="C6634" s="539"/>
      <c r="D6634" s="620"/>
      <c r="E6634" s="620"/>
      <c r="F6634" s="48"/>
      <c r="N6634" s="285"/>
      <c r="O6634" s="285"/>
      <c r="U6634" s="285"/>
      <c r="V6634" s="285"/>
      <c r="W6634" s="285"/>
      <c r="X6634" s="285"/>
    </row>
    <row r="6635" spans="1:24">
      <c r="A6635" s="45"/>
      <c r="B6635" s="43">
        <f t="shared" si="110"/>
        <v>6613</v>
      </c>
      <c r="C6635" s="539"/>
      <c r="D6635" s="620"/>
      <c r="E6635" s="620"/>
      <c r="F6635" s="48"/>
      <c r="N6635" s="285"/>
      <c r="O6635" s="285"/>
      <c r="U6635" s="285"/>
      <c r="V6635" s="285"/>
      <c r="W6635" s="285"/>
      <c r="X6635" s="285"/>
    </row>
    <row r="6636" spans="1:24">
      <c r="A6636" s="45"/>
      <c r="B6636" s="43">
        <f t="shared" si="110"/>
        <v>6614</v>
      </c>
      <c r="C6636" s="539"/>
      <c r="D6636" s="620"/>
      <c r="E6636" s="620"/>
      <c r="F6636" s="48"/>
      <c r="N6636" s="285"/>
      <c r="O6636" s="285"/>
      <c r="U6636" s="285"/>
      <c r="V6636" s="285"/>
      <c r="W6636" s="285"/>
      <c r="X6636" s="285"/>
    </row>
    <row r="6637" spans="1:24">
      <c r="A6637" s="45"/>
      <c r="B6637" s="43">
        <f t="shared" si="110"/>
        <v>6615</v>
      </c>
      <c r="C6637" s="539"/>
      <c r="D6637" s="620"/>
      <c r="E6637" s="620"/>
      <c r="F6637" s="48"/>
      <c r="N6637" s="285"/>
      <c r="O6637" s="285"/>
      <c r="U6637" s="285"/>
      <c r="V6637" s="285"/>
      <c r="W6637" s="285"/>
      <c r="X6637" s="285"/>
    </row>
    <row r="6638" spans="1:24">
      <c r="A6638" s="45"/>
      <c r="B6638" s="43">
        <f t="shared" si="110"/>
        <v>6616</v>
      </c>
      <c r="C6638" s="539"/>
      <c r="D6638" s="620"/>
      <c r="E6638" s="620"/>
      <c r="F6638" s="48"/>
      <c r="N6638" s="285"/>
      <c r="O6638" s="285"/>
      <c r="U6638" s="285"/>
      <c r="V6638" s="285"/>
      <c r="W6638" s="285"/>
      <c r="X6638" s="285"/>
    </row>
    <row r="6639" spans="1:24">
      <c r="A6639" s="45"/>
      <c r="B6639" s="43">
        <f t="shared" si="110"/>
        <v>6617</v>
      </c>
      <c r="C6639" s="539"/>
      <c r="D6639" s="620"/>
      <c r="E6639" s="620"/>
      <c r="F6639" s="48"/>
      <c r="N6639" s="285"/>
      <c r="O6639" s="285"/>
      <c r="U6639" s="285"/>
      <c r="V6639" s="285"/>
      <c r="W6639" s="285"/>
      <c r="X6639" s="285"/>
    </row>
    <row r="6640" spans="1:24">
      <c r="A6640" s="45"/>
      <c r="B6640" s="43">
        <f t="shared" si="110"/>
        <v>6618</v>
      </c>
      <c r="C6640" s="539"/>
      <c r="D6640" s="620"/>
      <c r="E6640" s="620"/>
      <c r="F6640" s="48"/>
      <c r="N6640" s="285"/>
      <c r="O6640" s="285"/>
      <c r="U6640" s="285"/>
      <c r="V6640" s="285"/>
      <c r="W6640" s="285"/>
      <c r="X6640" s="285"/>
    </row>
    <row r="6641" spans="1:24">
      <c r="A6641" s="45"/>
      <c r="B6641" s="43">
        <f t="shared" si="110"/>
        <v>6619</v>
      </c>
      <c r="C6641" s="539"/>
      <c r="D6641" s="620"/>
      <c r="E6641" s="620"/>
      <c r="F6641" s="48"/>
      <c r="N6641" s="285"/>
      <c r="O6641" s="285"/>
      <c r="U6641" s="285"/>
      <c r="V6641" s="285"/>
      <c r="W6641" s="285"/>
      <c r="X6641" s="285"/>
    </row>
    <row r="6642" spans="1:24">
      <c r="A6642" s="45"/>
      <c r="B6642" s="43">
        <f t="shared" si="110"/>
        <v>6620</v>
      </c>
      <c r="C6642" s="539"/>
      <c r="D6642" s="620"/>
      <c r="E6642" s="620"/>
      <c r="F6642" s="48"/>
      <c r="N6642" s="285"/>
      <c r="O6642" s="285"/>
      <c r="U6642" s="285"/>
      <c r="V6642" s="285"/>
      <c r="W6642" s="285"/>
      <c r="X6642" s="285"/>
    </row>
    <row r="6643" spans="1:24">
      <c r="A6643" s="45"/>
      <c r="B6643" s="43">
        <f t="shared" si="110"/>
        <v>6621</v>
      </c>
      <c r="C6643" s="539"/>
      <c r="D6643" s="620"/>
      <c r="E6643" s="620"/>
      <c r="F6643" s="48"/>
      <c r="N6643" s="285"/>
      <c r="O6643" s="285"/>
      <c r="U6643" s="285"/>
      <c r="V6643" s="285"/>
      <c r="W6643" s="285"/>
      <c r="X6643" s="285"/>
    </row>
    <row r="6644" spans="1:24">
      <c r="A6644" s="45"/>
      <c r="B6644" s="43">
        <f t="shared" si="110"/>
        <v>6622</v>
      </c>
      <c r="C6644" s="539"/>
      <c r="D6644" s="620"/>
      <c r="E6644" s="620"/>
      <c r="F6644" s="48"/>
      <c r="N6644" s="285"/>
      <c r="O6644" s="285"/>
      <c r="U6644" s="285"/>
      <c r="V6644" s="285"/>
      <c r="W6644" s="285"/>
      <c r="X6644" s="285"/>
    </row>
    <row r="6645" spans="1:24">
      <c r="A6645" s="45"/>
      <c r="B6645" s="43">
        <f t="shared" si="110"/>
        <v>6623</v>
      </c>
      <c r="C6645" s="539"/>
      <c r="D6645" s="620"/>
      <c r="E6645" s="620"/>
      <c r="F6645" s="48"/>
      <c r="N6645" s="285"/>
      <c r="O6645" s="285"/>
      <c r="U6645" s="285"/>
      <c r="V6645" s="285"/>
      <c r="W6645" s="285"/>
      <c r="X6645" s="285"/>
    </row>
    <row r="6646" spans="1:24">
      <c r="A6646" s="45"/>
      <c r="B6646" s="43">
        <f t="shared" si="110"/>
        <v>6624</v>
      </c>
      <c r="C6646" s="539"/>
      <c r="D6646" s="620"/>
      <c r="E6646" s="620"/>
      <c r="F6646" s="48"/>
      <c r="N6646" s="285"/>
      <c r="O6646" s="285"/>
      <c r="U6646" s="285"/>
      <c r="V6646" s="285"/>
      <c r="W6646" s="285"/>
      <c r="X6646" s="285"/>
    </row>
    <row r="6647" spans="1:24">
      <c r="A6647" s="45"/>
      <c r="B6647" s="43">
        <f t="shared" si="110"/>
        <v>6625</v>
      </c>
      <c r="C6647" s="539"/>
      <c r="D6647" s="620"/>
      <c r="E6647" s="620"/>
      <c r="F6647" s="48"/>
      <c r="N6647" s="285"/>
      <c r="O6647" s="285"/>
      <c r="U6647" s="285"/>
      <c r="V6647" s="285"/>
      <c r="W6647" s="285"/>
      <c r="X6647" s="285"/>
    </row>
    <row r="6648" spans="1:24">
      <c r="A6648" s="45"/>
      <c r="B6648" s="43">
        <f t="shared" si="110"/>
        <v>6626</v>
      </c>
      <c r="C6648" s="539"/>
      <c r="D6648" s="620"/>
      <c r="E6648" s="620"/>
      <c r="F6648" s="48"/>
      <c r="N6648" s="285"/>
      <c r="O6648" s="285"/>
      <c r="U6648" s="285"/>
      <c r="V6648" s="285"/>
      <c r="W6648" s="285"/>
      <c r="X6648" s="285"/>
    </row>
    <row r="6649" spans="1:24">
      <c r="A6649" s="45"/>
      <c r="B6649" s="43">
        <f t="shared" si="110"/>
        <v>6627</v>
      </c>
      <c r="C6649" s="539"/>
      <c r="D6649" s="620"/>
      <c r="E6649" s="620"/>
      <c r="F6649" s="48"/>
      <c r="N6649" s="285"/>
      <c r="O6649" s="285"/>
      <c r="U6649" s="285"/>
      <c r="V6649" s="285"/>
      <c r="W6649" s="285"/>
      <c r="X6649" s="285"/>
    </row>
    <row r="6650" spans="1:24">
      <c r="A6650" s="45"/>
      <c r="B6650" s="43">
        <f t="shared" si="110"/>
        <v>6628</v>
      </c>
      <c r="C6650" s="539"/>
      <c r="D6650" s="620"/>
      <c r="E6650" s="620"/>
      <c r="F6650" s="48"/>
      <c r="N6650" s="285"/>
      <c r="O6650" s="285"/>
      <c r="U6650" s="285"/>
      <c r="V6650" s="285"/>
      <c r="W6650" s="285"/>
      <c r="X6650" s="285"/>
    </row>
    <row r="6651" spans="1:24">
      <c r="A6651" s="45"/>
      <c r="B6651" s="43">
        <f t="shared" si="110"/>
        <v>6629</v>
      </c>
      <c r="C6651" s="539"/>
      <c r="D6651" s="620"/>
      <c r="E6651" s="620"/>
      <c r="F6651" s="48"/>
      <c r="N6651" s="285"/>
      <c r="O6651" s="285"/>
      <c r="U6651" s="285"/>
      <c r="V6651" s="285"/>
      <c r="W6651" s="285"/>
      <c r="X6651" s="285"/>
    </row>
    <row r="6652" spans="1:24">
      <c r="A6652" s="45"/>
      <c r="B6652" s="43">
        <f t="shared" si="110"/>
        <v>6630</v>
      </c>
      <c r="C6652" s="539"/>
      <c r="D6652" s="620"/>
      <c r="E6652" s="620"/>
      <c r="F6652" s="48"/>
      <c r="N6652" s="285"/>
      <c r="O6652" s="285"/>
      <c r="U6652" s="285"/>
      <c r="V6652" s="285"/>
      <c r="W6652" s="285"/>
      <c r="X6652" s="285"/>
    </row>
    <row r="6653" spans="1:24">
      <c r="A6653" s="45"/>
      <c r="B6653" s="43">
        <f t="shared" si="110"/>
        <v>6631</v>
      </c>
      <c r="C6653" s="539"/>
      <c r="D6653" s="620"/>
      <c r="E6653" s="620"/>
      <c r="F6653" s="48"/>
      <c r="N6653" s="285"/>
      <c r="O6653" s="285"/>
      <c r="U6653" s="285"/>
      <c r="V6653" s="285"/>
      <c r="W6653" s="285"/>
      <c r="X6653" s="285"/>
    </row>
    <row r="6654" spans="1:24">
      <c r="A6654" s="45"/>
      <c r="B6654" s="43">
        <f t="shared" si="110"/>
        <v>6632</v>
      </c>
      <c r="C6654" s="539"/>
      <c r="D6654" s="620"/>
      <c r="E6654" s="620"/>
      <c r="F6654" s="48"/>
      <c r="N6654" s="285"/>
      <c r="O6654" s="285"/>
      <c r="U6654" s="285"/>
      <c r="V6654" s="285"/>
      <c r="W6654" s="285"/>
      <c r="X6654" s="285"/>
    </row>
    <row r="6655" spans="1:24">
      <c r="A6655" s="45"/>
      <c r="B6655" s="43">
        <f t="shared" si="110"/>
        <v>6633</v>
      </c>
      <c r="C6655" s="539"/>
      <c r="D6655" s="620"/>
      <c r="E6655" s="620"/>
      <c r="F6655" s="48"/>
      <c r="N6655" s="285"/>
      <c r="O6655" s="285"/>
      <c r="U6655" s="285"/>
      <c r="V6655" s="285"/>
      <c r="W6655" s="285"/>
      <c r="X6655" s="285"/>
    </row>
    <row r="6656" spans="1:24">
      <c r="A6656" s="45"/>
      <c r="B6656" s="43">
        <f t="shared" si="110"/>
        <v>6634</v>
      </c>
      <c r="C6656" s="539"/>
      <c r="D6656" s="620"/>
      <c r="E6656" s="620"/>
      <c r="F6656" s="48"/>
      <c r="N6656" s="285"/>
      <c r="O6656" s="285"/>
      <c r="U6656" s="285"/>
      <c r="V6656" s="285"/>
      <c r="W6656" s="285"/>
      <c r="X6656" s="285"/>
    </row>
    <row r="6657" spans="1:24">
      <c r="A6657" s="45"/>
      <c r="B6657" s="43">
        <f t="shared" si="110"/>
        <v>6635</v>
      </c>
      <c r="C6657" s="539"/>
      <c r="D6657" s="620"/>
      <c r="E6657" s="620"/>
      <c r="F6657" s="48"/>
      <c r="N6657" s="285"/>
      <c r="O6657" s="285"/>
      <c r="U6657" s="285"/>
      <c r="V6657" s="285"/>
      <c r="W6657" s="285"/>
      <c r="X6657" s="285"/>
    </row>
    <row r="6658" spans="1:24">
      <c r="A6658" s="45"/>
      <c r="B6658" s="43">
        <f t="shared" si="110"/>
        <v>6636</v>
      </c>
      <c r="C6658" s="539"/>
      <c r="D6658" s="620"/>
      <c r="E6658" s="620"/>
      <c r="F6658" s="48"/>
      <c r="N6658" s="285"/>
      <c r="O6658" s="285"/>
      <c r="U6658" s="285"/>
      <c r="V6658" s="285"/>
      <c r="W6658" s="285"/>
      <c r="X6658" s="285"/>
    </row>
    <row r="6659" spans="1:24">
      <c r="A6659" s="45"/>
      <c r="B6659" s="43">
        <f t="shared" si="110"/>
        <v>6637</v>
      </c>
      <c r="C6659" s="539"/>
      <c r="D6659" s="620"/>
      <c r="E6659" s="620"/>
      <c r="F6659" s="48"/>
      <c r="N6659" s="285"/>
      <c r="O6659" s="285"/>
      <c r="U6659" s="285"/>
      <c r="V6659" s="285"/>
      <c r="W6659" s="285"/>
      <c r="X6659" s="285"/>
    </row>
    <row r="6660" spans="1:24">
      <c r="A6660" s="45"/>
      <c r="B6660" s="43">
        <f t="shared" si="110"/>
        <v>6638</v>
      </c>
      <c r="C6660" s="539"/>
      <c r="D6660" s="620"/>
      <c r="E6660" s="620"/>
      <c r="F6660" s="48"/>
      <c r="N6660" s="285"/>
      <c r="O6660" s="285"/>
      <c r="U6660" s="285"/>
      <c r="V6660" s="285"/>
      <c r="W6660" s="285"/>
      <c r="X6660" s="285"/>
    </row>
    <row r="6661" spans="1:24">
      <c r="A6661" s="45"/>
      <c r="B6661" s="43">
        <f t="shared" si="110"/>
        <v>6639</v>
      </c>
      <c r="C6661" s="539"/>
      <c r="D6661" s="620"/>
      <c r="E6661" s="620"/>
      <c r="F6661" s="48"/>
      <c r="N6661" s="285"/>
      <c r="O6661" s="285"/>
      <c r="U6661" s="285"/>
      <c r="V6661" s="285"/>
      <c r="W6661" s="285"/>
      <c r="X6661" s="285"/>
    </row>
    <row r="6662" spans="1:24">
      <c r="A6662" s="45"/>
      <c r="B6662" s="43">
        <f t="shared" si="110"/>
        <v>6640</v>
      </c>
      <c r="C6662" s="539"/>
      <c r="D6662" s="620"/>
      <c r="E6662" s="620"/>
      <c r="F6662" s="48"/>
      <c r="N6662" s="285"/>
      <c r="O6662" s="285"/>
      <c r="U6662" s="285"/>
      <c r="V6662" s="285"/>
      <c r="W6662" s="285"/>
      <c r="X6662" s="285"/>
    </row>
    <row r="6663" spans="1:24">
      <c r="A6663" s="45"/>
      <c r="B6663" s="43">
        <f t="shared" si="110"/>
        <v>6641</v>
      </c>
      <c r="C6663" s="539"/>
      <c r="D6663" s="620"/>
      <c r="E6663" s="620"/>
      <c r="F6663" s="48"/>
      <c r="N6663" s="285"/>
      <c r="O6663" s="285"/>
      <c r="U6663" s="285"/>
      <c r="V6663" s="285"/>
      <c r="W6663" s="285"/>
      <c r="X6663" s="285"/>
    </row>
    <row r="6664" spans="1:24">
      <c r="A6664" s="45"/>
      <c r="B6664" s="43">
        <f t="shared" si="110"/>
        <v>6642</v>
      </c>
      <c r="C6664" s="539"/>
      <c r="D6664" s="620"/>
      <c r="E6664" s="620"/>
      <c r="F6664" s="48"/>
      <c r="N6664" s="285"/>
      <c r="O6664" s="285"/>
      <c r="U6664" s="285"/>
      <c r="V6664" s="285"/>
      <c r="W6664" s="285"/>
      <c r="X6664" s="285"/>
    </row>
    <row r="6665" spans="1:24">
      <c r="A6665" s="45"/>
      <c r="B6665" s="43">
        <f t="shared" si="110"/>
        <v>6643</v>
      </c>
      <c r="C6665" s="539"/>
      <c r="D6665" s="620"/>
      <c r="E6665" s="620"/>
      <c r="F6665" s="48"/>
      <c r="N6665" s="285"/>
      <c r="O6665" s="285"/>
      <c r="U6665" s="285"/>
      <c r="V6665" s="285"/>
      <c r="W6665" s="285"/>
      <c r="X6665" s="285"/>
    </row>
    <row r="6666" spans="1:24">
      <c r="A6666" s="45"/>
      <c r="B6666" s="43">
        <f t="shared" si="110"/>
        <v>6644</v>
      </c>
      <c r="C6666" s="539"/>
      <c r="D6666" s="620"/>
      <c r="E6666" s="620"/>
      <c r="F6666" s="48"/>
      <c r="N6666" s="285"/>
      <c r="O6666" s="285"/>
      <c r="U6666" s="285"/>
      <c r="V6666" s="285"/>
      <c r="W6666" s="285"/>
      <c r="X6666" s="285"/>
    </row>
    <row r="6667" spans="1:24">
      <c r="A6667" s="45"/>
      <c r="B6667" s="43">
        <f t="shared" si="110"/>
        <v>6645</v>
      </c>
      <c r="C6667" s="539"/>
      <c r="D6667" s="620"/>
      <c r="E6667" s="620"/>
      <c r="F6667" s="48"/>
      <c r="N6667" s="285"/>
      <c r="O6667" s="285"/>
      <c r="U6667" s="285"/>
      <c r="V6667" s="285"/>
      <c r="W6667" s="285"/>
      <c r="X6667" s="285"/>
    </row>
    <row r="6668" spans="1:24">
      <c r="A6668" s="45"/>
      <c r="B6668" s="43">
        <f t="shared" si="110"/>
        <v>6646</v>
      </c>
      <c r="C6668" s="539"/>
      <c r="D6668" s="620"/>
      <c r="E6668" s="620"/>
      <c r="F6668" s="48"/>
      <c r="N6668" s="285"/>
      <c r="O6668" s="285"/>
      <c r="U6668" s="285"/>
      <c r="V6668" s="285"/>
      <c r="W6668" s="285"/>
      <c r="X6668" s="285"/>
    </row>
    <row r="6669" spans="1:24">
      <c r="A6669" s="45"/>
      <c r="B6669" s="43">
        <f t="shared" si="110"/>
        <v>6647</v>
      </c>
      <c r="C6669" s="539"/>
      <c r="D6669" s="620"/>
      <c r="E6669" s="620"/>
      <c r="F6669" s="48"/>
      <c r="N6669" s="285"/>
      <c r="O6669" s="285"/>
      <c r="U6669" s="285"/>
      <c r="V6669" s="285"/>
      <c r="W6669" s="285"/>
      <c r="X6669" s="285"/>
    </row>
    <row r="6670" spans="1:24">
      <c r="A6670" s="45"/>
      <c r="B6670" s="43">
        <f t="shared" si="110"/>
        <v>6648</v>
      </c>
      <c r="C6670" s="539"/>
      <c r="D6670" s="620"/>
      <c r="E6670" s="620"/>
      <c r="F6670" s="48"/>
      <c r="N6670" s="285"/>
      <c r="O6670" s="285"/>
      <c r="U6670" s="285"/>
      <c r="V6670" s="285"/>
      <c r="W6670" s="285"/>
      <c r="X6670" s="285"/>
    </row>
    <row r="6671" spans="1:24">
      <c r="A6671" s="45"/>
      <c r="B6671" s="43">
        <f t="shared" si="110"/>
        <v>6649</v>
      </c>
      <c r="C6671" s="539"/>
      <c r="D6671" s="620"/>
      <c r="E6671" s="620"/>
      <c r="F6671" s="48"/>
      <c r="N6671" s="285"/>
      <c r="O6671" s="285"/>
      <c r="U6671" s="285"/>
      <c r="V6671" s="285"/>
      <c r="W6671" s="285"/>
      <c r="X6671" s="285"/>
    </row>
    <row r="6672" spans="1:24">
      <c r="A6672" s="45"/>
      <c r="B6672" s="43">
        <f t="shared" si="110"/>
        <v>6650</v>
      </c>
      <c r="C6672" s="539"/>
      <c r="D6672" s="620"/>
      <c r="E6672" s="620"/>
      <c r="F6672" s="48"/>
      <c r="N6672" s="285"/>
      <c r="O6672" s="285"/>
      <c r="U6672" s="285"/>
      <c r="V6672" s="285"/>
      <c r="W6672" s="285"/>
      <c r="X6672" s="285"/>
    </row>
    <row r="6673" spans="1:24">
      <c r="A6673" s="45"/>
      <c r="B6673" s="43">
        <f t="shared" si="110"/>
        <v>6651</v>
      </c>
      <c r="C6673" s="539"/>
      <c r="D6673" s="620"/>
      <c r="E6673" s="620"/>
      <c r="F6673" s="48"/>
      <c r="N6673" s="285"/>
      <c r="O6673" s="285"/>
      <c r="U6673" s="285"/>
      <c r="V6673" s="285"/>
      <c r="W6673" s="285"/>
      <c r="X6673" s="285"/>
    </row>
    <row r="6674" spans="1:24">
      <c r="A6674" s="45"/>
      <c r="B6674" s="43">
        <f t="shared" si="110"/>
        <v>6652</v>
      </c>
      <c r="C6674" s="539"/>
      <c r="D6674" s="620"/>
      <c r="E6674" s="620"/>
      <c r="F6674" s="48"/>
      <c r="N6674" s="285"/>
      <c r="O6674" s="285"/>
      <c r="U6674" s="285"/>
      <c r="V6674" s="285"/>
      <c r="W6674" s="285"/>
      <c r="X6674" s="285"/>
    </row>
    <row r="6675" spans="1:24">
      <c r="A6675" s="45"/>
      <c r="B6675" s="43">
        <f t="shared" si="110"/>
        <v>6653</v>
      </c>
      <c r="C6675" s="539"/>
      <c r="D6675" s="620"/>
      <c r="E6675" s="620"/>
      <c r="F6675" s="48"/>
      <c r="N6675" s="285"/>
      <c r="O6675" s="285"/>
      <c r="U6675" s="285"/>
      <c r="V6675" s="285"/>
      <c r="W6675" s="285"/>
      <c r="X6675" s="285"/>
    </row>
    <row r="6676" spans="1:24">
      <c r="A6676" s="45"/>
      <c r="B6676" s="43">
        <f t="shared" si="110"/>
        <v>6654</v>
      </c>
      <c r="C6676" s="539"/>
      <c r="D6676" s="620"/>
      <c r="E6676" s="620"/>
      <c r="F6676" s="48"/>
      <c r="N6676" s="285"/>
      <c r="O6676" s="285"/>
      <c r="U6676" s="285"/>
      <c r="V6676" s="285"/>
      <c r="W6676" s="285"/>
      <c r="X6676" s="285"/>
    </row>
    <row r="6677" spans="1:24">
      <c r="A6677" s="45"/>
      <c r="B6677" s="43">
        <f t="shared" si="110"/>
        <v>6655</v>
      </c>
      <c r="C6677" s="539"/>
      <c r="D6677" s="620"/>
      <c r="E6677" s="620"/>
      <c r="F6677" s="48"/>
      <c r="N6677" s="285"/>
      <c r="O6677" s="285"/>
      <c r="U6677" s="285"/>
      <c r="V6677" s="285"/>
      <c r="W6677" s="285"/>
      <c r="X6677" s="285"/>
    </row>
    <row r="6678" spans="1:24">
      <c r="A6678" s="45"/>
      <c r="B6678" s="43">
        <f t="shared" si="110"/>
        <v>6656</v>
      </c>
      <c r="C6678" s="539"/>
      <c r="D6678" s="620"/>
      <c r="E6678" s="620"/>
      <c r="F6678" s="48"/>
      <c r="N6678" s="285"/>
      <c r="O6678" s="285"/>
      <c r="U6678" s="285"/>
      <c r="V6678" s="285"/>
      <c r="W6678" s="285"/>
      <c r="X6678" s="285"/>
    </row>
    <row r="6679" spans="1:24">
      <c r="A6679" s="45"/>
      <c r="B6679" s="43">
        <f t="shared" si="110"/>
        <v>6657</v>
      </c>
      <c r="C6679" s="539"/>
      <c r="D6679" s="620"/>
      <c r="E6679" s="620"/>
      <c r="F6679" s="48"/>
      <c r="N6679" s="285"/>
      <c r="O6679" s="285"/>
      <c r="U6679" s="285"/>
      <c r="V6679" s="285"/>
      <c r="W6679" s="285"/>
      <c r="X6679" s="285"/>
    </row>
    <row r="6680" spans="1:24">
      <c r="A6680" s="45"/>
      <c r="B6680" s="43">
        <f t="shared" si="110"/>
        <v>6658</v>
      </c>
      <c r="C6680" s="539"/>
      <c r="D6680" s="620"/>
      <c r="E6680" s="620"/>
      <c r="F6680" s="48"/>
      <c r="N6680" s="285"/>
      <c r="O6680" s="285"/>
      <c r="U6680" s="285"/>
      <c r="V6680" s="285"/>
      <c r="W6680" s="285"/>
      <c r="X6680" s="285"/>
    </row>
    <row r="6681" spans="1:24">
      <c r="A6681" s="45"/>
      <c r="B6681" s="43">
        <f t="shared" ref="B6681:B6744" si="111">B6680+1</f>
        <v>6659</v>
      </c>
      <c r="C6681" s="539"/>
      <c r="D6681" s="620"/>
      <c r="E6681" s="620"/>
      <c r="F6681" s="48"/>
      <c r="N6681" s="285"/>
      <c r="O6681" s="285"/>
      <c r="U6681" s="285"/>
      <c r="V6681" s="285"/>
      <c r="W6681" s="285"/>
      <c r="X6681" s="285"/>
    </row>
    <row r="6682" spans="1:24">
      <c r="A6682" s="45"/>
      <c r="B6682" s="43">
        <f t="shared" si="111"/>
        <v>6660</v>
      </c>
      <c r="C6682" s="539"/>
      <c r="D6682" s="620"/>
      <c r="E6682" s="620"/>
      <c r="F6682" s="48"/>
      <c r="N6682" s="285"/>
      <c r="O6682" s="285"/>
      <c r="U6682" s="285"/>
      <c r="V6682" s="285"/>
      <c r="W6682" s="285"/>
      <c r="X6682" s="285"/>
    </row>
    <row r="6683" spans="1:24">
      <c r="A6683" s="45"/>
      <c r="B6683" s="43">
        <f t="shared" si="111"/>
        <v>6661</v>
      </c>
      <c r="C6683" s="539"/>
      <c r="D6683" s="620"/>
      <c r="E6683" s="620"/>
      <c r="F6683" s="48"/>
      <c r="N6683" s="285"/>
      <c r="O6683" s="285"/>
      <c r="U6683" s="285"/>
      <c r="V6683" s="285"/>
      <c r="W6683" s="285"/>
      <c r="X6683" s="285"/>
    </row>
    <row r="6684" spans="1:24">
      <c r="A6684" s="45"/>
      <c r="B6684" s="43">
        <f t="shared" si="111"/>
        <v>6662</v>
      </c>
      <c r="C6684" s="539"/>
      <c r="D6684" s="620"/>
      <c r="E6684" s="620"/>
      <c r="F6684" s="48"/>
      <c r="N6684" s="285"/>
      <c r="O6684" s="285"/>
      <c r="U6684" s="285"/>
      <c r="V6684" s="285"/>
      <c r="W6684" s="285"/>
      <c r="X6684" s="285"/>
    </row>
    <row r="6685" spans="1:24">
      <c r="A6685" s="45"/>
      <c r="B6685" s="43">
        <f t="shared" si="111"/>
        <v>6663</v>
      </c>
      <c r="C6685" s="539"/>
      <c r="D6685" s="620"/>
      <c r="E6685" s="620"/>
      <c r="F6685" s="48"/>
      <c r="N6685" s="285"/>
      <c r="O6685" s="285"/>
      <c r="U6685" s="285"/>
      <c r="V6685" s="285"/>
      <c r="W6685" s="285"/>
      <c r="X6685" s="285"/>
    </row>
    <row r="6686" spans="1:24">
      <c r="A6686" s="45"/>
      <c r="B6686" s="43">
        <f t="shared" si="111"/>
        <v>6664</v>
      </c>
      <c r="C6686" s="539"/>
      <c r="D6686" s="620"/>
      <c r="E6686" s="620"/>
      <c r="F6686" s="48"/>
      <c r="N6686" s="285"/>
      <c r="O6686" s="285"/>
      <c r="U6686" s="285"/>
      <c r="V6686" s="285"/>
      <c r="W6686" s="285"/>
      <c r="X6686" s="285"/>
    </row>
    <row r="6687" spans="1:24">
      <c r="A6687" s="45"/>
      <c r="B6687" s="43">
        <f t="shared" si="111"/>
        <v>6665</v>
      </c>
      <c r="C6687" s="539"/>
      <c r="D6687" s="620"/>
      <c r="E6687" s="620"/>
      <c r="F6687" s="48"/>
      <c r="N6687" s="285"/>
      <c r="O6687" s="285"/>
      <c r="U6687" s="285"/>
      <c r="V6687" s="285"/>
      <c r="W6687" s="285"/>
      <c r="X6687" s="285"/>
    </row>
    <row r="6688" spans="1:24">
      <c r="A6688" s="45"/>
      <c r="B6688" s="43">
        <f t="shared" si="111"/>
        <v>6666</v>
      </c>
      <c r="C6688" s="539"/>
      <c r="D6688" s="620"/>
      <c r="E6688" s="620"/>
      <c r="F6688" s="48"/>
      <c r="N6688" s="285"/>
      <c r="O6688" s="285"/>
      <c r="U6688" s="285"/>
      <c r="V6688" s="285"/>
      <c r="W6688" s="285"/>
      <c r="X6688" s="285"/>
    </row>
    <row r="6689" spans="1:24">
      <c r="A6689" s="45"/>
      <c r="B6689" s="43">
        <f t="shared" si="111"/>
        <v>6667</v>
      </c>
      <c r="C6689" s="539"/>
      <c r="D6689" s="620"/>
      <c r="E6689" s="620"/>
      <c r="F6689" s="48"/>
      <c r="N6689" s="285"/>
      <c r="O6689" s="285"/>
      <c r="U6689" s="285"/>
      <c r="V6689" s="285"/>
      <c r="W6689" s="285"/>
      <c r="X6689" s="285"/>
    </row>
    <row r="6690" spans="1:24">
      <c r="A6690" s="45"/>
      <c r="B6690" s="43">
        <f t="shared" si="111"/>
        <v>6668</v>
      </c>
      <c r="C6690" s="539"/>
      <c r="D6690" s="620"/>
      <c r="E6690" s="620"/>
      <c r="F6690" s="48"/>
      <c r="N6690" s="285"/>
      <c r="O6690" s="285"/>
      <c r="U6690" s="285"/>
      <c r="V6690" s="285"/>
      <c r="W6690" s="285"/>
      <c r="X6690" s="285"/>
    </row>
    <row r="6691" spans="1:24">
      <c r="A6691" s="45"/>
      <c r="B6691" s="43">
        <f t="shared" si="111"/>
        <v>6669</v>
      </c>
      <c r="C6691" s="539"/>
      <c r="D6691" s="620"/>
      <c r="E6691" s="620"/>
      <c r="F6691" s="48"/>
      <c r="N6691" s="285"/>
      <c r="O6691" s="285"/>
      <c r="U6691" s="285"/>
      <c r="V6691" s="285"/>
      <c r="W6691" s="285"/>
      <c r="X6691" s="285"/>
    </row>
    <row r="6692" spans="1:24">
      <c r="A6692" s="45"/>
      <c r="B6692" s="43">
        <f t="shared" si="111"/>
        <v>6670</v>
      </c>
      <c r="C6692" s="539"/>
      <c r="D6692" s="620"/>
      <c r="E6692" s="620"/>
      <c r="F6692" s="48"/>
      <c r="N6692" s="285"/>
      <c r="O6692" s="285"/>
      <c r="U6692" s="285"/>
      <c r="V6692" s="285"/>
      <c r="W6692" s="285"/>
      <c r="X6692" s="285"/>
    </row>
    <row r="6693" spans="1:24">
      <c r="A6693" s="45"/>
      <c r="B6693" s="43">
        <f t="shared" si="111"/>
        <v>6671</v>
      </c>
      <c r="C6693" s="539"/>
      <c r="D6693" s="620"/>
      <c r="E6693" s="620"/>
      <c r="F6693" s="48"/>
      <c r="N6693" s="285"/>
      <c r="O6693" s="285"/>
      <c r="U6693" s="285"/>
      <c r="V6693" s="285"/>
      <c r="W6693" s="285"/>
      <c r="X6693" s="285"/>
    </row>
    <row r="6694" spans="1:24">
      <c r="A6694" s="45"/>
      <c r="B6694" s="43">
        <f t="shared" si="111"/>
        <v>6672</v>
      </c>
      <c r="C6694" s="539"/>
      <c r="D6694" s="620"/>
      <c r="E6694" s="620"/>
      <c r="F6694" s="48"/>
      <c r="N6694" s="285"/>
      <c r="O6694" s="285"/>
      <c r="U6694" s="285"/>
      <c r="V6694" s="285"/>
      <c r="W6694" s="285"/>
      <c r="X6694" s="285"/>
    </row>
    <row r="6695" spans="1:24">
      <c r="A6695" s="45"/>
      <c r="B6695" s="43">
        <f t="shared" si="111"/>
        <v>6673</v>
      </c>
      <c r="C6695" s="539"/>
      <c r="D6695" s="620"/>
      <c r="E6695" s="620"/>
      <c r="F6695" s="48"/>
      <c r="N6695" s="285"/>
      <c r="O6695" s="285"/>
      <c r="U6695" s="285"/>
      <c r="V6695" s="285"/>
      <c r="W6695" s="285"/>
      <c r="X6695" s="285"/>
    </row>
    <row r="6696" spans="1:24">
      <c r="A6696" s="45"/>
      <c r="B6696" s="43">
        <f t="shared" si="111"/>
        <v>6674</v>
      </c>
      <c r="C6696" s="539"/>
      <c r="D6696" s="620"/>
      <c r="E6696" s="620"/>
      <c r="F6696" s="48"/>
      <c r="N6696" s="285"/>
      <c r="O6696" s="285"/>
      <c r="U6696" s="285"/>
      <c r="V6696" s="285"/>
      <c r="W6696" s="285"/>
      <c r="X6696" s="285"/>
    </row>
    <row r="6697" spans="1:24">
      <c r="A6697" s="45"/>
      <c r="B6697" s="43">
        <f t="shared" si="111"/>
        <v>6675</v>
      </c>
      <c r="C6697" s="539"/>
      <c r="D6697" s="620"/>
      <c r="E6697" s="620"/>
      <c r="F6697" s="48"/>
      <c r="N6697" s="285"/>
      <c r="O6697" s="285"/>
      <c r="U6697" s="285"/>
      <c r="V6697" s="285"/>
      <c r="W6697" s="285"/>
      <c r="X6697" s="285"/>
    </row>
    <row r="6698" spans="1:24">
      <c r="A6698" s="45"/>
      <c r="B6698" s="43">
        <f t="shared" si="111"/>
        <v>6676</v>
      </c>
      <c r="C6698" s="539"/>
      <c r="D6698" s="620"/>
      <c r="E6698" s="620"/>
      <c r="F6698" s="48"/>
      <c r="N6698" s="285"/>
      <c r="O6698" s="285"/>
      <c r="U6698" s="285"/>
      <c r="V6698" s="285"/>
      <c r="W6698" s="285"/>
      <c r="X6698" s="285"/>
    </row>
    <row r="6699" spans="1:24">
      <c r="A6699" s="45"/>
      <c r="B6699" s="43">
        <f t="shared" si="111"/>
        <v>6677</v>
      </c>
      <c r="C6699" s="539"/>
      <c r="D6699" s="620"/>
      <c r="E6699" s="620"/>
      <c r="F6699" s="48"/>
      <c r="N6699" s="285"/>
      <c r="O6699" s="285"/>
      <c r="U6699" s="285"/>
      <c r="V6699" s="285"/>
      <c r="W6699" s="285"/>
      <c r="X6699" s="285"/>
    </row>
    <row r="6700" spans="1:24">
      <c r="A6700" s="45"/>
      <c r="B6700" s="43">
        <f t="shared" si="111"/>
        <v>6678</v>
      </c>
      <c r="C6700" s="539"/>
      <c r="D6700" s="620"/>
      <c r="E6700" s="620"/>
      <c r="F6700" s="48"/>
      <c r="N6700" s="285"/>
      <c r="O6700" s="285"/>
      <c r="U6700" s="285"/>
      <c r="V6700" s="285"/>
      <c r="W6700" s="285"/>
      <c r="X6700" s="285"/>
    </row>
    <row r="6701" spans="1:24">
      <c r="A6701" s="45"/>
      <c r="B6701" s="43">
        <f t="shared" si="111"/>
        <v>6679</v>
      </c>
      <c r="C6701" s="539"/>
      <c r="D6701" s="620"/>
      <c r="E6701" s="620"/>
      <c r="F6701" s="48"/>
      <c r="N6701" s="285"/>
      <c r="O6701" s="285"/>
      <c r="U6701" s="285"/>
      <c r="V6701" s="285"/>
      <c r="W6701" s="285"/>
      <c r="X6701" s="285"/>
    </row>
    <row r="6702" spans="1:24">
      <c r="A6702" s="45"/>
      <c r="B6702" s="43">
        <f t="shared" si="111"/>
        <v>6680</v>
      </c>
      <c r="C6702" s="539"/>
      <c r="D6702" s="620"/>
      <c r="E6702" s="620"/>
      <c r="F6702" s="48"/>
      <c r="N6702" s="285"/>
      <c r="O6702" s="285"/>
      <c r="U6702" s="285"/>
      <c r="V6702" s="285"/>
      <c r="W6702" s="285"/>
      <c r="X6702" s="285"/>
    </row>
    <row r="6703" spans="1:24">
      <c r="A6703" s="45"/>
      <c r="B6703" s="43">
        <f t="shared" si="111"/>
        <v>6681</v>
      </c>
      <c r="C6703" s="539"/>
      <c r="D6703" s="620"/>
      <c r="E6703" s="620"/>
      <c r="F6703" s="48"/>
      <c r="N6703" s="285"/>
      <c r="O6703" s="285"/>
      <c r="U6703" s="285"/>
      <c r="V6703" s="285"/>
      <c r="W6703" s="285"/>
      <c r="X6703" s="285"/>
    </row>
    <row r="6704" spans="1:24">
      <c r="A6704" s="45"/>
      <c r="B6704" s="43">
        <f t="shared" si="111"/>
        <v>6682</v>
      </c>
      <c r="C6704" s="539"/>
      <c r="D6704" s="620"/>
      <c r="E6704" s="620"/>
      <c r="F6704" s="48"/>
      <c r="N6704" s="285"/>
      <c r="O6704" s="285"/>
      <c r="U6704" s="285"/>
      <c r="V6704" s="285"/>
      <c r="W6704" s="285"/>
      <c r="X6704" s="285"/>
    </row>
    <row r="6705" spans="1:24">
      <c r="A6705" s="45"/>
      <c r="B6705" s="43">
        <f t="shared" si="111"/>
        <v>6683</v>
      </c>
      <c r="C6705" s="539"/>
      <c r="D6705" s="620"/>
      <c r="E6705" s="620"/>
      <c r="F6705" s="48"/>
      <c r="N6705" s="285"/>
      <c r="O6705" s="285"/>
      <c r="U6705" s="285"/>
      <c r="V6705" s="285"/>
      <c r="W6705" s="285"/>
      <c r="X6705" s="285"/>
    </row>
    <row r="6706" spans="1:24">
      <c r="A6706" s="45"/>
      <c r="B6706" s="43">
        <f t="shared" si="111"/>
        <v>6684</v>
      </c>
      <c r="C6706" s="539"/>
      <c r="D6706" s="620"/>
      <c r="E6706" s="620"/>
      <c r="F6706" s="48"/>
      <c r="N6706" s="285"/>
      <c r="O6706" s="285"/>
      <c r="U6706" s="285"/>
      <c r="V6706" s="285"/>
      <c r="W6706" s="285"/>
      <c r="X6706" s="285"/>
    </row>
    <row r="6707" spans="1:24">
      <c r="A6707" s="45"/>
      <c r="B6707" s="43">
        <f t="shared" si="111"/>
        <v>6685</v>
      </c>
      <c r="C6707" s="539"/>
      <c r="D6707" s="620"/>
      <c r="E6707" s="620"/>
      <c r="F6707" s="48"/>
      <c r="N6707" s="285"/>
      <c r="O6707" s="285"/>
      <c r="U6707" s="285"/>
      <c r="V6707" s="285"/>
      <c r="W6707" s="285"/>
      <c r="X6707" s="285"/>
    </row>
    <row r="6708" spans="1:24">
      <c r="A6708" s="45"/>
      <c r="B6708" s="43">
        <f t="shared" si="111"/>
        <v>6686</v>
      </c>
      <c r="C6708" s="539"/>
      <c r="D6708" s="620"/>
      <c r="E6708" s="620"/>
      <c r="F6708" s="48"/>
      <c r="N6708" s="285"/>
      <c r="O6708" s="285"/>
      <c r="U6708" s="285"/>
      <c r="V6708" s="285"/>
      <c r="W6708" s="285"/>
      <c r="X6708" s="285"/>
    </row>
    <row r="6709" spans="1:24">
      <c r="A6709" s="45"/>
      <c r="B6709" s="43">
        <f t="shared" si="111"/>
        <v>6687</v>
      </c>
      <c r="C6709" s="539"/>
      <c r="D6709" s="620"/>
      <c r="E6709" s="620"/>
      <c r="F6709" s="48"/>
      <c r="N6709" s="285"/>
      <c r="O6709" s="285"/>
      <c r="U6709" s="285"/>
      <c r="V6709" s="285"/>
      <c r="W6709" s="285"/>
      <c r="X6709" s="285"/>
    </row>
    <row r="6710" spans="1:24">
      <c r="A6710" s="45"/>
      <c r="B6710" s="43">
        <f t="shared" si="111"/>
        <v>6688</v>
      </c>
      <c r="C6710" s="539"/>
      <c r="D6710" s="620"/>
      <c r="E6710" s="620"/>
      <c r="F6710" s="48"/>
      <c r="N6710" s="285"/>
      <c r="O6710" s="285"/>
      <c r="U6710" s="285"/>
      <c r="V6710" s="285"/>
      <c r="W6710" s="285"/>
      <c r="X6710" s="285"/>
    </row>
    <row r="6711" spans="1:24">
      <c r="A6711" s="45"/>
      <c r="B6711" s="43">
        <f t="shared" si="111"/>
        <v>6689</v>
      </c>
      <c r="C6711" s="539"/>
      <c r="D6711" s="620"/>
      <c r="E6711" s="620"/>
      <c r="F6711" s="48"/>
      <c r="N6711" s="285"/>
      <c r="O6711" s="285"/>
      <c r="U6711" s="285"/>
      <c r="V6711" s="285"/>
      <c r="W6711" s="285"/>
      <c r="X6711" s="285"/>
    </row>
    <row r="6712" spans="1:24">
      <c r="A6712" s="45"/>
      <c r="B6712" s="43">
        <f t="shared" si="111"/>
        <v>6690</v>
      </c>
      <c r="C6712" s="539"/>
      <c r="D6712" s="620"/>
      <c r="E6712" s="620"/>
      <c r="F6712" s="48"/>
      <c r="N6712" s="285"/>
      <c r="O6712" s="285"/>
      <c r="U6712" s="285"/>
      <c r="V6712" s="285"/>
      <c r="W6712" s="285"/>
      <c r="X6712" s="285"/>
    </row>
    <row r="6713" spans="1:24">
      <c r="A6713" s="45"/>
      <c r="B6713" s="43">
        <f t="shared" si="111"/>
        <v>6691</v>
      </c>
      <c r="C6713" s="539"/>
      <c r="D6713" s="620"/>
      <c r="E6713" s="620"/>
      <c r="F6713" s="48"/>
      <c r="N6713" s="285"/>
      <c r="O6713" s="285"/>
      <c r="U6713" s="285"/>
      <c r="V6713" s="285"/>
      <c r="W6713" s="285"/>
      <c r="X6713" s="285"/>
    </row>
    <row r="6714" spans="1:24">
      <c r="A6714" s="45"/>
      <c r="B6714" s="43">
        <f t="shared" si="111"/>
        <v>6692</v>
      </c>
      <c r="C6714" s="539"/>
      <c r="D6714" s="620"/>
      <c r="E6714" s="620"/>
      <c r="F6714" s="48"/>
      <c r="N6714" s="285"/>
      <c r="O6714" s="285"/>
      <c r="U6714" s="285"/>
      <c r="V6714" s="285"/>
      <c r="W6714" s="285"/>
      <c r="X6714" s="285"/>
    </row>
    <row r="6715" spans="1:24">
      <c r="A6715" s="45"/>
      <c r="B6715" s="43">
        <f t="shared" si="111"/>
        <v>6693</v>
      </c>
      <c r="C6715" s="539"/>
      <c r="D6715" s="620"/>
      <c r="E6715" s="620"/>
      <c r="F6715" s="48"/>
      <c r="N6715" s="285"/>
      <c r="O6715" s="285"/>
      <c r="U6715" s="285"/>
      <c r="V6715" s="285"/>
      <c r="W6715" s="285"/>
      <c r="X6715" s="285"/>
    </row>
    <row r="6716" spans="1:24">
      <c r="A6716" s="45"/>
      <c r="B6716" s="43">
        <f t="shared" si="111"/>
        <v>6694</v>
      </c>
      <c r="C6716" s="539"/>
      <c r="D6716" s="620"/>
      <c r="E6716" s="620"/>
      <c r="F6716" s="48"/>
      <c r="N6716" s="285"/>
      <c r="O6716" s="285"/>
      <c r="U6716" s="285"/>
      <c r="V6716" s="285"/>
      <c r="W6716" s="285"/>
      <c r="X6716" s="285"/>
    </row>
    <row r="6717" spans="1:24">
      <c r="A6717" s="45"/>
      <c r="B6717" s="43">
        <f t="shared" si="111"/>
        <v>6695</v>
      </c>
      <c r="C6717" s="539"/>
      <c r="D6717" s="620"/>
      <c r="E6717" s="620"/>
      <c r="F6717" s="48"/>
      <c r="N6717" s="285"/>
      <c r="O6717" s="285"/>
      <c r="U6717" s="285"/>
      <c r="V6717" s="285"/>
      <c r="W6717" s="285"/>
      <c r="X6717" s="285"/>
    </row>
    <row r="6718" spans="1:24">
      <c r="A6718" s="45"/>
      <c r="B6718" s="43">
        <f t="shared" si="111"/>
        <v>6696</v>
      </c>
      <c r="C6718" s="539"/>
      <c r="D6718" s="620"/>
      <c r="E6718" s="620"/>
      <c r="F6718" s="48"/>
      <c r="N6718" s="285"/>
      <c r="O6718" s="285"/>
      <c r="U6718" s="285"/>
      <c r="V6718" s="285"/>
      <c r="W6718" s="285"/>
      <c r="X6718" s="285"/>
    </row>
    <row r="6719" spans="1:24">
      <c r="A6719" s="45"/>
      <c r="B6719" s="43">
        <f t="shared" si="111"/>
        <v>6697</v>
      </c>
      <c r="C6719" s="539"/>
      <c r="D6719" s="620"/>
      <c r="E6719" s="620"/>
      <c r="F6719" s="48"/>
      <c r="N6719" s="285"/>
      <c r="O6719" s="285"/>
      <c r="U6719" s="285"/>
      <c r="V6719" s="285"/>
      <c r="W6719" s="285"/>
      <c r="X6719" s="285"/>
    </row>
    <row r="6720" spans="1:24">
      <c r="A6720" s="45"/>
      <c r="B6720" s="43">
        <f t="shared" si="111"/>
        <v>6698</v>
      </c>
      <c r="C6720" s="539"/>
      <c r="D6720" s="620"/>
      <c r="E6720" s="620"/>
      <c r="F6720" s="48"/>
      <c r="N6720" s="285"/>
      <c r="O6720" s="285"/>
      <c r="U6720" s="285"/>
      <c r="V6720" s="285"/>
      <c r="W6720" s="285"/>
      <c r="X6720" s="285"/>
    </row>
    <row r="6721" spans="1:24">
      <c r="A6721" s="45"/>
      <c r="B6721" s="43">
        <f t="shared" si="111"/>
        <v>6699</v>
      </c>
      <c r="C6721" s="539"/>
      <c r="D6721" s="620"/>
      <c r="E6721" s="620"/>
      <c r="F6721" s="48"/>
      <c r="N6721" s="285"/>
      <c r="O6721" s="285"/>
      <c r="U6721" s="285"/>
      <c r="V6721" s="285"/>
      <c r="W6721" s="285"/>
      <c r="X6721" s="285"/>
    </row>
    <row r="6722" spans="1:24">
      <c r="A6722" s="45"/>
      <c r="B6722" s="43">
        <f t="shared" si="111"/>
        <v>6700</v>
      </c>
      <c r="C6722" s="539"/>
      <c r="D6722" s="620"/>
      <c r="E6722" s="620"/>
      <c r="F6722" s="48"/>
      <c r="N6722" s="285"/>
      <c r="O6722" s="285"/>
      <c r="U6722" s="285"/>
      <c r="V6722" s="285"/>
      <c r="W6722" s="285"/>
      <c r="X6722" s="285"/>
    </row>
    <row r="6723" spans="1:24">
      <c r="A6723" s="45"/>
      <c r="B6723" s="43">
        <f t="shared" si="111"/>
        <v>6701</v>
      </c>
      <c r="C6723" s="539"/>
      <c r="D6723" s="620"/>
      <c r="E6723" s="620"/>
      <c r="F6723" s="48"/>
      <c r="N6723" s="285"/>
      <c r="O6723" s="285"/>
      <c r="U6723" s="285"/>
      <c r="V6723" s="285"/>
      <c r="W6723" s="285"/>
      <c r="X6723" s="285"/>
    </row>
    <row r="6724" spans="1:24">
      <c r="A6724" s="45"/>
      <c r="B6724" s="43">
        <f t="shared" si="111"/>
        <v>6702</v>
      </c>
      <c r="C6724" s="539"/>
      <c r="D6724" s="620"/>
      <c r="E6724" s="620"/>
      <c r="F6724" s="48"/>
      <c r="N6724" s="285"/>
      <c r="O6724" s="285"/>
      <c r="U6724" s="285"/>
      <c r="V6724" s="285"/>
      <c r="W6724" s="285"/>
      <c r="X6724" s="285"/>
    </row>
    <row r="6725" spans="1:24">
      <c r="A6725" s="45"/>
      <c r="B6725" s="43">
        <f t="shared" si="111"/>
        <v>6703</v>
      </c>
      <c r="C6725" s="539"/>
      <c r="D6725" s="620"/>
      <c r="E6725" s="620"/>
      <c r="F6725" s="48"/>
      <c r="N6725" s="285"/>
      <c r="O6725" s="285"/>
      <c r="U6725" s="285"/>
      <c r="V6725" s="285"/>
      <c r="W6725" s="285"/>
      <c r="X6725" s="285"/>
    </row>
    <row r="6726" spans="1:24">
      <c r="A6726" s="45"/>
      <c r="B6726" s="43">
        <f t="shared" si="111"/>
        <v>6704</v>
      </c>
      <c r="C6726" s="539"/>
      <c r="D6726" s="620"/>
      <c r="E6726" s="620"/>
      <c r="F6726" s="48"/>
      <c r="N6726" s="285"/>
      <c r="O6726" s="285"/>
      <c r="U6726" s="285"/>
      <c r="V6726" s="285"/>
      <c r="W6726" s="285"/>
      <c r="X6726" s="285"/>
    </row>
    <row r="6727" spans="1:24">
      <c r="A6727" s="45"/>
      <c r="B6727" s="43">
        <f t="shared" si="111"/>
        <v>6705</v>
      </c>
      <c r="C6727" s="539"/>
      <c r="D6727" s="620"/>
      <c r="E6727" s="620"/>
      <c r="F6727" s="48"/>
      <c r="N6727" s="285"/>
      <c r="O6727" s="285"/>
      <c r="U6727" s="285"/>
      <c r="V6727" s="285"/>
      <c r="W6727" s="285"/>
      <c r="X6727" s="285"/>
    </row>
    <row r="6728" spans="1:24">
      <c r="A6728" s="45"/>
      <c r="B6728" s="43">
        <f t="shared" si="111"/>
        <v>6706</v>
      </c>
      <c r="C6728" s="539"/>
      <c r="D6728" s="620"/>
      <c r="E6728" s="620"/>
      <c r="F6728" s="48"/>
      <c r="N6728" s="285"/>
      <c r="O6728" s="285"/>
      <c r="U6728" s="285"/>
      <c r="V6728" s="285"/>
      <c r="W6728" s="285"/>
      <c r="X6728" s="285"/>
    </row>
    <row r="6729" spans="1:24">
      <c r="A6729" s="45"/>
      <c r="B6729" s="43">
        <f t="shared" si="111"/>
        <v>6707</v>
      </c>
      <c r="C6729" s="539"/>
      <c r="D6729" s="620"/>
      <c r="E6729" s="620"/>
      <c r="F6729" s="48"/>
      <c r="N6729" s="285"/>
      <c r="O6729" s="285"/>
      <c r="U6729" s="285"/>
      <c r="V6729" s="285"/>
      <c r="W6729" s="285"/>
      <c r="X6729" s="285"/>
    </row>
    <row r="6730" spans="1:24">
      <c r="A6730" s="45"/>
      <c r="B6730" s="43">
        <f t="shared" si="111"/>
        <v>6708</v>
      </c>
      <c r="C6730" s="539"/>
      <c r="D6730" s="620"/>
      <c r="E6730" s="620"/>
      <c r="F6730" s="48"/>
      <c r="N6730" s="285"/>
      <c r="O6730" s="285"/>
      <c r="U6730" s="285"/>
      <c r="V6730" s="285"/>
      <c r="W6730" s="285"/>
      <c r="X6730" s="285"/>
    </row>
    <row r="6731" spans="1:24">
      <c r="A6731" s="45"/>
      <c r="B6731" s="43">
        <f t="shared" si="111"/>
        <v>6709</v>
      </c>
      <c r="C6731" s="539"/>
      <c r="D6731" s="620"/>
      <c r="E6731" s="620"/>
      <c r="F6731" s="48"/>
      <c r="N6731" s="285"/>
      <c r="O6731" s="285"/>
      <c r="U6731" s="285"/>
      <c r="V6731" s="285"/>
      <c r="W6731" s="285"/>
      <c r="X6731" s="285"/>
    </row>
    <row r="6732" spans="1:24">
      <c r="A6732" s="45"/>
      <c r="B6732" s="43">
        <f t="shared" si="111"/>
        <v>6710</v>
      </c>
      <c r="C6732" s="539"/>
      <c r="D6732" s="620"/>
      <c r="E6732" s="620"/>
      <c r="F6732" s="48"/>
      <c r="N6732" s="285"/>
      <c r="O6732" s="285"/>
      <c r="U6732" s="285"/>
      <c r="V6732" s="285"/>
      <c r="W6732" s="285"/>
      <c r="X6732" s="285"/>
    </row>
    <row r="6733" spans="1:24">
      <c r="A6733" s="45"/>
      <c r="B6733" s="43">
        <f t="shared" si="111"/>
        <v>6711</v>
      </c>
      <c r="C6733" s="539"/>
      <c r="D6733" s="620"/>
      <c r="E6733" s="620"/>
      <c r="F6733" s="48"/>
      <c r="N6733" s="285"/>
      <c r="O6733" s="285"/>
      <c r="U6733" s="285"/>
      <c r="V6733" s="285"/>
      <c r="W6733" s="285"/>
      <c r="X6733" s="285"/>
    </row>
    <row r="6734" spans="1:24">
      <c r="A6734" s="45"/>
      <c r="B6734" s="43">
        <f t="shared" si="111"/>
        <v>6712</v>
      </c>
      <c r="C6734" s="539"/>
      <c r="D6734" s="620"/>
      <c r="E6734" s="620"/>
      <c r="F6734" s="48"/>
      <c r="N6734" s="285"/>
      <c r="O6734" s="285"/>
      <c r="U6734" s="285"/>
      <c r="V6734" s="285"/>
      <c r="W6734" s="285"/>
      <c r="X6734" s="285"/>
    </row>
    <row r="6735" spans="1:24">
      <c r="A6735" s="45"/>
      <c r="B6735" s="43">
        <f t="shared" si="111"/>
        <v>6713</v>
      </c>
      <c r="C6735" s="539"/>
      <c r="D6735" s="620"/>
      <c r="E6735" s="620"/>
      <c r="F6735" s="48"/>
      <c r="N6735" s="285"/>
      <c r="O6735" s="285"/>
      <c r="U6735" s="285"/>
      <c r="V6735" s="285"/>
      <c r="W6735" s="285"/>
      <c r="X6735" s="285"/>
    </row>
    <row r="6736" spans="1:24">
      <c r="A6736" s="45"/>
      <c r="B6736" s="43">
        <f t="shared" si="111"/>
        <v>6714</v>
      </c>
      <c r="C6736" s="539"/>
      <c r="D6736" s="620"/>
      <c r="E6736" s="620"/>
      <c r="F6736" s="48"/>
      <c r="N6736" s="285"/>
      <c r="O6736" s="285"/>
      <c r="U6736" s="285"/>
      <c r="V6736" s="285"/>
      <c r="W6736" s="285"/>
      <c r="X6736" s="285"/>
    </row>
    <row r="6737" spans="1:24">
      <c r="A6737" s="45"/>
      <c r="B6737" s="43">
        <f t="shared" si="111"/>
        <v>6715</v>
      </c>
      <c r="C6737" s="539"/>
      <c r="D6737" s="620"/>
      <c r="E6737" s="620"/>
      <c r="F6737" s="48"/>
      <c r="N6737" s="285"/>
      <c r="O6737" s="285"/>
      <c r="U6737" s="285"/>
      <c r="V6737" s="285"/>
      <c r="W6737" s="285"/>
      <c r="X6737" s="285"/>
    </row>
    <row r="6738" spans="1:24">
      <c r="A6738" s="45"/>
      <c r="B6738" s="43">
        <f t="shared" si="111"/>
        <v>6716</v>
      </c>
      <c r="C6738" s="539"/>
      <c r="D6738" s="620"/>
      <c r="E6738" s="620"/>
      <c r="F6738" s="48"/>
      <c r="N6738" s="285"/>
      <c r="O6738" s="285"/>
      <c r="U6738" s="285"/>
      <c r="V6738" s="285"/>
      <c r="W6738" s="285"/>
      <c r="X6738" s="285"/>
    </row>
    <row r="6739" spans="1:24">
      <c r="A6739" s="45"/>
      <c r="B6739" s="43">
        <f t="shared" si="111"/>
        <v>6717</v>
      </c>
      <c r="C6739" s="539"/>
      <c r="D6739" s="620"/>
      <c r="E6739" s="620"/>
      <c r="F6739" s="48"/>
      <c r="N6739" s="285"/>
      <c r="O6739" s="285"/>
      <c r="U6739" s="285"/>
      <c r="V6739" s="285"/>
      <c r="W6739" s="285"/>
      <c r="X6739" s="285"/>
    </row>
    <row r="6740" spans="1:24">
      <c r="A6740" s="45"/>
      <c r="B6740" s="43">
        <f t="shared" si="111"/>
        <v>6718</v>
      </c>
      <c r="C6740" s="539"/>
      <c r="D6740" s="620"/>
      <c r="E6740" s="620"/>
      <c r="F6740" s="48"/>
      <c r="N6740" s="285"/>
      <c r="O6740" s="285"/>
      <c r="U6740" s="285"/>
      <c r="V6740" s="285"/>
      <c r="W6740" s="285"/>
      <c r="X6740" s="285"/>
    </row>
    <row r="6741" spans="1:24">
      <c r="A6741" s="45"/>
      <c r="B6741" s="43">
        <f t="shared" si="111"/>
        <v>6719</v>
      </c>
      <c r="C6741" s="539"/>
      <c r="D6741" s="620"/>
      <c r="E6741" s="620"/>
      <c r="F6741" s="48"/>
      <c r="N6741" s="285"/>
      <c r="O6741" s="285"/>
      <c r="U6741" s="285"/>
      <c r="V6741" s="285"/>
      <c r="W6741" s="285"/>
      <c r="X6741" s="285"/>
    </row>
    <row r="6742" spans="1:24">
      <c r="A6742" s="45"/>
      <c r="B6742" s="43">
        <f t="shared" si="111"/>
        <v>6720</v>
      </c>
      <c r="C6742" s="539"/>
      <c r="D6742" s="620"/>
      <c r="E6742" s="620"/>
      <c r="F6742" s="48"/>
      <c r="N6742" s="285"/>
      <c r="O6742" s="285"/>
      <c r="U6742" s="285"/>
      <c r="V6742" s="285"/>
      <c r="W6742" s="285"/>
      <c r="X6742" s="285"/>
    </row>
    <row r="6743" spans="1:24">
      <c r="A6743" s="45"/>
      <c r="B6743" s="43">
        <f t="shared" si="111"/>
        <v>6721</v>
      </c>
      <c r="C6743" s="539"/>
      <c r="D6743" s="620"/>
      <c r="E6743" s="620"/>
      <c r="F6743" s="48"/>
      <c r="N6743" s="285"/>
      <c r="O6743" s="285"/>
      <c r="U6743" s="285"/>
      <c r="V6743" s="285"/>
      <c r="W6743" s="285"/>
      <c r="X6743" s="285"/>
    </row>
    <row r="6744" spans="1:24">
      <c r="A6744" s="45"/>
      <c r="B6744" s="43">
        <f t="shared" si="111"/>
        <v>6722</v>
      </c>
      <c r="C6744" s="539"/>
      <c r="D6744" s="620"/>
      <c r="E6744" s="620"/>
      <c r="F6744" s="48"/>
      <c r="N6744" s="285"/>
      <c r="O6744" s="285"/>
      <c r="U6744" s="285"/>
      <c r="V6744" s="285"/>
      <c r="W6744" s="285"/>
      <c r="X6744" s="285"/>
    </row>
    <row r="6745" spans="1:24">
      <c r="A6745" s="45"/>
      <c r="B6745" s="43">
        <f t="shared" ref="B6745:B6808" si="112">B6744+1</f>
        <v>6723</v>
      </c>
      <c r="C6745" s="539"/>
      <c r="D6745" s="620"/>
      <c r="E6745" s="620"/>
      <c r="F6745" s="48"/>
      <c r="N6745" s="285"/>
      <c r="O6745" s="285"/>
      <c r="U6745" s="285"/>
      <c r="V6745" s="285"/>
      <c r="W6745" s="285"/>
      <c r="X6745" s="285"/>
    </row>
    <row r="6746" spans="1:24">
      <c r="A6746" s="45"/>
      <c r="B6746" s="43">
        <f t="shared" si="112"/>
        <v>6724</v>
      </c>
      <c r="C6746" s="539"/>
      <c r="D6746" s="620"/>
      <c r="E6746" s="620"/>
      <c r="F6746" s="48"/>
      <c r="N6746" s="285"/>
      <c r="O6746" s="285"/>
      <c r="U6746" s="285"/>
      <c r="V6746" s="285"/>
      <c r="W6746" s="285"/>
      <c r="X6746" s="285"/>
    </row>
    <row r="6747" spans="1:24">
      <c r="A6747" s="45"/>
      <c r="B6747" s="43">
        <f t="shared" si="112"/>
        <v>6725</v>
      </c>
      <c r="C6747" s="539"/>
      <c r="D6747" s="620"/>
      <c r="E6747" s="620"/>
      <c r="F6747" s="48"/>
      <c r="N6747" s="285"/>
      <c r="O6747" s="285"/>
      <c r="U6747" s="285"/>
      <c r="V6747" s="285"/>
      <c r="W6747" s="285"/>
      <c r="X6747" s="285"/>
    </row>
    <row r="6748" spans="1:24">
      <c r="A6748" s="45"/>
      <c r="B6748" s="43">
        <f t="shared" si="112"/>
        <v>6726</v>
      </c>
      <c r="C6748" s="539"/>
      <c r="D6748" s="620"/>
      <c r="E6748" s="620"/>
      <c r="F6748" s="48"/>
      <c r="N6748" s="285"/>
      <c r="O6748" s="285"/>
      <c r="U6748" s="285"/>
      <c r="V6748" s="285"/>
      <c r="W6748" s="285"/>
      <c r="X6748" s="285"/>
    </row>
    <row r="6749" spans="1:24">
      <c r="A6749" s="45"/>
      <c r="B6749" s="43">
        <f t="shared" si="112"/>
        <v>6727</v>
      </c>
      <c r="C6749" s="539"/>
      <c r="D6749" s="620"/>
      <c r="E6749" s="620"/>
      <c r="F6749" s="48"/>
      <c r="N6749" s="285"/>
      <c r="O6749" s="285"/>
      <c r="U6749" s="285"/>
      <c r="V6749" s="285"/>
      <c r="W6749" s="285"/>
      <c r="X6749" s="285"/>
    </row>
    <row r="6750" spans="1:24">
      <c r="A6750" s="45"/>
      <c r="B6750" s="43">
        <f t="shared" si="112"/>
        <v>6728</v>
      </c>
      <c r="C6750" s="539"/>
      <c r="D6750" s="620"/>
      <c r="E6750" s="620"/>
      <c r="F6750" s="48"/>
      <c r="N6750" s="285"/>
      <c r="O6750" s="285"/>
      <c r="U6750" s="285"/>
      <c r="V6750" s="285"/>
      <c r="W6750" s="285"/>
      <c r="X6750" s="285"/>
    </row>
    <row r="6751" spans="1:24">
      <c r="A6751" s="45"/>
      <c r="B6751" s="43">
        <f t="shared" si="112"/>
        <v>6729</v>
      </c>
      <c r="C6751" s="539"/>
      <c r="D6751" s="620"/>
      <c r="E6751" s="620"/>
      <c r="F6751" s="48"/>
      <c r="N6751" s="285"/>
      <c r="O6751" s="285"/>
      <c r="U6751" s="285"/>
      <c r="V6751" s="285"/>
      <c r="W6751" s="285"/>
      <c r="X6751" s="285"/>
    </row>
    <row r="6752" spans="1:24">
      <c r="A6752" s="45"/>
      <c r="B6752" s="43">
        <f t="shared" si="112"/>
        <v>6730</v>
      </c>
      <c r="C6752" s="539"/>
      <c r="D6752" s="620"/>
      <c r="E6752" s="620"/>
      <c r="F6752" s="48"/>
      <c r="N6752" s="285"/>
      <c r="O6752" s="285"/>
      <c r="U6752" s="285"/>
      <c r="V6752" s="285"/>
      <c r="W6752" s="285"/>
      <c r="X6752" s="285"/>
    </row>
    <row r="6753" spans="1:24">
      <c r="A6753" s="45"/>
      <c r="B6753" s="43">
        <f t="shared" si="112"/>
        <v>6731</v>
      </c>
      <c r="C6753" s="539"/>
      <c r="D6753" s="620"/>
      <c r="E6753" s="620"/>
      <c r="F6753" s="48"/>
      <c r="N6753" s="285"/>
      <c r="O6753" s="285"/>
      <c r="U6753" s="285"/>
      <c r="V6753" s="285"/>
      <c r="W6753" s="285"/>
      <c r="X6753" s="285"/>
    </row>
    <row r="6754" spans="1:24">
      <c r="A6754" s="45"/>
      <c r="B6754" s="43">
        <f t="shared" si="112"/>
        <v>6732</v>
      </c>
      <c r="C6754" s="539"/>
      <c r="D6754" s="620"/>
      <c r="E6754" s="620"/>
      <c r="F6754" s="48"/>
      <c r="N6754" s="285"/>
      <c r="O6754" s="285"/>
      <c r="U6754" s="285"/>
      <c r="V6754" s="285"/>
      <c r="W6754" s="285"/>
      <c r="X6754" s="285"/>
    </row>
    <row r="6755" spans="1:24">
      <c r="A6755" s="45"/>
      <c r="B6755" s="43">
        <f t="shared" si="112"/>
        <v>6733</v>
      </c>
      <c r="C6755" s="539"/>
      <c r="D6755" s="620"/>
      <c r="E6755" s="620"/>
      <c r="F6755" s="48"/>
      <c r="N6755" s="285"/>
      <c r="O6755" s="285"/>
      <c r="U6755" s="285"/>
      <c r="V6755" s="285"/>
      <c r="W6755" s="285"/>
      <c r="X6755" s="285"/>
    </row>
    <row r="6756" spans="1:24">
      <c r="A6756" s="45"/>
      <c r="B6756" s="43">
        <f t="shared" si="112"/>
        <v>6734</v>
      </c>
      <c r="C6756" s="539"/>
      <c r="D6756" s="620"/>
      <c r="E6756" s="620"/>
      <c r="F6756" s="48"/>
      <c r="N6756" s="285"/>
      <c r="O6756" s="285"/>
      <c r="U6756" s="285"/>
      <c r="V6756" s="285"/>
      <c r="W6756" s="285"/>
      <c r="X6756" s="285"/>
    </row>
    <row r="6757" spans="1:24">
      <c r="A6757" s="45"/>
      <c r="B6757" s="43">
        <f t="shared" si="112"/>
        <v>6735</v>
      </c>
      <c r="C6757" s="539"/>
      <c r="D6757" s="620"/>
      <c r="E6757" s="620"/>
      <c r="F6757" s="48"/>
      <c r="N6757" s="285"/>
      <c r="O6757" s="285"/>
      <c r="U6757" s="285"/>
      <c r="V6757" s="285"/>
      <c r="W6757" s="285"/>
      <c r="X6757" s="285"/>
    </row>
    <row r="6758" spans="1:24">
      <c r="A6758" s="45"/>
      <c r="B6758" s="43">
        <f t="shared" si="112"/>
        <v>6736</v>
      </c>
      <c r="C6758" s="539"/>
      <c r="D6758" s="620"/>
      <c r="E6758" s="620"/>
      <c r="F6758" s="48"/>
      <c r="N6758" s="285"/>
      <c r="O6758" s="285"/>
      <c r="U6758" s="285"/>
      <c r="V6758" s="285"/>
      <c r="W6758" s="285"/>
      <c r="X6758" s="285"/>
    </row>
    <row r="6759" spans="1:24">
      <c r="A6759" s="45"/>
      <c r="B6759" s="43">
        <f t="shared" si="112"/>
        <v>6737</v>
      </c>
      <c r="C6759" s="539"/>
      <c r="D6759" s="620"/>
      <c r="E6759" s="620"/>
      <c r="F6759" s="48"/>
      <c r="N6759" s="285"/>
      <c r="O6759" s="285"/>
      <c r="U6759" s="285"/>
      <c r="V6759" s="285"/>
      <c r="W6759" s="285"/>
      <c r="X6759" s="285"/>
    </row>
    <row r="6760" spans="1:24">
      <c r="A6760" s="45"/>
      <c r="B6760" s="43">
        <f t="shared" si="112"/>
        <v>6738</v>
      </c>
      <c r="C6760" s="539"/>
      <c r="D6760" s="620"/>
      <c r="E6760" s="620"/>
      <c r="F6760" s="48"/>
      <c r="N6760" s="285"/>
      <c r="O6760" s="285"/>
      <c r="U6760" s="285"/>
      <c r="V6760" s="285"/>
      <c r="W6760" s="285"/>
      <c r="X6760" s="285"/>
    </row>
    <row r="6761" spans="1:24">
      <c r="A6761" s="45"/>
      <c r="B6761" s="43">
        <f t="shared" si="112"/>
        <v>6739</v>
      </c>
      <c r="C6761" s="539"/>
      <c r="D6761" s="620"/>
      <c r="E6761" s="620"/>
      <c r="F6761" s="48"/>
      <c r="N6761" s="285"/>
      <c r="O6761" s="285"/>
      <c r="U6761" s="285"/>
      <c r="V6761" s="285"/>
      <c r="W6761" s="285"/>
      <c r="X6761" s="285"/>
    </row>
    <row r="6762" spans="1:24">
      <c r="A6762" s="45"/>
      <c r="B6762" s="43">
        <f t="shared" si="112"/>
        <v>6740</v>
      </c>
      <c r="C6762" s="539"/>
      <c r="D6762" s="620"/>
      <c r="E6762" s="620"/>
      <c r="F6762" s="48"/>
      <c r="N6762" s="285"/>
      <c r="O6762" s="285"/>
      <c r="U6762" s="285"/>
      <c r="V6762" s="285"/>
      <c r="W6762" s="285"/>
      <c r="X6762" s="285"/>
    </row>
    <row r="6763" spans="1:24">
      <c r="A6763" s="45"/>
      <c r="B6763" s="43">
        <f t="shared" si="112"/>
        <v>6741</v>
      </c>
      <c r="C6763" s="539"/>
      <c r="D6763" s="620"/>
      <c r="E6763" s="620"/>
      <c r="F6763" s="48"/>
      <c r="N6763" s="285"/>
      <c r="O6763" s="285"/>
      <c r="U6763" s="285"/>
      <c r="V6763" s="285"/>
      <c r="W6763" s="285"/>
      <c r="X6763" s="285"/>
    </row>
    <row r="6764" spans="1:24">
      <c r="A6764" s="45"/>
      <c r="B6764" s="43">
        <f t="shared" si="112"/>
        <v>6742</v>
      </c>
      <c r="C6764" s="539"/>
      <c r="D6764" s="620"/>
      <c r="E6764" s="620"/>
      <c r="F6764" s="48"/>
      <c r="N6764" s="285"/>
      <c r="O6764" s="285"/>
      <c r="U6764" s="285"/>
      <c r="V6764" s="285"/>
      <c r="W6764" s="285"/>
      <c r="X6764" s="285"/>
    </row>
    <row r="6765" spans="1:24">
      <c r="A6765" s="45"/>
      <c r="B6765" s="43">
        <f t="shared" si="112"/>
        <v>6743</v>
      </c>
      <c r="C6765" s="539"/>
      <c r="D6765" s="620"/>
      <c r="E6765" s="620"/>
      <c r="F6765" s="48"/>
      <c r="N6765" s="285"/>
      <c r="O6765" s="285"/>
      <c r="U6765" s="285"/>
      <c r="V6765" s="285"/>
      <c r="W6765" s="285"/>
      <c r="X6765" s="285"/>
    </row>
    <row r="6766" spans="1:24">
      <c r="A6766" s="45"/>
      <c r="B6766" s="43">
        <f t="shared" si="112"/>
        <v>6744</v>
      </c>
      <c r="C6766" s="539"/>
      <c r="D6766" s="620"/>
      <c r="E6766" s="620"/>
      <c r="F6766" s="48"/>
      <c r="N6766" s="285"/>
      <c r="O6766" s="285"/>
      <c r="U6766" s="285"/>
      <c r="V6766" s="285"/>
      <c r="W6766" s="285"/>
      <c r="X6766" s="285"/>
    </row>
    <row r="6767" spans="1:24">
      <c r="A6767" s="45"/>
      <c r="B6767" s="43">
        <f t="shared" si="112"/>
        <v>6745</v>
      </c>
      <c r="C6767" s="539"/>
      <c r="D6767" s="620"/>
      <c r="E6767" s="620"/>
      <c r="F6767" s="48"/>
      <c r="N6767" s="285"/>
      <c r="O6767" s="285"/>
      <c r="U6767" s="285"/>
      <c r="V6767" s="285"/>
      <c r="W6767" s="285"/>
      <c r="X6767" s="285"/>
    </row>
    <row r="6768" spans="1:24">
      <c r="A6768" s="45"/>
      <c r="B6768" s="43">
        <f t="shared" si="112"/>
        <v>6746</v>
      </c>
      <c r="C6768" s="539"/>
      <c r="D6768" s="620"/>
      <c r="E6768" s="620"/>
      <c r="F6768" s="48"/>
      <c r="N6768" s="285"/>
      <c r="O6768" s="285"/>
      <c r="U6768" s="285"/>
      <c r="V6768" s="285"/>
      <c r="W6768" s="285"/>
      <c r="X6768" s="285"/>
    </row>
    <row r="6769" spans="1:24">
      <c r="A6769" s="45"/>
      <c r="B6769" s="43">
        <f t="shared" si="112"/>
        <v>6747</v>
      </c>
      <c r="C6769" s="539"/>
      <c r="D6769" s="620"/>
      <c r="E6769" s="620"/>
      <c r="F6769" s="48"/>
      <c r="N6769" s="285"/>
      <c r="O6769" s="285"/>
      <c r="U6769" s="285"/>
      <c r="V6769" s="285"/>
      <c r="W6769" s="285"/>
      <c r="X6769" s="285"/>
    </row>
    <row r="6770" spans="1:24">
      <c r="A6770" s="45"/>
      <c r="B6770" s="43">
        <f t="shared" si="112"/>
        <v>6748</v>
      </c>
      <c r="C6770" s="539"/>
      <c r="D6770" s="620"/>
      <c r="E6770" s="620"/>
      <c r="F6770" s="48"/>
      <c r="N6770" s="285"/>
      <c r="O6770" s="285"/>
      <c r="U6770" s="285"/>
      <c r="V6770" s="285"/>
      <c r="W6770" s="285"/>
      <c r="X6770" s="285"/>
    </row>
    <row r="6771" spans="1:24">
      <c r="A6771" s="45"/>
      <c r="B6771" s="43">
        <f t="shared" si="112"/>
        <v>6749</v>
      </c>
      <c r="C6771" s="539"/>
      <c r="D6771" s="620"/>
      <c r="E6771" s="620"/>
      <c r="F6771" s="48"/>
      <c r="N6771" s="285"/>
      <c r="O6771" s="285"/>
      <c r="U6771" s="285"/>
      <c r="V6771" s="285"/>
      <c r="W6771" s="285"/>
      <c r="X6771" s="285"/>
    </row>
    <row r="6772" spans="1:24">
      <c r="A6772" s="45"/>
      <c r="B6772" s="43">
        <f t="shared" si="112"/>
        <v>6750</v>
      </c>
      <c r="C6772" s="539"/>
      <c r="D6772" s="620"/>
      <c r="E6772" s="620"/>
      <c r="F6772" s="48"/>
      <c r="N6772" s="285"/>
      <c r="O6772" s="285"/>
      <c r="U6772" s="285"/>
      <c r="V6772" s="285"/>
      <c r="W6772" s="285"/>
      <c r="X6772" s="285"/>
    </row>
    <row r="6773" spans="1:24">
      <c r="A6773" s="45"/>
      <c r="B6773" s="43">
        <f t="shared" si="112"/>
        <v>6751</v>
      </c>
      <c r="C6773" s="539"/>
      <c r="D6773" s="620"/>
      <c r="E6773" s="620"/>
      <c r="F6773" s="48"/>
      <c r="N6773" s="285"/>
      <c r="O6773" s="285"/>
      <c r="U6773" s="285"/>
      <c r="V6773" s="285"/>
      <c r="W6773" s="285"/>
      <c r="X6773" s="285"/>
    </row>
    <row r="6774" spans="1:24">
      <c r="A6774" s="45"/>
      <c r="B6774" s="43">
        <f t="shared" si="112"/>
        <v>6752</v>
      </c>
      <c r="C6774" s="539"/>
      <c r="D6774" s="620"/>
      <c r="E6774" s="620"/>
      <c r="F6774" s="48"/>
      <c r="N6774" s="285"/>
      <c r="O6774" s="285"/>
      <c r="U6774" s="285"/>
      <c r="V6774" s="285"/>
      <c r="W6774" s="285"/>
      <c r="X6774" s="285"/>
    </row>
    <row r="6775" spans="1:24">
      <c r="A6775" s="45"/>
      <c r="B6775" s="43">
        <f t="shared" si="112"/>
        <v>6753</v>
      </c>
      <c r="C6775" s="539"/>
      <c r="D6775" s="620"/>
      <c r="E6775" s="620"/>
      <c r="F6775" s="48"/>
      <c r="N6775" s="285"/>
      <c r="O6775" s="285"/>
      <c r="U6775" s="285"/>
      <c r="V6775" s="285"/>
      <c r="W6775" s="285"/>
      <c r="X6775" s="285"/>
    </row>
    <row r="6776" spans="1:24">
      <c r="A6776" s="45"/>
      <c r="B6776" s="43">
        <f t="shared" si="112"/>
        <v>6754</v>
      </c>
      <c r="C6776" s="539"/>
      <c r="D6776" s="620"/>
      <c r="E6776" s="620"/>
      <c r="F6776" s="48"/>
      <c r="N6776" s="285"/>
      <c r="O6776" s="285"/>
      <c r="U6776" s="285"/>
      <c r="V6776" s="285"/>
      <c r="W6776" s="285"/>
      <c r="X6776" s="285"/>
    </row>
    <row r="6777" spans="1:24">
      <c r="A6777" s="45"/>
      <c r="B6777" s="43">
        <f t="shared" si="112"/>
        <v>6755</v>
      </c>
      <c r="C6777" s="539"/>
      <c r="D6777" s="620"/>
      <c r="E6777" s="620"/>
      <c r="F6777" s="48"/>
      <c r="N6777" s="285"/>
      <c r="O6777" s="285"/>
      <c r="U6777" s="285"/>
      <c r="V6777" s="285"/>
      <c r="W6777" s="285"/>
      <c r="X6777" s="285"/>
    </row>
    <row r="6778" spans="1:24">
      <c r="A6778" s="45"/>
      <c r="B6778" s="43">
        <f t="shared" si="112"/>
        <v>6756</v>
      </c>
      <c r="C6778" s="539"/>
      <c r="D6778" s="620"/>
      <c r="E6778" s="620"/>
      <c r="F6778" s="48"/>
      <c r="N6778" s="285"/>
      <c r="O6778" s="285"/>
      <c r="U6778" s="285"/>
      <c r="V6778" s="285"/>
      <c r="W6778" s="285"/>
      <c r="X6778" s="285"/>
    </row>
    <row r="6779" spans="1:24">
      <c r="A6779" s="45"/>
      <c r="B6779" s="43">
        <f t="shared" si="112"/>
        <v>6757</v>
      </c>
      <c r="C6779" s="539"/>
      <c r="D6779" s="620"/>
      <c r="E6779" s="620"/>
      <c r="F6779" s="48"/>
      <c r="N6779" s="285"/>
      <c r="O6779" s="285"/>
      <c r="U6779" s="285"/>
      <c r="V6779" s="285"/>
      <c r="W6779" s="285"/>
      <c r="X6779" s="285"/>
    </row>
    <row r="6780" spans="1:24">
      <c r="A6780" s="45"/>
      <c r="B6780" s="43">
        <f t="shared" si="112"/>
        <v>6758</v>
      </c>
      <c r="C6780" s="539"/>
      <c r="D6780" s="620"/>
      <c r="E6780" s="620"/>
      <c r="F6780" s="48"/>
      <c r="N6780" s="285"/>
      <c r="O6780" s="285"/>
      <c r="U6780" s="285"/>
      <c r="V6780" s="285"/>
      <c r="W6780" s="285"/>
      <c r="X6780" s="285"/>
    </row>
    <row r="6781" spans="1:24">
      <c r="A6781" s="45"/>
      <c r="B6781" s="43">
        <f t="shared" si="112"/>
        <v>6759</v>
      </c>
      <c r="C6781" s="539"/>
      <c r="D6781" s="620"/>
      <c r="E6781" s="620"/>
      <c r="F6781" s="48"/>
      <c r="N6781" s="285"/>
      <c r="O6781" s="285"/>
      <c r="U6781" s="285"/>
      <c r="V6781" s="285"/>
      <c r="W6781" s="285"/>
      <c r="X6781" s="285"/>
    </row>
    <row r="6782" spans="1:24">
      <c r="A6782" s="45"/>
      <c r="B6782" s="43">
        <f t="shared" si="112"/>
        <v>6760</v>
      </c>
      <c r="C6782" s="539"/>
      <c r="D6782" s="620"/>
      <c r="E6782" s="620"/>
      <c r="F6782" s="48"/>
      <c r="N6782" s="285"/>
      <c r="O6782" s="285"/>
      <c r="U6782" s="285"/>
      <c r="V6782" s="285"/>
      <c r="W6782" s="285"/>
      <c r="X6782" s="285"/>
    </row>
    <row r="6783" spans="1:24">
      <c r="A6783" s="45"/>
      <c r="B6783" s="43">
        <f t="shared" si="112"/>
        <v>6761</v>
      </c>
      <c r="C6783" s="539"/>
      <c r="D6783" s="620"/>
      <c r="E6783" s="620"/>
      <c r="F6783" s="48"/>
      <c r="N6783" s="285"/>
      <c r="O6783" s="285"/>
      <c r="U6783" s="285"/>
      <c r="V6783" s="285"/>
      <c r="W6783" s="285"/>
      <c r="X6783" s="285"/>
    </row>
    <row r="6784" spans="1:24">
      <c r="A6784" s="45"/>
      <c r="B6784" s="43">
        <f t="shared" si="112"/>
        <v>6762</v>
      </c>
      <c r="C6784" s="539"/>
      <c r="D6784" s="620"/>
      <c r="E6784" s="620"/>
      <c r="F6784" s="48"/>
      <c r="N6784" s="285"/>
      <c r="O6784" s="285"/>
      <c r="U6784" s="285"/>
      <c r="V6784" s="285"/>
      <c r="W6784" s="285"/>
      <c r="X6784" s="285"/>
    </row>
    <row r="6785" spans="1:24">
      <c r="A6785" s="45"/>
      <c r="B6785" s="43">
        <f t="shared" si="112"/>
        <v>6763</v>
      </c>
      <c r="C6785" s="539"/>
      <c r="D6785" s="620"/>
      <c r="E6785" s="620"/>
      <c r="F6785" s="48"/>
      <c r="N6785" s="285"/>
      <c r="O6785" s="285"/>
      <c r="U6785" s="285"/>
      <c r="V6785" s="285"/>
      <c r="W6785" s="285"/>
      <c r="X6785" s="285"/>
    </row>
    <row r="6786" spans="1:24">
      <c r="A6786" s="45"/>
      <c r="B6786" s="43">
        <f t="shared" si="112"/>
        <v>6764</v>
      </c>
      <c r="C6786" s="539"/>
      <c r="D6786" s="620"/>
      <c r="E6786" s="620"/>
      <c r="F6786" s="48"/>
      <c r="N6786" s="285"/>
      <c r="O6786" s="285"/>
      <c r="U6786" s="285"/>
      <c r="V6786" s="285"/>
      <c r="W6786" s="285"/>
      <c r="X6786" s="285"/>
    </row>
    <row r="6787" spans="1:24">
      <c r="A6787" s="45"/>
      <c r="B6787" s="43">
        <f t="shared" si="112"/>
        <v>6765</v>
      </c>
      <c r="C6787" s="539"/>
      <c r="D6787" s="620"/>
      <c r="E6787" s="620"/>
      <c r="F6787" s="48"/>
      <c r="N6787" s="285"/>
      <c r="O6787" s="285"/>
      <c r="U6787" s="285"/>
      <c r="V6787" s="285"/>
      <c r="W6787" s="285"/>
      <c r="X6787" s="285"/>
    </row>
    <row r="6788" spans="1:24">
      <c r="A6788" s="45"/>
      <c r="B6788" s="43">
        <f t="shared" si="112"/>
        <v>6766</v>
      </c>
      <c r="C6788" s="539"/>
      <c r="D6788" s="620"/>
      <c r="E6788" s="620"/>
      <c r="F6788" s="48"/>
      <c r="N6788" s="285"/>
      <c r="O6788" s="285"/>
      <c r="U6788" s="285"/>
      <c r="V6788" s="285"/>
      <c r="W6788" s="285"/>
      <c r="X6788" s="285"/>
    </row>
    <row r="6789" spans="1:24">
      <c r="A6789" s="45"/>
      <c r="B6789" s="43">
        <f t="shared" si="112"/>
        <v>6767</v>
      </c>
      <c r="C6789" s="539"/>
      <c r="D6789" s="620"/>
      <c r="E6789" s="620"/>
      <c r="F6789" s="48"/>
      <c r="N6789" s="285"/>
      <c r="O6789" s="285"/>
      <c r="U6789" s="285"/>
      <c r="V6789" s="285"/>
      <c r="W6789" s="285"/>
      <c r="X6789" s="285"/>
    </row>
    <row r="6790" spans="1:24">
      <c r="A6790" s="45"/>
      <c r="B6790" s="43">
        <f t="shared" si="112"/>
        <v>6768</v>
      </c>
      <c r="C6790" s="539"/>
      <c r="D6790" s="620"/>
      <c r="E6790" s="620"/>
      <c r="F6790" s="48"/>
      <c r="N6790" s="285"/>
      <c r="O6790" s="285"/>
      <c r="U6790" s="285"/>
      <c r="V6790" s="285"/>
      <c r="W6790" s="285"/>
      <c r="X6790" s="285"/>
    </row>
    <row r="6791" spans="1:24">
      <c r="A6791" s="45"/>
      <c r="B6791" s="43">
        <f t="shared" si="112"/>
        <v>6769</v>
      </c>
      <c r="C6791" s="539"/>
      <c r="D6791" s="620"/>
      <c r="E6791" s="620"/>
      <c r="F6791" s="48"/>
      <c r="N6791" s="285"/>
      <c r="O6791" s="285"/>
      <c r="U6791" s="285"/>
      <c r="V6791" s="285"/>
      <c r="W6791" s="285"/>
      <c r="X6791" s="285"/>
    </row>
    <row r="6792" spans="1:24">
      <c r="A6792" s="45"/>
      <c r="B6792" s="43">
        <f t="shared" si="112"/>
        <v>6770</v>
      </c>
      <c r="C6792" s="539"/>
      <c r="D6792" s="620"/>
      <c r="E6792" s="620"/>
      <c r="F6792" s="48"/>
      <c r="N6792" s="285"/>
      <c r="O6792" s="285"/>
      <c r="U6792" s="285"/>
      <c r="V6792" s="285"/>
      <c r="W6792" s="285"/>
      <c r="X6792" s="285"/>
    </row>
    <row r="6793" spans="1:24">
      <c r="A6793" s="45"/>
      <c r="B6793" s="43">
        <f t="shared" si="112"/>
        <v>6771</v>
      </c>
      <c r="C6793" s="539"/>
      <c r="D6793" s="620"/>
      <c r="E6793" s="620"/>
      <c r="F6793" s="48"/>
      <c r="N6793" s="285"/>
      <c r="O6793" s="285"/>
      <c r="U6793" s="285"/>
      <c r="V6793" s="285"/>
      <c r="W6793" s="285"/>
      <c r="X6793" s="285"/>
    </row>
    <row r="6794" spans="1:24">
      <c r="A6794" s="45"/>
      <c r="B6794" s="43">
        <f t="shared" si="112"/>
        <v>6772</v>
      </c>
      <c r="C6794" s="539"/>
      <c r="D6794" s="620"/>
      <c r="E6794" s="620"/>
      <c r="F6794" s="48"/>
      <c r="N6794" s="285"/>
      <c r="O6794" s="285"/>
      <c r="U6794" s="285"/>
      <c r="V6794" s="285"/>
      <c r="W6794" s="285"/>
      <c r="X6794" s="285"/>
    </row>
    <row r="6795" spans="1:24">
      <c r="A6795" s="45"/>
      <c r="B6795" s="43">
        <f t="shared" si="112"/>
        <v>6773</v>
      </c>
      <c r="C6795" s="539"/>
      <c r="D6795" s="620"/>
      <c r="E6795" s="620"/>
      <c r="F6795" s="48"/>
      <c r="N6795" s="285"/>
      <c r="O6795" s="285"/>
      <c r="U6795" s="285"/>
      <c r="V6795" s="285"/>
      <c r="W6795" s="285"/>
      <c r="X6795" s="285"/>
    </row>
    <row r="6796" spans="1:24">
      <c r="A6796" s="45"/>
      <c r="B6796" s="43">
        <f t="shared" si="112"/>
        <v>6774</v>
      </c>
      <c r="C6796" s="539"/>
      <c r="D6796" s="620"/>
      <c r="E6796" s="620"/>
      <c r="F6796" s="48"/>
      <c r="N6796" s="285"/>
      <c r="O6796" s="285"/>
      <c r="U6796" s="285"/>
      <c r="V6796" s="285"/>
      <c r="W6796" s="285"/>
      <c r="X6796" s="285"/>
    </row>
    <row r="6797" spans="1:24">
      <c r="A6797" s="45"/>
      <c r="B6797" s="43">
        <f t="shared" si="112"/>
        <v>6775</v>
      </c>
      <c r="C6797" s="539"/>
      <c r="D6797" s="620"/>
      <c r="E6797" s="620"/>
      <c r="F6797" s="48"/>
      <c r="N6797" s="285"/>
      <c r="O6797" s="285"/>
      <c r="U6797" s="285"/>
      <c r="V6797" s="285"/>
      <c r="W6797" s="285"/>
      <c r="X6797" s="285"/>
    </row>
    <row r="6798" spans="1:24">
      <c r="A6798" s="45"/>
      <c r="B6798" s="43">
        <f t="shared" si="112"/>
        <v>6776</v>
      </c>
      <c r="C6798" s="539"/>
      <c r="D6798" s="620"/>
      <c r="E6798" s="620"/>
      <c r="F6798" s="48"/>
      <c r="N6798" s="285"/>
      <c r="O6798" s="285"/>
      <c r="U6798" s="285"/>
      <c r="V6798" s="285"/>
      <c r="W6798" s="285"/>
      <c r="X6798" s="285"/>
    </row>
    <row r="6799" spans="1:24">
      <c r="A6799" s="45"/>
      <c r="B6799" s="43">
        <f t="shared" si="112"/>
        <v>6777</v>
      </c>
      <c r="C6799" s="539"/>
      <c r="D6799" s="620"/>
      <c r="E6799" s="620"/>
      <c r="F6799" s="48"/>
      <c r="N6799" s="285"/>
      <c r="O6799" s="285"/>
      <c r="U6799" s="285"/>
      <c r="V6799" s="285"/>
      <c r="W6799" s="285"/>
      <c r="X6799" s="285"/>
    </row>
    <row r="6800" spans="1:24">
      <c r="A6800" s="45"/>
      <c r="B6800" s="43">
        <f t="shared" si="112"/>
        <v>6778</v>
      </c>
      <c r="C6800" s="539"/>
      <c r="D6800" s="620"/>
      <c r="E6800" s="620"/>
      <c r="F6800" s="48"/>
      <c r="N6800" s="285"/>
      <c r="O6800" s="285"/>
      <c r="U6800" s="285"/>
      <c r="V6800" s="285"/>
      <c r="W6800" s="285"/>
      <c r="X6800" s="285"/>
    </row>
    <row r="6801" spans="1:24">
      <c r="A6801" s="45"/>
      <c r="B6801" s="43">
        <f t="shared" si="112"/>
        <v>6779</v>
      </c>
      <c r="C6801" s="539"/>
      <c r="D6801" s="620"/>
      <c r="E6801" s="620"/>
      <c r="F6801" s="48"/>
      <c r="N6801" s="285"/>
      <c r="O6801" s="285"/>
      <c r="U6801" s="285"/>
      <c r="V6801" s="285"/>
      <c r="W6801" s="285"/>
      <c r="X6801" s="285"/>
    </row>
    <row r="6802" spans="1:24">
      <c r="A6802" s="45"/>
      <c r="B6802" s="43">
        <f t="shared" si="112"/>
        <v>6780</v>
      </c>
      <c r="C6802" s="539"/>
      <c r="D6802" s="620"/>
      <c r="E6802" s="620"/>
      <c r="F6802" s="48"/>
      <c r="N6802" s="285"/>
      <c r="O6802" s="285"/>
      <c r="U6802" s="285"/>
      <c r="V6802" s="285"/>
      <c r="W6802" s="285"/>
      <c r="X6802" s="285"/>
    </row>
    <row r="6803" spans="1:24">
      <c r="A6803" s="45"/>
      <c r="B6803" s="43">
        <f t="shared" si="112"/>
        <v>6781</v>
      </c>
      <c r="C6803" s="539"/>
      <c r="D6803" s="620"/>
      <c r="E6803" s="620"/>
      <c r="F6803" s="48"/>
      <c r="N6803" s="285"/>
      <c r="O6803" s="285"/>
      <c r="U6803" s="285"/>
      <c r="V6803" s="285"/>
      <c r="W6803" s="285"/>
      <c r="X6803" s="285"/>
    </row>
    <row r="6804" spans="1:24">
      <c r="A6804" s="45"/>
      <c r="B6804" s="43">
        <f t="shared" si="112"/>
        <v>6782</v>
      </c>
      <c r="C6804" s="539"/>
      <c r="D6804" s="620"/>
      <c r="E6804" s="620"/>
      <c r="F6804" s="48"/>
      <c r="N6804" s="285"/>
      <c r="O6804" s="285"/>
      <c r="U6804" s="285"/>
      <c r="V6804" s="285"/>
      <c r="W6804" s="285"/>
      <c r="X6804" s="285"/>
    </row>
    <row r="6805" spans="1:24">
      <c r="A6805" s="45"/>
      <c r="B6805" s="43">
        <f t="shared" si="112"/>
        <v>6783</v>
      </c>
      <c r="C6805" s="539"/>
      <c r="D6805" s="620"/>
      <c r="E6805" s="620"/>
      <c r="F6805" s="48"/>
      <c r="N6805" s="285"/>
      <c r="O6805" s="285"/>
      <c r="U6805" s="285"/>
      <c r="V6805" s="285"/>
      <c r="W6805" s="285"/>
      <c r="X6805" s="285"/>
    </row>
    <row r="6806" spans="1:24">
      <c r="A6806" s="45"/>
      <c r="B6806" s="43">
        <f t="shared" si="112"/>
        <v>6784</v>
      </c>
      <c r="C6806" s="539"/>
      <c r="D6806" s="620"/>
      <c r="E6806" s="620"/>
      <c r="F6806" s="48"/>
      <c r="N6806" s="285"/>
      <c r="O6806" s="285"/>
      <c r="U6806" s="285"/>
      <c r="V6806" s="285"/>
      <c r="W6806" s="285"/>
      <c r="X6806" s="285"/>
    </row>
    <row r="6807" spans="1:24">
      <c r="A6807" s="45"/>
      <c r="B6807" s="43">
        <f t="shared" si="112"/>
        <v>6785</v>
      </c>
      <c r="C6807" s="539"/>
      <c r="D6807" s="620"/>
      <c r="E6807" s="620"/>
      <c r="F6807" s="48"/>
      <c r="N6807" s="285"/>
      <c r="O6807" s="285"/>
      <c r="U6807" s="285"/>
      <c r="V6807" s="285"/>
      <c r="W6807" s="285"/>
      <c r="X6807" s="285"/>
    </row>
    <row r="6808" spans="1:24">
      <c r="A6808" s="45"/>
      <c r="B6808" s="43">
        <f t="shared" si="112"/>
        <v>6786</v>
      </c>
      <c r="C6808" s="539"/>
      <c r="D6808" s="620"/>
      <c r="E6808" s="620"/>
      <c r="F6808" s="48"/>
      <c r="N6808" s="285"/>
      <c r="O6808" s="285"/>
      <c r="U6808" s="285"/>
      <c r="V6808" s="285"/>
      <c r="W6808" s="285"/>
      <c r="X6808" s="285"/>
    </row>
    <row r="6809" spans="1:24">
      <c r="A6809" s="45"/>
      <c r="B6809" s="43">
        <f t="shared" ref="B6809:B6872" si="113">B6808+1</f>
        <v>6787</v>
      </c>
      <c r="C6809" s="539"/>
      <c r="D6809" s="620"/>
      <c r="E6809" s="620"/>
      <c r="F6809" s="48"/>
      <c r="N6809" s="285"/>
      <c r="O6809" s="285"/>
      <c r="U6809" s="285"/>
      <c r="V6809" s="285"/>
      <c r="W6809" s="285"/>
      <c r="X6809" s="285"/>
    </row>
    <row r="6810" spans="1:24">
      <c r="A6810" s="45"/>
      <c r="B6810" s="43">
        <f t="shared" si="113"/>
        <v>6788</v>
      </c>
      <c r="C6810" s="539"/>
      <c r="D6810" s="620"/>
      <c r="E6810" s="620"/>
      <c r="F6810" s="48"/>
      <c r="N6810" s="285"/>
      <c r="O6810" s="285"/>
      <c r="U6810" s="285"/>
      <c r="V6810" s="285"/>
      <c r="W6810" s="285"/>
      <c r="X6810" s="285"/>
    </row>
    <row r="6811" spans="1:24">
      <c r="A6811" s="45"/>
      <c r="B6811" s="43">
        <f t="shared" si="113"/>
        <v>6789</v>
      </c>
      <c r="C6811" s="539"/>
      <c r="D6811" s="620"/>
      <c r="E6811" s="620"/>
      <c r="F6811" s="48"/>
      <c r="N6811" s="285"/>
      <c r="O6811" s="285"/>
      <c r="U6811" s="285"/>
      <c r="V6811" s="285"/>
      <c r="W6811" s="285"/>
      <c r="X6811" s="285"/>
    </row>
    <row r="6812" spans="1:24">
      <c r="A6812" s="45"/>
      <c r="B6812" s="43">
        <f t="shared" si="113"/>
        <v>6790</v>
      </c>
      <c r="C6812" s="539"/>
      <c r="D6812" s="620"/>
      <c r="E6812" s="620"/>
      <c r="F6812" s="48"/>
      <c r="N6812" s="285"/>
      <c r="O6812" s="285"/>
      <c r="U6812" s="285"/>
      <c r="V6812" s="285"/>
      <c r="W6812" s="285"/>
      <c r="X6812" s="285"/>
    </row>
    <row r="6813" spans="1:24">
      <c r="A6813" s="45"/>
      <c r="B6813" s="43">
        <f t="shared" si="113"/>
        <v>6791</v>
      </c>
      <c r="C6813" s="539"/>
      <c r="D6813" s="620"/>
      <c r="E6813" s="620"/>
      <c r="F6813" s="48"/>
      <c r="N6813" s="285"/>
      <c r="O6813" s="285"/>
      <c r="U6813" s="285"/>
      <c r="V6813" s="285"/>
      <c r="W6813" s="285"/>
      <c r="X6813" s="285"/>
    </row>
    <row r="6814" spans="1:24">
      <c r="A6814" s="45"/>
      <c r="B6814" s="43">
        <f t="shared" si="113"/>
        <v>6792</v>
      </c>
      <c r="C6814" s="539"/>
      <c r="D6814" s="620"/>
      <c r="E6814" s="620"/>
      <c r="F6814" s="48"/>
      <c r="N6814" s="285"/>
      <c r="O6814" s="285"/>
      <c r="U6814" s="285"/>
      <c r="V6814" s="285"/>
      <c r="W6814" s="285"/>
      <c r="X6814" s="285"/>
    </row>
    <row r="6815" spans="1:24">
      <c r="A6815" s="45"/>
      <c r="B6815" s="43">
        <f t="shared" si="113"/>
        <v>6793</v>
      </c>
      <c r="C6815" s="539"/>
      <c r="D6815" s="620"/>
      <c r="E6815" s="620"/>
      <c r="F6815" s="48"/>
      <c r="N6815" s="285"/>
      <c r="O6815" s="285"/>
      <c r="U6815" s="285"/>
      <c r="V6815" s="285"/>
      <c r="W6815" s="285"/>
      <c r="X6815" s="285"/>
    </row>
    <row r="6816" spans="1:24">
      <c r="A6816" s="45"/>
      <c r="B6816" s="43">
        <f t="shared" si="113"/>
        <v>6794</v>
      </c>
      <c r="C6816" s="539"/>
      <c r="D6816" s="620"/>
      <c r="E6816" s="620"/>
      <c r="F6816" s="48"/>
      <c r="N6816" s="285"/>
      <c r="O6816" s="285"/>
      <c r="U6816" s="285"/>
      <c r="V6816" s="285"/>
      <c r="W6816" s="285"/>
      <c r="X6816" s="285"/>
    </row>
    <row r="6817" spans="1:24">
      <c r="A6817" s="45"/>
      <c r="B6817" s="43">
        <f t="shared" si="113"/>
        <v>6795</v>
      </c>
      <c r="C6817" s="539"/>
      <c r="D6817" s="620"/>
      <c r="E6817" s="620"/>
      <c r="F6817" s="48"/>
      <c r="N6817" s="285"/>
      <c r="O6817" s="285"/>
      <c r="U6817" s="285"/>
      <c r="V6817" s="285"/>
      <c r="W6817" s="285"/>
      <c r="X6817" s="285"/>
    </row>
    <row r="6818" spans="1:24">
      <c r="A6818" s="45"/>
      <c r="B6818" s="43">
        <f t="shared" si="113"/>
        <v>6796</v>
      </c>
      <c r="C6818" s="539"/>
      <c r="D6818" s="620"/>
      <c r="E6818" s="620"/>
      <c r="F6818" s="48"/>
      <c r="N6818" s="285"/>
      <c r="O6818" s="285"/>
      <c r="U6818" s="285"/>
      <c r="V6818" s="285"/>
      <c r="W6818" s="285"/>
      <c r="X6818" s="285"/>
    </row>
    <row r="6819" spans="1:24">
      <c r="A6819" s="45"/>
      <c r="B6819" s="43">
        <f t="shared" si="113"/>
        <v>6797</v>
      </c>
      <c r="C6819" s="539"/>
      <c r="D6819" s="620"/>
      <c r="E6819" s="620"/>
      <c r="F6819" s="48"/>
      <c r="N6819" s="285"/>
      <c r="O6819" s="285"/>
      <c r="U6819" s="285"/>
      <c r="V6819" s="285"/>
      <c r="W6819" s="285"/>
      <c r="X6819" s="285"/>
    </row>
    <row r="6820" spans="1:24">
      <c r="A6820" s="45"/>
      <c r="B6820" s="43">
        <f t="shared" si="113"/>
        <v>6798</v>
      </c>
      <c r="C6820" s="539"/>
      <c r="D6820" s="620"/>
      <c r="E6820" s="620"/>
      <c r="F6820" s="48"/>
      <c r="N6820" s="285"/>
      <c r="O6820" s="285"/>
      <c r="U6820" s="285"/>
      <c r="V6820" s="285"/>
      <c r="W6820" s="285"/>
      <c r="X6820" s="285"/>
    </row>
    <row r="6821" spans="1:24">
      <c r="A6821" s="45"/>
      <c r="B6821" s="43">
        <f t="shared" si="113"/>
        <v>6799</v>
      </c>
      <c r="C6821" s="539"/>
      <c r="D6821" s="620"/>
      <c r="E6821" s="620"/>
      <c r="F6821" s="48"/>
      <c r="N6821" s="285"/>
      <c r="O6821" s="285"/>
      <c r="U6821" s="285"/>
      <c r="V6821" s="285"/>
      <c r="W6821" s="285"/>
      <c r="X6821" s="285"/>
    </row>
    <row r="6822" spans="1:24">
      <c r="A6822" s="45"/>
      <c r="B6822" s="43">
        <f t="shared" si="113"/>
        <v>6800</v>
      </c>
      <c r="C6822" s="539"/>
      <c r="D6822" s="620"/>
      <c r="E6822" s="620"/>
      <c r="F6822" s="48"/>
      <c r="N6822" s="285"/>
      <c r="O6822" s="285"/>
      <c r="U6822" s="285"/>
      <c r="V6822" s="285"/>
      <c r="W6822" s="285"/>
      <c r="X6822" s="285"/>
    </row>
    <row r="6823" spans="1:24">
      <c r="A6823" s="45"/>
      <c r="B6823" s="43">
        <f t="shared" si="113"/>
        <v>6801</v>
      </c>
      <c r="C6823" s="539"/>
      <c r="D6823" s="620"/>
      <c r="E6823" s="620"/>
      <c r="F6823" s="48"/>
      <c r="N6823" s="285"/>
      <c r="O6823" s="285"/>
      <c r="U6823" s="285"/>
      <c r="V6823" s="285"/>
      <c r="W6823" s="285"/>
      <c r="X6823" s="285"/>
    </row>
    <row r="6824" spans="1:24">
      <c r="A6824" s="45"/>
      <c r="B6824" s="43">
        <f t="shared" si="113"/>
        <v>6802</v>
      </c>
      <c r="C6824" s="539"/>
      <c r="D6824" s="620"/>
      <c r="E6824" s="620"/>
      <c r="F6824" s="48"/>
      <c r="N6824" s="285"/>
      <c r="O6824" s="285"/>
      <c r="U6824" s="285"/>
      <c r="V6824" s="285"/>
      <c r="W6824" s="285"/>
      <c r="X6824" s="285"/>
    </row>
    <row r="6825" spans="1:24">
      <c r="A6825" s="45"/>
      <c r="B6825" s="43">
        <f t="shared" si="113"/>
        <v>6803</v>
      </c>
      <c r="C6825" s="539"/>
      <c r="D6825" s="620"/>
      <c r="E6825" s="620"/>
      <c r="F6825" s="48"/>
      <c r="N6825" s="285"/>
      <c r="O6825" s="285"/>
      <c r="U6825" s="285"/>
      <c r="V6825" s="285"/>
      <c r="W6825" s="285"/>
      <c r="X6825" s="285"/>
    </row>
    <row r="6826" spans="1:24">
      <c r="A6826" s="45"/>
      <c r="B6826" s="43">
        <f t="shared" si="113"/>
        <v>6804</v>
      </c>
      <c r="C6826" s="539"/>
      <c r="D6826" s="620"/>
      <c r="E6826" s="620"/>
      <c r="F6826" s="48"/>
      <c r="N6826" s="285"/>
      <c r="O6826" s="285"/>
      <c r="U6826" s="285"/>
      <c r="V6826" s="285"/>
      <c r="W6826" s="285"/>
      <c r="X6826" s="285"/>
    </row>
    <row r="6827" spans="1:24">
      <c r="A6827" s="45"/>
      <c r="B6827" s="43">
        <f t="shared" si="113"/>
        <v>6805</v>
      </c>
      <c r="C6827" s="539"/>
      <c r="D6827" s="620"/>
      <c r="E6827" s="620"/>
      <c r="F6827" s="48"/>
      <c r="N6827" s="285"/>
      <c r="O6827" s="285"/>
      <c r="U6827" s="285"/>
      <c r="V6827" s="285"/>
      <c r="W6827" s="285"/>
      <c r="X6827" s="285"/>
    </row>
    <row r="6828" spans="1:24">
      <c r="A6828" s="45"/>
      <c r="B6828" s="43">
        <f t="shared" si="113"/>
        <v>6806</v>
      </c>
      <c r="C6828" s="539"/>
      <c r="D6828" s="620"/>
      <c r="E6828" s="620"/>
      <c r="F6828" s="48"/>
      <c r="N6828" s="285"/>
      <c r="O6828" s="285"/>
      <c r="U6828" s="285"/>
      <c r="V6828" s="285"/>
      <c r="W6828" s="285"/>
      <c r="X6828" s="285"/>
    </row>
    <row r="6829" spans="1:24">
      <c r="A6829" s="45"/>
      <c r="B6829" s="43">
        <f t="shared" si="113"/>
        <v>6807</v>
      </c>
      <c r="C6829" s="539"/>
      <c r="D6829" s="620"/>
      <c r="E6829" s="620"/>
      <c r="F6829" s="48"/>
      <c r="N6829" s="285"/>
      <c r="O6829" s="285"/>
      <c r="U6829" s="285"/>
      <c r="V6829" s="285"/>
      <c r="W6829" s="285"/>
      <c r="X6829" s="285"/>
    </row>
    <row r="6830" spans="1:24">
      <c r="A6830" s="45"/>
      <c r="B6830" s="43">
        <f t="shared" si="113"/>
        <v>6808</v>
      </c>
      <c r="C6830" s="539"/>
      <c r="D6830" s="620"/>
      <c r="E6830" s="620"/>
      <c r="F6830" s="48"/>
      <c r="N6830" s="285"/>
      <c r="O6830" s="285"/>
      <c r="U6830" s="285"/>
      <c r="V6830" s="285"/>
      <c r="W6830" s="285"/>
      <c r="X6830" s="285"/>
    </row>
    <row r="6831" spans="1:24">
      <c r="A6831" s="45"/>
      <c r="B6831" s="43">
        <f t="shared" si="113"/>
        <v>6809</v>
      </c>
      <c r="C6831" s="539"/>
      <c r="D6831" s="620"/>
      <c r="E6831" s="620"/>
      <c r="F6831" s="48"/>
      <c r="N6831" s="285"/>
      <c r="O6831" s="285"/>
      <c r="U6831" s="285"/>
      <c r="V6831" s="285"/>
      <c r="W6831" s="285"/>
      <c r="X6831" s="285"/>
    </row>
    <row r="6832" spans="1:24">
      <c r="A6832" s="45"/>
      <c r="B6832" s="43">
        <f t="shared" si="113"/>
        <v>6810</v>
      </c>
      <c r="C6832" s="539"/>
      <c r="D6832" s="620"/>
      <c r="E6832" s="620"/>
      <c r="F6832" s="48"/>
      <c r="N6832" s="285"/>
      <c r="O6832" s="285"/>
      <c r="U6832" s="285"/>
      <c r="V6832" s="285"/>
      <c r="W6832" s="285"/>
      <c r="X6832" s="285"/>
    </row>
    <row r="6833" spans="1:24">
      <c r="A6833" s="45"/>
      <c r="B6833" s="43">
        <f t="shared" si="113"/>
        <v>6811</v>
      </c>
      <c r="C6833" s="539"/>
      <c r="D6833" s="620"/>
      <c r="E6833" s="620"/>
      <c r="F6833" s="48"/>
      <c r="N6833" s="285"/>
      <c r="O6833" s="285"/>
      <c r="U6833" s="285"/>
      <c r="V6833" s="285"/>
      <c r="W6833" s="285"/>
      <c r="X6833" s="285"/>
    </row>
    <row r="6834" spans="1:24">
      <c r="A6834" s="45"/>
      <c r="B6834" s="43">
        <f t="shared" si="113"/>
        <v>6812</v>
      </c>
      <c r="C6834" s="539"/>
      <c r="D6834" s="620"/>
      <c r="E6834" s="620"/>
      <c r="F6834" s="48"/>
      <c r="N6834" s="285"/>
      <c r="O6834" s="285"/>
      <c r="U6834" s="285"/>
      <c r="V6834" s="285"/>
      <c r="W6834" s="285"/>
      <c r="X6834" s="285"/>
    </row>
    <row r="6835" spans="1:24">
      <c r="A6835" s="45"/>
      <c r="B6835" s="43">
        <f t="shared" si="113"/>
        <v>6813</v>
      </c>
      <c r="C6835" s="539"/>
      <c r="D6835" s="620"/>
      <c r="E6835" s="620"/>
      <c r="F6835" s="48"/>
      <c r="N6835" s="285"/>
      <c r="O6835" s="285"/>
      <c r="U6835" s="285"/>
      <c r="V6835" s="285"/>
      <c r="W6835" s="285"/>
      <c r="X6835" s="285"/>
    </row>
    <row r="6836" spans="1:24">
      <c r="A6836" s="45"/>
      <c r="B6836" s="43">
        <f t="shared" si="113"/>
        <v>6814</v>
      </c>
      <c r="C6836" s="539"/>
      <c r="D6836" s="620"/>
      <c r="E6836" s="620"/>
      <c r="F6836" s="48"/>
      <c r="N6836" s="285"/>
      <c r="O6836" s="285"/>
      <c r="U6836" s="285"/>
      <c r="V6836" s="285"/>
      <c r="W6836" s="285"/>
      <c r="X6836" s="285"/>
    </row>
    <row r="6837" spans="1:24">
      <c r="A6837" s="45"/>
      <c r="B6837" s="43">
        <f t="shared" si="113"/>
        <v>6815</v>
      </c>
      <c r="C6837" s="539"/>
      <c r="D6837" s="620"/>
      <c r="E6837" s="620"/>
      <c r="F6837" s="48"/>
      <c r="N6837" s="285"/>
      <c r="O6837" s="285"/>
      <c r="U6837" s="285"/>
      <c r="V6837" s="285"/>
      <c r="W6837" s="285"/>
      <c r="X6837" s="285"/>
    </row>
    <row r="6838" spans="1:24">
      <c r="A6838" s="45"/>
      <c r="B6838" s="43">
        <f t="shared" si="113"/>
        <v>6816</v>
      </c>
      <c r="C6838" s="539"/>
      <c r="D6838" s="620"/>
      <c r="E6838" s="620"/>
      <c r="F6838" s="48"/>
      <c r="N6838" s="285"/>
      <c r="O6838" s="285"/>
      <c r="U6838" s="285"/>
      <c r="V6838" s="285"/>
      <c r="W6838" s="285"/>
      <c r="X6838" s="285"/>
    </row>
    <row r="6839" spans="1:24">
      <c r="A6839" s="45"/>
      <c r="B6839" s="43">
        <f t="shared" si="113"/>
        <v>6817</v>
      </c>
      <c r="C6839" s="539"/>
      <c r="D6839" s="620"/>
      <c r="E6839" s="620"/>
      <c r="F6839" s="48"/>
      <c r="N6839" s="285"/>
      <c r="O6839" s="285"/>
      <c r="U6839" s="285"/>
      <c r="V6839" s="285"/>
      <c r="W6839" s="285"/>
      <c r="X6839" s="285"/>
    </row>
    <row r="6840" spans="1:24">
      <c r="A6840" s="45"/>
      <c r="B6840" s="43">
        <f t="shared" si="113"/>
        <v>6818</v>
      </c>
      <c r="C6840" s="539"/>
      <c r="D6840" s="620"/>
      <c r="E6840" s="620"/>
      <c r="F6840" s="48"/>
      <c r="N6840" s="285"/>
      <c r="O6840" s="285"/>
      <c r="U6840" s="285"/>
      <c r="V6840" s="285"/>
      <c r="W6840" s="285"/>
      <c r="X6840" s="285"/>
    </row>
    <row r="6841" spans="1:24">
      <c r="A6841" s="45"/>
      <c r="B6841" s="43">
        <f t="shared" si="113"/>
        <v>6819</v>
      </c>
      <c r="C6841" s="539"/>
      <c r="D6841" s="620"/>
      <c r="E6841" s="620"/>
      <c r="F6841" s="48"/>
      <c r="N6841" s="285"/>
      <c r="O6841" s="285"/>
      <c r="U6841" s="285"/>
      <c r="V6841" s="285"/>
      <c r="W6841" s="285"/>
      <c r="X6841" s="285"/>
    </row>
    <row r="6842" spans="1:24">
      <c r="A6842" s="45"/>
      <c r="B6842" s="43">
        <f t="shared" si="113"/>
        <v>6820</v>
      </c>
      <c r="C6842" s="539"/>
      <c r="D6842" s="620"/>
      <c r="E6842" s="620"/>
      <c r="F6842" s="48"/>
      <c r="N6842" s="285"/>
      <c r="O6842" s="285"/>
      <c r="U6842" s="285"/>
      <c r="V6842" s="285"/>
      <c r="W6842" s="285"/>
      <c r="X6842" s="285"/>
    </row>
    <row r="6843" spans="1:24">
      <c r="A6843" s="45"/>
      <c r="B6843" s="43">
        <f t="shared" si="113"/>
        <v>6821</v>
      </c>
      <c r="C6843" s="539"/>
      <c r="D6843" s="620"/>
      <c r="E6843" s="620"/>
      <c r="F6843" s="48"/>
      <c r="N6843" s="285"/>
      <c r="O6843" s="285"/>
      <c r="U6843" s="285"/>
      <c r="V6843" s="285"/>
      <c r="W6843" s="285"/>
      <c r="X6843" s="285"/>
    </row>
    <row r="6844" spans="1:24">
      <c r="A6844" s="45"/>
      <c r="B6844" s="43">
        <f t="shared" si="113"/>
        <v>6822</v>
      </c>
      <c r="C6844" s="539"/>
      <c r="D6844" s="620"/>
      <c r="E6844" s="620"/>
      <c r="F6844" s="48"/>
      <c r="N6844" s="285"/>
      <c r="O6844" s="285"/>
      <c r="U6844" s="285"/>
      <c r="V6844" s="285"/>
      <c r="W6844" s="285"/>
      <c r="X6844" s="285"/>
    </row>
    <row r="6845" spans="1:24">
      <c r="A6845" s="45"/>
      <c r="B6845" s="43">
        <f t="shared" si="113"/>
        <v>6823</v>
      </c>
      <c r="C6845" s="539"/>
      <c r="D6845" s="620"/>
      <c r="E6845" s="620"/>
      <c r="F6845" s="48"/>
      <c r="N6845" s="285"/>
      <c r="O6845" s="285"/>
      <c r="U6845" s="285"/>
      <c r="V6845" s="285"/>
      <c r="W6845" s="285"/>
      <c r="X6845" s="285"/>
    </row>
    <row r="6846" spans="1:24">
      <c r="A6846" s="45"/>
      <c r="B6846" s="43">
        <f t="shared" si="113"/>
        <v>6824</v>
      </c>
      <c r="C6846" s="539"/>
      <c r="D6846" s="620"/>
      <c r="E6846" s="620"/>
      <c r="F6846" s="48"/>
      <c r="N6846" s="285"/>
      <c r="O6846" s="285"/>
      <c r="U6846" s="285"/>
      <c r="V6846" s="285"/>
      <c r="W6846" s="285"/>
      <c r="X6846" s="285"/>
    </row>
    <row r="6847" spans="1:24">
      <c r="A6847" s="45"/>
      <c r="B6847" s="43">
        <f t="shared" si="113"/>
        <v>6825</v>
      </c>
      <c r="C6847" s="539"/>
      <c r="D6847" s="620"/>
      <c r="E6847" s="620"/>
      <c r="F6847" s="48"/>
      <c r="N6847" s="285"/>
      <c r="O6847" s="285"/>
      <c r="U6847" s="285"/>
      <c r="V6847" s="285"/>
      <c r="W6847" s="285"/>
      <c r="X6847" s="285"/>
    </row>
    <row r="6848" spans="1:24">
      <c r="A6848" s="45"/>
      <c r="B6848" s="43">
        <f t="shared" si="113"/>
        <v>6826</v>
      </c>
      <c r="C6848" s="539"/>
      <c r="D6848" s="620"/>
      <c r="E6848" s="620"/>
      <c r="F6848" s="48"/>
      <c r="N6848" s="285"/>
      <c r="O6848" s="285"/>
      <c r="U6848" s="285"/>
      <c r="V6848" s="285"/>
      <c r="W6848" s="285"/>
      <c r="X6848" s="285"/>
    </row>
    <row r="6849" spans="1:24">
      <c r="A6849" s="45"/>
      <c r="B6849" s="43">
        <f t="shared" si="113"/>
        <v>6827</v>
      </c>
      <c r="C6849" s="539"/>
      <c r="D6849" s="620"/>
      <c r="E6849" s="620"/>
      <c r="F6849" s="48"/>
      <c r="N6849" s="285"/>
      <c r="O6849" s="285"/>
      <c r="U6849" s="285"/>
      <c r="V6849" s="285"/>
      <c r="W6849" s="285"/>
      <c r="X6849" s="285"/>
    </row>
    <row r="6850" spans="1:24">
      <c r="A6850" s="45"/>
      <c r="B6850" s="43">
        <f t="shared" si="113"/>
        <v>6828</v>
      </c>
      <c r="C6850" s="539"/>
      <c r="D6850" s="620"/>
      <c r="E6850" s="620"/>
      <c r="F6850" s="48"/>
      <c r="N6850" s="285"/>
      <c r="O6850" s="285"/>
      <c r="U6850" s="285"/>
      <c r="V6850" s="285"/>
      <c r="W6850" s="285"/>
      <c r="X6850" s="285"/>
    </row>
    <row r="6851" spans="1:24">
      <c r="A6851" s="45"/>
      <c r="B6851" s="43">
        <f t="shared" si="113"/>
        <v>6829</v>
      </c>
      <c r="C6851" s="539"/>
      <c r="D6851" s="620"/>
      <c r="E6851" s="620"/>
      <c r="F6851" s="48"/>
      <c r="N6851" s="285"/>
      <c r="O6851" s="285"/>
      <c r="U6851" s="285"/>
      <c r="V6851" s="285"/>
      <c r="W6851" s="285"/>
      <c r="X6851" s="285"/>
    </row>
    <row r="6852" spans="1:24">
      <c r="A6852" s="45"/>
      <c r="B6852" s="43">
        <f t="shared" si="113"/>
        <v>6830</v>
      </c>
      <c r="C6852" s="539"/>
      <c r="D6852" s="620"/>
      <c r="E6852" s="620"/>
      <c r="F6852" s="48"/>
      <c r="N6852" s="285"/>
      <c r="O6852" s="285"/>
      <c r="U6852" s="285"/>
      <c r="V6852" s="285"/>
      <c r="W6852" s="285"/>
      <c r="X6852" s="285"/>
    </row>
    <row r="6853" spans="1:24">
      <c r="A6853" s="45"/>
      <c r="B6853" s="43">
        <f t="shared" si="113"/>
        <v>6831</v>
      </c>
      <c r="C6853" s="539"/>
      <c r="D6853" s="620"/>
      <c r="E6853" s="620"/>
      <c r="F6853" s="48"/>
      <c r="N6853" s="285"/>
      <c r="O6853" s="285"/>
      <c r="U6853" s="285"/>
      <c r="V6853" s="285"/>
      <c r="W6853" s="285"/>
      <c r="X6853" s="285"/>
    </row>
    <row r="6854" spans="1:24">
      <c r="A6854" s="45"/>
      <c r="B6854" s="43">
        <f t="shared" si="113"/>
        <v>6832</v>
      </c>
      <c r="C6854" s="539"/>
      <c r="D6854" s="620"/>
      <c r="E6854" s="620"/>
      <c r="F6854" s="48"/>
      <c r="N6854" s="285"/>
      <c r="O6854" s="285"/>
      <c r="U6854" s="285"/>
      <c r="V6854" s="285"/>
      <c r="W6854" s="285"/>
      <c r="X6854" s="285"/>
    </row>
    <row r="6855" spans="1:24">
      <c r="A6855" s="45"/>
      <c r="B6855" s="43">
        <f t="shared" si="113"/>
        <v>6833</v>
      </c>
      <c r="C6855" s="539"/>
      <c r="D6855" s="620"/>
      <c r="E6855" s="620"/>
      <c r="F6855" s="48"/>
      <c r="N6855" s="285"/>
      <c r="O6855" s="285"/>
      <c r="U6855" s="285"/>
      <c r="V6855" s="285"/>
      <c r="W6855" s="285"/>
      <c r="X6855" s="285"/>
    </row>
    <row r="6856" spans="1:24">
      <c r="A6856" s="45"/>
      <c r="B6856" s="43">
        <f t="shared" si="113"/>
        <v>6834</v>
      </c>
      <c r="C6856" s="539"/>
      <c r="D6856" s="620"/>
      <c r="E6856" s="620"/>
      <c r="F6856" s="48"/>
      <c r="N6856" s="285"/>
      <c r="O6856" s="285"/>
      <c r="U6856" s="285"/>
      <c r="V6856" s="285"/>
      <c r="W6856" s="285"/>
      <c r="X6856" s="285"/>
    </row>
    <row r="6857" spans="1:24">
      <c r="A6857" s="45"/>
      <c r="B6857" s="43">
        <f t="shared" si="113"/>
        <v>6835</v>
      </c>
      <c r="C6857" s="539"/>
      <c r="D6857" s="620"/>
      <c r="E6857" s="620"/>
      <c r="F6857" s="48"/>
      <c r="N6857" s="285"/>
      <c r="O6857" s="285"/>
      <c r="U6857" s="285"/>
      <c r="V6857" s="285"/>
      <c r="W6857" s="285"/>
      <c r="X6857" s="285"/>
    </row>
    <row r="6858" spans="1:24">
      <c r="A6858" s="45"/>
      <c r="B6858" s="43">
        <f t="shared" si="113"/>
        <v>6836</v>
      </c>
      <c r="C6858" s="539"/>
      <c r="D6858" s="620"/>
      <c r="E6858" s="620"/>
      <c r="F6858" s="48"/>
      <c r="N6858" s="285"/>
      <c r="O6858" s="285"/>
      <c r="U6858" s="285"/>
      <c r="V6858" s="285"/>
      <c r="W6858" s="285"/>
      <c r="X6858" s="285"/>
    </row>
    <row r="6859" spans="1:24">
      <c r="A6859" s="45"/>
      <c r="B6859" s="43">
        <f t="shared" si="113"/>
        <v>6837</v>
      </c>
      <c r="C6859" s="539"/>
      <c r="D6859" s="620"/>
      <c r="E6859" s="620"/>
      <c r="F6859" s="48"/>
      <c r="N6859" s="285"/>
      <c r="O6859" s="285"/>
      <c r="U6859" s="285"/>
      <c r="V6859" s="285"/>
      <c r="W6859" s="285"/>
      <c r="X6859" s="285"/>
    </row>
    <row r="6860" spans="1:24">
      <c r="A6860" s="45"/>
      <c r="B6860" s="43">
        <f t="shared" si="113"/>
        <v>6838</v>
      </c>
      <c r="C6860" s="539"/>
      <c r="D6860" s="620"/>
      <c r="E6860" s="620"/>
      <c r="F6860" s="48"/>
      <c r="N6860" s="285"/>
      <c r="O6860" s="285"/>
      <c r="U6860" s="285"/>
      <c r="V6860" s="285"/>
      <c r="W6860" s="285"/>
      <c r="X6860" s="285"/>
    </row>
    <row r="6861" spans="1:24">
      <c r="A6861" s="45"/>
      <c r="B6861" s="43">
        <f t="shared" si="113"/>
        <v>6839</v>
      </c>
      <c r="C6861" s="539"/>
      <c r="D6861" s="620"/>
      <c r="E6861" s="620"/>
      <c r="F6861" s="48"/>
      <c r="N6861" s="285"/>
      <c r="O6861" s="285"/>
      <c r="U6861" s="285"/>
      <c r="V6861" s="285"/>
      <c r="W6861" s="285"/>
      <c r="X6861" s="285"/>
    </row>
    <row r="6862" spans="1:24">
      <c r="A6862" s="45"/>
      <c r="B6862" s="43">
        <f t="shared" si="113"/>
        <v>6840</v>
      </c>
      <c r="C6862" s="539"/>
      <c r="D6862" s="620"/>
      <c r="E6862" s="620"/>
      <c r="F6862" s="48"/>
      <c r="N6862" s="285"/>
      <c r="O6862" s="285"/>
      <c r="U6862" s="285"/>
      <c r="V6862" s="285"/>
      <c r="W6862" s="285"/>
      <c r="X6862" s="285"/>
    </row>
    <row r="6863" spans="1:24">
      <c r="A6863" s="45"/>
      <c r="B6863" s="43">
        <f t="shared" si="113"/>
        <v>6841</v>
      </c>
      <c r="C6863" s="539"/>
      <c r="D6863" s="620"/>
      <c r="E6863" s="620"/>
      <c r="F6863" s="48"/>
      <c r="N6863" s="285"/>
      <c r="O6863" s="285"/>
      <c r="U6863" s="285"/>
      <c r="V6863" s="285"/>
      <c r="W6863" s="285"/>
      <c r="X6863" s="285"/>
    </row>
    <row r="6864" spans="1:24">
      <c r="A6864" s="45"/>
      <c r="B6864" s="43">
        <f t="shared" si="113"/>
        <v>6842</v>
      </c>
      <c r="C6864" s="539"/>
      <c r="D6864" s="620"/>
      <c r="E6864" s="620"/>
      <c r="F6864" s="48"/>
      <c r="N6864" s="285"/>
      <c r="O6864" s="285"/>
      <c r="U6864" s="285"/>
      <c r="V6864" s="285"/>
      <c r="W6864" s="285"/>
      <c r="X6864" s="285"/>
    </row>
    <row r="6865" spans="1:24">
      <c r="A6865" s="45"/>
      <c r="B6865" s="43">
        <f t="shared" si="113"/>
        <v>6843</v>
      </c>
      <c r="C6865" s="539"/>
      <c r="D6865" s="620"/>
      <c r="E6865" s="620"/>
      <c r="F6865" s="48"/>
      <c r="N6865" s="285"/>
      <c r="O6865" s="285"/>
      <c r="U6865" s="285"/>
      <c r="V6865" s="285"/>
      <c r="W6865" s="285"/>
      <c r="X6865" s="285"/>
    </row>
    <row r="6866" spans="1:24">
      <c r="A6866" s="45"/>
      <c r="B6866" s="43">
        <f t="shared" si="113"/>
        <v>6844</v>
      </c>
      <c r="C6866" s="539"/>
      <c r="D6866" s="620"/>
      <c r="E6866" s="620"/>
      <c r="F6866" s="48"/>
      <c r="N6866" s="285"/>
      <c r="O6866" s="285"/>
      <c r="U6866" s="285"/>
      <c r="V6866" s="285"/>
      <c r="W6866" s="285"/>
      <c r="X6866" s="285"/>
    </row>
    <row r="6867" spans="1:24">
      <c r="A6867" s="45"/>
      <c r="B6867" s="43">
        <f t="shared" si="113"/>
        <v>6845</v>
      </c>
      <c r="C6867" s="539"/>
      <c r="D6867" s="620"/>
      <c r="E6867" s="620"/>
      <c r="F6867" s="48"/>
      <c r="N6867" s="285"/>
      <c r="O6867" s="285"/>
      <c r="U6867" s="285"/>
      <c r="V6867" s="285"/>
      <c r="W6867" s="285"/>
      <c r="X6867" s="285"/>
    </row>
    <row r="6868" spans="1:24">
      <c r="A6868" s="45"/>
      <c r="B6868" s="43">
        <f t="shared" si="113"/>
        <v>6846</v>
      </c>
      <c r="C6868" s="539"/>
      <c r="D6868" s="620"/>
      <c r="E6868" s="620"/>
      <c r="F6868" s="48"/>
      <c r="N6868" s="285"/>
      <c r="O6868" s="285"/>
      <c r="U6868" s="285"/>
      <c r="V6868" s="285"/>
      <c r="W6868" s="285"/>
      <c r="X6868" s="285"/>
    </row>
    <row r="6869" spans="1:24">
      <c r="A6869" s="45"/>
      <c r="B6869" s="43">
        <f t="shared" si="113"/>
        <v>6847</v>
      </c>
      <c r="C6869" s="539"/>
      <c r="D6869" s="620"/>
      <c r="E6869" s="620"/>
      <c r="F6869" s="48"/>
      <c r="N6869" s="285"/>
      <c r="O6869" s="285"/>
      <c r="U6869" s="285"/>
      <c r="V6869" s="285"/>
      <c r="W6869" s="285"/>
      <c r="X6869" s="285"/>
    </row>
    <row r="6870" spans="1:24">
      <c r="A6870" s="45"/>
      <c r="B6870" s="43">
        <f t="shared" si="113"/>
        <v>6848</v>
      </c>
      <c r="C6870" s="539"/>
      <c r="D6870" s="620"/>
      <c r="E6870" s="620"/>
      <c r="F6870" s="48"/>
      <c r="N6870" s="285"/>
      <c r="O6870" s="285"/>
      <c r="U6870" s="285"/>
      <c r="V6870" s="285"/>
      <c r="W6870" s="285"/>
      <c r="X6870" s="285"/>
    </row>
    <row r="6871" spans="1:24">
      <c r="A6871" s="45"/>
      <c r="B6871" s="43">
        <f t="shared" si="113"/>
        <v>6849</v>
      </c>
      <c r="C6871" s="539"/>
      <c r="D6871" s="620"/>
      <c r="E6871" s="620"/>
      <c r="F6871" s="48"/>
      <c r="N6871" s="285"/>
      <c r="O6871" s="285"/>
      <c r="U6871" s="285"/>
      <c r="V6871" s="285"/>
      <c r="W6871" s="285"/>
      <c r="X6871" s="285"/>
    </row>
    <row r="6872" spans="1:24">
      <c r="A6872" s="45"/>
      <c r="B6872" s="43">
        <f t="shared" si="113"/>
        <v>6850</v>
      </c>
      <c r="C6872" s="539"/>
      <c r="D6872" s="620"/>
      <c r="E6872" s="620"/>
      <c r="F6872" s="48"/>
      <c r="N6872" s="285"/>
      <c r="O6872" s="285"/>
      <c r="U6872" s="285"/>
      <c r="V6872" s="285"/>
      <c r="W6872" s="285"/>
      <c r="X6872" s="285"/>
    </row>
    <row r="6873" spans="1:24">
      <c r="A6873" s="45"/>
      <c r="B6873" s="43">
        <f t="shared" ref="B6873:B6936" si="114">B6872+1</f>
        <v>6851</v>
      </c>
      <c r="C6873" s="539"/>
      <c r="D6873" s="620"/>
      <c r="E6873" s="620"/>
      <c r="F6873" s="48"/>
      <c r="N6873" s="285"/>
      <c r="O6873" s="285"/>
      <c r="U6873" s="285"/>
      <c r="V6873" s="285"/>
      <c r="W6873" s="285"/>
      <c r="X6873" s="285"/>
    </row>
    <row r="6874" spans="1:24">
      <c r="A6874" s="45"/>
      <c r="B6874" s="43">
        <f t="shared" si="114"/>
        <v>6852</v>
      </c>
      <c r="C6874" s="539"/>
      <c r="D6874" s="620"/>
      <c r="E6874" s="620"/>
      <c r="F6874" s="48"/>
      <c r="N6874" s="285"/>
      <c r="O6874" s="285"/>
      <c r="U6874" s="285"/>
      <c r="V6874" s="285"/>
      <c r="W6874" s="285"/>
      <c r="X6874" s="285"/>
    </row>
    <row r="6875" spans="1:24">
      <c r="A6875" s="45"/>
      <c r="B6875" s="43">
        <f t="shared" si="114"/>
        <v>6853</v>
      </c>
      <c r="C6875" s="539"/>
      <c r="D6875" s="620"/>
      <c r="E6875" s="620"/>
      <c r="F6875" s="48"/>
      <c r="N6875" s="285"/>
      <c r="O6875" s="285"/>
      <c r="U6875" s="285"/>
      <c r="V6875" s="285"/>
      <c r="W6875" s="285"/>
      <c r="X6875" s="285"/>
    </row>
    <row r="6876" spans="1:24">
      <c r="A6876" s="45"/>
      <c r="B6876" s="43">
        <f t="shared" si="114"/>
        <v>6854</v>
      </c>
      <c r="C6876" s="539"/>
      <c r="D6876" s="620"/>
      <c r="E6876" s="620"/>
      <c r="F6876" s="48"/>
      <c r="N6876" s="285"/>
      <c r="O6876" s="285"/>
      <c r="U6876" s="285"/>
      <c r="V6876" s="285"/>
      <c r="W6876" s="285"/>
      <c r="X6876" s="285"/>
    </row>
    <row r="6877" spans="1:24">
      <c r="A6877" s="45"/>
      <c r="B6877" s="43">
        <f t="shared" si="114"/>
        <v>6855</v>
      </c>
      <c r="C6877" s="539"/>
      <c r="D6877" s="620"/>
      <c r="E6877" s="620"/>
      <c r="F6877" s="48"/>
      <c r="N6877" s="285"/>
      <c r="O6877" s="285"/>
      <c r="U6877" s="285"/>
      <c r="V6877" s="285"/>
      <c r="W6877" s="285"/>
      <c r="X6877" s="285"/>
    </row>
    <row r="6878" spans="1:24">
      <c r="A6878" s="45"/>
      <c r="B6878" s="43">
        <f t="shared" si="114"/>
        <v>6856</v>
      </c>
      <c r="C6878" s="539"/>
      <c r="D6878" s="620"/>
      <c r="E6878" s="620"/>
      <c r="F6878" s="48"/>
      <c r="N6878" s="285"/>
      <c r="O6878" s="285"/>
      <c r="U6878" s="285"/>
      <c r="V6878" s="285"/>
      <c r="W6878" s="285"/>
      <c r="X6878" s="285"/>
    </row>
    <row r="6879" spans="1:24">
      <c r="A6879" s="45"/>
      <c r="B6879" s="43">
        <f t="shared" si="114"/>
        <v>6857</v>
      </c>
      <c r="C6879" s="539"/>
      <c r="D6879" s="620"/>
      <c r="E6879" s="620"/>
      <c r="F6879" s="48"/>
      <c r="N6879" s="285"/>
      <c r="O6879" s="285"/>
      <c r="U6879" s="285"/>
      <c r="V6879" s="285"/>
      <c r="W6879" s="285"/>
      <c r="X6879" s="285"/>
    </row>
    <row r="6880" spans="1:24">
      <c r="A6880" s="45"/>
      <c r="B6880" s="43">
        <f t="shared" si="114"/>
        <v>6858</v>
      </c>
      <c r="C6880" s="539"/>
      <c r="D6880" s="620"/>
      <c r="E6880" s="620"/>
      <c r="F6880" s="48"/>
      <c r="N6880" s="285"/>
      <c r="O6880" s="285"/>
      <c r="U6880" s="285"/>
      <c r="V6880" s="285"/>
      <c r="W6880" s="285"/>
      <c r="X6880" s="285"/>
    </row>
    <row r="6881" spans="1:24">
      <c r="A6881" s="45"/>
      <c r="B6881" s="43">
        <f t="shared" si="114"/>
        <v>6859</v>
      </c>
      <c r="C6881" s="539"/>
      <c r="D6881" s="620"/>
      <c r="E6881" s="620"/>
      <c r="F6881" s="48"/>
      <c r="N6881" s="285"/>
      <c r="O6881" s="285"/>
      <c r="U6881" s="285"/>
      <c r="V6881" s="285"/>
      <c r="W6881" s="285"/>
      <c r="X6881" s="285"/>
    </row>
    <row r="6882" spans="1:24">
      <c r="A6882" s="45"/>
      <c r="B6882" s="43">
        <f t="shared" si="114"/>
        <v>6860</v>
      </c>
      <c r="C6882" s="539"/>
      <c r="D6882" s="620"/>
      <c r="E6882" s="620"/>
      <c r="F6882" s="48"/>
      <c r="N6882" s="285"/>
      <c r="O6882" s="285"/>
      <c r="U6882" s="285"/>
      <c r="V6882" s="285"/>
      <c r="W6882" s="285"/>
      <c r="X6882" s="285"/>
    </row>
    <row r="6883" spans="1:24">
      <c r="A6883" s="45"/>
      <c r="B6883" s="43">
        <f t="shared" si="114"/>
        <v>6861</v>
      </c>
      <c r="C6883" s="539"/>
      <c r="D6883" s="620"/>
      <c r="E6883" s="620"/>
      <c r="F6883" s="48"/>
      <c r="N6883" s="285"/>
      <c r="O6883" s="285"/>
      <c r="U6883" s="285"/>
      <c r="V6883" s="285"/>
      <c r="W6883" s="285"/>
      <c r="X6883" s="285"/>
    </row>
    <row r="6884" spans="1:24">
      <c r="A6884" s="45"/>
      <c r="B6884" s="43">
        <f t="shared" si="114"/>
        <v>6862</v>
      </c>
      <c r="C6884" s="539"/>
      <c r="D6884" s="620"/>
      <c r="E6884" s="620"/>
      <c r="F6884" s="48"/>
      <c r="N6884" s="285"/>
      <c r="O6884" s="285"/>
      <c r="U6884" s="285"/>
      <c r="V6884" s="285"/>
      <c r="W6884" s="285"/>
      <c r="X6884" s="285"/>
    </row>
    <row r="6885" spans="1:24">
      <c r="A6885" s="45"/>
      <c r="B6885" s="43">
        <f t="shared" si="114"/>
        <v>6863</v>
      </c>
      <c r="C6885" s="539"/>
      <c r="D6885" s="620"/>
      <c r="E6885" s="620"/>
      <c r="F6885" s="48"/>
      <c r="N6885" s="285"/>
      <c r="O6885" s="285"/>
      <c r="U6885" s="285"/>
      <c r="V6885" s="285"/>
      <c r="W6885" s="285"/>
      <c r="X6885" s="285"/>
    </row>
    <row r="6886" spans="1:24">
      <c r="A6886" s="45"/>
      <c r="B6886" s="43">
        <f t="shared" si="114"/>
        <v>6864</v>
      </c>
      <c r="C6886" s="539"/>
      <c r="D6886" s="620"/>
      <c r="E6886" s="620"/>
      <c r="F6886" s="48"/>
      <c r="N6886" s="285"/>
      <c r="O6886" s="285"/>
      <c r="U6886" s="285"/>
      <c r="V6886" s="285"/>
      <c r="W6886" s="285"/>
      <c r="X6886" s="285"/>
    </row>
    <row r="6887" spans="1:24">
      <c r="A6887" s="45"/>
      <c r="B6887" s="43">
        <f t="shared" si="114"/>
        <v>6865</v>
      </c>
      <c r="C6887" s="539"/>
      <c r="D6887" s="620"/>
      <c r="E6887" s="620"/>
      <c r="F6887" s="48"/>
      <c r="N6887" s="285"/>
      <c r="O6887" s="285"/>
      <c r="U6887" s="285"/>
      <c r="V6887" s="285"/>
      <c r="W6887" s="285"/>
      <c r="X6887" s="285"/>
    </row>
    <row r="6888" spans="1:24">
      <c r="A6888" s="45"/>
      <c r="B6888" s="43">
        <f t="shared" si="114"/>
        <v>6866</v>
      </c>
      <c r="C6888" s="539"/>
      <c r="D6888" s="620"/>
      <c r="E6888" s="620"/>
      <c r="F6888" s="48"/>
      <c r="N6888" s="285"/>
      <c r="O6888" s="285"/>
      <c r="U6888" s="285"/>
      <c r="V6888" s="285"/>
      <c r="W6888" s="285"/>
      <c r="X6888" s="285"/>
    </row>
    <row r="6889" spans="1:24">
      <c r="A6889" s="45"/>
      <c r="B6889" s="43">
        <f t="shared" si="114"/>
        <v>6867</v>
      </c>
      <c r="C6889" s="539"/>
      <c r="D6889" s="620"/>
      <c r="E6889" s="620"/>
      <c r="F6889" s="48"/>
      <c r="N6889" s="285"/>
      <c r="O6889" s="285"/>
      <c r="U6889" s="285"/>
      <c r="V6889" s="285"/>
      <c r="W6889" s="285"/>
      <c r="X6889" s="285"/>
    </row>
    <row r="6890" spans="1:24">
      <c r="A6890" s="45"/>
      <c r="B6890" s="43">
        <f t="shared" si="114"/>
        <v>6868</v>
      </c>
      <c r="C6890" s="539"/>
      <c r="D6890" s="620"/>
      <c r="E6890" s="620"/>
      <c r="F6890" s="48"/>
      <c r="N6890" s="285"/>
      <c r="O6890" s="285"/>
      <c r="U6890" s="285"/>
      <c r="V6890" s="285"/>
      <c r="W6890" s="285"/>
      <c r="X6890" s="285"/>
    </row>
    <row r="6891" spans="1:24">
      <c r="A6891" s="45"/>
      <c r="B6891" s="43">
        <f t="shared" si="114"/>
        <v>6869</v>
      </c>
      <c r="C6891" s="539"/>
      <c r="D6891" s="620"/>
      <c r="E6891" s="620"/>
      <c r="F6891" s="48"/>
      <c r="N6891" s="285"/>
      <c r="O6891" s="285"/>
      <c r="U6891" s="285"/>
      <c r="V6891" s="285"/>
      <c r="W6891" s="285"/>
      <c r="X6891" s="285"/>
    </row>
    <row r="6892" spans="1:24">
      <c r="A6892" s="45"/>
      <c r="B6892" s="43">
        <f t="shared" si="114"/>
        <v>6870</v>
      </c>
      <c r="C6892" s="539"/>
      <c r="D6892" s="620"/>
      <c r="E6892" s="620"/>
      <c r="F6892" s="48"/>
      <c r="N6892" s="285"/>
      <c r="O6892" s="285"/>
      <c r="U6892" s="285"/>
      <c r="V6892" s="285"/>
      <c r="W6892" s="285"/>
      <c r="X6892" s="285"/>
    </row>
    <row r="6893" spans="1:24">
      <c r="A6893" s="45"/>
      <c r="B6893" s="43">
        <f t="shared" si="114"/>
        <v>6871</v>
      </c>
      <c r="C6893" s="539"/>
      <c r="D6893" s="620"/>
      <c r="E6893" s="620"/>
      <c r="F6893" s="48"/>
      <c r="N6893" s="285"/>
      <c r="O6893" s="285"/>
      <c r="U6893" s="285"/>
      <c r="V6893" s="285"/>
      <c r="W6893" s="285"/>
      <c r="X6893" s="285"/>
    </row>
    <row r="6894" spans="1:24">
      <c r="A6894" s="45"/>
      <c r="B6894" s="43">
        <f t="shared" si="114"/>
        <v>6872</v>
      </c>
      <c r="C6894" s="539"/>
      <c r="D6894" s="620"/>
      <c r="E6894" s="620"/>
      <c r="F6894" s="48"/>
      <c r="N6894" s="285"/>
      <c r="O6894" s="285"/>
      <c r="U6894" s="285"/>
      <c r="V6894" s="285"/>
      <c r="W6894" s="285"/>
      <c r="X6894" s="285"/>
    </row>
    <row r="6895" spans="1:24">
      <c r="A6895" s="45"/>
      <c r="B6895" s="43">
        <f t="shared" si="114"/>
        <v>6873</v>
      </c>
      <c r="C6895" s="539"/>
      <c r="D6895" s="620"/>
      <c r="E6895" s="620"/>
      <c r="F6895" s="48"/>
      <c r="N6895" s="285"/>
      <c r="O6895" s="285"/>
      <c r="U6895" s="285"/>
      <c r="V6895" s="285"/>
      <c r="W6895" s="285"/>
      <c r="X6895" s="285"/>
    </row>
    <row r="6896" spans="1:24">
      <c r="A6896" s="45"/>
      <c r="B6896" s="43">
        <f t="shared" si="114"/>
        <v>6874</v>
      </c>
      <c r="C6896" s="539"/>
      <c r="D6896" s="620"/>
      <c r="E6896" s="620"/>
      <c r="F6896" s="48"/>
      <c r="N6896" s="285"/>
      <c r="O6896" s="285"/>
      <c r="U6896" s="285"/>
      <c r="V6896" s="285"/>
      <c r="W6896" s="285"/>
      <c r="X6896" s="285"/>
    </row>
    <row r="6897" spans="1:24">
      <c r="A6897" s="45"/>
      <c r="B6897" s="43">
        <f t="shared" si="114"/>
        <v>6875</v>
      </c>
      <c r="C6897" s="539"/>
      <c r="D6897" s="620"/>
      <c r="E6897" s="620"/>
      <c r="F6897" s="48"/>
      <c r="N6897" s="285"/>
      <c r="O6897" s="285"/>
      <c r="U6897" s="285"/>
      <c r="V6897" s="285"/>
      <c r="W6897" s="285"/>
      <c r="X6897" s="285"/>
    </row>
    <row r="6898" spans="1:24">
      <c r="A6898" s="45"/>
      <c r="B6898" s="43">
        <f t="shared" si="114"/>
        <v>6876</v>
      </c>
      <c r="C6898" s="539"/>
      <c r="D6898" s="620"/>
      <c r="E6898" s="620"/>
      <c r="F6898" s="48"/>
      <c r="N6898" s="285"/>
      <c r="O6898" s="285"/>
      <c r="U6898" s="285"/>
      <c r="V6898" s="285"/>
      <c r="W6898" s="285"/>
      <c r="X6898" s="285"/>
    </row>
    <row r="6899" spans="1:24">
      <c r="A6899" s="45"/>
      <c r="B6899" s="43">
        <f t="shared" si="114"/>
        <v>6877</v>
      </c>
      <c r="C6899" s="539"/>
      <c r="D6899" s="620"/>
      <c r="E6899" s="620"/>
      <c r="F6899" s="48"/>
      <c r="N6899" s="285"/>
      <c r="O6899" s="285"/>
      <c r="U6899" s="285"/>
      <c r="V6899" s="285"/>
      <c r="W6899" s="285"/>
      <c r="X6899" s="285"/>
    </row>
    <row r="6900" spans="1:24">
      <c r="A6900" s="45"/>
      <c r="B6900" s="43">
        <f t="shared" si="114"/>
        <v>6878</v>
      </c>
      <c r="C6900" s="539"/>
      <c r="D6900" s="620"/>
      <c r="E6900" s="620"/>
      <c r="F6900" s="48"/>
      <c r="N6900" s="285"/>
      <c r="O6900" s="285"/>
      <c r="U6900" s="285"/>
      <c r="V6900" s="285"/>
      <c r="W6900" s="285"/>
      <c r="X6900" s="285"/>
    </row>
    <row r="6901" spans="1:24">
      <c r="A6901" s="45"/>
      <c r="B6901" s="43">
        <f t="shared" si="114"/>
        <v>6879</v>
      </c>
      <c r="C6901" s="539"/>
      <c r="D6901" s="620"/>
      <c r="E6901" s="620"/>
      <c r="F6901" s="48"/>
      <c r="N6901" s="285"/>
      <c r="O6901" s="285"/>
      <c r="U6901" s="285"/>
      <c r="V6901" s="285"/>
      <c r="W6901" s="285"/>
      <c r="X6901" s="285"/>
    </row>
    <row r="6902" spans="1:24">
      <c r="A6902" s="45"/>
      <c r="B6902" s="43">
        <f t="shared" si="114"/>
        <v>6880</v>
      </c>
      <c r="C6902" s="539"/>
      <c r="D6902" s="620"/>
      <c r="E6902" s="620"/>
      <c r="F6902" s="48"/>
      <c r="N6902" s="285"/>
      <c r="O6902" s="285"/>
      <c r="U6902" s="285"/>
      <c r="V6902" s="285"/>
      <c r="W6902" s="285"/>
      <c r="X6902" s="285"/>
    </row>
    <row r="6903" spans="1:24">
      <c r="A6903" s="45"/>
      <c r="B6903" s="43">
        <f t="shared" si="114"/>
        <v>6881</v>
      </c>
      <c r="C6903" s="539"/>
      <c r="D6903" s="620"/>
      <c r="E6903" s="620"/>
      <c r="F6903" s="48"/>
      <c r="N6903" s="285"/>
      <c r="O6903" s="285"/>
      <c r="U6903" s="285"/>
      <c r="V6903" s="285"/>
      <c r="W6903" s="285"/>
      <c r="X6903" s="285"/>
    </row>
    <row r="6904" spans="1:24">
      <c r="A6904" s="45"/>
      <c r="B6904" s="43">
        <f t="shared" si="114"/>
        <v>6882</v>
      </c>
      <c r="C6904" s="539"/>
      <c r="D6904" s="620"/>
      <c r="E6904" s="620"/>
      <c r="F6904" s="48"/>
      <c r="N6904" s="285"/>
      <c r="O6904" s="285"/>
      <c r="U6904" s="285"/>
      <c r="V6904" s="285"/>
      <c r="W6904" s="285"/>
      <c r="X6904" s="285"/>
    </row>
    <row r="6905" spans="1:24">
      <c r="A6905" s="45"/>
      <c r="B6905" s="43">
        <f t="shared" si="114"/>
        <v>6883</v>
      </c>
      <c r="C6905" s="539"/>
      <c r="D6905" s="620"/>
      <c r="E6905" s="620"/>
      <c r="F6905" s="48"/>
      <c r="N6905" s="285"/>
      <c r="O6905" s="285"/>
      <c r="U6905" s="285"/>
      <c r="V6905" s="285"/>
      <c r="W6905" s="285"/>
      <c r="X6905" s="285"/>
    </row>
    <row r="6906" spans="1:24">
      <c r="A6906" s="45"/>
      <c r="B6906" s="43">
        <f t="shared" si="114"/>
        <v>6884</v>
      </c>
      <c r="C6906" s="539"/>
      <c r="D6906" s="620"/>
      <c r="E6906" s="620"/>
      <c r="F6906" s="48"/>
      <c r="N6906" s="285"/>
      <c r="O6906" s="285"/>
      <c r="U6906" s="285"/>
      <c r="V6906" s="285"/>
      <c r="W6906" s="285"/>
      <c r="X6906" s="285"/>
    </row>
    <row r="6907" spans="1:24">
      <c r="A6907" s="45"/>
      <c r="B6907" s="43">
        <f t="shared" si="114"/>
        <v>6885</v>
      </c>
      <c r="C6907" s="539"/>
      <c r="D6907" s="620"/>
      <c r="E6907" s="620"/>
      <c r="F6907" s="48"/>
      <c r="N6907" s="285"/>
      <c r="O6907" s="285"/>
      <c r="U6907" s="285"/>
      <c r="V6907" s="285"/>
      <c r="W6907" s="285"/>
      <c r="X6907" s="285"/>
    </row>
    <row r="6908" spans="1:24">
      <c r="A6908" s="45"/>
      <c r="B6908" s="43">
        <f t="shared" si="114"/>
        <v>6886</v>
      </c>
      <c r="C6908" s="539"/>
      <c r="D6908" s="620"/>
      <c r="E6908" s="620"/>
      <c r="F6908" s="48"/>
      <c r="N6908" s="285"/>
      <c r="O6908" s="285"/>
      <c r="U6908" s="285"/>
      <c r="V6908" s="285"/>
      <c r="W6908" s="285"/>
      <c r="X6908" s="285"/>
    </row>
    <row r="6909" spans="1:24">
      <c r="A6909" s="45"/>
      <c r="B6909" s="43">
        <f t="shared" si="114"/>
        <v>6887</v>
      </c>
      <c r="C6909" s="539"/>
      <c r="D6909" s="620"/>
      <c r="E6909" s="620"/>
      <c r="F6909" s="48"/>
      <c r="N6909" s="285"/>
      <c r="O6909" s="285"/>
      <c r="U6909" s="285"/>
      <c r="V6909" s="285"/>
      <c r="W6909" s="285"/>
      <c r="X6909" s="285"/>
    </row>
    <row r="6910" spans="1:24">
      <c r="A6910" s="45"/>
      <c r="B6910" s="43">
        <f t="shared" si="114"/>
        <v>6888</v>
      </c>
      <c r="C6910" s="539"/>
      <c r="D6910" s="620"/>
      <c r="E6910" s="620"/>
      <c r="F6910" s="48"/>
      <c r="N6910" s="285"/>
      <c r="O6910" s="285"/>
      <c r="U6910" s="285"/>
      <c r="V6910" s="285"/>
      <c r="W6910" s="285"/>
      <c r="X6910" s="285"/>
    </row>
    <row r="6911" spans="1:24">
      <c r="A6911" s="45"/>
      <c r="B6911" s="43">
        <f t="shared" si="114"/>
        <v>6889</v>
      </c>
      <c r="C6911" s="539"/>
      <c r="D6911" s="620"/>
      <c r="E6911" s="620"/>
      <c r="F6911" s="48"/>
      <c r="N6911" s="285"/>
      <c r="O6911" s="285"/>
      <c r="U6911" s="285"/>
      <c r="V6911" s="285"/>
      <c r="W6911" s="285"/>
      <c r="X6911" s="285"/>
    </row>
    <row r="6912" spans="1:24">
      <c r="A6912" s="45"/>
      <c r="B6912" s="43">
        <f t="shared" si="114"/>
        <v>6890</v>
      </c>
      <c r="C6912" s="539"/>
      <c r="D6912" s="620"/>
      <c r="E6912" s="620"/>
      <c r="F6912" s="48"/>
      <c r="N6912" s="285"/>
      <c r="O6912" s="285"/>
      <c r="U6912" s="285"/>
      <c r="V6912" s="285"/>
      <c r="W6912" s="285"/>
      <c r="X6912" s="285"/>
    </row>
    <row r="6913" spans="1:24">
      <c r="A6913" s="45"/>
      <c r="B6913" s="43">
        <f t="shared" si="114"/>
        <v>6891</v>
      </c>
      <c r="C6913" s="539"/>
      <c r="D6913" s="620"/>
      <c r="E6913" s="620"/>
      <c r="F6913" s="48"/>
      <c r="N6913" s="285"/>
      <c r="O6913" s="285"/>
      <c r="U6913" s="285"/>
      <c r="V6913" s="285"/>
      <c r="W6913" s="285"/>
      <c r="X6913" s="285"/>
    </row>
    <row r="6914" spans="1:24">
      <c r="A6914" s="45"/>
      <c r="B6914" s="43">
        <f t="shared" si="114"/>
        <v>6892</v>
      </c>
      <c r="C6914" s="539"/>
      <c r="D6914" s="620"/>
      <c r="E6914" s="620"/>
      <c r="F6914" s="48"/>
      <c r="N6914" s="285"/>
      <c r="O6914" s="285"/>
      <c r="U6914" s="285"/>
      <c r="V6914" s="285"/>
      <c r="W6914" s="285"/>
      <c r="X6914" s="285"/>
    </row>
    <row r="6915" spans="1:24">
      <c r="A6915" s="45"/>
      <c r="B6915" s="43">
        <f t="shared" si="114"/>
        <v>6893</v>
      </c>
      <c r="C6915" s="539"/>
      <c r="D6915" s="620"/>
      <c r="E6915" s="620"/>
      <c r="F6915" s="48"/>
      <c r="N6915" s="285"/>
      <c r="O6915" s="285"/>
      <c r="U6915" s="285"/>
      <c r="V6915" s="285"/>
      <c r="W6915" s="285"/>
      <c r="X6915" s="285"/>
    </row>
    <row r="6916" spans="1:24">
      <c r="A6916" s="45"/>
      <c r="B6916" s="43">
        <f t="shared" si="114"/>
        <v>6894</v>
      </c>
      <c r="C6916" s="539"/>
      <c r="D6916" s="620"/>
      <c r="E6916" s="620"/>
      <c r="F6916" s="48"/>
      <c r="N6916" s="285"/>
      <c r="O6916" s="285"/>
      <c r="U6916" s="285"/>
      <c r="V6916" s="285"/>
      <c r="W6916" s="285"/>
      <c r="X6916" s="285"/>
    </row>
    <row r="6917" spans="1:24">
      <c r="A6917" s="45"/>
      <c r="B6917" s="43">
        <f t="shared" si="114"/>
        <v>6895</v>
      </c>
      <c r="C6917" s="539"/>
      <c r="D6917" s="620"/>
      <c r="E6917" s="620"/>
      <c r="F6917" s="48"/>
      <c r="N6917" s="285"/>
      <c r="O6917" s="285"/>
      <c r="U6917" s="285"/>
      <c r="V6917" s="285"/>
      <c r="W6917" s="285"/>
      <c r="X6917" s="285"/>
    </row>
    <row r="6918" spans="1:24">
      <c r="A6918" s="45"/>
      <c r="B6918" s="43">
        <f t="shared" si="114"/>
        <v>6896</v>
      </c>
      <c r="C6918" s="539"/>
      <c r="D6918" s="620"/>
      <c r="E6918" s="620"/>
      <c r="F6918" s="48"/>
      <c r="N6918" s="285"/>
      <c r="O6918" s="285"/>
      <c r="U6918" s="285"/>
      <c r="V6918" s="285"/>
      <c r="W6918" s="285"/>
      <c r="X6918" s="285"/>
    </row>
    <row r="6919" spans="1:24">
      <c r="A6919" s="45"/>
      <c r="B6919" s="43">
        <f t="shared" si="114"/>
        <v>6897</v>
      </c>
      <c r="C6919" s="539"/>
      <c r="D6919" s="620"/>
      <c r="E6919" s="620"/>
      <c r="F6919" s="48"/>
      <c r="N6919" s="285"/>
      <c r="O6919" s="285"/>
      <c r="U6919" s="285"/>
      <c r="V6919" s="285"/>
      <c r="W6919" s="285"/>
      <c r="X6919" s="285"/>
    </row>
    <row r="6920" spans="1:24">
      <c r="A6920" s="45"/>
      <c r="B6920" s="43">
        <f t="shared" si="114"/>
        <v>6898</v>
      </c>
      <c r="C6920" s="539"/>
      <c r="D6920" s="620"/>
      <c r="E6920" s="620"/>
      <c r="F6920" s="48"/>
      <c r="N6920" s="285"/>
      <c r="O6920" s="285"/>
      <c r="U6920" s="285"/>
      <c r="V6920" s="285"/>
      <c r="W6920" s="285"/>
      <c r="X6920" s="285"/>
    </row>
    <row r="6921" spans="1:24">
      <c r="A6921" s="45"/>
      <c r="B6921" s="43">
        <f t="shared" si="114"/>
        <v>6899</v>
      </c>
      <c r="C6921" s="539"/>
      <c r="D6921" s="620"/>
      <c r="E6921" s="620"/>
      <c r="F6921" s="48"/>
      <c r="N6921" s="285"/>
      <c r="O6921" s="285"/>
      <c r="U6921" s="285"/>
      <c r="V6921" s="285"/>
      <c r="W6921" s="285"/>
      <c r="X6921" s="285"/>
    </row>
    <row r="6922" spans="1:24">
      <c r="A6922" s="45"/>
      <c r="B6922" s="43">
        <f t="shared" si="114"/>
        <v>6900</v>
      </c>
      <c r="C6922" s="539"/>
      <c r="D6922" s="620"/>
      <c r="E6922" s="620"/>
      <c r="F6922" s="48"/>
      <c r="N6922" s="285"/>
      <c r="O6922" s="285"/>
      <c r="U6922" s="285"/>
      <c r="V6922" s="285"/>
      <c r="W6922" s="285"/>
      <c r="X6922" s="285"/>
    </row>
    <row r="6923" spans="1:24">
      <c r="A6923" s="45"/>
      <c r="B6923" s="43">
        <f t="shared" si="114"/>
        <v>6901</v>
      </c>
      <c r="C6923" s="539"/>
      <c r="D6923" s="620"/>
      <c r="E6923" s="620"/>
      <c r="F6923" s="48"/>
      <c r="N6923" s="285"/>
      <c r="O6923" s="285"/>
      <c r="U6923" s="285"/>
      <c r="V6923" s="285"/>
      <c r="W6923" s="285"/>
      <c r="X6923" s="285"/>
    </row>
    <row r="6924" spans="1:24">
      <c r="A6924" s="45"/>
      <c r="B6924" s="43">
        <f t="shared" si="114"/>
        <v>6902</v>
      </c>
      <c r="C6924" s="539"/>
      <c r="D6924" s="620"/>
      <c r="E6924" s="620"/>
      <c r="F6924" s="48"/>
      <c r="N6924" s="285"/>
      <c r="O6924" s="285"/>
      <c r="U6924" s="285"/>
      <c r="V6924" s="285"/>
      <c r="W6924" s="285"/>
      <c r="X6924" s="285"/>
    </row>
    <row r="6925" spans="1:24">
      <c r="A6925" s="45"/>
      <c r="B6925" s="43">
        <f t="shared" si="114"/>
        <v>6903</v>
      </c>
      <c r="C6925" s="539"/>
      <c r="D6925" s="620"/>
      <c r="E6925" s="620"/>
      <c r="F6925" s="48"/>
      <c r="N6925" s="285"/>
      <c r="O6925" s="285"/>
      <c r="U6925" s="285"/>
      <c r="V6925" s="285"/>
      <c r="W6925" s="285"/>
      <c r="X6925" s="285"/>
    </row>
    <row r="6926" spans="1:24">
      <c r="A6926" s="45"/>
      <c r="B6926" s="43">
        <f t="shared" si="114"/>
        <v>6904</v>
      </c>
      <c r="C6926" s="539"/>
      <c r="D6926" s="620"/>
      <c r="E6926" s="620"/>
      <c r="F6926" s="48"/>
      <c r="N6926" s="285"/>
      <c r="O6926" s="285"/>
      <c r="U6926" s="285"/>
      <c r="V6926" s="285"/>
      <c r="W6926" s="285"/>
      <c r="X6926" s="285"/>
    </row>
    <row r="6927" spans="1:24">
      <c r="A6927" s="45"/>
      <c r="B6927" s="43">
        <f t="shared" si="114"/>
        <v>6905</v>
      </c>
      <c r="C6927" s="539"/>
      <c r="D6927" s="620"/>
      <c r="E6927" s="620"/>
      <c r="F6927" s="48"/>
      <c r="N6927" s="285"/>
      <c r="O6927" s="285"/>
      <c r="U6927" s="285"/>
      <c r="V6927" s="285"/>
      <c r="W6927" s="285"/>
      <c r="X6927" s="285"/>
    </row>
    <row r="6928" spans="1:24">
      <c r="A6928" s="45"/>
      <c r="B6928" s="43">
        <f t="shared" si="114"/>
        <v>6906</v>
      </c>
      <c r="C6928" s="539"/>
      <c r="D6928" s="620"/>
      <c r="E6928" s="620"/>
      <c r="F6928" s="48"/>
      <c r="N6928" s="285"/>
      <c r="O6928" s="285"/>
      <c r="U6928" s="285"/>
      <c r="V6928" s="285"/>
      <c r="W6928" s="285"/>
      <c r="X6928" s="285"/>
    </row>
    <row r="6929" spans="1:24">
      <c r="A6929" s="45"/>
      <c r="B6929" s="43">
        <f t="shared" si="114"/>
        <v>6907</v>
      </c>
      <c r="C6929" s="539"/>
      <c r="D6929" s="620"/>
      <c r="E6929" s="620"/>
      <c r="F6929" s="48"/>
      <c r="N6929" s="285"/>
      <c r="O6929" s="285"/>
      <c r="U6929" s="285"/>
      <c r="V6929" s="285"/>
      <c r="W6929" s="285"/>
      <c r="X6929" s="285"/>
    </row>
    <row r="6930" spans="1:24">
      <c r="A6930" s="45"/>
      <c r="B6930" s="43">
        <f t="shared" si="114"/>
        <v>6908</v>
      </c>
      <c r="C6930" s="539"/>
      <c r="D6930" s="620"/>
      <c r="E6930" s="620"/>
      <c r="F6930" s="48"/>
      <c r="N6930" s="285"/>
      <c r="O6930" s="285"/>
      <c r="U6930" s="285"/>
      <c r="V6930" s="285"/>
      <c r="W6930" s="285"/>
      <c r="X6930" s="285"/>
    </row>
    <row r="6931" spans="1:24">
      <c r="A6931" s="45"/>
      <c r="B6931" s="43">
        <f t="shared" si="114"/>
        <v>6909</v>
      </c>
      <c r="C6931" s="539"/>
      <c r="D6931" s="620"/>
      <c r="E6931" s="620"/>
      <c r="F6931" s="48"/>
      <c r="N6931" s="285"/>
      <c r="O6931" s="285"/>
      <c r="U6931" s="285"/>
      <c r="V6931" s="285"/>
      <c r="W6931" s="285"/>
      <c r="X6931" s="285"/>
    </row>
    <row r="6932" spans="1:24">
      <c r="A6932" s="45"/>
      <c r="B6932" s="43">
        <f t="shared" si="114"/>
        <v>6910</v>
      </c>
      <c r="C6932" s="539"/>
      <c r="D6932" s="620"/>
      <c r="E6932" s="620"/>
      <c r="F6932" s="48"/>
      <c r="N6932" s="285"/>
      <c r="O6932" s="285"/>
      <c r="U6932" s="285"/>
      <c r="V6932" s="285"/>
      <c r="W6932" s="285"/>
      <c r="X6932" s="285"/>
    </row>
    <row r="6933" spans="1:24">
      <c r="A6933" s="45"/>
      <c r="B6933" s="43">
        <f t="shared" si="114"/>
        <v>6911</v>
      </c>
      <c r="C6933" s="539"/>
      <c r="D6933" s="620"/>
      <c r="E6933" s="620"/>
      <c r="F6933" s="48"/>
      <c r="N6933" s="285"/>
      <c r="O6933" s="285"/>
      <c r="U6933" s="285"/>
      <c r="V6933" s="285"/>
      <c r="W6933" s="285"/>
      <c r="X6933" s="285"/>
    </row>
    <row r="6934" spans="1:24">
      <c r="A6934" s="45"/>
      <c r="B6934" s="43">
        <f t="shared" si="114"/>
        <v>6912</v>
      </c>
      <c r="C6934" s="539"/>
      <c r="D6934" s="620"/>
      <c r="E6934" s="620"/>
      <c r="F6934" s="48"/>
      <c r="N6934" s="285"/>
      <c r="O6934" s="285"/>
      <c r="U6934" s="285"/>
      <c r="V6934" s="285"/>
      <c r="W6934" s="285"/>
      <c r="X6934" s="285"/>
    </row>
    <row r="6935" spans="1:24">
      <c r="A6935" s="45"/>
      <c r="B6935" s="43">
        <f t="shared" si="114"/>
        <v>6913</v>
      </c>
      <c r="C6935" s="539"/>
      <c r="D6935" s="620"/>
      <c r="E6935" s="620"/>
      <c r="F6935" s="48"/>
      <c r="N6935" s="285"/>
      <c r="O6935" s="285"/>
      <c r="U6935" s="285"/>
      <c r="V6935" s="285"/>
      <c r="W6935" s="285"/>
      <c r="X6935" s="285"/>
    </row>
    <row r="6936" spans="1:24">
      <c r="A6936" s="45"/>
      <c r="B6936" s="43">
        <f t="shared" si="114"/>
        <v>6914</v>
      </c>
      <c r="C6936" s="539"/>
      <c r="D6936" s="620"/>
      <c r="E6936" s="620"/>
      <c r="F6936" s="48"/>
      <c r="N6936" s="285"/>
      <c r="O6936" s="285"/>
      <c r="U6936" s="285"/>
      <c r="V6936" s="285"/>
      <c r="W6936" s="285"/>
      <c r="X6936" s="285"/>
    </row>
    <row r="6937" spans="1:24">
      <c r="A6937" s="45"/>
      <c r="B6937" s="43">
        <f t="shared" ref="B6937:B7000" si="115">B6936+1</f>
        <v>6915</v>
      </c>
      <c r="C6937" s="539"/>
      <c r="D6937" s="620"/>
      <c r="E6937" s="620"/>
      <c r="F6937" s="48"/>
      <c r="N6937" s="285"/>
      <c r="O6937" s="285"/>
      <c r="U6937" s="285"/>
      <c r="V6937" s="285"/>
      <c r="W6937" s="285"/>
      <c r="X6937" s="285"/>
    </row>
    <row r="6938" spans="1:24">
      <c r="A6938" s="45"/>
      <c r="B6938" s="43">
        <f t="shared" si="115"/>
        <v>6916</v>
      </c>
      <c r="C6938" s="539"/>
      <c r="D6938" s="620"/>
      <c r="E6938" s="620"/>
      <c r="F6938" s="48"/>
      <c r="N6938" s="285"/>
      <c r="O6938" s="285"/>
      <c r="U6938" s="285"/>
      <c r="V6938" s="285"/>
      <c r="W6938" s="285"/>
      <c r="X6938" s="285"/>
    </row>
    <row r="6939" spans="1:24">
      <c r="A6939" s="45"/>
      <c r="B6939" s="43">
        <f t="shared" si="115"/>
        <v>6917</v>
      </c>
      <c r="C6939" s="539"/>
      <c r="D6939" s="620"/>
      <c r="E6939" s="620"/>
      <c r="F6939" s="48"/>
      <c r="N6939" s="285"/>
      <c r="O6939" s="285"/>
      <c r="U6939" s="285"/>
      <c r="V6939" s="285"/>
      <c r="W6939" s="285"/>
      <c r="X6939" s="285"/>
    </row>
    <row r="6940" spans="1:24">
      <c r="A6940" s="45"/>
      <c r="B6940" s="43">
        <f t="shared" si="115"/>
        <v>6918</v>
      </c>
      <c r="C6940" s="539"/>
      <c r="D6940" s="620"/>
      <c r="E6940" s="620"/>
      <c r="F6940" s="48"/>
      <c r="N6940" s="285"/>
      <c r="O6940" s="285"/>
      <c r="U6940" s="285"/>
      <c r="V6940" s="285"/>
      <c r="W6940" s="285"/>
      <c r="X6940" s="285"/>
    </row>
    <row r="6941" spans="1:24">
      <c r="A6941" s="45"/>
      <c r="B6941" s="43">
        <f t="shared" si="115"/>
        <v>6919</v>
      </c>
      <c r="C6941" s="539"/>
      <c r="D6941" s="620"/>
      <c r="E6941" s="620"/>
      <c r="F6941" s="48"/>
      <c r="N6941" s="285"/>
      <c r="O6941" s="285"/>
      <c r="U6941" s="285"/>
      <c r="V6941" s="285"/>
      <c r="W6941" s="285"/>
      <c r="X6941" s="285"/>
    </row>
    <row r="6942" spans="1:24">
      <c r="A6942" s="45"/>
      <c r="B6942" s="43">
        <f t="shared" si="115"/>
        <v>6920</v>
      </c>
      <c r="C6942" s="539"/>
      <c r="D6942" s="620"/>
      <c r="E6942" s="620"/>
      <c r="F6942" s="48"/>
      <c r="N6942" s="285"/>
      <c r="O6942" s="285"/>
      <c r="U6942" s="285"/>
      <c r="V6942" s="285"/>
      <c r="W6942" s="285"/>
      <c r="X6942" s="285"/>
    </row>
    <row r="6943" spans="1:24">
      <c r="A6943" s="45"/>
      <c r="B6943" s="43">
        <f t="shared" si="115"/>
        <v>6921</v>
      </c>
      <c r="C6943" s="539"/>
      <c r="D6943" s="620"/>
      <c r="E6943" s="620"/>
      <c r="F6943" s="48"/>
      <c r="N6943" s="285"/>
      <c r="O6943" s="285"/>
      <c r="U6943" s="285"/>
      <c r="V6943" s="285"/>
      <c r="W6943" s="285"/>
      <c r="X6943" s="285"/>
    </row>
    <row r="6944" spans="1:24">
      <c r="A6944" s="45"/>
      <c r="B6944" s="43">
        <f t="shared" si="115"/>
        <v>6922</v>
      </c>
      <c r="C6944" s="539"/>
      <c r="D6944" s="620"/>
      <c r="E6944" s="620"/>
      <c r="F6944" s="48"/>
      <c r="N6944" s="285"/>
      <c r="O6944" s="285"/>
      <c r="U6944" s="285"/>
      <c r="V6944" s="285"/>
      <c r="W6944" s="285"/>
      <c r="X6944" s="285"/>
    </row>
    <row r="6945" spans="1:24">
      <c r="A6945" s="45"/>
      <c r="B6945" s="43">
        <f t="shared" si="115"/>
        <v>6923</v>
      </c>
      <c r="C6945" s="539"/>
      <c r="D6945" s="620"/>
      <c r="E6945" s="620"/>
      <c r="F6945" s="48"/>
      <c r="N6945" s="285"/>
      <c r="O6945" s="285"/>
      <c r="U6945" s="285"/>
      <c r="V6945" s="285"/>
      <c r="W6945" s="285"/>
      <c r="X6945" s="285"/>
    </row>
    <row r="6946" spans="1:24">
      <c r="A6946" s="45"/>
      <c r="B6946" s="43">
        <f t="shared" si="115"/>
        <v>6924</v>
      </c>
      <c r="C6946" s="539"/>
      <c r="D6946" s="620"/>
      <c r="E6946" s="620"/>
      <c r="F6946" s="48"/>
      <c r="N6946" s="285"/>
      <c r="O6946" s="285"/>
      <c r="U6946" s="285"/>
      <c r="V6946" s="285"/>
      <c r="W6946" s="285"/>
      <c r="X6946" s="285"/>
    </row>
    <row r="6947" spans="1:24">
      <c r="A6947" s="45"/>
      <c r="B6947" s="43">
        <f t="shared" si="115"/>
        <v>6925</v>
      </c>
      <c r="C6947" s="539"/>
      <c r="D6947" s="620"/>
      <c r="E6947" s="620"/>
      <c r="F6947" s="48"/>
      <c r="N6947" s="285"/>
      <c r="O6947" s="285"/>
      <c r="U6947" s="285"/>
      <c r="V6947" s="285"/>
      <c r="W6947" s="285"/>
      <c r="X6947" s="285"/>
    </row>
    <row r="6948" spans="1:24">
      <c r="A6948" s="45"/>
      <c r="B6948" s="43">
        <f t="shared" si="115"/>
        <v>6926</v>
      </c>
      <c r="C6948" s="539"/>
      <c r="D6948" s="620"/>
      <c r="E6948" s="620"/>
      <c r="F6948" s="48"/>
      <c r="N6948" s="285"/>
      <c r="O6948" s="285"/>
      <c r="U6948" s="285"/>
      <c r="V6948" s="285"/>
      <c r="W6948" s="285"/>
      <c r="X6948" s="285"/>
    </row>
    <row r="6949" spans="1:24">
      <c r="A6949" s="45"/>
      <c r="B6949" s="43">
        <f t="shared" si="115"/>
        <v>6927</v>
      </c>
      <c r="C6949" s="539"/>
      <c r="D6949" s="620"/>
      <c r="E6949" s="620"/>
      <c r="F6949" s="48"/>
      <c r="N6949" s="285"/>
      <c r="O6949" s="285"/>
      <c r="U6949" s="285"/>
      <c r="V6949" s="285"/>
      <c r="W6949" s="285"/>
      <c r="X6949" s="285"/>
    </row>
    <row r="6950" spans="1:24">
      <c r="A6950" s="45"/>
      <c r="B6950" s="43">
        <f t="shared" si="115"/>
        <v>6928</v>
      </c>
      <c r="C6950" s="539"/>
      <c r="D6950" s="620"/>
      <c r="E6950" s="620"/>
      <c r="F6950" s="48"/>
      <c r="N6950" s="285"/>
      <c r="O6950" s="285"/>
      <c r="U6950" s="285"/>
      <c r="V6950" s="285"/>
      <c r="W6950" s="285"/>
      <c r="X6950" s="285"/>
    </row>
    <row r="6951" spans="1:24">
      <c r="A6951" s="45"/>
      <c r="B6951" s="43">
        <f t="shared" si="115"/>
        <v>6929</v>
      </c>
      <c r="C6951" s="539"/>
      <c r="D6951" s="620"/>
      <c r="E6951" s="620"/>
      <c r="F6951" s="48"/>
      <c r="N6951" s="285"/>
      <c r="O6951" s="285"/>
      <c r="U6951" s="285"/>
      <c r="V6951" s="285"/>
      <c r="W6951" s="285"/>
      <c r="X6951" s="285"/>
    </row>
    <row r="6952" spans="1:24">
      <c r="A6952" s="45"/>
      <c r="B6952" s="43">
        <f t="shared" si="115"/>
        <v>6930</v>
      </c>
      <c r="C6952" s="539"/>
      <c r="D6952" s="620"/>
      <c r="E6952" s="620"/>
      <c r="F6952" s="48"/>
      <c r="N6952" s="285"/>
      <c r="O6952" s="285"/>
      <c r="U6952" s="285"/>
      <c r="V6952" s="285"/>
      <c r="W6952" s="285"/>
      <c r="X6952" s="285"/>
    </row>
    <row r="6953" spans="1:24">
      <c r="A6953" s="45"/>
      <c r="B6953" s="43">
        <f t="shared" si="115"/>
        <v>6931</v>
      </c>
      <c r="C6953" s="539"/>
      <c r="D6953" s="620"/>
      <c r="E6953" s="620"/>
      <c r="F6953" s="48"/>
      <c r="N6953" s="285"/>
      <c r="O6953" s="285"/>
      <c r="U6953" s="285"/>
      <c r="V6953" s="285"/>
      <c r="W6953" s="285"/>
      <c r="X6953" s="285"/>
    </row>
    <row r="6954" spans="1:24">
      <c r="A6954" s="45"/>
      <c r="B6954" s="43">
        <f t="shared" si="115"/>
        <v>6932</v>
      </c>
      <c r="C6954" s="539"/>
      <c r="D6954" s="620"/>
      <c r="E6954" s="620"/>
      <c r="F6954" s="48"/>
      <c r="N6954" s="285"/>
      <c r="O6954" s="285"/>
      <c r="U6954" s="285"/>
      <c r="V6954" s="285"/>
      <c r="W6954" s="285"/>
      <c r="X6954" s="285"/>
    </row>
    <row r="6955" spans="1:24">
      <c r="A6955" s="45"/>
      <c r="B6955" s="43">
        <f t="shared" si="115"/>
        <v>6933</v>
      </c>
      <c r="C6955" s="539"/>
      <c r="D6955" s="620"/>
      <c r="E6955" s="620"/>
      <c r="F6955" s="48"/>
      <c r="N6955" s="285"/>
      <c r="O6955" s="285"/>
      <c r="U6955" s="285"/>
      <c r="V6955" s="285"/>
      <c r="W6955" s="285"/>
      <c r="X6955" s="285"/>
    </row>
    <row r="6956" spans="1:24">
      <c r="A6956" s="45"/>
      <c r="B6956" s="43">
        <f t="shared" si="115"/>
        <v>6934</v>
      </c>
      <c r="C6956" s="539"/>
      <c r="D6956" s="620"/>
      <c r="E6956" s="620"/>
      <c r="F6956" s="48"/>
      <c r="N6956" s="285"/>
      <c r="O6956" s="285"/>
      <c r="U6956" s="285"/>
      <c r="V6956" s="285"/>
      <c r="W6956" s="285"/>
      <c r="X6956" s="285"/>
    </row>
    <row r="6957" spans="1:24">
      <c r="A6957" s="45"/>
      <c r="B6957" s="43">
        <f t="shared" si="115"/>
        <v>6935</v>
      </c>
      <c r="C6957" s="539"/>
      <c r="D6957" s="620"/>
      <c r="E6957" s="620"/>
      <c r="F6957" s="48"/>
      <c r="N6957" s="285"/>
      <c r="O6957" s="285"/>
      <c r="U6957" s="285"/>
      <c r="V6957" s="285"/>
      <c r="W6957" s="285"/>
      <c r="X6957" s="285"/>
    </row>
    <row r="6958" spans="1:24">
      <c r="A6958" s="45"/>
      <c r="B6958" s="43">
        <f t="shared" si="115"/>
        <v>6936</v>
      </c>
      <c r="C6958" s="539"/>
      <c r="D6958" s="620"/>
      <c r="E6958" s="620"/>
      <c r="F6958" s="48"/>
      <c r="N6958" s="285"/>
      <c r="O6958" s="285"/>
      <c r="U6958" s="285"/>
      <c r="V6958" s="285"/>
      <c r="W6958" s="285"/>
      <c r="X6958" s="285"/>
    </row>
    <row r="6959" spans="1:24">
      <c r="A6959" s="45"/>
      <c r="B6959" s="43">
        <f t="shared" si="115"/>
        <v>6937</v>
      </c>
      <c r="C6959" s="539"/>
      <c r="D6959" s="620"/>
      <c r="E6959" s="620"/>
      <c r="F6959" s="48"/>
      <c r="N6959" s="285"/>
      <c r="O6959" s="285"/>
      <c r="U6959" s="285"/>
      <c r="V6959" s="285"/>
      <c r="W6959" s="285"/>
      <c r="X6959" s="285"/>
    </row>
    <row r="6960" spans="1:24">
      <c r="A6960" s="45"/>
      <c r="B6960" s="43">
        <f t="shared" si="115"/>
        <v>6938</v>
      </c>
      <c r="C6960" s="539"/>
      <c r="D6960" s="620"/>
      <c r="E6960" s="620"/>
      <c r="F6960" s="48"/>
      <c r="N6960" s="285"/>
      <c r="O6960" s="285"/>
      <c r="U6960" s="285"/>
      <c r="V6960" s="285"/>
      <c r="W6960" s="285"/>
      <c r="X6960" s="285"/>
    </row>
    <row r="6961" spans="1:24">
      <c r="A6961" s="45"/>
      <c r="B6961" s="43">
        <f t="shared" si="115"/>
        <v>6939</v>
      </c>
      <c r="C6961" s="539"/>
      <c r="D6961" s="620"/>
      <c r="E6961" s="620"/>
      <c r="F6961" s="48"/>
      <c r="N6961" s="285"/>
      <c r="O6961" s="285"/>
      <c r="U6961" s="285"/>
      <c r="V6961" s="285"/>
      <c r="W6961" s="285"/>
      <c r="X6961" s="285"/>
    </row>
    <row r="6962" spans="1:24">
      <c r="A6962" s="45"/>
      <c r="B6962" s="43">
        <f t="shared" si="115"/>
        <v>6940</v>
      </c>
      <c r="C6962" s="539"/>
      <c r="D6962" s="620"/>
      <c r="E6962" s="620"/>
      <c r="F6962" s="48"/>
      <c r="N6962" s="285"/>
      <c r="O6962" s="285"/>
      <c r="U6962" s="285"/>
      <c r="V6962" s="285"/>
      <c r="W6962" s="285"/>
      <c r="X6962" s="285"/>
    </row>
    <row r="6963" spans="1:24">
      <c r="A6963" s="45"/>
      <c r="B6963" s="43">
        <f t="shared" si="115"/>
        <v>6941</v>
      </c>
      <c r="C6963" s="539"/>
      <c r="D6963" s="620"/>
      <c r="E6963" s="620"/>
      <c r="F6963" s="48"/>
      <c r="N6963" s="285"/>
      <c r="O6963" s="285"/>
      <c r="U6963" s="285"/>
      <c r="V6963" s="285"/>
      <c r="W6963" s="285"/>
      <c r="X6963" s="285"/>
    </row>
    <row r="6964" spans="1:24">
      <c r="A6964" s="45"/>
      <c r="B6964" s="43">
        <f t="shared" si="115"/>
        <v>6942</v>
      </c>
      <c r="C6964" s="539"/>
      <c r="D6964" s="620"/>
      <c r="E6964" s="620"/>
      <c r="F6964" s="48"/>
      <c r="N6964" s="285"/>
      <c r="O6964" s="285"/>
      <c r="U6964" s="285"/>
      <c r="V6964" s="285"/>
      <c r="W6964" s="285"/>
      <c r="X6964" s="285"/>
    </row>
    <row r="6965" spans="1:24">
      <c r="A6965" s="45"/>
      <c r="B6965" s="43">
        <f t="shared" si="115"/>
        <v>6943</v>
      </c>
      <c r="C6965" s="539"/>
      <c r="D6965" s="620"/>
      <c r="E6965" s="620"/>
      <c r="F6965" s="48"/>
      <c r="N6965" s="285"/>
      <c r="O6965" s="285"/>
      <c r="U6965" s="285"/>
      <c r="V6965" s="285"/>
      <c r="W6965" s="285"/>
      <c r="X6965" s="285"/>
    </row>
    <row r="6966" spans="1:24">
      <c r="A6966" s="45"/>
      <c r="B6966" s="43">
        <f t="shared" si="115"/>
        <v>6944</v>
      </c>
      <c r="C6966" s="539"/>
      <c r="D6966" s="620"/>
      <c r="E6966" s="620"/>
      <c r="F6966" s="48"/>
      <c r="N6966" s="285"/>
      <c r="O6966" s="285"/>
      <c r="U6966" s="285"/>
      <c r="V6966" s="285"/>
      <c r="W6966" s="285"/>
      <c r="X6966" s="285"/>
    </row>
    <row r="6967" spans="1:24">
      <c r="A6967" s="45"/>
      <c r="B6967" s="43">
        <f t="shared" si="115"/>
        <v>6945</v>
      </c>
      <c r="C6967" s="539"/>
      <c r="D6967" s="620"/>
      <c r="E6967" s="620"/>
      <c r="F6967" s="48"/>
      <c r="N6967" s="285"/>
      <c r="O6967" s="285"/>
      <c r="U6967" s="285"/>
      <c r="V6967" s="285"/>
      <c r="W6967" s="285"/>
      <c r="X6967" s="285"/>
    </row>
    <row r="6968" spans="1:24">
      <c r="A6968" s="45"/>
      <c r="B6968" s="43">
        <f t="shared" si="115"/>
        <v>6946</v>
      </c>
      <c r="C6968" s="539"/>
      <c r="D6968" s="620"/>
      <c r="E6968" s="620"/>
      <c r="F6968" s="48"/>
      <c r="N6968" s="285"/>
      <c r="O6968" s="285"/>
      <c r="U6968" s="285"/>
      <c r="V6968" s="285"/>
      <c r="W6968" s="285"/>
      <c r="X6968" s="285"/>
    </row>
    <row r="6969" spans="1:24">
      <c r="A6969" s="45"/>
      <c r="B6969" s="43">
        <f t="shared" si="115"/>
        <v>6947</v>
      </c>
      <c r="C6969" s="539"/>
      <c r="D6969" s="620"/>
      <c r="E6969" s="620"/>
      <c r="F6969" s="48"/>
      <c r="N6969" s="285"/>
      <c r="O6969" s="285"/>
      <c r="U6969" s="285"/>
      <c r="V6969" s="285"/>
      <c r="W6969" s="285"/>
      <c r="X6969" s="285"/>
    </row>
    <row r="6970" spans="1:24">
      <c r="A6970" s="45"/>
      <c r="B6970" s="43">
        <f t="shared" si="115"/>
        <v>6948</v>
      </c>
      <c r="C6970" s="539"/>
      <c r="D6970" s="620"/>
      <c r="E6970" s="620"/>
      <c r="F6970" s="48"/>
      <c r="N6970" s="285"/>
      <c r="O6970" s="285"/>
      <c r="U6970" s="285"/>
      <c r="V6970" s="285"/>
      <c r="W6970" s="285"/>
      <c r="X6970" s="285"/>
    </row>
    <row r="6971" spans="1:24">
      <c r="A6971" s="45"/>
      <c r="B6971" s="43">
        <f t="shared" si="115"/>
        <v>6949</v>
      </c>
      <c r="C6971" s="539"/>
      <c r="D6971" s="620"/>
      <c r="E6971" s="620"/>
      <c r="F6971" s="48"/>
      <c r="N6971" s="285"/>
      <c r="O6971" s="285"/>
      <c r="U6971" s="285"/>
      <c r="V6971" s="285"/>
      <c r="W6971" s="285"/>
      <c r="X6971" s="285"/>
    </row>
    <row r="6972" spans="1:24">
      <c r="A6972" s="45"/>
      <c r="B6972" s="43">
        <f t="shared" si="115"/>
        <v>6950</v>
      </c>
      <c r="C6972" s="539"/>
      <c r="D6972" s="620"/>
      <c r="E6972" s="620"/>
      <c r="F6972" s="48"/>
      <c r="N6972" s="285"/>
      <c r="O6972" s="285"/>
      <c r="U6972" s="285"/>
      <c r="V6972" s="285"/>
      <c r="W6972" s="285"/>
      <c r="X6972" s="285"/>
    </row>
    <row r="6973" spans="1:24">
      <c r="A6973" s="45"/>
      <c r="B6973" s="43">
        <f t="shared" si="115"/>
        <v>6951</v>
      </c>
      <c r="C6973" s="539"/>
      <c r="D6973" s="620"/>
      <c r="E6973" s="620"/>
      <c r="F6973" s="48"/>
      <c r="N6973" s="285"/>
      <c r="O6973" s="285"/>
      <c r="U6973" s="285"/>
      <c r="V6973" s="285"/>
      <c r="W6973" s="285"/>
      <c r="X6973" s="285"/>
    </row>
    <row r="6974" spans="1:24">
      <c r="A6974" s="45"/>
      <c r="B6974" s="43">
        <f t="shared" si="115"/>
        <v>6952</v>
      </c>
      <c r="C6974" s="539"/>
      <c r="D6974" s="620"/>
      <c r="E6974" s="620"/>
      <c r="F6974" s="48"/>
      <c r="N6974" s="285"/>
      <c r="O6974" s="285"/>
      <c r="U6974" s="285"/>
      <c r="V6974" s="285"/>
      <c r="W6974" s="285"/>
      <c r="X6974" s="285"/>
    </row>
    <row r="6975" spans="1:24">
      <c r="A6975" s="45"/>
      <c r="B6975" s="43">
        <f t="shared" si="115"/>
        <v>6953</v>
      </c>
      <c r="C6975" s="539"/>
      <c r="D6975" s="620"/>
      <c r="E6975" s="620"/>
      <c r="F6975" s="48"/>
      <c r="N6975" s="285"/>
      <c r="O6975" s="285"/>
      <c r="U6975" s="285"/>
      <c r="V6975" s="285"/>
      <c r="W6975" s="285"/>
      <c r="X6975" s="285"/>
    </row>
    <row r="6976" spans="1:24">
      <c r="A6976" s="45"/>
      <c r="B6976" s="43">
        <f t="shared" si="115"/>
        <v>6954</v>
      </c>
      <c r="C6976" s="539"/>
      <c r="D6976" s="620"/>
      <c r="E6976" s="620"/>
      <c r="F6976" s="48"/>
      <c r="N6976" s="285"/>
      <c r="O6976" s="285"/>
      <c r="U6976" s="285"/>
      <c r="V6976" s="285"/>
      <c r="W6976" s="285"/>
      <c r="X6976" s="285"/>
    </row>
    <row r="6977" spans="1:24">
      <c r="A6977" s="45"/>
      <c r="B6977" s="43">
        <f t="shared" si="115"/>
        <v>6955</v>
      </c>
      <c r="C6977" s="539"/>
      <c r="D6977" s="620"/>
      <c r="E6977" s="620"/>
      <c r="F6977" s="48"/>
      <c r="N6977" s="285"/>
      <c r="O6977" s="285"/>
      <c r="U6977" s="285"/>
      <c r="V6977" s="285"/>
      <c r="W6977" s="285"/>
      <c r="X6977" s="285"/>
    </row>
    <row r="6978" spans="1:24">
      <c r="A6978" s="45"/>
      <c r="B6978" s="43">
        <f t="shared" si="115"/>
        <v>6956</v>
      </c>
      <c r="C6978" s="539"/>
      <c r="D6978" s="620"/>
      <c r="E6978" s="620"/>
      <c r="F6978" s="48"/>
      <c r="N6978" s="285"/>
      <c r="O6978" s="285"/>
      <c r="U6978" s="285"/>
      <c r="V6978" s="285"/>
      <c r="W6978" s="285"/>
      <c r="X6978" s="285"/>
    </row>
    <row r="6979" spans="1:24">
      <c r="A6979" s="45"/>
      <c r="B6979" s="43">
        <f t="shared" si="115"/>
        <v>6957</v>
      </c>
      <c r="C6979" s="539"/>
      <c r="D6979" s="620"/>
      <c r="E6979" s="620"/>
      <c r="F6979" s="48"/>
      <c r="N6979" s="285"/>
      <c r="O6979" s="285"/>
      <c r="U6979" s="285"/>
      <c r="V6979" s="285"/>
      <c r="W6979" s="285"/>
      <c r="X6979" s="285"/>
    </row>
    <row r="6980" spans="1:24">
      <c r="A6980" s="45"/>
      <c r="B6980" s="43">
        <f t="shared" si="115"/>
        <v>6958</v>
      </c>
      <c r="C6980" s="539"/>
      <c r="D6980" s="620"/>
      <c r="E6980" s="620"/>
      <c r="F6980" s="48"/>
      <c r="N6980" s="285"/>
      <c r="O6980" s="285"/>
      <c r="U6980" s="285"/>
      <c r="V6980" s="285"/>
      <c r="W6980" s="285"/>
      <c r="X6980" s="285"/>
    </row>
    <row r="6981" spans="1:24">
      <c r="A6981" s="45"/>
      <c r="B6981" s="43">
        <f t="shared" si="115"/>
        <v>6959</v>
      </c>
      <c r="C6981" s="539"/>
      <c r="D6981" s="620"/>
      <c r="E6981" s="620"/>
      <c r="F6981" s="48"/>
      <c r="N6981" s="285"/>
      <c r="O6981" s="285"/>
      <c r="U6981" s="285"/>
      <c r="V6981" s="285"/>
      <c r="W6981" s="285"/>
      <c r="X6981" s="285"/>
    </row>
    <row r="6982" spans="1:24">
      <c r="A6982" s="45"/>
      <c r="B6982" s="43">
        <f t="shared" si="115"/>
        <v>6960</v>
      </c>
      <c r="C6982" s="539"/>
      <c r="D6982" s="620"/>
      <c r="E6982" s="620"/>
      <c r="F6982" s="48"/>
      <c r="N6982" s="285"/>
      <c r="O6982" s="285"/>
      <c r="U6982" s="285"/>
      <c r="V6982" s="285"/>
      <c r="W6982" s="285"/>
      <c r="X6982" s="285"/>
    </row>
    <row r="6983" spans="1:24">
      <c r="A6983" s="45"/>
      <c r="B6983" s="43">
        <f t="shared" si="115"/>
        <v>6961</v>
      </c>
      <c r="C6983" s="539"/>
      <c r="D6983" s="620"/>
      <c r="E6983" s="620"/>
      <c r="F6983" s="48"/>
      <c r="N6983" s="285"/>
      <c r="O6983" s="285"/>
      <c r="U6983" s="285"/>
      <c r="V6983" s="285"/>
      <c r="W6983" s="285"/>
      <c r="X6983" s="285"/>
    </row>
    <row r="6984" spans="1:24">
      <c r="A6984" s="45"/>
      <c r="B6984" s="43">
        <f t="shared" si="115"/>
        <v>6962</v>
      </c>
      <c r="C6984" s="539"/>
      <c r="D6984" s="620"/>
      <c r="E6984" s="620"/>
      <c r="F6984" s="48"/>
      <c r="N6984" s="285"/>
      <c r="O6984" s="285"/>
      <c r="U6984" s="285"/>
      <c r="V6984" s="285"/>
      <c r="W6984" s="285"/>
      <c r="X6984" s="285"/>
    </row>
    <row r="6985" spans="1:24">
      <c r="A6985" s="45"/>
      <c r="B6985" s="43">
        <f t="shared" si="115"/>
        <v>6963</v>
      </c>
      <c r="C6985" s="539"/>
      <c r="D6985" s="620"/>
      <c r="E6985" s="620"/>
      <c r="F6985" s="48"/>
      <c r="N6985" s="285"/>
      <c r="O6985" s="285"/>
      <c r="U6985" s="285"/>
      <c r="V6985" s="285"/>
      <c r="W6985" s="285"/>
      <c r="X6985" s="285"/>
    </row>
    <row r="6986" spans="1:24">
      <c r="A6986" s="45"/>
      <c r="B6986" s="43">
        <f t="shared" si="115"/>
        <v>6964</v>
      </c>
      <c r="C6986" s="539"/>
      <c r="D6986" s="620"/>
      <c r="E6986" s="620"/>
      <c r="F6986" s="48"/>
      <c r="N6986" s="285"/>
      <c r="O6986" s="285"/>
      <c r="U6986" s="285"/>
      <c r="V6986" s="285"/>
      <c r="W6986" s="285"/>
      <c r="X6986" s="285"/>
    </row>
    <row r="6987" spans="1:24">
      <c r="A6987" s="45"/>
      <c r="B6987" s="43">
        <f t="shared" si="115"/>
        <v>6965</v>
      </c>
      <c r="C6987" s="539"/>
      <c r="D6987" s="620"/>
      <c r="E6987" s="620"/>
      <c r="F6987" s="48"/>
      <c r="N6987" s="285"/>
      <c r="O6987" s="285"/>
      <c r="U6987" s="285"/>
      <c r="V6987" s="285"/>
      <c r="W6987" s="285"/>
      <c r="X6987" s="285"/>
    </row>
    <row r="6988" spans="1:24">
      <c r="A6988" s="45"/>
      <c r="B6988" s="43">
        <f t="shared" si="115"/>
        <v>6966</v>
      </c>
      <c r="C6988" s="539"/>
      <c r="D6988" s="620"/>
      <c r="E6988" s="620"/>
      <c r="F6988" s="48"/>
      <c r="N6988" s="285"/>
      <c r="O6988" s="285"/>
      <c r="U6988" s="285"/>
      <c r="V6988" s="285"/>
      <c r="W6988" s="285"/>
      <c r="X6988" s="285"/>
    </row>
    <row r="6989" spans="1:24">
      <c r="A6989" s="45"/>
      <c r="B6989" s="43">
        <f t="shared" si="115"/>
        <v>6967</v>
      </c>
      <c r="C6989" s="539"/>
      <c r="D6989" s="620"/>
      <c r="E6989" s="620"/>
      <c r="F6989" s="48"/>
      <c r="N6989" s="285"/>
      <c r="O6989" s="285"/>
      <c r="U6989" s="285"/>
      <c r="V6989" s="285"/>
      <c r="W6989" s="285"/>
      <c r="X6989" s="285"/>
    </row>
    <row r="6990" spans="1:24">
      <c r="A6990" s="45"/>
      <c r="B6990" s="43">
        <f t="shared" si="115"/>
        <v>6968</v>
      </c>
      <c r="C6990" s="539"/>
      <c r="D6990" s="620"/>
      <c r="E6990" s="620"/>
      <c r="F6990" s="48"/>
      <c r="N6990" s="285"/>
      <c r="O6990" s="285"/>
      <c r="U6990" s="285"/>
      <c r="V6990" s="285"/>
      <c r="W6990" s="285"/>
      <c r="X6990" s="285"/>
    </row>
    <row r="6991" spans="1:24">
      <c r="A6991" s="45"/>
      <c r="B6991" s="43">
        <f t="shared" si="115"/>
        <v>6969</v>
      </c>
      <c r="C6991" s="539"/>
      <c r="D6991" s="620"/>
      <c r="E6991" s="620"/>
      <c r="F6991" s="48"/>
      <c r="N6991" s="285"/>
      <c r="O6991" s="285"/>
      <c r="U6991" s="285"/>
      <c r="V6991" s="285"/>
      <c r="W6991" s="285"/>
      <c r="X6991" s="285"/>
    </row>
    <row r="6992" spans="1:24">
      <c r="A6992" s="45"/>
      <c r="B6992" s="43">
        <f t="shared" si="115"/>
        <v>6970</v>
      </c>
      <c r="C6992" s="539"/>
      <c r="D6992" s="620"/>
      <c r="E6992" s="620"/>
      <c r="F6992" s="48"/>
      <c r="N6992" s="285"/>
      <c r="O6992" s="285"/>
      <c r="U6992" s="285"/>
      <c r="V6992" s="285"/>
      <c r="W6992" s="285"/>
      <c r="X6992" s="285"/>
    </row>
    <row r="6993" spans="1:24">
      <c r="A6993" s="45"/>
      <c r="B6993" s="43">
        <f t="shared" si="115"/>
        <v>6971</v>
      </c>
      <c r="C6993" s="539"/>
      <c r="D6993" s="620"/>
      <c r="E6993" s="620"/>
      <c r="F6993" s="48"/>
      <c r="N6993" s="285"/>
      <c r="O6993" s="285"/>
      <c r="U6993" s="285"/>
      <c r="V6993" s="285"/>
      <c r="W6993" s="285"/>
      <c r="X6993" s="285"/>
    </row>
    <row r="6994" spans="1:24">
      <c r="A6994" s="45"/>
      <c r="B6994" s="43">
        <f t="shared" si="115"/>
        <v>6972</v>
      </c>
      <c r="C6994" s="539"/>
      <c r="D6994" s="620"/>
      <c r="E6994" s="620"/>
      <c r="F6994" s="48"/>
      <c r="N6994" s="285"/>
      <c r="O6994" s="285"/>
      <c r="U6994" s="285"/>
      <c r="V6994" s="285"/>
      <c r="W6994" s="285"/>
      <c r="X6994" s="285"/>
    </row>
    <row r="6995" spans="1:24">
      <c r="A6995" s="45"/>
      <c r="B6995" s="43">
        <f t="shared" si="115"/>
        <v>6973</v>
      </c>
      <c r="C6995" s="539"/>
      <c r="D6995" s="620"/>
      <c r="E6995" s="620"/>
      <c r="F6995" s="48"/>
      <c r="N6995" s="285"/>
      <c r="O6995" s="285"/>
      <c r="U6995" s="285"/>
      <c r="V6995" s="285"/>
      <c r="W6995" s="285"/>
      <c r="X6995" s="285"/>
    </row>
    <row r="6996" spans="1:24">
      <c r="A6996" s="45"/>
      <c r="B6996" s="43">
        <f t="shared" si="115"/>
        <v>6974</v>
      </c>
      <c r="C6996" s="539"/>
      <c r="D6996" s="620"/>
      <c r="E6996" s="620"/>
      <c r="F6996" s="48"/>
      <c r="N6996" s="285"/>
      <c r="O6996" s="285"/>
      <c r="U6996" s="285"/>
      <c r="V6996" s="285"/>
      <c r="W6996" s="285"/>
      <c r="X6996" s="285"/>
    </row>
    <row r="6997" spans="1:24">
      <c r="A6997" s="45"/>
      <c r="B6997" s="43">
        <f t="shared" si="115"/>
        <v>6975</v>
      </c>
      <c r="C6997" s="539"/>
      <c r="D6997" s="620"/>
      <c r="E6997" s="620"/>
      <c r="F6997" s="48"/>
      <c r="N6997" s="285"/>
      <c r="O6997" s="285"/>
      <c r="U6997" s="285"/>
      <c r="V6997" s="285"/>
      <c r="W6997" s="285"/>
      <c r="X6997" s="285"/>
    </row>
    <row r="6998" spans="1:24">
      <c r="A6998" s="45"/>
      <c r="B6998" s="43">
        <f t="shared" si="115"/>
        <v>6976</v>
      </c>
      <c r="C6998" s="539"/>
      <c r="D6998" s="620"/>
      <c r="E6998" s="620"/>
      <c r="F6998" s="48"/>
      <c r="N6998" s="285"/>
      <c r="O6998" s="285"/>
      <c r="U6998" s="285"/>
      <c r="V6998" s="285"/>
      <c r="W6998" s="285"/>
      <c r="X6998" s="285"/>
    </row>
    <row r="6999" spans="1:24">
      <c r="A6999" s="45"/>
      <c r="B6999" s="43">
        <f t="shared" si="115"/>
        <v>6977</v>
      </c>
      <c r="C6999" s="539"/>
      <c r="D6999" s="620"/>
      <c r="E6999" s="620"/>
      <c r="F6999" s="48"/>
      <c r="N6999" s="285"/>
      <c r="O6999" s="285"/>
      <c r="U6999" s="285"/>
      <c r="V6999" s="285"/>
      <c r="W6999" s="285"/>
      <c r="X6999" s="285"/>
    </row>
    <row r="7000" spans="1:24">
      <c r="A7000" s="45"/>
      <c r="B7000" s="43">
        <f t="shared" si="115"/>
        <v>6978</v>
      </c>
      <c r="C7000" s="539"/>
      <c r="D7000" s="620"/>
      <c r="E7000" s="620"/>
      <c r="F7000" s="48"/>
      <c r="N7000" s="285"/>
      <c r="O7000" s="285"/>
      <c r="U7000" s="285"/>
      <c r="V7000" s="285"/>
      <c r="W7000" s="285"/>
      <c r="X7000" s="285"/>
    </row>
    <row r="7001" spans="1:24">
      <c r="A7001" s="45"/>
      <c r="B7001" s="43">
        <f t="shared" ref="B7001:B7064" si="116">B7000+1</f>
        <v>6979</v>
      </c>
      <c r="C7001" s="539"/>
      <c r="D7001" s="620"/>
      <c r="E7001" s="620"/>
      <c r="F7001" s="48"/>
      <c r="N7001" s="285"/>
      <c r="O7001" s="285"/>
      <c r="U7001" s="285"/>
      <c r="V7001" s="285"/>
      <c r="W7001" s="285"/>
      <c r="X7001" s="285"/>
    </row>
    <row r="7002" spans="1:24">
      <c r="A7002" s="45"/>
      <c r="B7002" s="43">
        <f t="shared" si="116"/>
        <v>6980</v>
      </c>
      <c r="C7002" s="539"/>
      <c r="D7002" s="620"/>
      <c r="E7002" s="620"/>
      <c r="F7002" s="48"/>
      <c r="N7002" s="285"/>
      <c r="O7002" s="285"/>
      <c r="U7002" s="285"/>
      <c r="V7002" s="285"/>
      <c r="W7002" s="285"/>
      <c r="X7002" s="285"/>
    </row>
    <row r="7003" spans="1:24">
      <c r="A7003" s="45"/>
      <c r="B7003" s="43">
        <f t="shared" si="116"/>
        <v>6981</v>
      </c>
      <c r="C7003" s="539"/>
      <c r="D7003" s="620"/>
      <c r="E7003" s="620"/>
      <c r="F7003" s="48"/>
      <c r="N7003" s="285"/>
      <c r="O7003" s="285"/>
      <c r="U7003" s="285"/>
      <c r="V7003" s="285"/>
      <c r="W7003" s="285"/>
      <c r="X7003" s="285"/>
    </row>
    <row r="7004" spans="1:24">
      <c r="A7004" s="45"/>
      <c r="B7004" s="43">
        <f t="shared" si="116"/>
        <v>6982</v>
      </c>
      <c r="C7004" s="539"/>
      <c r="D7004" s="620"/>
      <c r="E7004" s="620"/>
      <c r="F7004" s="48"/>
      <c r="N7004" s="285"/>
      <c r="O7004" s="285"/>
      <c r="U7004" s="285"/>
      <c r="V7004" s="285"/>
      <c r="W7004" s="285"/>
      <c r="X7004" s="285"/>
    </row>
    <row r="7005" spans="1:24">
      <c r="A7005" s="45"/>
      <c r="B7005" s="43">
        <f t="shared" si="116"/>
        <v>6983</v>
      </c>
      <c r="C7005" s="539"/>
      <c r="D7005" s="620"/>
      <c r="E7005" s="620"/>
      <c r="F7005" s="48"/>
      <c r="N7005" s="285"/>
      <c r="O7005" s="285"/>
      <c r="U7005" s="285"/>
      <c r="V7005" s="285"/>
      <c r="W7005" s="285"/>
      <c r="X7005" s="285"/>
    </row>
    <row r="7006" spans="1:24">
      <c r="A7006" s="45"/>
      <c r="B7006" s="43">
        <f t="shared" si="116"/>
        <v>6984</v>
      </c>
      <c r="C7006" s="539"/>
      <c r="D7006" s="620"/>
      <c r="E7006" s="620"/>
      <c r="F7006" s="48"/>
      <c r="N7006" s="285"/>
      <c r="O7006" s="285"/>
      <c r="U7006" s="285"/>
      <c r="V7006" s="285"/>
      <c r="W7006" s="285"/>
      <c r="X7006" s="285"/>
    </row>
    <row r="7007" spans="1:24">
      <c r="A7007" s="45"/>
      <c r="B7007" s="43">
        <f t="shared" si="116"/>
        <v>6985</v>
      </c>
      <c r="C7007" s="539"/>
      <c r="D7007" s="620"/>
      <c r="E7007" s="620"/>
      <c r="F7007" s="48"/>
      <c r="N7007" s="285"/>
      <c r="O7007" s="285"/>
      <c r="U7007" s="285"/>
      <c r="V7007" s="285"/>
      <c r="W7007" s="285"/>
      <c r="X7007" s="285"/>
    </row>
    <row r="7008" spans="1:24">
      <c r="A7008" s="45"/>
      <c r="B7008" s="43">
        <f t="shared" si="116"/>
        <v>6986</v>
      </c>
      <c r="C7008" s="539"/>
      <c r="D7008" s="620"/>
      <c r="E7008" s="620"/>
      <c r="F7008" s="48"/>
      <c r="N7008" s="285"/>
      <c r="O7008" s="285"/>
      <c r="U7008" s="285"/>
      <c r="V7008" s="285"/>
      <c r="W7008" s="285"/>
      <c r="X7008" s="285"/>
    </row>
    <row r="7009" spans="1:24">
      <c r="A7009" s="45"/>
      <c r="B7009" s="43">
        <f t="shared" si="116"/>
        <v>6987</v>
      </c>
      <c r="C7009" s="539"/>
      <c r="D7009" s="620"/>
      <c r="E7009" s="620"/>
      <c r="F7009" s="48"/>
      <c r="N7009" s="285"/>
      <c r="O7009" s="285"/>
      <c r="U7009" s="285"/>
      <c r="V7009" s="285"/>
      <c r="W7009" s="285"/>
      <c r="X7009" s="285"/>
    </row>
    <row r="7010" spans="1:24">
      <c r="A7010" s="45"/>
      <c r="B7010" s="43">
        <f t="shared" si="116"/>
        <v>6988</v>
      </c>
      <c r="C7010" s="539"/>
      <c r="D7010" s="620"/>
      <c r="E7010" s="620"/>
      <c r="F7010" s="48"/>
      <c r="N7010" s="285"/>
      <c r="O7010" s="285"/>
      <c r="U7010" s="285"/>
      <c r="V7010" s="285"/>
      <c r="W7010" s="285"/>
      <c r="X7010" s="285"/>
    </row>
    <row r="7011" spans="1:24">
      <c r="A7011" s="45"/>
      <c r="B7011" s="43">
        <f t="shared" si="116"/>
        <v>6989</v>
      </c>
      <c r="C7011" s="539"/>
      <c r="D7011" s="620"/>
      <c r="E7011" s="620"/>
      <c r="F7011" s="48"/>
      <c r="N7011" s="285"/>
      <c r="O7011" s="285"/>
      <c r="U7011" s="285"/>
      <c r="V7011" s="285"/>
      <c r="W7011" s="285"/>
      <c r="X7011" s="285"/>
    </row>
    <row r="7012" spans="1:24">
      <c r="A7012" s="45"/>
      <c r="B7012" s="43">
        <f t="shared" si="116"/>
        <v>6990</v>
      </c>
      <c r="C7012" s="539"/>
      <c r="D7012" s="620"/>
      <c r="E7012" s="620"/>
      <c r="F7012" s="48"/>
      <c r="N7012" s="285"/>
      <c r="O7012" s="285"/>
      <c r="U7012" s="285"/>
      <c r="V7012" s="285"/>
      <c r="W7012" s="285"/>
      <c r="X7012" s="285"/>
    </row>
    <row r="7013" spans="1:24">
      <c r="A7013" s="45"/>
      <c r="B7013" s="43">
        <f t="shared" si="116"/>
        <v>6991</v>
      </c>
      <c r="C7013" s="539"/>
      <c r="D7013" s="620"/>
      <c r="E7013" s="620"/>
      <c r="F7013" s="48"/>
      <c r="N7013" s="285"/>
      <c r="O7013" s="285"/>
      <c r="U7013" s="285"/>
      <c r="V7013" s="285"/>
      <c r="W7013" s="285"/>
      <c r="X7013" s="285"/>
    </row>
    <row r="7014" spans="1:24">
      <c r="A7014" s="45"/>
      <c r="B7014" s="43">
        <f t="shared" si="116"/>
        <v>6992</v>
      </c>
      <c r="C7014" s="539"/>
      <c r="D7014" s="620"/>
      <c r="E7014" s="620"/>
      <c r="F7014" s="48"/>
      <c r="N7014" s="285"/>
      <c r="O7014" s="285"/>
      <c r="U7014" s="285"/>
      <c r="V7014" s="285"/>
      <c r="W7014" s="285"/>
      <c r="X7014" s="285"/>
    </row>
    <row r="7015" spans="1:24">
      <c r="A7015" s="45"/>
      <c r="B7015" s="43">
        <f t="shared" si="116"/>
        <v>6993</v>
      </c>
      <c r="C7015" s="539"/>
      <c r="D7015" s="620"/>
      <c r="E7015" s="620"/>
      <c r="F7015" s="48"/>
      <c r="N7015" s="285"/>
      <c r="O7015" s="285"/>
      <c r="U7015" s="285"/>
      <c r="V7015" s="285"/>
      <c r="W7015" s="285"/>
      <c r="X7015" s="285"/>
    </row>
    <row r="7016" spans="1:24">
      <c r="A7016" s="45"/>
      <c r="B7016" s="43">
        <f t="shared" si="116"/>
        <v>6994</v>
      </c>
      <c r="C7016" s="539"/>
      <c r="D7016" s="620"/>
      <c r="E7016" s="620"/>
      <c r="F7016" s="48"/>
      <c r="N7016" s="285"/>
      <c r="O7016" s="285"/>
      <c r="U7016" s="285"/>
      <c r="V7016" s="285"/>
      <c r="W7016" s="285"/>
      <c r="X7016" s="285"/>
    </row>
    <row r="7017" spans="1:24">
      <c r="A7017" s="45"/>
      <c r="B7017" s="43">
        <f t="shared" si="116"/>
        <v>6995</v>
      </c>
      <c r="C7017" s="539"/>
      <c r="D7017" s="620"/>
      <c r="E7017" s="620"/>
      <c r="F7017" s="48"/>
      <c r="N7017" s="285"/>
      <c r="O7017" s="285"/>
      <c r="U7017" s="285"/>
      <c r="V7017" s="285"/>
      <c r="W7017" s="285"/>
      <c r="X7017" s="285"/>
    </row>
    <row r="7018" spans="1:24">
      <c r="A7018" s="45"/>
      <c r="B7018" s="43">
        <f t="shared" si="116"/>
        <v>6996</v>
      </c>
      <c r="C7018" s="539"/>
      <c r="D7018" s="620"/>
      <c r="E7018" s="620"/>
      <c r="F7018" s="48"/>
      <c r="N7018" s="285"/>
      <c r="O7018" s="285"/>
      <c r="U7018" s="285"/>
      <c r="V7018" s="285"/>
      <c r="W7018" s="285"/>
      <c r="X7018" s="285"/>
    </row>
    <row r="7019" spans="1:24">
      <c r="A7019" s="45"/>
      <c r="B7019" s="43">
        <f t="shared" si="116"/>
        <v>6997</v>
      </c>
      <c r="C7019" s="539"/>
      <c r="D7019" s="620"/>
      <c r="E7019" s="620"/>
      <c r="F7019" s="48"/>
      <c r="N7019" s="285"/>
      <c r="O7019" s="285"/>
      <c r="U7019" s="285"/>
      <c r="V7019" s="285"/>
      <c r="W7019" s="285"/>
      <c r="X7019" s="285"/>
    </row>
    <row r="7020" spans="1:24">
      <c r="A7020" s="45"/>
      <c r="B7020" s="43">
        <f t="shared" si="116"/>
        <v>6998</v>
      </c>
      <c r="C7020" s="539"/>
      <c r="D7020" s="620"/>
      <c r="E7020" s="620"/>
      <c r="F7020" s="48"/>
      <c r="N7020" s="285"/>
      <c r="O7020" s="285"/>
      <c r="U7020" s="285"/>
      <c r="V7020" s="285"/>
      <c r="W7020" s="285"/>
      <c r="X7020" s="285"/>
    </row>
    <row r="7021" spans="1:24">
      <c r="A7021" s="45"/>
      <c r="B7021" s="43">
        <f t="shared" si="116"/>
        <v>6999</v>
      </c>
      <c r="C7021" s="539"/>
      <c r="D7021" s="620"/>
      <c r="E7021" s="620"/>
      <c r="F7021" s="48"/>
      <c r="N7021" s="285"/>
      <c r="O7021" s="285"/>
      <c r="U7021" s="285"/>
      <c r="V7021" s="285"/>
      <c r="W7021" s="285"/>
      <c r="X7021" s="285"/>
    </row>
    <row r="7022" spans="1:24">
      <c r="A7022" s="45"/>
      <c r="B7022" s="43">
        <f t="shared" si="116"/>
        <v>7000</v>
      </c>
      <c r="C7022" s="539"/>
      <c r="D7022" s="620"/>
      <c r="E7022" s="620"/>
      <c r="F7022" s="48"/>
      <c r="N7022" s="285"/>
      <c r="O7022" s="285"/>
      <c r="U7022" s="285"/>
      <c r="V7022" s="285"/>
      <c r="W7022" s="285"/>
      <c r="X7022" s="285"/>
    </row>
    <row r="7023" spans="1:24">
      <c r="A7023" s="45"/>
      <c r="B7023" s="43">
        <f t="shared" si="116"/>
        <v>7001</v>
      </c>
      <c r="C7023" s="539"/>
      <c r="D7023" s="620"/>
      <c r="E7023" s="620"/>
      <c r="F7023" s="48"/>
      <c r="N7023" s="285"/>
      <c r="O7023" s="285"/>
      <c r="U7023" s="285"/>
      <c r="V7023" s="285"/>
      <c r="W7023" s="285"/>
      <c r="X7023" s="285"/>
    </row>
    <row r="7024" spans="1:24">
      <c r="A7024" s="45"/>
      <c r="B7024" s="43">
        <f t="shared" si="116"/>
        <v>7002</v>
      </c>
      <c r="C7024" s="539"/>
      <c r="D7024" s="620"/>
      <c r="E7024" s="620"/>
      <c r="F7024" s="48"/>
      <c r="N7024" s="285"/>
      <c r="O7024" s="285"/>
      <c r="U7024" s="285"/>
      <c r="V7024" s="285"/>
      <c r="W7024" s="285"/>
      <c r="X7024" s="285"/>
    </row>
    <row r="7025" spans="1:24">
      <c r="A7025" s="45"/>
      <c r="B7025" s="43">
        <f t="shared" si="116"/>
        <v>7003</v>
      </c>
      <c r="C7025" s="539"/>
      <c r="D7025" s="620"/>
      <c r="E7025" s="620"/>
      <c r="F7025" s="48"/>
      <c r="N7025" s="285"/>
      <c r="O7025" s="285"/>
      <c r="U7025" s="285"/>
      <c r="V7025" s="285"/>
      <c r="W7025" s="285"/>
      <c r="X7025" s="285"/>
    </row>
    <row r="7026" spans="1:24">
      <c r="A7026" s="45"/>
      <c r="B7026" s="43">
        <f t="shared" si="116"/>
        <v>7004</v>
      </c>
      <c r="C7026" s="539"/>
      <c r="D7026" s="620"/>
      <c r="E7026" s="620"/>
      <c r="F7026" s="48"/>
      <c r="N7026" s="285"/>
      <c r="O7026" s="285"/>
      <c r="U7026" s="285"/>
      <c r="V7026" s="285"/>
      <c r="W7026" s="285"/>
      <c r="X7026" s="285"/>
    </row>
    <row r="7027" spans="1:24">
      <c r="A7027" s="45"/>
      <c r="B7027" s="43">
        <f t="shared" si="116"/>
        <v>7005</v>
      </c>
      <c r="C7027" s="539"/>
      <c r="D7027" s="620"/>
      <c r="E7027" s="620"/>
      <c r="F7027" s="48"/>
      <c r="N7027" s="285"/>
      <c r="O7027" s="285"/>
      <c r="U7027" s="285"/>
      <c r="V7027" s="285"/>
      <c r="W7027" s="285"/>
      <c r="X7027" s="285"/>
    </row>
    <row r="7028" spans="1:24">
      <c r="A7028" s="45"/>
      <c r="B7028" s="43">
        <f t="shared" si="116"/>
        <v>7006</v>
      </c>
      <c r="C7028" s="539"/>
      <c r="D7028" s="620"/>
      <c r="E7028" s="620"/>
      <c r="F7028" s="48"/>
      <c r="N7028" s="285"/>
      <c r="O7028" s="285"/>
      <c r="U7028" s="285"/>
      <c r="V7028" s="285"/>
      <c r="W7028" s="285"/>
      <c r="X7028" s="285"/>
    </row>
    <row r="7029" spans="1:24">
      <c r="A7029" s="45"/>
      <c r="B7029" s="43">
        <f t="shared" si="116"/>
        <v>7007</v>
      </c>
      <c r="C7029" s="539"/>
      <c r="D7029" s="620"/>
      <c r="E7029" s="620"/>
      <c r="F7029" s="48"/>
      <c r="N7029" s="285"/>
      <c r="O7029" s="285"/>
      <c r="U7029" s="285"/>
      <c r="V7029" s="285"/>
      <c r="W7029" s="285"/>
      <c r="X7029" s="285"/>
    </row>
    <row r="7030" spans="1:24">
      <c r="A7030" s="45"/>
      <c r="B7030" s="43">
        <f t="shared" si="116"/>
        <v>7008</v>
      </c>
      <c r="C7030" s="539"/>
      <c r="D7030" s="620"/>
      <c r="E7030" s="620"/>
      <c r="F7030" s="48"/>
      <c r="N7030" s="285"/>
      <c r="O7030" s="285"/>
      <c r="U7030" s="285"/>
      <c r="V7030" s="285"/>
      <c r="W7030" s="285"/>
      <c r="X7030" s="285"/>
    </row>
    <row r="7031" spans="1:24">
      <c r="A7031" s="45"/>
      <c r="B7031" s="43">
        <f t="shared" si="116"/>
        <v>7009</v>
      </c>
      <c r="C7031" s="539"/>
      <c r="D7031" s="620"/>
      <c r="E7031" s="620"/>
      <c r="F7031" s="48"/>
      <c r="N7031" s="285"/>
      <c r="O7031" s="285"/>
      <c r="U7031" s="285"/>
      <c r="V7031" s="285"/>
      <c r="W7031" s="285"/>
      <c r="X7031" s="285"/>
    </row>
    <row r="7032" spans="1:24">
      <c r="A7032" s="45"/>
      <c r="B7032" s="43">
        <f t="shared" si="116"/>
        <v>7010</v>
      </c>
      <c r="C7032" s="539"/>
      <c r="D7032" s="620"/>
      <c r="E7032" s="620"/>
      <c r="F7032" s="48"/>
      <c r="N7032" s="285"/>
      <c r="O7032" s="285"/>
      <c r="U7032" s="285"/>
      <c r="V7032" s="285"/>
      <c r="W7032" s="285"/>
      <c r="X7032" s="285"/>
    </row>
    <row r="7033" spans="1:24">
      <c r="A7033" s="45"/>
      <c r="B7033" s="43">
        <f t="shared" si="116"/>
        <v>7011</v>
      </c>
      <c r="C7033" s="539"/>
      <c r="D7033" s="620"/>
      <c r="E7033" s="620"/>
      <c r="F7033" s="48"/>
      <c r="N7033" s="285"/>
      <c r="O7033" s="285"/>
      <c r="U7033" s="285"/>
      <c r="V7033" s="285"/>
      <c r="W7033" s="285"/>
      <c r="X7033" s="285"/>
    </row>
    <row r="7034" spans="1:24">
      <c r="A7034" s="45"/>
      <c r="B7034" s="43">
        <f t="shared" si="116"/>
        <v>7012</v>
      </c>
      <c r="C7034" s="539"/>
      <c r="D7034" s="620"/>
      <c r="E7034" s="620"/>
      <c r="F7034" s="48"/>
      <c r="N7034" s="285"/>
      <c r="O7034" s="285"/>
      <c r="U7034" s="285"/>
      <c r="V7034" s="285"/>
      <c r="W7034" s="285"/>
      <c r="X7034" s="285"/>
    </row>
    <row r="7035" spans="1:24">
      <c r="A7035" s="45"/>
      <c r="B7035" s="43">
        <f t="shared" si="116"/>
        <v>7013</v>
      </c>
      <c r="C7035" s="539"/>
      <c r="D7035" s="620"/>
      <c r="E7035" s="620"/>
      <c r="F7035" s="48"/>
      <c r="N7035" s="285"/>
      <c r="O7035" s="285"/>
      <c r="U7035" s="285"/>
      <c r="V7035" s="285"/>
      <c r="W7035" s="285"/>
      <c r="X7035" s="285"/>
    </row>
    <row r="7036" spans="1:24">
      <c r="A7036" s="45"/>
      <c r="B7036" s="43">
        <f t="shared" si="116"/>
        <v>7014</v>
      </c>
      <c r="C7036" s="539"/>
      <c r="D7036" s="620"/>
      <c r="E7036" s="620"/>
      <c r="F7036" s="48"/>
      <c r="N7036" s="285"/>
      <c r="O7036" s="285"/>
      <c r="U7036" s="285"/>
      <c r="V7036" s="285"/>
      <c r="W7036" s="285"/>
      <c r="X7036" s="285"/>
    </row>
    <row r="7037" spans="1:24">
      <c r="A7037" s="45"/>
      <c r="B7037" s="43">
        <f t="shared" si="116"/>
        <v>7015</v>
      </c>
      <c r="C7037" s="539"/>
      <c r="D7037" s="620"/>
      <c r="E7037" s="620"/>
      <c r="F7037" s="48"/>
      <c r="N7037" s="285"/>
      <c r="O7037" s="285"/>
      <c r="U7037" s="285"/>
      <c r="V7037" s="285"/>
      <c r="W7037" s="285"/>
      <c r="X7037" s="285"/>
    </row>
    <row r="7038" spans="1:24">
      <c r="A7038" s="45"/>
      <c r="B7038" s="43">
        <f t="shared" si="116"/>
        <v>7016</v>
      </c>
      <c r="C7038" s="539"/>
      <c r="D7038" s="620"/>
      <c r="E7038" s="620"/>
      <c r="F7038" s="48"/>
      <c r="N7038" s="285"/>
      <c r="O7038" s="285"/>
      <c r="U7038" s="285"/>
      <c r="V7038" s="285"/>
      <c r="W7038" s="285"/>
      <c r="X7038" s="285"/>
    </row>
    <row r="7039" spans="1:24">
      <c r="A7039" s="45"/>
      <c r="B7039" s="43">
        <f t="shared" si="116"/>
        <v>7017</v>
      </c>
      <c r="C7039" s="539"/>
      <c r="D7039" s="620"/>
      <c r="E7039" s="620"/>
      <c r="F7039" s="48"/>
      <c r="N7039" s="285"/>
      <c r="O7039" s="285"/>
      <c r="U7039" s="285"/>
      <c r="V7039" s="285"/>
      <c r="W7039" s="285"/>
      <c r="X7039" s="285"/>
    </row>
    <row r="7040" spans="1:24">
      <c r="A7040" s="45"/>
      <c r="B7040" s="43">
        <f t="shared" si="116"/>
        <v>7018</v>
      </c>
      <c r="C7040" s="539"/>
      <c r="D7040" s="620"/>
      <c r="E7040" s="620"/>
      <c r="F7040" s="48"/>
      <c r="N7040" s="285"/>
      <c r="O7040" s="285"/>
      <c r="U7040" s="285"/>
      <c r="V7040" s="285"/>
      <c r="W7040" s="285"/>
      <c r="X7040" s="285"/>
    </row>
    <row r="7041" spans="1:24">
      <c r="A7041" s="45"/>
      <c r="B7041" s="43">
        <f t="shared" si="116"/>
        <v>7019</v>
      </c>
      <c r="C7041" s="539"/>
      <c r="D7041" s="620"/>
      <c r="E7041" s="620"/>
      <c r="F7041" s="48"/>
      <c r="N7041" s="285"/>
      <c r="O7041" s="285"/>
      <c r="U7041" s="285"/>
      <c r="V7041" s="285"/>
      <c r="W7041" s="285"/>
      <c r="X7041" s="285"/>
    </row>
    <row r="7042" spans="1:24">
      <c r="A7042" s="45"/>
      <c r="B7042" s="43">
        <f t="shared" si="116"/>
        <v>7020</v>
      </c>
      <c r="C7042" s="539"/>
      <c r="D7042" s="620"/>
      <c r="E7042" s="620"/>
      <c r="F7042" s="48"/>
      <c r="N7042" s="285"/>
      <c r="O7042" s="285"/>
      <c r="U7042" s="285"/>
      <c r="V7042" s="285"/>
      <c r="W7042" s="285"/>
      <c r="X7042" s="285"/>
    </row>
    <row r="7043" spans="1:24">
      <c r="A7043" s="45"/>
      <c r="B7043" s="43">
        <f t="shared" si="116"/>
        <v>7021</v>
      </c>
      <c r="C7043" s="539"/>
      <c r="D7043" s="620"/>
      <c r="E7043" s="620"/>
      <c r="F7043" s="48"/>
      <c r="N7043" s="285"/>
      <c r="O7043" s="285"/>
      <c r="U7043" s="285"/>
      <c r="V7043" s="285"/>
      <c r="W7043" s="285"/>
      <c r="X7043" s="285"/>
    </row>
    <row r="7044" spans="1:24">
      <c r="A7044" s="45"/>
      <c r="B7044" s="43">
        <f t="shared" si="116"/>
        <v>7022</v>
      </c>
      <c r="C7044" s="539"/>
      <c r="D7044" s="620"/>
      <c r="E7044" s="620"/>
      <c r="F7044" s="48"/>
      <c r="N7044" s="285"/>
      <c r="O7044" s="285"/>
      <c r="U7044" s="285"/>
      <c r="V7044" s="285"/>
      <c r="W7044" s="285"/>
      <c r="X7044" s="285"/>
    </row>
    <row r="7045" spans="1:24">
      <c r="A7045" s="45"/>
      <c r="B7045" s="43">
        <f t="shared" si="116"/>
        <v>7023</v>
      </c>
      <c r="C7045" s="539"/>
      <c r="D7045" s="620"/>
      <c r="E7045" s="620"/>
      <c r="F7045" s="48"/>
      <c r="N7045" s="285"/>
      <c r="O7045" s="285"/>
      <c r="U7045" s="285"/>
      <c r="V7045" s="285"/>
      <c r="W7045" s="285"/>
      <c r="X7045" s="285"/>
    </row>
    <row r="7046" spans="1:24">
      <c r="A7046" s="45"/>
      <c r="B7046" s="43">
        <f t="shared" si="116"/>
        <v>7024</v>
      </c>
      <c r="C7046" s="539"/>
      <c r="D7046" s="620"/>
      <c r="E7046" s="620"/>
      <c r="F7046" s="48"/>
      <c r="N7046" s="285"/>
      <c r="O7046" s="285"/>
      <c r="U7046" s="285"/>
      <c r="V7046" s="285"/>
      <c r="W7046" s="285"/>
      <c r="X7046" s="285"/>
    </row>
    <row r="7047" spans="1:24">
      <c r="A7047" s="45"/>
      <c r="B7047" s="43">
        <f t="shared" si="116"/>
        <v>7025</v>
      </c>
      <c r="C7047" s="539"/>
      <c r="D7047" s="620"/>
      <c r="E7047" s="620"/>
      <c r="F7047" s="48"/>
      <c r="N7047" s="285"/>
      <c r="O7047" s="285"/>
      <c r="U7047" s="285"/>
      <c r="V7047" s="285"/>
      <c r="W7047" s="285"/>
      <c r="X7047" s="285"/>
    </row>
    <row r="7048" spans="1:24">
      <c r="A7048" s="45"/>
      <c r="B7048" s="43">
        <f t="shared" si="116"/>
        <v>7026</v>
      </c>
      <c r="C7048" s="539"/>
      <c r="D7048" s="620"/>
      <c r="E7048" s="620"/>
      <c r="F7048" s="48"/>
      <c r="N7048" s="285"/>
      <c r="O7048" s="285"/>
      <c r="U7048" s="285"/>
      <c r="V7048" s="285"/>
      <c r="W7048" s="285"/>
      <c r="X7048" s="285"/>
    </row>
    <row r="7049" spans="1:24">
      <c r="A7049" s="45"/>
      <c r="B7049" s="43">
        <f t="shared" si="116"/>
        <v>7027</v>
      </c>
      <c r="C7049" s="539"/>
      <c r="D7049" s="620"/>
      <c r="E7049" s="620"/>
      <c r="F7049" s="48"/>
      <c r="N7049" s="285"/>
      <c r="O7049" s="285"/>
      <c r="U7049" s="285"/>
      <c r="V7049" s="285"/>
      <c r="W7049" s="285"/>
      <c r="X7049" s="285"/>
    </row>
    <row r="7050" spans="1:24">
      <c r="A7050" s="45"/>
      <c r="B7050" s="43">
        <f t="shared" si="116"/>
        <v>7028</v>
      </c>
      <c r="C7050" s="539"/>
      <c r="D7050" s="620"/>
      <c r="E7050" s="620"/>
      <c r="F7050" s="48"/>
      <c r="N7050" s="285"/>
      <c r="O7050" s="285"/>
      <c r="U7050" s="285"/>
      <c r="V7050" s="285"/>
      <c r="W7050" s="285"/>
      <c r="X7050" s="285"/>
    </row>
    <row r="7051" spans="1:24">
      <c r="A7051" s="45"/>
      <c r="B7051" s="43">
        <f t="shared" si="116"/>
        <v>7029</v>
      </c>
      <c r="C7051" s="539"/>
      <c r="D7051" s="620"/>
      <c r="E7051" s="620"/>
      <c r="F7051" s="48"/>
      <c r="N7051" s="285"/>
      <c r="O7051" s="285"/>
      <c r="U7051" s="285"/>
      <c r="V7051" s="285"/>
      <c r="W7051" s="285"/>
      <c r="X7051" s="285"/>
    </row>
    <row r="7052" spans="1:24">
      <c r="A7052" s="45"/>
      <c r="B7052" s="43">
        <f t="shared" si="116"/>
        <v>7030</v>
      </c>
      <c r="C7052" s="539"/>
      <c r="D7052" s="620"/>
      <c r="E7052" s="620"/>
      <c r="F7052" s="48"/>
      <c r="N7052" s="285"/>
      <c r="O7052" s="285"/>
      <c r="U7052" s="285"/>
      <c r="V7052" s="285"/>
      <c r="W7052" s="285"/>
      <c r="X7052" s="285"/>
    </row>
    <row r="7053" spans="1:24">
      <c r="A7053" s="45"/>
      <c r="B7053" s="43">
        <f t="shared" si="116"/>
        <v>7031</v>
      </c>
      <c r="C7053" s="539"/>
      <c r="D7053" s="620"/>
      <c r="E7053" s="620"/>
      <c r="F7053" s="48"/>
      <c r="N7053" s="285"/>
      <c r="O7053" s="285"/>
      <c r="U7053" s="285"/>
      <c r="V7053" s="285"/>
      <c r="W7053" s="285"/>
      <c r="X7053" s="285"/>
    </row>
    <row r="7054" spans="1:24">
      <c r="A7054" s="45"/>
      <c r="B7054" s="43">
        <f t="shared" si="116"/>
        <v>7032</v>
      </c>
      <c r="C7054" s="539"/>
      <c r="D7054" s="620"/>
      <c r="E7054" s="620"/>
      <c r="F7054" s="48"/>
      <c r="N7054" s="285"/>
      <c r="O7054" s="285"/>
      <c r="U7054" s="285"/>
      <c r="V7054" s="285"/>
      <c r="W7054" s="285"/>
      <c r="X7054" s="285"/>
    </row>
    <row r="7055" spans="1:24">
      <c r="A7055" s="45"/>
      <c r="B7055" s="43">
        <f t="shared" si="116"/>
        <v>7033</v>
      </c>
      <c r="C7055" s="539"/>
      <c r="D7055" s="620"/>
      <c r="E7055" s="620"/>
      <c r="F7055" s="48"/>
      <c r="N7055" s="285"/>
      <c r="O7055" s="285"/>
      <c r="U7055" s="285"/>
      <c r="V7055" s="285"/>
      <c r="W7055" s="285"/>
      <c r="X7055" s="285"/>
    </row>
    <row r="7056" spans="1:24">
      <c r="A7056" s="45"/>
      <c r="B7056" s="43">
        <f t="shared" si="116"/>
        <v>7034</v>
      </c>
      <c r="C7056" s="539"/>
      <c r="D7056" s="620"/>
      <c r="E7056" s="620"/>
      <c r="F7056" s="48"/>
      <c r="N7056" s="285"/>
      <c r="O7056" s="285"/>
      <c r="U7056" s="285"/>
      <c r="V7056" s="285"/>
      <c r="W7056" s="285"/>
      <c r="X7056" s="285"/>
    </row>
    <row r="7057" spans="1:24">
      <c r="A7057" s="45"/>
      <c r="B7057" s="43">
        <f t="shared" si="116"/>
        <v>7035</v>
      </c>
      <c r="C7057" s="539"/>
      <c r="D7057" s="620"/>
      <c r="E7057" s="620"/>
      <c r="F7057" s="48"/>
      <c r="N7057" s="285"/>
      <c r="O7057" s="285"/>
      <c r="U7057" s="285"/>
      <c r="V7057" s="285"/>
      <c r="W7057" s="285"/>
      <c r="X7057" s="285"/>
    </row>
    <row r="7058" spans="1:24">
      <c r="A7058" s="45"/>
      <c r="B7058" s="43">
        <f t="shared" si="116"/>
        <v>7036</v>
      </c>
      <c r="C7058" s="539"/>
      <c r="D7058" s="620"/>
      <c r="E7058" s="620"/>
      <c r="F7058" s="48"/>
      <c r="N7058" s="285"/>
      <c r="O7058" s="285"/>
      <c r="U7058" s="285"/>
      <c r="V7058" s="285"/>
      <c r="W7058" s="285"/>
      <c r="X7058" s="285"/>
    </row>
    <row r="7059" spans="1:24">
      <c r="A7059" s="45"/>
      <c r="B7059" s="43">
        <f t="shared" si="116"/>
        <v>7037</v>
      </c>
      <c r="C7059" s="539"/>
      <c r="D7059" s="620"/>
      <c r="E7059" s="620"/>
      <c r="F7059" s="48"/>
      <c r="N7059" s="285"/>
      <c r="O7059" s="285"/>
      <c r="U7059" s="285"/>
      <c r="V7059" s="285"/>
      <c r="W7059" s="285"/>
      <c r="X7059" s="285"/>
    </row>
    <row r="7060" spans="1:24">
      <c r="A7060" s="45"/>
      <c r="B7060" s="43">
        <f t="shared" si="116"/>
        <v>7038</v>
      </c>
      <c r="C7060" s="539"/>
      <c r="D7060" s="620"/>
      <c r="E7060" s="620"/>
      <c r="F7060" s="48"/>
      <c r="N7060" s="285"/>
      <c r="O7060" s="285"/>
      <c r="U7060" s="285"/>
      <c r="V7060" s="285"/>
      <c r="W7060" s="285"/>
      <c r="X7060" s="285"/>
    </row>
    <row r="7061" spans="1:24">
      <c r="A7061" s="45"/>
      <c r="B7061" s="43">
        <f t="shared" si="116"/>
        <v>7039</v>
      </c>
      <c r="C7061" s="539"/>
      <c r="D7061" s="620"/>
      <c r="E7061" s="620"/>
      <c r="F7061" s="48"/>
      <c r="N7061" s="285"/>
      <c r="O7061" s="285"/>
      <c r="U7061" s="285"/>
      <c r="V7061" s="285"/>
      <c r="W7061" s="285"/>
      <c r="X7061" s="285"/>
    </row>
    <row r="7062" spans="1:24">
      <c r="A7062" s="45"/>
      <c r="B7062" s="43">
        <f t="shared" si="116"/>
        <v>7040</v>
      </c>
      <c r="C7062" s="539"/>
      <c r="D7062" s="620"/>
      <c r="E7062" s="620"/>
      <c r="F7062" s="48"/>
      <c r="N7062" s="285"/>
      <c r="O7062" s="285"/>
      <c r="U7062" s="285"/>
      <c r="V7062" s="285"/>
      <c r="W7062" s="285"/>
      <c r="X7062" s="285"/>
    </row>
    <row r="7063" spans="1:24">
      <c r="A7063" s="45"/>
      <c r="B7063" s="43">
        <f t="shared" si="116"/>
        <v>7041</v>
      </c>
      <c r="C7063" s="539"/>
      <c r="D7063" s="620"/>
      <c r="E7063" s="620"/>
      <c r="F7063" s="48"/>
      <c r="N7063" s="285"/>
      <c r="O7063" s="285"/>
      <c r="U7063" s="285"/>
      <c r="V7063" s="285"/>
      <c r="W7063" s="285"/>
      <c r="X7063" s="285"/>
    </row>
    <row r="7064" spans="1:24">
      <c r="A7064" s="45"/>
      <c r="B7064" s="43">
        <f t="shared" si="116"/>
        <v>7042</v>
      </c>
      <c r="C7064" s="539"/>
      <c r="D7064" s="620"/>
      <c r="E7064" s="620"/>
      <c r="F7064" s="48"/>
      <c r="N7064" s="285"/>
      <c r="O7064" s="285"/>
      <c r="U7064" s="285"/>
      <c r="V7064" s="285"/>
      <c r="W7064" s="285"/>
      <c r="X7064" s="285"/>
    </row>
    <row r="7065" spans="1:24">
      <c r="A7065" s="45"/>
      <c r="B7065" s="43">
        <f t="shared" ref="B7065:B7128" si="117">B7064+1</f>
        <v>7043</v>
      </c>
      <c r="C7065" s="539"/>
      <c r="D7065" s="620"/>
      <c r="E7065" s="620"/>
      <c r="F7065" s="48"/>
      <c r="N7065" s="285"/>
      <c r="O7065" s="285"/>
      <c r="U7065" s="285"/>
      <c r="V7065" s="285"/>
      <c r="W7065" s="285"/>
      <c r="X7065" s="285"/>
    </row>
    <row r="7066" spans="1:24">
      <c r="A7066" s="45"/>
      <c r="B7066" s="43">
        <f t="shared" si="117"/>
        <v>7044</v>
      </c>
      <c r="C7066" s="539"/>
      <c r="D7066" s="620"/>
      <c r="E7066" s="620"/>
      <c r="F7066" s="48"/>
      <c r="N7066" s="285"/>
      <c r="O7066" s="285"/>
      <c r="U7066" s="285"/>
      <c r="V7066" s="285"/>
      <c r="W7066" s="285"/>
      <c r="X7066" s="285"/>
    </row>
    <row r="7067" spans="1:24">
      <c r="A7067" s="45"/>
      <c r="B7067" s="43">
        <f t="shared" si="117"/>
        <v>7045</v>
      </c>
      <c r="C7067" s="539"/>
      <c r="D7067" s="620"/>
      <c r="E7067" s="620"/>
      <c r="F7067" s="48"/>
      <c r="N7067" s="285"/>
      <c r="O7067" s="285"/>
      <c r="U7067" s="285"/>
      <c r="V7067" s="285"/>
      <c r="W7067" s="285"/>
      <c r="X7067" s="285"/>
    </row>
    <row r="7068" spans="1:24">
      <c r="A7068" s="45"/>
      <c r="B7068" s="43">
        <f t="shared" si="117"/>
        <v>7046</v>
      </c>
      <c r="C7068" s="539"/>
      <c r="D7068" s="620"/>
      <c r="E7068" s="620"/>
      <c r="F7068" s="48"/>
      <c r="N7068" s="285"/>
      <c r="O7068" s="285"/>
      <c r="U7068" s="285"/>
      <c r="V7068" s="285"/>
      <c r="W7068" s="285"/>
      <c r="X7068" s="285"/>
    </row>
    <row r="7069" spans="1:24">
      <c r="A7069" s="45"/>
      <c r="B7069" s="43">
        <f t="shared" si="117"/>
        <v>7047</v>
      </c>
      <c r="C7069" s="539"/>
      <c r="D7069" s="620"/>
      <c r="E7069" s="620"/>
      <c r="F7069" s="48"/>
      <c r="N7069" s="285"/>
      <c r="O7069" s="285"/>
      <c r="U7069" s="285"/>
      <c r="V7069" s="285"/>
      <c r="W7069" s="285"/>
      <c r="X7069" s="285"/>
    </row>
    <row r="7070" spans="1:24">
      <c r="A7070" s="45"/>
      <c r="B7070" s="43">
        <f t="shared" si="117"/>
        <v>7048</v>
      </c>
      <c r="C7070" s="539"/>
      <c r="D7070" s="620"/>
      <c r="E7070" s="620"/>
      <c r="F7070" s="48"/>
      <c r="N7070" s="285"/>
      <c r="O7070" s="285"/>
      <c r="U7070" s="285"/>
      <c r="V7070" s="285"/>
      <c r="W7070" s="285"/>
      <c r="X7070" s="285"/>
    </row>
    <row r="7071" spans="1:24">
      <c r="A7071" s="45"/>
      <c r="B7071" s="43">
        <f t="shared" si="117"/>
        <v>7049</v>
      </c>
      <c r="C7071" s="539"/>
      <c r="D7071" s="620"/>
      <c r="E7071" s="620"/>
      <c r="F7071" s="48"/>
      <c r="N7071" s="285"/>
      <c r="O7071" s="285"/>
      <c r="U7071" s="285"/>
      <c r="V7071" s="285"/>
      <c r="W7071" s="285"/>
      <c r="X7071" s="285"/>
    </row>
    <row r="7072" spans="1:24">
      <c r="A7072" s="45"/>
      <c r="B7072" s="43">
        <f t="shared" si="117"/>
        <v>7050</v>
      </c>
      <c r="C7072" s="539"/>
      <c r="D7072" s="620"/>
      <c r="E7072" s="620"/>
      <c r="F7072" s="48"/>
      <c r="N7072" s="285"/>
      <c r="O7072" s="285"/>
      <c r="U7072" s="285"/>
      <c r="V7072" s="285"/>
      <c r="W7072" s="285"/>
      <c r="X7072" s="285"/>
    </row>
    <row r="7073" spans="1:24">
      <c r="A7073" s="45"/>
      <c r="B7073" s="43">
        <f t="shared" si="117"/>
        <v>7051</v>
      </c>
      <c r="C7073" s="539"/>
      <c r="D7073" s="620"/>
      <c r="E7073" s="620"/>
      <c r="F7073" s="48"/>
      <c r="N7073" s="285"/>
      <c r="O7073" s="285"/>
      <c r="U7073" s="285"/>
      <c r="V7073" s="285"/>
      <c r="W7073" s="285"/>
      <c r="X7073" s="285"/>
    </row>
    <row r="7074" spans="1:24">
      <c r="A7074" s="45"/>
      <c r="B7074" s="43">
        <f t="shared" si="117"/>
        <v>7052</v>
      </c>
      <c r="C7074" s="539"/>
      <c r="D7074" s="620"/>
      <c r="E7074" s="620"/>
      <c r="F7074" s="48"/>
      <c r="N7074" s="285"/>
      <c r="O7074" s="285"/>
      <c r="U7074" s="285"/>
      <c r="V7074" s="285"/>
      <c r="W7074" s="285"/>
      <c r="X7074" s="285"/>
    </row>
    <row r="7075" spans="1:24">
      <c r="A7075" s="45"/>
      <c r="B7075" s="43">
        <f t="shared" si="117"/>
        <v>7053</v>
      </c>
      <c r="C7075" s="539"/>
      <c r="D7075" s="620"/>
      <c r="E7075" s="620"/>
      <c r="F7075" s="48"/>
      <c r="N7075" s="285"/>
      <c r="O7075" s="285"/>
      <c r="U7075" s="285"/>
      <c r="V7075" s="285"/>
      <c r="W7075" s="285"/>
      <c r="X7075" s="285"/>
    </row>
    <row r="7076" spans="1:24">
      <c r="A7076" s="45"/>
      <c r="B7076" s="43">
        <f t="shared" si="117"/>
        <v>7054</v>
      </c>
      <c r="C7076" s="539"/>
      <c r="D7076" s="620"/>
      <c r="E7076" s="620"/>
      <c r="F7076" s="48"/>
      <c r="N7076" s="285"/>
      <c r="O7076" s="285"/>
      <c r="U7076" s="285"/>
      <c r="V7076" s="285"/>
      <c r="W7076" s="285"/>
      <c r="X7076" s="285"/>
    </row>
    <row r="7077" spans="1:24">
      <c r="A7077" s="45"/>
      <c r="B7077" s="43">
        <f t="shared" si="117"/>
        <v>7055</v>
      </c>
      <c r="C7077" s="539"/>
      <c r="D7077" s="620"/>
      <c r="E7077" s="620"/>
      <c r="F7077" s="48"/>
      <c r="N7077" s="285"/>
      <c r="O7077" s="285"/>
      <c r="U7077" s="285"/>
      <c r="V7077" s="285"/>
      <c r="W7077" s="285"/>
      <c r="X7077" s="285"/>
    </row>
    <row r="7078" spans="1:24">
      <c r="A7078" s="45"/>
      <c r="B7078" s="43">
        <f t="shared" si="117"/>
        <v>7056</v>
      </c>
      <c r="C7078" s="539"/>
      <c r="D7078" s="620"/>
      <c r="E7078" s="620"/>
      <c r="F7078" s="48"/>
      <c r="N7078" s="285"/>
      <c r="O7078" s="285"/>
      <c r="U7078" s="285"/>
      <c r="V7078" s="285"/>
      <c r="W7078" s="285"/>
      <c r="X7078" s="285"/>
    </row>
    <row r="7079" spans="1:24">
      <c r="A7079" s="45"/>
      <c r="B7079" s="43">
        <f t="shared" si="117"/>
        <v>7057</v>
      </c>
      <c r="C7079" s="539"/>
      <c r="D7079" s="620"/>
      <c r="E7079" s="620"/>
      <c r="F7079" s="48"/>
      <c r="N7079" s="285"/>
      <c r="O7079" s="285"/>
      <c r="U7079" s="285"/>
      <c r="V7079" s="285"/>
      <c r="W7079" s="285"/>
      <c r="X7079" s="285"/>
    </row>
    <row r="7080" spans="1:24">
      <c r="A7080" s="45"/>
      <c r="B7080" s="43">
        <f t="shared" si="117"/>
        <v>7058</v>
      </c>
      <c r="C7080" s="539"/>
      <c r="D7080" s="620"/>
      <c r="E7080" s="620"/>
      <c r="F7080" s="48"/>
      <c r="N7080" s="285"/>
      <c r="O7080" s="285"/>
      <c r="U7080" s="285"/>
      <c r="V7080" s="285"/>
      <c r="W7080" s="285"/>
      <c r="X7080" s="285"/>
    </row>
    <row r="7081" spans="1:24">
      <c r="A7081" s="45"/>
      <c r="B7081" s="43">
        <f t="shared" si="117"/>
        <v>7059</v>
      </c>
      <c r="C7081" s="539"/>
      <c r="D7081" s="620"/>
      <c r="E7081" s="620"/>
      <c r="F7081" s="48"/>
      <c r="N7081" s="285"/>
      <c r="O7081" s="285"/>
      <c r="U7081" s="285"/>
      <c r="V7081" s="285"/>
      <c r="W7081" s="285"/>
      <c r="X7081" s="285"/>
    </row>
    <row r="7082" spans="1:24">
      <c r="A7082" s="45"/>
      <c r="B7082" s="43">
        <f t="shared" si="117"/>
        <v>7060</v>
      </c>
      <c r="C7082" s="539"/>
      <c r="D7082" s="620"/>
      <c r="E7082" s="620"/>
      <c r="F7082" s="48"/>
      <c r="N7082" s="285"/>
      <c r="O7082" s="285"/>
      <c r="U7082" s="285"/>
      <c r="V7082" s="285"/>
      <c r="W7082" s="285"/>
      <c r="X7082" s="285"/>
    </row>
    <row r="7083" spans="1:24">
      <c r="A7083" s="45"/>
      <c r="B7083" s="43">
        <f t="shared" si="117"/>
        <v>7061</v>
      </c>
      <c r="C7083" s="539"/>
      <c r="D7083" s="620"/>
      <c r="E7083" s="620"/>
      <c r="F7083" s="48"/>
      <c r="N7083" s="285"/>
      <c r="O7083" s="285"/>
      <c r="U7083" s="285"/>
      <c r="V7083" s="285"/>
      <c r="W7083" s="285"/>
      <c r="X7083" s="285"/>
    </row>
    <row r="7084" spans="1:24">
      <c r="A7084" s="45"/>
      <c r="B7084" s="43">
        <f t="shared" si="117"/>
        <v>7062</v>
      </c>
      <c r="C7084" s="539"/>
      <c r="D7084" s="620"/>
      <c r="E7084" s="620"/>
      <c r="F7084" s="48"/>
      <c r="N7084" s="285"/>
      <c r="O7084" s="285"/>
      <c r="U7084" s="285"/>
      <c r="V7084" s="285"/>
      <c r="W7084" s="285"/>
      <c r="X7084" s="285"/>
    </row>
    <row r="7085" spans="1:24">
      <c r="A7085" s="45"/>
      <c r="B7085" s="43">
        <f t="shared" si="117"/>
        <v>7063</v>
      </c>
      <c r="C7085" s="539"/>
      <c r="D7085" s="620"/>
      <c r="E7085" s="620"/>
      <c r="F7085" s="48"/>
      <c r="N7085" s="285"/>
      <c r="O7085" s="285"/>
      <c r="U7085" s="285"/>
      <c r="V7085" s="285"/>
      <c r="W7085" s="285"/>
      <c r="X7085" s="285"/>
    </row>
    <row r="7086" spans="1:24">
      <c r="A7086" s="45"/>
      <c r="B7086" s="43">
        <f t="shared" si="117"/>
        <v>7064</v>
      </c>
      <c r="C7086" s="539"/>
      <c r="D7086" s="620"/>
      <c r="E7086" s="620"/>
      <c r="F7086" s="48"/>
      <c r="N7086" s="285"/>
      <c r="O7086" s="285"/>
      <c r="U7086" s="285"/>
      <c r="V7086" s="285"/>
      <c r="W7086" s="285"/>
      <c r="X7086" s="285"/>
    </row>
    <row r="7087" spans="1:24">
      <c r="A7087" s="45"/>
      <c r="B7087" s="43">
        <f t="shared" si="117"/>
        <v>7065</v>
      </c>
      <c r="C7087" s="539"/>
      <c r="D7087" s="620"/>
      <c r="E7087" s="620"/>
      <c r="F7087" s="48"/>
      <c r="N7087" s="285"/>
      <c r="O7087" s="285"/>
      <c r="U7087" s="285"/>
      <c r="V7087" s="285"/>
      <c r="W7087" s="285"/>
      <c r="X7087" s="285"/>
    </row>
    <row r="7088" spans="1:24">
      <c r="A7088" s="45"/>
      <c r="B7088" s="43">
        <f t="shared" si="117"/>
        <v>7066</v>
      </c>
      <c r="C7088" s="539"/>
      <c r="D7088" s="620"/>
      <c r="E7088" s="620"/>
      <c r="F7088" s="48"/>
      <c r="N7088" s="285"/>
      <c r="O7088" s="285"/>
      <c r="U7088" s="285"/>
      <c r="V7088" s="285"/>
      <c r="W7088" s="285"/>
      <c r="X7088" s="285"/>
    </row>
    <row r="7089" spans="1:24">
      <c r="A7089" s="45"/>
      <c r="B7089" s="43">
        <f t="shared" si="117"/>
        <v>7067</v>
      </c>
      <c r="C7089" s="539"/>
      <c r="D7089" s="620"/>
      <c r="E7089" s="620"/>
      <c r="F7089" s="48"/>
      <c r="N7089" s="285"/>
      <c r="O7089" s="285"/>
      <c r="U7089" s="285"/>
      <c r="V7089" s="285"/>
      <c r="W7089" s="285"/>
      <c r="X7089" s="285"/>
    </row>
    <row r="7090" spans="1:24">
      <c r="A7090" s="45"/>
      <c r="B7090" s="43">
        <f t="shared" si="117"/>
        <v>7068</v>
      </c>
      <c r="C7090" s="539"/>
      <c r="D7090" s="620"/>
      <c r="E7090" s="620"/>
      <c r="F7090" s="48"/>
      <c r="N7090" s="285"/>
      <c r="O7090" s="285"/>
      <c r="U7090" s="285"/>
      <c r="V7090" s="285"/>
      <c r="W7090" s="285"/>
      <c r="X7090" s="285"/>
    </row>
    <row r="7091" spans="1:24">
      <c r="A7091" s="45"/>
      <c r="B7091" s="43">
        <f t="shared" si="117"/>
        <v>7069</v>
      </c>
      <c r="C7091" s="539"/>
      <c r="D7091" s="620"/>
      <c r="E7091" s="620"/>
      <c r="F7091" s="48"/>
      <c r="N7091" s="285"/>
      <c r="O7091" s="285"/>
      <c r="U7091" s="285"/>
      <c r="V7091" s="285"/>
      <c r="W7091" s="285"/>
      <c r="X7091" s="285"/>
    </row>
    <row r="7092" spans="1:24">
      <c r="A7092" s="45"/>
      <c r="B7092" s="43">
        <f t="shared" si="117"/>
        <v>7070</v>
      </c>
      <c r="C7092" s="539"/>
      <c r="D7092" s="620"/>
      <c r="E7092" s="620"/>
      <c r="F7092" s="48"/>
      <c r="N7092" s="285"/>
      <c r="O7092" s="285"/>
      <c r="U7092" s="285"/>
      <c r="V7092" s="285"/>
      <c r="W7092" s="285"/>
      <c r="X7092" s="285"/>
    </row>
    <row r="7093" spans="1:24">
      <c r="A7093" s="45"/>
      <c r="B7093" s="43">
        <f t="shared" si="117"/>
        <v>7071</v>
      </c>
      <c r="C7093" s="539"/>
      <c r="D7093" s="620"/>
      <c r="E7093" s="620"/>
      <c r="F7093" s="48"/>
      <c r="N7093" s="285"/>
      <c r="O7093" s="285"/>
      <c r="U7093" s="285"/>
      <c r="V7093" s="285"/>
      <c r="W7093" s="285"/>
      <c r="X7093" s="285"/>
    </row>
    <row r="7094" spans="1:24">
      <c r="A7094" s="45"/>
      <c r="B7094" s="43">
        <f t="shared" si="117"/>
        <v>7072</v>
      </c>
      <c r="C7094" s="539"/>
      <c r="D7094" s="620"/>
      <c r="E7094" s="620"/>
      <c r="F7094" s="48"/>
      <c r="N7094" s="285"/>
      <c r="O7094" s="285"/>
      <c r="U7094" s="285"/>
      <c r="V7094" s="285"/>
      <c r="W7094" s="285"/>
      <c r="X7094" s="285"/>
    </row>
    <row r="7095" spans="1:24">
      <c r="A7095" s="45"/>
      <c r="B7095" s="43">
        <f t="shared" si="117"/>
        <v>7073</v>
      </c>
      <c r="C7095" s="539"/>
      <c r="D7095" s="620"/>
      <c r="E7095" s="620"/>
      <c r="F7095" s="48"/>
      <c r="N7095" s="285"/>
      <c r="O7095" s="285"/>
      <c r="U7095" s="285"/>
      <c r="V7095" s="285"/>
      <c r="W7095" s="285"/>
      <c r="X7095" s="285"/>
    </row>
    <row r="7096" spans="1:24">
      <c r="A7096" s="45"/>
      <c r="B7096" s="43">
        <f t="shared" si="117"/>
        <v>7074</v>
      </c>
      <c r="C7096" s="539"/>
      <c r="D7096" s="620"/>
      <c r="E7096" s="620"/>
      <c r="F7096" s="48"/>
      <c r="N7096" s="285"/>
      <c r="O7096" s="285"/>
      <c r="U7096" s="285"/>
      <c r="V7096" s="285"/>
      <c r="W7096" s="285"/>
      <c r="X7096" s="285"/>
    </row>
    <row r="7097" spans="1:24">
      <c r="A7097" s="45"/>
      <c r="B7097" s="43">
        <f t="shared" si="117"/>
        <v>7075</v>
      </c>
      <c r="C7097" s="539"/>
      <c r="D7097" s="620"/>
      <c r="E7097" s="620"/>
      <c r="F7097" s="48"/>
      <c r="N7097" s="285"/>
      <c r="O7097" s="285"/>
      <c r="U7097" s="285"/>
      <c r="V7097" s="285"/>
      <c r="W7097" s="285"/>
      <c r="X7097" s="285"/>
    </row>
    <row r="7098" spans="1:24">
      <c r="A7098" s="45"/>
      <c r="B7098" s="43">
        <f t="shared" si="117"/>
        <v>7076</v>
      </c>
      <c r="C7098" s="539"/>
      <c r="D7098" s="620"/>
      <c r="E7098" s="620"/>
      <c r="F7098" s="48"/>
      <c r="N7098" s="285"/>
      <c r="O7098" s="285"/>
      <c r="U7098" s="285"/>
      <c r="V7098" s="285"/>
      <c r="W7098" s="285"/>
      <c r="X7098" s="285"/>
    </row>
    <row r="7099" spans="1:24">
      <c r="A7099" s="45"/>
      <c r="B7099" s="43">
        <f t="shared" si="117"/>
        <v>7077</v>
      </c>
      <c r="C7099" s="539"/>
      <c r="D7099" s="620"/>
      <c r="E7099" s="620"/>
      <c r="F7099" s="48"/>
      <c r="N7099" s="285"/>
      <c r="O7099" s="285"/>
      <c r="U7099" s="285"/>
      <c r="V7099" s="285"/>
      <c r="W7099" s="285"/>
      <c r="X7099" s="285"/>
    </row>
    <row r="7100" spans="1:24">
      <c r="A7100" s="45"/>
      <c r="B7100" s="43">
        <f t="shared" si="117"/>
        <v>7078</v>
      </c>
      <c r="C7100" s="539"/>
      <c r="D7100" s="620"/>
      <c r="E7100" s="620"/>
      <c r="F7100" s="48"/>
      <c r="N7100" s="285"/>
      <c r="O7100" s="285"/>
      <c r="U7100" s="285"/>
      <c r="V7100" s="285"/>
      <c r="W7100" s="285"/>
      <c r="X7100" s="285"/>
    </row>
    <row r="7101" spans="1:24">
      <c r="A7101" s="45"/>
      <c r="B7101" s="43">
        <f t="shared" si="117"/>
        <v>7079</v>
      </c>
      <c r="C7101" s="539"/>
      <c r="D7101" s="620"/>
      <c r="E7101" s="620"/>
      <c r="F7101" s="48"/>
      <c r="N7101" s="285"/>
      <c r="O7101" s="285"/>
      <c r="U7101" s="285"/>
      <c r="V7101" s="285"/>
      <c r="W7101" s="285"/>
      <c r="X7101" s="285"/>
    </row>
    <row r="7102" spans="1:24">
      <c r="A7102" s="45"/>
      <c r="B7102" s="43">
        <f t="shared" si="117"/>
        <v>7080</v>
      </c>
      <c r="C7102" s="539"/>
      <c r="D7102" s="620"/>
      <c r="E7102" s="620"/>
      <c r="F7102" s="48"/>
      <c r="N7102" s="285"/>
      <c r="O7102" s="285"/>
      <c r="U7102" s="285"/>
      <c r="V7102" s="285"/>
      <c r="W7102" s="285"/>
      <c r="X7102" s="285"/>
    </row>
    <row r="7103" spans="1:24">
      <c r="A7103" s="45"/>
      <c r="B7103" s="43">
        <f t="shared" si="117"/>
        <v>7081</v>
      </c>
      <c r="C7103" s="539"/>
      <c r="D7103" s="620"/>
      <c r="E7103" s="620"/>
      <c r="F7103" s="48"/>
      <c r="N7103" s="285"/>
      <c r="O7103" s="285"/>
      <c r="U7103" s="285"/>
      <c r="V7103" s="285"/>
      <c r="W7103" s="285"/>
      <c r="X7103" s="285"/>
    </row>
    <row r="7104" spans="1:24">
      <c r="A7104" s="45"/>
      <c r="B7104" s="43">
        <f t="shared" si="117"/>
        <v>7082</v>
      </c>
      <c r="C7104" s="539"/>
      <c r="D7104" s="620"/>
      <c r="E7104" s="620"/>
      <c r="F7104" s="48"/>
      <c r="N7104" s="285"/>
      <c r="O7104" s="285"/>
      <c r="U7104" s="285"/>
      <c r="V7104" s="285"/>
      <c r="W7104" s="285"/>
      <c r="X7104" s="285"/>
    </row>
    <row r="7105" spans="1:24">
      <c r="A7105" s="45"/>
      <c r="B7105" s="43">
        <f t="shared" si="117"/>
        <v>7083</v>
      </c>
      <c r="C7105" s="539"/>
      <c r="D7105" s="620"/>
      <c r="E7105" s="620"/>
      <c r="F7105" s="48"/>
      <c r="N7105" s="285"/>
      <c r="O7105" s="285"/>
      <c r="U7105" s="285"/>
      <c r="V7105" s="285"/>
      <c r="W7105" s="285"/>
      <c r="X7105" s="285"/>
    </row>
    <row r="7106" spans="1:24">
      <c r="A7106" s="45"/>
      <c r="B7106" s="43">
        <f t="shared" si="117"/>
        <v>7084</v>
      </c>
      <c r="C7106" s="539"/>
      <c r="D7106" s="620"/>
      <c r="E7106" s="620"/>
      <c r="F7106" s="48"/>
      <c r="N7106" s="285"/>
      <c r="O7106" s="285"/>
      <c r="U7106" s="285"/>
      <c r="V7106" s="285"/>
      <c r="W7106" s="285"/>
      <c r="X7106" s="285"/>
    </row>
    <row r="7107" spans="1:24">
      <c r="A7107" s="45"/>
      <c r="B7107" s="43">
        <f t="shared" si="117"/>
        <v>7085</v>
      </c>
      <c r="C7107" s="539"/>
      <c r="D7107" s="620"/>
      <c r="E7107" s="620"/>
      <c r="F7107" s="48"/>
      <c r="N7107" s="285"/>
      <c r="O7107" s="285"/>
      <c r="U7107" s="285"/>
      <c r="V7107" s="285"/>
      <c r="W7107" s="285"/>
      <c r="X7107" s="285"/>
    </row>
    <row r="7108" spans="1:24">
      <c r="A7108" s="45"/>
      <c r="B7108" s="43">
        <f t="shared" si="117"/>
        <v>7086</v>
      </c>
      <c r="C7108" s="539"/>
      <c r="D7108" s="620"/>
      <c r="E7108" s="620"/>
      <c r="F7108" s="48"/>
      <c r="N7108" s="285"/>
      <c r="O7108" s="285"/>
      <c r="U7108" s="285"/>
      <c r="V7108" s="285"/>
      <c r="W7108" s="285"/>
      <c r="X7108" s="285"/>
    </row>
    <row r="7109" spans="1:24">
      <c r="A7109" s="45"/>
      <c r="B7109" s="43">
        <f t="shared" si="117"/>
        <v>7087</v>
      </c>
      <c r="C7109" s="539"/>
      <c r="D7109" s="620"/>
      <c r="E7109" s="620"/>
      <c r="F7109" s="48"/>
      <c r="N7109" s="285"/>
      <c r="O7109" s="285"/>
      <c r="U7109" s="285"/>
      <c r="V7109" s="285"/>
      <c r="W7109" s="285"/>
      <c r="X7109" s="285"/>
    </row>
    <row r="7110" spans="1:24">
      <c r="A7110" s="45"/>
      <c r="B7110" s="43">
        <f t="shared" si="117"/>
        <v>7088</v>
      </c>
      <c r="C7110" s="539"/>
      <c r="D7110" s="620"/>
      <c r="E7110" s="620"/>
      <c r="F7110" s="48"/>
      <c r="N7110" s="285"/>
      <c r="O7110" s="285"/>
      <c r="U7110" s="285"/>
      <c r="V7110" s="285"/>
      <c r="W7110" s="285"/>
      <c r="X7110" s="285"/>
    </row>
    <row r="7111" spans="1:24">
      <c r="A7111" s="45"/>
      <c r="B7111" s="43">
        <f t="shared" si="117"/>
        <v>7089</v>
      </c>
      <c r="C7111" s="539"/>
      <c r="D7111" s="620"/>
      <c r="E7111" s="620"/>
      <c r="F7111" s="48"/>
      <c r="N7111" s="285"/>
      <c r="O7111" s="285"/>
      <c r="U7111" s="285"/>
      <c r="V7111" s="285"/>
      <c r="W7111" s="285"/>
      <c r="X7111" s="285"/>
    </row>
    <row r="7112" spans="1:24">
      <c r="A7112" s="45"/>
      <c r="B7112" s="43">
        <f t="shared" si="117"/>
        <v>7090</v>
      </c>
      <c r="C7112" s="539"/>
      <c r="D7112" s="620"/>
      <c r="E7112" s="620"/>
      <c r="F7112" s="48"/>
      <c r="N7112" s="285"/>
      <c r="O7112" s="285"/>
      <c r="U7112" s="285"/>
      <c r="V7112" s="285"/>
      <c r="W7112" s="285"/>
      <c r="X7112" s="285"/>
    </row>
    <row r="7113" spans="1:24">
      <c r="A7113" s="45"/>
      <c r="B7113" s="43">
        <f t="shared" si="117"/>
        <v>7091</v>
      </c>
      <c r="C7113" s="539"/>
      <c r="D7113" s="620"/>
      <c r="E7113" s="620"/>
      <c r="F7113" s="48"/>
      <c r="N7113" s="285"/>
      <c r="O7113" s="285"/>
      <c r="U7113" s="285"/>
      <c r="V7113" s="285"/>
      <c r="W7113" s="285"/>
      <c r="X7113" s="285"/>
    </row>
    <row r="7114" spans="1:24">
      <c r="A7114" s="45"/>
      <c r="B7114" s="43">
        <f t="shared" si="117"/>
        <v>7092</v>
      </c>
      <c r="C7114" s="539"/>
      <c r="D7114" s="620"/>
      <c r="E7114" s="620"/>
      <c r="F7114" s="48"/>
      <c r="N7114" s="285"/>
      <c r="O7114" s="285"/>
      <c r="U7114" s="285"/>
      <c r="V7114" s="285"/>
      <c r="W7114" s="285"/>
      <c r="X7114" s="285"/>
    </row>
    <row r="7115" spans="1:24">
      <c r="A7115" s="45"/>
      <c r="B7115" s="43">
        <f t="shared" si="117"/>
        <v>7093</v>
      </c>
      <c r="C7115" s="539"/>
      <c r="D7115" s="620"/>
      <c r="E7115" s="620"/>
      <c r="F7115" s="48"/>
      <c r="N7115" s="285"/>
      <c r="O7115" s="285"/>
      <c r="U7115" s="285"/>
      <c r="V7115" s="285"/>
      <c r="W7115" s="285"/>
      <c r="X7115" s="285"/>
    </row>
    <row r="7116" spans="1:24">
      <c r="A7116" s="45"/>
      <c r="B7116" s="43">
        <f t="shared" si="117"/>
        <v>7094</v>
      </c>
      <c r="C7116" s="539"/>
      <c r="D7116" s="620"/>
      <c r="E7116" s="620"/>
      <c r="F7116" s="48"/>
      <c r="N7116" s="285"/>
      <c r="O7116" s="285"/>
      <c r="U7116" s="285"/>
      <c r="V7116" s="285"/>
      <c r="W7116" s="285"/>
      <c r="X7116" s="285"/>
    </row>
    <row r="7117" spans="1:24">
      <c r="A7117" s="45"/>
      <c r="B7117" s="43">
        <f t="shared" si="117"/>
        <v>7095</v>
      </c>
      <c r="C7117" s="539"/>
      <c r="D7117" s="620"/>
      <c r="E7117" s="620"/>
      <c r="F7117" s="48"/>
      <c r="N7117" s="285"/>
      <c r="O7117" s="285"/>
      <c r="U7117" s="285"/>
      <c r="V7117" s="285"/>
      <c r="W7117" s="285"/>
      <c r="X7117" s="285"/>
    </row>
    <row r="7118" spans="1:24">
      <c r="A7118" s="45"/>
      <c r="B7118" s="43">
        <f t="shared" si="117"/>
        <v>7096</v>
      </c>
      <c r="C7118" s="539"/>
      <c r="D7118" s="620"/>
      <c r="E7118" s="620"/>
      <c r="F7118" s="48"/>
      <c r="N7118" s="285"/>
      <c r="O7118" s="285"/>
      <c r="U7118" s="285"/>
      <c r="V7118" s="285"/>
      <c r="W7118" s="285"/>
      <c r="X7118" s="285"/>
    </row>
    <row r="7119" spans="1:24">
      <c r="A7119" s="45"/>
      <c r="B7119" s="43">
        <f t="shared" si="117"/>
        <v>7097</v>
      </c>
      <c r="C7119" s="539"/>
      <c r="D7119" s="620"/>
      <c r="E7119" s="620"/>
      <c r="F7119" s="48"/>
      <c r="N7119" s="285"/>
      <c r="O7119" s="285"/>
      <c r="U7119" s="285"/>
      <c r="V7119" s="285"/>
      <c r="W7119" s="285"/>
      <c r="X7119" s="285"/>
    </row>
    <row r="7120" spans="1:24">
      <c r="A7120" s="45"/>
      <c r="B7120" s="43">
        <f t="shared" si="117"/>
        <v>7098</v>
      </c>
      <c r="C7120" s="539"/>
      <c r="D7120" s="620"/>
      <c r="E7120" s="620"/>
      <c r="F7120" s="48"/>
      <c r="N7120" s="285"/>
      <c r="O7120" s="285"/>
      <c r="U7120" s="285"/>
      <c r="V7120" s="285"/>
      <c r="W7120" s="285"/>
      <c r="X7120" s="285"/>
    </row>
    <row r="7121" spans="1:24">
      <c r="A7121" s="45"/>
      <c r="B7121" s="43">
        <f t="shared" si="117"/>
        <v>7099</v>
      </c>
      <c r="C7121" s="539"/>
      <c r="D7121" s="620"/>
      <c r="E7121" s="620"/>
      <c r="F7121" s="48"/>
      <c r="N7121" s="285"/>
      <c r="O7121" s="285"/>
      <c r="U7121" s="285"/>
      <c r="V7121" s="285"/>
      <c r="W7121" s="285"/>
      <c r="X7121" s="285"/>
    </row>
    <row r="7122" spans="1:24">
      <c r="A7122" s="45"/>
      <c r="B7122" s="43">
        <f t="shared" si="117"/>
        <v>7100</v>
      </c>
      <c r="C7122" s="539"/>
      <c r="D7122" s="620"/>
      <c r="E7122" s="620"/>
      <c r="F7122" s="48"/>
      <c r="N7122" s="285"/>
      <c r="O7122" s="285"/>
      <c r="U7122" s="285"/>
      <c r="V7122" s="285"/>
      <c r="W7122" s="285"/>
      <c r="X7122" s="285"/>
    </row>
    <row r="7123" spans="1:24">
      <c r="A7123" s="45"/>
      <c r="B7123" s="43">
        <f t="shared" si="117"/>
        <v>7101</v>
      </c>
      <c r="C7123" s="539"/>
      <c r="D7123" s="620"/>
      <c r="E7123" s="620"/>
      <c r="F7123" s="48"/>
      <c r="N7123" s="285"/>
      <c r="O7123" s="285"/>
      <c r="U7123" s="285"/>
      <c r="V7123" s="285"/>
      <c r="W7123" s="285"/>
      <c r="X7123" s="285"/>
    </row>
    <row r="7124" spans="1:24">
      <c r="A7124" s="45"/>
      <c r="B7124" s="43">
        <f t="shared" si="117"/>
        <v>7102</v>
      </c>
      <c r="C7124" s="539"/>
      <c r="D7124" s="620"/>
      <c r="E7124" s="620"/>
      <c r="F7124" s="48"/>
      <c r="N7124" s="285"/>
      <c r="O7124" s="285"/>
      <c r="U7124" s="285"/>
      <c r="V7124" s="285"/>
      <c r="W7124" s="285"/>
      <c r="X7124" s="285"/>
    </row>
    <row r="7125" spans="1:24">
      <c r="A7125" s="45"/>
      <c r="B7125" s="43">
        <f t="shared" si="117"/>
        <v>7103</v>
      </c>
      <c r="C7125" s="539"/>
      <c r="D7125" s="620"/>
      <c r="E7125" s="620"/>
      <c r="F7125" s="48"/>
      <c r="N7125" s="285"/>
      <c r="O7125" s="285"/>
      <c r="U7125" s="285"/>
      <c r="V7125" s="285"/>
      <c r="W7125" s="285"/>
      <c r="X7125" s="285"/>
    </row>
    <row r="7126" spans="1:24">
      <c r="A7126" s="45"/>
      <c r="B7126" s="43">
        <f t="shared" si="117"/>
        <v>7104</v>
      </c>
      <c r="C7126" s="539"/>
      <c r="D7126" s="620"/>
      <c r="E7126" s="620"/>
      <c r="F7126" s="48"/>
      <c r="N7126" s="285"/>
      <c r="O7126" s="285"/>
      <c r="U7126" s="285"/>
      <c r="V7126" s="285"/>
      <c r="W7126" s="285"/>
      <c r="X7126" s="285"/>
    </row>
    <row r="7127" spans="1:24">
      <c r="A7127" s="45"/>
      <c r="B7127" s="43">
        <f t="shared" si="117"/>
        <v>7105</v>
      </c>
      <c r="C7127" s="539"/>
      <c r="D7127" s="620"/>
      <c r="E7127" s="620"/>
      <c r="F7127" s="48"/>
      <c r="N7127" s="285"/>
      <c r="O7127" s="285"/>
      <c r="U7127" s="285"/>
      <c r="V7127" s="285"/>
      <c r="W7127" s="285"/>
      <c r="X7127" s="285"/>
    </row>
    <row r="7128" spans="1:24">
      <c r="A7128" s="45"/>
      <c r="B7128" s="43">
        <f t="shared" si="117"/>
        <v>7106</v>
      </c>
      <c r="C7128" s="539"/>
      <c r="D7128" s="620"/>
      <c r="E7128" s="620"/>
      <c r="F7128" s="48"/>
      <c r="N7128" s="285"/>
      <c r="O7128" s="285"/>
      <c r="U7128" s="285"/>
      <c r="V7128" s="285"/>
      <c r="W7128" s="285"/>
      <c r="X7128" s="285"/>
    </row>
    <row r="7129" spans="1:24">
      <c r="A7129" s="45"/>
      <c r="B7129" s="43">
        <f t="shared" ref="B7129:B7192" si="118">B7128+1</f>
        <v>7107</v>
      </c>
      <c r="C7129" s="539"/>
      <c r="D7129" s="620"/>
      <c r="E7129" s="620"/>
      <c r="F7129" s="48"/>
      <c r="N7129" s="285"/>
      <c r="O7129" s="285"/>
      <c r="U7129" s="285"/>
      <c r="V7129" s="285"/>
      <c r="W7129" s="285"/>
      <c r="X7129" s="285"/>
    </row>
    <row r="7130" spans="1:24">
      <c r="A7130" s="45"/>
      <c r="B7130" s="43">
        <f t="shared" si="118"/>
        <v>7108</v>
      </c>
      <c r="C7130" s="539"/>
      <c r="D7130" s="620"/>
      <c r="E7130" s="620"/>
      <c r="F7130" s="48"/>
      <c r="N7130" s="285"/>
      <c r="O7130" s="285"/>
      <c r="U7130" s="285"/>
      <c r="V7130" s="285"/>
      <c r="W7130" s="285"/>
      <c r="X7130" s="285"/>
    </row>
    <row r="7131" spans="1:24">
      <c r="A7131" s="45"/>
      <c r="B7131" s="43">
        <f t="shared" si="118"/>
        <v>7109</v>
      </c>
      <c r="C7131" s="539"/>
      <c r="D7131" s="620"/>
      <c r="E7131" s="620"/>
      <c r="F7131" s="48"/>
      <c r="N7131" s="285"/>
      <c r="O7131" s="285"/>
      <c r="U7131" s="285"/>
      <c r="V7131" s="285"/>
      <c r="W7131" s="285"/>
      <c r="X7131" s="285"/>
    </row>
    <row r="7132" spans="1:24">
      <c r="A7132" s="45"/>
      <c r="B7132" s="43">
        <f t="shared" si="118"/>
        <v>7110</v>
      </c>
      <c r="C7132" s="539"/>
      <c r="D7132" s="620"/>
      <c r="E7132" s="620"/>
      <c r="F7132" s="48"/>
      <c r="N7132" s="285"/>
      <c r="O7132" s="285"/>
      <c r="U7132" s="285"/>
      <c r="V7132" s="285"/>
      <c r="W7132" s="285"/>
      <c r="X7132" s="285"/>
    </row>
    <row r="7133" spans="1:24">
      <c r="A7133" s="45"/>
      <c r="B7133" s="43">
        <f t="shared" si="118"/>
        <v>7111</v>
      </c>
      <c r="C7133" s="539"/>
      <c r="D7133" s="620"/>
      <c r="E7133" s="620"/>
      <c r="F7133" s="48"/>
      <c r="N7133" s="285"/>
      <c r="O7133" s="285"/>
      <c r="U7133" s="285"/>
      <c r="V7133" s="285"/>
      <c r="W7133" s="285"/>
      <c r="X7133" s="285"/>
    </row>
    <row r="7134" spans="1:24">
      <c r="A7134" s="45"/>
      <c r="B7134" s="43">
        <f t="shared" si="118"/>
        <v>7112</v>
      </c>
      <c r="C7134" s="539"/>
      <c r="D7134" s="620"/>
      <c r="E7134" s="620"/>
      <c r="F7134" s="48"/>
      <c r="N7134" s="285"/>
      <c r="O7134" s="285"/>
      <c r="U7134" s="285"/>
      <c r="V7134" s="285"/>
      <c r="W7134" s="285"/>
      <c r="X7134" s="285"/>
    </row>
    <row r="7135" spans="1:24">
      <c r="A7135" s="45"/>
      <c r="B7135" s="43">
        <f t="shared" si="118"/>
        <v>7113</v>
      </c>
      <c r="C7135" s="539"/>
      <c r="D7135" s="620"/>
      <c r="E7135" s="620"/>
      <c r="F7135" s="48"/>
      <c r="N7135" s="285"/>
      <c r="O7135" s="285"/>
      <c r="U7135" s="285"/>
      <c r="V7135" s="285"/>
      <c r="W7135" s="285"/>
      <c r="X7135" s="285"/>
    </row>
    <row r="7136" spans="1:24">
      <c r="A7136" s="45"/>
      <c r="B7136" s="43">
        <f t="shared" si="118"/>
        <v>7114</v>
      </c>
      <c r="C7136" s="539"/>
      <c r="D7136" s="620"/>
      <c r="E7136" s="620"/>
      <c r="F7136" s="48"/>
      <c r="N7136" s="285"/>
      <c r="O7136" s="285"/>
      <c r="U7136" s="285"/>
      <c r="V7136" s="285"/>
      <c r="W7136" s="285"/>
      <c r="X7136" s="285"/>
    </row>
    <row r="7137" spans="1:24">
      <c r="A7137" s="45"/>
      <c r="B7137" s="43">
        <f t="shared" si="118"/>
        <v>7115</v>
      </c>
      <c r="C7137" s="539"/>
      <c r="D7137" s="620"/>
      <c r="E7137" s="620"/>
      <c r="F7137" s="48"/>
      <c r="N7137" s="285"/>
      <c r="O7137" s="285"/>
      <c r="U7137" s="285"/>
      <c r="V7137" s="285"/>
      <c r="W7137" s="285"/>
      <c r="X7137" s="285"/>
    </row>
    <row r="7138" spans="1:24">
      <c r="A7138" s="45"/>
      <c r="B7138" s="43">
        <f t="shared" si="118"/>
        <v>7116</v>
      </c>
      <c r="C7138" s="539"/>
      <c r="D7138" s="620"/>
      <c r="E7138" s="620"/>
      <c r="F7138" s="48"/>
      <c r="N7138" s="285"/>
      <c r="O7138" s="285"/>
      <c r="U7138" s="285"/>
      <c r="V7138" s="285"/>
      <c r="W7138" s="285"/>
      <c r="X7138" s="285"/>
    </row>
    <row r="7139" spans="1:24">
      <c r="A7139" s="45"/>
      <c r="B7139" s="43">
        <f t="shared" si="118"/>
        <v>7117</v>
      </c>
      <c r="C7139" s="539"/>
      <c r="D7139" s="620"/>
      <c r="E7139" s="620"/>
      <c r="F7139" s="48"/>
      <c r="N7139" s="285"/>
      <c r="O7139" s="285"/>
      <c r="U7139" s="285"/>
      <c r="V7139" s="285"/>
      <c r="W7139" s="285"/>
      <c r="X7139" s="285"/>
    </row>
    <row r="7140" spans="1:24">
      <c r="A7140" s="45"/>
      <c r="B7140" s="43">
        <f t="shared" si="118"/>
        <v>7118</v>
      </c>
      <c r="C7140" s="539"/>
      <c r="D7140" s="620"/>
      <c r="E7140" s="620"/>
      <c r="F7140" s="48"/>
      <c r="N7140" s="285"/>
      <c r="O7140" s="285"/>
      <c r="U7140" s="285"/>
      <c r="V7140" s="285"/>
      <c r="W7140" s="285"/>
      <c r="X7140" s="285"/>
    </row>
    <row r="7141" spans="1:24">
      <c r="A7141" s="45"/>
      <c r="B7141" s="43">
        <f t="shared" si="118"/>
        <v>7119</v>
      </c>
      <c r="C7141" s="539"/>
      <c r="D7141" s="620"/>
      <c r="E7141" s="620"/>
      <c r="F7141" s="48"/>
      <c r="N7141" s="285"/>
      <c r="O7141" s="285"/>
      <c r="U7141" s="285"/>
      <c r="V7141" s="285"/>
      <c r="W7141" s="285"/>
      <c r="X7141" s="285"/>
    </row>
    <row r="7142" spans="1:24">
      <c r="A7142" s="45"/>
      <c r="B7142" s="43">
        <f t="shared" si="118"/>
        <v>7120</v>
      </c>
      <c r="C7142" s="539"/>
      <c r="D7142" s="620"/>
      <c r="E7142" s="620"/>
      <c r="F7142" s="48"/>
      <c r="N7142" s="285"/>
      <c r="O7142" s="285"/>
      <c r="U7142" s="285"/>
      <c r="V7142" s="285"/>
      <c r="W7142" s="285"/>
      <c r="X7142" s="285"/>
    </row>
    <row r="7143" spans="1:24">
      <c r="A7143" s="45"/>
      <c r="B7143" s="43">
        <f t="shared" si="118"/>
        <v>7121</v>
      </c>
      <c r="C7143" s="539"/>
      <c r="D7143" s="620"/>
      <c r="E7143" s="620"/>
      <c r="F7143" s="48"/>
      <c r="N7143" s="285"/>
      <c r="O7143" s="285"/>
      <c r="U7143" s="285"/>
      <c r="V7143" s="285"/>
      <c r="W7143" s="285"/>
      <c r="X7143" s="285"/>
    </row>
    <row r="7144" spans="1:24">
      <c r="A7144" s="45"/>
      <c r="B7144" s="43">
        <f t="shared" si="118"/>
        <v>7122</v>
      </c>
      <c r="C7144" s="539"/>
      <c r="D7144" s="620"/>
      <c r="E7144" s="620"/>
      <c r="F7144" s="48"/>
      <c r="N7144" s="285"/>
      <c r="O7144" s="285"/>
      <c r="U7144" s="285"/>
      <c r="V7144" s="285"/>
      <c r="W7144" s="285"/>
      <c r="X7144" s="285"/>
    </row>
    <row r="7145" spans="1:24">
      <c r="A7145" s="45"/>
      <c r="B7145" s="43">
        <f t="shared" si="118"/>
        <v>7123</v>
      </c>
      <c r="C7145" s="539"/>
      <c r="D7145" s="620"/>
      <c r="E7145" s="620"/>
      <c r="F7145" s="48"/>
      <c r="N7145" s="285"/>
      <c r="O7145" s="285"/>
      <c r="U7145" s="285"/>
      <c r="V7145" s="285"/>
      <c r="W7145" s="285"/>
      <c r="X7145" s="285"/>
    </row>
    <row r="7146" spans="1:24">
      <c r="A7146" s="45"/>
      <c r="B7146" s="43">
        <f t="shared" si="118"/>
        <v>7124</v>
      </c>
      <c r="C7146" s="539"/>
      <c r="D7146" s="620"/>
      <c r="E7146" s="620"/>
      <c r="F7146" s="48"/>
      <c r="N7146" s="285"/>
      <c r="O7146" s="285"/>
      <c r="U7146" s="285"/>
      <c r="V7146" s="285"/>
      <c r="W7146" s="285"/>
      <c r="X7146" s="285"/>
    </row>
    <row r="7147" spans="1:24">
      <c r="A7147" s="45"/>
      <c r="B7147" s="43">
        <f t="shared" si="118"/>
        <v>7125</v>
      </c>
      <c r="C7147" s="539"/>
      <c r="D7147" s="620"/>
      <c r="E7147" s="620"/>
      <c r="F7147" s="48"/>
      <c r="N7147" s="285"/>
      <c r="O7147" s="285"/>
      <c r="U7147" s="285"/>
      <c r="V7147" s="285"/>
      <c r="W7147" s="285"/>
      <c r="X7147" s="285"/>
    </row>
    <row r="7148" spans="1:24">
      <c r="A7148" s="45"/>
      <c r="B7148" s="43">
        <f t="shared" si="118"/>
        <v>7126</v>
      </c>
      <c r="C7148" s="539"/>
      <c r="D7148" s="620"/>
      <c r="E7148" s="620"/>
      <c r="F7148" s="48"/>
      <c r="N7148" s="285"/>
      <c r="O7148" s="285"/>
      <c r="U7148" s="285"/>
      <c r="V7148" s="285"/>
      <c r="W7148" s="285"/>
      <c r="X7148" s="285"/>
    </row>
    <row r="7149" spans="1:24">
      <c r="A7149" s="45"/>
      <c r="B7149" s="43">
        <f t="shared" si="118"/>
        <v>7127</v>
      </c>
      <c r="C7149" s="539"/>
      <c r="D7149" s="620"/>
      <c r="E7149" s="620"/>
      <c r="F7149" s="48"/>
      <c r="N7149" s="285"/>
      <c r="O7149" s="285"/>
      <c r="U7149" s="285"/>
      <c r="V7149" s="285"/>
      <c r="W7149" s="285"/>
      <c r="X7149" s="285"/>
    </row>
    <row r="7150" spans="1:24">
      <c r="A7150" s="45"/>
      <c r="B7150" s="43">
        <f t="shared" si="118"/>
        <v>7128</v>
      </c>
      <c r="C7150" s="539"/>
      <c r="D7150" s="620"/>
      <c r="E7150" s="620"/>
      <c r="F7150" s="48"/>
      <c r="N7150" s="285"/>
      <c r="O7150" s="285"/>
      <c r="U7150" s="285"/>
      <c r="V7150" s="285"/>
      <c r="W7150" s="285"/>
      <c r="X7150" s="285"/>
    </row>
    <row r="7151" spans="1:24">
      <c r="A7151" s="45"/>
      <c r="B7151" s="43">
        <f t="shared" si="118"/>
        <v>7129</v>
      </c>
      <c r="C7151" s="539"/>
      <c r="D7151" s="620"/>
      <c r="E7151" s="620"/>
      <c r="F7151" s="48"/>
      <c r="N7151" s="285"/>
      <c r="O7151" s="285"/>
      <c r="U7151" s="285"/>
      <c r="V7151" s="285"/>
      <c r="W7151" s="285"/>
      <c r="X7151" s="285"/>
    </row>
    <row r="7152" spans="1:24">
      <c r="A7152" s="45"/>
      <c r="B7152" s="43">
        <f t="shared" si="118"/>
        <v>7130</v>
      </c>
      <c r="C7152" s="539"/>
      <c r="D7152" s="620"/>
      <c r="E7152" s="620"/>
      <c r="F7152" s="48"/>
      <c r="N7152" s="285"/>
      <c r="O7152" s="285"/>
      <c r="U7152" s="285"/>
      <c r="V7152" s="285"/>
      <c r="W7152" s="285"/>
      <c r="X7152" s="285"/>
    </row>
    <row r="7153" spans="1:24">
      <c r="A7153" s="45"/>
      <c r="B7153" s="43">
        <f t="shared" si="118"/>
        <v>7131</v>
      </c>
      <c r="C7153" s="539"/>
      <c r="D7153" s="620"/>
      <c r="E7153" s="620"/>
      <c r="F7153" s="48"/>
      <c r="N7153" s="285"/>
      <c r="O7153" s="285"/>
      <c r="U7153" s="285"/>
      <c r="V7153" s="285"/>
      <c r="W7153" s="285"/>
      <c r="X7153" s="285"/>
    </row>
    <row r="7154" spans="1:24">
      <c r="A7154" s="45"/>
      <c r="B7154" s="43">
        <f t="shared" si="118"/>
        <v>7132</v>
      </c>
      <c r="C7154" s="539"/>
      <c r="D7154" s="620"/>
      <c r="E7154" s="620"/>
      <c r="F7154" s="48"/>
      <c r="N7154" s="285"/>
      <c r="O7154" s="285"/>
      <c r="U7154" s="285"/>
      <c r="V7154" s="285"/>
      <c r="W7154" s="285"/>
      <c r="X7154" s="285"/>
    </row>
    <row r="7155" spans="1:24">
      <c r="A7155" s="45"/>
      <c r="B7155" s="43">
        <f t="shared" si="118"/>
        <v>7133</v>
      </c>
      <c r="C7155" s="539"/>
      <c r="D7155" s="620"/>
      <c r="E7155" s="620"/>
      <c r="F7155" s="48"/>
      <c r="N7155" s="285"/>
      <c r="O7155" s="285"/>
      <c r="U7155" s="285"/>
      <c r="V7155" s="285"/>
      <c r="W7155" s="285"/>
      <c r="X7155" s="285"/>
    </row>
    <row r="7156" spans="1:24">
      <c r="A7156" s="45"/>
      <c r="B7156" s="43">
        <f t="shared" si="118"/>
        <v>7134</v>
      </c>
      <c r="C7156" s="539"/>
      <c r="D7156" s="620"/>
      <c r="E7156" s="620"/>
      <c r="F7156" s="48"/>
      <c r="N7156" s="285"/>
      <c r="O7156" s="285"/>
      <c r="U7156" s="285"/>
      <c r="V7156" s="285"/>
      <c r="W7156" s="285"/>
      <c r="X7156" s="285"/>
    </row>
    <row r="7157" spans="1:24">
      <c r="A7157" s="45"/>
      <c r="B7157" s="43">
        <f t="shared" si="118"/>
        <v>7135</v>
      </c>
      <c r="C7157" s="539"/>
      <c r="D7157" s="620"/>
      <c r="E7157" s="620"/>
      <c r="F7157" s="48"/>
      <c r="N7157" s="285"/>
      <c r="O7157" s="285"/>
      <c r="U7157" s="285"/>
      <c r="V7157" s="285"/>
      <c r="W7157" s="285"/>
      <c r="X7157" s="285"/>
    </row>
    <row r="7158" spans="1:24">
      <c r="A7158" s="45"/>
      <c r="B7158" s="43">
        <f t="shared" si="118"/>
        <v>7136</v>
      </c>
      <c r="C7158" s="539"/>
      <c r="D7158" s="620"/>
      <c r="E7158" s="620"/>
      <c r="F7158" s="48"/>
      <c r="N7158" s="285"/>
      <c r="O7158" s="285"/>
      <c r="U7158" s="285"/>
      <c r="V7158" s="285"/>
      <c r="W7158" s="285"/>
      <c r="X7158" s="285"/>
    </row>
    <row r="7159" spans="1:24">
      <c r="A7159" s="45"/>
      <c r="B7159" s="43">
        <f t="shared" si="118"/>
        <v>7137</v>
      </c>
      <c r="C7159" s="539"/>
      <c r="D7159" s="620"/>
      <c r="E7159" s="620"/>
      <c r="F7159" s="48"/>
      <c r="N7159" s="285"/>
      <c r="O7159" s="285"/>
      <c r="U7159" s="285"/>
      <c r="V7159" s="285"/>
      <c r="W7159" s="285"/>
      <c r="X7159" s="285"/>
    </row>
    <row r="7160" spans="1:24">
      <c r="A7160" s="45"/>
      <c r="B7160" s="43">
        <f t="shared" si="118"/>
        <v>7138</v>
      </c>
      <c r="C7160" s="539"/>
      <c r="D7160" s="620"/>
      <c r="E7160" s="620"/>
      <c r="F7160" s="48"/>
      <c r="N7160" s="285"/>
      <c r="O7160" s="285"/>
      <c r="U7160" s="285"/>
      <c r="V7160" s="285"/>
      <c r="W7160" s="285"/>
      <c r="X7160" s="285"/>
    </row>
    <row r="7161" spans="1:24">
      <c r="A7161" s="45"/>
      <c r="B7161" s="43">
        <f t="shared" si="118"/>
        <v>7139</v>
      </c>
      <c r="C7161" s="539"/>
      <c r="D7161" s="620"/>
      <c r="E7161" s="620"/>
      <c r="F7161" s="48"/>
      <c r="N7161" s="285"/>
      <c r="O7161" s="285"/>
      <c r="U7161" s="285"/>
      <c r="V7161" s="285"/>
      <c r="W7161" s="285"/>
      <c r="X7161" s="285"/>
    </row>
    <row r="7162" spans="1:24">
      <c r="A7162" s="45"/>
      <c r="B7162" s="43">
        <f t="shared" si="118"/>
        <v>7140</v>
      </c>
      <c r="C7162" s="539"/>
      <c r="D7162" s="620"/>
      <c r="E7162" s="620"/>
      <c r="F7162" s="48"/>
      <c r="N7162" s="285"/>
      <c r="O7162" s="285"/>
      <c r="U7162" s="285"/>
      <c r="V7162" s="285"/>
      <c r="W7162" s="285"/>
      <c r="X7162" s="285"/>
    </row>
    <row r="7163" spans="1:24">
      <c r="A7163" s="45"/>
      <c r="B7163" s="43">
        <f t="shared" si="118"/>
        <v>7141</v>
      </c>
      <c r="C7163" s="539"/>
      <c r="D7163" s="620"/>
      <c r="E7163" s="620"/>
      <c r="F7163" s="48"/>
      <c r="N7163" s="285"/>
      <c r="O7163" s="285"/>
      <c r="U7163" s="285"/>
      <c r="V7163" s="285"/>
      <c r="W7163" s="285"/>
      <c r="X7163" s="285"/>
    </row>
    <row r="7164" spans="1:24">
      <c r="A7164" s="45"/>
      <c r="B7164" s="43">
        <f t="shared" si="118"/>
        <v>7142</v>
      </c>
      <c r="C7164" s="539"/>
      <c r="D7164" s="620"/>
      <c r="E7164" s="620"/>
      <c r="F7164" s="48"/>
      <c r="N7164" s="285"/>
      <c r="O7164" s="285"/>
      <c r="U7164" s="285"/>
      <c r="V7164" s="285"/>
      <c r="W7164" s="285"/>
      <c r="X7164" s="285"/>
    </row>
    <row r="7165" spans="1:24">
      <c r="A7165" s="45"/>
      <c r="B7165" s="43">
        <f t="shared" si="118"/>
        <v>7143</v>
      </c>
      <c r="C7165" s="539"/>
      <c r="D7165" s="620"/>
      <c r="E7165" s="620"/>
      <c r="F7165" s="48"/>
      <c r="N7165" s="285"/>
      <c r="O7165" s="285"/>
      <c r="U7165" s="285"/>
      <c r="V7165" s="285"/>
      <c r="W7165" s="285"/>
      <c r="X7165" s="285"/>
    </row>
    <row r="7166" spans="1:24">
      <c r="A7166" s="45"/>
      <c r="B7166" s="43">
        <f t="shared" si="118"/>
        <v>7144</v>
      </c>
      <c r="C7166" s="539"/>
      <c r="D7166" s="620"/>
      <c r="E7166" s="620"/>
      <c r="F7166" s="48"/>
      <c r="N7166" s="285"/>
      <c r="O7166" s="285"/>
      <c r="U7166" s="285"/>
      <c r="V7166" s="285"/>
      <c r="W7166" s="285"/>
      <c r="X7166" s="285"/>
    </row>
    <row r="7167" spans="1:24">
      <c r="A7167" s="45"/>
      <c r="B7167" s="43">
        <f t="shared" si="118"/>
        <v>7145</v>
      </c>
      <c r="C7167" s="539"/>
      <c r="D7167" s="620"/>
      <c r="E7167" s="620"/>
      <c r="F7167" s="48"/>
      <c r="N7167" s="285"/>
      <c r="O7167" s="285"/>
      <c r="U7167" s="285"/>
      <c r="V7167" s="285"/>
      <c r="W7167" s="285"/>
      <c r="X7167" s="285"/>
    </row>
    <row r="7168" spans="1:24">
      <c r="A7168" s="45"/>
      <c r="B7168" s="43">
        <f t="shared" si="118"/>
        <v>7146</v>
      </c>
      <c r="C7168" s="539"/>
      <c r="D7168" s="620"/>
      <c r="E7168" s="620"/>
      <c r="F7168" s="48"/>
      <c r="N7168" s="285"/>
      <c r="O7168" s="285"/>
      <c r="U7168" s="285"/>
      <c r="V7168" s="285"/>
      <c r="W7168" s="285"/>
      <c r="X7168" s="285"/>
    </row>
    <row r="7169" spans="1:24">
      <c r="A7169" s="45"/>
      <c r="B7169" s="43">
        <f t="shared" si="118"/>
        <v>7147</v>
      </c>
      <c r="C7169" s="539"/>
      <c r="D7169" s="620"/>
      <c r="E7169" s="620"/>
      <c r="F7169" s="48"/>
      <c r="N7169" s="285"/>
      <c r="O7169" s="285"/>
      <c r="U7169" s="285"/>
      <c r="V7169" s="285"/>
      <c r="W7169" s="285"/>
      <c r="X7169" s="285"/>
    </row>
    <row r="7170" spans="1:24">
      <c r="A7170" s="45"/>
      <c r="B7170" s="43">
        <f t="shared" si="118"/>
        <v>7148</v>
      </c>
      <c r="C7170" s="539"/>
      <c r="D7170" s="620"/>
      <c r="E7170" s="620"/>
      <c r="F7170" s="48"/>
      <c r="N7170" s="285"/>
      <c r="O7170" s="285"/>
      <c r="U7170" s="285"/>
      <c r="V7170" s="285"/>
      <c r="W7170" s="285"/>
      <c r="X7170" s="285"/>
    </row>
    <row r="7171" spans="1:24">
      <c r="A7171" s="45"/>
      <c r="B7171" s="43">
        <f t="shared" si="118"/>
        <v>7149</v>
      </c>
      <c r="C7171" s="539"/>
      <c r="D7171" s="620"/>
      <c r="E7171" s="620"/>
      <c r="F7171" s="48"/>
      <c r="N7171" s="285"/>
      <c r="O7171" s="285"/>
      <c r="U7171" s="285"/>
      <c r="V7171" s="285"/>
      <c r="W7171" s="285"/>
      <c r="X7171" s="285"/>
    </row>
    <row r="7172" spans="1:24">
      <c r="A7172" s="45"/>
      <c r="B7172" s="43">
        <f t="shared" si="118"/>
        <v>7150</v>
      </c>
      <c r="C7172" s="539"/>
      <c r="D7172" s="620"/>
      <c r="E7172" s="620"/>
      <c r="F7172" s="48"/>
      <c r="N7172" s="285"/>
      <c r="O7172" s="285"/>
      <c r="U7172" s="285"/>
      <c r="V7172" s="285"/>
      <c r="W7172" s="285"/>
      <c r="X7172" s="285"/>
    </row>
    <row r="7173" spans="1:24">
      <c r="A7173" s="45"/>
      <c r="B7173" s="43">
        <f t="shared" si="118"/>
        <v>7151</v>
      </c>
      <c r="C7173" s="539"/>
      <c r="D7173" s="620"/>
      <c r="E7173" s="620"/>
      <c r="F7173" s="48"/>
      <c r="N7173" s="285"/>
      <c r="O7173" s="285"/>
      <c r="U7173" s="285"/>
      <c r="V7173" s="285"/>
      <c r="W7173" s="285"/>
      <c r="X7173" s="285"/>
    </row>
    <row r="7174" spans="1:24">
      <c r="A7174" s="45"/>
      <c r="B7174" s="43">
        <f t="shared" si="118"/>
        <v>7152</v>
      </c>
      <c r="C7174" s="539"/>
      <c r="D7174" s="620"/>
      <c r="E7174" s="620"/>
      <c r="F7174" s="48"/>
      <c r="N7174" s="285"/>
      <c r="O7174" s="285"/>
      <c r="U7174" s="285"/>
      <c r="V7174" s="285"/>
      <c r="W7174" s="285"/>
      <c r="X7174" s="285"/>
    </row>
    <row r="7175" spans="1:24">
      <c r="A7175" s="45"/>
      <c r="B7175" s="43">
        <f t="shared" si="118"/>
        <v>7153</v>
      </c>
      <c r="C7175" s="539"/>
      <c r="D7175" s="620"/>
      <c r="E7175" s="620"/>
      <c r="F7175" s="48"/>
      <c r="N7175" s="285"/>
      <c r="O7175" s="285"/>
      <c r="U7175" s="285"/>
      <c r="V7175" s="285"/>
      <c r="W7175" s="285"/>
      <c r="X7175" s="285"/>
    </row>
    <row r="7176" spans="1:24">
      <c r="A7176" s="45"/>
      <c r="B7176" s="43">
        <f t="shared" si="118"/>
        <v>7154</v>
      </c>
      <c r="C7176" s="539"/>
      <c r="D7176" s="620"/>
      <c r="E7176" s="620"/>
      <c r="F7176" s="48"/>
      <c r="N7176" s="285"/>
      <c r="O7176" s="285"/>
      <c r="U7176" s="285"/>
      <c r="V7176" s="285"/>
      <c r="W7176" s="285"/>
      <c r="X7176" s="285"/>
    </row>
    <row r="7177" spans="1:24">
      <c r="A7177" s="45"/>
      <c r="B7177" s="43">
        <f t="shared" si="118"/>
        <v>7155</v>
      </c>
      <c r="C7177" s="539"/>
      <c r="D7177" s="620"/>
      <c r="E7177" s="620"/>
      <c r="F7177" s="48"/>
      <c r="N7177" s="285"/>
      <c r="O7177" s="285"/>
      <c r="U7177" s="285"/>
      <c r="V7177" s="285"/>
      <c r="W7177" s="285"/>
      <c r="X7177" s="285"/>
    </row>
    <row r="7178" spans="1:24">
      <c r="A7178" s="45"/>
      <c r="B7178" s="43">
        <f t="shared" si="118"/>
        <v>7156</v>
      </c>
      <c r="C7178" s="539"/>
      <c r="D7178" s="620"/>
      <c r="E7178" s="620"/>
      <c r="F7178" s="48"/>
      <c r="N7178" s="285"/>
      <c r="O7178" s="285"/>
      <c r="U7178" s="285"/>
      <c r="V7178" s="285"/>
      <c r="W7178" s="285"/>
      <c r="X7178" s="285"/>
    </row>
    <row r="7179" spans="1:24">
      <c r="A7179" s="45"/>
      <c r="B7179" s="43">
        <f t="shared" si="118"/>
        <v>7157</v>
      </c>
      <c r="C7179" s="539"/>
      <c r="D7179" s="620"/>
      <c r="E7179" s="620"/>
      <c r="F7179" s="48"/>
      <c r="N7179" s="285"/>
      <c r="O7179" s="285"/>
      <c r="U7179" s="285"/>
      <c r="V7179" s="285"/>
      <c r="W7179" s="285"/>
      <c r="X7179" s="285"/>
    </row>
    <row r="7180" spans="1:24">
      <c r="A7180" s="45"/>
      <c r="B7180" s="43">
        <f t="shared" si="118"/>
        <v>7158</v>
      </c>
      <c r="C7180" s="539"/>
      <c r="D7180" s="620"/>
      <c r="E7180" s="620"/>
      <c r="F7180" s="48"/>
      <c r="N7180" s="285"/>
      <c r="O7180" s="285"/>
      <c r="U7180" s="285"/>
      <c r="V7180" s="285"/>
      <c r="W7180" s="285"/>
      <c r="X7180" s="285"/>
    </row>
    <row r="7181" spans="1:24">
      <c r="A7181" s="45"/>
      <c r="B7181" s="43">
        <f t="shared" si="118"/>
        <v>7159</v>
      </c>
      <c r="C7181" s="539"/>
      <c r="D7181" s="620"/>
      <c r="E7181" s="620"/>
      <c r="F7181" s="48"/>
      <c r="N7181" s="285"/>
      <c r="O7181" s="285"/>
      <c r="U7181" s="285"/>
      <c r="V7181" s="285"/>
      <c r="W7181" s="285"/>
      <c r="X7181" s="285"/>
    </row>
    <row r="7182" spans="1:24">
      <c r="A7182" s="45"/>
      <c r="B7182" s="43">
        <f t="shared" si="118"/>
        <v>7160</v>
      </c>
      <c r="C7182" s="539"/>
      <c r="D7182" s="620"/>
      <c r="E7182" s="620"/>
      <c r="F7182" s="48"/>
      <c r="N7182" s="285"/>
      <c r="O7182" s="285"/>
      <c r="U7182" s="285"/>
      <c r="V7182" s="285"/>
      <c r="W7182" s="285"/>
      <c r="X7182" s="285"/>
    </row>
    <row r="7183" spans="1:24">
      <c r="A7183" s="45"/>
      <c r="B7183" s="43">
        <f t="shared" si="118"/>
        <v>7161</v>
      </c>
      <c r="C7183" s="539"/>
      <c r="D7183" s="620"/>
      <c r="E7183" s="620"/>
      <c r="F7183" s="48"/>
      <c r="N7183" s="285"/>
      <c r="O7183" s="285"/>
      <c r="U7183" s="285"/>
      <c r="V7183" s="285"/>
      <c r="W7183" s="285"/>
      <c r="X7183" s="285"/>
    </row>
    <row r="7184" spans="1:24">
      <c r="A7184" s="45"/>
      <c r="B7184" s="43">
        <f t="shared" si="118"/>
        <v>7162</v>
      </c>
      <c r="C7184" s="539"/>
      <c r="D7184" s="620"/>
      <c r="E7184" s="620"/>
      <c r="F7184" s="48"/>
      <c r="N7184" s="285"/>
      <c r="O7184" s="285"/>
      <c r="U7184" s="285"/>
      <c r="V7184" s="285"/>
      <c r="W7184" s="285"/>
      <c r="X7184" s="285"/>
    </row>
    <row r="7185" spans="1:24">
      <c r="A7185" s="45"/>
      <c r="B7185" s="43">
        <f t="shared" si="118"/>
        <v>7163</v>
      </c>
      <c r="C7185" s="539"/>
      <c r="D7185" s="620"/>
      <c r="E7185" s="620"/>
      <c r="F7185" s="48"/>
      <c r="N7185" s="285"/>
      <c r="O7185" s="285"/>
      <c r="U7185" s="285"/>
      <c r="V7185" s="285"/>
      <c r="W7185" s="285"/>
      <c r="X7185" s="285"/>
    </row>
    <row r="7186" spans="1:24">
      <c r="A7186" s="45"/>
      <c r="B7186" s="43">
        <f t="shared" si="118"/>
        <v>7164</v>
      </c>
      <c r="C7186" s="539"/>
      <c r="D7186" s="620"/>
      <c r="E7186" s="620"/>
      <c r="F7186" s="48"/>
      <c r="N7186" s="285"/>
      <c r="O7186" s="285"/>
      <c r="U7186" s="285"/>
      <c r="V7186" s="285"/>
      <c r="W7186" s="285"/>
      <c r="X7186" s="285"/>
    </row>
    <row r="7187" spans="1:24">
      <c r="A7187" s="45"/>
      <c r="B7187" s="43">
        <f t="shared" si="118"/>
        <v>7165</v>
      </c>
      <c r="C7187" s="539"/>
      <c r="D7187" s="620"/>
      <c r="E7187" s="620"/>
      <c r="F7187" s="48"/>
      <c r="N7187" s="285"/>
      <c r="O7187" s="285"/>
      <c r="U7187" s="285"/>
      <c r="V7187" s="285"/>
      <c r="W7187" s="285"/>
      <c r="X7187" s="285"/>
    </row>
    <row r="7188" spans="1:24">
      <c r="A7188" s="45"/>
      <c r="B7188" s="43">
        <f t="shared" si="118"/>
        <v>7166</v>
      </c>
      <c r="C7188" s="539"/>
      <c r="D7188" s="620"/>
      <c r="E7188" s="620"/>
      <c r="F7188" s="48"/>
      <c r="N7188" s="285"/>
      <c r="O7188" s="285"/>
      <c r="U7188" s="285"/>
      <c r="V7188" s="285"/>
      <c r="W7188" s="285"/>
      <c r="X7188" s="285"/>
    </row>
    <row r="7189" spans="1:24">
      <c r="A7189" s="45"/>
      <c r="B7189" s="43">
        <f t="shared" si="118"/>
        <v>7167</v>
      </c>
      <c r="C7189" s="539"/>
      <c r="D7189" s="620"/>
      <c r="E7189" s="620"/>
      <c r="F7189" s="48"/>
      <c r="N7189" s="285"/>
      <c r="O7189" s="285"/>
      <c r="U7189" s="285"/>
      <c r="V7189" s="285"/>
      <c r="W7189" s="285"/>
      <c r="X7189" s="285"/>
    </row>
    <row r="7190" spans="1:24">
      <c r="A7190" s="45"/>
      <c r="B7190" s="43">
        <f t="shared" si="118"/>
        <v>7168</v>
      </c>
      <c r="C7190" s="539"/>
      <c r="D7190" s="620"/>
      <c r="E7190" s="620"/>
      <c r="F7190" s="48"/>
      <c r="N7190" s="285"/>
      <c r="O7190" s="285"/>
      <c r="U7190" s="285"/>
      <c r="V7190" s="285"/>
      <c r="W7190" s="285"/>
      <c r="X7190" s="285"/>
    </row>
    <row r="7191" spans="1:24">
      <c r="A7191" s="45"/>
      <c r="B7191" s="43">
        <f t="shared" si="118"/>
        <v>7169</v>
      </c>
      <c r="C7191" s="539"/>
      <c r="D7191" s="620"/>
      <c r="E7191" s="620"/>
      <c r="F7191" s="48"/>
      <c r="N7191" s="285"/>
      <c r="O7191" s="285"/>
      <c r="U7191" s="285"/>
      <c r="V7191" s="285"/>
      <c r="W7191" s="285"/>
      <c r="X7191" s="285"/>
    </row>
    <row r="7192" spans="1:24">
      <c r="A7192" s="45"/>
      <c r="B7192" s="43">
        <f t="shared" si="118"/>
        <v>7170</v>
      </c>
      <c r="C7192" s="539"/>
      <c r="D7192" s="620"/>
      <c r="E7192" s="620"/>
      <c r="F7192" s="48"/>
      <c r="N7192" s="285"/>
      <c r="O7192" s="285"/>
      <c r="U7192" s="285"/>
      <c r="V7192" s="285"/>
      <c r="W7192" s="285"/>
      <c r="X7192" s="285"/>
    </row>
    <row r="7193" spans="1:24">
      <c r="A7193" s="45"/>
      <c r="B7193" s="43">
        <f t="shared" ref="B7193:B7256" si="119">B7192+1</f>
        <v>7171</v>
      </c>
      <c r="C7193" s="539"/>
      <c r="D7193" s="620"/>
      <c r="E7193" s="620"/>
      <c r="F7193" s="48"/>
      <c r="N7193" s="285"/>
      <c r="O7193" s="285"/>
      <c r="U7193" s="285"/>
      <c r="V7193" s="285"/>
      <c r="W7193" s="285"/>
      <c r="X7193" s="285"/>
    </row>
    <row r="7194" spans="1:24">
      <c r="A7194" s="45"/>
      <c r="B7194" s="43">
        <f t="shared" si="119"/>
        <v>7172</v>
      </c>
      <c r="C7194" s="539"/>
      <c r="D7194" s="620"/>
      <c r="E7194" s="620"/>
      <c r="F7194" s="48"/>
      <c r="N7194" s="285"/>
      <c r="O7194" s="285"/>
      <c r="U7194" s="285"/>
      <c r="V7194" s="285"/>
      <c r="W7194" s="285"/>
      <c r="X7194" s="285"/>
    </row>
    <row r="7195" spans="1:24">
      <c r="A7195" s="45"/>
      <c r="B7195" s="43">
        <f t="shared" si="119"/>
        <v>7173</v>
      </c>
      <c r="C7195" s="539"/>
      <c r="D7195" s="620"/>
      <c r="E7195" s="620"/>
      <c r="F7195" s="48"/>
      <c r="N7195" s="285"/>
      <c r="O7195" s="285"/>
      <c r="U7195" s="285"/>
      <c r="V7195" s="285"/>
      <c r="W7195" s="285"/>
      <c r="X7195" s="285"/>
    </row>
    <row r="7196" spans="1:24">
      <c r="A7196" s="45"/>
      <c r="B7196" s="43">
        <f t="shared" si="119"/>
        <v>7174</v>
      </c>
      <c r="C7196" s="539"/>
      <c r="D7196" s="620"/>
      <c r="E7196" s="620"/>
      <c r="F7196" s="48"/>
      <c r="N7196" s="285"/>
      <c r="O7196" s="285"/>
      <c r="U7196" s="285"/>
      <c r="V7196" s="285"/>
      <c r="W7196" s="285"/>
      <c r="X7196" s="285"/>
    </row>
    <row r="7197" spans="1:24">
      <c r="A7197" s="45"/>
      <c r="B7197" s="43">
        <f t="shared" si="119"/>
        <v>7175</v>
      </c>
      <c r="C7197" s="539"/>
      <c r="D7197" s="620"/>
      <c r="E7197" s="620"/>
      <c r="F7197" s="48"/>
      <c r="N7197" s="285"/>
      <c r="O7197" s="285"/>
      <c r="U7197" s="285"/>
      <c r="V7197" s="285"/>
      <c r="W7197" s="285"/>
      <c r="X7197" s="285"/>
    </row>
    <row r="7198" spans="1:24">
      <c r="A7198" s="45"/>
      <c r="B7198" s="43">
        <f t="shared" si="119"/>
        <v>7176</v>
      </c>
      <c r="C7198" s="539"/>
      <c r="D7198" s="620"/>
      <c r="E7198" s="620"/>
      <c r="F7198" s="48"/>
      <c r="N7198" s="285"/>
      <c r="O7198" s="285"/>
      <c r="U7198" s="285"/>
      <c r="V7198" s="285"/>
      <c r="W7198" s="285"/>
      <c r="X7198" s="285"/>
    </row>
    <row r="7199" spans="1:24">
      <c r="A7199" s="45"/>
      <c r="B7199" s="43">
        <f t="shared" si="119"/>
        <v>7177</v>
      </c>
      <c r="C7199" s="539"/>
      <c r="D7199" s="620"/>
      <c r="E7199" s="620"/>
      <c r="F7199" s="48"/>
      <c r="N7199" s="285"/>
      <c r="O7199" s="285"/>
      <c r="U7199" s="285"/>
      <c r="V7199" s="285"/>
      <c r="W7199" s="285"/>
      <c r="X7199" s="285"/>
    </row>
    <row r="7200" spans="1:24">
      <c r="A7200" s="45"/>
      <c r="B7200" s="43">
        <f t="shared" si="119"/>
        <v>7178</v>
      </c>
      <c r="C7200" s="539"/>
      <c r="D7200" s="620"/>
      <c r="E7200" s="620"/>
      <c r="F7200" s="48"/>
      <c r="N7200" s="285"/>
      <c r="O7200" s="285"/>
      <c r="U7200" s="285"/>
      <c r="V7200" s="285"/>
      <c r="W7200" s="285"/>
      <c r="X7200" s="285"/>
    </row>
    <row r="7201" spans="1:24">
      <c r="A7201" s="45"/>
      <c r="B7201" s="43">
        <f t="shared" si="119"/>
        <v>7179</v>
      </c>
      <c r="C7201" s="539"/>
      <c r="D7201" s="620"/>
      <c r="E7201" s="620"/>
      <c r="F7201" s="48"/>
      <c r="N7201" s="285"/>
      <c r="O7201" s="285"/>
      <c r="U7201" s="285"/>
      <c r="V7201" s="285"/>
      <c r="W7201" s="285"/>
      <c r="X7201" s="285"/>
    </row>
    <row r="7202" spans="1:24">
      <c r="A7202" s="45"/>
      <c r="B7202" s="43">
        <f t="shared" si="119"/>
        <v>7180</v>
      </c>
      <c r="C7202" s="539"/>
      <c r="D7202" s="620"/>
      <c r="E7202" s="620"/>
      <c r="F7202" s="48"/>
      <c r="N7202" s="285"/>
      <c r="O7202" s="285"/>
      <c r="U7202" s="285"/>
      <c r="V7202" s="285"/>
      <c r="W7202" s="285"/>
      <c r="X7202" s="285"/>
    </row>
    <row r="7203" spans="1:24">
      <c r="A7203" s="45"/>
      <c r="B7203" s="43">
        <f t="shared" si="119"/>
        <v>7181</v>
      </c>
      <c r="C7203" s="539"/>
      <c r="D7203" s="620"/>
      <c r="E7203" s="620"/>
      <c r="F7203" s="48"/>
      <c r="N7203" s="285"/>
      <c r="O7203" s="285"/>
      <c r="U7203" s="285"/>
      <c r="V7203" s="285"/>
      <c r="W7203" s="285"/>
      <c r="X7203" s="285"/>
    </row>
    <row r="7204" spans="1:24">
      <c r="A7204" s="45"/>
      <c r="B7204" s="43">
        <f t="shared" si="119"/>
        <v>7182</v>
      </c>
      <c r="C7204" s="539"/>
      <c r="D7204" s="620"/>
      <c r="E7204" s="620"/>
      <c r="F7204" s="48"/>
      <c r="N7204" s="285"/>
      <c r="O7204" s="285"/>
      <c r="U7204" s="285"/>
      <c r="V7204" s="285"/>
      <c r="W7204" s="285"/>
      <c r="X7204" s="285"/>
    </row>
    <row r="7205" spans="1:24">
      <c r="A7205" s="45"/>
      <c r="B7205" s="43">
        <f t="shared" si="119"/>
        <v>7183</v>
      </c>
      <c r="C7205" s="539"/>
      <c r="D7205" s="620"/>
      <c r="E7205" s="620"/>
      <c r="F7205" s="48"/>
      <c r="N7205" s="285"/>
      <c r="O7205" s="285"/>
      <c r="U7205" s="285"/>
      <c r="V7205" s="285"/>
      <c r="W7205" s="285"/>
      <c r="X7205" s="285"/>
    </row>
    <row r="7206" spans="1:24">
      <c r="A7206" s="45"/>
      <c r="B7206" s="43">
        <f t="shared" si="119"/>
        <v>7184</v>
      </c>
      <c r="C7206" s="539"/>
      <c r="D7206" s="620"/>
      <c r="E7206" s="620"/>
      <c r="F7206" s="48"/>
      <c r="N7206" s="285"/>
      <c r="O7206" s="285"/>
      <c r="U7206" s="285"/>
      <c r="V7206" s="285"/>
      <c r="W7206" s="285"/>
      <c r="X7206" s="285"/>
    </row>
    <row r="7207" spans="1:24">
      <c r="A7207" s="45"/>
      <c r="B7207" s="43">
        <f t="shared" si="119"/>
        <v>7185</v>
      </c>
      <c r="C7207" s="539"/>
      <c r="D7207" s="620"/>
      <c r="E7207" s="620"/>
      <c r="F7207" s="48"/>
      <c r="N7207" s="285"/>
      <c r="O7207" s="285"/>
      <c r="U7207" s="285"/>
      <c r="V7207" s="285"/>
      <c r="W7207" s="285"/>
      <c r="X7207" s="285"/>
    </row>
    <row r="7208" spans="1:24">
      <c r="A7208" s="45"/>
      <c r="B7208" s="43">
        <f t="shared" si="119"/>
        <v>7186</v>
      </c>
      <c r="C7208" s="539"/>
      <c r="D7208" s="620"/>
      <c r="E7208" s="620"/>
      <c r="F7208" s="48"/>
      <c r="N7208" s="285"/>
      <c r="O7208" s="285"/>
      <c r="U7208" s="285"/>
      <c r="V7208" s="285"/>
      <c r="W7208" s="285"/>
      <c r="X7208" s="285"/>
    </row>
    <row r="7209" spans="1:24">
      <c r="A7209" s="45"/>
      <c r="B7209" s="43">
        <f t="shared" si="119"/>
        <v>7187</v>
      </c>
      <c r="C7209" s="539"/>
      <c r="D7209" s="620"/>
      <c r="E7209" s="620"/>
      <c r="F7209" s="48"/>
      <c r="N7209" s="285"/>
      <c r="O7209" s="285"/>
      <c r="U7209" s="285"/>
      <c r="V7209" s="285"/>
      <c r="W7209" s="285"/>
      <c r="X7209" s="285"/>
    </row>
    <row r="7210" spans="1:24">
      <c r="A7210" s="45"/>
      <c r="B7210" s="43">
        <f t="shared" si="119"/>
        <v>7188</v>
      </c>
      <c r="C7210" s="539"/>
      <c r="D7210" s="620"/>
      <c r="E7210" s="620"/>
      <c r="F7210" s="48"/>
      <c r="N7210" s="285"/>
      <c r="O7210" s="285"/>
      <c r="U7210" s="285"/>
      <c r="V7210" s="285"/>
      <c r="W7210" s="285"/>
      <c r="X7210" s="285"/>
    </row>
    <row r="7211" spans="1:24">
      <c r="A7211" s="45"/>
      <c r="B7211" s="43">
        <f t="shared" si="119"/>
        <v>7189</v>
      </c>
      <c r="C7211" s="539"/>
      <c r="D7211" s="620"/>
      <c r="E7211" s="620"/>
      <c r="F7211" s="48"/>
      <c r="N7211" s="285"/>
      <c r="O7211" s="285"/>
      <c r="U7211" s="285"/>
      <c r="V7211" s="285"/>
      <c r="W7211" s="285"/>
      <c r="X7211" s="285"/>
    </row>
    <row r="7212" spans="1:24">
      <c r="A7212" s="45"/>
      <c r="B7212" s="43">
        <f t="shared" si="119"/>
        <v>7190</v>
      </c>
      <c r="C7212" s="539"/>
      <c r="D7212" s="620"/>
      <c r="E7212" s="620"/>
      <c r="F7212" s="48"/>
      <c r="N7212" s="285"/>
      <c r="O7212" s="285"/>
      <c r="U7212" s="285"/>
      <c r="V7212" s="285"/>
      <c r="W7212" s="285"/>
      <c r="X7212" s="285"/>
    </row>
    <row r="7213" spans="1:24">
      <c r="A7213" s="45"/>
      <c r="B7213" s="43">
        <f t="shared" si="119"/>
        <v>7191</v>
      </c>
      <c r="C7213" s="539"/>
      <c r="D7213" s="620"/>
      <c r="E7213" s="620"/>
      <c r="F7213" s="48"/>
      <c r="N7213" s="285"/>
      <c r="O7213" s="285"/>
      <c r="U7213" s="285"/>
      <c r="V7213" s="285"/>
      <c r="W7213" s="285"/>
      <c r="X7213" s="285"/>
    </row>
    <row r="7214" spans="1:24">
      <c r="A7214" s="45"/>
      <c r="B7214" s="43">
        <f t="shared" si="119"/>
        <v>7192</v>
      </c>
      <c r="C7214" s="539"/>
      <c r="D7214" s="620"/>
      <c r="E7214" s="620"/>
      <c r="F7214" s="48"/>
      <c r="N7214" s="285"/>
      <c r="O7214" s="285"/>
      <c r="U7214" s="285"/>
      <c r="V7214" s="285"/>
      <c r="W7214" s="285"/>
      <c r="X7214" s="285"/>
    </row>
    <row r="7215" spans="1:24">
      <c r="A7215" s="45"/>
      <c r="B7215" s="43">
        <f t="shared" si="119"/>
        <v>7193</v>
      </c>
      <c r="C7215" s="539"/>
      <c r="D7215" s="620"/>
      <c r="E7215" s="620"/>
      <c r="F7215" s="48"/>
      <c r="N7215" s="285"/>
      <c r="O7215" s="285"/>
      <c r="U7215" s="285"/>
      <c r="V7215" s="285"/>
      <c r="W7215" s="285"/>
      <c r="X7215" s="285"/>
    </row>
    <row r="7216" spans="1:24">
      <c r="A7216" s="45"/>
      <c r="B7216" s="43">
        <f t="shared" si="119"/>
        <v>7194</v>
      </c>
      <c r="C7216" s="539"/>
      <c r="D7216" s="620"/>
      <c r="E7216" s="620"/>
      <c r="F7216" s="48"/>
      <c r="N7216" s="285"/>
      <c r="O7216" s="285"/>
      <c r="U7216" s="285"/>
      <c r="V7216" s="285"/>
      <c r="W7216" s="285"/>
      <c r="X7216" s="285"/>
    </row>
    <row r="7217" spans="1:24">
      <c r="A7217" s="45"/>
      <c r="B7217" s="43">
        <f t="shared" si="119"/>
        <v>7195</v>
      </c>
      <c r="C7217" s="539"/>
      <c r="D7217" s="620"/>
      <c r="E7217" s="620"/>
      <c r="F7217" s="48"/>
      <c r="N7217" s="285"/>
      <c r="O7217" s="285"/>
      <c r="U7217" s="285"/>
      <c r="V7217" s="285"/>
      <c r="W7217" s="285"/>
      <c r="X7217" s="285"/>
    </row>
    <row r="7218" spans="1:24">
      <c r="A7218" s="45"/>
      <c r="B7218" s="43">
        <f t="shared" si="119"/>
        <v>7196</v>
      </c>
      <c r="C7218" s="539"/>
      <c r="D7218" s="620"/>
      <c r="E7218" s="620"/>
      <c r="F7218" s="48"/>
      <c r="N7218" s="285"/>
      <c r="O7218" s="285"/>
      <c r="U7218" s="285"/>
      <c r="V7218" s="285"/>
      <c r="W7218" s="285"/>
      <c r="X7218" s="285"/>
    </row>
    <row r="7219" spans="1:24">
      <c r="A7219" s="45"/>
      <c r="B7219" s="43">
        <f t="shared" si="119"/>
        <v>7197</v>
      </c>
      <c r="C7219" s="539"/>
      <c r="D7219" s="620"/>
      <c r="E7219" s="620"/>
      <c r="F7219" s="48"/>
      <c r="N7219" s="285"/>
      <c r="O7219" s="285"/>
      <c r="U7219" s="285"/>
      <c r="V7219" s="285"/>
      <c r="W7219" s="285"/>
      <c r="X7219" s="285"/>
    </row>
    <row r="7220" spans="1:24">
      <c r="A7220" s="45"/>
      <c r="B7220" s="43">
        <f t="shared" si="119"/>
        <v>7198</v>
      </c>
      <c r="C7220" s="539"/>
      <c r="D7220" s="620"/>
      <c r="E7220" s="620"/>
      <c r="F7220" s="48"/>
      <c r="N7220" s="285"/>
      <c r="O7220" s="285"/>
      <c r="U7220" s="285"/>
      <c r="V7220" s="285"/>
      <c r="W7220" s="285"/>
      <c r="X7220" s="285"/>
    </row>
    <row r="7221" spans="1:24">
      <c r="A7221" s="45"/>
      <c r="B7221" s="43">
        <f t="shared" si="119"/>
        <v>7199</v>
      </c>
      <c r="C7221" s="539"/>
      <c r="D7221" s="620"/>
      <c r="E7221" s="620"/>
      <c r="F7221" s="48"/>
      <c r="N7221" s="285"/>
      <c r="O7221" s="285"/>
      <c r="U7221" s="285"/>
      <c r="V7221" s="285"/>
      <c r="W7221" s="285"/>
      <c r="X7221" s="285"/>
    </row>
    <row r="7222" spans="1:24">
      <c r="A7222" s="45"/>
      <c r="B7222" s="43">
        <f t="shared" si="119"/>
        <v>7200</v>
      </c>
      <c r="C7222" s="539"/>
      <c r="D7222" s="620"/>
      <c r="E7222" s="620"/>
      <c r="F7222" s="48"/>
      <c r="N7222" s="285"/>
      <c r="O7222" s="285"/>
      <c r="U7222" s="285"/>
      <c r="V7222" s="285"/>
      <c r="W7222" s="285"/>
      <c r="X7222" s="285"/>
    </row>
    <row r="7223" spans="1:24">
      <c r="A7223" s="45"/>
      <c r="B7223" s="43">
        <f t="shared" si="119"/>
        <v>7201</v>
      </c>
      <c r="C7223" s="539"/>
      <c r="D7223" s="620"/>
      <c r="E7223" s="620"/>
      <c r="F7223" s="48"/>
      <c r="N7223" s="285"/>
      <c r="O7223" s="285"/>
      <c r="U7223" s="285"/>
      <c r="V7223" s="285"/>
      <c r="W7223" s="285"/>
      <c r="X7223" s="285"/>
    </row>
    <row r="7224" spans="1:24">
      <c r="A7224" s="45"/>
      <c r="B7224" s="43">
        <f t="shared" si="119"/>
        <v>7202</v>
      </c>
      <c r="C7224" s="539"/>
      <c r="D7224" s="620"/>
      <c r="E7224" s="620"/>
      <c r="F7224" s="48"/>
      <c r="N7224" s="285"/>
      <c r="O7224" s="285"/>
      <c r="U7224" s="285"/>
      <c r="V7224" s="285"/>
      <c r="W7224" s="285"/>
      <c r="X7224" s="285"/>
    </row>
    <row r="7225" spans="1:24">
      <c r="A7225" s="45"/>
      <c r="B7225" s="43">
        <f t="shared" si="119"/>
        <v>7203</v>
      </c>
      <c r="C7225" s="539"/>
      <c r="D7225" s="620"/>
      <c r="E7225" s="620"/>
      <c r="F7225" s="48"/>
      <c r="N7225" s="285"/>
      <c r="O7225" s="285"/>
      <c r="U7225" s="285"/>
      <c r="V7225" s="285"/>
      <c r="W7225" s="285"/>
      <c r="X7225" s="285"/>
    </row>
    <row r="7226" spans="1:24">
      <c r="A7226" s="45"/>
      <c r="B7226" s="43">
        <f t="shared" si="119"/>
        <v>7204</v>
      </c>
      <c r="C7226" s="539"/>
      <c r="D7226" s="620"/>
      <c r="E7226" s="620"/>
      <c r="F7226" s="48"/>
      <c r="N7226" s="285"/>
      <c r="O7226" s="285"/>
      <c r="U7226" s="285"/>
      <c r="V7226" s="285"/>
      <c r="W7226" s="285"/>
      <c r="X7226" s="285"/>
    </row>
    <row r="7227" spans="1:24">
      <c r="A7227" s="45"/>
      <c r="B7227" s="43">
        <f t="shared" si="119"/>
        <v>7205</v>
      </c>
      <c r="C7227" s="539"/>
      <c r="D7227" s="620"/>
      <c r="E7227" s="620"/>
      <c r="F7227" s="48"/>
      <c r="N7227" s="285"/>
      <c r="O7227" s="285"/>
      <c r="U7227" s="285"/>
      <c r="V7227" s="285"/>
      <c r="W7227" s="285"/>
      <c r="X7227" s="285"/>
    </row>
    <row r="7228" spans="1:24">
      <c r="A7228" s="45"/>
      <c r="B7228" s="43">
        <f t="shared" si="119"/>
        <v>7206</v>
      </c>
      <c r="C7228" s="539"/>
      <c r="D7228" s="620"/>
      <c r="E7228" s="620"/>
      <c r="F7228" s="48"/>
      <c r="N7228" s="285"/>
      <c r="O7228" s="285"/>
      <c r="U7228" s="285"/>
      <c r="V7228" s="285"/>
      <c r="W7228" s="285"/>
      <c r="X7228" s="285"/>
    </row>
    <row r="7229" spans="1:24">
      <c r="A7229" s="45"/>
      <c r="B7229" s="43">
        <f t="shared" si="119"/>
        <v>7207</v>
      </c>
      <c r="C7229" s="539"/>
      <c r="D7229" s="620"/>
      <c r="E7229" s="620"/>
      <c r="F7229" s="48"/>
      <c r="N7229" s="285"/>
      <c r="O7229" s="285"/>
      <c r="U7229" s="285"/>
      <c r="V7229" s="285"/>
      <c r="W7229" s="285"/>
      <c r="X7229" s="285"/>
    </row>
    <row r="7230" spans="1:24">
      <c r="A7230" s="45"/>
      <c r="B7230" s="43">
        <f t="shared" si="119"/>
        <v>7208</v>
      </c>
      <c r="C7230" s="539"/>
      <c r="D7230" s="620"/>
      <c r="E7230" s="620"/>
      <c r="F7230" s="48"/>
      <c r="N7230" s="285"/>
      <c r="O7230" s="285"/>
      <c r="U7230" s="285"/>
      <c r="V7230" s="285"/>
      <c r="W7230" s="285"/>
      <c r="X7230" s="285"/>
    </row>
    <row r="7231" spans="1:24">
      <c r="A7231" s="45"/>
      <c r="B7231" s="43">
        <f t="shared" si="119"/>
        <v>7209</v>
      </c>
      <c r="C7231" s="539"/>
      <c r="D7231" s="620"/>
      <c r="E7231" s="620"/>
      <c r="F7231" s="48"/>
      <c r="N7231" s="285"/>
      <c r="O7231" s="285"/>
      <c r="U7231" s="285"/>
      <c r="V7231" s="285"/>
      <c r="W7231" s="285"/>
      <c r="X7231" s="285"/>
    </row>
    <row r="7232" spans="1:24">
      <c r="A7232" s="45"/>
      <c r="B7232" s="43">
        <f t="shared" si="119"/>
        <v>7210</v>
      </c>
      <c r="C7232" s="539"/>
      <c r="D7232" s="620"/>
      <c r="E7232" s="620"/>
      <c r="F7232" s="48"/>
      <c r="N7232" s="285"/>
      <c r="O7232" s="285"/>
      <c r="U7232" s="285"/>
      <c r="V7232" s="285"/>
      <c r="W7232" s="285"/>
      <c r="X7232" s="285"/>
    </row>
    <row r="7233" spans="1:24">
      <c r="A7233" s="45"/>
      <c r="B7233" s="43">
        <f t="shared" si="119"/>
        <v>7211</v>
      </c>
      <c r="C7233" s="539"/>
      <c r="D7233" s="620"/>
      <c r="E7233" s="620"/>
      <c r="F7233" s="48"/>
      <c r="N7233" s="285"/>
      <c r="O7233" s="285"/>
      <c r="U7233" s="285"/>
      <c r="V7233" s="285"/>
      <c r="W7233" s="285"/>
      <c r="X7233" s="285"/>
    </row>
    <row r="7234" spans="1:24">
      <c r="A7234" s="45"/>
      <c r="B7234" s="43">
        <f t="shared" si="119"/>
        <v>7212</v>
      </c>
      <c r="C7234" s="539"/>
      <c r="D7234" s="620"/>
      <c r="E7234" s="620"/>
      <c r="F7234" s="48"/>
      <c r="N7234" s="285"/>
      <c r="O7234" s="285"/>
      <c r="U7234" s="285"/>
      <c r="V7234" s="285"/>
      <c r="W7234" s="285"/>
      <c r="X7234" s="285"/>
    </row>
    <row r="7235" spans="1:24">
      <c r="A7235" s="45"/>
      <c r="B7235" s="43">
        <f t="shared" si="119"/>
        <v>7213</v>
      </c>
      <c r="C7235" s="539"/>
      <c r="D7235" s="620"/>
      <c r="E7235" s="620"/>
      <c r="F7235" s="48"/>
      <c r="N7235" s="285"/>
      <c r="O7235" s="285"/>
      <c r="U7235" s="285"/>
      <c r="V7235" s="285"/>
      <c r="W7235" s="285"/>
      <c r="X7235" s="285"/>
    </row>
    <row r="7236" spans="1:24">
      <c r="A7236" s="45"/>
      <c r="B7236" s="43">
        <f t="shared" si="119"/>
        <v>7214</v>
      </c>
      <c r="C7236" s="539"/>
      <c r="D7236" s="620"/>
      <c r="E7236" s="620"/>
      <c r="F7236" s="48"/>
      <c r="N7236" s="285"/>
      <c r="O7236" s="285"/>
      <c r="U7236" s="285"/>
      <c r="V7236" s="285"/>
      <c r="W7236" s="285"/>
      <c r="X7236" s="285"/>
    </row>
    <row r="7237" spans="1:24">
      <c r="A7237" s="45"/>
      <c r="B7237" s="43">
        <f t="shared" si="119"/>
        <v>7215</v>
      </c>
      <c r="C7237" s="539"/>
      <c r="D7237" s="620"/>
      <c r="E7237" s="620"/>
      <c r="F7237" s="48"/>
      <c r="N7237" s="285"/>
      <c r="O7237" s="285"/>
      <c r="U7237" s="285"/>
      <c r="V7237" s="285"/>
      <c r="W7237" s="285"/>
      <c r="X7237" s="285"/>
    </row>
    <row r="7238" spans="1:24">
      <c r="A7238" s="45"/>
      <c r="B7238" s="43">
        <f t="shared" si="119"/>
        <v>7216</v>
      </c>
      <c r="C7238" s="539"/>
      <c r="D7238" s="620"/>
      <c r="E7238" s="620"/>
      <c r="F7238" s="48"/>
      <c r="N7238" s="285"/>
      <c r="O7238" s="285"/>
      <c r="U7238" s="285"/>
      <c r="V7238" s="285"/>
      <c r="W7238" s="285"/>
      <c r="X7238" s="285"/>
    </row>
    <row r="7239" spans="1:24">
      <c r="A7239" s="45"/>
      <c r="B7239" s="43">
        <f t="shared" si="119"/>
        <v>7217</v>
      </c>
      <c r="C7239" s="539"/>
      <c r="D7239" s="620"/>
      <c r="E7239" s="620"/>
      <c r="F7239" s="48"/>
      <c r="N7239" s="285"/>
      <c r="O7239" s="285"/>
      <c r="U7239" s="285"/>
      <c r="V7239" s="285"/>
      <c r="W7239" s="285"/>
      <c r="X7239" s="285"/>
    </row>
    <row r="7240" spans="1:24">
      <c r="A7240" s="45"/>
      <c r="B7240" s="43">
        <f t="shared" si="119"/>
        <v>7218</v>
      </c>
      <c r="C7240" s="539"/>
      <c r="D7240" s="620"/>
      <c r="E7240" s="620"/>
      <c r="F7240" s="48"/>
      <c r="N7240" s="285"/>
      <c r="O7240" s="285"/>
      <c r="U7240" s="285"/>
      <c r="V7240" s="285"/>
      <c r="W7240" s="285"/>
      <c r="X7240" s="285"/>
    </row>
    <row r="7241" spans="1:24">
      <c r="A7241" s="45"/>
      <c r="B7241" s="43">
        <f t="shared" si="119"/>
        <v>7219</v>
      </c>
      <c r="C7241" s="539"/>
      <c r="D7241" s="620"/>
      <c r="E7241" s="620"/>
      <c r="F7241" s="48"/>
      <c r="N7241" s="285"/>
      <c r="O7241" s="285"/>
      <c r="U7241" s="285"/>
      <c r="V7241" s="285"/>
      <c r="W7241" s="285"/>
      <c r="X7241" s="285"/>
    </row>
    <row r="7242" spans="1:24">
      <c r="A7242" s="45"/>
      <c r="B7242" s="43">
        <f t="shared" si="119"/>
        <v>7220</v>
      </c>
      <c r="C7242" s="539"/>
      <c r="D7242" s="620"/>
      <c r="E7242" s="620"/>
      <c r="F7242" s="48"/>
      <c r="N7242" s="285"/>
      <c r="O7242" s="285"/>
      <c r="U7242" s="285"/>
      <c r="V7242" s="285"/>
      <c r="W7242" s="285"/>
      <c r="X7242" s="285"/>
    </row>
    <row r="7243" spans="1:24">
      <c r="A7243" s="45"/>
      <c r="B7243" s="43">
        <f t="shared" si="119"/>
        <v>7221</v>
      </c>
      <c r="C7243" s="539"/>
      <c r="D7243" s="620"/>
      <c r="E7243" s="620"/>
      <c r="F7243" s="48"/>
      <c r="N7243" s="285"/>
      <c r="O7243" s="285"/>
      <c r="U7243" s="285"/>
      <c r="V7243" s="285"/>
      <c r="W7243" s="285"/>
      <c r="X7243" s="285"/>
    </row>
    <row r="7244" spans="1:24">
      <c r="A7244" s="45"/>
      <c r="B7244" s="43">
        <f t="shared" si="119"/>
        <v>7222</v>
      </c>
      <c r="C7244" s="539"/>
      <c r="D7244" s="620"/>
      <c r="E7244" s="620"/>
      <c r="F7244" s="48"/>
      <c r="N7244" s="285"/>
      <c r="O7244" s="285"/>
      <c r="U7244" s="285"/>
      <c r="V7244" s="285"/>
      <c r="W7244" s="285"/>
      <c r="X7244" s="285"/>
    </row>
    <row r="7245" spans="1:24">
      <c r="A7245" s="45"/>
      <c r="B7245" s="43">
        <f t="shared" si="119"/>
        <v>7223</v>
      </c>
      <c r="C7245" s="539"/>
      <c r="D7245" s="620"/>
      <c r="E7245" s="620"/>
      <c r="F7245" s="48"/>
      <c r="N7245" s="285"/>
      <c r="O7245" s="285"/>
      <c r="U7245" s="285"/>
      <c r="V7245" s="285"/>
      <c r="W7245" s="285"/>
      <c r="X7245" s="285"/>
    </row>
    <row r="7246" spans="1:24">
      <c r="A7246" s="45"/>
      <c r="B7246" s="43">
        <f t="shared" si="119"/>
        <v>7224</v>
      </c>
      <c r="C7246" s="539"/>
      <c r="D7246" s="620"/>
      <c r="E7246" s="620"/>
      <c r="F7246" s="48"/>
      <c r="N7246" s="285"/>
      <c r="O7246" s="285"/>
      <c r="U7246" s="285"/>
      <c r="V7246" s="285"/>
      <c r="W7246" s="285"/>
      <c r="X7246" s="285"/>
    </row>
    <row r="7247" spans="1:24">
      <c r="A7247" s="45"/>
      <c r="B7247" s="43">
        <f t="shared" si="119"/>
        <v>7225</v>
      </c>
      <c r="C7247" s="539"/>
      <c r="D7247" s="620"/>
      <c r="E7247" s="620"/>
      <c r="F7247" s="48"/>
      <c r="N7247" s="285"/>
      <c r="O7247" s="285"/>
      <c r="U7247" s="285"/>
      <c r="V7247" s="285"/>
      <c r="W7247" s="285"/>
      <c r="X7247" s="285"/>
    </row>
    <row r="7248" spans="1:24">
      <c r="A7248" s="45"/>
      <c r="B7248" s="43">
        <f t="shared" si="119"/>
        <v>7226</v>
      </c>
      <c r="C7248" s="539"/>
      <c r="D7248" s="620"/>
      <c r="E7248" s="620"/>
      <c r="F7248" s="48"/>
      <c r="N7248" s="285"/>
      <c r="O7248" s="285"/>
      <c r="U7248" s="285"/>
      <c r="V7248" s="285"/>
      <c r="W7248" s="285"/>
      <c r="X7248" s="285"/>
    </row>
    <row r="7249" spans="1:24">
      <c r="A7249" s="45"/>
      <c r="B7249" s="43">
        <f t="shared" si="119"/>
        <v>7227</v>
      </c>
      <c r="C7249" s="539"/>
      <c r="D7249" s="620"/>
      <c r="E7249" s="620"/>
      <c r="F7249" s="48"/>
      <c r="N7249" s="285"/>
      <c r="O7249" s="285"/>
      <c r="U7249" s="285"/>
      <c r="V7249" s="285"/>
      <c r="W7249" s="285"/>
      <c r="X7249" s="285"/>
    </row>
    <row r="7250" spans="1:24">
      <c r="A7250" s="45"/>
      <c r="B7250" s="43">
        <f t="shared" si="119"/>
        <v>7228</v>
      </c>
      <c r="C7250" s="539"/>
      <c r="D7250" s="620"/>
      <c r="E7250" s="620"/>
      <c r="F7250" s="48"/>
      <c r="N7250" s="285"/>
      <c r="O7250" s="285"/>
      <c r="U7250" s="285"/>
      <c r="V7250" s="285"/>
      <c r="W7250" s="285"/>
      <c r="X7250" s="285"/>
    </row>
    <row r="7251" spans="1:24">
      <c r="A7251" s="45"/>
      <c r="B7251" s="43">
        <f t="shared" si="119"/>
        <v>7229</v>
      </c>
      <c r="C7251" s="539"/>
      <c r="D7251" s="620"/>
      <c r="E7251" s="620"/>
      <c r="F7251" s="48"/>
      <c r="N7251" s="285"/>
      <c r="O7251" s="285"/>
      <c r="U7251" s="285"/>
      <c r="V7251" s="285"/>
      <c r="W7251" s="285"/>
      <c r="X7251" s="285"/>
    </row>
    <row r="7252" spans="1:24">
      <c r="A7252" s="45"/>
      <c r="B7252" s="43">
        <f t="shared" si="119"/>
        <v>7230</v>
      </c>
      <c r="C7252" s="539"/>
      <c r="D7252" s="620"/>
      <c r="E7252" s="620"/>
      <c r="F7252" s="48"/>
      <c r="N7252" s="285"/>
      <c r="O7252" s="285"/>
      <c r="U7252" s="285"/>
      <c r="V7252" s="285"/>
      <c r="W7252" s="285"/>
      <c r="X7252" s="285"/>
    </row>
    <row r="7253" spans="1:24">
      <c r="A7253" s="45"/>
      <c r="B7253" s="43">
        <f t="shared" si="119"/>
        <v>7231</v>
      </c>
      <c r="C7253" s="539"/>
      <c r="D7253" s="620"/>
      <c r="E7253" s="620"/>
      <c r="F7253" s="48"/>
      <c r="N7253" s="285"/>
      <c r="O7253" s="285"/>
      <c r="U7253" s="285"/>
      <c r="V7253" s="285"/>
      <c r="W7253" s="285"/>
      <c r="X7253" s="285"/>
    </row>
    <row r="7254" spans="1:24">
      <c r="A7254" s="45"/>
      <c r="B7254" s="43">
        <f t="shared" si="119"/>
        <v>7232</v>
      </c>
      <c r="C7254" s="539"/>
      <c r="D7254" s="620"/>
      <c r="E7254" s="620"/>
      <c r="F7254" s="48"/>
      <c r="N7254" s="285"/>
      <c r="O7254" s="285"/>
      <c r="U7254" s="285"/>
      <c r="V7254" s="285"/>
      <c r="W7254" s="285"/>
      <c r="X7254" s="285"/>
    </row>
    <row r="7255" spans="1:24">
      <c r="A7255" s="45"/>
      <c r="B7255" s="43">
        <f t="shared" si="119"/>
        <v>7233</v>
      </c>
      <c r="C7255" s="539"/>
      <c r="D7255" s="620"/>
      <c r="E7255" s="620"/>
      <c r="F7255" s="48"/>
      <c r="N7255" s="285"/>
      <c r="O7255" s="285"/>
      <c r="U7255" s="285"/>
      <c r="V7255" s="285"/>
      <c r="W7255" s="285"/>
      <c r="X7255" s="285"/>
    </row>
    <row r="7256" spans="1:24">
      <c r="A7256" s="45"/>
      <c r="B7256" s="43">
        <f t="shared" si="119"/>
        <v>7234</v>
      </c>
      <c r="C7256" s="539"/>
      <c r="D7256" s="620"/>
      <c r="E7256" s="620"/>
      <c r="F7256" s="48"/>
      <c r="N7256" s="285"/>
      <c r="O7256" s="285"/>
      <c r="U7256" s="285"/>
      <c r="V7256" s="285"/>
      <c r="W7256" s="285"/>
      <c r="X7256" s="285"/>
    </row>
    <row r="7257" spans="1:24">
      <c r="A7257" s="45"/>
      <c r="B7257" s="43">
        <f t="shared" ref="B7257:B7320" si="120">B7256+1</f>
        <v>7235</v>
      </c>
      <c r="C7257" s="539"/>
      <c r="D7257" s="620"/>
      <c r="E7257" s="620"/>
      <c r="F7257" s="48"/>
      <c r="N7257" s="285"/>
      <c r="O7257" s="285"/>
      <c r="U7257" s="285"/>
      <c r="V7257" s="285"/>
      <c r="W7257" s="285"/>
      <c r="X7257" s="285"/>
    </row>
    <row r="7258" spans="1:24">
      <c r="A7258" s="45"/>
      <c r="B7258" s="43">
        <f t="shared" si="120"/>
        <v>7236</v>
      </c>
      <c r="C7258" s="539"/>
      <c r="D7258" s="620"/>
      <c r="E7258" s="620"/>
      <c r="F7258" s="48"/>
      <c r="N7258" s="285"/>
      <c r="O7258" s="285"/>
      <c r="U7258" s="285"/>
      <c r="V7258" s="285"/>
      <c r="W7258" s="285"/>
      <c r="X7258" s="285"/>
    </row>
    <row r="7259" spans="1:24">
      <c r="A7259" s="45"/>
      <c r="B7259" s="43">
        <f t="shared" si="120"/>
        <v>7237</v>
      </c>
      <c r="C7259" s="539"/>
      <c r="D7259" s="620"/>
      <c r="E7259" s="620"/>
      <c r="F7259" s="48"/>
      <c r="N7259" s="285"/>
      <c r="O7259" s="285"/>
      <c r="U7259" s="285"/>
      <c r="V7259" s="285"/>
      <c r="W7259" s="285"/>
      <c r="X7259" s="285"/>
    </row>
    <row r="7260" spans="1:24">
      <c r="A7260" s="45"/>
      <c r="B7260" s="43">
        <f t="shared" si="120"/>
        <v>7238</v>
      </c>
      <c r="C7260" s="539"/>
      <c r="D7260" s="620"/>
      <c r="E7260" s="620"/>
      <c r="F7260" s="48"/>
      <c r="N7260" s="285"/>
      <c r="O7260" s="285"/>
      <c r="U7260" s="285"/>
      <c r="V7260" s="285"/>
      <c r="W7260" s="285"/>
      <c r="X7260" s="285"/>
    </row>
    <row r="7261" spans="1:24">
      <c r="A7261" s="45"/>
      <c r="B7261" s="43">
        <f t="shared" si="120"/>
        <v>7239</v>
      </c>
      <c r="C7261" s="539"/>
      <c r="D7261" s="620"/>
      <c r="E7261" s="620"/>
      <c r="F7261" s="48"/>
      <c r="N7261" s="285"/>
      <c r="O7261" s="285"/>
      <c r="U7261" s="285"/>
      <c r="V7261" s="285"/>
      <c r="W7261" s="285"/>
      <c r="X7261" s="285"/>
    </row>
    <row r="7262" spans="1:24">
      <c r="A7262" s="45"/>
      <c r="B7262" s="43">
        <f t="shared" si="120"/>
        <v>7240</v>
      </c>
      <c r="C7262" s="539"/>
      <c r="D7262" s="620"/>
      <c r="E7262" s="620"/>
      <c r="F7262" s="48"/>
      <c r="N7262" s="285"/>
      <c r="O7262" s="285"/>
      <c r="U7262" s="285"/>
      <c r="V7262" s="285"/>
      <c r="W7262" s="285"/>
      <c r="X7262" s="285"/>
    </row>
    <row r="7263" spans="1:24">
      <c r="A7263" s="45"/>
      <c r="B7263" s="43">
        <f t="shared" si="120"/>
        <v>7241</v>
      </c>
      <c r="C7263" s="539"/>
      <c r="D7263" s="620"/>
      <c r="E7263" s="620"/>
      <c r="F7263" s="48"/>
      <c r="N7263" s="285"/>
      <c r="O7263" s="285"/>
      <c r="U7263" s="285"/>
      <c r="V7263" s="285"/>
      <c r="W7263" s="285"/>
      <c r="X7263" s="285"/>
    </row>
    <row r="7264" spans="1:24">
      <c r="A7264" s="45"/>
      <c r="B7264" s="43">
        <f t="shared" si="120"/>
        <v>7242</v>
      </c>
      <c r="C7264" s="539"/>
      <c r="D7264" s="620"/>
      <c r="E7264" s="620"/>
      <c r="F7264" s="48"/>
      <c r="N7264" s="285"/>
      <c r="O7264" s="285"/>
      <c r="U7264" s="285"/>
      <c r="V7264" s="285"/>
      <c r="W7264" s="285"/>
      <c r="X7264" s="285"/>
    </row>
    <row r="7265" spans="1:24">
      <c r="A7265" s="45"/>
      <c r="B7265" s="43">
        <f t="shared" si="120"/>
        <v>7243</v>
      </c>
      <c r="C7265" s="539"/>
      <c r="D7265" s="620"/>
      <c r="E7265" s="620"/>
      <c r="F7265" s="48"/>
      <c r="N7265" s="285"/>
      <c r="O7265" s="285"/>
      <c r="U7265" s="285"/>
      <c r="V7265" s="285"/>
      <c r="W7265" s="285"/>
      <c r="X7265" s="285"/>
    </row>
    <row r="7266" spans="1:24">
      <c r="A7266" s="45"/>
      <c r="B7266" s="43">
        <f t="shared" si="120"/>
        <v>7244</v>
      </c>
      <c r="C7266" s="539"/>
      <c r="D7266" s="620"/>
      <c r="E7266" s="620"/>
      <c r="F7266" s="48"/>
      <c r="N7266" s="285"/>
      <c r="O7266" s="285"/>
      <c r="U7266" s="285"/>
      <c r="V7266" s="285"/>
      <c r="W7266" s="285"/>
      <c r="X7266" s="285"/>
    </row>
    <row r="7267" spans="1:24">
      <c r="A7267" s="45"/>
      <c r="B7267" s="43">
        <f t="shared" si="120"/>
        <v>7245</v>
      </c>
      <c r="C7267" s="539"/>
      <c r="D7267" s="620"/>
      <c r="E7267" s="620"/>
      <c r="F7267" s="48"/>
      <c r="N7267" s="285"/>
      <c r="O7267" s="285"/>
      <c r="U7267" s="285"/>
      <c r="V7267" s="285"/>
      <c r="W7267" s="285"/>
      <c r="X7267" s="285"/>
    </row>
    <row r="7268" spans="1:24">
      <c r="A7268" s="45"/>
      <c r="B7268" s="43">
        <f t="shared" si="120"/>
        <v>7246</v>
      </c>
      <c r="C7268" s="539"/>
      <c r="D7268" s="620"/>
      <c r="E7268" s="620"/>
      <c r="F7268" s="48"/>
      <c r="N7268" s="285"/>
      <c r="O7268" s="285"/>
      <c r="U7268" s="285"/>
      <c r="V7268" s="285"/>
      <c r="W7268" s="285"/>
      <c r="X7268" s="285"/>
    </row>
    <row r="7269" spans="1:24">
      <c r="A7269" s="45"/>
      <c r="B7269" s="43">
        <f t="shared" si="120"/>
        <v>7247</v>
      </c>
      <c r="C7269" s="539"/>
      <c r="D7269" s="620"/>
      <c r="E7269" s="620"/>
      <c r="F7269" s="48"/>
      <c r="N7269" s="285"/>
      <c r="O7269" s="285"/>
      <c r="U7269" s="285"/>
      <c r="V7269" s="285"/>
      <c r="W7269" s="285"/>
      <c r="X7269" s="285"/>
    </row>
    <row r="7270" spans="1:24">
      <c r="A7270" s="45"/>
      <c r="B7270" s="43">
        <f t="shared" si="120"/>
        <v>7248</v>
      </c>
      <c r="C7270" s="539"/>
      <c r="D7270" s="620"/>
      <c r="E7270" s="620"/>
      <c r="F7270" s="48"/>
      <c r="N7270" s="285"/>
      <c r="O7270" s="285"/>
      <c r="U7270" s="285"/>
      <c r="V7270" s="285"/>
      <c r="W7270" s="285"/>
      <c r="X7270" s="285"/>
    </row>
    <row r="7271" spans="1:24">
      <c r="A7271" s="45"/>
      <c r="B7271" s="43">
        <f t="shared" si="120"/>
        <v>7249</v>
      </c>
      <c r="C7271" s="539"/>
      <c r="D7271" s="620"/>
      <c r="E7271" s="620"/>
      <c r="F7271" s="48"/>
      <c r="N7271" s="285"/>
      <c r="O7271" s="285"/>
      <c r="U7271" s="285"/>
      <c r="V7271" s="285"/>
      <c r="W7271" s="285"/>
      <c r="X7271" s="285"/>
    </row>
    <row r="7272" spans="1:24">
      <c r="A7272" s="45"/>
      <c r="B7272" s="43">
        <f t="shared" si="120"/>
        <v>7250</v>
      </c>
      <c r="C7272" s="539"/>
      <c r="D7272" s="620"/>
      <c r="E7272" s="620"/>
      <c r="F7272" s="48"/>
      <c r="N7272" s="285"/>
      <c r="O7272" s="285"/>
      <c r="U7272" s="285"/>
      <c r="V7272" s="285"/>
      <c r="W7272" s="285"/>
      <c r="X7272" s="285"/>
    </row>
    <row r="7273" spans="1:24">
      <c r="A7273" s="45"/>
      <c r="B7273" s="43">
        <f t="shared" si="120"/>
        <v>7251</v>
      </c>
      <c r="C7273" s="539"/>
      <c r="D7273" s="620"/>
      <c r="E7273" s="620"/>
      <c r="F7273" s="48"/>
      <c r="N7273" s="285"/>
      <c r="O7273" s="285"/>
      <c r="U7273" s="285"/>
      <c r="V7273" s="285"/>
      <c r="W7273" s="285"/>
      <c r="X7273" s="285"/>
    </row>
    <row r="7274" spans="1:24">
      <c r="A7274" s="45"/>
      <c r="B7274" s="43">
        <f t="shared" si="120"/>
        <v>7252</v>
      </c>
      <c r="C7274" s="539"/>
      <c r="D7274" s="620"/>
      <c r="E7274" s="620"/>
      <c r="F7274" s="48"/>
      <c r="N7274" s="285"/>
      <c r="O7274" s="285"/>
      <c r="U7274" s="285"/>
      <c r="V7274" s="285"/>
      <c r="W7274" s="285"/>
      <c r="X7274" s="285"/>
    </row>
    <row r="7275" spans="1:24">
      <c r="A7275" s="45"/>
      <c r="B7275" s="43">
        <f t="shared" si="120"/>
        <v>7253</v>
      </c>
      <c r="C7275" s="539"/>
      <c r="D7275" s="620"/>
      <c r="E7275" s="620"/>
      <c r="F7275" s="48"/>
      <c r="N7275" s="285"/>
      <c r="O7275" s="285"/>
      <c r="U7275" s="285"/>
      <c r="V7275" s="285"/>
      <c r="W7275" s="285"/>
      <c r="X7275" s="285"/>
    </row>
    <row r="7276" spans="1:24">
      <c r="A7276" s="45"/>
      <c r="B7276" s="43">
        <f t="shared" si="120"/>
        <v>7254</v>
      </c>
      <c r="C7276" s="539"/>
      <c r="D7276" s="620"/>
      <c r="E7276" s="620"/>
      <c r="F7276" s="48"/>
      <c r="N7276" s="285"/>
      <c r="O7276" s="285"/>
      <c r="U7276" s="285"/>
      <c r="V7276" s="285"/>
      <c r="W7276" s="285"/>
      <c r="X7276" s="285"/>
    </row>
    <row r="7277" spans="1:24">
      <c r="A7277" s="45"/>
      <c r="B7277" s="43">
        <f t="shared" si="120"/>
        <v>7255</v>
      </c>
      <c r="C7277" s="539"/>
      <c r="D7277" s="620"/>
      <c r="E7277" s="620"/>
      <c r="F7277" s="48"/>
      <c r="N7277" s="285"/>
      <c r="O7277" s="285"/>
      <c r="U7277" s="285"/>
      <c r="V7277" s="285"/>
      <c r="W7277" s="285"/>
      <c r="X7277" s="285"/>
    </row>
    <row r="7278" spans="1:24">
      <c r="A7278" s="45"/>
      <c r="B7278" s="43">
        <f t="shared" si="120"/>
        <v>7256</v>
      </c>
      <c r="C7278" s="539"/>
      <c r="D7278" s="620"/>
      <c r="E7278" s="620"/>
      <c r="F7278" s="48"/>
      <c r="N7278" s="285"/>
      <c r="O7278" s="285"/>
      <c r="U7278" s="285"/>
      <c r="V7278" s="285"/>
      <c r="W7278" s="285"/>
      <c r="X7278" s="285"/>
    </row>
    <row r="7279" spans="1:24">
      <c r="A7279" s="45"/>
      <c r="B7279" s="43">
        <f t="shared" si="120"/>
        <v>7257</v>
      </c>
      <c r="C7279" s="539"/>
      <c r="D7279" s="620"/>
      <c r="E7279" s="620"/>
      <c r="F7279" s="48"/>
      <c r="N7279" s="285"/>
      <c r="O7279" s="285"/>
      <c r="U7279" s="285"/>
      <c r="V7279" s="285"/>
      <c r="W7279" s="285"/>
      <c r="X7279" s="285"/>
    </row>
    <row r="7280" spans="1:24">
      <c r="A7280" s="45"/>
      <c r="B7280" s="43">
        <f t="shared" si="120"/>
        <v>7258</v>
      </c>
      <c r="C7280" s="539"/>
      <c r="D7280" s="620"/>
      <c r="E7280" s="620"/>
      <c r="F7280" s="48"/>
      <c r="N7280" s="285"/>
      <c r="O7280" s="285"/>
      <c r="U7280" s="285"/>
      <c r="V7280" s="285"/>
      <c r="W7280" s="285"/>
      <c r="X7280" s="285"/>
    </row>
    <row r="7281" spans="1:24">
      <c r="A7281" s="45"/>
      <c r="B7281" s="43">
        <f t="shared" si="120"/>
        <v>7259</v>
      </c>
      <c r="C7281" s="539"/>
      <c r="D7281" s="620"/>
      <c r="E7281" s="620"/>
      <c r="F7281" s="48"/>
      <c r="N7281" s="285"/>
      <c r="O7281" s="285"/>
      <c r="U7281" s="285"/>
      <c r="V7281" s="285"/>
      <c r="W7281" s="285"/>
      <c r="X7281" s="285"/>
    </row>
    <row r="7282" spans="1:24">
      <c r="A7282" s="45"/>
      <c r="B7282" s="43">
        <f t="shared" si="120"/>
        <v>7260</v>
      </c>
      <c r="C7282" s="539"/>
      <c r="D7282" s="620"/>
      <c r="E7282" s="620"/>
      <c r="F7282" s="48"/>
      <c r="N7282" s="285"/>
      <c r="O7282" s="285"/>
      <c r="U7282" s="285"/>
      <c r="V7282" s="285"/>
      <c r="W7282" s="285"/>
      <c r="X7282" s="285"/>
    </row>
    <row r="7283" spans="1:24">
      <c r="A7283" s="45"/>
      <c r="B7283" s="43">
        <f t="shared" si="120"/>
        <v>7261</v>
      </c>
      <c r="C7283" s="539"/>
      <c r="D7283" s="620"/>
      <c r="E7283" s="620"/>
      <c r="F7283" s="48"/>
      <c r="N7283" s="285"/>
      <c r="O7283" s="285"/>
      <c r="U7283" s="285"/>
      <c r="V7283" s="285"/>
      <c r="W7283" s="285"/>
      <c r="X7283" s="285"/>
    </row>
    <row r="7284" spans="1:24">
      <c r="A7284" s="45"/>
      <c r="B7284" s="43">
        <f t="shared" si="120"/>
        <v>7262</v>
      </c>
      <c r="C7284" s="539"/>
      <c r="D7284" s="620"/>
      <c r="E7284" s="620"/>
      <c r="F7284" s="48"/>
      <c r="N7284" s="285"/>
      <c r="O7284" s="285"/>
      <c r="U7284" s="285"/>
      <c r="V7284" s="285"/>
      <c r="W7284" s="285"/>
      <c r="X7284" s="285"/>
    </row>
    <row r="7285" spans="1:24">
      <c r="A7285" s="45"/>
      <c r="B7285" s="43">
        <f t="shared" si="120"/>
        <v>7263</v>
      </c>
      <c r="C7285" s="539"/>
      <c r="D7285" s="620"/>
      <c r="E7285" s="620"/>
      <c r="F7285" s="48"/>
      <c r="N7285" s="285"/>
      <c r="O7285" s="285"/>
      <c r="U7285" s="285"/>
      <c r="V7285" s="285"/>
      <c r="W7285" s="285"/>
      <c r="X7285" s="285"/>
    </row>
    <row r="7286" spans="1:24">
      <c r="A7286" s="45"/>
      <c r="B7286" s="43">
        <f t="shared" si="120"/>
        <v>7264</v>
      </c>
      <c r="C7286" s="539"/>
      <c r="D7286" s="620"/>
      <c r="E7286" s="620"/>
      <c r="F7286" s="48"/>
      <c r="N7286" s="285"/>
      <c r="O7286" s="285"/>
      <c r="U7286" s="285"/>
      <c r="V7286" s="285"/>
      <c r="W7286" s="285"/>
      <c r="X7286" s="285"/>
    </row>
    <row r="7287" spans="1:24">
      <c r="A7287" s="45"/>
      <c r="B7287" s="43">
        <f t="shared" si="120"/>
        <v>7265</v>
      </c>
      <c r="C7287" s="539"/>
      <c r="D7287" s="620"/>
      <c r="E7287" s="620"/>
      <c r="F7287" s="48"/>
      <c r="N7287" s="285"/>
      <c r="O7287" s="285"/>
      <c r="U7287" s="285"/>
      <c r="V7287" s="285"/>
      <c r="W7287" s="285"/>
      <c r="X7287" s="285"/>
    </row>
    <row r="7288" spans="1:24">
      <c r="A7288" s="45"/>
      <c r="B7288" s="43">
        <f t="shared" si="120"/>
        <v>7266</v>
      </c>
      <c r="C7288" s="539"/>
      <c r="D7288" s="620"/>
      <c r="E7288" s="620"/>
      <c r="F7288" s="48"/>
      <c r="N7288" s="285"/>
      <c r="O7288" s="285"/>
      <c r="U7288" s="285"/>
      <c r="V7288" s="285"/>
      <c r="W7288" s="285"/>
      <c r="X7288" s="285"/>
    </row>
    <row r="7289" spans="1:24">
      <c r="A7289" s="45"/>
      <c r="B7289" s="43">
        <f t="shared" si="120"/>
        <v>7267</v>
      </c>
      <c r="C7289" s="539"/>
      <c r="D7289" s="620"/>
      <c r="E7289" s="620"/>
      <c r="F7289" s="48"/>
      <c r="N7289" s="285"/>
      <c r="O7289" s="285"/>
      <c r="U7289" s="285"/>
      <c r="V7289" s="285"/>
      <c r="W7289" s="285"/>
      <c r="X7289" s="285"/>
    </row>
    <row r="7290" spans="1:24">
      <c r="A7290" s="45"/>
      <c r="B7290" s="43">
        <f t="shared" si="120"/>
        <v>7268</v>
      </c>
      <c r="C7290" s="539"/>
      <c r="D7290" s="620"/>
      <c r="E7290" s="620"/>
      <c r="F7290" s="48"/>
      <c r="N7290" s="285"/>
      <c r="O7290" s="285"/>
      <c r="U7290" s="285"/>
      <c r="V7290" s="285"/>
      <c r="W7290" s="285"/>
      <c r="X7290" s="285"/>
    </row>
    <row r="7291" spans="1:24">
      <c r="A7291" s="45"/>
      <c r="B7291" s="43">
        <f t="shared" si="120"/>
        <v>7269</v>
      </c>
      <c r="C7291" s="539"/>
      <c r="D7291" s="620"/>
      <c r="E7291" s="620"/>
      <c r="F7291" s="48"/>
      <c r="N7291" s="285"/>
      <c r="O7291" s="285"/>
      <c r="U7291" s="285"/>
      <c r="V7291" s="285"/>
      <c r="W7291" s="285"/>
      <c r="X7291" s="285"/>
    </row>
    <row r="7292" spans="1:24">
      <c r="A7292" s="45"/>
      <c r="B7292" s="43">
        <f t="shared" si="120"/>
        <v>7270</v>
      </c>
      <c r="C7292" s="539"/>
      <c r="D7292" s="620"/>
      <c r="E7292" s="620"/>
      <c r="F7292" s="48"/>
      <c r="N7292" s="285"/>
      <c r="O7292" s="285"/>
      <c r="U7292" s="285"/>
      <c r="V7292" s="285"/>
      <c r="W7292" s="285"/>
      <c r="X7292" s="285"/>
    </row>
    <row r="7293" spans="1:24">
      <c r="A7293" s="45"/>
      <c r="B7293" s="43">
        <f t="shared" si="120"/>
        <v>7271</v>
      </c>
      <c r="C7293" s="539"/>
      <c r="D7293" s="620"/>
      <c r="E7293" s="620"/>
      <c r="F7293" s="48"/>
      <c r="N7293" s="285"/>
      <c r="O7293" s="285"/>
      <c r="U7293" s="285"/>
      <c r="V7293" s="285"/>
      <c r="W7293" s="285"/>
      <c r="X7293" s="285"/>
    </row>
    <row r="7294" spans="1:24">
      <c r="A7294" s="45"/>
      <c r="B7294" s="43">
        <f t="shared" si="120"/>
        <v>7272</v>
      </c>
      <c r="C7294" s="539"/>
      <c r="D7294" s="620"/>
      <c r="E7294" s="620"/>
      <c r="F7294" s="48"/>
      <c r="N7294" s="285"/>
      <c r="O7294" s="285"/>
      <c r="U7294" s="285"/>
      <c r="V7294" s="285"/>
      <c r="W7294" s="285"/>
      <c r="X7294" s="285"/>
    </row>
    <row r="7295" spans="1:24">
      <c r="A7295" s="45"/>
      <c r="B7295" s="43">
        <f t="shared" si="120"/>
        <v>7273</v>
      </c>
      <c r="C7295" s="539"/>
      <c r="D7295" s="620"/>
      <c r="E7295" s="620"/>
      <c r="F7295" s="48"/>
      <c r="N7295" s="285"/>
      <c r="O7295" s="285"/>
      <c r="U7295" s="285"/>
      <c r="V7295" s="285"/>
      <c r="W7295" s="285"/>
      <c r="X7295" s="285"/>
    </row>
    <row r="7296" spans="1:24">
      <c r="A7296" s="45"/>
      <c r="B7296" s="43">
        <f t="shared" si="120"/>
        <v>7274</v>
      </c>
      <c r="C7296" s="539"/>
      <c r="D7296" s="620"/>
      <c r="E7296" s="620"/>
      <c r="F7296" s="48"/>
      <c r="N7296" s="285"/>
      <c r="O7296" s="285"/>
      <c r="U7296" s="285"/>
      <c r="V7296" s="285"/>
      <c r="W7296" s="285"/>
      <c r="X7296" s="285"/>
    </row>
    <row r="7297" spans="1:24">
      <c r="A7297" s="45"/>
      <c r="B7297" s="43">
        <f t="shared" si="120"/>
        <v>7275</v>
      </c>
      <c r="C7297" s="539"/>
      <c r="D7297" s="620"/>
      <c r="E7297" s="620"/>
      <c r="F7297" s="48"/>
      <c r="N7297" s="285"/>
      <c r="O7297" s="285"/>
      <c r="U7297" s="285"/>
      <c r="V7297" s="285"/>
      <c r="W7297" s="285"/>
      <c r="X7297" s="285"/>
    </row>
    <row r="7298" spans="1:24">
      <c r="A7298" s="45"/>
      <c r="B7298" s="43">
        <f t="shared" si="120"/>
        <v>7276</v>
      </c>
      <c r="C7298" s="539"/>
      <c r="D7298" s="620"/>
      <c r="E7298" s="620"/>
      <c r="F7298" s="48"/>
      <c r="N7298" s="285"/>
      <c r="O7298" s="285"/>
      <c r="U7298" s="285"/>
      <c r="V7298" s="285"/>
      <c r="W7298" s="285"/>
      <c r="X7298" s="285"/>
    </row>
    <row r="7299" spans="1:24">
      <c r="A7299" s="45"/>
      <c r="B7299" s="43">
        <f t="shared" si="120"/>
        <v>7277</v>
      </c>
      <c r="C7299" s="539"/>
      <c r="D7299" s="620"/>
      <c r="E7299" s="620"/>
      <c r="F7299" s="48"/>
      <c r="N7299" s="285"/>
      <c r="O7299" s="285"/>
      <c r="U7299" s="285"/>
      <c r="V7299" s="285"/>
      <c r="W7299" s="285"/>
      <c r="X7299" s="285"/>
    </row>
    <row r="7300" spans="1:24">
      <c r="A7300" s="45"/>
      <c r="B7300" s="43">
        <f t="shared" si="120"/>
        <v>7278</v>
      </c>
      <c r="C7300" s="539"/>
      <c r="D7300" s="620"/>
      <c r="E7300" s="620"/>
      <c r="F7300" s="48"/>
      <c r="N7300" s="285"/>
      <c r="O7300" s="285"/>
      <c r="U7300" s="285"/>
      <c r="V7300" s="285"/>
      <c r="W7300" s="285"/>
      <c r="X7300" s="285"/>
    </row>
    <row r="7301" spans="1:24">
      <c r="A7301" s="45"/>
      <c r="B7301" s="43">
        <f t="shared" si="120"/>
        <v>7279</v>
      </c>
      <c r="C7301" s="539"/>
      <c r="D7301" s="620"/>
      <c r="E7301" s="620"/>
      <c r="F7301" s="48"/>
      <c r="N7301" s="285"/>
      <c r="O7301" s="285"/>
      <c r="U7301" s="285"/>
      <c r="V7301" s="285"/>
      <c r="W7301" s="285"/>
      <c r="X7301" s="285"/>
    </row>
    <row r="7302" spans="1:24">
      <c r="A7302" s="45"/>
      <c r="B7302" s="43">
        <f t="shared" si="120"/>
        <v>7280</v>
      </c>
      <c r="C7302" s="539"/>
      <c r="D7302" s="620"/>
      <c r="E7302" s="620"/>
      <c r="F7302" s="48"/>
      <c r="N7302" s="285"/>
      <c r="O7302" s="285"/>
      <c r="U7302" s="285"/>
      <c r="V7302" s="285"/>
      <c r="W7302" s="285"/>
      <c r="X7302" s="285"/>
    </row>
    <row r="7303" spans="1:24">
      <c r="A7303" s="45"/>
      <c r="B7303" s="43">
        <f t="shared" si="120"/>
        <v>7281</v>
      </c>
      <c r="C7303" s="539"/>
      <c r="D7303" s="620"/>
      <c r="E7303" s="620"/>
      <c r="F7303" s="48"/>
      <c r="N7303" s="285"/>
      <c r="O7303" s="285"/>
      <c r="U7303" s="285"/>
      <c r="V7303" s="285"/>
      <c r="W7303" s="285"/>
      <c r="X7303" s="285"/>
    </row>
    <row r="7304" spans="1:24">
      <c r="A7304" s="45"/>
      <c r="B7304" s="43">
        <f t="shared" si="120"/>
        <v>7282</v>
      </c>
      <c r="C7304" s="539"/>
      <c r="D7304" s="620"/>
      <c r="E7304" s="620"/>
      <c r="F7304" s="48"/>
      <c r="N7304" s="285"/>
      <c r="O7304" s="285"/>
      <c r="U7304" s="285"/>
      <c r="V7304" s="285"/>
      <c r="W7304" s="285"/>
      <c r="X7304" s="285"/>
    </row>
    <row r="7305" spans="1:24">
      <c r="A7305" s="45"/>
      <c r="B7305" s="43">
        <f t="shared" si="120"/>
        <v>7283</v>
      </c>
      <c r="C7305" s="539"/>
      <c r="D7305" s="620"/>
      <c r="E7305" s="620"/>
      <c r="F7305" s="48"/>
      <c r="N7305" s="285"/>
      <c r="O7305" s="285"/>
      <c r="U7305" s="285"/>
      <c r="V7305" s="285"/>
      <c r="W7305" s="285"/>
      <c r="X7305" s="285"/>
    </row>
    <row r="7306" spans="1:24">
      <c r="A7306" s="45"/>
      <c r="B7306" s="43">
        <f t="shared" si="120"/>
        <v>7284</v>
      </c>
      <c r="C7306" s="539"/>
      <c r="D7306" s="620"/>
      <c r="E7306" s="620"/>
      <c r="F7306" s="48"/>
      <c r="N7306" s="285"/>
      <c r="O7306" s="285"/>
      <c r="U7306" s="285"/>
      <c r="V7306" s="285"/>
      <c r="W7306" s="285"/>
      <c r="X7306" s="285"/>
    </row>
    <row r="7307" spans="1:24">
      <c r="A7307" s="45"/>
      <c r="B7307" s="43">
        <f t="shared" si="120"/>
        <v>7285</v>
      </c>
      <c r="C7307" s="539"/>
      <c r="D7307" s="620"/>
      <c r="E7307" s="620"/>
      <c r="F7307" s="48"/>
      <c r="N7307" s="285"/>
      <c r="O7307" s="285"/>
      <c r="U7307" s="285"/>
      <c r="V7307" s="285"/>
      <c r="W7307" s="285"/>
      <c r="X7307" s="285"/>
    </row>
    <row r="7308" spans="1:24">
      <c r="A7308" s="45"/>
      <c r="B7308" s="43">
        <f t="shared" si="120"/>
        <v>7286</v>
      </c>
      <c r="C7308" s="539"/>
      <c r="D7308" s="620"/>
      <c r="E7308" s="620"/>
      <c r="F7308" s="48"/>
      <c r="N7308" s="285"/>
      <c r="O7308" s="285"/>
      <c r="U7308" s="285"/>
      <c r="V7308" s="285"/>
      <c r="W7308" s="285"/>
      <c r="X7308" s="285"/>
    </row>
    <row r="7309" spans="1:24">
      <c r="A7309" s="45"/>
      <c r="B7309" s="43">
        <f t="shared" si="120"/>
        <v>7287</v>
      </c>
      <c r="C7309" s="539"/>
      <c r="D7309" s="620"/>
      <c r="E7309" s="620"/>
      <c r="F7309" s="48"/>
      <c r="N7309" s="285"/>
      <c r="O7309" s="285"/>
      <c r="U7309" s="285"/>
      <c r="V7309" s="285"/>
      <c r="W7309" s="285"/>
      <c r="X7309" s="285"/>
    </row>
    <row r="7310" spans="1:24">
      <c r="A7310" s="45"/>
      <c r="B7310" s="43">
        <f t="shared" si="120"/>
        <v>7288</v>
      </c>
      <c r="C7310" s="539"/>
      <c r="D7310" s="620"/>
      <c r="E7310" s="620"/>
      <c r="F7310" s="48"/>
      <c r="N7310" s="285"/>
      <c r="O7310" s="285"/>
      <c r="U7310" s="285"/>
      <c r="V7310" s="285"/>
      <c r="W7310" s="285"/>
      <c r="X7310" s="285"/>
    </row>
    <row r="7311" spans="1:24">
      <c r="A7311" s="45"/>
      <c r="B7311" s="43">
        <f t="shared" si="120"/>
        <v>7289</v>
      </c>
      <c r="C7311" s="539"/>
      <c r="D7311" s="620"/>
      <c r="E7311" s="620"/>
      <c r="F7311" s="48"/>
      <c r="N7311" s="285"/>
      <c r="O7311" s="285"/>
      <c r="U7311" s="285"/>
      <c r="V7311" s="285"/>
      <c r="W7311" s="285"/>
      <c r="X7311" s="285"/>
    </row>
    <row r="7312" spans="1:24">
      <c r="A7312" s="45"/>
      <c r="B7312" s="43">
        <f t="shared" si="120"/>
        <v>7290</v>
      </c>
      <c r="C7312" s="539"/>
      <c r="D7312" s="620"/>
      <c r="E7312" s="620"/>
      <c r="F7312" s="48"/>
      <c r="N7312" s="285"/>
      <c r="O7312" s="285"/>
      <c r="U7312" s="285"/>
      <c r="V7312" s="285"/>
      <c r="W7312" s="285"/>
      <c r="X7312" s="285"/>
    </row>
    <row r="7313" spans="1:24">
      <c r="A7313" s="45"/>
      <c r="B7313" s="43">
        <f t="shared" si="120"/>
        <v>7291</v>
      </c>
      <c r="C7313" s="539"/>
      <c r="D7313" s="620"/>
      <c r="E7313" s="620"/>
      <c r="F7313" s="48"/>
      <c r="N7313" s="285"/>
      <c r="O7313" s="285"/>
      <c r="U7313" s="285"/>
      <c r="V7313" s="285"/>
      <c r="W7313" s="285"/>
      <c r="X7313" s="285"/>
    </row>
    <row r="7314" spans="1:24">
      <c r="A7314" s="45"/>
      <c r="B7314" s="43">
        <f t="shared" si="120"/>
        <v>7292</v>
      </c>
      <c r="C7314" s="539"/>
      <c r="D7314" s="620"/>
      <c r="E7314" s="620"/>
      <c r="F7314" s="48"/>
      <c r="N7314" s="285"/>
      <c r="O7314" s="285"/>
      <c r="U7314" s="285"/>
      <c r="V7314" s="285"/>
      <c r="W7314" s="285"/>
      <c r="X7314" s="285"/>
    </row>
    <row r="7315" spans="1:24">
      <c r="A7315" s="45"/>
      <c r="B7315" s="43">
        <f t="shared" si="120"/>
        <v>7293</v>
      </c>
      <c r="C7315" s="539"/>
      <c r="D7315" s="620"/>
      <c r="E7315" s="620"/>
      <c r="F7315" s="48"/>
      <c r="N7315" s="285"/>
      <c r="O7315" s="285"/>
      <c r="U7315" s="285"/>
      <c r="V7315" s="285"/>
      <c r="W7315" s="285"/>
      <c r="X7315" s="285"/>
    </row>
    <row r="7316" spans="1:24">
      <c r="A7316" s="45"/>
      <c r="B7316" s="43">
        <f t="shared" si="120"/>
        <v>7294</v>
      </c>
      <c r="C7316" s="539"/>
      <c r="D7316" s="620"/>
      <c r="E7316" s="620"/>
      <c r="F7316" s="48"/>
      <c r="N7316" s="285"/>
      <c r="O7316" s="285"/>
      <c r="U7316" s="285"/>
      <c r="V7316" s="285"/>
      <c r="W7316" s="285"/>
      <c r="X7316" s="285"/>
    </row>
    <row r="7317" spans="1:24">
      <c r="A7317" s="45"/>
      <c r="B7317" s="43">
        <f t="shared" si="120"/>
        <v>7295</v>
      </c>
      <c r="C7317" s="539"/>
      <c r="D7317" s="620"/>
      <c r="E7317" s="620"/>
      <c r="F7317" s="48"/>
      <c r="N7317" s="285"/>
      <c r="O7317" s="285"/>
      <c r="U7317" s="285"/>
      <c r="V7317" s="285"/>
      <c r="W7317" s="285"/>
      <c r="X7317" s="285"/>
    </row>
    <row r="7318" spans="1:24">
      <c r="A7318" s="45"/>
      <c r="B7318" s="43">
        <f t="shared" si="120"/>
        <v>7296</v>
      </c>
      <c r="C7318" s="539"/>
      <c r="D7318" s="620"/>
      <c r="E7318" s="620"/>
      <c r="F7318" s="48"/>
      <c r="N7318" s="285"/>
      <c r="O7318" s="285"/>
      <c r="U7318" s="285"/>
      <c r="V7318" s="285"/>
      <c r="W7318" s="285"/>
      <c r="X7318" s="285"/>
    </row>
    <row r="7319" spans="1:24">
      <c r="A7319" s="45"/>
      <c r="B7319" s="43">
        <f t="shared" si="120"/>
        <v>7297</v>
      </c>
      <c r="C7319" s="539"/>
      <c r="D7319" s="620"/>
      <c r="E7319" s="620"/>
      <c r="F7319" s="48"/>
      <c r="N7319" s="285"/>
      <c r="O7319" s="285"/>
      <c r="U7319" s="285"/>
      <c r="V7319" s="285"/>
      <c r="W7319" s="285"/>
      <c r="X7319" s="285"/>
    </row>
    <row r="7320" spans="1:24">
      <c r="A7320" s="45"/>
      <c r="B7320" s="43">
        <f t="shared" si="120"/>
        <v>7298</v>
      </c>
      <c r="C7320" s="539"/>
      <c r="D7320" s="620"/>
      <c r="E7320" s="620"/>
      <c r="F7320" s="48"/>
      <c r="N7320" s="285"/>
      <c r="O7320" s="285"/>
      <c r="U7320" s="285"/>
      <c r="V7320" s="285"/>
      <c r="W7320" s="285"/>
      <c r="X7320" s="285"/>
    </row>
    <row r="7321" spans="1:24">
      <c r="A7321" s="45"/>
      <c r="B7321" s="43">
        <f t="shared" ref="B7321:B7384" si="121">B7320+1</f>
        <v>7299</v>
      </c>
      <c r="C7321" s="539"/>
      <c r="D7321" s="620"/>
      <c r="E7321" s="620"/>
      <c r="F7321" s="48"/>
      <c r="N7321" s="285"/>
      <c r="O7321" s="285"/>
      <c r="U7321" s="285"/>
      <c r="V7321" s="285"/>
      <c r="W7321" s="285"/>
      <c r="X7321" s="285"/>
    </row>
    <row r="7322" spans="1:24">
      <c r="A7322" s="45"/>
      <c r="B7322" s="43">
        <f t="shared" si="121"/>
        <v>7300</v>
      </c>
      <c r="C7322" s="539"/>
      <c r="D7322" s="620"/>
      <c r="E7322" s="620"/>
      <c r="F7322" s="48"/>
      <c r="N7322" s="285"/>
      <c r="O7322" s="285"/>
      <c r="U7322" s="285"/>
      <c r="V7322" s="285"/>
      <c r="W7322" s="285"/>
      <c r="X7322" s="285"/>
    </row>
    <row r="7323" spans="1:24">
      <c r="A7323" s="45"/>
      <c r="B7323" s="43">
        <f t="shared" si="121"/>
        <v>7301</v>
      </c>
      <c r="C7323" s="539"/>
      <c r="D7323" s="620"/>
      <c r="E7323" s="620"/>
      <c r="F7323" s="48"/>
      <c r="N7323" s="285"/>
      <c r="O7323" s="285"/>
      <c r="U7323" s="285"/>
      <c r="V7323" s="285"/>
      <c r="W7323" s="285"/>
      <c r="X7323" s="285"/>
    </row>
    <row r="7324" spans="1:24">
      <c r="A7324" s="45"/>
      <c r="B7324" s="43">
        <f t="shared" si="121"/>
        <v>7302</v>
      </c>
      <c r="C7324" s="539"/>
      <c r="D7324" s="620"/>
      <c r="E7324" s="620"/>
      <c r="F7324" s="48"/>
      <c r="N7324" s="285"/>
      <c r="O7324" s="285"/>
      <c r="U7324" s="285"/>
      <c r="V7324" s="285"/>
      <c r="W7324" s="285"/>
      <c r="X7324" s="285"/>
    </row>
    <row r="7325" spans="1:24">
      <c r="A7325" s="45"/>
      <c r="B7325" s="43">
        <f t="shared" si="121"/>
        <v>7303</v>
      </c>
      <c r="C7325" s="539"/>
      <c r="D7325" s="620"/>
      <c r="E7325" s="620"/>
      <c r="F7325" s="48"/>
      <c r="N7325" s="285"/>
      <c r="O7325" s="285"/>
      <c r="U7325" s="285"/>
      <c r="V7325" s="285"/>
      <c r="W7325" s="285"/>
      <c r="X7325" s="285"/>
    </row>
    <row r="7326" spans="1:24">
      <c r="A7326" s="45"/>
      <c r="B7326" s="43">
        <f t="shared" si="121"/>
        <v>7304</v>
      </c>
      <c r="C7326" s="539"/>
      <c r="D7326" s="620"/>
      <c r="E7326" s="620"/>
      <c r="F7326" s="48"/>
      <c r="N7326" s="285"/>
      <c r="O7326" s="285"/>
      <c r="U7326" s="285"/>
      <c r="V7326" s="285"/>
      <c r="W7326" s="285"/>
      <c r="X7326" s="285"/>
    </row>
    <row r="7327" spans="1:24">
      <c r="A7327" s="45"/>
      <c r="B7327" s="43">
        <f t="shared" si="121"/>
        <v>7305</v>
      </c>
      <c r="C7327" s="539"/>
      <c r="D7327" s="620"/>
      <c r="E7327" s="620"/>
      <c r="F7327" s="48"/>
      <c r="N7327" s="285"/>
      <c r="O7327" s="285"/>
      <c r="U7327" s="285"/>
      <c r="V7327" s="285"/>
      <c r="W7327" s="285"/>
      <c r="X7327" s="285"/>
    </row>
    <row r="7328" spans="1:24">
      <c r="A7328" s="45"/>
      <c r="B7328" s="43">
        <f t="shared" si="121"/>
        <v>7306</v>
      </c>
      <c r="C7328" s="539"/>
      <c r="D7328" s="620"/>
      <c r="E7328" s="620"/>
      <c r="F7328" s="48"/>
      <c r="N7328" s="285"/>
      <c r="O7328" s="285"/>
      <c r="U7328" s="285"/>
      <c r="V7328" s="285"/>
      <c r="W7328" s="285"/>
      <c r="X7328" s="285"/>
    </row>
    <row r="7329" spans="1:24">
      <c r="A7329" s="45"/>
      <c r="B7329" s="43">
        <f t="shared" si="121"/>
        <v>7307</v>
      </c>
      <c r="C7329" s="539"/>
      <c r="D7329" s="620"/>
      <c r="E7329" s="620"/>
      <c r="F7329" s="48"/>
      <c r="N7329" s="285"/>
      <c r="O7329" s="285"/>
      <c r="U7329" s="285"/>
      <c r="V7329" s="285"/>
      <c r="W7329" s="285"/>
      <c r="X7329" s="285"/>
    </row>
    <row r="7330" spans="1:24">
      <c r="A7330" s="45"/>
      <c r="B7330" s="43">
        <f t="shared" si="121"/>
        <v>7308</v>
      </c>
      <c r="C7330" s="539"/>
      <c r="D7330" s="620"/>
      <c r="E7330" s="620"/>
      <c r="F7330" s="48"/>
      <c r="N7330" s="285"/>
      <c r="O7330" s="285"/>
      <c r="U7330" s="285"/>
      <c r="V7330" s="285"/>
      <c r="W7330" s="285"/>
      <c r="X7330" s="285"/>
    </row>
    <row r="7331" spans="1:24">
      <c r="A7331" s="45"/>
      <c r="B7331" s="43">
        <f t="shared" si="121"/>
        <v>7309</v>
      </c>
      <c r="C7331" s="539"/>
      <c r="D7331" s="620"/>
      <c r="E7331" s="620"/>
      <c r="F7331" s="48"/>
      <c r="N7331" s="285"/>
      <c r="O7331" s="285"/>
      <c r="U7331" s="285"/>
      <c r="V7331" s="285"/>
      <c r="W7331" s="285"/>
      <c r="X7331" s="285"/>
    </row>
    <row r="7332" spans="1:24">
      <c r="A7332" s="45"/>
      <c r="B7332" s="43">
        <f t="shared" si="121"/>
        <v>7310</v>
      </c>
      <c r="C7332" s="539"/>
      <c r="D7332" s="620"/>
      <c r="E7332" s="620"/>
      <c r="F7332" s="48"/>
      <c r="N7332" s="285"/>
      <c r="O7332" s="285"/>
      <c r="U7332" s="285"/>
      <c r="V7332" s="285"/>
      <c r="W7332" s="285"/>
      <c r="X7332" s="285"/>
    </row>
    <row r="7333" spans="1:24">
      <c r="A7333" s="45"/>
      <c r="B7333" s="43">
        <f t="shared" si="121"/>
        <v>7311</v>
      </c>
      <c r="C7333" s="539"/>
      <c r="D7333" s="620"/>
      <c r="E7333" s="620"/>
      <c r="F7333" s="48"/>
      <c r="N7333" s="285"/>
      <c r="O7333" s="285"/>
      <c r="U7333" s="285"/>
      <c r="V7333" s="285"/>
      <c r="W7333" s="285"/>
      <c r="X7333" s="285"/>
    </row>
    <row r="7334" spans="1:24">
      <c r="A7334" s="45"/>
      <c r="B7334" s="43">
        <f t="shared" si="121"/>
        <v>7312</v>
      </c>
      <c r="C7334" s="539"/>
      <c r="D7334" s="620"/>
      <c r="E7334" s="620"/>
      <c r="F7334" s="48"/>
      <c r="N7334" s="285"/>
      <c r="O7334" s="285"/>
      <c r="U7334" s="285"/>
      <c r="V7334" s="285"/>
      <c r="W7334" s="285"/>
      <c r="X7334" s="285"/>
    </row>
    <row r="7335" spans="1:24">
      <c r="A7335" s="45"/>
      <c r="B7335" s="43">
        <f t="shared" si="121"/>
        <v>7313</v>
      </c>
      <c r="C7335" s="539"/>
      <c r="D7335" s="620"/>
      <c r="E7335" s="620"/>
      <c r="F7335" s="48"/>
      <c r="N7335" s="285"/>
      <c r="O7335" s="285"/>
      <c r="U7335" s="285"/>
      <c r="V7335" s="285"/>
      <c r="W7335" s="285"/>
      <c r="X7335" s="285"/>
    </row>
    <row r="7336" spans="1:24">
      <c r="A7336" s="45"/>
      <c r="B7336" s="43">
        <f t="shared" si="121"/>
        <v>7314</v>
      </c>
      <c r="C7336" s="539"/>
      <c r="D7336" s="620"/>
      <c r="E7336" s="620"/>
      <c r="F7336" s="48"/>
      <c r="N7336" s="285"/>
      <c r="O7336" s="285"/>
      <c r="U7336" s="285"/>
      <c r="V7336" s="285"/>
      <c r="W7336" s="285"/>
      <c r="X7336" s="285"/>
    </row>
    <row r="7337" spans="1:24">
      <c r="A7337" s="45"/>
      <c r="B7337" s="43">
        <f t="shared" si="121"/>
        <v>7315</v>
      </c>
      <c r="C7337" s="539"/>
      <c r="D7337" s="620"/>
      <c r="E7337" s="620"/>
      <c r="F7337" s="48"/>
      <c r="N7337" s="285"/>
      <c r="O7337" s="285"/>
      <c r="U7337" s="285"/>
      <c r="V7337" s="285"/>
      <c r="W7337" s="285"/>
      <c r="X7337" s="285"/>
    </row>
    <row r="7338" spans="1:24">
      <c r="A7338" s="45"/>
      <c r="B7338" s="43">
        <f t="shared" si="121"/>
        <v>7316</v>
      </c>
      <c r="C7338" s="539"/>
      <c r="D7338" s="620"/>
      <c r="E7338" s="620"/>
      <c r="F7338" s="48"/>
      <c r="N7338" s="285"/>
      <c r="O7338" s="285"/>
      <c r="U7338" s="285"/>
      <c r="V7338" s="285"/>
      <c r="W7338" s="285"/>
      <c r="X7338" s="285"/>
    </row>
    <row r="7339" spans="1:24">
      <c r="A7339" s="45"/>
      <c r="B7339" s="43">
        <f t="shared" si="121"/>
        <v>7317</v>
      </c>
      <c r="C7339" s="539"/>
      <c r="D7339" s="620"/>
      <c r="E7339" s="620"/>
      <c r="F7339" s="48"/>
      <c r="N7339" s="285"/>
      <c r="O7339" s="285"/>
      <c r="U7339" s="285"/>
      <c r="V7339" s="285"/>
      <c r="W7339" s="285"/>
      <c r="X7339" s="285"/>
    </row>
    <row r="7340" spans="1:24">
      <c r="A7340" s="45"/>
      <c r="B7340" s="43">
        <f t="shared" si="121"/>
        <v>7318</v>
      </c>
      <c r="C7340" s="539"/>
      <c r="D7340" s="620"/>
      <c r="E7340" s="620"/>
      <c r="F7340" s="48"/>
      <c r="N7340" s="285"/>
      <c r="O7340" s="285"/>
      <c r="U7340" s="285"/>
      <c r="V7340" s="285"/>
      <c r="W7340" s="285"/>
      <c r="X7340" s="285"/>
    </row>
    <row r="7341" spans="1:24">
      <c r="A7341" s="45"/>
      <c r="B7341" s="43">
        <f t="shared" si="121"/>
        <v>7319</v>
      </c>
      <c r="C7341" s="539"/>
      <c r="D7341" s="620"/>
      <c r="E7341" s="620"/>
      <c r="F7341" s="48"/>
      <c r="N7341" s="285"/>
      <c r="O7341" s="285"/>
      <c r="U7341" s="285"/>
      <c r="V7341" s="285"/>
      <c r="W7341" s="285"/>
      <c r="X7341" s="285"/>
    </row>
    <row r="7342" spans="1:24">
      <c r="A7342" s="45"/>
      <c r="B7342" s="43">
        <f t="shared" si="121"/>
        <v>7320</v>
      </c>
      <c r="C7342" s="539"/>
      <c r="D7342" s="620"/>
      <c r="E7342" s="620"/>
      <c r="F7342" s="48"/>
      <c r="N7342" s="285"/>
      <c r="O7342" s="285"/>
      <c r="U7342" s="285"/>
      <c r="V7342" s="285"/>
      <c r="W7342" s="285"/>
      <c r="X7342" s="285"/>
    </row>
    <row r="7343" spans="1:24">
      <c r="A7343" s="45"/>
      <c r="B7343" s="43">
        <f t="shared" si="121"/>
        <v>7321</v>
      </c>
      <c r="C7343" s="539"/>
      <c r="D7343" s="620"/>
      <c r="E7343" s="620"/>
      <c r="F7343" s="48"/>
      <c r="N7343" s="285"/>
      <c r="O7343" s="285"/>
      <c r="U7343" s="285"/>
      <c r="V7343" s="285"/>
      <c r="W7343" s="285"/>
      <c r="X7343" s="285"/>
    </row>
    <row r="7344" spans="1:24">
      <c r="A7344" s="45"/>
      <c r="B7344" s="43">
        <f t="shared" si="121"/>
        <v>7322</v>
      </c>
      <c r="C7344" s="539"/>
      <c r="D7344" s="620"/>
      <c r="E7344" s="620"/>
      <c r="F7344" s="48"/>
      <c r="N7344" s="285"/>
      <c r="O7344" s="285"/>
      <c r="U7344" s="285"/>
      <c r="V7344" s="285"/>
      <c r="W7344" s="285"/>
      <c r="X7344" s="285"/>
    </row>
    <row r="7345" spans="1:24">
      <c r="A7345" s="45"/>
      <c r="B7345" s="43">
        <f t="shared" si="121"/>
        <v>7323</v>
      </c>
      <c r="C7345" s="539"/>
      <c r="D7345" s="620"/>
      <c r="E7345" s="620"/>
      <c r="F7345" s="48"/>
      <c r="N7345" s="285"/>
      <c r="O7345" s="285"/>
      <c r="U7345" s="285"/>
      <c r="V7345" s="285"/>
      <c r="W7345" s="285"/>
      <c r="X7345" s="285"/>
    </row>
    <row r="7346" spans="1:24">
      <c r="A7346" s="45"/>
      <c r="B7346" s="43">
        <f t="shared" si="121"/>
        <v>7324</v>
      </c>
      <c r="C7346" s="539"/>
      <c r="D7346" s="620"/>
      <c r="E7346" s="620"/>
      <c r="F7346" s="48"/>
      <c r="N7346" s="285"/>
      <c r="O7346" s="285"/>
      <c r="U7346" s="285"/>
      <c r="V7346" s="285"/>
      <c r="W7346" s="285"/>
      <c r="X7346" s="285"/>
    </row>
    <row r="7347" spans="1:24">
      <c r="A7347" s="45"/>
      <c r="B7347" s="43">
        <f t="shared" si="121"/>
        <v>7325</v>
      </c>
      <c r="C7347" s="539"/>
      <c r="D7347" s="620"/>
      <c r="E7347" s="620"/>
      <c r="F7347" s="48"/>
      <c r="N7347" s="285"/>
      <c r="O7347" s="285"/>
      <c r="U7347" s="285"/>
      <c r="V7347" s="285"/>
      <c r="W7347" s="285"/>
      <c r="X7347" s="285"/>
    </row>
    <row r="7348" spans="1:24">
      <c r="A7348" s="45"/>
      <c r="B7348" s="43">
        <f t="shared" si="121"/>
        <v>7326</v>
      </c>
      <c r="C7348" s="539"/>
      <c r="D7348" s="620"/>
      <c r="E7348" s="620"/>
      <c r="F7348" s="48"/>
      <c r="N7348" s="285"/>
      <c r="O7348" s="285"/>
      <c r="U7348" s="285"/>
      <c r="V7348" s="285"/>
      <c r="W7348" s="285"/>
      <c r="X7348" s="285"/>
    </row>
    <row r="7349" spans="1:24">
      <c r="A7349" s="45"/>
      <c r="B7349" s="43">
        <f t="shared" si="121"/>
        <v>7327</v>
      </c>
      <c r="C7349" s="539"/>
      <c r="D7349" s="620"/>
      <c r="E7349" s="620"/>
      <c r="F7349" s="48"/>
      <c r="N7349" s="285"/>
      <c r="O7349" s="285"/>
      <c r="U7349" s="285"/>
      <c r="V7349" s="285"/>
      <c r="W7349" s="285"/>
      <c r="X7349" s="285"/>
    </row>
    <row r="7350" spans="1:24">
      <c r="A7350" s="45"/>
      <c r="B7350" s="43">
        <f t="shared" si="121"/>
        <v>7328</v>
      </c>
      <c r="C7350" s="539"/>
      <c r="D7350" s="620"/>
      <c r="E7350" s="620"/>
      <c r="F7350" s="48"/>
      <c r="N7350" s="285"/>
      <c r="O7350" s="285"/>
      <c r="U7350" s="285"/>
      <c r="V7350" s="285"/>
      <c r="W7350" s="285"/>
      <c r="X7350" s="285"/>
    </row>
    <row r="7351" spans="1:24">
      <c r="A7351" s="45"/>
      <c r="B7351" s="43">
        <f t="shared" si="121"/>
        <v>7329</v>
      </c>
      <c r="C7351" s="539"/>
      <c r="D7351" s="620"/>
      <c r="E7351" s="620"/>
      <c r="F7351" s="48"/>
      <c r="N7351" s="285"/>
      <c r="O7351" s="285"/>
      <c r="U7351" s="285"/>
      <c r="V7351" s="285"/>
      <c r="W7351" s="285"/>
      <c r="X7351" s="285"/>
    </row>
    <row r="7352" spans="1:24">
      <c r="A7352" s="45"/>
      <c r="B7352" s="43">
        <f t="shared" si="121"/>
        <v>7330</v>
      </c>
      <c r="C7352" s="539"/>
      <c r="D7352" s="620"/>
      <c r="E7352" s="620"/>
      <c r="F7352" s="48"/>
      <c r="N7352" s="285"/>
      <c r="O7352" s="285"/>
      <c r="U7352" s="285"/>
      <c r="V7352" s="285"/>
      <c r="W7352" s="285"/>
      <c r="X7352" s="285"/>
    </row>
    <row r="7353" spans="1:24">
      <c r="A7353" s="45"/>
      <c r="B7353" s="43">
        <f t="shared" si="121"/>
        <v>7331</v>
      </c>
      <c r="C7353" s="539"/>
      <c r="D7353" s="620"/>
      <c r="E7353" s="620"/>
      <c r="F7353" s="48"/>
      <c r="N7353" s="285"/>
      <c r="O7353" s="285"/>
      <c r="U7353" s="285"/>
      <c r="V7353" s="285"/>
      <c r="W7353" s="285"/>
      <c r="X7353" s="285"/>
    </row>
    <row r="7354" spans="1:24">
      <c r="A7354" s="45"/>
      <c r="B7354" s="43">
        <f t="shared" si="121"/>
        <v>7332</v>
      </c>
      <c r="C7354" s="539"/>
      <c r="D7354" s="620"/>
      <c r="E7354" s="620"/>
      <c r="F7354" s="48"/>
      <c r="N7354" s="285"/>
      <c r="O7354" s="285"/>
      <c r="U7354" s="285"/>
      <c r="V7354" s="285"/>
      <c r="W7354" s="285"/>
      <c r="X7354" s="285"/>
    </row>
    <row r="7355" spans="1:24">
      <c r="A7355" s="45"/>
      <c r="B7355" s="43">
        <f t="shared" si="121"/>
        <v>7333</v>
      </c>
      <c r="C7355" s="539"/>
      <c r="D7355" s="620"/>
      <c r="E7355" s="620"/>
      <c r="F7355" s="48"/>
      <c r="N7355" s="285"/>
      <c r="O7355" s="285"/>
      <c r="U7355" s="285"/>
      <c r="V7355" s="285"/>
      <c r="W7355" s="285"/>
      <c r="X7355" s="285"/>
    </row>
    <row r="7356" spans="1:24">
      <c r="A7356" s="45"/>
      <c r="B7356" s="43">
        <f t="shared" si="121"/>
        <v>7334</v>
      </c>
      <c r="C7356" s="539"/>
      <c r="D7356" s="620"/>
      <c r="E7356" s="620"/>
      <c r="F7356" s="48"/>
      <c r="N7356" s="285"/>
      <c r="O7356" s="285"/>
      <c r="U7356" s="285"/>
      <c r="V7356" s="285"/>
      <c r="W7356" s="285"/>
      <c r="X7356" s="285"/>
    </row>
    <row r="7357" spans="1:24">
      <c r="A7357" s="45"/>
      <c r="B7357" s="43">
        <f t="shared" si="121"/>
        <v>7335</v>
      </c>
      <c r="C7357" s="539"/>
      <c r="D7357" s="620"/>
      <c r="E7357" s="620"/>
      <c r="F7357" s="48"/>
      <c r="N7357" s="285"/>
      <c r="O7357" s="285"/>
      <c r="U7357" s="285"/>
      <c r="V7357" s="285"/>
      <c r="W7357" s="285"/>
      <c r="X7357" s="285"/>
    </row>
    <row r="7358" spans="1:24">
      <c r="A7358" s="45"/>
      <c r="B7358" s="43">
        <f t="shared" si="121"/>
        <v>7336</v>
      </c>
      <c r="C7358" s="539"/>
      <c r="D7358" s="620"/>
      <c r="E7358" s="620"/>
      <c r="F7358" s="48"/>
      <c r="N7358" s="285"/>
      <c r="O7358" s="285"/>
      <c r="U7358" s="285"/>
      <c r="V7358" s="285"/>
      <c r="W7358" s="285"/>
      <c r="X7358" s="285"/>
    </row>
    <row r="7359" spans="1:24">
      <c r="A7359" s="45"/>
      <c r="B7359" s="43">
        <f t="shared" si="121"/>
        <v>7337</v>
      </c>
      <c r="C7359" s="539"/>
      <c r="D7359" s="620"/>
      <c r="E7359" s="620"/>
      <c r="F7359" s="48"/>
      <c r="N7359" s="285"/>
      <c r="O7359" s="285"/>
      <c r="U7359" s="285"/>
      <c r="V7359" s="285"/>
      <c r="W7359" s="285"/>
      <c r="X7359" s="285"/>
    </row>
    <row r="7360" spans="1:24">
      <c r="A7360" s="45"/>
      <c r="B7360" s="43">
        <f t="shared" si="121"/>
        <v>7338</v>
      </c>
      <c r="C7360" s="539"/>
      <c r="D7360" s="620"/>
      <c r="E7360" s="620"/>
      <c r="F7360" s="48"/>
      <c r="N7360" s="285"/>
      <c r="O7360" s="285"/>
      <c r="U7360" s="285"/>
      <c r="V7360" s="285"/>
      <c r="W7360" s="285"/>
      <c r="X7360" s="285"/>
    </row>
    <row r="7361" spans="1:24">
      <c r="A7361" s="45"/>
      <c r="B7361" s="43">
        <f t="shared" si="121"/>
        <v>7339</v>
      </c>
      <c r="C7361" s="539"/>
      <c r="D7361" s="620"/>
      <c r="E7361" s="620"/>
      <c r="F7361" s="48"/>
      <c r="N7361" s="285"/>
      <c r="O7361" s="285"/>
      <c r="U7361" s="285"/>
      <c r="V7361" s="285"/>
      <c r="W7361" s="285"/>
      <c r="X7361" s="285"/>
    </row>
    <row r="7362" spans="1:24">
      <c r="A7362" s="45"/>
      <c r="B7362" s="43">
        <f t="shared" si="121"/>
        <v>7340</v>
      </c>
      <c r="C7362" s="539"/>
      <c r="D7362" s="620"/>
      <c r="E7362" s="620"/>
      <c r="F7362" s="48"/>
      <c r="N7362" s="285"/>
      <c r="O7362" s="285"/>
      <c r="U7362" s="285"/>
      <c r="V7362" s="285"/>
      <c r="W7362" s="285"/>
      <c r="X7362" s="285"/>
    </row>
    <row r="7363" spans="1:24">
      <c r="A7363" s="45"/>
      <c r="B7363" s="43">
        <f t="shared" si="121"/>
        <v>7341</v>
      </c>
      <c r="C7363" s="539"/>
      <c r="D7363" s="620"/>
      <c r="E7363" s="620"/>
      <c r="F7363" s="48"/>
      <c r="N7363" s="285"/>
      <c r="O7363" s="285"/>
      <c r="U7363" s="285"/>
      <c r="V7363" s="285"/>
      <c r="W7363" s="285"/>
      <c r="X7363" s="285"/>
    </row>
    <row r="7364" spans="1:24">
      <c r="A7364" s="45"/>
      <c r="B7364" s="43">
        <f t="shared" si="121"/>
        <v>7342</v>
      </c>
      <c r="C7364" s="539"/>
      <c r="D7364" s="620"/>
      <c r="E7364" s="620"/>
      <c r="F7364" s="48"/>
      <c r="N7364" s="285"/>
      <c r="O7364" s="285"/>
      <c r="U7364" s="285"/>
      <c r="V7364" s="285"/>
      <c r="W7364" s="285"/>
      <c r="X7364" s="285"/>
    </row>
    <row r="7365" spans="1:24">
      <c r="A7365" s="45"/>
      <c r="B7365" s="43">
        <f t="shared" si="121"/>
        <v>7343</v>
      </c>
      <c r="C7365" s="539"/>
      <c r="D7365" s="620"/>
      <c r="E7365" s="620"/>
      <c r="F7365" s="48"/>
      <c r="N7365" s="285"/>
      <c r="O7365" s="285"/>
      <c r="U7365" s="285"/>
      <c r="V7365" s="285"/>
      <c r="W7365" s="285"/>
      <c r="X7365" s="285"/>
    </row>
    <row r="7366" spans="1:24">
      <c r="A7366" s="45"/>
      <c r="B7366" s="43">
        <f t="shared" si="121"/>
        <v>7344</v>
      </c>
      <c r="C7366" s="539"/>
      <c r="D7366" s="620"/>
      <c r="E7366" s="620"/>
      <c r="F7366" s="48"/>
      <c r="N7366" s="285"/>
      <c r="O7366" s="285"/>
      <c r="U7366" s="285"/>
      <c r="V7366" s="285"/>
      <c r="W7366" s="285"/>
      <c r="X7366" s="285"/>
    </row>
    <row r="7367" spans="1:24">
      <c r="A7367" s="45"/>
      <c r="B7367" s="43">
        <f t="shared" si="121"/>
        <v>7345</v>
      </c>
      <c r="C7367" s="539"/>
      <c r="D7367" s="620"/>
      <c r="E7367" s="620"/>
      <c r="F7367" s="48"/>
      <c r="N7367" s="285"/>
      <c r="O7367" s="285"/>
      <c r="U7367" s="285"/>
      <c r="V7367" s="285"/>
      <c r="W7367" s="285"/>
      <c r="X7367" s="285"/>
    </row>
    <row r="7368" spans="1:24">
      <c r="A7368" s="45"/>
      <c r="B7368" s="43">
        <f t="shared" si="121"/>
        <v>7346</v>
      </c>
      <c r="C7368" s="539"/>
      <c r="D7368" s="620"/>
      <c r="E7368" s="620"/>
      <c r="F7368" s="48"/>
      <c r="N7368" s="285"/>
      <c r="O7368" s="285"/>
      <c r="U7368" s="285"/>
      <c r="V7368" s="285"/>
      <c r="W7368" s="285"/>
      <c r="X7368" s="285"/>
    </row>
    <row r="7369" spans="1:24">
      <c r="A7369" s="45"/>
      <c r="B7369" s="43">
        <f t="shared" si="121"/>
        <v>7347</v>
      </c>
      <c r="C7369" s="539"/>
      <c r="D7369" s="620"/>
      <c r="E7369" s="620"/>
      <c r="F7369" s="48"/>
      <c r="N7369" s="285"/>
      <c r="O7369" s="285"/>
      <c r="U7369" s="285"/>
      <c r="V7369" s="285"/>
      <c r="W7369" s="285"/>
      <c r="X7369" s="285"/>
    </row>
    <row r="7370" spans="1:24">
      <c r="A7370" s="45"/>
      <c r="B7370" s="43">
        <f t="shared" si="121"/>
        <v>7348</v>
      </c>
      <c r="C7370" s="539"/>
      <c r="D7370" s="620"/>
      <c r="E7370" s="620"/>
      <c r="F7370" s="48"/>
      <c r="N7370" s="285"/>
      <c r="O7370" s="285"/>
      <c r="U7370" s="285"/>
      <c r="V7370" s="285"/>
      <c r="W7370" s="285"/>
      <c r="X7370" s="285"/>
    </row>
    <row r="7371" spans="1:24">
      <c r="A7371" s="45"/>
      <c r="B7371" s="43">
        <f t="shared" si="121"/>
        <v>7349</v>
      </c>
      <c r="C7371" s="539"/>
      <c r="D7371" s="620"/>
      <c r="E7371" s="620"/>
      <c r="F7371" s="48"/>
      <c r="N7371" s="285"/>
      <c r="O7371" s="285"/>
      <c r="U7371" s="285"/>
      <c r="V7371" s="285"/>
      <c r="W7371" s="285"/>
      <c r="X7371" s="285"/>
    </row>
    <row r="7372" spans="1:24">
      <c r="A7372" s="45"/>
      <c r="B7372" s="43">
        <f t="shared" si="121"/>
        <v>7350</v>
      </c>
      <c r="C7372" s="539"/>
      <c r="D7372" s="620"/>
      <c r="E7372" s="620"/>
      <c r="F7372" s="48"/>
      <c r="N7372" s="285"/>
      <c r="O7372" s="285"/>
      <c r="U7372" s="285"/>
      <c r="V7372" s="285"/>
      <c r="W7372" s="285"/>
      <c r="X7372" s="285"/>
    </row>
    <row r="7373" spans="1:24">
      <c r="A7373" s="45"/>
      <c r="B7373" s="43">
        <f t="shared" si="121"/>
        <v>7351</v>
      </c>
      <c r="C7373" s="539"/>
      <c r="D7373" s="620"/>
      <c r="E7373" s="620"/>
      <c r="F7373" s="48"/>
      <c r="N7373" s="285"/>
      <c r="O7373" s="285"/>
      <c r="U7373" s="285"/>
      <c r="V7373" s="285"/>
      <c r="W7373" s="285"/>
      <c r="X7373" s="285"/>
    </row>
    <row r="7374" spans="1:24">
      <c r="A7374" s="45"/>
      <c r="B7374" s="43">
        <f t="shared" si="121"/>
        <v>7352</v>
      </c>
      <c r="C7374" s="539"/>
      <c r="D7374" s="620"/>
      <c r="E7374" s="620"/>
      <c r="F7374" s="48"/>
      <c r="N7374" s="285"/>
      <c r="O7374" s="285"/>
      <c r="U7374" s="285"/>
      <c r="V7374" s="285"/>
      <c r="W7374" s="285"/>
      <c r="X7374" s="285"/>
    </row>
    <row r="7375" spans="1:24">
      <c r="A7375" s="45"/>
      <c r="B7375" s="43">
        <f t="shared" si="121"/>
        <v>7353</v>
      </c>
      <c r="C7375" s="539"/>
      <c r="D7375" s="620"/>
      <c r="E7375" s="620"/>
      <c r="F7375" s="48"/>
      <c r="N7375" s="285"/>
      <c r="O7375" s="285"/>
      <c r="U7375" s="285"/>
      <c r="V7375" s="285"/>
      <c r="W7375" s="285"/>
      <c r="X7375" s="285"/>
    </row>
    <row r="7376" spans="1:24">
      <c r="A7376" s="45"/>
      <c r="B7376" s="43">
        <f t="shared" si="121"/>
        <v>7354</v>
      </c>
      <c r="C7376" s="539"/>
      <c r="D7376" s="620"/>
      <c r="E7376" s="620"/>
      <c r="F7376" s="48"/>
      <c r="N7376" s="285"/>
      <c r="O7376" s="285"/>
      <c r="U7376" s="285"/>
      <c r="V7376" s="285"/>
      <c r="W7376" s="285"/>
      <c r="X7376" s="285"/>
    </row>
    <row r="7377" spans="1:24">
      <c r="A7377" s="45"/>
      <c r="B7377" s="43">
        <f t="shared" si="121"/>
        <v>7355</v>
      </c>
      <c r="C7377" s="539"/>
      <c r="D7377" s="620"/>
      <c r="E7377" s="620"/>
      <c r="F7377" s="48"/>
      <c r="N7377" s="285"/>
      <c r="O7377" s="285"/>
      <c r="U7377" s="285"/>
      <c r="V7377" s="285"/>
      <c r="W7377" s="285"/>
      <c r="X7377" s="285"/>
    </row>
    <row r="7378" spans="1:24">
      <c r="A7378" s="45"/>
      <c r="B7378" s="43">
        <f t="shared" si="121"/>
        <v>7356</v>
      </c>
      <c r="C7378" s="539"/>
      <c r="D7378" s="620"/>
      <c r="E7378" s="620"/>
      <c r="F7378" s="48"/>
      <c r="N7378" s="285"/>
      <c r="O7378" s="285"/>
      <c r="U7378" s="285"/>
      <c r="V7378" s="285"/>
      <c r="W7378" s="285"/>
      <c r="X7378" s="285"/>
    </row>
    <row r="7379" spans="1:24">
      <c r="A7379" s="45"/>
      <c r="B7379" s="43">
        <f t="shared" si="121"/>
        <v>7357</v>
      </c>
      <c r="C7379" s="539"/>
      <c r="D7379" s="620"/>
      <c r="E7379" s="620"/>
      <c r="F7379" s="48"/>
      <c r="N7379" s="285"/>
      <c r="O7379" s="285"/>
      <c r="U7379" s="285"/>
      <c r="V7379" s="285"/>
      <c r="W7379" s="285"/>
      <c r="X7379" s="285"/>
    </row>
    <row r="7380" spans="1:24">
      <c r="A7380" s="45"/>
      <c r="B7380" s="43">
        <f t="shared" si="121"/>
        <v>7358</v>
      </c>
      <c r="C7380" s="539"/>
      <c r="D7380" s="620"/>
      <c r="E7380" s="620"/>
      <c r="F7380" s="48"/>
      <c r="N7380" s="285"/>
      <c r="O7380" s="285"/>
      <c r="U7380" s="285"/>
      <c r="V7380" s="285"/>
      <c r="W7380" s="285"/>
      <c r="X7380" s="285"/>
    </row>
    <row r="7381" spans="1:24">
      <c r="A7381" s="45"/>
      <c r="B7381" s="43">
        <f t="shared" si="121"/>
        <v>7359</v>
      </c>
      <c r="C7381" s="539"/>
      <c r="D7381" s="620"/>
      <c r="E7381" s="620"/>
      <c r="F7381" s="48"/>
      <c r="N7381" s="285"/>
      <c r="O7381" s="285"/>
      <c r="U7381" s="285"/>
      <c r="V7381" s="285"/>
      <c r="W7381" s="285"/>
      <c r="X7381" s="285"/>
    </row>
    <row r="7382" spans="1:24">
      <c r="A7382" s="45"/>
      <c r="B7382" s="43">
        <f t="shared" si="121"/>
        <v>7360</v>
      </c>
      <c r="C7382" s="539"/>
      <c r="D7382" s="620"/>
      <c r="E7382" s="620"/>
      <c r="F7382" s="48"/>
      <c r="N7382" s="285"/>
      <c r="O7382" s="285"/>
      <c r="U7382" s="285"/>
      <c r="V7382" s="285"/>
      <c r="W7382" s="285"/>
      <c r="X7382" s="285"/>
    </row>
    <row r="7383" spans="1:24">
      <c r="A7383" s="45"/>
      <c r="B7383" s="43">
        <f t="shared" si="121"/>
        <v>7361</v>
      </c>
      <c r="C7383" s="539"/>
      <c r="D7383" s="620"/>
      <c r="E7383" s="620"/>
      <c r="F7383" s="48"/>
      <c r="N7383" s="285"/>
      <c r="O7383" s="285"/>
      <c r="U7383" s="285"/>
      <c r="V7383" s="285"/>
      <c r="W7383" s="285"/>
      <c r="X7383" s="285"/>
    </row>
    <row r="7384" spans="1:24">
      <c r="A7384" s="45"/>
      <c r="B7384" s="43">
        <f t="shared" si="121"/>
        <v>7362</v>
      </c>
      <c r="C7384" s="539"/>
      <c r="D7384" s="620"/>
      <c r="E7384" s="620"/>
      <c r="F7384" s="48"/>
      <c r="N7384" s="285"/>
      <c r="O7384" s="285"/>
      <c r="U7384" s="285"/>
      <c r="V7384" s="285"/>
      <c r="W7384" s="285"/>
      <c r="X7384" s="285"/>
    </row>
    <row r="7385" spans="1:24">
      <c r="A7385" s="45"/>
      <c r="B7385" s="43">
        <f t="shared" ref="B7385:B7448" si="122">B7384+1</f>
        <v>7363</v>
      </c>
      <c r="C7385" s="539"/>
      <c r="D7385" s="620"/>
      <c r="E7385" s="620"/>
      <c r="F7385" s="48"/>
      <c r="N7385" s="285"/>
      <c r="O7385" s="285"/>
      <c r="U7385" s="285"/>
      <c r="V7385" s="285"/>
      <c r="W7385" s="285"/>
      <c r="X7385" s="285"/>
    </row>
    <row r="7386" spans="1:24">
      <c r="A7386" s="45"/>
      <c r="B7386" s="43">
        <f t="shared" si="122"/>
        <v>7364</v>
      </c>
      <c r="C7386" s="539"/>
      <c r="D7386" s="620"/>
      <c r="E7386" s="620"/>
      <c r="F7386" s="48"/>
      <c r="N7386" s="285"/>
      <c r="O7386" s="285"/>
      <c r="U7386" s="285"/>
      <c r="V7386" s="285"/>
      <c r="W7386" s="285"/>
      <c r="X7386" s="285"/>
    </row>
    <row r="7387" spans="1:24">
      <c r="A7387" s="45"/>
      <c r="B7387" s="43">
        <f t="shared" si="122"/>
        <v>7365</v>
      </c>
      <c r="C7387" s="539"/>
      <c r="D7387" s="620"/>
      <c r="E7387" s="620"/>
      <c r="F7387" s="48"/>
      <c r="N7387" s="285"/>
      <c r="O7387" s="285"/>
      <c r="U7387" s="285"/>
      <c r="V7387" s="285"/>
      <c r="W7387" s="285"/>
      <c r="X7387" s="285"/>
    </row>
    <row r="7388" spans="1:24">
      <c r="A7388" s="45"/>
      <c r="B7388" s="43">
        <f t="shared" si="122"/>
        <v>7366</v>
      </c>
      <c r="C7388" s="539"/>
      <c r="D7388" s="620"/>
      <c r="E7388" s="620"/>
      <c r="F7388" s="48"/>
      <c r="N7388" s="285"/>
      <c r="O7388" s="285"/>
      <c r="U7388" s="285"/>
      <c r="V7388" s="285"/>
      <c r="W7388" s="285"/>
      <c r="X7388" s="285"/>
    </row>
    <row r="7389" spans="1:24">
      <c r="A7389" s="45"/>
      <c r="B7389" s="43">
        <f t="shared" si="122"/>
        <v>7367</v>
      </c>
      <c r="C7389" s="539"/>
      <c r="D7389" s="620"/>
      <c r="E7389" s="620"/>
      <c r="F7389" s="48"/>
      <c r="N7389" s="285"/>
      <c r="O7389" s="285"/>
      <c r="U7389" s="285"/>
      <c r="V7389" s="285"/>
      <c r="W7389" s="285"/>
      <c r="X7389" s="285"/>
    </row>
    <row r="7390" spans="1:24">
      <c r="A7390" s="45"/>
      <c r="B7390" s="43">
        <f t="shared" si="122"/>
        <v>7368</v>
      </c>
      <c r="C7390" s="539"/>
      <c r="D7390" s="620"/>
      <c r="E7390" s="620"/>
      <c r="F7390" s="48"/>
      <c r="N7390" s="285"/>
      <c r="O7390" s="285"/>
      <c r="U7390" s="285"/>
      <c r="V7390" s="285"/>
      <c r="W7390" s="285"/>
      <c r="X7390" s="285"/>
    </row>
    <row r="7391" spans="1:24">
      <c r="A7391" s="45"/>
      <c r="B7391" s="43">
        <f t="shared" si="122"/>
        <v>7369</v>
      </c>
      <c r="C7391" s="539"/>
      <c r="D7391" s="620"/>
      <c r="E7391" s="620"/>
      <c r="F7391" s="48"/>
      <c r="N7391" s="285"/>
      <c r="O7391" s="285"/>
      <c r="U7391" s="285"/>
      <c r="V7391" s="285"/>
      <c r="W7391" s="285"/>
      <c r="X7391" s="285"/>
    </row>
    <row r="7392" spans="1:24">
      <c r="A7392" s="45"/>
      <c r="B7392" s="43">
        <f t="shared" si="122"/>
        <v>7370</v>
      </c>
      <c r="C7392" s="539"/>
      <c r="D7392" s="620"/>
      <c r="E7392" s="620"/>
      <c r="F7392" s="48"/>
      <c r="N7392" s="285"/>
      <c r="O7392" s="285"/>
      <c r="U7392" s="285"/>
      <c r="V7392" s="285"/>
      <c r="W7392" s="285"/>
      <c r="X7392" s="285"/>
    </row>
    <row r="7393" spans="1:24">
      <c r="A7393" s="45"/>
      <c r="B7393" s="43">
        <f t="shared" si="122"/>
        <v>7371</v>
      </c>
      <c r="C7393" s="539"/>
      <c r="D7393" s="620"/>
      <c r="E7393" s="620"/>
      <c r="F7393" s="48"/>
      <c r="N7393" s="285"/>
      <c r="O7393" s="285"/>
      <c r="U7393" s="285"/>
      <c r="V7393" s="285"/>
      <c r="W7393" s="285"/>
      <c r="X7393" s="285"/>
    </row>
    <row r="7394" spans="1:24">
      <c r="A7394" s="45"/>
      <c r="B7394" s="43">
        <f t="shared" si="122"/>
        <v>7372</v>
      </c>
      <c r="C7394" s="539"/>
      <c r="D7394" s="620"/>
      <c r="E7394" s="620"/>
      <c r="F7394" s="48"/>
      <c r="N7394" s="285"/>
      <c r="O7394" s="285"/>
      <c r="U7394" s="285"/>
      <c r="V7394" s="285"/>
      <c r="W7394" s="285"/>
      <c r="X7394" s="285"/>
    </row>
    <row r="7395" spans="1:24">
      <c r="A7395" s="45"/>
      <c r="B7395" s="43">
        <f t="shared" si="122"/>
        <v>7373</v>
      </c>
      <c r="C7395" s="539"/>
      <c r="D7395" s="620"/>
      <c r="E7395" s="620"/>
      <c r="F7395" s="48"/>
      <c r="N7395" s="285"/>
      <c r="O7395" s="285"/>
      <c r="U7395" s="285"/>
      <c r="V7395" s="285"/>
      <c r="W7395" s="285"/>
      <c r="X7395" s="285"/>
    </row>
    <row r="7396" spans="1:24">
      <c r="A7396" s="45"/>
      <c r="B7396" s="43">
        <f t="shared" si="122"/>
        <v>7374</v>
      </c>
      <c r="C7396" s="539"/>
      <c r="D7396" s="620"/>
      <c r="E7396" s="620"/>
      <c r="F7396" s="48"/>
      <c r="N7396" s="285"/>
      <c r="O7396" s="285"/>
      <c r="U7396" s="285"/>
      <c r="V7396" s="285"/>
      <c r="W7396" s="285"/>
      <c r="X7396" s="285"/>
    </row>
    <row r="7397" spans="1:24">
      <c r="A7397" s="45"/>
      <c r="B7397" s="43">
        <f t="shared" si="122"/>
        <v>7375</v>
      </c>
      <c r="C7397" s="539"/>
      <c r="D7397" s="620"/>
      <c r="E7397" s="620"/>
      <c r="F7397" s="48"/>
      <c r="N7397" s="285"/>
      <c r="O7397" s="285"/>
      <c r="U7397" s="285"/>
      <c r="V7397" s="285"/>
      <c r="W7397" s="285"/>
      <c r="X7397" s="285"/>
    </row>
    <row r="7398" spans="1:24">
      <c r="A7398" s="45"/>
      <c r="B7398" s="43">
        <f t="shared" si="122"/>
        <v>7376</v>
      </c>
      <c r="C7398" s="539"/>
      <c r="D7398" s="620"/>
      <c r="E7398" s="620"/>
      <c r="F7398" s="48"/>
      <c r="N7398" s="285"/>
      <c r="O7398" s="285"/>
      <c r="U7398" s="285"/>
      <c r="V7398" s="285"/>
      <c r="W7398" s="285"/>
      <c r="X7398" s="285"/>
    </row>
    <row r="7399" spans="1:24">
      <c r="A7399" s="45"/>
      <c r="B7399" s="43">
        <f t="shared" si="122"/>
        <v>7377</v>
      </c>
      <c r="C7399" s="539"/>
      <c r="D7399" s="620"/>
      <c r="E7399" s="620"/>
      <c r="F7399" s="48"/>
      <c r="N7399" s="285"/>
      <c r="O7399" s="285"/>
      <c r="U7399" s="285"/>
      <c r="V7399" s="285"/>
      <c r="W7399" s="285"/>
      <c r="X7399" s="285"/>
    </row>
    <row r="7400" spans="1:24">
      <c r="A7400" s="45"/>
      <c r="B7400" s="43">
        <f t="shared" si="122"/>
        <v>7378</v>
      </c>
      <c r="C7400" s="539"/>
      <c r="D7400" s="620"/>
      <c r="E7400" s="620"/>
      <c r="F7400" s="48"/>
      <c r="N7400" s="285"/>
      <c r="O7400" s="285"/>
      <c r="U7400" s="285"/>
      <c r="V7400" s="285"/>
      <c r="W7400" s="285"/>
      <c r="X7400" s="285"/>
    </row>
    <row r="7401" spans="1:24">
      <c r="A7401" s="45"/>
      <c r="B7401" s="43">
        <f t="shared" si="122"/>
        <v>7379</v>
      </c>
      <c r="C7401" s="539"/>
      <c r="D7401" s="620"/>
      <c r="E7401" s="620"/>
      <c r="F7401" s="48"/>
      <c r="N7401" s="285"/>
      <c r="O7401" s="285"/>
      <c r="U7401" s="285"/>
      <c r="V7401" s="285"/>
      <c r="W7401" s="285"/>
      <c r="X7401" s="285"/>
    </row>
    <row r="7402" spans="1:24">
      <c r="A7402" s="45"/>
      <c r="B7402" s="43">
        <f t="shared" si="122"/>
        <v>7380</v>
      </c>
      <c r="C7402" s="539"/>
      <c r="D7402" s="620"/>
      <c r="E7402" s="620"/>
      <c r="F7402" s="48"/>
      <c r="N7402" s="285"/>
      <c r="O7402" s="285"/>
      <c r="U7402" s="285"/>
      <c r="V7402" s="285"/>
      <c r="W7402" s="285"/>
      <c r="X7402" s="285"/>
    </row>
    <row r="7403" spans="1:24">
      <c r="A7403" s="45"/>
      <c r="B7403" s="43">
        <f t="shared" si="122"/>
        <v>7381</v>
      </c>
      <c r="C7403" s="539"/>
      <c r="D7403" s="620"/>
      <c r="E7403" s="620"/>
      <c r="F7403" s="48"/>
      <c r="N7403" s="285"/>
      <c r="O7403" s="285"/>
      <c r="U7403" s="285"/>
      <c r="V7403" s="285"/>
      <c r="W7403" s="285"/>
      <c r="X7403" s="285"/>
    </row>
    <row r="7404" spans="1:24">
      <c r="A7404" s="45"/>
      <c r="B7404" s="43">
        <f t="shared" si="122"/>
        <v>7382</v>
      </c>
      <c r="C7404" s="539"/>
      <c r="D7404" s="620"/>
      <c r="E7404" s="620"/>
      <c r="F7404" s="48"/>
      <c r="N7404" s="285"/>
      <c r="O7404" s="285"/>
      <c r="U7404" s="285"/>
      <c r="V7404" s="285"/>
      <c r="W7404" s="285"/>
      <c r="X7404" s="285"/>
    </row>
    <row r="7405" spans="1:24">
      <c r="A7405" s="45"/>
      <c r="B7405" s="43">
        <f t="shared" si="122"/>
        <v>7383</v>
      </c>
      <c r="C7405" s="539"/>
      <c r="D7405" s="620"/>
      <c r="E7405" s="620"/>
      <c r="F7405" s="48"/>
      <c r="N7405" s="285"/>
      <c r="O7405" s="285"/>
      <c r="U7405" s="285"/>
      <c r="V7405" s="285"/>
      <c r="W7405" s="285"/>
      <c r="X7405" s="285"/>
    </row>
    <row r="7406" spans="1:24">
      <c r="A7406" s="45"/>
      <c r="B7406" s="43">
        <f t="shared" si="122"/>
        <v>7384</v>
      </c>
      <c r="C7406" s="539"/>
      <c r="D7406" s="620"/>
      <c r="E7406" s="620"/>
      <c r="F7406" s="48"/>
      <c r="N7406" s="285"/>
      <c r="O7406" s="285"/>
      <c r="U7406" s="285"/>
      <c r="V7406" s="285"/>
      <c r="W7406" s="285"/>
      <c r="X7406" s="285"/>
    </row>
    <row r="7407" spans="1:24">
      <c r="A7407" s="45"/>
      <c r="B7407" s="43">
        <f t="shared" si="122"/>
        <v>7385</v>
      </c>
      <c r="C7407" s="539"/>
      <c r="D7407" s="620"/>
      <c r="E7407" s="620"/>
      <c r="F7407" s="48"/>
      <c r="N7407" s="285"/>
      <c r="O7407" s="285"/>
      <c r="U7407" s="285"/>
      <c r="V7407" s="285"/>
      <c r="W7407" s="285"/>
      <c r="X7407" s="285"/>
    </row>
    <row r="7408" spans="1:24">
      <c r="A7408" s="45"/>
      <c r="B7408" s="43">
        <f t="shared" si="122"/>
        <v>7386</v>
      </c>
      <c r="C7408" s="539"/>
      <c r="D7408" s="620"/>
      <c r="E7408" s="620"/>
      <c r="F7408" s="48"/>
      <c r="N7408" s="285"/>
      <c r="O7408" s="285"/>
      <c r="U7408" s="285"/>
      <c r="V7408" s="285"/>
      <c r="W7408" s="285"/>
      <c r="X7408" s="285"/>
    </row>
    <row r="7409" spans="1:24">
      <c r="A7409" s="45"/>
      <c r="B7409" s="43">
        <f t="shared" si="122"/>
        <v>7387</v>
      </c>
      <c r="C7409" s="539"/>
      <c r="D7409" s="620"/>
      <c r="E7409" s="620"/>
      <c r="F7409" s="48"/>
      <c r="N7409" s="285"/>
      <c r="O7409" s="285"/>
      <c r="U7409" s="285"/>
      <c r="V7409" s="285"/>
      <c r="W7409" s="285"/>
      <c r="X7409" s="285"/>
    </row>
    <row r="7410" spans="1:24">
      <c r="A7410" s="45"/>
      <c r="B7410" s="43">
        <f t="shared" si="122"/>
        <v>7388</v>
      </c>
      <c r="C7410" s="539"/>
      <c r="D7410" s="620"/>
      <c r="E7410" s="620"/>
      <c r="F7410" s="48"/>
      <c r="N7410" s="285"/>
      <c r="O7410" s="285"/>
      <c r="U7410" s="285"/>
      <c r="V7410" s="285"/>
      <c r="W7410" s="285"/>
      <c r="X7410" s="285"/>
    </row>
    <row r="7411" spans="1:24">
      <c r="A7411" s="45"/>
      <c r="B7411" s="43">
        <f t="shared" si="122"/>
        <v>7389</v>
      </c>
      <c r="C7411" s="539"/>
      <c r="D7411" s="620"/>
      <c r="E7411" s="620"/>
      <c r="F7411" s="48"/>
      <c r="N7411" s="285"/>
      <c r="O7411" s="285"/>
      <c r="U7411" s="285"/>
      <c r="V7411" s="285"/>
      <c r="W7411" s="285"/>
      <c r="X7411" s="285"/>
    </row>
    <row r="7412" spans="1:24">
      <c r="A7412" s="45"/>
      <c r="B7412" s="43">
        <f t="shared" si="122"/>
        <v>7390</v>
      </c>
      <c r="C7412" s="539"/>
      <c r="D7412" s="620"/>
      <c r="E7412" s="620"/>
      <c r="F7412" s="48"/>
      <c r="N7412" s="285"/>
      <c r="O7412" s="285"/>
      <c r="U7412" s="285"/>
      <c r="V7412" s="285"/>
      <c r="W7412" s="285"/>
      <c r="X7412" s="285"/>
    </row>
    <row r="7413" spans="1:24">
      <c r="A7413" s="45"/>
      <c r="B7413" s="43">
        <f t="shared" si="122"/>
        <v>7391</v>
      </c>
      <c r="C7413" s="539"/>
      <c r="D7413" s="620"/>
      <c r="E7413" s="620"/>
      <c r="F7413" s="48"/>
      <c r="N7413" s="285"/>
      <c r="O7413" s="285"/>
      <c r="U7413" s="285"/>
      <c r="V7413" s="285"/>
      <c r="W7413" s="285"/>
      <c r="X7413" s="285"/>
    </row>
    <row r="7414" spans="1:24">
      <c r="A7414" s="45"/>
      <c r="B7414" s="43">
        <f t="shared" si="122"/>
        <v>7392</v>
      </c>
      <c r="C7414" s="539"/>
      <c r="D7414" s="620"/>
      <c r="E7414" s="620"/>
      <c r="F7414" s="48"/>
      <c r="N7414" s="285"/>
      <c r="O7414" s="285"/>
      <c r="U7414" s="285"/>
      <c r="V7414" s="285"/>
      <c r="W7414" s="285"/>
      <c r="X7414" s="285"/>
    </row>
    <row r="7415" spans="1:24">
      <c r="A7415" s="45"/>
      <c r="B7415" s="43">
        <f t="shared" si="122"/>
        <v>7393</v>
      </c>
      <c r="C7415" s="539"/>
      <c r="D7415" s="620"/>
      <c r="E7415" s="620"/>
      <c r="F7415" s="48"/>
      <c r="N7415" s="285"/>
      <c r="O7415" s="285"/>
      <c r="U7415" s="285"/>
      <c r="V7415" s="285"/>
      <c r="W7415" s="285"/>
      <c r="X7415" s="285"/>
    </row>
    <row r="7416" spans="1:24">
      <c r="A7416" s="45"/>
      <c r="B7416" s="43">
        <f t="shared" si="122"/>
        <v>7394</v>
      </c>
      <c r="C7416" s="539"/>
      <c r="D7416" s="620"/>
      <c r="E7416" s="620"/>
      <c r="F7416" s="48"/>
      <c r="N7416" s="285"/>
      <c r="O7416" s="285"/>
      <c r="U7416" s="285"/>
      <c r="V7416" s="285"/>
      <c r="W7416" s="285"/>
      <c r="X7416" s="285"/>
    </row>
    <row r="7417" spans="1:24">
      <c r="A7417" s="45"/>
      <c r="B7417" s="43">
        <f t="shared" si="122"/>
        <v>7395</v>
      </c>
      <c r="C7417" s="539"/>
      <c r="D7417" s="620"/>
      <c r="E7417" s="620"/>
      <c r="F7417" s="48"/>
      <c r="N7417" s="285"/>
      <c r="O7417" s="285"/>
      <c r="U7417" s="285"/>
      <c r="V7417" s="285"/>
      <c r="W7417" s="285"/>
      <c r="X7417" s="285"/>
    </row>
    <row r="7418" spans="1:24">
      <c r="A7418" s="45"/>
      <c r="B7418" s="43">
        <f t="shared" si="122"/>
        <v>7396</v>
      </c>
      <c r="C7418" s="539"/>
      <c r="D7418" s="620"/>
      <c r="E7418" s="620"/>
      <c r="F7418" s="48"/>
      <c r="N7418" s="285"/>
      <c r="O7418" s="285"/>
      <c r="U7418" s="285"/>
      <c r="V7418" s="285"/>
      <c r="W7418" s="285"/>
      <c r="X7418" s="285"/>
    </row>
    <row r="7419" spans="1:24">
      <c r="A7419" s="45"/>
      <c r="B7419" s="43">
        <f t="shared" si="122"/>
        <v>7397</v>
      </c>
      <c r="C7419" s="539"/>
      <c r="D7419" s="620"/>
      <c r="E7419" s="620"/>
      <c r="F7419" s="48"/>
      <c r="N7419" s="285"/>
      <c r="O7419" s="285"/>
      <c r="U7419" s="285"/>
      <c r="V7419" s="285"/>
      <c r="W7419" s="285"/>
      <c r="X7419" s="285"/>
    </row>
    <row r="7420" spans="1:24">
      <c r="A7420" s="45"/>
      <c r="B7420" s="43">
        <f t="shared" si="122"/>
        <v>7398</v>
      </c>
      <c r="C7420" s="539"/>
      <c r="D7420" s="620"/>
      <c r="E7420" s="620"/>
      <c r="F7420" s="48"/>
      <c r="N7420" s="285"/>
      <c r="O7420" s="285"/>
      <c r="U7420" s="285"/>
      <c r="V7420" s="285"/>
      <c r="W7420" s="285"/>
      <c r="X7420" s="285"/>
    </row>
    <row r="7421" spans="1:24">
      <c r="A7421" s="45"/>
      <c r="B7421" s="43">
        <f t="shared" si="122"/>
        <v>7399</v>
      </c>
      <c r="C7421" s="539"/>
      <c r="D7421" s="620"/>
      <c r="E7421" s="620"/>
      <c r="F7421" s="48"/>
      <c r="N7421" s="285"/>
      <c r="O7421" s="285"/>
      <c r="U7421" s="285"/>
      <c r="V7421" s="285"/>
      <c r="W7421" s="285"/>
      <c r="X7421" s="285"/>
    </row>
    <row r="7422" spans="1:24">
      <c r="A7422" s="45"/>
      <c r="B7422" s="43">
        <f t="shared" si="122"/>
        <v>7400</v>
      </c>
      <c r="C7422" s="539"/>
      <c r="D7422" s="620"/>
      <c r="E7422" s="620"/>
      <c r="F7422" s="48"/>
      <c r="N7422" s="285"/>
      <c r="O7422" s="285"/>
      <c r="U7422" s="285"/>
      <c r="V7422" s="285"/>
      <c r="W7422" s="285"/>
      <c r="X7422" s="285"/>
    </row>
    <row r="7423" spans="1:24">
      <c r="A7423" s="45"/>
      <c r="B7423" s="43">
        <f t="shared" si="122"/>
        <v>7401</v>
      </c>
      <c r="C7423" s="539"/>
      <c r="D7423" s="620"/>
      <c r="E7423" s="620"/>
      <c r="F7423" s="48"/>
      <c r="N7423" s="285"/>
      <c r="O7423" s="285"/>
      <c r="U7423" s="285"/>
      <c r="V7423" s="285"/>
      <c r="W7423" s="285"/>
      <c r="X7423" s="285"/>
    </row>
    <row r="7424" spans="1:24">
      <c r="A7424" s="45"/>
      <c r="B7424" s="43">
        <f t="shared" si="122"/>
        <v>7402</v>
      </c>
      <c r="C7424" s="539"/>
      <c r="D7424" s="620"/>
      <c r="E7424" s="620"/>
      <c r="F7424" s="48"/>
      <c r="N7424" s="285"/>
      <c r="O7424" s="285"/>
      <c r="U7424" s="285"/>
      <c r="V7424" s="285"/>
      <c r="W7424" s="285"/>
      <c r="X7424" s="285"/>
    </row>
    <row r="7425" spans="1:24">
      <c r="A7425" s="45"/>
      <c r="B7425" s="43">
        <f t="shared" si="122"/>
        <v>7403</v>
      </c>
      <c r="C7425" s="539"/>
      <c r="D7425" s="620"/>
      <c r="E7425" s="620"/>
      <c r="F7425" s="48"/>
      <c r="N7425" s="285"/>
      <c r="O7425" s="285"/>
      <c r="U7425" s="285"/>
      <c r="V7425" s="285"/>
      <c r="W7425" s="285"/>
      <c r="X7425" s="285"/>
    </row>
    <row r="7426" spans="1:24">
      <c r="A7426" s="45"/>
      <c r="B7426" s="43">
        <f t="shared" si="122"/>
        <v>7404</v>
      </c>
      <c r="C7426" s="539"/>
      <c r="D7426" s="620"/>
      <c r="E7426" s="620"/>
      <c r="F7426" s="48"/>
      <c r="N7426" s="285"/>
      <c r="O7426" s="285"/>
      <c r="U7426" s="285"/>
      <c r="V7426" s="285"/>
      <c r="W7426" s="285"/>
      <c r="X7426" s="285"/>
    </row>
    <row r="7427" spans="1:24">
      <c r="A7427" s="45"/>
      <c r="B7427" s="43">
        <f t="shared" si="122"/>
        <v>7405</v>
      </c>
      <c r="C7427" s="539"/>
      <c r="D7427" s="620"/>
      <c r="E7427" s="620"/>
      <c r="F7427" s="48"/>
      <c r="N7427" s="285"/>
      <c r="O7427" s="285"/>
      <c r="U7427" s="285"/>
      <c r="V7427" s="285"/>
      <c r="W7427" s="285"/>
      <c r="X7427" s="285"/>
    </row>
    <row r="7428" spans="1:24">
      <c r="A7428" s="45"/>
      <c r="B7428" s="43">
        <f t="shared" si="122"/>
        <v>7406</v>
      </c>
      <c r="C7428" s="539"/>
      <c r="D7428" s="620"/>
      <c r="E7428" s="620"/>
      <c r="F7428" s="48"/>
      <c r="N7428" s="285"/>
      <c r="O7428" s="285"/>
      <c r="U7428" s="285"/>
      <c r="V7428" s="285"/>
      <c r="W7428" s="285"/>
      <c r="X7428" s="285"/>
    </row>
    <row r="7429" spans="1:24">
      <c r="A7429" s="45"/>
      <c r="B7429" s="43">
        <f t="shared" si="122"/>
        <v>7407</v>
      </c>
      <c r="C7429" s="539"/>
      <c r="D7429" s="620"/>
      <c r="E7429" s="620"/>
      <c r="F7429" s="48"/>
      <c r="N7429" s="285"/>
      <c r="O7429" s="285"/>
      <c r="U7429" s="285"/>
      <c r="V7429" s="285"/>
      <c r="W7429" s="285"/>
      <c r="X7429" s="285"/>
    </row>
    <row r="7430" spans="1:24">
      <c r="A7430" s="45"/>
      <c r="B7430" s="43">
        <f t="shared" si="122"/>
        <v>7408</v>
      </c>
      <c r="C7430" s="539"/>
      <c r="D7430" s="620"/>
      <c r="E7430" s="620"/>
      <c r="F7430" s="48"/>
      <c r="N7430" s="285"/>
      <c r="O7430" s="285"/>
      <c r="U7430" s="285"/>
      <c r="V7430" s="285"/>
      <c r="W7430" s="285"/>
      <c r="X7430" s="285"/>
    </row>
    <row r="7431" spans="1:24">
      <c r="A7431" s="45"/>
      <c r="B7431" s="43">
        <f t="shared" si="122"/>
        <v>7409</v>
      </c>
      <c r="C7431" s="539"/>
      <c r="D7431" s="620"/>
      <c r="E7431" s="620"/>
      <c r="F7431" s="48"/>
      <c r="N7431" s="285"/>
      <c r="O7431" s="285"/>
      <c r="U7431" s="285"/>
      <c r="V7431" s="285"/>
      <c r="W7431" s="285"/>
      <c r="X7431" s="285"/>
    </row>
    <row r="7432" spans="1:24">
      <c r="A7432" s="45"/>
      <c r="B7432" s="43">
        <f t="shared" si="122"/>
        <v>7410</v>
      </c>
      <c r="C7432" s="539"/>
      <c r="D7432" s="620"/>
      <c r="E7432" s="620"/>
      <c r="F7432" s="48"/>
      <c r="N7432" s="285"/>
      <c r="O7432" s="285"/>
      <c r="U7432" s="285"/>
      <c r="V7432" s="285"/>
      <c r="W7432" s="285"/>
      <c r="X7432" s="285"/>
    </row>
    <row r="7433" spans="1:24">
      <c r="A7433" s="45"/>
      <c r="B7433" s="43">
        <f t="shared" si="122"/>
        <v>7411</v>
      </c>
      <c r="C7433" s="539"/>
      <c r="D7433" s="620"/>
      <c r="E7433" s="620"/>
      <c r="F7433" s="48"/>
      <c r="N7433" s="285"/>
      <c r="O7433" s="285"/>
      <c r="U7433" s="285"/>
      <c r="V7433" s="285"/>
      <c r="W7433" s="285"/>
      <c r="X7433" s="285"/>
    </row>
    <row r="7434" spans="1:24">
      <c r="A7434" s="45"/>
      <c r="B7434" s="43">
        <f t="shared" si="122"/>
        <v>7412</v>
      </c>
      <c r="C7434" s="539"/>
      <c r="D7434" s="620"/>
      <c r="E7434" s="620"/>
      <c r="F7434" s="48"/>
      <c r="N7434" s="285"/>
      <c r="O7434" s="285"/>
      <c r="U7434" s="285"/>
      <c r="V7434" s="285"/>
      <c r="W7434" s="285"/>
      <c r="X7434" s="285"/>
    </row>
    <row r="7435" spans="1:24">
      <c r="A7435" s="45"/>
      <c r="B7435" s="43">
        <f t="shared" si="122"/>
        <v>7413</v>
      </c>
      <c r="C7435" s="539"/>
      <c r="D7435" s="620"/>
      <c r="E7435" s="620"/>
      <c r="F7435" s="48"/>
      <c r="N7435" s="285"/>
      <c r="O7435" s="285"/>
      <c r="U7435" s="285"/>
      <c r="V7435" s="285"/>
      <c r="W7435" s="285"/>
      <c r="X7435" s="285"/>
    </row>
    <row r="7436" spans="1:24">
      <c r="A7436" s="45"/>
      <c r="B7436" s="43">
        <f t="shared" si="122"/>
        <v>7414</v>
      </c>
      <c r="C7436" s="539"/>
      <c r="D7436" s="620"/>
      <c r="E7436" s="620"/>
      <c r="F7436" s="48"/>
      <c r="N7436" s="285"/>
      <c r="O7436" s="285"/>
      <c r="U7436" s="285"/>
      <c r="V7436" s="285"/>
      <c r="W7436" s="285"/>
      <c r="X7436" s="285"/>
    </row>
    <row r="7437" spans="1:24">
      <c r="A7437" s="45"/>
      <c r="B7437" s="43">
        <f t="shared" si="122"/>
        <v>7415</v>
      </c>
      <c r="C7437" s="539"/>
      <c r="D7437" s="620"/>
      <c r="E7437" s="620"/>
      <c r="F7437" s="48"/>
      <c r="N7437" s="285"/>
      <c r="O7437" s="285"/>
      <c r="U7437" s="285"/>
      <c r="V7437" s="285"/>
      <c r="W7437" s="285"/>
      <c r="X7437" s="285"/>
    </row>
    <row r="7438" spans="1:24">
      <c r="A7438" s="45"/>
      <c r="B7438" s="43">
        <f t="shared" si="122"/>
        <v>7416</v>
      </c>
      <c r="C7438" s="539"/>
      <c r="D7438" s="620"/>
      <c r="E7438" s="620"/>
      <c r="F7438" s="48"/>
      <c r="N7438" s="285"/>
      <c r="O7438" s="285"/>
      <c r="U7438" s="285"/>
      <c r="V7438" s="285"/>
      <c r="W7438" s="285"/>
      <c r="X7438" s="285"/>
    </row>
    <row r="7439" spans="1:24">
      <c r="A7439" s="45"/>
      <c r="B7439" s="43">
        <f t="shared" si="122"/>
        <v>7417</v>
      </c>
      <c r="C7439" s="539"/>
      <c r="D7439" s="620"/>
      <c r="E7439" s="620"/>
      <c r="F7439" s="48"/>
      <c r="N7439" s="285"/>
      <c r="O7439" s="285"/>
      <c r="U7439" s="285"/>
      <c r="V7439" s="285"/>
      <c r="W7439" s="285"/>
      <c r="X7439" s="285"/>
    </row>
    <row r="7440" spans="1:24">
      <c r="A7440" s="45"/>
      <c r="B7440" s="43">
        <f t="shared" si="122"/>
        <v>7418</v>
      </c>
      <c r="C7440" s="539"/>
      <c r="D7440" s="620"/>
      <c r="E7440" s="620"/>
      <c r="F7440" s="48"/>
      <c r="N7440" s="285"/>
      <c r="O7440" s="285"/>
      <c r="U7440" s="285"/>
      <c r="V7440" s="285"/>
      <c r="W7440" s="285"/>
      <c r="X7440" s="285"/>
    </row>
    <row r="7441" spans="1:24">
      <c r="A7441" s="45"/>
      <c r="B7441" s="43">
        <f t="shared" si="122"/>
        <v>7419</v>
      </c>
      <c r="C7441" s="539"/>
      <c r="D7441" s="620"/>
      <c r="E7441" s="620"/>
      <c r="F7441" s="48"/>
      <c r="N7441" s="285"/>
      <c r="O7441" s="285"/>
      <c r="U7441" s="285"/>
      <c r="V7441" s="285"/>
      <c r="W7441" s="285"/>
      <c r="X7441" s="285"/>
    </row>
    <row r="7442" spans="1:24">
      <c r="A7442" s="45"/>
      <c r="B7442" s="43">
        <f t="shared" si="122"/>
        <v>7420</v>
      </c>
      <c r="C7442" s="539"/>
      <c r="D7442" s="620"/>
      <c r="E7442" s="620"/>
      <c r="F7442" s="48"/>
      <c r="N7442" s="285"/>
      <c r="O7442" s="285"/>
      <c r="U7442" s="285"/>
      <c r="V7442" s="285"/>
      <c r="W7442" s="285"/>
      <c r="X7442" s="285"/>
    </row>
    <row r="7443" spans="1:24">
      <c r="A7443" s="45"/>
      <c r="B7443" s="43">
        <f t="shared" si="122"/>
        <v>7421</v>
      </c>
      <c r="C7443" s="539"/>
      <c r="D7443" s="620"/>
      <c r="E7443" s="620"/>
      <c r="F7443" s="48"/>
      <c r="N7443" s="285"/>
      <c r="O7443" s="285"/>
      <c r="U7443" s="285"/>
      <c r="V7443" s="285"/>
      <c r="W7443" s="285"/>
      <c r="X7443" s="285"/>
    </row>
    <row r="7444" spans="1:24">
      <c r="A7444" s="45"/>
      <c r="B7444" s="43">
        <f t="shared" si="122"/>
        <v>7422</v>
      </c>
      <c r="C7444" s="539"/>
      <c r="D7444" s="620"/>
      <c r="E7444" s="620"/>
      <c r="F7444" s="48"/>
      <c r="N7444" s="285"/>
      <c r="O7444" s="285"/>
      <c r="U7444" s="285"/>
      <c r="V7444" s="285"/>
      <c r="W7444" s="285"/>
      <c r="X7444" s="285"/>
    </row>
    <row r="7445" spans="1:24">
      <c r="A7445" s="45"/>
      <c r="B7445" s="43">
        <f t="shared" si="122"/>
        <v>7423</v>
      </c>
      <c r="C7445" s="539"/>
      <c r="D7445" s="620"/>
      <c r="E7445" s="620"/>
      <c r="F7445" s="48"/>
      <c r="N7445" s="285"/>
      <c r="O7445" s="285"/>
      <c r="U7445" s="285"/>
      <c r="V7445" s="285"/>
      <c r="W7445" s="285"/>
      <c r="X7445" s="285"/>
    </row>
    <row r="7446" spans="1:24">
      <c r="A7446" s="45"/>
      <c r="B7446" s="43">
        <f t="shared" si="122"/>
        <v>7424</v>
      </c>
      <c r="C7446" s="539"/>
      <c r="D7446" s="620"/>
      <c r="E7446" s="620"/>
      <c r="F7446" s="48"/>
      <c r="N7446" s="285"/>
      <c r="O7446" s="285"/>
      <c r="U7446" s="285"/>
      <c r="V7446" s="285"/>
      <c r="W7446" s="285"/>
      <c r="X7446" s="285"/>
    </row>
    <row r="7447" spans="1:24">
      <c r="A7447" s="45"/>
      <c r="B7447" s="43">
        <f t="shared" si="122"/>
        <v>7425</v>
      </c>
      <c r="C7447" s="539"/>
      <c r="D7447" s="620"/>
      <c r="E7447" s="620"/>
      <c r="F7447" s="48"/>
      <c r="N7447" s="285"/>
      <c r="O7447" s="285"/>
      <c r="U7447" s="285"/>
      <c r="V7447" s="285"/>
      <c r="W7447" s="285"/>
      <c r="X7447" s="285"/>
    </row>
    <row r="7448" spans="1:24">
      <c r="A7448" s="45"/>
      <c r="B7448" s="43">
        <f t="shared" si="122"/>
        <v>7426</v>
      </c>
      <c r="C7448" s="539"/>
      <c r="D7448" s="620"/>
      <c r="E7448" s="620"/>
      <c r="F7448" s="48"/>
      <c r="N7448" s="285"/>
      <c r="O7448" s="285"/>
      <c r="U7448" s="285"/>
      <c r="V7448" s="285"/>
      <c r="W7448" s="285"/>
      <c r="X7448" s="285"/>
    </row>
    <row r="7449" spans="1:24">
      <c r="A7449" s="45"/>
      <c r="B7449" s="43">
        <f t="shared" ref="B7449:B7512" si="123">B7448+1</f>
        <v>7427</v>
      </c>
      <c r="C7449" s="539"/>
      <c r="D7449" s="620"/>
      <c r="E7449" s="620"/>
      <c r="F7449" s="48"/>
      <c r="N7449" s="285"/>
      <c r="O7449" s="285"/>
      <c r="U7449" s="285"/>
      <c r="V7449" s="285"/>
      <c r="W7449" s="285"/>
      <c r="X7449" s="285"/>
    </row>
    <row r="7450" spans="1:24">
      <c r="A7450" s="45"/>
      <c r="B7450" s="43">
        <f t="shared" si="123"/>
        <v>7428</v>
      </c>
      <c r="C7450" s="539"/>
      <c r="D7450" s="620"/>
      <c r="E7450" s="620"/>
      <c r="F7450" s="48"/>
      <c r="N7450" s="285"/>
      <c r="O7450" s="285"/>
      <c r="U7450" s="285"/>
      <c r="V7450" s="285"/>
      <c r="W7450" s="285"/>
      <c r="X7450" s="285"/>
    </row>
    <row r="7451" spans="1:24">
      <c r="A7451" s="45"/>
      <c r="B7451" s="43">
        <f t="shared" si="123"/>
        <v>7429</v>
      </c>
      <c r="C7451" s="539"/>
      <c r="D7451" s="620"/>
      <c r="E7451" s="620"/>
      <c r="F7451" s="48"/>
      <c r="N7451" s="285"/>
      <c r="O7451" s="285"/>
      <c r="U7451" s="285"/>
      <c r="V7451" s="285"/>
      <c r="W7451" s="285"/>
      <c r="X7451" s="285"/>
    </row>
    <row r="7452" spans="1:24">
      <c r="A7452" s="45"/>
      <c r="B7452" s="43">
        <f t="shared" si="123"/>
        <v>7430</v>
      </c>
      <c r="C7452" s="539"/>
      <c r="D7452" s="620"/>
      <c r="E7452" s="620"/>
      <c r="F7452" s="48"/>
      <c r="N7452" s="285"/>
      <c r="O7452" s="285"/>
      <c r="U7452" s="285"/>
      <c r="V7452" s="285"/>
      <c r="W7452" s="285"/>
      <c r="X7452" s="285"/>
    </row>
    <row r="7453" spans="1:24">
      <c r="A7453" s="45"/>
      <c r="B7453" s="43">
        <f t="shared" si="123"/>
        <v>7431</v>
      </c>
      <c r="C7453" s="539"/>
      <c r="D7453" s="620"/>
      <c r="E7453" s="620"/>
      <c r="F7453" s="48"/>
      <c r="N7453" s="285"/>
      <c r="O7453" s="285"/>
      <c r="U7453" s="285"/>
      <c r="V7453" s="285"/>
      <c r="W7453" s="285"/>
      <c r="X7453" s="285"/>
    </row>
    <row r="7454" spans="1:24">
      <c r="A7454" s="45"/>
      <c r="B7454" s="43">
        <f t="shared" si="123"/>
        <v>7432</v>
      </c>
      <c r="C7454" s="539"/>
      <c r="D7454" s="620"/>
      <c r="E7454" s="620"/>
      <c r="F7454" s="48"/>
      <c r="N7454" s="285"/>
      <c r="O7454" s="285"/>
      <c r="U7454" s="285"/>
      <c r="V7454" s="285"/>
      <c r="W7454" s="285"/>
      <c r="X7454" s="285"/>
    </row>
    <row r="7455" spans="1:24">
      <c r="A7455" s="45"/>
      <c r="B7455" s="43">
        <f t="shared" si="123"/>
        <v>7433</v>
      </c>
      <c r="C7455" s="539"/>
      <c r="D7455" s="620"/>
      <c r="E7455" s="620"/>
      <c r="F7455" s="48"/>
      <c r="N7455" s="285"/>
      <c r="O7455" s="285"/>
      <c r="U7455" s="285"/>
      <c r="V7455" s="285"/>
      <c r="W7455" s="285"/>
      <c r="X7455" s="285"/>
    </row>
    <row r="7456" spans="1:24">
      <c r="A7456" s="45"/>
      <c r="B7456" s="43">
        <f t="shared" si="123"/>
        <v>7434</v>
      </c>
      <c r="C7456" s="539"/>
      <c r="D7456" s="620"/>
      <c r="E7456" s="620"/>
      <c r="F7456" s="48"/>
      <c r="N7456" s="285"/>
      <c r="O7456" s="285"/>
      <c r="U7456" s="285"/>
      <c r="V7456" s="285"/>
      <c r="W7456" s="285"/>
      <c r="X7456" s="285"/>
    </row>
    <row r="7457" spans="1:24">
      <c r="A7457" s="45"/>
      <c r="B7457" s="43">
        <f t="shared" si="123"/>
        <v>7435</v>
      </c>
      <c r="C7457" s="539"/>
      <c r="D7457" s="620"/>
      <c r="E7457" s="620"/>
      <c r="F7457" s="48"/>
      <c r="N7457" s="285"/>
      <c r="O7457" s="285"/>
      <c r="U7457" s="285"/>
      <c r="V7457" s="285"/>
      <c r="W7457" s="285"/>
      <c r="X7457" s="285"/>
    </row>
    <row r="7458" spans="1:24">
      <c r="A7458" s="45"/>
      <c r="B7458" s="43">
        <f t="shared" si="123"/>
        <v>7436</v>
      </c>
      <c r="C7458" s="539"/>
      <c r="D7458" s="620"/>
      <c r="E7458" s="620"/>
      <c r="F7458" s="48"/>
      <c r="N7458" s="285"/>
      <c r="O7458" s="285"/>
      <c r="U7458" s="285"/>
      <c r="V7458" s="285"/>
      <c r="W7458" s="285"/>
      <c r="X7458" s="285"/>
    </row>
    <row r="7459" spans="1:24">
      <c r="A7459" s="45"/>
      <c r="B7459" s="43">
        <f t="shared" si="123"/>
        <v>7437</v>
      </c>
      <c r="C7459" s="539"/>
      <c r="D7459" s="620"/>
      <c r="E7459" s="620"/>
      <c r="F7459" s="48"/>
      <c r="N7459" s="285"/>
      <c r="O7459" s="285"/>
      <c r="U7459" s="285"/>
      <c r="V7459" s="285"/>
      <c r="W7459" s="285"/>
      <c r="X7459" s="285"/>
    </row>
    <row r="7460" spans="1:24">
      <c r="A7460" s="45"/>
      <c r="B7460" s="43">
        <f t="shared" si="123"/>
        <v>7438</v>
      </c>
      <c r="C7460" s="539"/>
      <c r="D7460" s="620"/>
      <c r="E7460" s="620"/>
      <c r="F7460" s="48"/>
      <c r="N7460" s="285"/>
      <c r="O7460" s="285"/>
      <c r="U7460" s="285"/>
      <c r="V7460" s="285"/>
      <c r="W7460" s="285"/>
      <c r="X7460" s="285"/>
    </row>
    <row r="7461" spans="1:24">
      <c r="A7461" s="45"/>
      <c r="B7461" s="43">
        <f t="shared" si="123"/>
        <v>7439</v>
      </c>
      <c r="C7461" s="539"/>
      <c r="D7461" s="620"/>
      <c r="E7461" s="620"/>
      <c r="F7461" s="48"/>
      <c r="N7461" s="285"/>
      <c r="O7461" s="285"/>
      <c r="U7461" s="285"/>
      <c r="V7461" s="285"/>
      <c r="W7461" s="285"/>
      <c r="X7461" s="285"/>
    </row>
    <row r="7462" spans="1:24">
      <c r="A7462" s="45"/>
      <c r="B7462" s="43">
        <f t="shared" si="123"/>
        <v>7440</v>
      </c>
      <c r="C7462" s="539"/>
      <c r="D7462" s="620"/>
      <c r="E7462" s="620"/>
      <c r="F7462" s="48"/>
      <c r="N7462" s="285"/>
      <c r="O7462" s="285"/>
      <c r="U7462" s="285"/>
      <c r="V7462" s="285"/>
      <c r="W7462" s="285"/>
      <c r="X7462" s="285"/>
    </row>
    <row r="7463" spans="1:24">
      <c r="A7463" s="45"/>
      <c r="B7463" s="43">
        <f t="shared" si="123"/>
        <v>7441</v>
      </c>
      <c r="C7463" s="539"/>
      <c r="D7463" s="620"/>
      <c r="E7463" s="620"/>
      <c r="F7463" s="48"/>
      <c r="N7463" s="285"/>
      <c r="O7463" s="285"/>
      <c r="U7463" s="285"/>
      <c r="V7463" s="285"/>
      <c r="W7463" s="285"/>
      <c r="X7463" s="285"/>
    </row>
    <row r="7464" spans="1:24">
      <c r="A7464" s="45"/>
      <c r="B7464" s="43">
        <f t="shared" si="123"/>
        <v>7442</v>
      </c>
      <c r="C7464" s="539"/>
      <c r="D7464" s="620"/>
      <c r="E7464" s="620"/>
      <c r="F7464" s="48"/>
      <c r="N7464" s="285"/>
      <c r="O7464" s="285"/>
      <c r="U7464" s="285"/>
      <c r="V7464" s="285"/>
      <c r="W7464" s="285"/>
      <c r="X7464" s="285"/>
    </row>
    <row r="7465" spans="1:24">
      <c r="A7465" s="45"/>
      <c r="B7465" s="43">
        <f t="shared" si="123"/>
        <v>7443</v>
      </c>
      <c r="C7465" s="539"/>
      <c r="D7465" s="620"/>
      <c r="E7465" s="620"/>
      <c r="F7465" s="48"/>
      <c r="N7465" s="285"/>
      <c r="O7465" s="285"/>
      <c r="U7465" s="285"/>
      <c r="V7465" s="285"/>
      <c r="W7465" s="285"/>
      <c r="X7465" s="285"/>
    </row>
    <row r="7466" spans="1:24">
      <c r="A7466" s="45"/>
      <c r="B7466" s="43">
        <f t="shared" si="123"/>
        <v>7444</v>
      </c>
      <c r="C7466" s="539"/>
      <c r="D7466" s="620"/>
      <c r="E7466" s="620"/>
      <c r="F7466" s="48"/>
      <c r="N7466" s="285"/>
      <c r="O7466" s="285"/>
      <c r="U7466" s="285"/>
      <c r="V7466" s="285"/>
      <c r="W7466" s="285"/>
      <c r="X7466" s="285"/>
    </row>
    <row r="7467" spans="1:24">
      <c r="A7467" s="45"/>
      <c r="B7467" s="43">
        <f t="shared" si="123"/>
        <v>7445</v>
      </c>
      <c r="C7467" s="539"/>
      <c r="D7467" s="620"/>
      <c r="E7467" s="620"/>
      <c r="F7467" s="48"/>
      <c r="N7467" s="285"/>
      <c r="O7467" s="285"/>
      <c r="U7467" s="285"/>
      <c r="V7467" s="285"/>
      <c r="W7467" s="285"/>
      <c r="X7467" s="285"/>
    </row>
    <row r="7468" spans="1:24">
      <c r="A7468" s="45"/>
      <c r="B7468" s="43">
        <f t="shared" si="123"/>
        <v>7446</v>
      </c>
      <c r="C7468" s="539"/>
      <c r="D7468" s="620"/>
      <c r="E7468" s="620"/>
      <c r="F7468" s="48"/>
      <c r="N7468" s="285"/>
      <c r="O7468" s="285"/>
      <c r="U7468" s="285"/>
      <c r="V7468" s="285"/>
      <c r="W7468" s="285"/>
      <c r="X7468" s="285"/>
    </row>
    <row r="7469" spans="1:24">
      <c r="A7469" s="45"/>
      <c r="B7469" s="43">
        <f t="shared" si="123"/>
        <v>7447</v>
      </c>
      <c r="C7469" s="539"/>
      <c r="D7469" s="620"/>
      <c r="E7469" s="620"/>
      <c r="F7469" s="48"/>
      <c r="N7469" s="285"/>
      <c r="O7469" s="285"/>
      <c r="U7469" s="285"/>
      <c r="V7469" s="285"/>
      <c r="W7469" s="285"/>
      <c r="X7469" s="285"/>
    </row>
    <row r="7470" spans="1:24">
      <c r="A7470" s="45"/>
      <c r="B7470" s="43">
        <f t="shared" si="123"/>
        <v>7448</v>
      </c>
      <c r="C7470" s="539"/>
      <c r="D7470" s="620"/>
      <c r="E7470" s="620"/>
      <c r="F7470" s="48"/>
      <c r="N7470" s="285"/>
      <c r="O7470" s="285"/>
      <c r="U7470" s="285"/>
      <c r="V7470" s="285"/>
      <c r="W7470" s="285"/>
      <c r="X7470" s="285"/>
    </row>
    <row r="7471" spans="1:24">
      <c r="A7471" s="45"/>
      <c r="B7471" s="43">
        <f t="shared" si="123"/>
        <v>7449</v>
      </c>
      <c r="C7471" s="539"/>
      <c r="D7471" s="620"/>
      <c r="E7471" s="620"/>
      <c r="F7471" s="48"/>
      <c r="N7471" s="285"/>
      <c r="O7471" s="285"/>
      <c r="U7471" s="285"/>
      <c r="V7471" s="285"/>
      <c r="W7471" s="285"/>
      <c r="X7471" s="285"/>
    </row>
    <row r="7472" spans="1:24">
      <c r="A7472" s="45"/>
      <c r="B7472" s="43">
        <f t="shared" si="123"/>
        <v>7450</v>
      </c>
      <c r="C7472" s="539"/>
      <c r="D7472" s="620"/>
      <c r="E7472" s="620"/>
      <c r="F7472" s="48"/>
      <c r="N7472" s="285"/>
      <c r="O7472" s="285"/>
      <c r="U7472" s="285"/>
      <c r="V7472" s="285"/>
      <c r="W7472" s="285"/>
      <c r="X7472" s="285"/>
    </row>
    <row r="7473" spans="1:24">
      <c r="A7473" s="45"/>
      <c r="B7473" s="43">
        <f t="shared" si="123"/>
        <v>7451</v>
      </c>
      <c r="C7473" s="539"/>
      <c r="D7473" s="620"/>
      <c r="E7473" s="620"/>
      <c r="F7473" s="48"/>
      <c r="N7473" s="285"/>
      <c r="O7473" s="285"/>
      <c r="U7473" s="285"/>
      <c r="V7473" s="285"/>
      <c r="W7473" s="285"/>
      <c r="X7473" s="285"/>
    </row>
    <row r="7474" spans="1:24">
      <c r="A7474" s="45"/>
      <c r="B7474" s="43">
        <f t="shared" si="123"/>
        <v>7452</v>
      </c>
      <c r="C7474" s="539"/>
      <c r="D7474" s="620"/>
      <c r="E7474" s="620"/>
      <c r="F7474" s="48"/>
      <c r="N7474" s="285"/>
      <c r="O7474" s="285"/>
      <c r="U7474" s="285"/>
      <c r="V7474" s="285"/>
      <c r="W7474" s="285"/>
      <c r="X7474" s="285"/>
    </row>
    <row r="7475" spans="1:24">
      <c r="A7475" s="45"/>
      <c r="B7475" s="43">
        <f t="shared" si="123"/>
        <v>7453</v>
      </c>
      <c r="C7475" s="539"/>
      <c r="D7475" s="620"/>
      <c r="E7475" s="620"/>
      <c r="F7475" s="48"/>
      <c r="N7475" s="285"/>
      <c r="O7475" s="285"/>
      <c r="U7475" s="285"/>
      <c r="V7475" s="285"/>
      <c r="W7475" s="285"/>
      <c r="X7475" s="285"/>
    </row>
    <row r="7476" spans="1:24">
      <c r="A7476" s="45"/>
      <c r="B7476" s="43">
        <f t="shared" si="123"/>
        <v>7454</v>
      </c>
      <c r="C7476" s="539"/>
      <c r="D7476" s="620"/>
      <c r="E7476" s="620"/>
      <c r="F7476" s="48"/>
      <c r="N7476" s="285"/>
      <c r="O7476" s="285"/>
      <c r="U7476" s="285"/>
      <c r="V7476" s="285"/>
      <c r="W7476" s="285"/>
      <c r="X7476" s="285"/>
    </row>
    <row r="7477" spans="1:24">
      <c r="A7477" s="45"/>
      <c r="B7477" s="43">
        <f t="shared" si="123"/>
        <v>7455</v>
      </c>
      <c r="C7477" s="539"/>
      <c r="D7477" s="620"/>
      <c r="E7477" s="620"/>
      <c r="F7477" s="48"/>
      <c r="N7477" s="285"/>
      <c r="O7477" s="285"/>
      <c r="U7477" s="285"/>
      <c r="V7477" s="285"/>
      <c r="W7477" s="285"/>
      <c r="X7477" s="285"/>
    </row>
    <row r="7478" spans="1:24">
      <c r="A7478" s="45"/>
      <c r="B7478" s="43">
        <f t="shared" si="123"/>
        <v>7456</v>
      </c>
      <c r="C7478" s="539"/>
      <c r="D7478" s="620"/>
      <c r="E7478" s="620"/>
      <c r="F7478" s="48"/>
      <c r="N7478" s="285"/>
      <c r="O7478" s="285"/>
      <c r="U7478" s="285"/>
      <c r="V7478" s="285"/>
      <c r="W7478" s="285"/>
      <c r="X7478" s="285"/>
    </row>
    <row r="7479" spans="1:24">
      <c r="A7479" s="45"/>
      <c r="B7479" s="43">
        <f t="shared" si="123"/>
        <v>7457</v>
      </c>
      <c r="C7479" s="539"/>
      <c r="D7479" s="620"/>
      <c r="E7479" s="620"/>
      <c r="F7479" s="48"/>
      <c r="N7479" s="285"/>
      <c r="O7479" s="285"/>
      <c r="U7479" s="285"/>
      <c r="V7479" s="285"/>
      <c r="W7479" s="285"/>
      <c r="X7479" s="285"/>
    </row>
    <row r="7480" spans="1:24">
      <c r="A7480" s="45"/>
      <c r="B7480" s="43">
        <f t="shared" si="123"/>
        <v>7458</v>
      </c>
      <c r="C7480" s="539"/>
      <c r="D7480" s="620"/>
      <c r="E7480" s="620"/>
      <c r="F7480" s="48"/>
      <c r="N7480" s="285"/>
      <c r="O7480" s="285"/>
      <c r="U7480" s="285"/>
      <c r="V7480" s="285"/>
      <c r="W7480" s="285"/>
      <c r="X7480" s="285"/>
    </row>
    <row r="7481" spans="1:24">
      <c r="A7481" s="45"/>
      <c r="B7481" s="43">
        <f t="shared" si="123"/>
        <v>7459</v>
      </c>
      <c r="C7481" s="539"/>
      <c r="D7481" s="620"/>
      <c r="E7481" s="620"/>
      <c r="F7481" s="48"/>
      <c r="N7481" s="285"/>
      <c r="O7481" s="285"/>
      <c r="U7481" s="285"/>
      <c r="V7481" s="285"/>
      <c r="W7481" s="285"/>
      <c r="X7481" s="285"/>
    </row>
    <row r="7482" spans="1:24">
      <c r="A7482" s="45"/>
      <c r="B7482" s="43">
        <f t="shared" si="123"/>
        <v>7460</v>
      </c>
      <c r="C7482" s="539"/>
      <c r="D7482" s="620"/>
      <c r="E7482" s="620"/>
      <c r="F7482" s="48"/>
      <c r="N7482" s="285"/>
      <c r="O7482" s="285"/>
      <c r="U7482" s="285"/>
      <c r="V7482" s="285"/>
      <c r="W7482" s="285"/>
      <c r="X7482" s="285"/>
    </row>
    <row r="7483" spans="1:24">
      <c r="A7483" s="45"/>
      <c r="B7483" s="43">
        <f t="shared" si="123"/>
        <v>7461</v>
      </c>
      <c r="C7483" s="539"/>
      <c r="D7483" s="620"/>
      <c r="E7483" s="620"/>
      <c r="F7483" s="48"/>
      <c r="N7483" s="285"/>
      <c r="O7483" s="285"/>
      <c r="U7483" s="285"/>
      <c r="V7483" s="285"/>
      <c r="W7483" s="285"/>
      <c r="X7483" s="285"/>
    </row>
    <row r="7484" spans="1:24">
      <c r="A7484" s="45"/>
      <c r="B7484" s="43">
        <f t="shared" si="123"/>
        <v>7462</v>
      </c>
      <c r="C7484" s="539"/>
      <c r="D7484" s="620"/>
      <c r="E7484" s="620"/>
      <c r="F7484" s="48"/>
      <c r="N7484" s="285"/>
      <c r="O7484" s="285"/>
      <c r="U7484" s="285"/>
      <c r="V7484" s="285"/>
      <c r="W7484" s="285"/>
      <c r="X7484" s="285"/>
    </row>
    <row r="7485" spans="1:24">
      <c r="A7485" s="45"/>
      <c r="B7485" s="43">
        <f t="shared" si="123"/>
        <v>7463</v>
      </c>
      <c r="C7485" s="539"/>
      <c r="D7485" s="620"/>
      <c r="E7485" s="620"/>
      <c r="F7485" s="48"/>
      <c r="N7485" s="285"/>
      <c r="O7485" s="285"/>
      <c r="U7485" s="285"/>
      <c r="V7485" s="285"/>
      <c r="W7485" s="285"/>
      <c r="X7485" s="285"/>
    </row>
    <row r="7486" spans="1:24">
      <c r="A7486" s="45"/>
      <c r="B7486" s="43">
        <f t="shared" si="123"/>
        <v>7464</v>
      </c>
      <c r="C7486" s="539"/>
      <c r="D7486" s="620"/>
      <c r="E7486" s="620"/>
      <c r="F7486" s="48"/>
      <c r="N7486" s="285"/>
      <c r="O7486" s="285"/>
      <c r="U7486" s="285"/>
      <c r="V7486" s="285"/>
      <c r="W7486" s="285"/>
      <c r="X7486" s="285"/>
    </row>
    <row r="7487" spans="1:24">
      <c r="A7487" s="45"/>
      <c r="B7487" s="43">
        <f t="shared" si="123"/>
        <v>7465</v>
      </c>
      <c r="C7487" s="539"/>
      <c r="D7487" s="620"/>
      <c r="E7487" s="620"/>
      <c r="F7487" s="48"/>
      <c r="N7487" s="285"/>
      <c r="O7487" s="285"/>
      <c r="U7487" s="285"/>
      <c r="V7487" s="285"/>
      <c r="W7487" s="285"/>
      <c r="X7487" s="285"/>
    </row>
    <row r="7488" spans="1:24">
      <c r="A7488" s="45"/>
      <c r="B7488" s="43">
        <f t="shared" si="123"/>
        <v>7466</v>
      </c>
      <c r="C7488" s="539"/>
      <c r="D7488" s="620"/>
      <c r="E7488" s="620"/>
      <c r="F7488" s="48"/>
      <c r="N7488" s="285"/>
      <c r="O7488" s="285"/>
      <c r="U7488" s="285"/>
      <c r="V7488" s="285"/>
      <c r="W7488" s="285"/>
      <c r="X7488" s="285"/>
    </row>
    <row r="7489" spans="1:24">
      <c r="A7489" s="45"/>
      <c r="B7489" s="43">
        <f t="shared" si="123"/>
        <v>7467</v>
      </c>
      <c r="C7489" s="539"/>
      <c r="D7489" s="620"/>
      <c r="E7489" s="620"/>
      <c r="F7489" s="48"/>
      <c r="N7489" s="285"/>
      <c r="O7489" s="285"/>
      <c r="U7489" s="285"/>
      <c r="V7489" s="285"/>
      <c r="W7489" s="285"/>
      <c r="X7489" s="285"/>
    </row>
    <row r="7490" spans="1:24">
      <c r="A7490" s="45"/>
      <c r="B7490" s="43">
        <f t="shared" si="123"/>
        <v>7468</v>
      </c>
      <c r="C7490" s="539"/>
      <c r="D7490" s="620"/>
      <c r="E7490" s="620"/>
      <c r="F7490" s="48"/>
      <c r="N7490" s="285"/>
      <c r="O7490" s="285"/>
      <c r="U7490" s="285"/>
      <c r="V7490" s="285"/>
      <c r="W7490" s="285"/>
      <c r="X7490" s="285"/>
    </row>
    <row r="7491" spans="1:24">
      <c r="A7491" s="45"/>
      <c r="B7491" s="43">
        <f t="shared" si="123"/>
        <v>7469</v>
      </c>
      <c r="C7491" s="539"/>
      <c r="D7491" s="620"/>
      <c r="E7491" s="620"/>
      <c r="F7491" s="48"/>
      <c r="N7491" s="285"/>
      <c r="O7491" s="285"/>
      <c r="U7491" s="285"/>
      <c r="V7491" s="285"/>
      <c r="W7491" s="285"/>
      <c r="X7491" s="285"/>
    </row>
    <row r="7492" spans="1:24">
      <c r="A7492" s="45"/>
      <c r="B7492" s="43">
        <f t="shared" si="123"/>
        <v>7470</v>
      </c>
      <c r="C7492" s="539"/>
      <c r="D7492" s="620"/>
      <c r="E7492" s="620"/>
      <c r="F7492" s="48"/>
      <c r="N7492" s="285"/>
      <c r="O7492" s="285"/>
      <c r="U7492" s="285"/>
      <c r="V7492" s="285"/>
      <c r="W7492" s="285"/>
      <c r="X7492" s="285"/>
    </row>
    <row r="7493" spans="1:24">
      <c r="A7493" s="45"/>
      <c r="B7493" s="43">
        <f t="shared" si="123"/>
        <v>7471</v>
      </c>
      <c r="C7493" s="539"/>
      <c r="D7493" s="620"/>
      <c r="E7493" s="620"/>
      <c r="F7493" s="48"/>
      <c r="N7493" s="285"/>
      <c r="O7493" s="285"/>
      <c r="U7493" s="285"/>
      <c r="V7493" s="285"/>
      <c r="W7493" s="285"/>
      <c r="X7493" s="285"/>
    </row>
    <row r="7494" spans="1:24">
      <c r="A7494" s="45"/>
      <c r="B7494" s="43">
        <f t="shared" si="123"/>
        <v>7472</v>
      </c>
      <c r="C7494" s="539"/>
      <c r="D7494" s="620"/>
      <c r="E7494" s="620"/>
      <c r="F7494" s="48"/>
      <c r="N7494" s="285"/>
      <c r="O7494" s="285"/>
      <c r="U7494" s="285"/>
      <c r="V7494" s="285"/>
      <c r="W7494" s="285"/>
      <c r="X7494" s="285"/>
    </row>
    <row r="7495" spans="1:24">
      <c r="A7495" s="45"/>
      <c r="B7495" s="43">
        <f t="shared" si="123"/>
        <v>7473</v>
      </c>
      <c r="C7495" s="539"/>
      <c r="D7495" s="620"/>
      <c r="E7495" s="620"/>
      <c r="F7495" s="48"/>
      <c r="N7495" s="285"/>
      <c r="O7495" s="285"/>
      <c r="U7495" s="285"/>
      <c r="V7495" s="285"/>
      <c r="W7495" s="285"/>
      <c r="X7495" s="285"/>
    </row>
    <row r="7496" spans="1:24">
      <c r="A7496" s="45"/>
      <c r="B7496" s="43">
        <f t="shared" si="123"/>
        <v>7474</v>
      </c>
      <c r="C7496" s="539"/>
      <c r="D7496" s="620"/>
      <c r="E7496" s="620"/>
      <c r="F7496" s="48"/>
      <c r="N7496" s="285"/>
      <c r="O7496" s="285"/>
      <c r="U7496" s="285"/>
      <c r="V7496" s="285"/>
      <c r="W7496" s="285"/>
      <c r="X7496" s="285"/>
    </row>
    <row r="7497" spans="1:24">
      <c r="A7497" s="45"/>
      <c r="B7497" s="43">
        <f t="shared" si="123"/>
        <v>7475</v>
      </c>
      <c r="C7497" s="539"/>
      <c r="D7497" s="620"/>
      <c r="E7497" s="620"/>
      <c r="F7497" s="48"/>
      <c r="N7497" s="285"/>
      <c r="O7497" s="285"/>
      <c r="U7497" s="285"/>
      <c r="V7497" s="285"/>
      <c r="W7497" s="285"/>
      <c r="X7497" s="285"/>
    </row>
    <row r="7498" spans="1:24">
      <c r="A7498" s="45"/>
      <c r="B7498" s="43">
        <f t="shared" si="123"/>
        <v>7476</v>
      </c>
      <c r="C7498" s="539"/>
      <c r="D7498" s="620"/>
      <c r="E7498" s="620"/>
      <c r="F7498" s="48"/>
      <c r="N7498" s="285"/>
      <c r="O7498" s="285"/>
      <c r="U7498" s="285"/>
      <c r="V7498" s="285"/>
      <c r="W7498" s="285"/>
      <c r="X7498" s="285"/>
    </row>
    <row r="7499" spans="1:24">
      <c r="A7499" s="45"/>
      <c r="B7499" s="43">
        <f t="shared" si="123"/>
        <v>7477</v>
      </c>
      <c r="C7499" s="539"/>
      <c r="D7499" s="620"/>
      <c r="E7499" s="620"/>
      <c r="F7499" s="48"/>
      <c r="N7499" s="285"/>
      <c r="O7499" s="285"/>
      <c r="U7499" s="285"/>
      <c r="V7499" s="285"/>
      <c r="W7499" s="285"/>
      <c r="X7499" s="285"/>
    </row>
    <row r="7500" spans="1:24">
      <c r="A7500" s="45"/>
      <c r="B7500" s="43">
        <f t="shared" si="123"/>
        <v>7478</v>
      </c>
      <c r="C7500" s="539"/>
      <c r="D7500" s="620"/>
      <c r="E7500" s="620"/>
      <c r="F7500" s="48"/>
      <c r="N7500" s="285"/>
      <c r="O7500" s="285"/>
      <c r="U7500" s="285"/>
      <c r="V7500" s="285"/>
      <c r="W7500" s="285"/>
      <c r="X7500" s="285"/>
    </row>
    <row r="7501" spans="1:24">
      <c r="A7501" s="45"/>
      <c r="B7501" s="43">
        <f t="shared" si="123"/>
        <v>7479</v>
      </c>
      <c r="C7501" s="539"/>
      <c r="D7501" s="620"/>
      <c r="E7501" s="620"/>
      <c r="F7501" s="48"/>
      <c r="N7501" s="285"/>
      <c r="O7501" s="285"/>
      <c r="U7501" s="285"/>
      <c r="V7501" s="285"/>
      <c r="W7501" s="285"/>
      <c r="X7501" s="285"/>
    </row>
    <row r="7502" spans="1:24">
      <c r="A7502" s="45"/>
      <c r="B7502" s="43">
        <f t="shared" si="123"/>
        <v>7480</v>
      </c>
      <c r="C7502" s="539"/>
      <c r="D7502" s="620"/>
      <c r="E7502" s="620"/>
      <c r="F7502" s="48"/>
      <c r="N7502" s="285"/>
      <c r="O7502" s="285"/>
      <c r="U7502" s="285"/>
      <c r="V7502" s="285"/>
      <c r="W7502" s="285"/>
      <c r="X7502" s="285"/>
    </row>
    <row r="7503" spans="1:24">
      <c r="A7503" s="45"/>
      <c r="B7503" s="43">
        <f t="shared" si="123"/>
        <v>7481</v>
      </c>
      <c r="C7503" s="539"/>
      <c r="D7503" s="620"/>
      <c r="E7503" s="620"/>
      <c r="F7503" s="48"/>
      <c r="N7503" s="285"/>
      <c r="O7503" s="285"/>
      <c r="U7503" s="285"/>
      <c r="V7503" s="285"/>
      <c r="W7503" s="285"/>
      <c r="X7503" s="285"/>
    </row>
    <row r="7504" spans="1:24">
      <c r="A7504" s="45"/>
      <c r="B7504" s="43">
        <f t="shared" si="123"/>
        <v>7482</v>
      </c>
      <c r="C7504" s="539"/>
      <c r="D7504" s="620"/>
      <c r="E7504" s="620"/>
      <c r="F7504" s="48"/>
      <c r="N7504" s="285"/>
      <c r="O7504" s="285"/>
      <c r="U7504" s="285"/>
      <c r="V7504" s="285"/>
      <c r="W7504" s="285"/>
      <c r="X7504" s="285"/>
    </row>
    <row r="7505" spans="1:24">
      <c r="A7505" s="45"/>
      <c r="B7505" s="43">
        <f t="shared" si="123"/>
        <v>7483</v>
      </c>
      <c r="C7505" s="539"/>
      <c r="D7505" s="620"/>
      <c r="E7505" s="620"/>
      <c r="F7505" s="48"/>
      <c r="N7505" s="285"/>
      <c r="O7505" s="285"/>
      <c r="U7505" s="285"/>
      <c r="V7505" s="285"/>
      <c r="W7505" s="285"/>
      <c r="X7505" s="285"/>
    </row>
    <row r="7506" spans="1:24">
      <c r="A7506" s="45"/>
      <c r="B7506" s="43">
        <f t="shared" si="123"/>
        <v>7484</v>
      </c>
      <c r="C7506" s="539"/>
      <c r="D7506" s="620"/>
      <c r="E7506" s="620"/>
      <c r="F7506" s="48"/>
      <c r="N7506" s="285"/>
      <c r="O7506" s="285"/>
      <c r="U7506" s="285"/>
      <c r="V7506" s="285"/>
      <c r="W7506" s="285"/>
      <c r="X7506" s="285"/>
    </row>
    <row r="7507" spans="1:24">
      <c r="A7507" s="45"/>
      <c r="B7507" s="43">
        <f t="shared" si="123"/>
        <v>7485</v>
      </c>
      <c r="C7507" s="539"/>
      <c r="D7507" s="620"/>
      <c r="E7507" s="620"/>
      <c r="F7507" s="48"/>
      <c r="N7507" s="285"/>
      <c r="O7507" s="285"/>
      <c r="U7507" s="285"/>
      <c r="V7507" s="285"/>
      <c r="W7507" s="285"/>
      <c r="X7507" s="285"/>
    </row>
    <row r="7508" spans="1:24">
      <c r="A7508" s="45"/>
      <c r="B7508" s="43">
        <f t="shared" si="123"/>
        <v>7486</v>
      </c>
      <c r="C7508" s="539"/>
      <c r="D7508" s="620"/>
      <c r="E7508" s="620"/>
      <c r="F7508" s="48"/>
      <c r="N7508" s="285"/>
      <c r="O7508" s="285"/>
      <c r="U7508" s="285"/>
      <c r="V7508" s="285"/>
      <c r="W7508" s="285"/>
      <c r="X7508" s="285"/>
    </row>
    <row r="7509" spans="1:24">
      <c r="A7509" s="45"/>
      <c r="B7509" s="43">
        <f t="shared" si="123"/>
        <v>7487</v>
      </c>
      <c r="C7509" s="539"/>
      <c r="D7509" s="620"/>
      <c r="E7509" s="620"/>
      <c r="F7509" s="48"/>
      <c r="N7509" s="285"/>
      <c r="O7509" s="285"/>
      <c r="U7509" s="285"/>
      <c r="V7509" s="285"/>
      <c r="W7509" s="285"/>
      <c r="X7509" s="285"/>
    </row>
    <row r="7510" spans="1:24">
      <c r="A7510" s="45"/>
      <c r="B7510" s="43">
        <f t="shared" si="123"/>
        <v>7488</v>
      </c>
      <c r="C7510" s="539"/>
      <c r="D7510" s="620"/>
      <c r="E7510" s="620"/>
      <c r="F7510" s="48"/>
      <c r="N7510" s="285"/>
      <c r="O7510" s="285"/>
      <c r="U7510" s="285"/>
      <c r="V7510" s="285"/>
      <c r="W7510" s="285"/>
      <c r="X7510" s="285"/>
    </row>
    <row r="7511" spans="1:24">
      <c r="A7511" s="45"/>
      <c r="B7511" s="43">
        <f t="shared" si="123"/>
        <v>7489</v>
      </c>
      <c r="C7511" s="539"/>
      <c r="D7511" s="620"/>
      <c r="E7511" s="620"/>
      <c r="F7511" s="48"/>
      <c r="N7511" s="285"/>
      <c r="O7511" s="285"/>
      <c r="U7511" s="285"/>
      <c r="V7511" s="285"/>
      <c r="W7511" s="285"/>
      <c r="X7511" s="285"/>
    </row>
    <row r="7512" spans="1:24">
      <c r="A7512" s="45"/>
      <c r="B7512" s="43">
        <f t="shared" si="123"/>
        <v>7490</v>
      </c>
      <c r="C7512" s="539"/>
      <c r="D7512" s="620"/>
      <c r="E7512" s="620"/>
      <c r="F7512" s="48"/>
      <c r="N7512" s="285"/>
      <c r="O7512" s="285"/>
      <c r="U7512" s="285"/>
      <c r="V7512" s="285"/>
      <c r="W7512" s="285"/>
      <c r="X7512" s="285"/>
    </row>
    <row r="7513" spans="1:24">
      <c r="A7513" s="45"/>
      <c r="B7513" s="43">
        <f t="shared" ref="B7513:B7576" si="124">B7512+1</f>
        <v>7491</v>
      </c>
      <c r="C7513" s="539"/>
      <c r="D7513" s="620"/>
      <c r="E7513" s="620"/>
      <c r="F7513" s="48"/>
      <c r="N7513" s="285"/>
      <c r="O7513" s="285"/>
      <c r="U7513" s="285"/>
      <c r="V7513" s="285"/>
      <c r="W7513" s="285"/>
      <c r="X7513" s="285"/>
    </row>
    <row r="7514" spans="1:24">
      <c r="A7514" s="45"/>
      <c r="B7514" s="43">
        <f t="shared" si="124"/>
        <v>7492</v>
      </c>
      <c r="C7514" s="539"/>
      <c r="D7514" s="620"/>
      <c r="E7514" s="620"/>
      <c r="F7514" s="48"/>
      <c r="N7514" s="285"/>
      <c r="O7514" s="285"/>
      <c r="U7514" s="285"/>
      <c r="V7514" s="285"/>
      <c r="W7514" s="285"/>
      <c r="X7514" s="285"/>
    </row>
    <row r="7515" spans="1:24">
      <c r="A7515" s="45"/>
      <c r="B7515" s="43">
        <f t="shared" si="124"/>
        <v>7493</v>
      </c>
      <c r="C7515" s="539"/>
      <c r="D7515" s="620"/>
      <c r="E7515" s="620"/>
      <c r="F7515" s="48"/>
      <c r="N7515" s="285"/>
      <c r="O7515" s="285"/>
      <c r="U7515" s="285"/>
      <c r="V7515" s="285"/>
      <c r="W7515" s="285"/>
      <c r="X7515" s="285"/>
    </row>
    <row r="7516" spans="1:24">
      <c r="A7516" s="45"/>
      <c r="B7516" s="43">
        <f t="shared" si="124"/>
        <v>7494</v>
      </c>
      <c r="C7516" s="539"/>
      <c r="D7516" s="620"/>
      <c r="E7516" s="620"/>
      <c r="F7516" s="48"/>
      <c r="N7516" s="285"/>
      <c r="O7516" s="285"/>
      <c r="U7516" s="285"/>
      <c r="V7516" s="285"/>
      <c r="W7516" s="285"/>
      <c r="X7516" s="285"/>
    </row>
    <row r="7517" spans="1:24">
      <c r="A7517" s="45"/>
      <c r="B7517" s="43">
        <f t="shared" si="124"/>
        <v>7495</v>
      </c>
      <c r="C7517" s="539"/>
      <c r="D7517" s="620"/>
      <c r="E7517" s="620"/>
      <c r="F7517" s="48"/>
      <c r="N7517" s="285"/>
      <c r="O7517" s="285"/>
      <c r="U7517" s="285"/>
      <c r="V7517" s="285"/>
      <c r="W7517" s="285"/>
      <c r="X7517" s="285"/>
    </row>
    <row r="7518" spans="1:24">
      <c r="A7518" s="45"/>
      <c r="B7518" s="43">
        <f t="shared" si="124"/>
        <v>7496</v>
      </c>
      <c r="C7518" s="539"/>
      <c r="D7518" s="620"/>
      <c r="E7518" s="620"/>
      <c r="F7518" s="48"/>
      <c r="N7518" s="285"/>
      <c r="O7518" s="285"/>
      <c r="U7518" s="285"/>
      <c r="V7518" s="285"/>
      <c r="W7518" s="285"/>
      <c r="X7518" s="285"/>
    </row>
    <row r="7519" spans="1:24">
      <c r="A7519" s="45"/>
      <c r="B7519" s="43">
        <f t="shared" si="124"/>
        <v>7497</v>
      </c>
      <c r="C7519" s="539"/>
      <c r="D7519" s="620"/>
      <c r="E7519" s="620"/>
      <c r="F7519" s="48"/>
      <c r="N7519" s="285"/>
      <c r="O7519" s="285"/>
      <c r="U7519" s="285"/>
      <c r="V7519" s="285"/>
      <c r="W7519" s="285"/>
      <c r="X7519" s="285"/>
    </row>
    <row r="7520" spans="1:24">
      <c r="A7520" s="45"/>
      <c r="B7520" s="43">
        <f t="shared" si="124"/>
        <v>7498</v>
      </c>
      <c r="C7520" s="539"/>
      <c r="D7520" s="620"/>
      <c r="E7520" s="620"/>
      <c r="F7520" s="48"/>
      <c r="N7520" s="285"/>
      <c r="O7520" s="285"/>
      <c r="U7520" s="285"/>
      <c r="V7520" s="285"/>
      <c r="W7520" s="285"/>
      <c r="X7520" s="285"/>
    </row>
    <row r="7521" spans="1:24">
      <c r="A7521" s="45"/>
      <c r="B7521" s="43">
        <f t="shared" si="124"/>
        <v>7499</v>
      </c>
      <c r="C7521" s="539"/>
      <c r="D7521" s="620"/>
      <c r="E7521" s="620"/>
      <c r="F7521" s="48"/>
      <c r="N7521" s="285"/>
      <c r="O7521" s="285"/>
      <c r="U7521" s="285"/>
      <c r="V7521" s="285"/>
      <c r="W7521" s="285"/>
      <c r="X7521" s="285"/>
    </row>
    <row r="7522" spans="1:24">
      <c r="A7522" s="45"/>
      <c r="B7522" s="43">
        <f t="shared" si="124"/>
        <v>7500</v>
      </c>
      <c r="C7522" s="539"/>
      <c r="D7522" s="620"/>
      <c r="E7522" s="620"/>
      <c r="F7522" s="48"/>
      <c r="N7522" s="285"/>
      <c r="O7522" s="285"/>
      <c r="U7522" s="285"/>
      <c r="V7522" s="285"/>
      <c r="W7522" s="285"/>
      <c r="X7522" s="285"/>
    </row>
    <row r="7523" spans="1:24">
      <c r="A7523" s="45"/>
      <c r="B7523" s="43">
        <f t="shared" si="124"/>
        <v>7501</v>
      </c>
      <c r="C7523" s="539"/>
      <c r="D7523" s="620"/>
      <c r="E7523" s="620"/>
      <c r="F7523" s="48"/>
      <c r="N7523" s="285"/>
      <c r="O7523" s="285"/>
      <c r="U7523" s="285"/>
      <c r="V7523" s="285"/>
      <c r="W7523" s="285"/>
      <c r="X7523" s="285"/>
    </row>
    <row r="7524" spans="1:24">
      <c r="A7524" s="45"/>
      <c r="B7524" s="43">
        <f t="shared" si="124"/>
        <v>7502</v>
      </c>
      <c r="C7524" s="539"/>
      <c r="D7524" s="620"/>
      <c r="E7524" s="620"/>
      <c r="F7524" s="48"/>
      <c r="N7524" s="285"/>
      <c r="O7524" s="285"/>
      <c r="U7524" s="285"/>
      <c r="V7524" s="285"/>
      <c r="W7524" s="285"/>
      <c r="X7524" s="285"/>
    </row>
    <row r="7525" spans="1:24">
      <c r="A7525" s="45"/>
      <c r="B7525" s="43">
        <f t="shared" si="124"/>
        <v>7503</v>
      </c>
      <c r="C7525" s="539"/>
      <c r="D7525" s="620"/>
      <c r="E7525" s="620"/>
      <c r="F7525" s="48"/>
      <c r="N7525" s="285"/>
      <c r="O7525" s="285"/>
      <c r="U7525" s="285"/>
      <c r="V7525" s="285"/>
      <c r="W7525" s="285"/>
      <c r="X7525" s="285"/>
    </row>
    <row r="7526" spans="1:24">
      <c r="A7526" s="45"/>
      <c r="B7526" s="43">
        <f t="shared" si="124"/>
        <v>7504</v>
      </c>
      <c r="C7526" s="539"/>
      <c r="D7526" s="620"/>
      <c r="E7526" s="620"/>
      <c r="F7526" s="48"/>
      <c r="N7526" s="285"/>
      <c r="O7526" s="285"/>
      <c r="U7526" s="285"/>
      <c r="V7526" s="285"/>
      <c r="W7526" s="285"/>
      <c r="X7526" s="285"/>
    </row>
    <row r="7527" spans="1:24">
      <c r="A7527" s="45"/>
      <c r="B7527" s="43">
        <f t="shared" si="124"/>
        <v>7505</v>
      </c>
      <c r="C7527" s="539"/>
      <c r="D7527" s="620"/>
      <c r="E7527" s="620"/>
      <c r="F7527" s="48"/>
      <c r="N7527" s="285"/>
      <c r="O7527" s="285"/>
      <c r="U7527" s="285"/>
      <c r="V7527" s="285"/>
      <c r="W7527" s="285"/>
      <c r="X7527" s="285"/>
    </row>
    <row r="7528" spans="1:24">
      <c r="A7528" s="45"/>
      <c r="B7528" s="43">
        <f t="shared" si="124"/>
        <v>7506</v>
      </c>
      <c r="C7528" s="539"/>
      <c r="D7528" s="620"/>
      <c r="E7528" s="620"/>
      <c r="F7528" s="48"/>
      <c r="N7528" s="285"/>
      <c r="O7528" s="285"/>
      <c r="U7528" s="285"/>
      <c r="V7528" s="285"/>
      <c r="W7528" s="285"/>
      <c r="X7528" s="285"/>
    </row>
    <row r="7529" spans="1:24">
      <c r="A7529" s="45"/>
      <c r="B7529" s="43">
        <f t="shared" si="124"/>
        <v>7507</v>
      </c>
      <c r="C7529" s="539"/>
      <c r="D7529" s="620"/>
      <c r="E7529" s="620"/>
      <c r="F7529" s="48"/>
      <c r="N7529" s="285"/>
      <c r="O7529" s="285"/>
      <c r="U7529" s="285"/>
      <c r="V7529" s="285"/>
      <c r="W7529" s="285"/>
      <c r="X7529" s="285"/>
    </row>
    <row r="7530" spans="1:24">
      <c r="A7530" s="45"/>
      <c r="B7530" s="43">
        <f t="shared" si="124"/>
        <v>7508</v>
      </c>
      <c r="C7530" s="539"/>
      <c r="D7530" s="620"/>
      <c r="E7530" s="620"/>
      <c r="F7530" s="48"/>
      <c r="N7530" s="285"/>
      <c r="O7530" s="285"/>
      <c r="U7530" s="285"/>
      <c r="V7530" s="285"/>
      <c r="W7530" s="285"/>
      <c r="X7530" s="285"/>
    </row>
    <row r="7531" spans="1:24">
      <c r="A7531" s="45"/>
      <c r="B7531" s="43">
        <f t="shared" si="124"/>
        <v>7509</v>
      </c>
      <c r="C7531" s="539"/>
      <c r="D7531" s="620"/>
      <c r="E7531" s="620"/>
      <c r="F7531" s="48"/>
      <c r="N7531" s="285"/>
      <c r="O7531" s="285"/>
      <c r="U7531" s="285"/>
      <c r="V7531" s="285"/>
      <c r="W7531" s="285"/>
      <c r="X7531" s="285"/>
    </row>
    <row r="7532" spans="1:24">
      <c r="A7532" s="45"/>
      <c r="B7532" s="43">
        <f t="shared" si="124"/>
        <v>7510</v>
      </c>
      <c r="C7532" s="539"/>
      <c r="D7532" s="620"/>
      <c r="E7532" s="620"/>
      <c r="F7532" s="48"/>
      <c r="N7532" s="285"/>
      <c r="O7532" s="285"/>
      <c r="U7532" s="285"/>
      <c r="V7532" s="285"/>
      <c r="W7532" s="285"/>
      <c r="X7532" s="285"/>
    </row>
    <row r="7533" spans="1:24">
      <c r="A7533" s="45"/>
      <c r="B7533" s="43">
        <f t="shared" si="124"/>
        <v>7511</v>
      </c>
      <c r="C7533" s="539"/>
      <c r="D7533" s="620"/>
      <c r="E7533" s="620"/>
      <c r="F7533" s="48"/>
      <c r="N7533" s="285"/>
      <c r="O7533" s="285"/>
      <c r="U7533" s="285"/>
      <c r="V7533" s="285"/>
      <c r="W7533" s="285"/>
      <c r="X7533" s="285"/>
    </row>
    <row r="7534" spans="1:24">
      <c r="A7534" s="45"/>
      <c r="B7534" s="43">
        <f t="shared" si="124"/>
        <v>7512</v>
      </c>
      <c r="C7534" s="539"/>
      <c r="D7534" s="620"/>
      <c r="E7534" s="620"/>
      <c r="F7534" s="48"/>
      <c r="N7534" s="285"/>
      <c r="O7534" s="285"/>
      <c r="U7534" s="285"/>
      <c r="V7534" s="285"/>
      <c r="W7534" s="285"/>
      <c r="X7534" s="285"/>
    </row>
    <row r="7535" spans="1:24">
      <c r="A7535" s="45"/>
      <c r="B7535" s="43">
        <f t="shared" si="124"/>
        <v>7513</v>
      </c>
      <c r="C7535" s="539"/>
      <c r="D7535" s="620"/>
      <c r="E7535" s="620"/>
      <c r="F7535" s="48"/>
      <c r="N7535" s="285"/>
      <c r="O7535" s="285"/>
      <c r="U7535" s="285"/>
      <c r="V7535" s="285"/>
      <c r="W7535" s="285"/>
      <c r="X7535" s="285"/>
    </row>
    <row r="7536" spans="1:24">
      <c r="A7536" s="45"/>
      <c r="B7536" s="43">
        <f t="shared" si="124"/>
        <v>7514</v>
      </c>
      <c r="C7536" s="539"/>
      <c r="D7536" s="620"/>
      <c r="E7536" s="620"/>
      <c r="F7536" s="48"/>
      <c r="N7536" s="285"/>
      <c r="O7536" s="285"/>
      <c r="U7536" s="285"/>
      <c r="V7536" s="285"/>
      <c r="W7536" s="285"/>
      <c r="X7536" s="285"/>
    </row>
    <row r="7537" spans="1:24">
      <c r="A7537" s="45"/>
      <c r="B7537" s="43">
        <f t="shared" si="124"/>
        <v>7515</v>
      </c>
      <c r="C7537" s="539"/>
      <c r="D7537" s="620"/>
      <c r="E7537" s="620"/>
      <c r="F7537" s="48"/>
      <c r="N7537" s="285"/>
      <c r="O7537" s="285"/>
      <c r="U7537" s="285"/>
      <c r="V7537" s="285"/>
      <c r="W7537" s="285"/>
      <c r="X7537" s="285"/>
    </row>
    <row r="7538" spans="1:24">
      <c r="A7538" s="45"/>
      <c r="B7538" s="43">
        <f t="shared" si="124"/>
        <v>7516</v>
      </c>
      <c r="C7538" s="539"/>
      <c r="D7538" s="620"/>
      <c r="E7538" s="620"/>
      <c r="F7538" s="48"/>
      <c r="N7538" s="285"/>
      <c r="O7538" s="285"/>
      <c r="U7538" s="285"/>
      <c r="V7538" s="285"/>
      <c r="W7538" s="285"/>
      <c r="X7538" s="285"/>
    </row>
    <row r="7539" spans="1:24">
      <c r="A7539" s="45"/>
      <c r="B7539" s="43">
        <f t="shared" si="124"/>
        <v>7517</v>
      </c>
      <c r="C7539" s="539"/>
      <c r="D7539" s="620"/>
      <c r="E7539" s="620"/>
      <c r="F7539" s="48"/>
      <c r="N7539" s="285"/>
      <c r="O7539" s="285"/>
      <c r="U7539" s="285"/>
      <c r="V7539" s="285"/>
      <c r="W7539" s="285"/>
      <c r="X7539" s="285"/>
    </row>
    <row r="7540" spans="1:24">
      <c r="A7540" s="45"/>
      <c r="B7540" s="43">
        <f t="shared" si="124"/>
        <v>7518</v>
      </c>
      <c r="C7540" s="539"/>
      <c r="D7540" s="620"/>
      <c r="E7540" s="620"/>
      <c r="F7540" s="48"/>
      <c r="N7540" s="285"/>
      <c r="O7540" s="285"/>
      <c r="U7540" s="285"/>
      <c r="V7540" s="285"/>
      <c r="W7540" s="285"/>
      <c r="X7540" s="285"/>
    </row>
    <row r="7541" spans="1:24">
      <c r="A7541" s="45"/>
      <c r="B7541" s="43">
        <f t="shared" si="124"/>
        <v>7519</v>
      </c>
      <c r="C7541" s="539"/>
      <c r="D7541" s="620"/>
      <c r="E7541" s="620"/>
      <c r="F7541" s="48"/>
      <c r="N7541" s="285"/>
      <c r="O7541" s="285"/>
      <c r="U7541" s="285"/>
      <c r="V7541" s="285"/>
      <c r="W7541" s="285"/>
      <c r="X7541" s="285"/>
    </row>
    <row r="7542" spans="1:24">
      <c r="A7542" s="45"/>
      <c r="B7542" s="43">
        <f t="shared" si="124"/>
        <v>7520</v>
      </c>
      <c r="C7542" s="539"/>
      <c r="D7542" s="620"/>
      <c r="E7542" s="620"/>
      <c r="F7542" s="48"/>
      <c r="N7542" s="285"/>
      <c r="O7542" s="285"/>
      <c r="U7542" s="285"/>
      <c r="V7542" s="285"/>
      <c r="W7542" s="285"/>
      <c r="X7542" s="285"/>
    </row>
    <row r="7543" spans="1:24">
      <c r="A7543" s="45"/>
      <c r="B7543" s="43">
        <f t="shared" si="124"/>
        <v>7521</v>
      </c>
      <c r="C7543" s="539"/>
      <c r="D7543" s="620"/>
      <c r="E7543" s="620"/>
      <c r="F7543" s="48"/>
      <c r="N7543" s="285"/>
      <c r="O7543" s="285"/>
      <c r="U7543" s="285"/>
      <c r="V7543" s="285"/>
      <c r="W7543" s="285"/>
      <c r="X7543" s="285"/>
    </row>
    <row r="7544" spans="1:24">
      <c r="A7544" s="45"/>
      <c r="B7544" s="43">
        <f t="shared" si="124"/>
        <v>7522</v>
      </c>
      <c r="C7544" s="539"/>
      <c r="D7544" s="620"/>
      <c r="E7544" s="620"/>
      <c r="F7544" s="48"/>
      <c r="N7544" s="285"/>
      <c r="O7544" s="285"/>
      <c r="U7544" s="285"/>
      <c r="V7544" s="285"/>
      <c r="W7544" s="285"/>
      <c r="X7544" s="285"/>
    </row>
    <row r="7545" spans="1:24">
      <c r="A7545" s="45"/>
      <c r="B7545" s="43">
        <f t="shared" si="124"/>
        <v>7523</v>
      </c>
      <c r="C7545" s="539"/>
      <c r="D7545" s="620"/>
      <c r="E7545" s="620"/>
      <c r="F7545" s="48"/>
      <c r="N7545" s="285"/>
      <c r="O7545" s="285"/>
      <c r="U7545" s="285"/>
      <c r="V7545" s="285"/>
      <c r="W7545" s="285"/>
      <c r="X7545" s="285"/>
    </row>
    <row r="7546" spans="1:24">
      <c r="A7546" s="45"/>
      <c r="B7546" s="43">
        <f t="shared" si="124"/>
        <v>7524</v>
      </c>
      <c r="C7546" s="539"/>
      <c r="D7546" s="620"/>
      <c r="E7546" s="620"/>
      <c r="F7546" s="48"/>
      <c r="N7546" s="285"/>
      <c r="O7546" s="285"/>
      <c r="U7546" s="285"/>
      <c r="V7546" s="285"/>
      <c r="W7546" s="285"/>
      <c r="X7546" s="285"/>
    </row>
    <row r="7547" spans="1:24">
      <c r="A7547" s="45"/>
      <c r="B7547" s="43">
        <f t="shared" si="124"/>
        <v>7525</v>
      </c>
      <c r="C7547" s="539"/>
      <c r="D7547" s="620"/>
      <c r="E7547" s="620"/>
      <c r="F7547" s="48"/>
      <c r="N7547" s="285"/>
      <c r="O7547" s="285"/>
      <c r="U7547" s="285"/>
      <c r="V7547" s="285"/>
      <c r="W7547" s="285"/>
      <c r="X7547" s="285"/>
    </row>
    <row r="7548" spans="1:24">
      <c r="A7548" s="45"/>
      <c r="B7548" s="43">
        <f t="shared" si="124"/>
        <v>7526</v>
      </c>
      <c r="C7548" s="539"/>
      <c r="D7548" s="620"/>
      <c r="E7548" s="620"/>
      <c r="F7548" s="48"/>
      <c r="N7548" s="285"/>
      <c r="O7548" s="285"/>
      <c r="U7548" s="285"/>
      <c r="V7548" s="285"/>
      <c r="W7548" s="285"/>
      <c r="X7548" s="285"/>
    </row>
    <row r="7549" spans="1:24">
      <c r="A7549" s="45"/>
      <c r="B7549" s="43">
        <f t="shared" si="124"/>
        <v>7527</v>
      </c>
      <c r="C7549" s="539"/>
      <c r="D7549" s="620"/>
      <c r="E7549" s="620"/>
      <c r="F7549" s="48"/>
      <c r="N7549" s="285"/>
      <c r="O7549" s="285"/>
      <c r="U7549" s="285"/>
      <c r="V7549" s="285"/>
      <c r="W7549" s="285"/>
      <c r="X7549" s="285"/>
    </row>
    <row r="7550" spans="1:24">
      <c r="A7550" s="45"/>
      <c r="B7550" s="43">
        <f t="shared" si="124"/>
        <v>7528</v>
      </c>
      <c r="C7550" s="539"/>
      <c r="D7550" s="620"/>
      <c r="E7550" s="620"/>
      <c r="F7550" s="48"/>
      <c r="N7550" s="285"/>
      <c r="O7550" s="285"/>
      <c r="U7550" s="285"/>
      <c r="V7550" s="285"/>
      <c r="W7550" s="285"/>
      <c r="X7550" s="285"/>
    </row>
    <row r="7551" spans="1:24">
      <c r="A7551" s="45"/>
      <c r="B7551" s="43">
        <f t="shared" si="124"/>
        <v>7529</v>
      </c>
      <c r="C7551" s="539"/>
      <c r="D7551" s="620"/>
      <c r="E7551" s="620"/>
      <c r="F7551" s="48"/>
      <c r="N7551" s="285"/>
      <c r="O7551" s="285"/>
      <c r="U7551" s="285"/>
      <c r="V7551" s="285"/>
      <c r="W7551" s="285"/>
      <c r="X7551" s="285"/>
    </row>
    <row r="7552" spans="1:24">
      <c r="A7552" s="45"/>
      <c r="B7552" s="43">
        <f t="shared" si="124"/>
        <v>7530</v>
      </c>
      <c r="C7552" s="539"/>
      <c r="D7552" s="620"/>
      <c r="E7552" s="620"/>
      <c r="F7552" s="48"/>
      <c r="N7552" s="285"/>
      <c r="O7552" s="285"/>
      <c r="U7552" s="285"/>
      <c r="V7552" s="285"/>
      <c r="W7552" s="285"/>
      <c r="X7552" s="285"/>
    </row>
    <row r="7553" spans="1:24">
      <c r="A7553" s="45"/>
      <c r="B7553" s="43">
        <f t="shared" si="124"/>
        <v>7531</v>
      </c>
      <c r="C7553" s="539"/>
      <c r="D7553" s="620"/>
      <c r="E7553" s="620"/>
      <c r="F7553" s="48"/>
      <c r="N7553" s="285"/>
      <c r="O7553" s="285"/>
      <c r="U7553" s="285"/>
      <c r="V7553" s="285"/>
      <c r="W7553" s="285"/>
      <c r="X7553" s="285"/>
    </row>
    <row r="7554" spans="1:24">
      <c r="A7554" s="45"/>
      <c r="B7554" s="43">
        <f t="shared" si="124"/>
        <v>7532</v>
      </c>
      <c r="C7554" s="539"/>
      <c r="D7554" s="620"/>
      <c r="E7554" s="620"/>
      <c r="F7554" s="48"/>
      <c r="N7554" s="285"/>
      <c r="O7554" s="285"/>
      <c r="U7554" s="285"/>
      <c r="V7554" s="285"/>
      <c r="W7554" s="285"/>
      <c r="X7554" s="285"/>
    </row>
    <row r="7555" spans="1:24">
      <c r="A7555" s="45"/>
      <c r="B7555" s="43">
        <f t="shared" si="124"/>
        <v>7533</v>
      </c>
      <c r="C7555" s="539"/>
      <c r="D7555" s="620"/>
      <c r="E7555" s="620"/>
      <c r="F7555" s="48"/>
      <c r="N7555" s="285"/>
      <c r="O7555" s="285"/>
      <c r="U7555" s="285"/>
      <c r="V7555" s="285"/>
      <c r="W7555" s="285"/>
      <c r="X7555" s="285"/>
    </row>
    <row r="7556" spans="1:24">
      <c r="A7556" s="45"/>
      <c r="B7556" s="43">
        <f t="shared" si="124"/>
        <v>7534</v>
      </c>
      <c r="C7556" s="539"/>
      <c r="D7556" s="620"/>
      <c r="E7556" s="620"/>
      <c r="F7556" s="48"/>
      <c r="N7556" s="285"/>
      <c r="O7556" s="285"/>
      <c r="U7556" s="285"/>
      <c r="V7556" s="285"/>
      <c r="W7556" s="285"/>
      <c r="X7556" s="285"/>
    </row>
    <row r="7557" spans="1:24">
      <c r="A7557" s="45"/>
      <c r="B7557" s="43">
        <f t="shared" si="124"/>
        <v>7535</v>
      </c>
      <c r="C7557" s="539"/>
      <c r="D7557" s="620"/>
      <c r="E7557" s="620"/>
      <c r="F7557" s="48"/>
      <c r="N7557" s="285"/>
      <c r="O7557" s="285"/>
      <c r="U7557" s="285"/>
      <c r="V7557" s="285"/>
      <c r="W7557" s="285"/>
      <c r="X7557" s="285"/>
    </row>
    <row r="7558" spans="1:24">
      <c r="A7558" s="45"/>
      <c r="B7558" s="43">
        <f t="shared" si="124"/>
        <v>7536</v>
      </c>
      <c r="C7558" s="539"/>
      <c r="D7558" s="620"/>
      <c r="E7558" s="620"/>
      <c r="F7558" s="48"/>
      <c r="N7558" s="285"/>
      <c r="O7558" s="285"/>
      <c r="U7558" s="285"/>
      <c r="V7558" s="285"/>
      <c r="W7558" s="285"/>
      <c r="X7558" s="285"/>
    </row>
    <row r="7559" spans="1:24">
      <c r="A7559" s="45"/>
      <c r="B7559" s="43">
        <f t="shared" si="124"/>
        <v>7537</v>
      </c>
      <c r="C7559" s="539"/>
      <c r="D7559" s="620"/>
      <c r="E7559" s="620"/>
      <c r="F7559" s="48"/>
      <c r="N7559" s="285"/>
      <c r="O7559" s="285"/>
      <c r="U7559" s="285"/>
      <c r="V7559" s="285"/>
      <c r="W7559" s="285"/>
      <c r="X7559" s="285"/>
    </row>
    <row r="7560" spans="1:24">
      <c r="A7560" s="45"/>
      <c r="B7560" s="43">
        <f t="shared" si="124"/>
        <v>7538</v>
      </c>
      <c r="C7560" s="539"/>
      <c r="D7560" s="620"/>
      <c r="E7560" s="620"/>
      <c r="F7560" s="48"/>
      <c r="N7560" s="285"/>
      <c r="O7560" s="285"/>
      <c r="U7560" s="285"/>
      <c r="V7560" s="285"/>
      <c r="W7560" s="285"/>
      <c r="X7560" s="285"/>
    </row>
    <row r="7561" spans="1:24">
      <c r="A7561" s="45"/>
      <c r="B7561" s="43">
        <f t="shared" si="124"/>
        <v>7539</v>
      </c>
      <c r="C7561" s="539"/>
      <c r="D7561" s="620"/>
      <c r="E7561" s="620"/>
      <c r="F7561" s="48"/>
      <c r="N7561" s="285"/>
      <c r="O7561" s="285"/>
      <c r="U7561" s="285"/>
      <c r="V7561" s="285"/>
      <c r="W7561" s="285"/>
      <c r="X7561" s="285"/>
    </row>
    <row r="7562" spans="1:24">
      <c r="A7562" s="45"/>
      <c r="B7562" s="43">
        <f t="shared" si="124"/>
        <v>7540</v>
      </c>
      <c r="C7562" s="539"/>
      <c r="D7562" s="620"/>
      <c r="E7562" s="620"/>
      <c r="F7562" s="48"/>
      <c r="N7562" s="285"/>
      <c r="O7562" s="285"/>
      <c r="U7562" s="285"/>
      <c r="V7562" s="285"/>
      <c r="W7562" s="285"/>
      <c r="X7562" s="285"/>
    </row>
    <row r="7563" spans="1:24">
      <c r="A7563" s="45"/>
      <c r="B7563" s="43">
        <f t="shared" si="124"/>
        <v>7541</v>
      </c>
      <c r="C7563" s="539"/>
      <c r="D7563" s="620"/>
      <c r="E7563" s="620"/>
      <c r="F7563" s="48"/>
      <c r="N7563" s="285"/>
      <c r="O7563" s="285"/>
      <c r="U7563" s="285"/>
      <c r="V7563" s="285"/>
      <c r="W7563" s="285"/>
      <c r="X7563" s="285"/>
    </row>
    <row r="7564" spans="1:24">
      <c r="A7564" s="45"/>
      <c r="B7564" s="43">
        <f t="shared" si="124"/>
        <v>7542</v>
      </c>
      <c r="C7564" s="539"/>
      <c r="D7564" s="620"/>
      <c r="E7564" s="620"/>
      <c r="F7564" s="48"/>
      <c r="N7564" s="285"/>
      <c r="O7564" s="285"/>
      <c r="U7564" s="285"/>
      <c r="V7564" s="285"/>
      <c r="W7564" s="285"/>
      <c r="X7564" s="285"/>
    </row>
    <row r="7565" spans="1:24">
      <c r="A7565" s="45"/>
      <c r="B7565" s="43">
        <f t="shared" si="124"/>
        <v>7543</v>
      </c>
      <c r="C7565" s="539"/>
      <c r="D7565" s="620"/>
      <c r="E7565" s="620"/>
      <c r="F7565" s="48"/>
      <c r="N7565" s="285"/>
      <c r="O7565" s="285"/>
      <c r="U7565" s="285"/>
      <c r="V7565" s="285"/>
      <c r="W7565" s="285"/>
      <c r="X7565" s="285"/>
    </row>
    <row r="7566" spans="1:24">
      <c r="A7566" s="45"/>
      <c r="B7566" s="43">
        <f t="shared" si="124"/>
        <v>7544</v>
      </c>
      <c r="C7566" s="539"/>
      <c r="D7566" s="620"/>
      <c r="E7566" s="620"/>
      <c r="F7566" s="48"/>
      <c r="N7566" s="285"/>
      <c r="O7566" s="285"/>
      <c r="U7566" s="285"/>
      <c r="V7566" s="285"/>
      <c r="W7566" s="285"/>
      <c r="X7566" s="285"/>
    </row>
    <row r="7567" spans="1:24">
      <c r="A7567" s="45"/>
      <c r="B7567" s="43">
        <f t="shared" si="124"/>
        <v>7545</v>
      </c>
      <c r="C7567" s="539"/>
      <c r="D7567" s="620"/>
      <c r="E7567" s="620"/>
      <c r="F7567" s="48"/>
      <c r="N7567" s="285"/>
      <c r="O7567" s="285"/>
      <c r="U7567" s="285"/>
      <c r="V7567" s="285"/>
      <c r="W7567" s="285"/>
      <c r="X7567" s="285"/>
    </row>
    <row r="7568" spans="1:24">
      <c r="A7568" s="45"/>
      <c r="B7568" s="43">
        <f t="shared" si="124"/>
        <v>7546</v>
      </c>
      <c r="C7568" s="539"/>
      <c r="D7568" s="620"/>
      <c r="E7568" s="620"/>
      <c r="F7568" s="48"/>
      <c r="N7568" s="285"/>
      <c r="O7568" s="285"/>
      <c r="U7568" s="285"/>
      <c r="V7568" s="285"/>
      <c r="W7568" s="285"/>
      <c r="X7568" s="285"/>
    </row>
    <row r="7569" spans="1:24">
      <c r="A7569" s="45"/>
      <c r="B7569" s="43">
        <f t="shared" si="124"/>
        <v>7547</v>
      </c>
      <c r="C7569" s="539"/>
      <c r="D7569" s="620"/>
      <c r="E7569" s="620"/>
      <c r="F7569" s="48"/>
      <c r="N7569" s="285"/>
      <c r="O7569" s="285"/>
      <c r="U7569" s="285"/>
      <c r="V7569" s="285"/>
      <c r="W7569" s="285"/>
      <c r="X7569" s="285"/>
    </row>
    <row r="7570" spans="1:24">
      <c r="A7570" s="45"/>
      <c r="B7570" s="43">
        <f t="shared" si="124"/>
        <v>7548</v>
      </c>
      <c r="C7570" s="539"/>
      <c r="D7570" s="620"/>
      <c r="E7570" s="620"/>
      <c r="F7570" s="48"/>
      <c r="N7570" s="285"/>
      <c r="O7570" s="285"/>
      <c r="U7570" s="285"/>
      <c r="V7570" s="285"/>
      <c r="W7570" s="285"/>
      <c r="X7570" s="285"/>
    </row>
    <row r="7571" spans="1:24">
      <c r="A7571" s="45"/>
      <c r="B7571" s="43">
        <f t="shared" si="124"/>
        <v>7549</v>
      </c>
      <c r="C7571" s="539"/>
      <c r="D7571" s="620"/>
      <c r="E7571" s="620"/>
      <c r="F7571" s="48"/>
      <c r="N7571" s="285"/>
      <c r="O7571" s="285"/>
      <c r="U7571" s="285"/>
      <c r="V7571" s="285"/>
      <c r="W7571" s="285"/>
      <c r="X7571" s="285"/>
    </row>
    <row r="7572" spans="1:24">
      <c r="A7572" s="45"/>
      <c r="B7572" s="43">
        <f t="shared" si="124"/>
        <v>7550</v>
      </c>
      <c r="C7572" s="539"/>
      <c r="D7572" s="620"/>
      <c r="E7572" s="620"/>
      <c r="F7572" s="48"/>
      <c r="N7572" s="285"/>
      <c r="O7572" s="285"/>
      <c r="U7572" s="285"/>
      <c r="V7572" s="285"/>
      <c r="W7572" s="285"/>
      <c r="X7572" s="285"/>
    </row>
    <row r="7573" spans="1:24">
      <c r="A7573" s="45"/>
      <c r="B7573" s="43">
        <f t="shared" si="124"/>
        <v>7551</v>
      </c>
      <c r="C7573" s="539"/>
      <c r="D7573" s="620"/>
      <c r="E7573" s="620"/>
      <c r="F7573" s="48"/>
      <c r="N7573" s="285"/>
      <c r="O7573" s="285"/>
      <c r="U7573" s="285"/>
      <c r="V7573" s="285"/>
      <c r="W7573" s="285"/>
      <c r="X7573" s="285"/>
    </row>
    <row r="7574" spans="1:24">
      <c r="A7574" s="45"/>
      <c r="B7574" s="43">
        <f t="shared" si="124"/>
        <v>7552</v>
      </c>
      <c r="C7574" s="539"/>
      <c r="D7574" s="620"/>
      <c r="E7574" s="620"/>
      <c r="F7574" s="48"/>
      <c r="N7574" s="285"/>
      <c r="O7574" s="285"/>
      <c r="U7574" s="285"/>
      <c r="V7574" s="285"/>
      <c r="W7574" s="285"/>
      <c r="X7574" s="285"/>
    </row>
    <row r="7575" spans="1:24">
      <c r="A7575" s="45"/>
      <c r="B7575" s="43">
        <f t="shared" si="124"/>
        <v>7553</v>
      </c>
      <c r="C7575" s="539"/>
      <c r="D7575" s="620"/>
      <c r="E7575" s="620"/>
      <c r="F7575" s="48"/>
      <c r="N7575" s="285"/>
      <c r="O7575" s="285"/>
      <c r="U7575" s="285"/>
      <c r="V7575" s="285"/>
      <c r="W7575" s="285"/>
      <c r="X7575" s="285"/>
    </row>
    <row r="7576" spans="1:24">
      <c r="A7576" s="45"/>
      <c r="B7576" s="43">
        <f t="shared" si="124"/>
        <v>7554</v>
      </c>
      <c r="C7576" s="539"/>
      <c r="D7576" s="620"/>
      <c r="E7576" s="620"/>
      <c r="F7576" s="48"/>
      <c r="N7576" s="285"/>
      <c r="O7576" s="285"/>
      <c r="U7576" s="285"/>
      <c r="V7576" s="285"/>
      <c r="W7576" s="285"/>
      <c r="X7576" s="285"/>
    </row>
    <row r="7577" spans="1:24">
      <c r="A7577" s="45"/>
      <c r="B7577" s="43">
        <f t="shared" ref="B7577:B7640" si="125">B7576+1</f>
        <v>7555</v>
      </c>
      <c r="C7577" s="539"/>
      <c r="D7577" s="620"/>
      <c r="E7577" s="620"/>
      <c r="F7577" s="48"/>
      <c r="N7577" s="285"/>
      <c r="O7577" s="285"/>
      <c r="U7577" s="285"/>
      <c r="V7577" s="285"/>
      <c r="W7577" s="285"/>
      <c r="X7577" s="285"/>
    </row>
    <row r="7578" spans="1:24">
      <c r="A7578" s="45"/>
      <c r="B7578" s="43">
        <f t="shared" si="125"/>
        <v>7556</v>
      </c>
      <c r="C7578" s="539"/>
      <c r="D7578" s="620"/>
      <c r="E7578" s="620"/>
      <c r="F7578" s="48"/>
      <c r="N7578" s="285"/>
      <c r="O7578" s="285"/>
      <c r="U7578" s="285"/>
      <c r="V7578" s="285"/>
      <c r="W7578" s="285"/>
      <c r="X7578" s="285"/>
    </row>
    <row r="7579" spans="1:24">
      <c r="A7579" s="45"/>
      <c r="B7579" s="43">
        <f t="shared" si="125"/>
        <v>7557</v>
      </c>
      <c r="C7579" s="539"/>
      <c r="D7579" s="620"/>
      <c r="E7579" s="620"/>
      <c r="F7579" s="48"/>
      <c r="N7579" s="285"/>
      <c r="O7579" s="285"/>
      <c r="U7579" s="285"/>
      <c r="V7579" s="285"/>
      <c r="W7579" s="285"/>
      <c r="X7579" s="285"/>
    </row>
    <row r="7580" spans="1:24">
      <c r="A7580" s="45"/>
      <c r="B7580" s="43">
        <f t="shared" si="125"/>
        <v>7558</v>
      </c>
      <c r="C7580" s="539"/>
      <c r="D7580" s="620"/>
      <c r="E7580" s="620"/>
      <c r="F7580" s="48"/>
      <c r="N7580" s="285"/>
      <c r="O7580" s="285"/>
      <c r="U7580" s="285"/>
      <c r="V7580" s="285"/>
      <c r="W7580" s="285"/>
      <c r="X7580" s="285"/>
    </row>
    <row r="7581" spans="1:24">
      <c r="A7581" s="45"/>
      <c r="B7581" s="43">
        <f t="shared" si="125"/>
        <v>7559</v>
      </c>
      <c r="C7581" s="539"/>
      <c r="D7581" s="620"/>
      <c r="E7581" s="620"/>
      <c r="F7581" s="48"/>
      <c r="N7581" s="285"/>
      <c r="O7581" s="285"/>
      <c r="U7581" s="285"/>
      <c r="V7581" s="285"/>
      <c r="W7581" s="285"/>
      <c r="X7581" s="285"/>
    </row>
    <row r="7582" spans="1:24">
      <c r="A7582" s="45"/>
      <c r="B7582" s="43">
        <f t="shared" si="125"/>
        <v>7560</v>
      </c>
      <c r="C7582" s="539"/>
      <c r="D7582" s="620"/>
      <c r="E7582" s="620"/>
      <c r="F7582" s="48"/>
      <c r="N7582" s="285"/>
      <c r="O7582" s="285"/>
      <c r="U7582" s="285"/>
      <c r="V7582" s="285"/>
      <c r="W7582" s="285"/>
      <c r="X7582" s="285"/>
    </row>
    <row r="7583" spans="1:24">
      <c r="A7583" s="45"/>
      <c r="B7583" s="43">
        <f t="shared" si="125"/>
        <v>7561</v>
      </c>
      <c r="C7583" s="539"/>
      <c r="D7583" s="620"/>
      <c r="E7583" s="620"/>
      <c r="F7583" s="48"/>
      <c r="N7583" s="285"/>
      <c r="O7583" s="285"/>
      <c r="U7583" s="285"/>
      <c r="V7583" s="285"/>
      <c r="W7583" s="285"/>
      <c r="X7583" s="285"/>
    </row>
    <row r="7584" spans="1:24">
      <c r="A7584" s="45"/>
      <c r="B7584" s="43">
        <f t="shared" si="125"/>
        <v>7562</v>
      </c>
      <c r="C7584" s="539"/>
      <c r="D7584" s="620"/>
      <c r="E7584" s="620"/>
      <c r="F7584" s="48"/>
      <c r="N7584" s="285"/>
      <c r="O7584" s="285"/>
      <c r="U7584" s="285"/>
      <c r="V7584" s="285"/>
      <c r="W7584" s="285"/>
      <c r="X7584" s="285"/>
    </row>
    <row r="7585" spans="1:24">
      <c r="A7585" s="45"/>
      <c r="B7585" s="43">
        <f t="shared" si="125"/>
        <v>7563</v>
      </c>
      <c r="C7585" s="539"/>
      <c r="D7585" s="620"/>
      <c r="E7585" s="620"/>
      <c r="F7585" s="48"/>
      <c r="N7585" s="285"/>
      <c r="O7585" s="285"/>
      <c r="U7585" s="285"/>
      <c r="V7585" s="285"/>
      <c r="W7585" s="285"/>
      <c r="X7585" s="285"/>
    </row>
    <row r="7586" spans="1:24">
      <c r="A7586" s="45"/>
      <c r="B7586" s="43">
        <f t="shared" si="125"/>
        <v>7564</v>
      </c>
      <c r="C7586" s="539"/>
      <c r="D7586" s="620"/>
      <c r="E7586" s="620"/>
      <c r="F7586" s="48"/>
      <c r="N7586" s="285"/>
      <c r="O7586" s="285"/>
      <c r="U7586" s="285"/>
      <c r="V7586" s="285"/>
      <c r="W7586" s="285"/>
      <c r="X7586" s="285"/>
    </row>
    <row r="7587" spans="1:24">
      <c r="A7587" s="45"/>
      <c r="B7587" s="43">
        <f t="shared" si="125"/>
        <v>7565</v>
      </c>
      <c r="C7587" s="539"/>
      <c r="D7587" s="620"/>
      <c r="E7587" s="620"/>
      <c r="F7587" s="48"/>
      <c r="N7587" s="285"/>
      <c r="O7587" s="285"/>
      <c r="U7587" s="285"/>
      <c r="V7587" s="285"/>
      <c r="W7587" s="285"/>
      <c r="X7587" s="285"/>
    </row>
    <row r="7588" spans="1:24">
      <c r="A7588" s="45"/>
      <c r="B7588" s="43">
        <f t="shared" si="125"/>
        <v>7566</v>
      </c>
      <c r="C7588" s="539"/>
      <c r="D7588" s="620"/>
      <c r="E7588" s="620"/>
      <c r="F7588" s="48"/>
      <c r="N7588" s="285"/>
      <c r="O7588" s="285"/>
      <c r="U7588" s="285"/>
      <c r="V7588" s="285"/>
      <c r="W7588" s="285"/>
      <c r="X7588" s="285"/>
    </row>
    <row r="7589" spans="1:24">
      <c r="A7589" s="45"/>
      <c r="B7589" s="43">
        <f t="shared" si="125"/>
        <v>7567</v>
      </c>
      <c r="C7589" s="539"/>
      <c r="D7589" s="620"/>
      <c r="E7589" s="620"/>
      <c r="F7589" s="48"/>
      <c r="N7589" s="285"/>
      <c r="O7589" s="285"/>
      <c r="U7589" s="285"/>
      <c r="V7589" s="285"/>
      <c r="W7589" s="285"/>
      <c r="X7589" s="285"/>
    </row>
    <row r="7590" spans="1:24">
      <c r="A7590" s="45"/>
      <c r="B7590" s="43">
        <f t="shared" si="125"/>
        <v>7568</v>
      </c>
      <c r="C7590" s="539"/>
      <c r="D7590" s="620"/>
      <c r="E7590" s="620"/>
      <c r="F7590" s="48"/>
      <c r="N7590" s="285"/>
      <c r="O7590" s="285"/>
      <c r="U7590" s="285"/>
      <c r="V7590" s="285"/>
      <c r="W7590" s="285"/>
      <c r="X7590" s="285"/>
    </row>
    <row r="7591" spans="1:24">
      <c r="A7591" s="45"/>
      <c r="B7591" s="43">
        <f t="shared" si="125"/>
        <v>7569</v>
      </c>
      <c r="C7591" s="539"/>
      <c r="D7591" s="620"/>
      <c r="E7591" s="620"/>
      <c r="F7591" s="48"/>
      <c r="N7591" s="285"/>
      <c r="O7591" s="285"/>
      <c r="U7591" s="285"/>
      <c r="V7591" s="285"/>
      <c r="W7591" s="285"/>
      <c r="X7591" s="285"/>
    </row>
    <row r="7592" spans="1:24">
      <c r="A7592" s="45"/>
      <c r="B7592" s="43">
        <f t="shared" si="125"/>
        <v>7570</v>
      </c>
      <c r="C7592" s="539"/>
      <c r="D7592" s="620"/>
      <c r="E7592" s="620"/>
      <c r="F7592" s="48"/>
      <c r="N7592" s="285"/>
      <c r="O7592" s="285"/>
      <c r="U7592" s="285"/>
      <c r="V7592" s="285"/>
      <c r="W7592" s="285"/>
      <c r="X7592" s="285"/>
    </row>
    <row r="7593" spans="1:24">
      <c r="A7593" s="45"/>
      <c r="B7593" s="43">
        <f t="shared" si="125"/>
        <v>7571</v>
      </c>
      <c r="C7593" s="539"/>
      <c r="D7593" s="620"/>
      <c r="E7593" s="620"/>
      <c r="F7593" s="48"/>
      <c r="N7593" s="285"/>
      <c r="O7593" s="285"/>
      <c r="U7593" s="285"/>
      <c r="V7593" s="285"/>
      <c r="W7593" s="285"/>
      <c r="X7593" s="285"/>
    </row>
    <row r="7594" spans="1:24">
      <c r="A7594" s="45"/>
      <c r="B7594" s="43">
        <f t="shared" si="125"/>
        <v>7572</v>
      </c>
      <c r="C7594" s="539"/>
      <c r="D7594" s="620"/>
      <c r="E7594" s="620"/>
      <c r="F7594" s="48"/>
      <c r="N7594" s="285"/>
      <c r="O7594" s="285"/>
      <c r="U7594" s="285"/>
      <c r="V7594" s="285"/>
      <c r="W7594" s="285"/>
      <c r="X7594" s="285"/>
    </row>
    <row r="7595" spans="1:24">
      <c r="A7595" s="45"/>
      <c r="B7595" s="43">
        <f t="shared" si="125"/>
        <v>7573</v>
      </c>
      <c r="C7595" s="539"/>
      <c r="D7595" s="620"/>
      <c r="E7595" s="620"/>
      <c r="F7595" s="48"/>
      <c r="N7595" s="285"/>
      <c r="O7595" s="285"/>
      <c r="U7595" s="285"/>
      <c r="V7595" s="285"/>
      <c r="W7595" s="285"/>
      <c r="X7595" s="285"/>
    </row>
    <row r="7596" spans="1:24">
      <c r="A7596" s="45"/>
      <c r="B7596" s="43">
        <f t="shared" si="125"/>
        <v>7574</v>
      </c>
      <c r="C7596" s="539"/>
      <c r="D7596" s="620"/>
      <c r="E7596" s="620"/>
      <c r="F7596" s="48"/>
      <c r="N7596" s="285"/>
      <c r="O7596" s="285"/>
      <c r="U7596" s="285"/>
      <c r="V7596" s="285"/>
      <c r="W7596" s="285"/>
      <c r="X7596" s="285"/>
    </row>
    <row r="7597" spans="1:24">
      <c r="A7597" s="45"/>
      <c r="B7597" s="43">
        <f t="shared" si="125"/>
        <v>7575</v>
      </c>
      <c r="C7597" s="539"/>
      <c r="D7597" s="620"/>
      <c r="E7597" s="620"/>
      <c r="F7597" s="48"/>
      <c r="N7597" s="285"/>
      <c r="O7597" s="285"/>
      <c r="U7597" s="285"/>
      <c r="V7597" s="285"/>
      <c r="W7597" s="285"/>
      <c r="X7597" s="285"/>
    </row>
    <row r="7598" spans="1:24">
      <c r="A7598" s="45"/>
      <c r="B7598" s="43">
        <f t="shared" si="125"/>
        <v>7576</v>
      </c>
      <c r="C7598" s="539"/>
      <c r="D7598" s="620"/>
      <c r="E7598" s="620"/>
      <c r="F7598" s="48"/>
      <c r="N7598" s="285"/>
      <c r="O7598" s="285"/>
      <c r="U7598" s="285"/>
      <c r="V7598" s="285"/>
      <c r="W7598" s="285"/>
      <c r="X7598" s="285"/>
    </row>
    <row r="7599" spans="1:24">
      <c r="A7599" s="45"/>
      <c r="B7599" s="43">
        <f t="shared" si="125"/>
        <v>7577</v>
      </c>
      <c r="C7599" s="539"/>
      <c r="D7599" s="620"/>
      <c r="E7599" s="620"/>
      <c r="F7599" s="48"/>
      <c r="N7599" s="285"/>
      <c r="O7599" s="285"/>
      <c r="U7599" s="285"/>
      <c r="V7599" s="285"/>
      <c r="W7599" s="285"/>
      <c r="X7599" s="285"/>
    </row>
    <row r="7600" spans="1:24">
      <c r="A7600" s="45"/>
      <c r="B7600" s="43">
        <f t="shared" si="125"/>
        <v>7578</v>
      </c>
      <c r="C7600" s="539"/>
      <c r="D7600" s="620"/>
      <c r="E7600" s="620"/>
      <c r="F7600" s="48"/>
      <c r="N7600" s="285"/>
      <c r="O7600" s="285"/>
      <c r="U7600" s="285"/>
      <c r="V7600" s="285"/>
      <c r="W7600" s="285"/>
      <c r="X7600" s="285"/>
    </row>
    <row r="7601" spans="1:24">
      <c r="A7601" s="45"/>
      <c r="B7601" s="43">
        <f t="shared" si="125"/>
        <v>7579</v>
      </c>
      <c r="C7601" s="539"/>
      <c r="D7601" s="620"/>
      <c r="E7601" s="620"/>
      <c r="F7601" s="48"/>
      <c r="N7601" s="285"/>
      <c r="O7601" s="285"/>
      <c r="U7601" s="285"/>
      <c r="V7601" s="285"/>
      <c r="W7601" s="285"/>
      <c r="X7601" s="285"/>
    </row>
    <row r="7602" spans="1:24">
      <c r="A7602" s="45"/>
      <c r="B7602" s="43">
        <f t="shared" si="125"/>
        <v>7580</v>
      </c>
      <c r="C7602" s="539"/>
      <c r="D7602" s="620"/>
      <c r="E7602" s="620"/>
      <c r="F7602" s="48"/>
      <c r="N7602" s="285"/>
      <c r="O7602" s="285"/>
      <c r="U7602" s="285"/>
      <c r="V7602" s="285"/>
      <c r="W7602" s="285"/>
      <c r="X7602" s="285"/>
    </row>
    <row r="7603" spans="1:24">
      <c r="A7603" s="45"/>
      <c r="B7603" s="43">
        <f t="shared" si="125"/>
        <v>7581</v>
      </c>
      <c r="C7603" s="539"/>
      <c r="D7603" s="620"/>
      <c r="E7603" s="620"/>
      <c r="F7603" s="48"/>
      <c r="N7603" s="285"/>
      <c r="O7603" s="285"/>
      <c r="U7603" s="285"/>
      <c r="V7603" s="285"/>
      <c r="W7603" s="285"/>
      <c r="X7603" s="285"/>
    </row>
    <row r="7604" spans="1:24">
      <c r="A7604" s="45"/>
      <c r="B7604" s="43">
        <f t="shared" si="125"/>
        <v>7582</v>
      </c>
      <c r="C7604" s="539"/>
      <c r="D7604" s="620"/>
      <c r="E7604" s="620"/>
      <c r="F7604" s="48"/>
      <c r="N7604" s="285"/>
      <c r="O7604" s="285"/>
      <c r="U7604" s="285"/>
      <c r="V7604" s="285"/>
      <c r="W7604" s="285"/>
      <c r="X7604" s="285"/>
    </row>
    <row r="7605" spans="1:24">
      <c r="A7605" s="45"/>
      <c r="B7605" s="43">
        <f t="shared" si="125"/>
        <v>7583</v>
      </c>
      <c r="C7605" s="539"/>
      <c r="D7605" s="620"/>
      <c r="E7605" s="620"/>
      <c r="F7605" s="48"/>
      <c r="N7605" s="285"/>
      <c r="O7605" s="285"/>
      <c r="U7605" s="285"/>
      <c r="V7605" s="285"/>
      <c r="W7605" s="285"/>
      <c r="X7605" s="285"/>
    </row>
    <row r="7606" spans="1:24">
      <c r="A7606" s="45"/>
      <c r="B7606" s="43">
        <f t="shared" si="125"/>
        <v>7584</v>
      </c>
      <c r="C7606" s="539"/>
      <c r="D7606" s="620"/>
      <c r="E7606" s="620"/>
      <c r="F7606" s="48"/>
      <c r="N7606" s="285"/>
      <c r="O7606" s="285"/>
      <c r="U7606" s="285"/>
      <c r="V7606" s="285"/>
      <c r="W7606" s="285"/>
      <c r="X7606" s="285"/>
    </row>
    <row r="7607" spans="1:24">
      <c r="A7607" s="45"/>
      <c r="B7607" s="43">
        <f t="shared" si="125"/>
        <v>7585</v>
      </c>
      <c r="C7607" s="539"/>
      <c r="D7607" s="620"/>
      <c r="E7607" s="620"/>
      <c r="F7607" s="48"/>
      <c r="N7607" s="285"/>
      <c r="O7607" s="285"/>
      <c r="U7607" s="285"/>
      <c r="V7607" s="285"/>
      <c r="W7607" s="285"/>
      <c r="X7607" s="285"/>
    </row>
    <row r="7608" spans="1:24">
      <c r="A7608" s="45"/>
      <c r="B7608" s="43">
        <f t="shared" si="125"/>
        <v>7586</v>
      </c>
      <c r="C7608" s="539"/>
      <c r="D7608" s="620"/>
      <c r="E7608" s="620"/>
      <c r="F7608" s="48"/>
      <c r="N7608" s="285"/>
      <c r="O7608" s="285"/>
      <c r="U7608" s="285"/>
      <c r="V7608" s="285"/>
      <c r="W7608" s="285"/>
      <c r="X7608" s="285"/>
    </row>
    <row r="7609" spans="1:24">
      <c r="A7609" s="45"/>
      <c r="B7609" s="43">
        <f t="shared" si="125"/>
        <v>7587</v>
      </c>
      <c r="C7609" s="539"/>
      <c r="D7609" s="620"/>
      <c r="E7609" s="620"/>
      <c r="F7609" s="48"/>
      <c r="N7609" s="285"/>
      <c r="O7609" s="285"/>
      <c r="U7609" s="285"/>
      <c r="V7609" s="285"/>
      <c r="W7609" s="285"/>
      <c r="X7609" s="285"/>
    </row>
    <row r="7610" spans="1:24">
      <c r="A7610" s="45"/>
      <c r="B7610" s="43">
        <f t="shared" si="125"/>
        <v>7588</v>
      </c>
      <c r="C7610" s="539"/>
      <c r="D7610" s="620"/>
      <c r="E7610" s="620"/>
      <c r="F7610" s="48"/>
      <c r="N7610" s="285"/>
      <c r="O7610" s="285"/>
      <c r="U7610" s="285"/>
      <c r="V7610" s="285"/>
      <c r="W7610" s="285"/>
      <c r="X7610" s="285"/>
    </row>
    <row r="7611" spans="1:24">
      <c r="A7611" s="45"/>
      <c r="B7611" s="43">
        <f t="shared" si="125"/>
        <v>7589</v>
      </c>
      <c r="C7611" s="539"/>
      <c r="D7611" s="620"/>
      <c r="E7611" s="620"/>
      <c r="F7611" s="48"/>
      <c r="N7611" s="285"/>
      <c r="O7611" s="285"/>
      <c r="U7611" s="285"/>
      <c r="V7611" s="285"/>
      <c r="W7611" s="285"/>
      <c r="X7611" s="285"/>
    </row>
    <row r="7612" spans="1:24">
      <c r="A7612" s="45"/>
      <c r="B7612" s="43">
        <f t="shared" si="125"/>
        <v>7590</v>
      </c>
      <c r="C7612" s="539"/>
      <c r="D7612" s="620"/>
      <c r="E7612" s="620"/>
      <c r="F7612" s="48"/>
      <c r="N7612" s="285"/>
      <c r="O7612" s="285"/>
      <c r="U7612" s="285"/>
      <c r="V7612" s="285"/>
      <c r="W7612" s="285"/>
      <c r="X7612" s="285"/>
    </row>
    <row r="7613" spans="1:24">
      <c r="A7613" s="45"/>
      <c r="B7613" s="43">
        <f t="shared" si="125"/>
        <v>7591</v>
      </c>
      <c r="C7613" s="539"/>
      <c r="D7613" s="620"/>
      <c r="E7613" s="620"/>
      <c r="F7613" s="48"/>
      <c r="N7613" s="285"/>
      <c r="O7613" s="285"/>
      <c r="U7613" s="285"/>
      <c r="V7613" s="285"/>
      <c r="W7613" s="285"/>
      <c r="X7613" s="285"/>
    </row>
    <row r="7614" spans="1:24">
      <c r="A7614" s="45"/>
      <c r="B7614" s="43">
        <f t="shared" si="125"/>
        <v>7592</v>
      </c>
      <c r="C7614" s="539"/>
      <c r="D7614" s="620"/>
      <c r="E7614" s="620"/>
      <c r="F7614" s="48"/>
      <c r="N7614" s="285"/>
      <c r="O7614" s="285"/>
      <c r="U7614" s="285"/>
      <c r="V7614" s="285"/>
      <c r="W7614" s="285"/>
      <c r="X7614" s="285"/>
    </row>
    <row r="7615" spans="1:24">
      <c r="A7615" s="45"/>
      <c r="B7615" s="43">
        <f t="shared" si="125"/>
        <v>7593</v>
      </c>
      <c r="C7615" s="539"/>
      <c r="D7615" s="620"/>
      <c r="E7615" s="620"/>
      <c r="F7615" s="48"/>
      <c r="N7615" s="285"/>
      <c r="O7615" s="285"/>
      <c r="U7615" s="285"/>
      <c r="V7615" s="285"/>
      <c r="W7615" s="285"/>
      <c r="X7615" s="285"/>
    </row>
    <row r="7616" spans="1:24">
      <c r="A7616" s="45"/>
      <c r="B7616" s="43">
        <f t="shared" si="125"/>
        <v>7594</v>
      </c>
      <c r="C7616" s="539"/>
      <c r="D7616" s="620"/>
      <c r="E7616" s="620"/>
      <c r="F7616" s="48"/>
      <c r="N7616" s="285"/>
      <c r="O7616" s="285"/>
      <c r="U7616" s="285"/>
      <c r="V7616" s="285"/>
      <c r="W7616" s="285"/>
      <c r="X7616" s="285"/>
    </row>
    <row r="7617" spans="1:24">
      <c r="A7617" s="45"/>
      <c r="B7617" s="43">
        <f t="shared" si="125"/>
        <v>7595</v>
      </c>
      <c r="C7617" s="539"/>
      <c r="D7617" s="620"/>
      <c r="E7617" s="620"/>
      <c r="F7617" s="48"/>
      <c r="N7617" s="285"/>
      <c r="O7617" s="285"/>
      <c r="U7617" s="285"/>
      <c r="V7617" s="285"/>
      <c r="W7617" s="285"/>
      <c r="X7617" s="285"/>
    </row>
    <row r="7618" spans="1:24">
      <c r="A7618" s="45"/>
      <c r="B7618" s="43">
        <f t="shared" si="125"/>
        <v>7596</v>
      </c>
      <c r="C7618" s="539"/>
      <c r="D7618" s="620"/>
      <c r="E7618" s="620"/>
      <c r="F7618" s="48"/>
      <c r="N7618" s="285"/>
      <c r="O7618" s="285"/>
      <c r="U7618" s="285"/>
      <c r="V7618" s="285"/>
      <c r="W7618" s="285"/>
      <c r="X7618" s="285"/>
    </row>
    <row r="7619" spans="1:24">
      <c r="A7619" s="45"/>
      <c r="B7619" s="43">
        <f t="shared" si="125"/>
        <v>7597</v>
      </c>
      <c r="C7619" s="539"/>
      <c r="D7619" s="620"/>
      <c r="E7619" s="620"/>
      <c r="F7619" s="48"/>
      <c r="N7619" s="285"/>
      <c r="O7619" s="285"/>
      <c r="U7619" s="285"/>
      <c r="V7619" s="285"/>
      <c r="W7619" s="285"/>
      <c r="X7619" s="285"/>
    </row>
    <row r="7620" spans="1:24">
      <c r="A7620" s="45"/>
      <c r="B7620" s="43">
        <f t="shared" si="125"/>
        <v>7598</v>
      </c>
      <c r="C7620" s="539"/>
      <c r="D7620" s="620"/>
      <c r="E7620" s="620"/>
      <c r="F7620" s="48"/>
      <c r="N7620" s="285"/>
      <c r="O7620" s="285"/>
      <c r="U7620" s="285"/>
      <c r="V7620" s="285"/>
      <c r="W7620" s="285"/>
      <c r="X7620" s="285"/>
    </row>
    <row r="7621" spans="1:24">
      <c r="A7621" s="45"/>
      <c r="B7621" s="43">
        <f t="shared" si="125"/>
        <v>7599</v>
      </c>
      <c r="C7621" s="539"/>
      <c r="D7621" s="620"/>
      <c r="E7621" s="620"/>
      <c r="F7621" s="48"/>
      <c r="N7621" s="285"/>
      <c r="O7621" s="285"/>
      <c r="U7621" s="285"/>
      <c r="V7621" s="285"/>
      <c r="W7621" s="285"/>
      <c r="X7621" s="285"/>
    </row>
    <row r="7622" spans="1:24">
      <c r="A7622" s="45"/>
      <c r="B7622" s="43">
        <f t="shared" si="125"/>
        <v>7600</v>
      </c>
      <c r="C7622" s="539"/>
      <c r="D7622" s="620"/>
      <c r="E7622" s="620"/>
      <c r="F7622" s="48"/>
      <c r="N7622" s="285"/>
      <c r="O7622" s="285"/>
      <c r="U7622" s="285"/>
      <c r="V7622" s="285"/>
      <c r="W7622" s="285"/>
      <c r="X7622" s="285"/>
    </row>
    <row r="7623" spans="1:24">
      <c r="A7623" s="45"/>
      <c r="B7623" s="43">
        <f t="shared" si="125"/>
        <v>7601</v>
      </c>
      <c r="C7623" s="539"/>
      <c r="D7623" s="620"/>
      <c r="E7623" s="620"/>
      <c r="F7623" s="48"/>
      <c r="N7623" s="285"/>
      <c r="O7623" s="285"/>
      <c r="U7623" s="285"/>
      <c r="V7623" s="285"/>
      <c r="W7623" s="285"/>
      <c r="X7623" s="285"/>
    </row>
    <row r="7624" spans="1:24">
      <c r="A7624" s="45"/>
      <c r="B7624" s="43">
        <f t="shared" si="125"/>
        <v>7602</v>
      </c>
      <c r="C7624" s="539"/>
      <c r="D7624" s="620"/>
      <c r="E7624" s="620"/>
      <c r="F7624" s="48"/>
      <c r="N7624" s="285"/>
      <c r="O7624" s="285"/>
      <c r="U7624" s="285"/>
      <c r="V7624" s="285"/>
      <c r="W7624" s="285"/>
      <c r="X7624" s="285"/>
    </row>
    <row r="7625" spans="1:24">
      <c r="A7625" s="45"/>
      <c r="B7625" s="43">
        <f t="shared" si="125"/>
        <v>7603</v>
      </c>
      <c r="C7625" s="539"/>
      <c r="D7625" s="620"/>
      <c r="E7625" s="620"/>
      <c r="F7625" s="48"/>
      <c r="N7625" s="285"/>
      <c r="O7625" s="285"/>
      <c r="U7625" s="285"/>
      <c r="V7625" s="285"/>
      <c r="W7625" s="285"/>
      <c r="X7625" s="285"/>
    </row>
    <row r="7626" spans="1:24">
      <c r="A7626" s="45"/>
      <c r="B7626" s="43">
        <f t="shared" si="125"/>
        <v>7604</v>
      </c>
      <c r="C7626" s="539"/>
      <c r="D7626" s="620"/>
      <c r="E7626" s="620"/>
      <c r="F7626" s="48"/>
      <c r="N7626" s="285"/>
      <c r="O7626" s="285"/>
      <c r="U7626" s="285"/>
      <c r="V7626" s="285"/>
      <c r="W7626" s="285"/>
      <c r="X7626" s="285"/>
    </row>
    <row r="7627" spans="1:24">
      <c r="A7627" s="45"/>
      <c r="B7627" s="43">
        <f t="shared" si="125"/>
        <v>7605</v>
      </c>
      <c r="C7627" s="539"/>
      <c r="D7627" s="620"/>
      <c r="E7627" s="620"/>
      <c r="F7627" s="48"/>
      <c r="N7627" s="285"/>
      <c r="O7627" s="285"/>
      <c r="U7627" s="285"/>
      <c r="V7627" s="285"/>
      <c r="W7627" s="285"/>
      <c r="X7627" s="285"/>
    </row>
    <row r="7628" spans="1:24">
      <c r="A7628" s="45"/>
      <c r="B7628" s="43">
        <f t="shared" si="125"/>
        <v>7606</v>
      </c>
      <c r="C7628" s="539"/>
      <c r="D7628" s="620"/>
      <c r="E7628" s="620"/>
      <c r="F7628" s="48"/>
      <c r="N7628" s="285"/>
      <c r="O7628" s="285"/>
      <c r="U7628" s="285"/>
      <c r="V7628" s="285"/>
      <c r="W7628" s="285"/>
      <c r="X7628" s="285"/>
    </row>
    <row r="7629" spans="1:24">
      <c r="A7629" s="45"/>
      <c r="B7629" s="43">
        <f t="shared" si="125"/>
        <v>7607</v>
      </c>
      <c r="C7629" s="539"/>
      <c r="D7629" s="620"/>
      <c r="E7629" s="620"/>
      <c r="F7629" s="48"/>
      <c r="N7629" s="285"/>
      <c r="O7629" s="285"/>
      <c r="U7629" s="285"/>
      <c r="V7629" s="285"/>
      <c r="W7629" s="285"/>
      <c r="X7629" s="285"/>
    </row>
    <row r="7630" spans="1:24">
      <c r="A7630" s="45"/>
      <c r="B7630" s="43">
        <f t="shared" si="125"/>
        <v>7608</v>
      </c>
      <c r="C7630" s="539"/>
      <c r="D7630" s="620"/>
      <c r="E7630" s="620"/>
      <c r="F7630" s="48"/>
      <c r="N7630" s="285"/>
      <c r="O7630" s="285"/>
      <c r="U7630" s="285"/>
      <c r="V7630" s="285"/>
      <c r="W7630" s="285"/>
      <c r="X7630" s="285"/>
    </row>
    <row r="7631" spans="1:24">
      <c r="A7631" s="45"/>
      <c r="B7631" s="43">
        <f t="shared" si="125"/>
        <v>7609</v>
      </c>
      <c r="C7631" s="539"/>
      <c r="D7631" s="620"/>
      <c r="E7631" s="620"/>
      <c r="F7631" s="48"/>
      <c r="N7631" s="285"/>
      <c r="O7631" s="285"/>
      <c r="U7631" s="285"/>
      <c r="V7631" s="285"/>
      <c r="W7631" s="285"/>
      <c r="X7631" s="285"/>
    </row>
    <row r="7632" spans="1:24">
      <c r="A7632" s="45"/>
      <c r="B7632" s="43">
        <f t="shared" si="125"/>
        <v>7610</v>
      </c>
      <c r="C7632" s="539"/>
      <c r="D7632" s="620"/>
      <c r="E7632" s="620"/>
      <c r="F7632" s="48"/>
      <c r="N7632" s="285"/>
      <c r="O7632" s="285"/>
      <c r="U7632" s="285"/>
      <c r="V7632" s="285"/>
      <c r="W7632" s="285"/>
      <c r="X7632" s="285"/>
    </row>
    <row r="7633" spans="1:24">
      <c r="A7633" s="45"/>
      <c r="B7633" s="43">
        <f t="shared" si="125"/>
        <v>7611</v>
      </c>
      <c r="C7633" s="539"/>
      <c r="D7633" s="620"/>
      <c r="E7633" s="620"/>
      <c r="F7633" s="48"/>
      <c r="N7633" s="285"/>
      <c r="O7633" s="285"/>
      <c r="U7633" s="285"/>
      <c r="V7633" s="285"/>
      <c r="W7633" s="285"/>
      <c r="X7633" s="285"/>
    </row>
    <row r="7634" spans="1:24">
      <c r="A7634" s="45"/>
      <c r="B7634" s="43">
        <f t="shared" si="125"/>
        <v>7612</v>
      </c>
      <c r="C7634" s="539"/>
      <c r="D7634" s="620"/>
      <c r="E7634" s="620"/>
      <c r="F7634" s="48"/>
      <c r="N7634" s="285"/>
      <c r="O7634" s="285"/>
      <c r="U7634" s="285"/>
      <c r="V7634" s="285"/>
      <c r="W7634" s="285"/>
      <c r="X7634" s="285"/>
    </row>
    <row r="7635" spans="1:24">
      <c r="A7635" s="45"/>
      <c r="B7635" s="43">
        <f t="shared" si="125"/>
        <v>7613</v>
      </c>
      <c r="C7635" s="539"/>
      <c r="D7635" s="620"/>
      <c r="E7635" s="620"/>
      <c r="F7635" s="48"/>
      <c r="N7635" s="285"/>
      <c r="O7635" s="285"/>
      <c r="U7635" s="285"/>
      <c r="V7635" s="285"/>
      <c r="W7635" s="285"/>
      <c r="X7635" s="285"/>
    </row>
    <row r="7636" spans="1:24">
      <c r="A7636" s="45"/>
      <c r="B7636" s="43">
        <f t="shared" si="125"/>
        <v>7614</v>
      </c>
      <c r="C7636" s="539"/>
      <c r="D7636" s="620"/>
      <c r="E7636" s="620"/>
      <c r="F7636" s="48"/>
      <c r="N7636" s="285"/>
      <c r="O7636" s="285"/>
      <c r="U7636" s="285"/>
      <c r="V7636" s="285"/>
      <c r="W7636" s="285"/>
      <c r="X7636" s="285"/>
    </row>
    <row r="7637" spans="1:24">
      <c r="A7637" s="45"/>
      <c r="B7637" s="43">
        <f t="shared" si="125"/>
        <v>7615</v>
      </c>
      <c r="C7637" s="539"/>
      <c r="D7637" s="620"/>
      <c r="E7637" s="620"/>
      <c r="F7637" s="48"/>
      <c r="N7637" s="285"/>
      <c r="O7637" s="285"/>
      <c r="U7637" s="285"/>
      <c r="V7637" s="285"/>
      <c r="W7637" s="285"/>
      <c r="X7637" s="285"/>
    </row>
    <row r="7638" spans="1:24">
      <c r="A7638" s="45"/>
      <c r="B7638" s="43">
        <f t="shared" si="125"/>
        <v>7616</v>
      </c>
      <c r="C7638" s="539"/>
      <c r="D7638" s="620"/>
      <c r="E7638" s="620"/>
      <c r="F7638" s="48"/>
      <c r="N7638" s="285"/>
      <c r="O7638" s="285"/>
      <c r="U7638" s="285"/>
      <c r="V7638" s="285"/>
      <c r="W7638" s="285"/>
      <c r="X7638" s="285"/>
    </row>
    <row r="7639" spans="1:24">
      <c r="A7639" s="45"/>
      <c r="B7639" s="43">
        <f t="shared" si="125"/>
        <v>7617</v>
      </c>
      <c r="C7639" s="539"/>
      <c r="D7639" s="620"/>
      <c r="E7639" s="620"/>
      <c r="F7639" s="48"/>
      <c r="N7639" s="285"/>
      <c r="O7639" s="285"/>
      <c r="U7639" s="285"/>
      <c r="V7639" s="285"/>
      <c r="W7639" s="285"/>
      <c r="X7639" s="285"/>
    </row>
    <row r="7640" spans="1:24">
      <c r="A7640" s="45"/>
      <c r="B7640" s="43">
        <f t="shared" si="125"/>
        <v>7618</v>
      </c>
      <c r="C7640" s="539"/>
      <c r="D7640" s="620"/>
      <c r="E7640" s="620"/>
      <c r="F7640" s="48"/>
      <c r="N7640" s="285"/>
      <c r="O7640" s="285"/>
      <c r="U7640" s="285"/>
      <c r="V7640" s="285"/>
      <c r="W7640" s="285"/>
      <c r="X7640" s="285"/>
    </row>
    <row r="7641" spans="1:24">
      <c r="A7641" s="45"/>
      <c r="B7641" s="43">
        <f t="shared" ref="B7641:B7704" si="126">B7640+1</f>
        <v>7619</v>
      </c>
      <c r="C7641" s="539"/>
      <c r="D7641" s="620"/>
      <c r="E7641" s="620"/>
      <c r="F7641" s="48"/>
      <c r="N7641" s="285"/>
      <c r="O7641" s="285"/>
      <c r="U7641" s="285"/>
      <c r="V7641" s="285"/>
      <c r="W7641" s="285"/>
      <c r="X7641" s="285"/>
    </row>
    <row r="7642" spans="1:24">
      <c r="A7642" s="45"/>
      <c r="B7642" s="43">
        <f t="shared" si="126"/>
        <v>7620</v>
      </c>
      <c r="C7642" s="539"/>
      <c r="D7642" s="620"/>
      <c r="E7642" s="620"/>
      <c r="F7642" s="48"/>
      <c r="N7642" s="285"/>
      <c r="O7642" s="285"/>
      <c r="U7642" s="285"/>
      <c r="V7642" s="285"/>
      <c r="W7642" s="285"/>
      <c r="X7642" s="285"/>
    </row>
    <row r="7643" spans="1:24">
      <c r="A7643" s="45"/>
      <c r="B7643" s="43">
        <f t="shared" si="126"/>
        <v>7621</v>
      </c>
      <c r="C7643" s="539"/>
      <c r="D7643" s="620"/>
      <c r="E7643" s="620"/>
      <c r="F7643" s="48"/>
      <c r="N7643" s="285"/>
      <c r="O7643" s="285"/>
      <c r="U7643" s="285"/>
      <c r="V7643" s="285"/>
      <c r="W7643" s="285"/>
      <c r="X7643" s="285"/>
    </row>
    <row r="7644" spans="1:24">
      <c r="A7644" s="45"/>
      <c r="B7644" s="43">
        <f t="shared" si="126"/>
        <v>7622</v>
      </c>
      <c r="C7644" s="539"/>
      <c r="D7644" s="620"/>
      <c r="E7644" s="620"/>
      <c r="F7644" s="48"/>
      <c r="N7644" s="285"/>
      <c r="O7644" s="285"/>
      <c r="U7644" s="285"/>
      <c r="V7644" s="285"/>
      <c r="W7644" s="285"/>
      <c r="X7644" s="285"/>
    </row>
    <row r="7645" spans="1:24">
      <c r="A7645" s="45"/>
      <c r="B7645" s="43">
        <f t="shared" si="126"/>
        <v>7623</v>
      </c>
      <c r="C7645" s="539"/>
      <c r="D7645" s="620"/>
      <c r="E7645" s="620"/>
      <c r="F7645" s="48"/>
      <c r="N7645" s="285"/>
      <c r="O7645" s="285"/>
      <c r="U7645" s="285"/>
      <c r="V7645" s="285"/>
      <c r="W7645" s="285"/>
      <c r="X7645" s="285"/>
    </row>
    <row r="7646" spans="1:24">
      <c r="A7646" s="45"/>
      <c r="B7646" s="43">
        <f t="shared" si="126"/>
        <v>7624</v>
      </c>
      <c r="C7646" s="539"/>
      <c r="D7646" s="620"/>
      <c r="E7646" s="620"/>
      <c r="F7646" s="48"/>
      <c r="N7646" s="285"/>
      <c r="O7646" s="285"/>
      <c r="U7646" s="285"/>
      <c r="V7646" s="285"/>
      <c r="W7646" s="285"/>
      <c r="X7646" s="285"/>
    </row>
    <row r="7647" spans="1:24">
      <c r="A7647" s="45"/>
      <c r="B7647" s="43">
        <f t="shared" si="126"/>
        <v>7625</v>
      </c>
      <c r="C7647" s="539"/>
      <c r="D7647" s="620"/>
      <c r="E7647" s="620"/>
      <c r="F7647" s="48"/>
      <c r="N7647" s="285"/>
      <c r="O7647" s="285"/>
      <c r="U7647" s="285"/>
      <c r="V7647" s="285"/>
      <c r="W7647" s="285"/>
      <c r="X7647" s="285"/>
    </row>
    <row r="7648" spans="1:24">
      <c r="A7648" s="45"/>
      <c r="B7648" s="43">
        <f t="shared" si="126"/>
        <v>7626</v>
      </c>
      <c r="C7648" s="539"/>
      <c r="D7648" s="620"/>
      <c r="E7648" s="620"/>
      <c r="F7648" s="48"/>
      <c r="N7648" s="285"/>
      <c r="O7648" s="285"/>
      <c r="U7648" s="285"/>
      <c r="V7648" s="285"/>
      <c r="W7648" s="285"/>
      <c r="X7648" s="285"/>
    </row>
    <row r="7649" spans="1:24">
      <c r="A7649" s="45"/>
      <c r="B7649" s="43">
        <f t="shared" si="126"/>
        <v>7627</v>
      </c>
      <c r="C7649" s="539"/>
      <c r="D7649" s="620"/>
      <c r="E7649" s="620"/>
      <c r="F7649" s="48"/>
      <c r="N7649" s="285"/>
      <c r="O7649" s="285"/>
      <c r="U7649" s="285"/>
      <c r="V7649" s="285"/>
      <c r="W7649" s="285"/>
      <c r="X7649" s="285"/>
    </row>
    <row r="7650" spans="1:24">
      <c r="A7650" s="45"/>
      <c r="B7650" s="43">
        <f t="shared" si="126"/>
        <v>7628</v>
      </c>
      <c r="C7650" s="539"/>
      <c r="D7650" s="620"/>
      <c r="E7650" s="620"/>
      <c r="F7650" s="48"/>
      <c r="N7650" s="285"/>
      <c r="O7650" s="285"/>
      <c r="U7650" s="285"/>
      <c r="V7650" s="285"/>
      <c r="W7650" s="285"/>
      <c r="X7650" s="285"/>
    </row>
    <row r="7651" spans="1:24">
      <c r="A7651" s="45"/>
      <c r="B7651" s="43">
        <f t="shared" si="126"/>
        <v>7629</v>
      </c>
      <c r="C7651" s="539"/>
      <c r="D7651" s="620"/>
      <c r="E7651" s="620"/>
      <c r="F7651" s="48"/>
      <c r="N7651" s="285"/>
      <c r="O7651" s="285"/>
      <c r="U7651" s="285"/>
      <c r="V7651" s="285"/>
      <c r="W7651" s="285"/>
      <c r="X7651" s="285"/>
    </row>
    <row r="7652" spans="1:24">
      <c r="A7652" s="45"/>
      <c r="B7652" s="43">
        <f t="shared" si="126"/>
        <v>7630</v>
      </c>
      <c r="C7652" s="539"/>
      <c r="D7652" s="620"/>
      <c r="E7652" s="620"/>
      <c r="F7652" s="48"/>
      <c r="N7652" s="285"/>
      <c r="O7652" s="285"/>
      <c r="U7652" s="285"/>
      <c r="V7652" s="285"/>
      <c r="W7652" s="285"/>
      <c r="X7652" s="285"/>
    </row>
    <row r="7653" spans="1:24">
      <c r="A7653" s="45"/>
      <c r="B7653" s="43">
        <f t="shared" si="126"/>
        <v>7631</v>
      </c>
      <c r="C7653" s="539"/>
      <c r="D7653" s="620"/>
      <c r="E7653" s="620"/>
      <c r="F7653" s="48"/>
      <c r="N7653" s="285"/>
      <c r="O7653" s="285"/>
      <c r="U7653" s="285"/>
      <c r="V7653" s="285"/>
      <c r="W7653" s="285"/>
      <c r="X7653" s="285"/>
    </row>
    <row r="7654" spans="1:24">
      <c r="A7654" s="45"/>
      <c r="B7654" s="43">
        <f t="shared" si="126"/>
        <v>7632</v>
      </c>
      <c r="C7654" s="539"/>
      <c r="D7654" s="620"/>
      <c r="E7654" s="620"/>
      <c r="F7654" s="48"/>
      <c r="N7654" s="285"/>
      <c r="O7654" s="285"/>
      <c r="U7654" s="285"/>
      <c r="V7654" s="285"/>
      <c r="W7654" s="285"/>
      <c r="X7654" s="285"/>
    </row>
    <row r="7655" spans="1:24">
      <c r="A7655" s="45"/>
      <c r="B7655" s="43">
        <f t="shared" si="126"/>
        <v>7633</v>
      </c>
      <c r="C7655" s="539"/>
      <c r="D7655" s="620"/>
      <c r="E7655" s="620"/>
      <c r="F7655" s="48"/>
      <c r="N7655" s="285"/>
      <c r="O7655" s="285"/>
      <c r="U7655" s="285"/>
      <c r="V7655" s="285"/>
      <c r="W7655" s="285"/>
      <c r="X7655" s="285"/>
    </row>
    <row r="7656" spans="1:24">
      <c r="A7656" s="45"/>
      <c r="B7656" s="43">
        <f t="shared" si="126"/>
        <v>7634</v>
      </c>
      <c r="C7656" s="539"/>
      <c r="D7656" s="620"/>
      <c r="E7656" s="620"/>
      <c r="F7656" s="48"/>
      <c r="N7656" s="285"/>
      <c r="O7656" s="285"/>
      <c r="U7656" s="285"/>
      <c r="V7656" s="285"/>
      <c r="W7656" s="285"/>
      <c r="X7656" s="285"/>
    </row>
    <row r="7657" spans="1:24">
      <c r="A7657" s="45"/>
      <c r="B7657" s="43">
        <f t="shared" si="126"/>
        <v>7635</v>
      </c>
      <c r="C7657" s="539"/>
      <c r="D7657" s="620"/>
      <c r="E7657" s="620"/>
      <c r="F7657" s="48"/>
      <c r="N7657" s="285"/>
      <c r="O7657" s="285"/>
      <c r="U7657" s="285"/>
      <c r="V7657" s="285"/>
      <c r="W7657" s="285"/>
      <c r="X7657" s="285"/>
    </row>
    <row r="7658" spans="1:24">
      <c r="A7658" s="45"/>
      <c r="B7658" s="43">
        <f t="shared" si="126"/>
        <v>7636</v>
      </c>
      <c r="C7658" s="539"/>
      <c r="D7658" s="620"/>
      <c r="E7658" s="620"/>
      <c r="F7658" s="48"/>
      <c r="N7658" s="285"/>
      <c r="O7658" s="285"/>
      <c r="U7658" s="285"/>
      <c r="V7658" s="285"/>
      <c r="W7658" s="285"/>
      <c r="X7658" s="285"/>
    </row>
    <row r="7659" spans="1:24">
      <c r="A7659" s="45"/>
      <c r="B7659" s="43">
        <f t="shared" si="126"/>
        <v>7637</v>
      </c>
      <c r="C7659" s="539"/>
      <c r="D7659" s="620"/>
      <c r="E7659" s="620"/>
      <c r="F7659" s="48"/>
      <c r="N7659" s="285"/>
      <c r="O7659" s="285"/>
      <c r="U7659" s="285"/>
      <c r="V7659" s="285"/>
      <c r="W7659" s="285"/>
      <c r="X7659" s="285"/>
    </row>
    <row r="7660" spans="1:24">
      <c r="A7660" s="45"/>
      <c r="B7660" s="43">
        <f t="shared" si="126"/>
        <v>7638</v>
      </c>
      <c r="C7660" s="539"/>
      <c r="D7660" s="620"/>
      <c r="E7660" s="620"/>
      <c r="F7660" s="48"/>
      <c r="N7660" s="285"/>
      <c r="O7660" s="285"/>
      <c r="U7660" s="285"/>
      <c r="V7660" s="285"/>
      <c r="W7660" s="285"/>
      <c r="X7660" s="285"/>
    </row>
    <row r="7661" spans="1:24">
      <c r="A7661" s="45"/>
      <c r="B7661" s="43">
        <f t="shared" si="126"/>
        <v>7639</v>
      </c>
      <c r="C7661" s="539"/>
      <c r="D7661" s="620"/>
      <c r="E7661" s="620"/>
      <c r="F7661" s="48"/>
      <c r="N7661" s="285"/>
      <c r="O7661" s="285"/>
      <c r="U7661" s="285"/>
      <c r="V7661" s="285"/>
      <c r="W7661" s="285"/>
      <c r="X7661" s="285"/>
    </row>
    <row r="7662" spans="1:24">
      <c r="A7662" s="45"/>
      <c r="B7662" s="43">
        <f t="shared" si="126"/>
        <v>7640</v>
      </c>
      <c r="C7662" s="539"/>
      <c r="D7662" s="620"/>
      <c r="E7662" s="620"/>
      <c r="F7662" s="48"/>
      <c r="N7662" s="285"/>
      <c r="O7662" s="285"/>
      <c r="U7662" s="285"/>
      <c r="V7662" s="285"/>
      <c r="W7662" s="285"/>
      <c r="X7662" s="285"/>
    </row>
    <row r="7663" spans="1:24">
      <c r="A7663" s="45"/>
      <c r="B7663" s="43">
        <f t="shared" si="126"/>
        <v>7641</v>
      </c>
      <c r="C7663" s="539"/>
      <c r="D7663" s="620"/>
      <c r="E7663" s="620"/>
      <c r="F7663" s="48"/>
      <c r="N7663" s="285"/>
      <c r="O7663" s="285"/>
      <c r="U7663" s="285"/>
      <c r="V7663" s="285"/>
      <c r="W7663" s="285"/>
      <c r="X7663" s="285"/>
    </row>
    <row r="7664" spans="1:24">
      <c r="A7664" s="45"/>
      <c r="B7664" s="43">
        <f t="shared" si="126"/>
        <v>7642</v>
      </c>
      <c r="C7664" s="539"/>
      <c r="D7664" s="620"/>
      <c r="E7664" s="620"/>
      <c r="F7664" s="48"/>
      <c r="N7664" s="285"/>
      <c r="O7664" s="285"/>
      <c r="U7664" s="285"/>
      <c r="V7664" s="285"/>
      <c r="W7664" s="285"/>
      <c r="X7664" s="285"/>
    </row>
    <row r="7665" spans="1:24">
      <c r="A7665" s="45"/>
      <c r="B7665" s="43">
        <f t="shared" si="126"/>
        <v>7643</v>
      </c>
      <c r="C7665" s="539"/>
      <c r="D7665" s="620"/>
      <c r="E7665" s="620"/>
      <c r="F7665" s="48"/>
      <c r="N7665" s="285"/>
      <c r="O7665" s="285"/>
      <c r="U7665" s="285"/>
      <c r="V7665" s="285"/>
      <c r="W7665" s="285"/>
      <c r="X7665" s="285"/>
    </row>
    <row r="7666" spans="1:24">
      <c r="A7666" s="45"/>
      <c r="B7666" s="43">
        <f t="shared" si="126"/>
        <v>7644</v>
      </c>
      <c r="C7666" s="539"/>
      <c r="D7666" s="620"/>
      <c r="E7666" s="620"/>
      <c r="F7666" s="48"/>
      <c r="N7666" s="285"/>
      <c r="O7666" s="285"/>
      <c r="U7666" s="285"/>
      <c r="V7666" s="285"/>
      <c r="W7666" s="285"/>
      <c r="X7666" s="285"/>
    </row>
    <row r="7667" spans="1:24">
      <c r="A7667" s="45"/>
      <c r="B7667" s="43">
        <f t="shared" si="126"/>
        <v>7645</v>
      </c>
      <c r="C7667" s="539"/>
      <c r="D7667" s="620"/>
      <c r="E7667" s="620"/>
      <c r="F7667" s="48"/>
      <c r="N7667" s="285"/>
      <c r="O7667" s="285"/>
      <c r="U7667" s="285"/>
      <c r="V7667" s="285"/>
      <c r="W7667" s="285"/>
      <c r="X7667" s="285"/>
    </row>
    <row r="7668" spans="1:24">
      <c r="A7668" s="45"/>
      <c r="B7668" s="43">
        <f t="shared" si="126"/>
        <v>7646</v>
      </c>
      <c r="C7668" s="539"/>
      <c r="D7668" s="620"/>
      <c r="E7668" s="620"/>
      <c r="F7668" s="48"/>
      <c r="N7668" s="285"/>
      <c r="O7668" s="285"/>
      <c r="U7668" s="285"/>
      <c r="V7668" s="285"/>
      <c r="W7668" s="285"/>
      <c r="X7668" s="285"/>
    </row>
    <row r="7669" spans="1:24">
      <c r="A7669" s="45"/>
      <c r="B7669" s="43">
        <f t="shared" si="126"/>
        <v>7647</v>
      </c>
      <c r="C7669" s="539"/>
      <c r="D7669" s="620"/>
      <c r="E7669" s="620"/>
      <c r="F7669" s="48"/>
      <c r="N7669" s="285"/>
      <c r="O7669" s="285"/>
      <c r="U7669" s="285"/>
      <c r="V7669" s="285"/>
      <c r="W7669" s="285"/>
      <c r="X7669" s="285"/>
    </row>
    <row r="7670" spans="1:24">
      <c r="A7670" s="45"/>
      <c r="B7670" s="43">
        <f t="shared" si="126"/>
        <v>7648</v>
      </c>
      <c r="C7670" s="539"/>
      <c r="D7670" s="620"/>
      <c r="E7670" s="620"/>
      <c r="F7670" s="48"/>
      <c r="N7670" s="285"/>
      <c r="O7670" s="285"/>
      <c r="U7670" s="285"/>
      <c r="V7670" s="285"/>
      <c r="W7670" s="285"/>
      <c r="X7670" s="285"/>
    </row>
    <row r="7671" spans="1:24">
      <c r="A7671" s="45"/>
      <c r="B7671" s="43">
        <f t="shared" si="126"/>
        <v>7649</v>
      </c>
      <c r="C7671" s="539"/>
      <c r="D7671" s="620"/>
      <c r="E7671" s="620"/>
      <c r="F7671" s="48"/>
      <c r="N7671" s="285"/>
      <c r="O7671" s="285"/>
      <c r="U7671" s="285"/>
      <c r="V7671" s="285"/>
      <c r="W7671" s="285"/>
      <c r="X7671" s="285"/>
    </row>
    <row r="7672" spans="1:24">
      <c r="A7672" s="45"/>
      <c r="B7672" s="43">
        <f t="shared" si="126"/>
        <v>7650</v>
      </c>
      <c r="C7672" s="539"/>
      <c r="D7672" s="620"/>
      <c r="E7672" s="620"/>
      <c r="F7672" s="48"/>
      <c r="N7672" s="285"/>
      <c r="O7672" s="285"/>
      <c r="U7672" s="285"/>
      <c r="V7672" s="285"/>
      <c r="W7672" s="285"/>
      <c r="X7672" s="285"/>
    </row>
    <row r="7673" spans="1:24">
      <c r="A7673" s="45"/>
      <c r="B7673" s="43">
        <f t="shared" si="126"/>
        <v>7651</v>
      </c>
      <c r="C7673" s="539"/>
      <c r="D7673" s="620"/>
      <c r="E7673" s="620"/>
      <c r="F7673" s="48"/>
      <c r="N7673" s="285"/>
      <c r="O7673" s="285"/>
      <c r="U7673" s="285"/>
      <c r="V7673" s="285"/>
      <c r="W7673" s="285"/>
      <c r="X7673" s="285"/>
    </row>
    <row r="7674" spans="1:24">
      <c r="A7674" s="45"/>
      <c r="B7674" s="43">
        <f t="shared" si="126"/>
        <v>7652</v>
      </c>
      <c r="C7674" s="539"/>
      <c r="D7674" s="620"/>
      <c r="E7674" s="620"/>
      <c r="F7674" s="48"/>
      <c r="N7674" s="285"/>
      <c r="O7674" s="285"/>
      <c r="U7674" s="285"/>
      <c r="V7674" s="285"/>
      <c r="W7674" s="285"/>
      <c r="X7674" s="285"/>
    </row>
    <row r="7675" spans="1:24">
      <c r="A7675" s="45"/>
      <c r="B7675" s="43">
        <f t="shared" si="126"/>
        <v>7653</v>
      </c>
      <c r="C7675" s="539"/>
      <c r="D7675" s="620"/>
      <c r="E7675" s="620"/>
      <c r="F7675" s="48"/>
      <c r="N7675" s="285"/>
      <c r="O7675" s="285"/>
      <c r="U7675" s="285"/>
      <c r="V7675" s="285"/>
      <c r="W7675" s="285"/>
      <c r="X7675" s="285"/>
    </row>
    <row r="7676" spans="1:24">
      <c r="A7676" s="45"/>
      <c r="B7676" s="43">
        <f t="shared" si="126"/>
        <v>7654</v>
      </c>
      <c r="C7676" s="539"/>
      <c r="D7676" s="620"/>
      <c r="E7676" s="620"/>
      <c r="F7676" s="48"/>
      <c r="N7676" s="285"/>
      <c r="O7676" s="285"/>
      <c r="U7676" s="285"/>
      <c r="V7676" s="285"/>
      <c r="W7676" s="285"/>
      <c r="X7676" s="285"/>
    </row>
    <row r="7677" spans="1:24">
      <c r="A7677" s="45"/>
      <c r="B7677" s="43">
        <f t="shared" si="126"/>
        <v>7655</v>
      </c>
      <c r="C7677" s="539"/>
      <c r="D7677" s="620"/>
      <c r="E7677" s="620"/>
      <c r="F7677" s="48"/>
      <c r="N7677" s="285"/>
      <c r="O7677" s="285"/>
      <c r="U7677" s="285"/>
      <c r="V7677" s="285"/>
      <c r="W7677" s="285"/>
      <c r="X7677" s="285"/>
    </row>
    <row r="7678" spans="1:24">
      <c r="A7678" s="45"/>
      <c r="B7678" s="43">
        <f t="shared" si="126"/>
        <v>7656</v>
      </c>
      <c r="C7678" s="539"/>
      <c r="D7678" s="620"/>
      <c r="E7678" s="620"/>
      <c r="F7678" s="48"/>
      <c r="N7678" s="285"/>
      <c r="O7678" s="285"/>
      <c r="U7678" s="285"/>
      <c r="V7678" s="285"/>
      <c r="W7678" s="285"/>
      <c r="X7678" s="285"/>
    </row>
    <row r="7679" spans="1:24">
      <c r="A7679" s="45"/>
      <c r="B7679" s="43">
        <f t="shared" si="126"/>
        <v>7657</v>
      </c>
      <c r="C7679" s="539"/>
      <c r="D7679" s="620"/>
      <c r="E7679" s="620"/>
      <c r="F7679" s="48"/>
      <c r="N7679" s="285"/>
      <c r="O7679" s="285"/>
      <c r="U7679" s="285"/>
      <c r="V7679" s="285"/>
      <c r="W7679" s="285"/>
      <c r="X7679" s="285"/>
    </row>
    <row r="7680" spans="1:24">
      <c r="A7680" s="45"/>
      <c r="B7680" s="43">
        <f t="shared" si="126"/>
        <v>7658</v>
      </c>
      <c r="C7680" s="539"/>
      <c r="D7680" s="620"/>
      <c r="E7680" s="620"/>
      <c r="F7680" s="48"/>
      <c r="N7680" s="285"/>
      <c r="O7680" s="285"/>
      <c r="U7680" s="285"/>
      <c r="V7680" s="285"/>
      <c r="W7680" s="285"/>
      <c r="X7680" s="285"/>
    </row>
    <row r="7681" spans="1:24">
      <c r="A7681" s="45"/>
      <c r="B7681" s="43">
        <f t="shared" si="126"/>
        <v>7659</v>
      </c>
      <c r="C7681" s="539"/>
      <c r="D7681" s="620"/>
      <c r="E7681" s="620"/>
      <c r="F7681" s="48"/>
      <c r="N7681" s="285"/>
      <c r="O7681" s="285"/>
      <c r="U7681" s="285"/>
      <c r="V7681" s="285"/>
      <c r="W7681" s="285"/>
      <c r="X7681" s="285"/>
    </row>
    <row r="7682" spans="1:24">
      <c r="A7682" s="45"/>
      <c r="B7682" s="43">
        <f t="shared" si="126"/>
        <v>7660</v>
      </c>
      <c r="C7682" s="539"/>
      <c r="D7682" s="620"/>
      <c r="E7682" s="620"/>
      <c r="F7682" s="48"/>
      <c r="N7682" s="285"/>
      <c r="O7682" s="285"/>
      <c r="U7682" s="285"/>
      <c r="V7682" s="285"/>
      <c r="W7682" s="285"/>
      <c r="X7682" s="285"/>
    </row>
    <row r="7683" spans="1:24">
      <c r="A7683" s="45"/>
      <c r="B7683" s="43">
        <f t="shared" si="126"/>
        <v>7661</v>
      </c>
      <c r="C7683" s="539"/>
      <c r="D7683" s="620"/>
      <c r="E7683" s="620"/>
      <c r="F7683" s="48"/>
      <c r="N7683" s="285"/>
      <c r="O7683" s="285"/>
      <c r="U7683" s="285"/>
      <c r="V7683" s="285"/>
      <c r="W7683" s="285"/>
      <c r="X7683" s="285"/>
    </row>
    <row r="7684" spans="1:24">
      <c r="A7684" s="45"/>
      <c r="B7684" s="43">
        <f t="shared" si="126"/>
        <v>7662</v>
      </c>
      <c r="C7684" s="539"/>
      <c r="D7684" s="620"/>
      <c r="E7684" s="620"/>
      <c r="F7684" s="48"/>
      <c r="N7684" s="285"/>
      <c r="O7684" s="285"/>
      <c r="U7684" s="285"/>
      <c r="V7684" s="285"/>
      <c r="W7684" s="285"/>
      <c r="X7684" s="285"/>
    </row>
    <row r="7685" spans="1:24">
      <c r="A7685" s="45"/>
      <c r="B7685" s="43">
        <f t="shared" si="126"/>
        <v>7663</v>
      </c>
      <c r="C7685" s="539"/>
      <c r="D7685" s="620"/>
      <c r="E7685" s="620"/>
      <c r="F7685" s="48"/>
      <c r="N7685" s="285"/>
      <c r="O7685" s="285"/>
      <c r="U7685" s="285"/>
      <c r="V7685" s="285"/>
      <c r="W7685" s="285"/>
      <c r="X7685" s="285"/>
    </row>
    <row r="7686" spans="1:24">
      <c r="A7686" s="45"/>
      <c r="B7686" s="43">
        <f t="shared" si="126"/>
        <v>7664</v>
      </c>
      <c r="C7686" s="539"/>
      <c r="D7686" s="620"/>
      <c r="E7686" s="620"/>
      <c r="F7686" s="48"/>
      <c r="N7686" s="285"/>
      <c r="O7686" s="285"/>
      <c r="U7686" s="285"/>
      <c r="V7686" s="285"/>
      <c r="W7686" s="285"/>
      <c r="X7686" s="285"/>
    </row>
    <row r="7687" spans="1:24">
      <c r="A7687" s="45"/>
      <c r="B7687" s="43">
        <f t="shared" si="126"/>
        <v>7665</v>
      </c>
      <c r="C7687" s="539"/>
      <c r="D7687" s="620"/>
      <c r="E7687" s="620"/>
      <c r="F7687" s="48"/>
      <c r="N7687" s="285"/>
      <c r="O7687" s="285"/>
      <c r="U7687" s="285"/>
      <c r="V7687" s="285"/>
      <c r="W7687" s="285"/>
      <c r="X7687" s="285"/>
    </row>
    <row r="7688" spans="1:24">
      <c r="A7688" s="45"/>
      <c r="B7688" s="43">
        <f t="shared" si="126"/>
        <v>7666</v>
      </c>
      <c r="C7688" s="539"/>
      <c r="D7688" s="620"/>
      <c r="E7688" s="620"/>
      <c r="F7688" s="48"/>
      <c r="N7688" s="285"/>
      <c r="O7688" s="285"/>
      <c r="U7688" s="285"/>
      <c r="V7688" s="285"/>
      <c r="W7688" s="285"/>
      <c r="X7688" s="285"/>
    </row>
    <row r="7689" spans="1:24">
      <c r="A7689" s="45"/>
      <c r="B7689" s="43">
        <f t="shared" si="126"/>
        <v>7667</v>
      </c>
      <c r="C7689" s="539"/>
      <c r="D7689" s="620"/>
      <c r="E7689" s="620"/>
      <c r="F7689" s="48"/>
      <c r="N7689" s="285"/>
      <c r="O7689" s="285"/>
      <c r="U7689" s="285"/>
      <c r="V7689" s="285"/>
      <c r="W7689" s="285"/>
      <c r="X7689" s="285"/>
    </row>
    <row r="7690" spans="1:24">
      <c r="A7690" s="45"/>
      <c r="B7690" s="43">
        <f t="shared" si="126"/>
        <v>7668</v>
      </c>
      <c r="C7690" s="539"/>
      <c r="D7690" s="620"/>
      <c r="E7690" s="620"/>
      <c r="F7690" s="48"/>
      <c r="N7690" s="285"/>
      <c r="O7690" s="285"/>
      <c r="U7690" s="285"/>
      <c r="V7690" s="285"/>
      <c r="W7690" s="285"/>
      <c r="X7690" s="285"/>
    </row>
    <row r="7691" spans="1:24">
      <c r="A7691" s="45"/>
      <c r="B7691" s="43">
        <f t="shared" si="126"/>
        <v>7669</v>
      </c>
      <c r="C7691" s="539"/>
      <c r="D7691" s="620"/>
      <c r="E7691" s="620"/>
      <c r="F7691" s="48"/>
      <c r="N7691" s="285"/>
      <c r="O7691" s="285"/>
      <c r="U7691" s="285"/>
      <c r="V7691" s="285"/>
      <c r="W7691" s="285"/>
      <c r="X7691" s="285"/>
    </row>
    <row r="7692" spans="1:24">
      <c r="A7692" s="45"/>
      <c r="B7692" s="43">
        <f t="shared" si="126"/>
        <v>7670</v>
      </c>
      <c r="C7692" s="539"/>
      <c r="D7692" s="620"/>
      <c r="E7692" s="620"/>
      <c r="F7692" s="48"/>
      <c r="N7692" s="285"/>
      <c r="O7692" s="285"/>
      <c r="U7692" s="285"/>
      <c r="V7692" s="285"/>
      <c r="W7692" s="285"/>
      <c r="X7692" s="285"/>
    </row>
    <row r="7693" spans="1:24">
      <c r="A7693" s="45"/>
      <c r="B7693" s="43">
        <f t="shared" si="126"/>
        <v>7671</v>
      </c>
      <c r="C7693" s="539"/>
      <c r="D7693" s="620"/>
      <c r="E7693" s="620"/>
      <c r="F7693" s="48"/>
      <c r="N7693" s="285"/>
      <c r="O7693" s="285"/>
      <c r="U7693" s="285"/>
      <c r="V7693" s="285"/>
      <c r="W7693" s="285"/>
      <c r="X7693" s="285"/>
    </row>
    <row r="7694" spans="1:24">
      <c r="A7694" s="45"/>
      <c r="B7694" s="43">
        <f t="shared" si="126"/>
        <v>7672</v>
      </c>
      <c r="C7694" s="539"/>
      <c r="D7694" s="620"/>
      <c r="E7694" s="620"/>
      <c r="F7694" s="48"/>
      <c r="N7694" s="285"/>
      <c r="O7694" s="285"/>
      <c r="U7694" s="285"/>
      <c r="V7694" s="285"/>
      <c r="W7694" s="285"/>
      <c r="X7694" s="285"/>
    </row>
    <row r="7695" spans="1:24">
      <c r="A7695" s="45"/>
      <c r="B7695" s="43">
        <f t="shared" si="126"/>
        <v>7673</v>
      </c>
      <c r="C7695" s="539"/>
      <c r="D7695" s="620"/>
      <c r="E7695" s="620"/>
      <c r="F7695" s="48"/>
      <c r="N7695" s="285"/>
      <c r="O7695" s="285"/>
      <c r="U7695" s="285"/>
      <c r="V7695" s="285"/>
      <c r="W7695" s="285"/>
      <c r="X7695" s="285"/>
    </row>
    <row r="7696" spans="1:24">
      <c r="A7696" s="45"/>
      <c r="B7696" s="43">
        <f t="shared" si="126"/>
        <v>7674</v>
      </c>
      <c r="C7696" s="539"/>
      <c r="D7696" s="620"/>
      <c r="E7696" s="620"/>
      <c r="F7696" s="48"/>
      <c r="N7696" s="285"/>
      <c r="O7696" s="285"/>
      <c r="U7696" s="285"/>
      <c r="V7696" s="285"/>
      <c r="W7696" s="285"/>
      <c r="X7696" s="285"/>
    </row>
    <row r="7697" spans="1:24">
      <c r="A7697" s="45"/>
      <c r="B7697" s="43">
        <f t="shared" si="126"/>
        <v>7675</v>
      </c>
      <c r="C7697" s="539"/>
      <c r="D7697" s="620"/>
      <c r="E7697" s="620"/>
      <c r="F7697" s="48"/>
      <c r="N7697" s="285"/>
      <c r="O7697" s="285"/>
      <c r="U7697" s="285"/>
      <c r="V7697" s="285"/>
      <c r="W7697" s="285"/>
      <c r="X7697" s="285"/>
    </row>
    <row r="7698" spans="1:24">
      <c r="A7698" s="45"/>
      <c r="B7698" s="43">
        <f t="shared" si="126"/>
        <v>7676</v>
      </c>
      <c r="C7698" s="539"/>
      <c r="D7698" s="620"/>
      <c r="E7698" s="620"/>
      <c r="F7698" s="48"/>
      <c r="N7698" s="285"/>
      <c r="O7698" s="285"/>
      <c r="U7698" s="285"/>
      <c r="V7698" s="285"/>
      <c r="W7698" s="285"/>
      <c r="X7698" s="285"/>
    </row>
    <row r="7699" spans="1:24">
      <c r="A7699" s="45"/>
      <c r="B7699" s="43">
        <f t="shared" si="126"/>
        <v>7677</v>
      </c>
      <c r="C7699" s="539"/>
      <c r="D7699" s="620"/>
      <c r="E7699" s="620"/>
      <c r="F7699" s="48"/>
      <c r="N7699" s="285"/>
      <c r="O7699" s="285"/>
      <c r="U7699" s="285"/>
      <c r="V7699" s="285"/>
      <c r="W7699" s="285"/>
      <c r="X7699" s="285"/>
    </row>
    <row r="7700" spans="1:24">
      <c r="A7700" s="45"/>
      <c r="B7700" s="43">
        <f t="shared" si="126"/>
        <v>7678</v>
      </c>
      <c r="C7700" s="539"/>
      <c r="D7700" s="620"/>
      <c r="E7700" s="620"/>
      <c r="F7700" s="48"/>
      <c r="N7700" s="285"/>
      <c r="O7700" s="285"/>
      <c r="U7700" s="285"/>
      <c r="V7700" s="285"/>
      <c r="W7700" s="285"/>
      <c r="X7700" s="285"/>
    </row>
    <row r="7701" spans="1:24">
      <c r="A7701" s="45"/>
      <c r="B7701" s="43">
        <f t="shared" si="126"/>
        <v>7679</v>
      </c>
      <c r="C7701" s="539"/>
      <c r="D7701" s="620"/>
      <c r="E7701" s="620"/>
      <c r="F7701" s="48"/>
      <c r="N7701" s="285"/>
      <c r="O7701" s="285"/>
      <c r="U7701" s="285"/>
      <c r="V7701" s="285"/>
      <c r="W7701" s="285"/>
      <c r="X7701" s="285"/>
    </row>
    <row r="7702" spans="1:24">
      <c r="A7702" s="45"/>
      <c r="B7702" s="43">
        <f t="shared" si="126"/>
        <v>7680</v>
      </c>
      <c r="C7702" s="539"/>
      <c r="D7702" s="620"/>
      <c r="E7702" s="620"/>
      <c r="F7702" s="48"/>
      <c r="N7702" s="285"/>
      <c r="O7702" s="285"/>
      <c r="U7702" s="285"/>
      <c r="V7702" s="285"/>
      <c r="W7702" s="285"/>
      <c r="X7702" s="285"/>
    </row>
    <row r="7703" spans="1:24">
      <c r="A7703" s="45"/>
      <c r="B7703" s="43">
        <f t="shared" si="126"/>
        <v>7681</v>
      </c>
      <c r="C7703" s="539"/>
      <c r="D7703" s="620"/>
      <c r="E7703" s="620"/>
      <c r="F7703" s="48"/>
      <c r="N7703" s="285"/>
      <c r="O7703" s="285"/>
      <c r="U7703" s="285"/>
      <c r="V7703" s="285"/>
      <c r="W7703" s="285"/>
      <c r="X7703" s="285"/>
    </row>
    <row r="7704" spans="1:24">
      <c r="A7704" s="45"/>
      <c r="B7704" s="43">
        <f t="shared" si="126"/>
        <v>7682</v>
      </c>
      <c r="C7704" s="539"/>
      <c r="D7704" s="620"/>
      <c r="E7704" s="620"/>
      <c r="F7704" s="48"/>
      <c r="N7704" s="285"/>
      <c r="O7704" s="285"/>
      <c r="U7704" s="285"/>
      <c r="V7704" s="285"/>
      <c r="W7704" s="285"/>
      <c r="X7704" s="285"/>
    </row>
    <row r="7705" spans="1:24">
      <c r="A7705" s="45"/>
      <c r="B7705" s="43">
        <f t="shared" ref="B7705:B7768" si="127">B7704+1</f>
        <v>7683</v>
      </c>
      <c r="C7705" s="539"/>
      <c r="D7705" s="620"/>
      <c r="E7705" s="620"/>
      <c r="F7705" s="48"/>
      <c r="N7705" s="285"/>
      <c r="O7705" s="285"/>
      <c r="U7705" s="285"/>
      <c r="V7705" s="285"/>
      <c r="W7705" s="285"/>
      <c r="X7705" s="285"/>
    </row>
    <row r="7706" spans="1:24">
      <c r="A7706" s="45"/>
      <c r="B7706" s="43">
        <f t="shared" si="127"/>
        <v>7684</v>
      </c>
      <c r="C7706" s="539"/>
      <c r="D7706" s="620"/>
      <c r="E7706" s="620"/>
      <c r="F7706" s="48"/>
      <c r="N7706" s="285"/>
      <c r="O7706" s="285"/>
      <c r="U7706" s="285"/>
      <c r="V7706" s="285"/>
      <c r="W7706" s="285"/>
      <c r="X7706" s="285"/>
    </row>
    <row r="7707" spans="1:24">
      <c r="A7707" s="45"/>
      <c r="B7707" s="43">
        <f t="shared" si="127"/>
        <v>7685</v>
      </c>
      <c r="C7707" s="539"/>
      <c r="D7707" s="620"/>
      <c r="E7707" s="620"/>
      <c r="F7707" s="48"/>
      <c r="N7707" s="285"/>
      <c r="O7707" s="285"/>
      <c r="U7707" s="285"/>
      <c r="V7707" s="285"/>
      <c r="W7707" s="285"/>
      <c r="X7707" s="285"/>
    </row>
    <row r="7708" spans="1:24">
      <c r="A7708" s="45"/>
      <c r="B7708" s="43">
        <f t="shared" si="127"/>
        <v>7686</v>
      </c>
      <c r="C7708" s="539"/>
      <c r="D7708" s="620"/>
      <c r="E7708" s="620"/>
      <c r="F7708" s="48"/>
      <c r="N7708" s="285"/>
      <c r="O7708" s="285"/>
      <c r="U7708" s="285"/>
      <c r="V7708" s="285"/>
      <c r="W7708" s="285"/>
      <c r="X7708" s="285"/>
    </row>
    <row r="7709" spans="1:24">
      <c r="A7709" s="45"/>
      <c r="B7709" s="43">
        <f t="shared" si="127"/>
        <v>7687</v>
      </c>
      <c r="C7709" s="539"/>
      <c r="D7709" s="620"/>
      <c r="E7709" s="620"/>
      <c r="F7709" s="48"/>
      <c r="N7709" s="285"/>
      <c r="O7709" s="285"/>
      <c r="U7709" s="285"/>
      <c r="V7709" s="285"/>
      <c r="W7709" s="285"/>
      <c r="X7709" s="285"/>
    </row>
    <row r="7710" spans="1:24">
      <c r="A7710" s="45"/>
      <c r="B7710" s="43">
        <f t="shared" si="127"/>
        <v>7688</v>
      </c>
      <c r="C7710" s="539"/>
      <c r="D7710" s="620"/>
      <c r="E7710" s="620"/>
      <c r="F7710" s="48"/>
      <c r="N7710" s="285"/>
      <c r="O7710" s="285"/>
      <c r="U7710" s="285"/>
      <c r="V7710" s="285"/>
      <c r="W7710" s="285"/>
      <c r="X7710" s="285"/>
    </row>
    <row r="7711" spans="1:24">
      <c r="A7711" s="45"/>
      <c r="B7711" s="43">
        <f t="shared" si="127"/>
        <v>7689</v>
      </c>
      <c r="C7711" s="539"/>
      <c r="D7711" s="620"/>
      <c r="E7711" s="620"/>
      <c r="F7711" s="48"/>
      <c r="N7711" s="285"/>
      <c r="O7711" s="285"/>
      <c r="U7711" s="285"/>
      <c r="V7711" s="285"/>
      <c r="W7711" s="285"/>
      <c r="X7711" s="285"/>
    </row>
    <row r="7712" spans="1:24">
      <c r="A7712" s="45"/>
      <c r="B7712" s="43">
        <f t="shared" si="127"/>
        <v>7690</v>
      </c>
      <c r="C7712" s="539"/>
      <c r="D7712" s="620"/>
      <c r="E7712" s="620"/>
      <c r="F7712" s="48"/>
      <c r="N7712" s="285"/>
      <c r="O7712" s="285"/>
      <c r="U7712" s="285"/>
      <c r="V7712" s="285"/>
      <c r="W7712" s="285"/>
      <c r="X7712" s="285"/>
    </row>
    <row r="7713" spans="1:24">
      <c r="A7713" s="45"/>
      <c r="B7713" s="43">
        <f t="shared" si="127"/>
        <v>7691</v>
      </c>
      <c r="C7713" s="539"/>
      <c r="D7713" s="620"/>
      <c r="E7713" s="620"/>
      <c r="F7713" s="48"/>
      <c r="N7713" s="285"/>
      <c r="O7713" s="285"/>
      <c r="U7713" s="285"/>
      <c r="V7713" s="285"/>
      <c r="W7713" s="285"/>
      <c r="X7713" s="285"/>
    </row>
    <row r="7714" spans="1:24">
      <c r="A7714" s="45"/>
      <c r="B7714" s="43">
        <f t="shared" si="127"/>
        <v>7692</v>
      </c>
      <c r="C7714" s="539"/>
      <c r="D7714" s="620"/>
      <c r="E7714" s="620"/>
      <c r="F7714" s="48"/>
      <c r="N7714" s="285"/>
      <c r="O7714" s="285"/>
      <c r="U7714" s="285"/>
      <c r="V7714" s="285"/>
      <c r="W7714" s="285"/>
      <c r="X7714" s="285"/>
    </row>
    <row r="7715" spans="1:24">
      <c r="A7715" s="45"/>
      <c r="B7715" s="43">
        <f t="shared" si="127"/>
        <v>7693</v>
      </c>
      <c r="C7715" s="539"/>
      <c r="D7715" s="620"/>
      <c r="E7715" s="620"/>
      <c r="F7715" s="48"/>
      <c r="N7715" s="285"/>
      <c r="O7715" s="285"/>
      <c r="U7715" s="285"/>
      <c r="V7715" s="285"/>
      <c r="W7715" s="285"/>
      <c r="X7715" s="285"/>
    </row>
    <row r="7716" spans="1:24">
      <c r="A7716" s="45"/>
      <c r="B7716" s="43">
        <f t="shared" si="127"/>
        <v>7694</v>
      </c>
      <c r="C7716" s="539"/>
      <c r="D7716" s="620"/>
      <c r="E7716" s="620"/>
      <c r="F7716" s="48"/>
      <c r="N7716" s="285"/>
      <c r="O7716" s="285"/>
      <c r="U7716" s="285"/>
      <c r="V7716" s="285"/>
      <c r="W7716" s="285"/>
      <c r="X7716" s="285"/>
    </row>
    <row r="7717" spans="1:24">
      <c r="A7717" s="45"/>
      <c r="B7717" s="43">
        <f t="shared" si="127"/>
        <v>7695</v>
      </c>
      <c r="C7717" s="539"/>
      <c r="D7717" s="620"/>
      <c r="E7717" s="620"/>
      <c r="F7717" s="48"/>
      <c r="N7717" s="285"/>
      <c r="O7717" s="285"/>
      <c r="U7717" s="285"/>
      <c r="V7717" s="285"/>
      <c r="W7717" s="285"/>
      <c r="X7717" s="285"/>
    </row>
    <row r="7718" spans="1:24">
      <c r="A7718" s="45"/>
      <c r="B7718" s="43">
        <f t="shared" si="127"/>
        <v>7696</v>
      </c>
      <c r="C7718" s="539"/>
      <c r="D7718" s="620"/>
      <c r="E7718" s="620"/>
      <c r="F7718" s="48"/>
      <c r="N7718" s="285"/>
      <c r="O7718" s="285"/>
      <c r="U7718" s="285"/>
      <c r="V7718" s="285"/>
      <c r="W7718" s="285"/>
      <c r="X7718" s="285"/>
    </row>
    <row r="7719" spans="1:24">
      <c r="A7719" s="45"/>
      <c r="B7719" s="43">
        <f t="shared" si="127"/>
        <v>7697</v>
      </c>
      <c r="C7719" s="539"/>
      <c r="D7719" s="620"/>
      <c r="E7719" s="620"/>
      <c r="F7719" s="48"/>
      <c r="N7719" s="285"/>
      <c r="O7719" s="285"/>
      <c r="U7719" s="285"/>
      <c r="V7719" s="285"/>
      <c r="W7719" s="285"/>
      <c r="X7719" s="285"/>
    </row>
    <row r="7720" spans="1:24">
      <c r="A7720" s="45"/>
      <c r="B7720" s="43">
        <f t="shared" si="127"/>
        <v>7698</v>
      </c>
      <c r="C7720" s="539"/>
      <c r="D7720" s="620"/>
      <c r="E7720" s="620"/>
      <c r="F7720" s="48"/>
      <c r="N7720" s="285"/>
      <c r="O7720" s="285"/>
      <c r="U7720" s="285"/>
      <c r="V7720" s="285"/>
      <c r="W7720" s="285"/>
      <c r="X7720" s="285"/>
    </row>
    <row r="7721" spans="1:24">
      <c r="A7721" s="45"/>
      <c r="B7721" s="43">
        <f t="shared" si="127"/>
        <v>7699</v>
      </c>
      <c r="C7721" s="539"/>
      <c r="D7721" s="620"/>
      <c r="E7721" s="620"/>
      <c r="F7721" s="48"/>
      <c r="N7721" s="285"/>
      <c r="O7721" s="285"/>
      <c r="U7721" s="285"/>
      <c r="V7721" s="285"/>
      <c r="W7721" s="285"/>
      <c r="X7721" s="285"/>
    </row>
    <row r="7722" spans="1:24">
      <c r="A7722" s="45"/>
      <c r="B7722" s="43">
        <f t="shared" si="127"/>
        <v>7700</v>
      </c>
      <c r="C7722" s="539"/>
      <c r="D7722" s="620"/>
      <c r="E7722" s="620"/>
      <c r="F7722" s="48"/>
      <c r="N7722" s="285"/>
      <c r="O7722" s="285"/>
      <c r="U7722" s="285"/>
      <c r="V7722" s="285"/>
      <c r="W7722" s="285"/>
      <c r="X7722" s="285"/>
    </row>
    <row r="7723" spans="1:24">
      <c r="A7723" s="45"/>
      <c r="B7723" s="43">
        <f t="shared" si="127"/>
        <v>7701</v>
      </c>
      <c r="C7723" s="539"/>
      <c r="D7723" s="620"/>
      <c r="E7723" s="620"/>
      <c r="F7723" s="48"/>
      <c r="N7723" s="285"/>
      <c r="O7723" s="285"/>
      <c r="U7723" s="285"/>
      <c r="V7723" s="285"/>
      <c r="W7723" s="285"/>
      <c r="X7723" s="285"/>
    </row>
    <row r="7724" spans="1:24">
      <c r="A7724" s="45"/>
      <c r="B7724" s="43">
        <f t="shared" si="127"/>
        <v>7702</v>
      </c>
      <c r="C7724" s="539"/>
      <c r="D7724" s="620"/>
      <c r="E7724" s="620"/>
      <c r="F7724" s="48"/>
      <c r="N7724" s="285"/>
      <c r="O7724" s="285"/>
      <c r="U7724" s="285"/>
      <c r="V7724" s="285"/>
      <c r="W7724" s="285"/>
      <c r="X7724" s="285"/>
    </row>
    <row r="7725" spans="1:24">
      <c r="A7725" s="45"/>
      <c r="B7725" s="43">
        <f t="shared" si="127"/>
        <v>7703</v>
      </c>
      <c r="C7725" s="539"/>
      <c r="D7725" s="620"/>
      <c r="E7725" s="620"/>
      <c r="F7725" s="48"/>
      <c r="N7725" s="285"/>
      <c r="O7725" s="285"/>
      <c r="U7725" s="285"/>
      <c r="V7725" s="285"/>
      <c r="W7725" s="285"/>
      <c r="X7725" s="285"/>
    </row>
    <row r="7726" spans="1:24">
      <c r="A7726" s="45"/>
      <c r="B7726" s="43">
        <f t="shared" si="127"/>
        <v>7704</v>
      </c>
      <c r="C7726" s="539"/>
      <c r="D7726" s="620"/>
      <c r="E7726" s="620"/>
      <c r="F7726" s="48"/>
      <c r="N7726" s="285"/>
      <c r="O7726" s="285"/>
      <c r="U7726" s="285"/>
      <c r="V7726" s="285"/>
      <c r="W7726" s="285"/>
      <c r="X7726" s="285"/>
    </row>
    <row r="7727" spans="1:24">
      <c r="A7727" s="45"/>
      <c r="B7727" s="43">
        <f t="shared" si="127"/>
        <v>7705</v>
      </c>
      <c r="C7727" s="539"/>
      <c r="D7727" s="620"/>
      <c r="E7727" s="620"/>
      <c r="F7727" s="48"/>
      <c r="N7727" s="285"/>
      <c r="O7727" s="285"/>
      <c r="U7727" s="285"/>
      <c r="V7727" s="285"/>
      <c r="W7727" s="285"/>
      <c r="X7727" s="285"/>
    </row>
    <row r="7728" spans="1:24">
      <c r="A7728" s="45"/>
      <c r="B7728" s="43">
        <f t="shared" si="127"/>
        <v>7706</v>
      </c>
      <c r="C7728" s="539"/>
      <c r="D7728" s="620"/>
      <c r="E7728" s="620"/>
      <c r="F7728" s="48"/>
      <c r="N7728" s="285"/>
      <c r="O7728" s="285"/>
      <c r="U7728" s="285"/>
      <c r="V7728" s="285"/>
      <c r="W7728" s="285"/>
      <c r="X7728" s="285"/>
    </row>
    <row r="7729" spans="1:24">
      <c r="A7729" s="45"/>
      <c r="B7729" s="43">
        <f t="shared" si="127"/>
        <v>7707</v>
      </c>
      <c r="C7729" s="539"/>
      <c r="D7729" s="620"/>
      <c r="E7729" s="620"/>
      <c r="F7729" s="48"/>
      <c r="N7729" s="285"/>
      <c r="O7729" s="285"/>
      <c r="U7729" s="285"/>
      <c r="V7729" s="285"/>
      <c r="W7729" s="285"/>
      <c r="X7729" s="285"/>
    </row>
    <row r="7730" spans="1:24">
      <c r="A7730" s="45"/>
      <c r="B7730" s="43">
        <f t="shared" si="127"/>
        <v>7708</v>
      </c>
      <c r="C7730" s="539"/>
      <c r="D7730" s="620"/>
      <c r="E7730" s="620"/>
      <c r="F7730" s="48"/>
      <c r="N7730" s="285"/>
      <c r="O7730" s="285"/>
      <c r="U7730" s="285"/>
      <c r="V7730" s="285"/>
      <c r="W7730" s="285"/>
      <c r="X7730" s="285"/>
    </row>
    <row r="7731" spans="1:24">
      <c r="A7731" s="45"/>
      <c r="B7731" s="43">
        <f t="shared" si="127"/>
        <v>7709</v>
      </c>
      <c r="C7731" s="539"/>
      <c r="D7731" s="620"/>
      <c r="E7731" s="620"/>
      <c r="F7731" s="48"/>
      <c r="N7731" s="285"/>
      <c r="O7731" s="285"/>
      <c r="U7731" s="285"/>
      <c r="V7731" s="285"/>
      <c r="W7731" s="285"/>
      <c r="X7731" s="285"/>
    </row>
    <row r="7732" spans="1:24">
      <c r="A7732" s="45"/>
      <c r="B7732" s="43">
        <f t="shared" si="127"/>
        <v>7710</v>
      </c>
      <c r="C7732" s="539"/>
      <c r="D7732" s="620"/>
      <c r="E7732" s="620"/>
      <c r="F7732" s="48"/>
      <c r="N7732" s="285"/>
      <c r="O7732" s="285"/>
      <c r="U7732" s="285"/>
      <c r="V7732" s="285"/>
      <c r="W7732" s="285"/>
      <c r="X7732" s="285"/>
    </row>
    <row r="7733" spans="1:24">
      <c r="A7733" s="45"/>
      <c r="B7733" s="43">
        <f t="shared" si="127"/>
        <v>7711</v>
      </c>
      <c r="C7733" s="539"/>
      <c r="D7733" s="620"/>
      <c r="E7733" s="620"/>
      <c r="F7733" s="48"/>
      <c r="N7733" s="285"/>
      <c r="O7733" s="285"/>
      <c r="U7733" s="285"/>
      <c r="V7733" s="285"/>
      <c r="W7733" s="285"/>
      <c r="X7733" s="285"/>
    </row>
    <row r="7734" spans="1:24">
      <c r="A7734" s="45"/>
      <c r="B7734" s="43">
        <f t="shared" si="127"/>
        <v>7712</v>
      </c>
      <c r="C7734" s="539"/>
      <c r="D7734" s="620"/>
      <c r="E7734" s="620"/>
      <c r="F7734" s="48"/>
      <c r="N7734" s="285"/>
      <c r="O7734" s="285"/>
      <c r="U7734" s="285"/>
      <c r="V7734" s="285"/>
      <c r="W7734" s="285"/>
      <c r="X7734" s="285"/>
    </row>
    <row r="7735" spans="1:24">
      <c r="A7735" s="45"/>
      <c r="B7735" s="43">
        <f t="shared" si="127"/>
        <v>7713</v>
      </c>
      <c r="C7735" s="539"/>
      <c r="D7735" s="620"/>
      <c r="E7735" s="620"/>
      <c r="F7735" s="48"/>
      <c r="N7735" s="285"/>
      <c r="O7735" s="285"/>
      <c r="U7735" s="285"/>
      <c r="V7735" s="285"/>
      <c r="W7735" s="285"/>
      <c r="X7735" s="285"/>
    </row>
    <row r="7736" spans="1:24">
      <c r="A7736" s="45"/>
      <c r="B7736" s="43">
        <f t="shared" si="127"/>
        <v>7714</v>
      </c>
      <c r="C7736" s="539"/>
      <c r="D7736" s="620"/>
      <c r="E7736" s="620"/>
      <c r="F7736" s="48"/>
      <c r="N7736" s="285"/>
      <c r="O7736" s="285"/>
      <c r="U7736" s="285"/>
      <c r="V7736" s="285"/>
      <c r="W7736" s="285"/>
      <c r="X7736" s="285"/>
    </row>
    <row r="7737" spans="1:24">
      <c r="A7737" s="45"/>
      <c r="B7737" s="43">
        <f t="shared" si="127"/>
        <v>7715</v>
      </c>
      <c r="C7737" s="539"/>
      <c r="D7737" s="620"/>
      <c r="E7737" s="620"/>
      <c r="F7737" s="48"/>
      <c r="N7737" s="285"/>
      <c r="O7737" s="285"/>
      <c r="U7737" s="285"/>
      <c r="V7737" s="285"/>
      <c r="W7737" s="285"/>
      <c r="X7737" s="285"/>
    </row>
    <row r="7738" spans="1:24">
      <c r="A7738" s="45"/>
      <c r="B7738" s="43">
        <f t="shared" si="127"/>
        <v>7716</v>
      </c>
      <c r="C7738" s="539"/>
      <c r="D7738" s="620"/>
      <c r="E7738" s="620"/>
      <c r="F7738" s="48"/>
      <c r="N7738" s="285"/>
      <c r="O7738" s="285"/>
      <c r="U7738" s="285"/>
      <c r="V7738" s="285"/>
      <c r="W7738" s="285"/>
      <c r="X7738" s="285"/>
    </row>
    <row r="7739" spans="1:24">
      <c r="A7739" s="45"/>
      <c r="B7739" s="43">
        <f t="shared" si="127"/>
        <v>7717</v>
      </c>
      <c r="C7739" s="539"/>
      <c r="D7739" s="620"/>
      <c r="E7739" s="620"/>
      <c r="F7739" s="48"/>
      <c r="N7739" s="285"/>
      <c r="O7739" s="285"/>
      <c r="U7739" s="285"/>
      <c r="V7739" s="285"/>
      <c r="W7739" s="285"/>
      <c r="X7739" s="285"/>
    </row>
    <row r="7740" spans="1:24">
      <c r="A7740" s="45"/>
      <c r="B7740" s="43">
        <f t="shared" si="127"/>
        <v>7718</v>
      </c>
      <c r="C7740" s="539"/>
      <c r="D7740" s="620"/>
      <c r="E7740" s="620"/>
      <c r="F7740" s="48"/>
      <c r="N7740" s="285"/>
      <c r="O7740" s="285"/>
      <c r="U7740" s="285"/>
      <c r="V7740" s="285"/>
      <c r="W7740" s="285"/>
      <c r="X7740" s="285"/>
    </row>
    <row r="7741" spans="1:24">
      <c r="A7741" s="45"/>
      <c r="B7741" s="43">
        <f t="shared" si="127"/>
        <v>7719</v>
      </c>
      <c r="C7741" s="539"/>
      <c r="D7741" s="620"/>
      <c r="E7741" s="620"/>
      <c r="F7741" s="48"/>
      <c r="N7741" s="285"/>
      <c r="O7741" s="285"/>
      <c r="U7741" s="285"/>
      <c r="V7741" s="285"/>
      <c r="W7741" s="285"/>
      <c r="X7741" s="285"/>
    </row>
    <row r="7742" spans="1:24">
      <c r="A7742" s="45"/>
      <c r="B7742" s="43">
        <f t="shared" si="127"/>
        <v>7720</v>
      </c>
      <c r="C7742" s="539"/>
      <c r="D7742" s="620"/>
      <c r="E7742" s="620"/>
      <c r="F7742" s="48"/>
      <c r="N7742" s="285"/>
      <c r="O7742" s="285"/>
      <c r="U7742" s="285"/>
      <c r="V7742" s="285"/>
      <c r="W7742" s="285"/>
      <c r="X7742" s="285"/>
    </row>
    <row r="7743" spans="1:24">
      <c r="A7743" s="45"/>
      <c r="B7743" s="43">
        <f t="shared" si="127"/>
        <v>7721</v>
      </c>
      <c r="C7743" s="539"/>
      <c r="D7743" s="620"/>
      <c r="E7743" s="620"/>
      <c r="F7743" s="48"/>
      <c r="N7743" s="285"/>
      <c r="O7743" s="285"/>
      <c r="U7743" s="285"/>
      <c r="V7743" s="285"/>
      <c r="W7743" s="285"/>
      <c r="X7743" s="285"/>
    </row>
    <row r="7744" spans="1:24">
      <c r="A7744" s="45"/>
      <c r="B7744" s="43">
        <f t="shared" si="127"/>
        <v>7722</v>
      </c>
      <c r="C7744" s="539"/>
      <c r="D7744" s="620"/>
      <c r="E7744" s="620"/>
      <c r="F7744" s="48"/>
      <c r="N7744" s="285"/>
      <c r="O7744" s="285"/>
      <c r="U7744" s="285"/>
      <c r="V7744" s="285"/>
      <c r="W7744" s="285"/>
      <c r="X7744" s="285"/>
    </row>
    <row r="7745" spans="1:24">
      <c r="A7745" s="45"/>
      <c r="B7745" s="43">
        <f t="shared" si="127"/>
        <v>7723</v>
      </c>
      <c r="C7745" s="539"/>
      <c r="D7745" s="620"/>
      <c r="E7745" s="620"/>
      <c r="F7745" s="48"/>
      <c r="N7745" s="285"/>
      <c r="O7745" s="285"/>
      <c r="U7745" s="285"/>
      <c r="V7745" s="285"/>
      <c r="W7745" s="285"/>
      <c r="X7745" s="285"/>
    </row>
    <row r="7746" spans="1:24">
      <c r="A7746" s="45"/>
      <c r="B7746" s="43">
        <f t="shared" si="127"/>
        <v>7724</v>
      </c>
      <c r="C7746" s="539"/>
      <c r="D7746" s="620"/>
      <c r="E7746" s="620"/>
      <c r="F7746" s="48"/>
      <c r="N7746" s="285"/>
      <c r="O7746" s="285"/>
      <c r="U7746" s="285"/>
      <c r="V7746" s="285"/>
      <c r="W7746" s="285"/>
      <c r="X7746" s="285"/>
    </row>
    <row r="7747" spans="1:24">
      <c r="A7747" s="45"/>
      <c r="B7747" s="43">
        <f t="shared" si="127"/>
        <v>7725</v>
      </c>
      <c r="C7747" s="539"/>
      <c r="D7747" s="620"/>
      <c r="E7747" s="620"/>
      <c r="F7747" s="48"/>
      <c r="N7747" s="285"/>
      <c r="O7747" s="285"/>
      <c r="U7747" s="285"/>
      <c r="V7747" s="285"/>
      <c r="W7747" s="285"/>
      <c r="X7747" s="285"/>
    </row>
    <row r="7748" spans="1:24">
      <c r="A7748" s="45"/>
      <c r="B7748" s="43">
        <f t="shared" si="127"/>
        <v>7726</v>
      </c>
      <c r="C7748" s="539"/>
      <c r="D7748" s="620"/>
      <c r="E7748" s="620"/>
      <c r="F7748" s="48"/>
      <c r="N7748" s="285"/>
      <c r="O7748" s="285"/>
      <c r="U7748" s="285"/>
      <c r="V7748" s="285"/>
      <c r="W7748" s="285"/>
      <c r="X7748" s="285"/>
    </row>
    <row r="7749" spans="1:24">
      <c r="A7749" s="45"/>
      <c r="B7749" s="43">
        <f t="shared" si="127"/>
        <v>7727</v>
      </c>
      <c r="C7749" s="539"/>
      <c r="D7749" s="620"/>
      <c r="E7749" s="620"/>
      <c r="F7749" s="48"/>
      <c r="N7749" s="285"/>
      <c r="O7749" s="285"/>
      <c r="U7749" s="285"/>
      <c r="V7749" s="285"/>
      <c r="W7749" s="285"/>
      <c r="X7749" s="285"/>
    </row>
    <row r="7750" spans="1:24">
      <c r="A7750" s="45"/>
      <c r="B7750" s="43">
        <f t="shared" si="127"/>
        <v>7728</v>
      </c>
      <c r="C7750" s="539"/>
      <c r="D7750" s="620"/>
      <c r="E7750" s="620"/>
      <c r="F7750" s="48"/>
      <c r="N7750" s="285"/>
      <c r="O7750" s="285"/>
      <c r="U7750" s="285"/>
      <c r="V7750" s="285"/>
      <c r="W7750" s="285"/>
      <c r="X7750" s="285"/>
    </row>
    <row r="7751" spans="1:24">
      <c r="A7751" s="45"/>
      <c r="B7751" s="43">
        <f t="shared" si="127"/>
        <v>7729</v>
      </c>
      <c r="C7751" s="539"/>
      <c r="D7751" s="620"/>
      <c r="E7751" s="620"/>
      <c r="F7751" s="48"/>
      <c r="N7751" s="285"/>
      <c r="O7751" s="285"/>
      <c r="U7751" s="285"/>
      <c r="V7751" s="285"/>
      <c r="W7751" s="285"/>
      <c r="X7751" s="285"/>
    </row>
    <row r="7752" spans="1:24">
      <c r="A7752" s="45"/>
      <c r="B7752" s="43">
        <f t="shared" si="127"/>
        <v>7730</v>
      </c>
      <c r="C7752" s="539"/>
      <c r="D7752" s="620"/>
      <c r="E7752" s="620"/>
      <c r="F7752" s="48"/>
      <c r="N7752" s="285"/>
      <c r="O7752" s="285"/>
      <c r="U7752" s="285"/>
      <c r="V7752" s="285"/>
      <c r="W7752" s="285"/>
      <c r="X7752" s="285"/>
    </row>
    <row r="7753" spans="1:24">
      <c r="A7753" s="45"/>
      <c r="B7753" s="43">
        <f t="shared" si="127"/>
        <v>7731</v>
      </c>
      <c r="C7753" s="539"/>
      <c r="D7753" s="620"/>
      <c r="E7753" s="620"/>
      <c r="F7753" s="48"/>
      <c r="N7753" s="285"/>
      <c r="O7753" s="285"/>
      <c r="U7753" s="285"/>
      <c r="V7753" s="285"/>
      <c r="W7753" s="285"/>
      <c r="X7753" s="285"/>
    </row>
    <row r="7754" spans="1:24">
      <c r="A7754" s="45"/>
      <c r="B7754" s="43">
        <f t="shared" si="127"/>
        <v>7732</v>
      </c>
      <c r="C7754" s="539"/>
      <c r="D7754" s="620"/>
      <c r="E7754" s="620"/>
      <c r="F7754" s="48"/>
      <c r="N7754" s="285"/>
      <c r="O7754" s="285"/>
      <c r="U7754" s="285"/>
      <c r="V7754" s="285"/>
      <c r="W7754" s="285"/>
      <c r="X7754" s="285"/>
    </row>
    <row r="7755" spans="1:24">
      <c r="A7755" s="45"/>
      <c r="B7755" s="43">
        <f t="shared" si="127"/>
        <v>7733</v>
      </c>
      <c r="C7755" s="539"/>
      <c r="D7755" s="620"/>
      <c r="E7755" s="620"/>
      <c r="F7755" s="48"/>
      <c r="N7755" s="285"/>
      <c r="O7755" s="285"/>
      <c r="U7755" s="285"/>
      <c r="V7755" s="285"/>
      <c r="W7755" s="285"/>
      <c r="X7755" s="285"/>
    </row>
    <row r="7756" spans="1:24">
      <c r="A7756" s="45"/>
      <c r="B7756" s="43">
        <f t="shared" si="127"/>
        <v>7734</v>
      </c>
      <c r="C7756" s="539"/>
      <c r="D7756" s="620"/>
      <c r="E7756" s="620"/>
      <c r="F7756" s="48"/>
      <c r="N7756" s="285"/>
      <c r="O7756" s="285"/>
      <c r="U7756" s="285"/>
      <c r="V7756" s="285"/>
      <c r="W7756" s="285"/>
      <c r="X7756" s="285"/>
    </row>
    <row r="7757" spans="1:24">
      <c r="A7757" s="45"/>
      <c r="B7757" s="43">
        <f t="shared" si="127"/>
        <v>7735</v>
      </c>
      <c r="C7757" s="539"/>
      <c r="D7757" s="620"/>
      <c r="E7757" s="620"/>
      <c r="F7757" s="48"/>
      <c r="N7757" s="285"/>
      <c r="O7757" s="285"/>
      <c r="U7757" s="285"/>
      <c r="V7757" s="285"/>
      <c r="W7757" s="285"/>
      <c r="X7757" s="285"/>
    </row>
    <row r="7758" spans="1:24">
      <c r="A7758" s="45"/>
      <c r="B7758" s="43">
        <f t="shared" si="127"/>
        <v>7736</v>
      </c>
      <c r="C7758" s="539"/>
      <c r="D7758" s="620"/>
      <c r="E7758" s="620"/>
      <c r="F7758" s="48"/>
      <c r="N7758" s="285"/>
      <c r="O7758" s="285"/>
      <c r="U7758" s="285"/>
      <c r="V7758" s="285"/>
      <c r="W7758" s="285"/>
      <c r="X7758" s="285"/>
    </row>
    <row r="7759" spans="1:24">
      <c r="A7759" s="45"/>
      <c r="B7759" s="43">
        <f t="shared" si="127"/>
        <v>7737</v>
      </c>
      <c r="C7759" s="539"/>
      <c r="D7759" s="620"/>
      <c r="E7759" s="620"/>
      <c r="F7759" s="48"/>
      <c r="N7759" s="285"/>
      <c r="O7759" s="285"/>
      <c r="U7759" s="285"/>
      <c r="V7759" s="285"/>
      <c r="W7759" s="285"/>
      <c r="X7759" s="285"/>
    </row>
    <row r="7760" spans="1:24">
      <c r="A7760" s="45"/>
      <c r="B7760" s="43">
        <f t="shared" si="127"/>
        <v>7738</v>
      </c>
      <c r="C7760" s="539"/>
      <c r="D7760" s="620"/>
      <c r="E7760" s="620"/>
      <c r="F7760" s="48"/>
      <c r="N7760" s="285"/>
      <c r="O7760" s="285"/>
      <c r="U7760" s="285"/>
      <c r="V7760" s="285"/>
      <c r="W7760" s="285"/>
      <c r="X7760" s="285"/>
    </row>
    <row r="7761" spans="1:24">
      <c r="A7761" s="45"/>
      <c r="B7761" s="43">
        <f t="shared" si="127"/>
        <v>7739</v>
      </c>
      <c r="C7761" s="539"/>
      <c r="D7761" s="620"/>
      <c r="E7761" s="620"/>
      <c r="F7761" s="48"/>
      <c r="N7761" s="285"/>
      <c r="O7761" s="285"/>
      <c r="U7761" s="285"/>
      <c r="V7761" s="285"/>
      <c r="W7761" s="285"/>
      <c r="X7761" s="285"/>
    </row>
    <row r="7762" spans="1:24">
      <c r="A7762" s="45"/>
      <c r="B7762" s="43">
        <f t="shared" si="127"/>
        <v>7740</v>
      </c>
      <c r="C7762" s="539"/>
      <c r="D7762" s="620"/>
      <c r="E7762" s="620"/>
      <c r="F7762" s="48"/>
      <c r="N7762" s="285"/>
      <c r="O7762" s="285"/>
      <c r="U7762" s="285"/>
      <c r="V7762" s="285"/>
      <c r="W7762" s="285"/>
      <c r="X7762" s="285"/>
    </row>
    <row r="7763" spans="1:24">
      <c r="A7763" s="45"/>
      <c r="B7763" s="43">
        <f t="shared" si="127"/>
        <v>7741</v>
      </c>
      <c r="C7763" s="539"/>
      <c r="D7763" s="620"/>
      <c r="E7763" s="620"/>
      <c r="F7763" s="48"/>
      <c r="N7763" s="285"/>
      <c r="O7763" s="285"/>
      <c r="U7763" s="285"/>
      <c r="V7763" s="285"/>
      <c r="W7763" s="285"/>
      <c r="X7763" s="285"/>
    </row>
    <row r="7764" spans="1:24">
      <c r="A7764" s="45"/>
      <c r="B7764" s="43">
        <f t="shared" si="127"/>
        <v>7742</v>
      </c>
      <c r="C7764" s="539"/>
      <c r="D7764" s="620"/>
      <c r="E7764" s="620"/>
      <c r="F7764" s="48"/>
      <c r="N7764" s="285"/>
      <c r="O7764" s="285"/>
      <c r="U7764" s="285"/>
      <c r="V7764" s="285"/>
      <c r="W7764" s="285"/>
      <c r="X7764" s="285"/>
    </row>
    <row r="7765" spans="1:24">
      <c r="A7765" s="45"/>
      <c r="B7765" s="43">
        <f t="shared" si="127"/>
        <v>7743</v>
      </c>
      <c r="C7765" s="539"/>
      <c r="D7765" s="620"/>
      <c r="E7765" s="620"/>
      <c r="F7765" s="48"/>
      <c r="N7765" s="285"/>
      <c r="O7765" s="285"/>
      <c r="U7765" s="285"/>
      <c r="V7765" s="285"/>
      <c r="W7765" s="285"/>
      <c r="X7765" s="285"/>
    </row>
    <row r="7766" spans="1:24">
      <c r="A7766" s="45"/>
      <c r="B7766" s="43">
        <f t="shared" si="127"/>
        <v>7744</v>
      </c>
      <c r="C7766" s="539"/>
      <c r="D7766" s="620"/>
      <c r="E7766" s="620"/>
      <c r="F7766" s="48"/>
      <c r="N7766" s="285"/>
      <c r="O7766" s="285"/>
      <c r="U7766" s="285"/>
      <c r="V7766" s="285"/>
      <c r="W7766" s="285"/>
      <c r="X7766" s="285"/>
    </row>
    <row r="7767" spans="1:24">
      <c r="A7767" s="45"/>
      <c r="B7767" s="43">
        <f t="shared" si="127"/>
        <v>7745</v>
      </c>
      <c r="C7767" s="539"/>
      <c r="D7767" s="620"/>
      <c r="E7767" s="620"/>
      <c r="F7767" s="48"/>
      <c r="N7767" s="285"/>
      <c r="O7767" s="285"/>
      <c r="U7767" s="285"/>
      <c r="V7767" s="285"/>
      <c r="W7767" s="285"/>
      <c r="X7767" s="285"/>
    </row>
    <row r="7768" spans="1:24">
      <c r="A7768" s="45"/>
      <c r="B7768" s="43">
        <f t="shared" si="127"/>
        <v>7746</v>
      </c>
      <c r="C7768" s="539"/>
      <c r="D7768" s="620"/>
      <c r="E7768" s="620"/>
      <c r="F7768" s="48"/>
      <c r="N7768" s="285"/>
      <c r="O7768" s="285"/>
      <c r="U7768" s="285"/>
      <c r="V7768" s="285"/>
      <c r="W7768" s="285"/>
      <c r="X7768" s="285"/>
    </row>
    <row r="7769" spans="1:24">
      <c r="A7769" s="45"/>
      <c r="B7769" s="43">
        <f t="shared" ref="B7769:B7832" si="128">B7768+1</f>
        <v>7747</v>
      </c>
      <c r="C7769" s="539"/>
      <c r="D7769" s="620"/>
      <c r="E7769" s="620"/>
      <c r="F7769" s="48"/>
      <c r="N7769" s="285"/>
      <c r="O7769" s="285"/>
      <c r="U7769" s="285"/>
      <c r="V7769" s="285"/>
      <c r="W7769" s="285"/>
      <c r="X7769" s="285"/>
    </row>
    <row r="7770" spans="1:24">
      <c r="A7770" s="45"/>
      <c r="B7770" s="43">
        <f t="shared" si="128"/>
        <v>7748</v>
      </c>
      <c r="C7770" s="539"/>
      <c r="D7770" s="620"/>
      <c r="E7770" s="620"/>
      <c r="F7770" s="48"/>
      <c r="N7770" s="285"/>
      <c r="O7770" s="285"/>
      <c r="U7770" s="285"/>
      <c r="V7770" s="285"/>
      <c r="W7770" s="285"/>
      <c r="X7770" s="285"/>
    </row>
    <row r="7771" spans="1:24">
      <c r="A7771" s="45"/>
      <c r="B7771" s="43">
        <f t="shared" si="128"/>
        <v>7749</v>
      </c>
      <c r="C7771" s="539"/>
      <c r="D7771" s="620"/>
      <c r="E7771" s="620"/>
      <c r="F7771" s="48"/>
      <c r="N7771" s="285"/>
      <c r="O7771" s="285"/>
      <c r="U7771" s="285"/>
      <c r="V7771" s="285"/>
      <c r="W7771" s="285"/>
      <c r="X7771" s="285"/>
    </row>
    <row r="7772" spans="1:24">
      <c r="A7772" s="45"/>
      <c r="B7772" s="43">
        <f t="shared" si="128"/>
        <v>7750</v>
      </c>
      <c r="C7772" s="539"/>
      <c r="D7772" s="620"/>
      <c r="E7772" s="620"/>
      <c r="F7772" s="48"/>
      <c r="N7772" s="285"/>
      <c r="O7772" s="285"/>
      <c r="U7772" s="285"/>
      <c r="V7772" s="285"/>
      <c r="W7772" s="285"/>
      <c r="X7772" s="285"/>
    </row>
    <row r="7773" spans="1:24">
      <c r="A7773" s="45"/>
      <c r="B7773" s="43">
        <f t="shared" si="128"/>
        <v>7751</v>
      </c>
      <c r="C7773" s="539"/>
      <c r="D7773" s="620"/>
      <c r="E7773" s="620"/>
      <c r="F7773" s="48"/>
      <c r="N7773" s="285"/>
      <c r="O7773" s="285"/>
      <c r="U7773" s="285"/>
      <c r="V7773" s="285"/>
      <c r="W7773" s="285"/>
      <c r="X7773" s="285"/>
    </row>
    <row r="7774" spans="1:24">
      <c r="A7774" s="45"/>
      <c r="B7774" s="43">
        <f t="shared" si="128"/>
        <v>7752</v>
      </c>
      <c r="C7774" s="539"/>
      <c r="D7774" s="620"/>
      <c r="E7774" s="620"/>
      <c r="F7774" s="48"/>
      <c r="N7774" s="285"/>
      <c r="O7774" s="285"/>
      <c r="U7774" s="285"/>
      <c r="V7774" s="285"/>
      <c r="W7774" s="285"/>
      <c r="X7774" s="285"/>
    </row>
    <row r="7775" spans="1:24">
      <c r="A7775" s="45"/>
      <c r="B7775" s="43">
        <f t="shared" si="128"/>
        <v>7753</v>
      </c>
      <c r="C7775" s="539"/>
      <c r="D7775" s="620"/>
      <c r="E7775" s="620"/>
      <c r="F7775" s="48"/>
      <c r="N7775" s="285"/>
      <c r="O7775" s="285"/>
      <c r="U7775" s="285"/>
      <c r="V7775" s="285"/>
      <c r="W7775" s="285"/>
      <c r="X7775" s="285"/>
    </row>
    <row r="7776" spans="1:24">
      <c r="A7776" s="45"/>
      <c r="B7776" s="43">
        <f t="shared" si="128"/>
        <v>7754</v>
      </c>
      <c r="C7776" s="539"/>
      <c r="D7776" s="620"/>
      <c r="E7776" s="620"/>
      <c r="F7776" s="48"/>
      <c r="N7776" s="285"/>
      <c r="O7776" s="285"/>
      <c r="U7776" s="285"/>
      <c r="V7776" s="285"/>
      <c r="W7776" s="285"/>
      <c r="X7776" s="285"/>
    </row>
    <row r="7777" spans="1:24">
      <c r="A7777" s="45"/>
      <c r="B7777" s="43">
        <f t="shared" si="128"/>
        <v>7755</v>
      </c>
      <c r="C7777" s="539"/>
      <c r="D7777" s="620"/>
      <c r="E7777" s="620"/>
      <c r="F7777" s="48"/>
      <c r="N7777" s="285"/>
      <c r="O7777" s="285"/>
      <c r="U7777" s="285"/>
      <c r="V7777" s="285"/>
      <c r="W7777" s="285"/>
      <c r="X7777" s="285"/>
    </row>
    <row r="7778" spans="1:24">
      <c r="A7778" s="45"/>
      <c r="B7778" s="43">
        <f t="shared" si="128"/>
        <v>7756</v>
      </c>
      <c r="C7778" s="539"/>
      <c r="D7778" s="620"/>
      <c r="E7778" s="620"/>
      <c r="F7778" s="48"/>
      <c r="N7778" s="285"/>
      <c r="O7778" s="285"/>
      <c r="U7778" s="285"/>
      <c r="V7778" s="285"/>
      <c r="W7778" s="285"/>
      <c r="X7778" s="285"/>
    </row>
    <row r="7779" spans="1:24">
      <c r="A7779" s="45"/>
      <c r="B7779" s="43">
        <f t="shared" si="128"/>
        <v>7757</v>
      </c>
      <c r="C7779" s="539"/>
      <c r="D7779" s="620"/>
      <c r="E7779" s="620"/>
      <c r="F7779" s="48"/>
      <c r="N7779" s="285"/>
      <c r="O7779" s="285"/>
      <c r="U7779" s="285"/>
      <c r="V7779" s="285"/>
      <c r="W7779" s="285"/>
      <c r="X7779" s="285"/>
    </row>
    <row r="7780" spans="1:24">
      <c r="A7780" s="45"/>
      <c r="B7780" s="43">
        <f t="shared" si="128"/>
        <v>7758</v>
      </c>
      <c r="C7780" s="539"/>
      <c r="D7780" s="620"/>
      <c r="E7780" s="620"/>
      <c r="F7780" s="48"/>
      <c r="N7780" s="285"/>
      <c r="O7780" s="285"/>
      <c r="U7780" s="285"/>
      <c r="V7780" s="285"/>
      <c r="W7780" s="285"/>
      <c r="X7780" s="285"/>
    </row>
    <row r="7781" spans="1:24">
      <c r="A7781" s="45"/>
      <c r="B7781" s="43">
        <f t="shared" si="128"/>
        <v>7759</v>
      </c>
      <c r="C7781" s="539"/>
      <c r="D7781" s="620"/>
      <c r="E7781" s="620"/>
      <c r="F7781" s="48"/>
      <c r="N7781" s="285"/>
      <c r="O7781" s="285"/>
      <c r="U7781" s="285"/>
      <c r="V7781" s="285"/>
      <c r="W7781" s="285"/>
      <c r="X7781" s="285"/>
    </row>
    <row r="7782" spans="1:24">
      <c r="A7782" s="45"/>
      <c r="B7782" s="43">
        <f t="shared" si="128"/>
        <v>7760</v>
      </c>
      <c r="C7782" s="539"/>
      <c r="D7782" s="620"/>
      <c r="E7782" s="620"/>
      <c r="F7782" s="48"/>
      <c r="N7782" s="285"/>
      <c r="O7782" s="285"/>
      <c r="U7782" s="285"/>
      <c r="V7782" s="285"/>
      <c r="W7782" s="285"/>
      <c r="X7782" s="285"/>
    </row>
    <row r="7783" spans="1:24">
      <c r="A7783" s="45"/>
      <c r="B7783" s="43">
        <f t="shared" si="128"/>
        <v>7761</v>
      </c>
      <c r="C7783" s="539"/>
      <c r="D7783" s="620"/>
      <c r="E7783" s="620"/>
      <c r="F7783" s="48"/>
      <c r="N7783" s="285"/>
      <c r="O7783" s="285"/>
      <c r="U7783" s="285"/>
      <c r="V7783" s="285"/>
      <c r="W7783" s="285"/>
      <c r="X7783" s="285"/>
    </row>
    <row r="7784" spans="1:24">
      <c r="A7784" s="45"/>
      <c r="B7784" s="43">
        <f t="shared" si="128"/>
        <v>7762</v>
      </c>
      <c r="C7784" s="539"/>
      <c r="D7784" s="620"/>
      <c r="E7784" s="620"/>
      <c r="F7784" s="48"/>
      <c r="N7784" s="285"/>
      <c r="O7784" s="285"/>
      <c r="U7784" s="285"/>
      <c r="V7784" s="285"/>
      <c r="W7784" s="285"/>
      <c r="X7784" s="285"/>
    </row>
    <row r="7785" spans="1:24">
      <c r="A7785" s="45"/>
      <c r="B7785" s="43">
        <f t="shared" si="128"/>
        <v>7763</v>
      </c>
      <c r="C7785" s="539"/>
      <c r="D7785" s="620"/>
      <c r="E7785" s="620"/>
      <c r="F7785" s="48"/>
      <c r="N7785" s="285"/>
      <c r="O7785" s="285"/>
      <c r="U7785" s="285"/>
      <c r="V7785" s="285"/>
      <c r="W7785" s="285"/>
      <c r="X7785" s="285"/>
    </row>
    <row r="7786" spans="1:24">
      <c r="A7786" s="45"/>
      <c r="B7786" s="43">
        <f t="shared" si="128"/>
        <v>7764</v>
      </c>
      <c r="C7786" s="539"/>
      <c r="D7786" s="620"/>
      <c r="E7786" s="620"/>
      <c r="F7786" s="48"/>
      <c r="N7786" s="285"/>
      <c r="O7786" s="285"/>
      <c r="U7786" s="285"/>
      <c r="V7786" s="285"/>
      <c r="W7786" s="285"/>
      <c r="X7786" s="285"/>
    </row>
    <row r="7787" spans="1:24">
      <c r="A7787" s="45"/>
      <c r="B7787" s="43">
        <f t="shared" si="128"/>
        <v>7765</v>
      </c>
      <c r="C7787" s="539"/>
      <c r="D7787" s="620"/>
      <c r="E7787" s="620"/>
      <c r="F7787" s="48"/>
      <c r="N7787" s="285"/>
      <c r="O7787" s="285"/>
      <c r="U7787" s="285"/>
      <c r="V7787" s="285"/>
      <c r="W7787" s="285"/>
      <c r="X7787" s="285"/>
    </row>
    <row r="7788" spans="1:24">
      <c r="A7788" s="45"/>
      <c r="B7788" s="43">
        <f t="shared" si="128"/>
        <v>7766</v>
      </c>
      <c r="C7788" s="539"/>
      <c r="D7788" s="620"/>
      <c r="E7788" s="620"/>
      <c r="F7788" s="48"/>
      <c r="N7788" s="285"/>
      <c r="O7788" s="285"/>
      <c r="U7788" s="285"/>
      <c r="V7788" s="285"/>
      <c r="W7788" s="285"/>
      <c r="X7788" s="285"/>
    </row>
    <row r="7789" spans="1:24">
      <c r="A7789" s="45"/>
      <c r="B7789" s="43">
        <f t="shared" si="128"/>
        <v>7767</v>
      </c>
      <c r="C7789" s="539"/>
      <c r="D7789" s="620"/>
      <c r="E7789" s="620"/>
      <c r="F7789" s="48"/>
      <c r="N7789" s="285"/>
      <c r="O7789" s="285"/>
      <c r="U7789" s="285"/>
      <c r="V7789" s="285"/>
      <c r="W7789" s="285"/>
      <c r="X7789" s="285"/>
    </row>
    <row r="7790" spans="1:24">
      <c r="A7790" s="45"/>
      <c r="B7790" s="43">
        <f t="shared" si="128"/>
        <v>7768</v>
      </c>
      <c r="C7790" s="539"/>
      <c r="D7790" s="620"/>
      <c r="E7790" s="620"/>
      <c r="F7790" s="48"/>
      <c r="N7790" s="285"/>
      <c r="O7790" s="285"/>
      <c r="U7790" s="285"/>
      <c r="V7790" s="285"/>
      <c r="W7790" s="285"/>
      <c r="X7790" s="285"/>
    </row>
    <row r="7791" spans="1:24">
      <c r="A7791" s="45"/>
      <c r="B7791" s="43">
        <f t="shared" si="128"/>
        <v>7769</v>
      </c>
      <c r="C7791" s="539"/>
      <c r="D7791" s="620"/>
      <c r="E7791" s="620"/>
      <c r="F7791" s="48"/>
      <c r="N7791" s="285"/>
      <c r="O7791" s="285"/>
      <c r="U7791" s="285"/>
      <c r="V7791" s="285"/>
      <c r="W7791" s="285"/>
      <c r="X7791" s="285"/>
    </row>
    <row r="7792" spans="1:24">
      <c r="A7792" s="45"/>
      <c r="B7792" s="43">
        <f t="shared" si="128"/>
        <v>7770</v>
      </c>
      <c r="C7792" s="539"/>
      <c r="D7792" s="620"/>
      <c r="E7792" s="620"/>
      <c r="F7792" s="48"/>
      <c r="N7792" s="285"/>
      <c r="O7792" s="285"/>
      <c r="U7792" s="285"/>
      <c r="V7792" s="285"/>
      <c r="W7792" s="285"/>
      <c r="X7792" s="285"/>
    </row>
    <row r="7793" spans="1:24">
      <c r="A7793" s="45"/>
      <c r="B7793" s="43">
        <f t="shared" si="128"/>
        <v>7771</v>
      </c>
      <c r="C7793" s="539"/>
      <c r="D7793" s="620"/>
      <c r="E7793" s="620"/>
      <c r="F7793" s="48"/>
      <c r="N7793" s="285"/>
      <c r="O7793" s="285"/>
      <c r="U7793" s="285"/>
      <c r="V7793" s="285"/>
      <c r="W7793" s="285"/>
      <c r="X7793" s="285"/>
    </row>
    <row r="7794" spans="1:24">
      <c r="A7794" s="45"/>
      <c r="B7794" s="43">
        <f t="shared" si="128"/>
        <v>7772</v>
      </c>
      <c r="C7794" s="539"/>
      <c r="D7794" s="620"/>
      <c r="E7794" s="620"/>
      <c r="F7794" s="48"/>
      <c r="N7794" s="285"/>
      <c r="O7794" s="285"/>
      <c r="U7794" s="285"/>
      <c r="V7794" s="285"/>
      <c r="W7794" s="285"/>
      <c r="X7794" s="285"/>
    </row>
    <row r="7795" spans="1:24">
      <c r="A7795" s="45"/>
      <c r="B7795" s="43">
        <f t="shared" si="128"/>
        <v>7773</v>
      </c>
      <c r="C7795" s="539"/>
      <c r="D7795" s="620"/>
      <c r="E7795" s="620"/>
      <c r="F7795" s="48"/>
      <c r="N7795" s="285"/>
      <c r="O7795" s="285"/>
      <c r="U7795" s="285"/>
      <c r="V7795" s="285"/>
      <c r="W7795" s="285"/>
      <c r="X7795" s="285"/>
    </row>
    <row r="7796" spans="1:24">
      <c r="A7796" s="45"/>
      <c r="B7796" s="43">
        <f t="shared" si="128"/>
        <v>7774</v>
      </c>
      <c r="C7796" s="539"/>
      <c r="D7796" s="620"/>
      <c r="E7796" s="620"/>
      <c r="F7796" s="48"/>
      <c r="N7796" s="285"/>
      <c r="O7796" s="285"/>
      <c r="U7796" s="285"/>
      <c r="V7796" s="285"/>
      <c r="W7796" s="285"/>
      <c r="X7796" s="285"/>
    </row>
    <row r="7797" spans="1:24">
      <c r="A7797" s="45"/>
      <c r="B7797" s="43">
        <f t="shared" si="128"/>
        <v>7775</v>
      </c>
      <c r="C7797" s="539"/>
      <c r="D7797" s="620"/>
      <c r="E7797" s="620"/>
      <c r="F7797" s="48"/>
      <c r="N7797" s="285"/>
      <c r="O7797" s="285"/>
      <c r="U7797" s="285"/>
      <c r="V7797" s="285"/>
      <c r="W7797" s="285"/>
      <c r="X7797" s="285"/>
    </row>
    <row r="7798" spans="1:24">
      <c r="A7798" s="45"/>
      <c r="B7798" s="43">
        <f t="shared" si="128"/>
        <v>7776</v>
      </c>
      <c r="C7798" s="539"/>
      <c r="D7798" s="620"/>
      <c r="E7798" s="620"/>
      <c r="F7798" s="48"/>
      <c r="N7798" s="285"/>
      <c r="O7798" s="285"/>
      <c r="U7798" s="285"/>
      <c r="V7798" s="285"/>
      <c r="W7798" s="285"/>
      <c r="X7798" s="285"/>
    </row>
    <row r="7799" spans="1:24">
      <c r="A7799" s="45"/>
      <c r="B7799" s="43">
        <f t="shared" si="128"/>
        <v>7777</v>
      </c>
      <c r="C7799" s="539"/>
      <c r="D7799" s="620"/>
      <c r="E7799" s="620"/>
      <c r="F7799" s="48"/>
      <c r="N7799" s="285"/>
      <c r="O7799" s="285"/>
      <c r="U7799" s="285"/>
      <c r="V7799" s="285"/>
      <c r="W7799" s="285"/>
      <c r="X7799" s="285"/>
    </row>
    <row r="7800" spans="1:24">
      <c r="A7800" s="45"/>
      <c r="B7800" s="43">
        <f t="shared" si="128"/>
        <v>7778</v>
      </c>
      <c r="C7800" s="539"/>
      <c r="D7800" s="620"/>
      <c r="E7800" s="620"/>
      <c r="F7800" s="48"/>
      <c r="N7800" s="285"/>
      <c r="O7800" s="285"/>
      <c r="U7800" s="285"/>
      <c r="V7800" s="285"/>
      <c r="W7800" s="285"/>
      <c r="X7800" s="285"/>
    </row>
    <row r="7801" spans="1:24">
      <c r="A7801" s="45"/>
      <c r="B7801" s="43">
        <f t="shared" si="128"/>
        <v>7779</v>
      </c>
      <c r="C7801" s="539"/>
      <c r="D7801" s="620"/>
      <c r="E7801" s="620"/>
      <c r="F7801" s="48"/>
      <c r="N7801" s="285"/>
      <c r="O7801" s="285"/>
      <c r="U7801" s="285"/>
      <c r="V7801" s="285"/>
      <c r="W7801" s="285"/>
      <c r="X7801" s="285"/>
    </row>
    <row r="7802" spans="1:24">
      <c r="A7802" s="45"/>
      <c r="B7802" s="43">
        <f t="shared" si="128"/>
        <v>7780</v>
      </c>
      <c r="C7802" s="539"/>
      <c r="D7802" s="620"/>
      <c r="E7802" s="620"/>
      <c r="F7802" s="48"/>
      <c r="N7802" s="285"/>
      <c r="O7802" s="285"/>
      <c r="U7802" s="285"/>
      <c r="V7802" s="285"/>
      <c r="W7802" s="285"/>
      <c r="X7802" s="285"/>
    </row>
    <row r="7803" spans="1:24">
      <c r="A7803" s="45"/>
      <c r="B7803" s="43">
        <f t="shared" si="128"/>
        <v>7781</v>
      </c>
      <c r="C7803" s="539"/>
      <c r="D7803" s="620"/>
      <c r="E7803" s="620"/>
      <c r="F7803" s="48"/>
      <c r="N7803" s="285"/>
      <c r="O7803" s="285"/>
      <c r="U7803" s="285"/>
      <c r="V7803" s="285"/>
      <c r="W7803" s="285"/>
      <c r="X7803" s="285"/>
    </row>
    <row r="7804" spans="1:24">
      <c r="A7804" s="45"/>
      <c r="B7804" s="43">
        <f t="shared" si="128"/>
        <v>7782</v>
      </c>
      <c r="C7804" s="539"/>
      <c r="D7804" s="620"/>
      <c r="E7804" s="620"/>
      <c r="F7804" s="48"/>
      <c r="N7804" s="285"/>
      <c r="O7804" s="285"/>
      <c r="U7804" s="285"/>
      <c r="V7804" s="285"/>
      <c r="W7804" s="285"/>
      <c r="X7804" s="285"/>
    </row>
    <row r="7805" spans="1:24">
      <c r="A7805" s="45"/>
      <c r="B7805" s="43">
        <f t="shared" si="128"/>
        <v>7783</v>
      </c>
      <c r="C7805" s="539"/>
      <c r="D7805" s="620"/>
      <c r="E7805" s="620"/>
      <c r="F7805" s="48"/>
      <c r="N7805" s="285"/>
      <c r="O7805" s="285"/>
      <c r="U7805" s="285"/>
      <c r="V7805" s="285"/>
      <c r="W7805" s="285"/>
      <c r="X7805" s="285"/>
    </row>
    <row r="7806" spans="1:24">
      <c r="A7806" s="45"/>
      <c r="B7806" s="43">
        <f t="shared" si="128"/>
        <v>7784</v>
      </c>
      <c r="C7806" s="539"/>
      <c r="D7806" s="620"/>
      <c r="E7806" s="620"/>
      <c r="F7806" s="48"/>
      <c r="N7806" s="285"/>
      <c r="O7806" s="285"/>
      <c r="U7806" s="285"/>
      <c r="V7806" s="285"/>
      <c r="W7806" s="285"/>
      <c r="X7806" s="285"/>
    </row>
    <row r="7807" spans="1:24">
      <c r="A7807" s="45"/>
      <c r="B7807" s="43">
        <f t="shared" si="128"/>
        <v>7785</v>
      </c>
      <c r="C7807" s="539"/>
      <c r="D7807" s="620"/>
      <c r="E7807" s="620"/>
      <c r="F7807" s="48"/>
      <c r="N7807" s="285"/>
      <c r="O7807" s="285"/>
      <c r="U7807" s="285"/>
      <c r="V7807" s="285"/>
      <c r="W7807" s="285"/>
      <c r="X7807" s="285"/>
    </row>
    <row r="7808" spans="1:24">
      <c r="A7808" s="45"/>
      <c r="B7808" s="43">
        <f t="shared" si="128"/>
        <v>7786</v>
      </c>
      <c r="C7808" s="539"/>
      <c r="D7808" s="620"/>
      <c r="E7808" s="620"/>
      <c r="F7808" s="48"/>
      <c r="N7808" s="285"/>
      <c r="O7808" s="285"/>
      <c r="U7808" s="285"/>
      <c r="V7808" s="285"/>
      <c r="W7808" s="285"/>
      <c r="X7808" s="285"/>
    </row>
    <row r="7809" spans="1:24">
      <c r="A7809" s="45"/>
      <c r="B7809" s="43">
        <f t="shared" si="128"/>
        <v>7787</v>
      </c>
      <c r="C7809" s="539"/>
      <c r="D7809" s="620"/>
      <c r="E7809" s="620"/>
      <c r="F7809" s="48"/>
      <c r="N7809" s="285"/>
      <c r="O7809" s="285"/>
      <c r="U7809" s="285"/>
      <c r="V7809" s="285"/>
      <c r="W7809" s="285"/>
      <c r="X7809" s="285"/>
    </row>
    <row r="7810" spans="1:24">
      <c r="A7810" s="45"/>
      <c r="B7810" s="43">
        <f t="shared" si="128"/>
        <v>7788</v>
      </c>
      <c r="C7810" s="539"/>
      <c r="D7810" s="620"/>
      <c r="E7810" s="620"/>
      <c r="F7810" s="48"/>
      <c r="N7810" s="285"/>
      <c r="O7810" s="285"/>
      <c r="U7810" s="285"/>
      <c r="V7810" s="285"/>
      <c r="W7810" s="285"/>
      <c r="X7810" s="285"/>
    </row>
    <row r="7811" spans="1:24">
      <c r="A7811" s="45"/>
      <c r="B7811" s="43">
        <f t="shared" si="128"/>
        <v>7789</v>
      </c>
      <c r="C7811" s="539"/>
      <c r="D7811" s="620"/>
      <c r="E7811" s="620"/>
      <c r="F7811" s="48"/>
      <c r="N7811" s="285"/>
      <c r="O7811" s="285"/>
      <c r="U7811" s="285"/>
      <c r="V7811" s="285"/>
      <c r="W7811" s="285"/>
      <c r="X7811" s="285"/>
    </row>
    <row r="7812" spans="1:24">
      <c r="A7812" s="45"/>
      <c r="B7812" s="43">
        <f t="shared" si="128"/>
        <v>7790</v>
      </c>
      <c r="C7812" s="539"/>
      <c r="D7812" s="620"/>
      <c r="E7812" s="620"/>
      <c r="F7812" s="48"/>
      <c r="N7812" s="285"/>
      <c r="O7812" s="285"/>
      <c r="U7812" s="285"/>
      <c r="V7812" s="285"/>
      <c r="W7812" s="285"/>
      <c r="X7812" s="285"/>
    </row>
    <row r="7813" spans="1:24">
      <c r="A7813" s="45"/>
      <c r="B7813" s="43">
        <f t="shared" si="128"/>
        <v>7791</v>
      </c>
      <c r="C7813" s="539"/>
      <c r="D7813" s="620"/>
      <c r="E7813" s="620"/>
      <c r="F7813" s="48"/>
      <c r="N7813" s="285"/>
      <c r="O7813" s="285"/>
      <c r="U7813" s="285"/>
      <c r="V7813" s="285"/>
      <c r="W7813" s="285"/>
      <c r="X7813" s="285"/>
    </row>
    <row r="7814" spans="1:24">
      <c r="A7814" s="45"/>
      <c r="B7814" s="43">
        <f t="shared" si="128"/>
        <v>7792</v>
      </c>
      <c r="C7814" s="539"/>
      <c r="D7814" s="620"/>
      <c r="E7814" s="620"/>
      <c r="F7814" s="48"/>
      <c r="N7814" s="285"/>
      <c r="O7814" s="285"/>
      <c r="U7814" s="285"/>
      <c r="V7814" s="285"/>
      <c r="W7814" s="285"/>
      <c r="X7814" s="285"/>
    </row>
    <row r="7815" spans="1:24">
      <c r="A7815" s="45"/>
      <c r="B7815" s="43">
        <f t="shared" si="128"/>
        <v>7793</v>
      </c>
      <c r="C7815" s="539"/>
      <c r="D7815" s="620"/>
      <c r="E7815" s="620"/>
      <c r="F7815" s="48"/>
      <c r="N7815" s="285"/>
      <c r="O7815" s="285"/>
      <c r="U7815" s="285"/>
      <c r="V7815" s="285"/>
      <c r="W7815" s="285"/>
      <c r="X7815" s="285"/>
    </row>
    <row r="7816" spans="1:24">
      <c r="A7816" s="45"/>
      <c r="B7816" s="43">
        <f t="shared" si="128"/>
        <v>7794</v>
      </c>
      <c r="C7816" s="539"/>
      <c r="D7816" s="620"/>
      <c r="E7816" s="620"/>
      <c r="F7816" s="48"/>
      <c r="N7816" s="285"/>
      <c r="O7816" s="285"/>
      <c r="U7816" s="285"/>
      <c r="V7816" s="285"/>
      <c r="W7816" s="285"/>
      <c r="X7816" s="285"/>
    </row>
    <row r="7817" spans="1:24">
      <c r="A7817" s="45"/>
      <c r="B7817" s="43">
        <f t="shared" si="128"/>
        <v>7795</v>
      </c>
      <c r="C7817" s="539"/>
      <c r="D7817" s="620"/>
      <c r="E7817" s="620"/>
      <c r="F7817" s="48"/>
      <c r="N7817" s="285"/>
      <c r="O7817" s="285"/>
      <c r="U7817" s="285"/>
      <c r="V7817" s="285"/>
      <c r="W7817" s="285"/>
      <c r="X7817" s="285"/>
    </row>
    <row r="7818" spans="1:24">
      <c r="A7818" s="45"/>
      <c r="B7818" s="43">
        <f t="shared" si="128"/>
        <v>7796</v>
      </c>
      <c r="C7818" s="539"/>
      <c r="D7818" s="620"/>
      <c r="E7818" s="620"/>
      <c r="F7818" s="48"/>
      <c r="N7818" s="285"/>
      <c r="O7818" s="285"/>
      <c r="U7818" s="285"/>
      <c r="V7818" s="285"/>
      <c r="W7818" s="285"/>
      <c r="X7818" s="285"/>
    </row>
    <row r="7819" spans="1:24">
      <c r="A7819" s="45"/>
      <c r="B7819" s="43">
        <f t="shared" si="128"/>
        <v>7797</v>
      </c>
      <c r="C7819" s="539"/>
      <c r="D7819" s="620"/>
      <c r="E7819" s="620"/>
      <c r="F7819" s="48"/>
      <c r="N7819" s="285"/>
      <c r="O7819" s="285"/>
      <c r="U7819" s="285"/>
      <c r="V7819" s="285"/>
      <c r="W7819" s="285"/>
      <c r="X7819" s="285"/>
    </row>
    <row r="7820" spans="1:24">
      <c r="A7820" s="45"/>
      <c r="B7820" s="43">
        <f t="shared" si="128"/>
        <v>7798</v>
      </c>
      <c r="C7820" s="539"/>
      <c r="D7820" s="620"/>
      <c r="E7820" s="620"/>
      <c r="F7820" s="48"/>
      <c r="N7820" s="285"/>
      <c r="O7820" s="285"/>
      <c r="U7820" s="285"/>
      <c r="V7820" s="285"/>
      <c r="W7820" s="285"/>
      <c r="X7820" s="285"/>
    </row>
    <row r="7821" spans="1:24">
      <c r="A7821" s="45"/>
      <c r="B7821" s="43">
        <f t="shared" si="128"/>
        <v>7799</v>
      </c>
      <c r="C7821" s="539"/>
      <c r="D7821" s="620"/>
      <c r="E7821" s="620"/>
      <c r="F7821" s="48"/>
      <c r="N7821" s="285"/>
      <c r="O7821" s="285"/>
      <c r="U7821" s="285"/>
      <c r="V7821" s="285"/>
      <c r="W7821" s="285"/>
      <c r="X7821" s="285"/>
    </row>
    <row r="7822" spans="1:24">
      <c r="A7822" s="45"/>
      <c r="B7822" s="43">
        <f t="shared" si="128"/>
        <v>7800</v>
      </c>
      <c r="C7822" s="539"/>
      <c r="D7822" s="620"/>
      <c r="E7822" s="620"/>
      <c r="F7822" s="48"/>
      <c r="N7822" s="285"/>
      <c r="O7822" s="285"/>
      <c r="U7822" s="285"/>
      <c r="V7822" s="285"/>
      <c r="W7822" s="285"/>
      <c r="X7822" s="285"/>
    </row>
    <row r="7823" spans="1:24">
      <c r="A7823" s="45"/>
      <c r="B7823" s="43">
        <f t="shared" si="128"/>
        <v>7801</v>
      </c>
      <c r="C7823" s="539"/>
      <c r="D7823" s="620"/>
      <c r="E7823" s="620"/>
      <c r="F7823" s="48"/>
      <c r="N7823" s="285"/>
      <c r="O7823" s="285"/>
      <c r="U7823" s="285"/>
      <c r="V7823" s="285"/>
      <c r="W7823" s="285"/>
      <c r="X7823" s="285"/>
    </row>
    <row r="7824" spans="1:24">
      <c r="A7824" s="45"/>
      <c r="B7824" s="43">
        <f t="shared" si="128"/>
        <v>7802</v>
      </c>
      <c r="C7824" s="539"/>
      <c r="D7824" s="620"/>
      <c r="E7824" s="620"/>
      <c r="F7824" s="48"/>
      <c r="N7824" s="285"/>
      <c r="O7824" s="285"/>
      <c r="U7824" s="285"/>
      <c r="V7824" s="285"/>
      <c r="W7824" s="285"/>
      <c r="X7824" s="285"/>
    </row>
    <row r="7825" spans="1:24">
      <c r="A7825" s="45"/>
      <c r="B7825" s="43">
        <f t="shared" si="128"/>
        <v>7803</v>
      </c>
      <c r="C7825" s="539"/>
      <c r="D7825" s="620"/>
      <c r="E7825" s="620"/>
      <c r="F7825" s="48"/>
      <c r="N7825" s="285"/>
      <c r="O7825" s="285"/>
      <c r="U7825" s="285"/>
      <c r="V7825" s="285"/>
      <c r="W7825" s="285"/>
      <c r="X7825" s="285"/>
    </row>
    <row r="7826" spans="1:24">
      <c r="A7826" s="45"/>
      <c r="B7826" s="43">
        <f t="shared" si="128"/>
        <v>7804</v>
      </c>
      <c r="C7826" s="539"/>
      <c r="D7826" s="620"/>
      <c r="E7826" s="620"/>
      <c r="F7826" s="48"/>
      <c r="N7826" s="285"/>
      <c r="O7826" s="285"/>
      <c r="U7826" s="285"/>
      <c r="V7826" s="285"/>
      <c r="W7826" s="285"/>
      <c r="X7826" s="285"/>
    </row>
    <row r="7827" spans="1:24">
      <c r="A7827" s="45"/>
      <c r="B7827" s="43">
        <f t="shared" si="128"/>
        <v>7805</v>
      </c>
      <c r="C7827" s="539"/>
      <c r="D7827" s="620"/>
      <c r="E7827" s="620"/>
      <c r="F7827" s="48"/>
      <c r="N7827" s="285"/>
      <c r="O7827" s="285"/>
      <c r="U7827" s="285"/>
      <c r="V7827" s="285"/>
      <c r="W7827" s="285"/>
      <c r="X7827" s="285"/>
    </row>
    <row r="7828" spans="1:24">
      <c r="A7828" s="45"/>
      <c r="B7828" s="43">
        <f t="shared" si="128"/>
        <v>7806</v>
      </c>
      <c r="C7828" s="539"/>
      <c r="D7828" s="620"/>
      <c r="E7828" s="620"/>
      <c r="F7828" s="48"/>
      <c r="N7828" s="285"/>
      <c r="O7828" s="285"/>
      <c r="U7828" s="285"/>
      <c r="V7828" s="285"/>
      <c r="W7828" s="285"/>
      <c r="X7828" s="285"/>
    </row>
    <row r="7829" spans="1:24">
      <c r="A7829" s="45"/>
      <c r="B7829" s="43">
        <f t="shared" si="128"/>
        <v>7807</v>
      </c>
      <c r="C7829" s="539"/>
      <c r="D7829" s="620"/>
      <c r="E7829" s="620"/>
      <c r="F7829" s="48"/>
      <c r="N7829" s="285"/>
      <c r="O7829" s="285"/>
      <c r="U7829" s="285"/>
      <c r="V7829" s="285"/>
      <c r="W7829" s="285"/>
      <c r="X7829" s="285"/>
    </row>
    <row r="7830" spans="1:24">
      <c r="A7830" s="45"/>
      <c r="B7830" s="43">
        <f t="shared" si="128"/>
        <v>7808</v>
      </c>
      <c r="C7830" s="539"/>
      <c r="D7830" s="620"/>
      <c r="E7830" s="620"/>
      <c r="F7830" s="48"/>
      <c r="N7830" s="285"/>
      <c r="O7830" s="285"/>
      <c r="U7830" s="285"/>
      <c r="V7830" s="285"/>
      <c r="W7830" s="285"/>
      <c r="X7830" s="285"/>
    </row>
    <row r="7831" spans="1:24">
      <c r="A7831" s="45"/>
      <c r="B7831" s="43">
        <f t="shared" si="128"/>
        <v>7809</v>
      </c>
      <c r="C7831" s="539"/>
      <c r="D7831" s="620"/>
      <c r="E7831" s="620"/>
      <c r="F7831" s="48"/>
      <c r="N7831" s="285"/>
      <c r="O7831" s="285"/>
      <c r="U7831" s="285"/>
      <c r="V7831" s="285"/>
      <c r="W7831" s="285"/>
      <c r="X7831" s="285"/>
    </row>
    <row r="7832" spans="1:24">
      <c r="A7832" s="45"/>
      <c r="B7832" s="43">
        <f t="shared" si="128"/>
        <v>7810</v>
      </c>
      <c r="C7832" s="539"/>
      <c r="D7832" s="620"/>
      <c r="E7832" s="620"/>
      <c r="F7832" s="48"/>
      <c r="N7832" s="285"/>
      <c r="O7832" s="285"/>
      <c r="U7832" s="285"/>
      <c r="V7832" s="285"/>
      <c r="W7832" s="285"/>
      <c r="X7832" s="285"/>
    </row>
    <row r="7833" spans="1:24">
      <c r="A7833" s="45"/>
      <c r="B7833" s="43">
        <f t="shared" ref="B7833:B7896" si="129">B7832+1</f>
        <v>7811</v>
      </c>
      <c r="C7833" s="539"/>
      <c r="D7833" s="620"/>
      <c r="E7833" s="620"/>
      <c r="F7833" s="48"/>
      <c r="N7833" s="285"/>
      <c r="O7833" s="285"/>
      <c r="U7833" s="285"/>
      <c r="V7833" s="285"/>
      <c r="W7833" s="285"/>
      <c r="X7833" s="285"/>
    </row>
    <row r="7834" spans="1:24">
      <c r="A7834" s="45"/>
      <c r="B7834" s="43">
        <f t="shared" si="129"/>
        <v>7812</v>
      </c>
      <c r="C7834" s="539"/>
      <c r="D7834" s="620"/>
      <c r="E7834" s="620"/>
      <c r="F7834" s="48"/>
      <c r="N7834" s="285"/>
      <c r="O7834" s="285"/>
      <c r="U7834" s="285"/>
      <c r="V7834" s="285"/>
      <c r="W7834" s="285"/>
      <c r="X7834" s="285"/>
    </row>
    <row r="7835" spans="1:24">
      <c r="A7835" s="45"/>
      <c r="B7835" s="43">
        <f t="shared" si="129"/>
        <v>7813</v>
      </c>
      <c r="C7835" s="539"/>
      <c r="D7835" s="620"/>
      <c r="E7835" s="620"/>
      <c r="F7835" s="48"/>
      <c r="N7835" s="285"/>
      <c r="O7835" s="285"/>
      <c r="U7835" s="285"/>
      <c r="V7835" s="285"/>
      <c r="W7835" s="285"/>
      <c r="X7835" s="285"/>
    </row>
    <row r="7836" spans="1:24">
      <c r="A7836" s="45"/>
      <c r="B7836" s="43">
        <f t="shared" si="129"/>
        <v>7814</v>
      </c>
      <c r="C7836" s="539"/>
      <c r="D7836" s="620"/>
      <c r="E7836" s="620"/>
      <c r="F7836" s="48"/>
      <c r="N7836" s="285"/>
      <c r="O7836" s="285"/>
      <c r="U7836" s="285"/>
      <c r="V7836" s="285"/>
      <c r="W7836" s="285"/>
      <c r="X7836" s="285"/>
    </row>
    <row r="7837" spans="1:24">
      <c r="A7837" s="45"/>
      <c r="B7837" s="43">
        <f t="shared" si="129"/>
        <v>7815</v>
      </c>
      <c r="C7837" s="539"/>
      <c r="D7837" s="620"/>
      <c r="E7837" s="620"/>
      <c r="F7837" s="48"/>
      <c r="N7837" s="285"/>
      <c r="O7837" s="285"/>
      <c r="U7837" s="285"/>
      <c r="V7837" s="285"/>
      <c r="W7837" s="285"/>
      <c r="X7837" s="285"/>
    </row>
    <row r="7838" spans="1:24">
      <c r="A7838" s="45"/>
      <c r="B7838" s="43">
        <f t="shared" si="129"/>
        <v>7816</v>
      </c>
      <c r="C7838" s="539"/>
      <c r="D7838" s="620"/>
      <c r="E7838" s="620"/>
      <c r="F7838" s="48"/>
      <c r="N7838" s="285"/>
      <c r="O7838" s="285"/>
      <c r="U7838" s="285"/>
      <c r="V7838" s="285"/>
      <c r="W7838" s="285"/>
      <c r="X7838" s="285"/>
    </row>
    <row r="7839" spans="1:24">
      <c r="A7839" s="45"/>
      <c r="B7839" s="43">
        <f t="shared" si="129"/>
        <v>7817</v>
      </c>
      <c r="C7839" s="539"/>
      <c r="D7839" s="620"/>
      <c r="E7839" s="620"/>
      <c r="F7839" s="48"/>
      <c r="N7839" s="285"/>
      <c r="O7839" s="285"/>
      <c r="U7839" s="285"/>
      <c r="V7839" s="285"/>
      <c r="W7839" s="285"/>
      <c r="X7839" s="285"/>
    </row>
    <row r="7840" spans="1:24">
      <c r="A7840" s="45"/>
      <c r="B7840" s="43">
        <f t="shared" si="129"/>
        <v>7818</v>
      </c>
      <c r="C7840" s="539"/>
      <c r="D7840" s="620"/>
      <c r="E7840" s="620"/>
      <c r="F7840" s="48"/>
      <c r="N7840" s="285"/>
      <c r="O7840" s="285"/>
      <c r="U7840" s="285"/>
      <c r="V7840" s="285"/>
      <c r="W7840" s="285"/>
      <c r="X7840" s="285"/>
    </row>
    <row r="7841" spans="1:24">
      <c r="A7841" s="45"/>
      <c r="B7841" s="43">
        <f t="shared" si="129"/>
        <v>7819</v>
      </c>
      <c r="C7841" s="539"/>
      <c r="D7841" s="620"/>
      <c r="E7841" s="620"/>
      <c r="F7841" s="48"/>
      <c r="N7841" s="285"/>
      <c r="O7841" s="285"/>
      <c r="U7841" s="285"/>
      <c r="V7841" s="285"/>
      <c r="W7841" s="285"/>
      <c r="X7841" s="285"/>
    </row>
    <row r="7842" spans="1:24">
      <c r="A7842" s="45"/>
      <c r="B7842" s="43">
        <f t="shared" si="129"/>
        <v>7820</v>
      </c>
      <c r="C7842" s="539"/>
      <c r="D7842" s="620"/>
      <c r="E7842" s="620"/>
      <c r="F7842" s="48"/>
      <c r="N7842" s="285"/>
      <c r="O7842" s="285"/>
      <c r="U7842" s="285"/>
      <c r="V7842" s="285"/>
      <c r="W7842" s="285"/>
      <c r="X7842" s="285"/>
    </row>
    <row r="7843" spans="1:24">
      <c r="A7843" s="45"/>
      <c r="B7843" s="43">
        <f t="shared" si="129"/>
        <v>7821</v>
      </c>
      <c r="C7843" s="539"/>
      <c r="D7843" s="620"/>
      <c r="E7843" s="620"/>
      <c r="F7843" s="48"/>
      <c r="N7843" s="285"/>
      <c r="O7843" s="285"/>
      <c r="U7843" s="285"/>
      <c r="V7843" s="285"/>
      <c r="W7843" s="285"/>
      <c r="X7843" s="285"/>
    </row>
    <row r="7844" spans="1:24">
      <c r="A7844" s="45"/>
      <c r="B7844" s="43">
        <f t="shared" si="129"/>
        <v>7822</v>
      </c>
      <c r="C7844" s="539"/>
      <c r="D7844" s="620"/>
      <c r="E7844" s="620"/>
      <c r="F7844" s="48"/>
      <c r="N7844" s="285"/>
      <c r="O7844" s="285"/>
      <c r="U7844" s="285"/>
      <c r="V7844" s="285"/>
      <c r="W7844" s="285"/>
      <c r="X7844" s="285"/>
    </row>
    <row r="7845" spans="1:24">
      <c r="A7845" s="45"/>
      <c r="B7845" s="43">
        <f t="shared" si="129"/>
        <v>7823</v>
      </c>
      <c r="C7845" s="539"/>
      <c r="D7845" s="620"/>
      <c r="E7845" s="620"/>
      <c r="F7845" s="48"/>
      <c r="N7845" s="285"/>
      <c r="O7845" s="285"/>
      <c r="U7845" s="285"/>
      <c r="V7845" s="285"/>
      <c r="W7845" s="285"/>
      <c r="X7845" s="285"/>
    </row>
    <row r="7846" spans="1:24">
      <c r="A7846" s="45"/>
      <c r="B7846" s="43">
        <f t="shared" si="129"/>
        <v>7824</v>
      </c>
      <c r="C7846" s="539"/>
      <c r="D7846" s="620"/>
      <c r="E7846" s="620"/>
      <c r="F7846" s="48"/>
      <c r="N7846" s="285"/>
      <c r="O7846" s="285"/>
      <c r="U7846" s="285"/>
      <c r="V7846" s="285"/>
      <c r="W7846" s="285"/>
      <c r="X7846" s="285"/>
    </row>
    <row r="7847" spans="1:24">
      <c r="A7847" s="45"/>
      <c r="B7847" s="43">
        <f t="shared" si="129"/>
        <v>7825</v>
      </c>
      <c r="C7847" s="539"/>
      <c r="D7847" s="620"/>
      <c r="E7847" s="620"/>
      <c r="F7847" s="48"/>
      <c r="N7847" s="285"/>
      <c r="O7847" s="285"/>
      <c r="U7847" s="285"/>
      <c r="V7847" s="285"/>
      <c r="W7847" s="285"/>
      <c r="X7847" s="285"/>
    </row>
    <row r="7848" spans="1:24">
      <c r="A7848" s="45"/>
      <c r="B7848" s="43">
        <f t="shared" si="129"/>
        <v>7826</v>
      </c>
      <c r="C7848" s="539"/>
      <c r="D7848" s="620"/>
      <c r="E7848" s="620"/>
      <c r="F7848" s="48"/>
      <c r="N7848" s="285"/>
      <c r="O7848" s="285"/>
      <c r="U7848" s="285"/>
      <c r="V7848" s="285"/>
      <c r="W7848" s="285"/>
      <c r="X7848" s="285"/>
    </row>
    <row r="7849" spans="1:24">
      <c r="A7849" s="45"/>
      <c r="B7849" s="43">
        <f t="shared" si="129"/>
        <v>7827</v>
      </c>
      <c r="C7849" s="539"/>
      <c r="D7849" s="620"/>
      <c r="E7849" s="620"/>
      <c r="F7849" s="48"/>
      <c r="N7849" s="285"/>
      <c r="O7849" s="285"/>
      <c r="U7849" s="285"/>
      <c r="V7849" s="285"/>
      <c r="W7849" s="285"/>
      <c r="X7849" s="285"/>
    </row>
    <row r="7850" spans="1:24">
      <c r="A7850" s="45"/>
      <c r="B7850" s="43">
        <f t="shared" si="129"/>
        <v>7828</v>
      </c>
      <c r="C7850" s="539"/>
      <c r="D7850" s="620"/>
      <c r="E7850" s="620"/>
      <c r="F7850" s="48"/>
      <c r="N7850" s="285"/>
      <c r="O7850" s="285"/>
      <c r="U7850" s="285"/>
      <c r="V7850" s="285"/>
      <c r="W7850" s="285"/>
      <c r="X7850" s="285"/>
    </row>
    <row r="7851" spans="1:24">
      <c r="A7851" s="45"/>
      <c r="B7851" s="43">
        <f t="shared" si="129"/>
        <v>7829</v>
      </c>
      <c r="C7851" s="539"/>
      <c r="D7851" s="620"/>
      <c r="E7851" s="620"/>
      <c r="F7851" s="48"/>
      <c r="N7851" s="285"/>
      <c r="O7851" s="285"/>
      <c r="U7851" s="285"/>
      <c r="V7851" s="285"/>
      <c r="W7851" s="285"/>
      <c r="X7851" s="285"/>
    </row>
    <row r="7852" spans="1:24">
      <c r="A7852" s="45"/>
      <c r="B7852" s="43">
        <f t="shared" si="129"/>
        <v>7830</v>
      </c>
      <c r="C7852" s="539"/>
      <c r="D7852" s="620"/>
      <c r="E7852" s="620"/>
      <c r="F7852" s="48"/>
      <c r="N7852" s="285"/>
      <c r="O7852" s="285"/>
      <c r="U7852" s="285"/>
      <c r="V7852" s="285"/>
      <c r="W7852" s="285"/>
      <c r="X7852" s="285"/>
    </row>
    <row r="7853" spans="1:24">
      <c r="A7853" s="45"/>
      <c r="B7853" s="43">
        <f t="shared" si="129"/>
        <v>7831</v>
      </c>
      <c r="C7853" s="539"/>
      <c r="D7853" s="620"/>
      <c r="E7853" s="620"/>
      <c r="F7853" s="48"/>
      <c r="N7853" s="285"/>
      <c r="O7853" s="285"/>
      <c r="U7853" s="285"/>
      <c r="V7853" s="285"/>
      <c r="W7853" s="285"/>
      <c r="X7853" s="285"/>
    </row>
    <row r="7854" spans="1:24">
      <c r="A7854" s="45"/>
      <c r="B7854" s="43">
        <f t="shared" si="129"/>
        <v>7832</v>
      </c>
      <c r="C7854" s="539"/>
      <c r="D7854" s="620"/>
      <c r="E7854" s="620"/>
      <c r="F7854" s="48"/>
      <c r="N7854" s="285"/>
      <c r="O7854" s="285"/>
      <c r="U7854" s="285"/>
      <c r="V7854" s="285"/>
      <c r="W7854" s="285"/>
      <c r="X7854" s="285"/>
    </row>
    <row r="7855" spans="1:24">
      <c r="A7855" s="45"/>
      <c r="B7855" s="43">
        <f t="shared" si="129"/>
        <v>7833</v>
      </c>
      <c r="C7855" s="539"/>
      <c r="D7855" s="620"/>
      <c r="E7855" s="620"/>
      <c r="F7855" s="48"/>
      <c r="N7855" s="285"/>
      <c r="O7855" s="285"/>
      <c r="U7855" s="285"/>
      <c r="V7855" s="285"/>
      <c r="W7855" s="285"/>
      <c r="X7855" s="285"/>
    </row>
    <row r="7856" spans="1:24">
      <c r="A7856" s="45"/>
      <c r="B7856" s="43">
        <f t="shared" si="129"/>
        <v>7834</v>
      </c>
      <c r="C7856" s="539"/>
      <c r="D7856" s="620"/>
      <c r="E7856" s="620"/>
      <c r="F7856" s="48"/>
      <c r="N7856" s="285"/>
      <c r="O7856" s="285"/>
      <c r="U7856" s="285"/>
      <c r="V7856" s="285"/>
      <c r="W7856" s="285"/>
      <c r="X7856" s="285"/>
    </row>
    <row r="7857" spans="1:24">
      <c r="A7857" s="45"/>
      <c r="B7857" s="43">
        <f t="shared" si="129"/>
        <v>7835</v>
      </c>
      <c r="C7857" s="539"/>
      <c r="D7857" s="620"/>
      <c r="E7857" s="620"/>
      <c r="F7857" s="48"/>
      <c r="N7857" s="285"/>
      <c r="O7857" s="285"/>
      <c r="U7857" s="285"/>
      <c r="V7857" s="285"/>
      <c r="W7857" s="285"/>
      <c r="X7857" s="285"/>
    </row>
    <row r="7858" spans="1:24">
      <c r="A7858" s="45"/>
      <c r="B7858" s="43">
        <f t="shared" si="129"/>
        <v>7836</v>
      </c>
      <c r="C7858" s="539"/>
      <c r="D7858" s="620"/>
      <c r="E7858" s="620"/>
      <c r="F7858" s="48"/>
      <c r="N7858" s="285"/>
      <c r="O7858" s="285"/>
      <c r="U7858" s="285"/>
      <c r="V7858" s="285"/>
      <c r="W7858" s="285"/>
      <c r="X7858" s="285"/>
    </row>
    <row r="7859" spans="1:24">
      <c r="A7859" s="45"/>
      <c r="B7859" s="43">
        <f t="shared" si="129"/>
        <v>7837</v>
      </c>
      <c r="C7859" s="539"/>
      <c r="D7859" s="620"/>
      <c r="E7859" s="620"/>
      <c r="F7859" s="48"/>
      <c r="N7859" s="285"/>
      <c r="O7859" s="285"/>
      <c r="U7859" s="285"/>
      <c r="V7859" s="285"/>
      <c r="W7859" s="285"/>
      <c r="X7859" s="285"/>
    </row>
    <row r="7860" spans="1:24">
      <c r="A7860" s="45"/>
      <c r="B7860" s="43">
        <f t="shared" si="129"/>
        <v>7838</v>
      </c>
      <c r="C7860" s="539"/>
      <c r="D7860" s="620"/>
      <c r="E7860" s="620"/>
      <c r="F7860" s="48"/>
      <c r="N7860" s="285"/>
      <c r="O7860" s="285"/>
      <c r="U7860" s="285"/>
      <c r="V7860" s="285"/>
      <c r="W7860" s="285"/>
      <c r="X7860" s="285"/>
    </row>
    <row r="7861" spans="1:24">
      <c r="A7861" s="45"/>
      <c r="B7861" s="43">
        <f t="shared" si="129"/>
        <v>7839</v>
      </c>
      <c r="C7861" s="539"/>
      <c r="D7861" s="620"/>
      <c r="E7861" s="620"/>
      <c r="F7861" s="48"/>
      <c r="N7861" s="285"/>
      <c r="O7861" s="285"/>
      <c r="U7861" s="285"/>
      <c r="V7861" s="285"/>
      <c r="W7861" s="285"/>
      <c r="X7861" s="285"/>
    </row>
    <row r="7862" spans="1:24">
      <c r="A7862" s="45"/>
      <c r="B7862" s="43">
        <f t="shared" si="129"/>
        <v>7840</v>
      </c>
      <c r="C7862" s="539"/>
      <c r="D7862" s="620"/>
      <c r="E7862" s="620"/>
      <c r="F7862" s="48"/>
      <c r="N7862" s="285"/>
      <c r="O7862" s="285"/>
      <c r="U7862" s="285"/>
      <c r="V7862" s="285"/>
      <c r="W7862" s="285"/>
      <c r="X7862" s="285"/>
    </row>
    <row r="7863" spans="1:24">
      <c r="A7863" s="45"/>
      <c r="B7863" s="43">
        <f t="shared" si="129"/>
        <v>7841</v>
      </c>
      <c r="C7863" s="539"/>
      <c r="D7863" s="620"/>
      <c r="E7863" s="620"/>
      <c r="F7863" s="48"/>
      <c r="N7863" s="285"/>
      <c r="O7863" s="285"/>
      <c r="U7863" s="285"/>
      <c r="V7863" s="285"/>
      <c r="W7863" s="285"/>
      <c r="X7863" s="285"/>
    </row>
    <row r="7864" spans="1:24">
      <c r="A7864" s="45"/>
      <c r="B7864" s="43">
        <f t="shared" si="129"/>
        <v>7842</v>
      </c>
      <c r="C7864" s="539"/>
      <c r="D7864" s="620"/>
      <c r="E7864" s="620"/>
      <c r="F7864" s="48"/>
      <c r="N7864" s="285"/>
      <c r="O7864" s="285"/>
      <c r="U7864" s="285"/>
      <c r="V7864" s="285"/>
      <c r="W7864" s="285"/>
      <c r="X7864" s="285"/>
    </row>
    <row r="7865" spans="1:24">
      <c r="A7865" s="45"/>
      <c r="B7865" s="43">
        <f t="shared" si="129"/>
        <v>7843</v>
      </c>
      <c r="C7865" s="539"/>
      <c r="D7865" s="620"/>
      <c r="E7865" s="620"/>
      <c r="F7865" s="48"/>
      <c r="N7865" s="285"/>
      <c r="O7865" s="285"/>
      <c r="U7865" s="285"/>
      <c r="V7865" s="285"/>
      <c r="W7865" s="285"/>
      <c r="X7865" s="285"/>
    </row>
    <row r="7866" spans="1:24">
      <c r="A7866" s="45"/>
      <c r="B7866" s="43">
        <f t="shared" si="129"/>
        <v>7844</v>
      </c>
      <c r="C7866" s="539"/>
      <c r="D7866" s="620"/>
      <c r="E7866" s="620"/>
      <c r="F7866" s="48"/>
      <c r="N7866" s="285"/>
      <c r="O7866" s="285"/>
      <c r="U7866" s="285"/>
      <c r="V7866" s="285"/>
      <c r="W7866" s="285"/>
      <c r="X7866" s="285"/>
    </row>
    <row r="7867" spans="1:24">
      <c r="A7867" s="45"/>
      <c r="B7867" s="43">
        <f t="shared" si="129"/>
        <v>7845</v>
      </c>
      <c r="C7867" s="539"/>
      <c r="D7867" s="620"/>
      <c r="E7867" s="620"/>
      <c r="F7867" s="48"/>
      <c r="N7867" s="285"/>
      <c r="O7867" s="285"/>
      <c r="U7867" s="285"/>
      <c r="V7867" s="285"/>
      <c r="W7867" s="285"/>
      <c r="X7867" s="285"/>
    </row>
    <row r="7868" spans="1:24">
      <c r="A7868" s="45"/>
      <c r="B7868" s="43">
        <f t="shared" si="129"/>
        <v>7846</v>
      </c>
      <c r="C7868" s="539"/>
      <c r="D7868" s="620"/>
      <c r="E7868" s="620"/>
      <c r="F7868" s="48"/>
      <c r="N7868" s="285"/>
      <c r="O7868" s="285"/>
      <c r="U7868" s="285"/>
      <c r="V7868" s="285"/>
      <c r="W7868" s="285"/>
      <c r="X7868" s="285"/>
    </row>
    <row r="7869" spans="1:24">
      <c r="A7869" s="45"/>
      <c r="B7869" s="43">
        <f t="shared" si="129"/>
        <v>7847</v>
      </c>
      <c r="C7869" s="539"/>
      <c r="D7869" s="620"/>
      <c r="E7869" s="620"/>
      <c r="F7869" s="48"/>
      <c r="N7869" s="285"/>
      <c r="O7869" s="285"/>
      <c r="U7869" s="285"/>
      <c r="V7869" s="285"/>
      <c r="W7869" s="285"/>
      <c r="X7869" s="285"/>
    </row>
    <row r="7870" spans="1:24">
      <c r="A7870" s="45"/>
      <c r="B7870" s="43">
        <f t="shared" si="129"/>
        <v>7848</v>
      </c>
      <c r="C7870" s="539"/>
      <c r="D7870" s="620"/>
      <c r="E7870" s="620"/>
      <c r="F7870" s="48"/>
      <c r="N7870" s="285"/>
      <c r="O7870" s="285"/>
      <c r="U7870" s="285"/>
      <c r="V7870" s="285"/>
      <c r="W7870" s="285"/>
      <c r="X7870" s="285"/>
    </row>
    <row r="7871" spans="1:24">
      <c r="A7871" s="45"/>
      <c r="B7871" s="43">
        <f t="shared" si="129"/>
        <v>7849</v>
      </c>
      <c r="C7871" s="539"/>
      <c r="D7871" s="620"/>
      <c r="E7871" s="620"/>
      <c r="F7871" s="48"/>
      <c r="N7871" s="285"/>
      <c r="O7871" s="285"/>
      <c r="U7871" s="285"/>
      <c r="V7871" s="285"/>
      <c r="W7871" s="285"/>
      <c r="X7871" s="285"/>
    </row>
    <row r="7872" spans="1:24">
      <c r="A7872" s="45"/>
      <c r="B7872" s="43">
        <f t="shared" si="129"/>
        <v>7850</v>
      </c>
      <c r="C7872" s="539"/>
      <c r="D7872" s="620"/>
      <c r="E7872" s="620"/>
      <c r="F7872" s="48"/>
      <c r="N7872" s="285"/>
      <c r="O7872" s="285"/>
      <c r="U7872" s="285"/>
      <c r="V7872" s="285"/>
      <c r="W7872" s="285"/>
      <c r="X7872" s="285"/>
    </row>
    <row r="7873" spans="1:24">
      <c r="A7873" s="45"/>
      <c r="B7873" s="43">
        <f t="shared" si="129"/>
        <v>7851</v>
      </c>
      <c r="C7873" s="539"/>
      <c r="D7873" s="620"/>
      <c r="E7873" s="620"/>
      <c r="F7873" s="48"/>
      <c r="N7873" s="285"/>
      <c r="O7873" s="285"/>
      <c r="U7873" s="285"/>
      <c r="V7873" s="285"/>
      <c r="W7873" s="285"/>
      <c r="X7873" s="285"/>
    </row>
    <row r="7874" spans="1:24">
      <c r="A7874" s="45"/>
      <c r="B7874" s="43">
        <f t="shared" si="129"/>
        <v>7852</v>
      </c>
      <c r="C7874" s="539"/>
      <c r="D7874" s="620"/>
      <c r="E7874" s="620"/>
      <c r="F7874" s="48"/>
      <c r="N7874" s="285"/>
      <c r="O7874" s="285"/>
      <c r="U7874" s="285"/>
      <c r="V7874" s="285"/>
      <c r="W7874" s="285"/>
      <c r="X7874" s="285"/>
    </row>
    <row r="7875" spans="1:24">
      <c r="A7875" s="45"/>
      <c r="B7875" s="43">
        <f t="shared" si="129"/>
        <v>7853</v>
      </c>
      <c r="C7875" s="539"/>
      <c r="D7875" s="620"/>
      <c r="E7875" s="620"/>
      <c r="F7875" s="48"/>
      <c r="N7875" s="285"/>
      <c r="O7875" s="285"/>
      <c r="U7875" s="285"/>
      <c r="V7875" s="285"/>
      <c r="W7875" s="285"/>
      <c r="X7875" s="285"/>
    </row>
    <row r="7876" spans="1:24">
      <c r="A7876" s="45"/>
      <c r="B7876" s="43">
        <f t="shared" si="129"/>
        <v>7854</v>
      </c>
      <c r="C7876" s="539"/>
      <c r="D7876" s="620"/>
      <c r="E7876" s="620"/>
      <c r="F7876" s="48"/>
      <c r="N7876" s="285"/>
      <c r="O7876" s="285"/>
      <c r="U7876" s="285"/>
      <c r="V7876" s="285"/>
      <c r="W7876" s="285"/>
      <c r="X7876" s="285"/>
    </row>
    <row r="7877" spans="1:24">
      <c r="A7877" s="45"/>
      <c r="B7877" s="43">
        <f t="shared" si="129"/>
        <v>7855</v>
      </c>
      <c r="C7877" s="539"/>
      <c r="D7877" s="620"/>
      <c r="E7877" s="620"/>
      <c r="F7877" s="48"/>
      <c r="N7877" s="285"/>
      <c r="O7877" s="285"/>
      <c r="U7877" s="285"/>
      <c r="V7877" s="285"/>
      <c r="W7877" s="285"/>
      <c r="X7877" s="285"/>
    </row>
    <row r="7878" spans="1:24">
      <c r="A7878" s="45"/>
      <c r="B7878" s="43">
        <f t="shared" si="129"/>
        <v>7856</v>
      </c>
      <c r="C7878" s="539"/>
      <c r="D7878" s="620"/>
      <c r="E7878" s="620"/>
      <c r="F7878" s="48"/>
      <c r="N7878" s="285"/>
      <c r="O7878" s="285"/>
      <c r="U7878" s="285"/>
      <c r="V7878" s="285"/>
      <c r="W7878" s="285"/>
      <c r="X7878" s="285"/>
    </row>
    <row r="7879" spans="1:24">
      <c r="A7879" s="45"/>
      <c r="B7879" s="43">
        <f t="shared" si="129"/>
        <v>7857</v>
      </c>
      <c r="C7879" s="539"/>
      <c r="D7879" s="620"/>
      <c r="E7879" s="620"/>
      <c r="F7879" s="48"/>
      <c r="N7879" s="285"/>
      <c r="O7879" s="285"/>
      <c r="U7879" s="285"/>
      <c r="V7879" s="285"/>
      <c r="W7879" s="285"/>
      <c r="X7879" s="285"/>
    </row>
    <row r="7880" spans="1:24">
      <c r="A7880" s="45"/>
      <c r="B7880" s="43">
        <f t="shared" si="129"/>
        <v>7858</v>
      </c>
      <c r="C7880" s="539"/>
      <c r="D7880" s="620"/>
      <c r="E7880" s="620"/>
      <c r="F7880" s="48"/>
      <c r="N7880" s="285"/>
      <c r="O7880" s="285"/>
      <c r="U7880" s="285"/>
      <c r="V7880" s="285"/>
      <c r="W7880" s="285"/>
      <c r="X7880" s="285"/>
    </row>
    <row r="7881" spans="1:24">
      <c r="A7881" s="45"/>
      <c r="B7881" s="43">
        <f t="shared" si="129"/>
        <v>7859</v>
      </c>
      <c r="C7881" s="539"/>
      <c r="D7881" s="620"/>
      <c r="E7881" s="620"/>
      <c r="F7881" s="48"/>
      <c r="N7881" s="285"/>
      <c r="O7881" s="285"/>
      <c r="U7881" s="285"/>
      <c r="V7881" s="285"/>
      <c r="W7881" s="285"/>
      <c r="X7881" s="285"/>
    </row>
    <row r="7882" spans="1:24">
      <c r="A7882" s="45"/>
      <c r="B7882" s="43">
        <f t="shared" si="129"/>
        <v>7860</v>
      </c>
      <c r="C7882" s="539"/>
      <c r="D7882" s="620"/>
      <c r="E7882" s="620"/>
      <c r="F7882" s="48"/>
      <c r="N7882" s="285"/>
      <c r="O7882" s="285"/>
      <c r="U7882" s="285"/>
      <c r="V7882" s="285"/>
      <c r="W7882" s="285"/>
      <c r="X7882" s="285"/>
    </row>
    <row r="7883" spans="1:24">
      <c r="A7883" s="45"/>
      <c r="B7883" s="43">
        <f t="shared" si="129"/>
        <v>7861</v>
      </c>
      <c r="C7883" s="539"/>
      <c r="D7883" s="620"/>
      <c r="E7883" s="620"/>
      <c r="F7883" s="48"/>
      <c r="N7883" s="285"/>
      <c r="O7883" s="285"/>
      <c r="U7883" s="285"/>
      <c r="V7883" s="285"/>
      <c r="W7883" s="285"/>
      <c r="X7883" s="285"/>
    </row>
    <row r="7884" spans="1:24">
      <c r="A7884" s="45"/>
      <c r="B7884" s="43">
        <f t="shared" si="129"/>
        <v>7862</v>
      </c>
      <c r="C7884" s="539"/>
      <c r="D7884" s="620"/>
      <c r="E7884" s="620"/>
      <c r="F7884" s="48"/>
      <c r="N7884" s="285"/>
      <c r="O7884" s="285"/>
      <c r="U7884" s="285"/>
      <c r="V7884" s="285"/>
      <c r="W7884" s="285"/>
      <c r="X7884" s="285"/>
    </row>
    <row r="7885" spans="1:24">
      <c r="A7885" s="45"/>
      <c r="B7885" s="43">
        <f t="shared" si="129"/>
        <v>7863</v>
      </c>
      <c r="C7885" s="539"/>
      <c r="D7885" s="620"/>
      <c r="E7885" s="620"/>
      <c r="F7885" s="48"/>
      <c r="N7885" s="285"/>
      <c r="O7885" s="285"/>
      <c r="U7885" s="285"/>
      <c r="V7885" s="285"/>
      <c r="W7885" s="285"/>
      <c r="X7885" s="285"/>
    </row>
    <row r="7886" spans="1:24">
      <c r="A7886" s="45"/>
      <c r="B7886" s="43">
        <f t="shared" si="129"/>
        <v>7864</v>
      </c>
      <c r="C7886" s="539"/>
      <c r="D7886" s="620"/>
      <c r="E7886" s="620"/>
      <c r="F7886" s="48"/>
      <c r="N7886" s="285"/>
      <c r="O7886" s="285"/>
      <c r="U7886" s="285"/>
      <c r="V7886" s="285"/>
      <c r="W7886" s="285"/>
      <c r="X7886" s="285"/>
    </row>
    <row r="7887" spans="1:24">
      <c r="A7887" s="45"/>
      <c r="B7887" s="43">
        <f t="shared" si="129"/>
        <v>7865</v>
      </c>
      <c r="C7887" s="539"/>
      <c r="D7887" s="620"/>
      <c r="E7887" s="620"/>
      <c r="F7887" s="48"/>
      <c r="N7887" s="285"/>
      <c r="O7887" s="285"/>
      <c r="U7887" s="285"/>
      <c r="V7887" s="285"/>
      <c r="W7887" s="285"/>
      <c r="X7887" s="285"/>
    </row>
    <row r="7888" spans="1:24">
      <c r="A7888" s="45"/>
      <c r="B7888" s="43">
        <f t="shared" si="129"/>
        <v>7866</v>
      </c>
      <c r="C7888" s="539"/>
      <c r="D7888" s="620"/>
      <c r="E7888" s="620"/>
      <c r="F7888" s="48"/>
      <c r="N7888" s="285"/>
      <c r="O7888" s="285"/>
      <c r="U7888" s="285"/>
      <c r="V7888" s="285"/>
      <c r="W7888" s="285"/>
      <c r="X7888" s="285"/>
    </row>
    <row r="7889" spans="1:24">
      <c r="A7889" s="45"/>
      <c r="B7889" s="43">
        <f t="shared" si="129"/>
        <v>7867</v>
      </c>
      <c r="C7889" s="539"/>
      <c r="D7889" s="620"/>
      <c r="E7889" s="620"/>
      <c r="F7889" s="48"/>
      <c r="N7889" s="285"/>
      <c r="O7889" s="285"/>
      <c r="U7889" s="285"/>
      <c r="V7889" s="285"/>
      <c r="W7889" s="285"/>
      <c r="X7889" s="285"/>
    </row>
    <row r="7890" spans="1:24">
      <c r="A7890" s="45"/>
      <c r="B7890" s="43">
        <f t="shared" si="129"/>
        <v>7868</v>
      </c>
      <c r="C7890" s="539"/>
      <c r="D7890" s="620"/>
      <c r="E7890" s="620"/>
      <c r="F7890" s="48"/>
      <c r="N7890" s="285"/>
      <c r="O7890" s="285"/>
      <c r="U7890" s="285"/>
      <c r="V7890" s="285"/>
      <c r="W7890" s="285"/>
      <c r="X7890" s="285"/>
    </row>
    <row r="7891" spans="1:24">
      <c r="A7891" s="45"/>
      <c r="B7891" s="43">
        <f t="shared" si="129"/>
        <v>7869</v>
      </c>
      <c r="C7891" s="539"/>
      <c r="D7891" s="620"/>
      <c r="E7891" s="620"/>
      <c r="F7891" s="48"/>
      <c r="N7891" s="285"/>
      <c r="O7891" s="285"/>
      <c r="U7891" s="285"/>
      <c r="V7891" s="285"/>
      <c r="W7891" s="285"/>
      <c r="X7891" s="285"/>
    </row>
    <row r="7892" spans="1:24">
      <c r="A7892" s="45"/>
      <c r="B7892" s="43">
        <f t="shared" si="129"/>
        <v>7870</v>
      </c>
      <c r="C7892" s="539"/>
      <c r="D7892" s="620"/>
      <c r="E7892" s="620"/>
      <c r="F7892" s="48"/>
      <c r="N7892" s="285"/>
      <c r="O7892" s="285"/>
      <c r="U7892" s="285"/>
      <c r="V7892" s="285"/>
      <c r="W7892" s="285"/>
      <c r="X7892" s="285"/>
    </row>
    <row r="7893" spans="1:24">
      <c r="A7893" s="45"/>
      <c r="B7893" s="43">
        <f t="shared" si="129"/>
        <v>7871</v>
      </c>
      <c r="C7893" s="539"/>
      <c r="D7893" s="620"/>
      <c r="E7893" s="620"/>
      <c r="F7893" s="48"/>
      <c r="N7893" s="285"/>
      <c r="O7893" s="285"/>
      <c r="U7893" s="285"/>
      <c r="V7893" s="285"/>
      <c r="W7893" s="285"/>
      <c r="X7893" s="285"/>
    </row>
    <row r="7894" spans="1:24">
      <c r="A7894" s="45"/>
      <c r="B7894" s="43">
        <f t="shared" si="129"/>
        <v>7872</v>
      </c>
      <c r="C7894" s="539"/>
      <c r="D7894" s="620"/>
      <c r="E7894" s="620"/>
      <c r="F7894" s="48"/>
      <c r="N7894" s="285"/>
      <c r="O7894" s="285"/>
      <c r="U7894" s="285"/>
      <c r="V7894" s="285"/>
      <c r="W7894" s="285"/>
      <c r="X7894" s="285"/>
    </row>
    <row r="7895" spans="1:24">
      <c r="A7895" s="45"/>
      <c r="B7895" s="43">
        <f t="shared" si="129"/>
        <v>7873</v>
      </c>
      <c r="C7895" s="539"/>
      <c r="D7895" s="620"/>
      <c r="E7895" s="620"/>
      <c r="F7895" s="48"/>
      <c r="N7895" s="285"/>
      <c r="O7895" s="285"/>
      <c r="U7895" s="285"/>
      <c r="V7895" s="285"/>
      <c r="W7895" s="285"/>
      <c r="X7895" s="285"/>
    </row>
    <row r="7896" spans="1:24">
      <c r="A7896" s="45"/>
      <c r="B7896" s="43">
        <f t="shared" si="129"/>
        <v>7874</v>
      </c>
      <c r="C7896" s="539"/>
      <c r="D7896" s="620"/>
      <c r="E7896" s="620"/>
      <c r="F7896" s="48"/>
      <c r="N7896" s="285"/>
      <c r="O7896" s="285"/>
      <c r="U7896" s="285"/>
      <c r="V7896" s="285"/>
      <c r="W7896" s="285"/>
      <c r="X7896" s="285"/>
    </row>
    <row r="7897" spans="1:24">
      <c r="A7897" s="45"/>
      <c r="B7897" s="43">
        <f t="shared" ref="B7897:B7960" si="130">B7896+1</f>
        <v>7875</v>
      </c>
      <c r="C7897" s="539"/>
      <c r="D7897" s="620"/>
      <c r="E7897" s="620"/>
      <c r="F7897" s="48"/>
      <c r="N7897" s="285"/>
      <c r="O7897" s="285"/>
      <c r="U7897" s="285"/>
      <c r="V7897" s="285"/>
      <c r="W7897" s="285"/>
      <c r="X7897" s="285"/>
    </row>
    <row r="7898" spans="1:24">
      <c r="A7898" s="45"/>
      <c r="B7898" s="43">
        <f t="shared" si="130"/>
        <v>7876</v>
      </c>
      <c r="C7898" s="539"/>
      <c r="D7898" s="620"/>
      <c r="E7898" s="620"/>
      <c r="F7898" s="48"/>
      <c r="N7898" s="285"/>
      <c r="O7898" s="285"/>
      <c r="U7898" s="285"/>
      <c r="V7898" s="285"/>
      <c r="W7898" s="285"/>
      <c r="X7898" s="285"/>
    </row>
    <row r="7899" spans="1:24">
      <c r="A7899" s="45"/>
      <c r="B7899" s="43">
        <f t="shared" si="130"/>
        <v>7877</v>
      </c>
      <c r="C7899" s="539"/>
      <c r="D7899" s="620"/>
      <c r="E7899" s="620"/>
      <c r="F7899" s="48"/>
      <c r="N7899" s="285"/>
      <c r="O7899" s="285"/>
      <c r="U7899" s="285"/>
      <c r="V7899" s="285"/>
      <c r="W7899" s="285"/>
      <c r="X7899" s="285"/>
    </row>
    <row r="7900" spans="1:24">
      <c r="A7900" s="45"/>
      <c r="B7900" s="43">
        <f t="shared" si="130"/>
        <v>7878</v>
      </c>
      <c r="C7900" s="539"/>
      <c r="D7900" s="620"/>
      <c r="E7900" s="620"/>
      <c r="F7900" s="48"/>
      <c r="N7900" s="285"/>
      <c r="O7900" s="285"/>
      <c r="U7900" s="285"/>
      <c r="V7900" s="285"/>
      <c r="W7900" s="285"/>
      <c r="X7900" s="285"/>
    </row>
    <row r="7901" spans="1:24">
      <c r="A7901" s="45"/>
      <c r="B7901" s="43">
        <f t="shared" si="130"/>
        <v>7879</v>
      </c>
      <c r="C7901" s="539"/>
      <c r="D7901" s="620"/>
      <c r="E7901" s="620"/>
      <c r="F7901" s="48"/>
      <c r="N7901" s="285"/>
      <c r="O7901" s="285"/>
      <c r="U7901" s="285"/>
      <c r="V7901" s="285"/>
      <c r="W7901" s="285"/>
      <c r="X7901" s="285"/>
    </row>
    <row r="7902" spans="1:24">
      <c r="A7902" s="45"/>
      <c r="B7902" s="43">
        <f t="shared" si="130"/>
        <v>7880</v>
      </c>
      <c r="C7902" s="539"/>
      <c r="D7902" s="620"/>
      <c r="E7902" s="620"/>
      <c r="F7902" s="48"/>
      <c r="N7902" s="285"/>
      <c r="O7902" s="285"/>
      <c r="U7902" s="285"/>
      <c r="V7902" s="285"/>
      <c r="W7902" s="285"/>
      <c r="X7902" s="285"/>
    </row>
    <row r="7903" spans="1:24">
      <c r="A7903" s="45"/>
      <c r="B7903" s="43">
        <f t="shared" si="130"/>
        <v>7881</v>
      </c>
      <c r="C7903" s="539"/>
      <c r="D7903" s="620"/>
      <c r="E7903" s="620"/>
      <c r="F7903" s="48"/>
      <c r="N7903" s="285"/>
      <c r="O7903" s="285"/>
      <c r="U7903" s="285"/>
      <c r="V7903" s="285"/>
      <c r="W7903" s="285"/>
      <c r="X7903" s="285"/>
    </row>
    <row r="7904" spans="1:24">
      <c r="A7904" s="45"/>
      <c r="B7904" s="43">
        <f t="shared" si="130"/>
        <v>7882</v>
      </c>
      <c r="C7904" s="539"/>
      <c r="D7904" s="620"/>
      <c r="E7904" s="620"/>
      <c r="F7904" s="48"/>
      <c r="N7904" s="285"/>
      <c r="O7904" s="285"/>
      <c r="U7904" s="285"/>
      <c r="V7904" s="285"/>
      <c r="W7904" s="285"/>
      <c r="X7904" s="285"/>
    </row>
    <row r="7905" spans="1:24">
      <c r="A7905" s="45"/>
      <c r="B7905" s="43">
        <f t="shared" si="130"/>
        <v>7883</v>
      </c>
      <c r="C7905" s="539"/>
      <c r="D7905" s="620"/>
      <c r="E7905" s="620"/>
      <c r="F7905" s="48"/>
      <c r="N7905" s="285"/>
      <c r="O7905" s="285"/>
      <c r="U7905" s="285"/>
      <c r="V7905" s="285"/>
      <c r="W7905" s="285"/>
      <c r="X7905" s="285"/>
    </row>
    <row r="7906" spans="1:24">
      <c r="A7906" s="45"/>
      <c r="B7906" s="43">
        <f t="shared" si="130"/>
        <v>7884</v>
      </c>
      <c r="C7906" s="539"/>
      <c r="D7906" s="620"/>
      <c r="E7906" s="620"/>
      <c r="F7906" s="48"/>
      <c r="N7906" s="285"/>
      <c r="O7906" s="285"/>
      <c r="U7906" s="285"/>
      <c r="V7906" s="285"/>
      <c r="W7906" s="285"/>
      <c r="X7906" s="285"/>
    </row>
    <row r="7907" spans="1:24">
      <c r="A7907" s="45"/>
      <c r="B7907" s="43">
        <f t="shared" si="130"/>
        <v>7885</v>
      </c>
      <c r="C7907" s="539"/>
      <c r="D7907" s="620"/>
      <c r="E7907" s="620"/>
      <c r="F7907" s="48"/>
      <c r="N7907" s="285"/>
      <c r="O7907" s="285"/>
      <c r="U7907" s="285"/>
      <c r="V7907" s="285"/>
      <c r="W7907" s="285"/>
      <c r="X7907" s="285"/>
    </row>
    <row r="7908" spans="1:24">
      <c r="A7908" s="45"/>
      <c r="B7908" s="43">
        <f t="shared" si="130"/>
        <v>7886</v>
      </c>
      <c r="C7908" s="539"/>
      <c r="D7908" s="620"/>
      <c r="E7908" s="620"/>
      <c r="F7908" s="48"/>
      <c r="N7908" s="285"/>
      <c r="O7908" s="285"/>
      <c r="U7908" s="285"/>
      <c r="V7908" s="285"/>
      <c r="W7908" s="285"/>
      <c r="X7908" s="285"/>
    </row>
    <row r="7909" spans="1:24">
      <c r="A7909" s="45"/>
      <c r="B7909" s="43">
        <f t="shared" si="130"/>
        <v>7887</v>
      </c>
      <c r="C7909" s="539"/>
      <c r="D7909" s="620"/>
      <c r="E7909" s="620"/>
      <c r="F7909" s="48"/>
      <c r="N7909" s="285"/>
      <c r="O7909" s="285"/>
      <c r="U7909" s="285"/>
      <c r="V7909" s="285"/>
      <c r="W7909" s="285"/>
      <c r="X7909" s="285"/>
    </row>
    <row r="7910" spans="1:24">
      <c r="A7910" s="45"/>
      <c r="B7910" s="43">
        <f t="shared" si="130"/>
        <v>7888</v>
      </c>
      <c r="C7910" s="539"/>
      <c r="D7910" s="620"/>
      <c r="E7910" s="620"/>
      <c r="F7910" s="48"/>
      <c r="N7910" s="285"/>
      <c r="O7910" s="285"/>
      <c r="U7910" s="285"/>
      <c r="V7910" s="285"/>
      <c r="W7910" s="285"/>
      <c r="X7910" s="285"/>
    </row>
    <row r="7911" spans="1:24">
      <c r="A7911" s="45"/>
      <c r="B7911" s="43">
        <f t="shared" si="130"/>
        <v>7889</v>
      </c>
      <c r="C7911" s="539"/>
      <c r="D7911" s="620"/>
      <c r="E7911" s="620"/>
      <c r="F7911" s="48"/>
      <c r="N7911" s="285"/>
      <c r="O7911" s="285"/>
      <c r="U7911" s="285"/>
      <c r="V7911" s="285"/>
      <c r="W7911" s="285"/>
      <c r="X7911" s="285"/>
    </row>
    <row r="7912" spans="1:24">
      <c r="A7912" s="45"/>
      <c r="B7912" s="43">
        <f t="shared" si="130"/>
        <v>7890</v>
      </c>
      <c r="C7912" s="539"/>
      <c r="D7912" s="620"/>
      <c r="E7912" s="620"/>
      <c r="F7912" s="48"/>
      <c r="N7912" s="285"/>
      <c r="O7912" s="285"/>
      <c r="U7912" s="285"/>
      <c r="V7912" s="285"/>
      <c r="W7912" s="285"/>
      <c r="X7912" s="285"/>
    </row>
    <row r="7913" spans="1:24">
      <c r="A7913" s="45"/>
      <c r="B7913" s="43">
        <f t="shared" si="130"/>
        <v>7891</v>
      </c>
      <c r="C7913" s="539"/>
      <c r="D7913" s="620"/>
      <c r="E7913" s="620"/>
      <c r="F7913" s="48"/>
      <c r="N7913" s="285"/>
      <c r="O7913" s="285"/>
      <c r="U7913" s="285"/>
      <c r="V7913" s="285"/>
      <c r="W7913" s="285"/>
      <c r="X7913" s="285"/>
    </row>
    <row r="7914" spans="1:24">
      <c r="A7914" s="45"/>
      <c r="B7914" s="43">
        <f t="shared" si="130"/>
        <v>7892</v>
      </c>
      <c r="C7914" s="539"/>
      <c r="D7914" s="620"/>
      <c r="E7914" s="620"/>
      <c r="F7914" s="48"/>
      <c r="N7914" s="285"/>
      <c r="O7914" s="285"/>
      <c r="U7914" s="285"/>
      <c r="V7914" s="285"/>
      <c r="W7914" s="285"/>
      <c r="X7914" s="285"/>
    </row>
    <row r="7915" spans="1:24">
      <c r="A7915" s="45"/>
      <c r="B7915" s="43">
        <f t="shared" si="130"/>
        <v>7893</v>
      </c>
      <c r="C7915" s="539"/>
      <c r="D7915" s="620"/>
      <c r="E7915" s="620"/>
      <c r="F7915" s="48"/>
      <c r="N7915" s="285"/>
      <c r="O7915" s="285"/>
      <c r="U7915" s="285"/>
      <c r="V7915" s="285"/>
      <c r="W7915" s="285"/>
      <c r="X7915" s="285"/>
    </row>
    <row r="7916" spans="1:24">
      <c r="A7916" s="45"/>
      <c r="B7916" s="43">
        <f t="shared" si="130"/>
        <v>7894</v>
      </c>
      <c r="C7916" s="539"/>
      <c r="D7916" s="620"/>
      <c r="E7916" s="620"/>
      <c r="F7916" s="48"/>
      <c r="N7916" s="285"/>
      <c r="O7916" s="285"/>
      <c r="U7916" s="285"/>
      <c r="V7916" s="285"/>
      <c r="W7916" s="285"/>
      <c r="X7916" s="285"/>
    </row>
    <row r="7917" spans="1:24">
      <c r="A7917" s="45"/>
      <c r="B7917" s="43">
        <f t="shared" si="130"/>
        <v>7895</v>
      </c>
      <c r="C7917" s="539"/>
      <c r="D7917" s="620"/>
      <c r="E7917" s="620"/>
      <c r="F7917" s="48"/>
      <c r="N7917" s="285"/>
      <c r="O7917" s="285"/>
      <c r="U7917" s="285"/>
      <c r="V7917" s="285"/>
      <c r="W7917" s="285"/>
      <c r="X7917" s="285"/>
    </row>
    <row r="7918" spans="1:24">
      <c r="A7918" s="45"/>
      <c r="B7918" s="43">
        <f t="shared" si="130"/>
        <v>7896</v>
      </c>
      <c r="C7918" s="539"/>
      <c r="D7918" s="620"/>
      <c r="E7918" s="620"/>
      <c r="F7918" s="48"/>
      <c r="N7918" s="285"/>
      <c r="O7918" s="285"/>
      <c r="U7918" s="285"/>
      <c r="V7918" s="285"/>
      <c r="W7918" s="285"/>
      <c r="X7918" s="285"/>
    </row>
    <row r="7919" spans="1:24">
      <c r="A7919" s="45"/>
      <c r="B7919" s="43">
        <f t="shared" si="130"/>
        <v>7897</v>
      </c>
      <c r="C7919" s="539"/>
      <c r="D7919" s="620"/>
      <c r="E7919" s="620"/>
      <c r="F7919" s="48"/>
      <c r="N7919" s="285"/>
      <c r="O7919" s="285"/>
      <c r="U7919" s="285"/>
      <c r="V7919" s="285"/>
      <c r="W7919" s="285"/>
      <c r="X7919" s="285"/>
    </row>
    <row r="7920" spans="1:24">
      <c r="A7920" s="45"/>
      <c r="B7920" s="43">
        <f t="shared" si="130"/>
        <v>7898</v>
      </c>
      <c r="C7920" s="539"/>
      <c r="D7920" s="620"/>
      <c r="E7920" s="620"/>
      <c r="F7920" s="48"/>
      <c r="N7920" s="285"/>
      <c r="O7920" s="285"/>
      <c r="U7920" s="285"/>
      <c r="V7920" s="285"/>
      <c r="W7920" s="285"/>
      <c r="X7920" s="285"/>
    </row>
    <row r="7921" spans="1:24">
      <c r="A7921" s="45"/>
      <c r="B7921" s="43">
        <f t="shared" si="130"/>
        <v>7899</v>
      </c>
      <c r="C7921" s="539"/>
      <c r="D7921" s="620"/>
      <c r="E7921" s="620"/>
      <c r="F7921" s="48"/>
      <c r="N7921" s="285"/>
      <c r="O7921" s="285"/>
      <c r="U7921" s="285"/>
      <c r="V7921" s="285"/>
      <c r="W7921" s="285"/>
      <c r="X7921" s="285"/>
    </row>
    <row r="7922" spans="1:24">
      <c r="A7922" s="45"/>
      <c r="B7922" s="43">
        <f t="shared" si="130"/>
        <v>7900</v>
      </c>
      <c r="C7922" s="539"/>
      <c r="D7922" s="620"/>
      <c r="E7922" s="620"/>
      <c r="F7922" s="48"/>
      <c r="N7922" s="285"/>
      <c r="O7922" s="285"/>
      <c r="U7922" s="285"/>
      <c r="V7922" s="285"/>
      <c r="W7922" s="285"/>
      <c r="X7922" s="285"/>
    </row>
    <row r="7923" spans="1:24">
      <c r="A7923" s="45"/>
      <c r="B7923" s="43">
        <f t="shared" si="130"/>
        <v>7901</v>
      </c>
      <c r="C7923" s="539"/>
      <c r="D7923" s="620"/>
      <c r="E7923" s="620"/>
      <c r="F7923" s="48"/>
      <c r="N7923" s="285"/>
      <c r="O7923" s="285"/>
      <c r="U7923" s="285"/>
      <c r="V7923" s="285"/>
      <c r="W7923" s="285"/>
      <c r="X7923" s="285"/>
    </row>
    <row r="7924" spans="1:24">
      <c r="A7924" s="45"/>
      <c r="B7924" s="43">
        <f t="shared" si="130"/>
        <v>7902</v>
      </c>
      <c r="C7924" s="539"/>
      <c r="D7924" s="620"/>
      <c r="E7924" s="620"/>
      <c r="F7924" s="48"/>
      <c r="N7924" s="285"/>
      <c r="O7924" s="285"/>
      <c r="U7924" s="285"/>
      <c r="V7924" s="285"/>
      <c r="W7924" s="285"/>
      <c r="X7924" s="285"/>
    </row>
    <row r="7925" spans="1:24">
      <c r="A7925" s="45"/>
      <c r="B7925" s="43">
        <f t="shared" si="130"/>
        <v>7903</v>
      </c>
      <c r="C7925" s="539"/>
      <c r="D7925" s="620"/>
      <c r="E7925" s="620"/>
      <c r="F7925" s="48"/>
      <c r="N7925" s="285"/>
      <c r="O7925" s="285"/>
      <c r="U7925" s="285"/>
      <c r="V7925" s="285"/>
      <c r="W7925" s="285"/>
      <c r="X7925" s="285"/>
    </row>
    <row r="7926" spans="1:24">
      <c r="A7926" s="45"/>
      <c r="B7926" s="43">
        <f t="shared" si="130"/>
        <v>7904</v>
      </c>
      <c r="C7926" s="539"/>
      <c r="D7926" s="620"/>
      <c r="E7926" s="620"/>
      <c r="F7926" s="48"/>
      <c r="N7926" s="285"/>
      <c r="O7926" s="285"/>
      <c r="U7926" s="285"/>
      <c r="V7926" s="285"/>
      <c r="W7926" s="285"/>
      <c r="X7926" s="285"/>
    </row>
    <row r="7927" spans="1:24">
      <c r="A7927" s="45"/>
      <c r="B7927" s="43">
        <f t="shared" si="130"/>
        <v>7905</v>
      </c>
      <c r="C7927" s="539"/>
      <c r="D7927" s="620"/>
      <c r="E7927" s="620"/>
      <c r="F7927" s="48"/>
      <c r="N7927" s="285"/>
      <c r="O7927" s="285"/>
      <c r="U7927" s="285"/>
      <c r="V7927" s="285"/>
      <c r="W7927" s="285"/>
      <c r="X7927" s="285"/>
    </row>
    <row r="7928" spans="1:24">
      <c r="A7928" s="45"/>
      <c r="B7928" s="43">
        <f t="shared" si="130"/>
        <v>7906</v>
      </c>
      <c r="C7928" s="539"/>
      <c r="D7928" s="620"/>
      <c r="E7928" s="620"/>
      <c r="F7928" s="48"/>
      <c r="N7928" s="285"/>
      <c r="O7928" s="285"/>
      <c r="U7928" s="285"/>
      <c r="V7928" s="285"/>
      <c r="W7928" s="285"/>
      <c r="X7928" s="285"/>
    </row>
    <row r="7929" spans="1:24">
      <c r="A7929" s="45"/>
      <c r="B7929" s="43">
        <f t="shared" si="130"/>
        <v>7907</v>
      </c>
      <c r="C7929" s="539"/>
      <c r="D7929" s="620"/>
      <c r="E7929" s="620"/>
      <c r="F7929" s="48"/>
      <c r="N7929" s="285"/>
      <c r="O7929" s="285"/>
      <c r="U7929" s="285"/>
      <c r="V7929" s="285"/>
      <c r="W7929" s="285"/>
      <c r="X7929" s="285"/>
    </row>
    <row r="7930" spans="1:24">
      <c r="A7930" s="45"/>
      <c r="B7930" s="43">
        <f t="shared" si="130"/>
        <v>7908</v>
      </c>
      <c r="C7930" s="539"/>
      <c r="D7930" s="620"/>
      <c r="E7930" s="620"/>
      <c r="F7930" s="48"/>
      <c r="N7930" s="285"/>
      <c r="O7930" s="285"/>
      <c r="U7930" s="285"/>
      <c r="V7930" s="285"/>
      <c r="W7930" s="285"/>
      <c r="X7930" s="285"/>
    </row>
    <row r="7931" spans="1:24">
      <c r="A7931" s="45"/>
      <c r="B7931" s="43">
        <f t="shared" si="130"/>
        <v>7909</v>
      </c>
      <c r="C7931" s="539"/>
      <c r="D7931" s="620"/>
      <c r="E7931" s="620"/>
      <c r="F7931" s="48"/>
      <c r="N7931" s="285"/>
      <c r="O7931" s="285"/>
      <c r="U7931" s="285"/>
      <c r="V7931" s="285"/>
      <c r="W7931" s="285"/>
      <c r="X7931" s="285"/>
    </row>
    <row r="7932" spans="1:24">
      <c r="A7932" s="45"/>
      <c r="B7932" s="43">
        <f t="shared" si="130"/>
        <v>7910</v>
      </c>
      <c r="C7932" s="539"/>
      <c r="D7932" s="620"/>
      <c r="E7932" s="620"/>
      <c r="F7932" s="48"/>
      <c r="N7932" s="285"/>
      <c r="O7932" s="285"/>
      <c r="U7932" s="285"/>
      <c r="V7932" s="285"/>
      <c r="W7932" s="285"/>
      <c r="X7932" s="285"/>
    </row>
    <row r="7933" spans="1:24">
      <c r="A7933" s="45"/>
      <c r="B7933" s="43">
        <f t="shared" si="130"/>
        <v>7911</v>
      </c>
      <c r="C7933" s="539"/>
      <c r="D7933" s="620"/>
      <c r="E7933" s="620"/>
      <c r="F7933" s="48"/>
      <c r="N7933" s="285"/>
      <c r="O7933" s="285"/>
      <c r="U7933" s="285"/>
      <c r="V7933" s="285"/>
      <c r="W7933" s="285"/>
      <c r="X7933" s="285"/>
    </row>
    <row r="7934" spans="1:24">
      <c r="A7934" s="45"/>
      <c r="B7934" s="43">
        <f t="shared" si="130"/>
        <v>7912</v>
      </c>
      <c r="C7934" s="539"/>
      <c r="D7934" s="620"/>
      <c r="E7934" s="620"/>
      <c r="F7934" s="48"/>
      <c r="N7934" s="285"/>
      <c r="O7934" s="285"/>
      <c r="U7934" s="285"/>
      <c r="V7934" s="285"/>
      <c r="W7934" s="285"/>
      <c r="X7934" s="285"/>
    </row>
    <row r="7935" spans="1:24">
      <c r="A7935" s="45"/>
      <c r="B7935" s="43">
        <f t="shared" si="130"/>
        <v>7913</v>
      </c>
      <c r="C7935" s="539"/>
      <c r="D7935" s="620"/>
      <c r="E7935" s="620"/>
      <c r="F7935" s="48"/>
      <c r="N7935" s="285"/>
      <c r="O7935" s="285"/>
      <c r="U7935" s="285"/>
      <c r="V7935" s="285"/>
      <c r="W7935" s="285"/>
      <c r="X7935" s="285"/>
    </row>
    <row r="7936" spans="1:24">
      <c r="A7936" s="45"/>
      <c r="B7936" s="43">
        <f t="shared" si="130"/>
        <v>7914</v>
      </c>
      <c r="C7936" s="539"/>
      <c r="D7936" s="620"/>
      <c r="E7936" s="620"/>
      <c r="F7936" s="48"/>
      <c r="N7936" s="285"/>
      <c r="O7936" s="285"/>
      <c r="U7936" s="285"/>
      <c r="V7936" s="285"/>
      <c r="W7936" s="285"/>
      <c r="X7936" s="285"/>
    </row>
    <row r="7937" spans="1:24">
      <c r="A7937" s="45"/>
      <c r="B7937" s="43">
        <f t="shared" si="130"/>
        <v>7915</v>
      </c>
      <c r="C7937" s="539"/>
      <c r="D7937" s="620"/>
      <c r="E7937" s="620"/>
      <c r="F7937" s="48"/>
      <c r="N7937" s="285"/>
      <c r="O7937" s="285"/>
      <c r="U7937" s="285"/>
      <c r="V7937" s="285"/>
      <c r="W7937" s="285"/>
      <c r="X7937" s="285"/>
    </row>
    <row r="7938" spans="1:24">
      <c r="A7938" s="45"/>
      <c r="B7938" s="43">
        <f t="shared" si="130"/>
        <v>7916</v>
      </c>
      <c r="C7938" s="539"/>
      <c r="D7938" s="620"/>
      <c r="E7938" s="620"/>
      <c r="F7938" s="48"/>
      <c r="N7938" s="285"/>
      <c r="O7938" s="285"/>
      <c r="U7938" s="285"/>
      <c r="V7938" s="285"/>
      <c r="W7938" s="285"/>
      <c r="X7938" s="285"/>
    </row>
    <row r="7939" spans="1:24">
      <c r="A7939" s="45"/>
      <c r="B7939" s="43">
        <f t="shared" si="130"/>
        <v>7917</v>
      </c>
      <c r="C7939" s="539"/>
      <c r="D7939" s="620"/>
      <c r="E7939" s="620"/>
      <c r="F7939" s="48"/>
      <c r="N7939" s="285"/>
      <c r="O7939" s="285"/>
      <c r="U7939" s="285"/>
      <c r="V7939" s="285"/>
      <c r="W7939" s="285"/>
      <c r="X7939" s="285"/>
    </row>
    <row r="7940" spans="1:24">
      <c r="A7940" s="45"/>
      <c r="B7940" s="43">
        <f t="shared" si="130"/>
        <v>7918</v>
      </c>
      <c r="C7940" s="539"/>
      <c r="D7940" s="620"/>
      <c r="E7940" s="620"/>
      <c r="F7940" s="48"/>
      <c r="N7940" s="285"/>
      <c r="O7940" s="285"/>
      <c r="U7940" s="285"/>
      <c r="V7940" s="285"/>
      <c r="W7940" s="285"/>
      <c r="X7940" s="285"/>
    </row>
    <row r="7941" spans="1:24">
      <c r="A7941" s="45"/>
      <c r="B7941" s="43">
        <f t="shared" si="130"/>
        <v>7919</v>
      </c>
      <c r="C7941" s="539"/>
      <c r="D7941" s="620"/>
      <c r="E7941" s="620"/>
      <c r="F7941" s="48"/>
      <c r="N7941" s="285"/>
      <c r="O7941" s="285"/>
      <c r="U7941" s="285"/>
      <c r="V7941" s="285"/>
      <c r="W7941" s="285"/>
      <c r="X7941" s="285"/>
    </row>
    <row r="7942" spans="1:24">
      <c r="A7942" s="45"/>
      <c r="B7942" s="43">
        <f t="shared" si="130"/>
        <v>7920</v>
      </c>
      <c r="C7942" s="539"/>
      <c r="D7942" s="620"/>
      <c r="E7942" s="620"/>
      <c r="F7942" s="48"/>
      <c r="N7942" s="285"/>
      <c r="O7942" s="285"/>
      <c r="U7942" s="285"/>
      <c r="V7942" s="285"/>
      <c r="W7942" s="285"/>
      <c r="X7942" s="285"/>
    </row>
    <row r="7943" spans="1:24">
      <c r="A7943" s="45"/>
      <c r="B7943" s="43">
        <f t="shared" si="130"/>
        <v>7921</v>
      </c>
      <c r="C7943" s="539"/>
      <c r="D7943" s="620"/>
      <c r="E7943" s="620"/>
      <c r="F7943" s="48"/>
      <c r="N7943" s="285"/>
      <c r="O7943" s="285"/>
      <c r="U7943" s="285"/>
      <c r="V7943" s="285"/>
      <c r="W7943" s="285"/>
      <c r="X7943" s="285"/>
    </row>
    <row r="7944" spans="1:24">
      <c r="A7944" s="45"/>
      <c r="B7944" s="43">
        <f t="shared" si="130"/>
        <v>7922</v>
      </c>
      <c r="C7944" s="539"/>
      <c r="D7944" s="620"/>
      <c r="E7944" s="620"/>
      <c r="F7944" s="48"/>
      <c r="N7944" s="285"/>
      <c r="O7944" s="285"/>
      <c r="U7944" s="285"/>
      <c r="V7944" s="285"/>
      <c r="W7944" s="285"/>
      <c r="X7944" s="285"/>
    </row>
    <row r="7945" spans="1:24">
      <c r="A7945" s="45"/>
      <c r="B7945" s="43">
        <f t="shared" si="130"/>
        <v>7923</v>
      </c>
      <c r="C7945" s="539"/>
      <c r="D7945" s="620"/>
      <c r="E7945" s="620"/>
      <c r="F7945" s="48"/>
      <c r="N7945" s="285"/>
      <c r="O7945" s="285"/>
      <c r="U7945" s="285"/>
      <c r="V7945" s="285"/>
      <c r="W7945" s="285"/>
      <c r="X7945" s="285"/>
    </row>
    <row r="7946" spans="1:24">
      <c r="A7946" s="45"/>
      <c r="B7946" s="43">
        <f t="shared" si="130"/>
        <v>7924</v>
      </c>
      <c r="C7946" s="539"/>
      <c r="D7946" s="620"/>
      <c r="E7946" s="620"/>
      <c r="F7946" s="48"/>
      <c r="N7946" s="285"/>
      <c r="O7946" s="285"/>
      <c r="U7946" s="285"/>
      <c r="V7946" s="285"/>
      <c r="W7946" s="285"/>
      <c r="X7946" s="285"/>
    </row>
    <row r="7947" spans="1:24">
      <c r="A7947" s="45"/>
      <c r="B7947" s="43">
        <f t="shared" si="130"/>
        <v>7925</v>
      </c>
      <c r="C7947" s="539"/>
      <c r="D7947" s="620"/>
      <c r="E7947" s="620"/>
      <c r="F7947" s="48"/>
      <c r="N7947" s="285"/>
      <c r="O7947" s="285"/>
      <c r="U7947" s="285"/>
      <c r="V7947" s="285"/>
      <c r="W7947" s="285"/>
      <c r="X7947" s="285"/>
    </row>
    <row r="7948" spans="1:24">
      <c r="A7948" s="45"/>
      <c r="B7948" s="43">
        <f t="shared" si="130"/>
        <v>7926</v>
      </c>
      <c r="C7948" s="539"/>
      <c r="D7948" s="620"/>
      <c r="E7948" s="620"/>
      <c r="F7948" s="48"/>
      <c r="N7948" s="285"/>
      <c r="O7948" s="285"/>
      <c r="U7948" s="285"/>
      <c r="V7948" s="285"/>
      <c r="W7948" s="285"/>
      <c r="X7948" s="285"/>
    </row>
    <row r="7949" spans="1:24">
      <c r="A7949" s="45"/>
      <c r="B7949" s="43">
        <f t="shared" si="130"/>
        <v>7927</v>
      </c>
      <c r="C7949" s="539"/>
      <c r="D7949" s="620"/>
      <c r="E7949" s="620"/>
      <c r="F7949" s="48"/>
      <c r="N7949" s="285"/>
      <c r="O7949" s="285"/>
      <c r="U7949" s="285"/>
      <c r="V7949" s="285"/>
      <c r="W7949" s="285"/>
      <c r="X7949" s="285"/>
    </row>
    <row r="7950" spans="1:24">
      <c r="A7950" s="45"/>
      <c r="B7950" s="43">
        <f t="shared" si="130"/>
        <v>7928</v>
      </c>
      <c r="C7950" s="539"/>
      <c r="D7950" s="620"/>
      <c r="E7950" s="620"/>
      <c r="F7950" s="48"/>
      <c r="N7950" s="285"/>
      <c r="O7950" s="285"/>
      <c r="U7950" s="285"/>
      <c r="V7950" s="285"/>
      <c r="W7950" s="285"/>
      <c r="X7950" s="285"/>
    </row>
    <row r="7951" spans="1:24">
      <c r="A7951" s="45"/>
      <c r="B7951" s="43">
        <f t="shared" si="130"/>
        <v>7929</v>
      </c>
      <c r="C7951" s="539"/>
      <c r="D7951" s="620"/>
      <c r="E7951" s="620"/>
      <c r="F7951" s="48"/>
      <c r="N7951" s="285"/>
      <c r="O7951" s="285"/>
      <c r="U7951" s="285"/>
      <c r="V7951" s="285"/>
      <c r="W7951" s="285"/>
      <c r="X7951" s="285"/>
    </row>
    <row r="7952" spans="1:24">
      <c r="A7952" s="45"/>
      <c r="B7952" s="43">
        <f t="shared" si="130"/>
        <v>7930</v>
      </c>
      <c r="C7952" s="539"/>
      <c r="D7952" s="620"/>
      <c r="E7952" s="620"/>
      <c r="F7952" s="48"/>
      <c r="N7952" s="285"/>
      <c r="O7952" s="285"/>
      <c r="U7952" s="285"/>
      <c r="V7952" s="285"/>
      <c r="W7952" s="285"/>
      <c r="X7952" s="285"/>
    </row>
    <row r="7953" spans="1:24">
      <c r="A7953" s="45"/>
      <c r="B7953" s="43">
        <f t="shared" si="130"/>
        <v>7931</v>
      </c>
      <c r="C7953" s="539"/>
      <c r="D7953" s="620"/>
      <c r="E7953" s="620"/>
      <c r="F7953" s="48"/>
      <c r="N7953" s="285"/>
      <c r="O7953" s="285"/>
      <c r="U7953" s="285"/>
      <c r="V7953" s="285"/>
      <c r="W7953" s="285"/>
      <c r="X7953" s="285"/>
    </row>
    <row r="7954" spans="1:24">
      <c r="A7954" s="45"/>
      <c r="B7954" s="43">
        <f t="shared" si="130"/>
        <v>7932</v>
      </c>
      <c r="C7954" s="539"/>
      <c r="D7954" s="620"/>
      <c r="E7954" s="620"/>
      <c r="F7954" s="48"/>
      <c r="N7954" s="285"/>
      <c r="O7954" s="285"/>
      <c r="U7954" s="285"/>
      <c r="V7954" s="285"/>
      <c r="W7954" s="285"/>
      <c r="X7954" s="285"/>
    </row>
    <row r="7955" spans="1:24">
      <c r="A7955" s="45"/>
      <c r="B7955" s="43">
        <f t="shared" si="130"/>
        <v>7933</v>
      </c>
      <c r="C7955" s="539"/>
      <c r="D7955" s="620"/>
      <c r="E7955" s="620"/>
      <c r="F7955" s="48"/>
      <c r="N7955" s="285"/>
      <c r="O7955" s="285"/>
      <c r="U7955" s="285"/>
      <c r="V7955" s="285"/>
      <c r="W7955" s="285"/>
      <c r="X7955" s="285"/>
    </row>
    <row r="7956" spans="1:24">
      <c r="A7956" s="45"/>
      <c r="B7956" s="43">
        <f t="shared" si="130"/>
        <v>7934</v>
      </c>
      <c r="C7956" s="539"/>
      <c r="D7956" s="620"/>
      <c r="E7956" s="620"/>
      <c r="F7956" s="48"/>
      <c r="N7956" s="285"/>
      <c r="O7956" s="285"/>
      <c r="U7956" s="285"/>
      <c r="V7956" s="285"/>
      <c r="W7956" s="285"/>
      <c r="X7956" s="285"/>
    </row>
    <row r="7957" spans="1:24">
      <c r="A7957" s="45"/>
      <c r="B7957" s="43">
        <f t="shared" si="130"/>
        <v>7935</v>
      </c>
      <c r="C7957" s="539"/>
      <c r="D7957" s="620"/>
      <c r="E7957" s="620"/>
      <c r="F7957" s="48"/>
      <c r="N7957" s="285"/>
      <c r="O7957" s="285"/>
      <c r="U7957" s="285"/>
      <c r="V7957" s="285"/>
      <c r="W7957" s="285"/>
      <c r="X7957" s="285"/>
    </row>
    <row r="7958" spans="1:24">
      <c r="A7958" s="45"/>
      <c r="B7958" s="43">
        <f t="shared" si="130"/>
        <v>7936</v>
      </c>
      <c r="C7958" s="539"/>
      <c r="D7958" s="620"/>
      <c r="E7958" s="620"/>
      <c r="F7958" s="48"/>
      <c r="N7958" s="285"/>
      <c r="O7958" s="285"/>
      <c r="U7958" s="285"/>
      <c r="V7958" s="285"/>
      <c r="W7958" s="285"/>
      <c r="X7958" s="285"/>
    </row>
    <row r="7959" spans="1:24">
      <c r="A7959" s="45"/>
      <c r="B7959" s="43">
        <f t="shared" si="130"/>
        <v>7937</v>
      </c>
      <c r="C7959" s="539"/>
      <c r="D7959" s="620"/>
      <c r="E7959" s="620"/>
      <c r="F7959" s="48"/>
      <c r="N7959" s="285"/>
      <c r="O7959" s="285"/>
      <c r="U7959" s="285"/>
      <c r="V7959" s="285"/>
      <c r="W7959" s="285"/>
      <c r="X7959" s="285"/>
    </row>
    <row r="7960" spans="1:24">
      <c r="A7960" s="45"/>
      <c r="B7960" s="43">
        <f t="shared" si="130"/>
        <v>7938</v>
      </c>
      <c r="C7960" s="539"/>
      <c r="D7960" s="620"/>
      <c r="E7960" s="620"/>
      <c r="F7960" s="48"/>
      <c r="N7960" s="285"/>
      <c r="O7960" s="285"/>
      <c r="U7960" s="285"/>
      <c r="V7960" s="285"/>
      <c r="W7960" s="285"/>
      <c r="X7960" s="285"/>
    </row>
    <row r="7961" spans="1:24">
      <c r="A7961" s="45"/>
      <c r="B7961" s="43">
        <f t="shared" ref="B7961:B8024" si="131">B7960+1</f>
        <v>7939</v>
      </c>
      <c r="C7961" s="539"/>
      <c r="D7961" s="620"/>
      <c r="E7961" s="620"/>
      <c r="F7961" s="48"/>
      <c r="N7961" s="285"/>
      <c r="O7961" s="285"/>
      <c r="U7961" s="285"/>
      <c r="V7961" s="285"/>
      <c r="W7961" s="285"/>
      <c r="X7961" s="285"/>
    </row>
    <row r="7962" spans="1:24">
      <c r="A7962" s="45"/>
      <c r="B7962" s="43">
        <f t="shared" si="131"/>
        <v>7940</v>
      </c>
      <c r="C7962" s="539"/>
      <c r="D7962" s="620"/>
      <c r="E7962" s="620"/>
      <c r="F7962" s="48"/>
      <c r="N7962" s="285"/>
      <c r="O7962" s="285"/>
      <c r="U7962" s="285"/>
      <c r="V7962" s="285"/>
      <c r="W7962" s="285"/>
      <c r="X7962" s="285"/>
    </row>
    <row r="7963" spans="1:24">
      <c r="A7963" s="45"/>
      <c r="B7963" s="43">
        <f t="shared" si="131"/>
        <v>7941</v>
      </c>
      <c r="C7963" s="539"/>
      <c r="D7963" s="620"/>
      <c r="E7963" s="620"/>
      <c r="F7963" s="48"/>
      <c r="N7963" s="285"/>
      <c r="O7963" s="285"/>
      <c r="U7963" s="285"/>
      <c r="V7963" s="285"/>
      <c r="W7963" s="285"/>
      <c r="X7963" s="285"/>
    </row>
    <row r="7964" spans="1:24">
      <c r="A7964" s="45"/>
      <c r="B7964" s="43">
        <f t="shared" si="131"/>
        <v>7942</v>
      </c>
      <c r="C7964" s="539"/>
      <c r="D7964" s="620"/>
      <c r="E7964" s="620"/>
      <c r="F7964" s="48"/>
      <c r="N7964" s="285"/>
      <c r="O7964" s="285"/>
      <c r="U7964" s="285"/>
      <c r="V7964" s="285"/>
      <c r="W7964" s="285"/>
      <c r="X7964" s="285"/>
    </row>
    <row r="7965" spans="1:24">
      <c r="A7965" s="45"/>
      <c r="B7965" s="43">
        <f t="shared" si="131"/>
        <v>7943</v>
      </c>
      <c r="C7965" s="539"/>
      <c r="D7965" s="620"/>
      <c r="E7965" s="620"/>
      <c r="F7965" s="48"/>
      <c r="N7965" s="285"/>
      <c r="O7965" s="285"/>
      <c r="U7965" s="285"/>
      <c r="V7965" s="285"/>
      <c r="W7965" s="285"/>
      <c r="X7965" s="285"/>
    </row>
    <row r="7966" spans="1:24">
      <c r="A7966" s="45"/>
      <c r="B7966" s="43">
        <f t="shared" si="131"/>
        <v>7944</v>
      </c>
      <c r="C7966" s="539"/>
      <c r="D7966" s="620"/>
      <c r="E7966" s="620"/>
      <c r="F7966" s="48"/>
      <c r="N7966" s="285"/>
      <c r="O7966" s="285"/>
      <c r="U7966" s="285"/>
      <c r="V7966" s="285"/>
      <c r="W7966" s="285"/>
      <c r="X7966" s="285"/>
    </row>
    <row r="7967" spans="1:24">
      <c r="A7967" s="45"/>
      <c r="B7967" s="43">
        <f t="shared" si="131"/>
        <v>7945</v>
      </c>
      <c r="C7967" s="539"/>
      <c r="D7967" s="620"/>
      <c r="E7967" s="620"/>
      <c r="F7967" s="48"/>
      <c r="N7967" s="285"/>
      <c r="O7967" s="285"/>
      <c r="U7967" s="285"/>
      <c r="V7967" s="285"/>
      <c r="W7967" s="285"/>
      <c r="X7967" s="285"/>
    </row>
    <row r="7968" spans="1:24">
      <c r="A7968" s="45"/>
      <c r="B7968" s="43">
        <f t="shared" si="131"/>
        <v>7946</v>
      </c>
      <c r="C7968" s="539"/>
      <c r="D7968" s="620"/>
      <c r="E7968" s="620"/>
      <c r="F7968" s="48"/>
      <c r="N7968" s="285"/>
      <c r="O7968" s="285"/>
      <c r="U7968" s="285"/>
      <c r="V7968" s="285"/>
      <c r="W7968" s="285"/>
      <c r="X7968" s="285"/>
    </row>
    <row r="7969" spans="1:24">
      <c r="A7969" s="45"/>
      <c r="B7969" s="43">
        <f t="shared" si="131"/>
        <v>7947</v>
      </c>
      <c r="C7969" s="539"/>
      <c r="D7969" s="620"/>
      <c r="E7969" s="620"/>
      <c r="F7969" s="48"/>
      <c r="N7969" s="285"/>
      <c r="O7969" s="285"/>
      <c r="U7969" s="285"/>
      <c r="V7969" s="285"/>
      <c r="W7969" s="285"/>
      <c r="X7969" s="285"/>
    </row>
    <row r="7970" spans="1:24">
      <c r="A7970" s="45"/>
      <c r="B7970" s="43">
        <f t="shared" si="131"/>
        <v>7948</v>
      </c>
      <c r="C7970" s="539"/>
      <c r="D7970" s="620"/>
      <c r="E7970" s="620"/>
      <c r="F7970" s="48"/>
      <c r="N7970" s="285"/>
      <c r="O7970" s="285"/>
      <c r="U7970" s="285"/>
      <c r="V7970" s="285"/>
      <c r="W7970" s="285"/>
      <c r="X7970" s="285"/>
    </row>
    <row r="7971" spans="1:24">
      <c r="A7971" s="45"/>
      <c r="B7971" s="43">
        <f t="shared" si="131"/>
        <v>7949</v>
      </c>
      <c r="C7971" s="539"/>
      <c r="D7971" s="620"/>
      <c r="E7971" s="620"/>
      <c r="F7971" s="48"/>
      <c r="N7971" s="285"/>
      <c r="O7971" s="285"/>
      <c r="U7971" s="285"/>
      <c r="V7971" s="285"/>
      <c r="W7971" s="285"/>
      <c r="X7971" s="285"/>
    </row>
    <row r="7972" spans="1:24">
      <c r="A7972" s="45"/>
      <c r="B7972" s="43">
        <f t="shared" si="131"/>
        <v>7950</v>
      </c>
      <c r="C7972" s="539"/>
      <c r="D7972" s="620"/>
      <c r="E7972" s="620"/>
      <c r="F7972" s="48"/>
      <c r="N7972" s="285"/>
      <c r="O7972" s="285"/>
      <c r="U7972" s="285"/>
      <c r="V7972" s="285"/>
      <c r="W7972" s="285"/>
      <c r="X7972" s="285"/>
    </row>
    <row r="7973" spans="1:24">
      <c r="A7973" s="45"/>
      <c r="B7973" s="43">
        <f t="shared" si="131"/>
        <v>7951</v>
      </c>
      <c r="C7973" s="539"/>
      <c r="D7973" s="620"/>
      <c r="E7973" s="620"/>
      <c r="F7973" s="48"/>
      <c r="N7973" s="285"/>
      <c r="O7973" s="285"/>
      <c r="U7973" s="285"/>
      <c r="V7973" s="285"/>
      <c r="W7973" s="285"/>
      <c r="X7973" s="285"/>
    </row>
    <row r="7974" spans="1:24">
      <c r="A7974" s="45"/>
      <c r="B7974" s="43">
        <f t="shared" si="131"/>
        <v>7952</v>
      </c>
      <c r="C7974" s="539"/>
      <c r="D7974" s="620"/>
      <c r="E7974" s="620"/>
      <c r="F7974" s="48"/>
      <c r="N7974" s="285"/>
      <c r="O7974" s="285"/>
      <c r="U7974" s="285"/>
      <c r="V7974" s="285"/>
      <c r="W7974" s="285"/>
      <c r="X7974" s="285"/>
    </row>
    <row r="7975" spans="1:24">
      <c r="A7975" s="45"/>
      <c r="B7975" s="43">
        <f t="shared" si="131"/>
        <v>7953</v>
      </c>
      <c r="C7975" s="539"/>
      <c r="D7975" s="620"/>
      <c r="E7975" s="620"/>
      <c r="F7975" s="48"/>
      <c r="N7975" s="285"/>
      <c r="O7975" s="285"/>
      <c r="U7975" s="285"/>
      <c r="V7975" s="285"/>
      <c r="W7975" s="285"/>
      <c r="X7975" s="285"/>
    </row>
    <row r="7976" spans="1:24">
      <c r="A7976" s="45"/>
      <c r="B7976" s="43">
        <f t="shared" si="131"/>
        <v>7954</v>
      </c>
      <c r="C7976" s="539"/>
      <c r="D7976" s="620"/>
      <c r="E7976" s="620"/>
      <c r="F7976" s="48"/>
      <c r="N7976" s="285"/>
      <c r="O7976" s="285"/>
      <c r="U7976" s="285"/>
      <c r="V7976" s="285"/>
      <c r="W7976" s="285"/>
      <c r="X7976" s="285"/>
    </row>
    <row r="7977" spans="1:24">
      <c r="A7977" s="45"/>
      <c r="B7977" s="43">
        <f t="shared" si="131"/>
        <v>7955</v>
      </c>
      <c r="C7977" s="539"/>
      <c r="D7977" s="620"/>
      <c r="E7977" s="620"/>
      <c r="F7977" s="48"/>
      <c r="N7977" s="285"/>
      <c r="O7977" s="285"/>
      <c r="U7977" s="285"/>
      <c r="V7977" s="285"/>
      <c r="W7977" s="285"/>
      <c r="X7977" s="285"/>
    </row>
    <row r="7978" spans="1:24">
      <c r="A7978" s="45"/>
      <c r="B7978" s="43">
        <f t="shared" si="131"/>
        <v>7956</v>
      </c>
      <c r="C7978" s="539"/>
      <c r="D7978" s="620"/>
      <c r="E7978" s="620"/>
      <c r="F7978" s="48"/>
      <c r="N7978" s="285"/>
      <c r="O7978" s="285"/>
      <c r="U7978" s="285"/>
      <c r="V7978" s="285"/>
      <c r="W7978" s="285"/>
      <c r="X7978" s="285"/>
    </row>
    <row r="7979" spans="1:24">
      <c r="A7979" s="45"/>
      <c r="B7979" s="43">
        <f t="shared" si="131"/>
        <v>7957</v>
      </c>
      <c r="C7979" s="539"/>
      <c r="D7979" s="620"/>
      <c r="E7979" s="620"/>
      <c r="F7979" s="48"/>
      <c r="N7979" s="285"/>
      <c r="O7979" s="285"/>
      <c r="U7979" s="285"/>
      <c r="V7979" s="285"/>
      <c r="W7979" s="285"/>
      <c r="X7979" s="285"/>
    </row>
    <row r="7980" spans="1:24">
      <c r="A7980" s="45"/>
      <c r="B7980" s="43">
        <f t="shared" si="131"/>
        <v>7958</v>
      </c>
      <c r="C7980" s="539"/>
      <c r="D7980" s="620"/>
      <c r="E7980" s="620"/>
      <c r="F7980" s="48"/>
      <c r="N7980" s="285"/>
      <c r="O7980" s="285"/>
      <c r="U7980" s="285"/>
      <c r="V7980" s="285"/>
      <c r="W7980" s="285"/>
      <c r="X7980" s="285"/>
    </row>
    <row r="7981" spans="1:24">
      <c r="A7981" s="45"/>
      <c r="B7981" s="43">
        <f t="shared" si="131"/>
        <v>7959</v>
      </c>
      <c r="C7981" s="539"/>
      <c r="D7981" s="620"/>
      <c r="E7981" s="620"/>
      <c r="F7981" s="48"/>
      <c r="N7981" s="285"/>
      <c r="O7981" s="285"/>
      <c r="U7981" s="285"/>
      <c r="V7981" s="285"/>
      <c r="W7981" s="285"/>
      <c r="X7981" s="285"/>
    </row>
    <row r="7982" spans="1:24">
      <c r="A7982" s="45"/>
      <c r="B7982" s="43">
        <f t="shared" si="131"/>
        <v>7960</v>
      </c>
      <c r="C7982" s="539"/>
      <c r="D7982" s="620"/>
      <c r="E7982" s="620"/>
      <c r="F7982" s="48"/>
      <c r="N7982" s="285"/>
      <c r="O7982" s="285"/>
      <c r="U7982" s="285"/>
      <c r="V7982" s="285"/>
      <c r="W7982" s="285"/>
      <c r="X7982" s="285"/>
    </row>
    <row r="7983" spans="1:24">
      <c r="A7983" s="45"/>
      <c r="B7983" s="43">
        <f t="shared" si="131"/>
        <v>7961</v>
      </c>
      <c r="C7983" s="539"/>
      <c r="D7983" s="620"/>
      <c r="E7983" s="620"/>
      <c r="F7983" s="48"/>
      <c r="N7983" s="285"/>
      <c r="O7983" s="285"/>
      <c r="U7983" s="285"/>
      <c r="V7983" s="285"/>
      <c r="W7983" s="285"/>
      <c r="X7983" s="285"/>
    </row>
    <row r="7984" spans="1:24">
      <c r="A7984" s="45"/>
      <c r="B7984" s="43">
        <f t="shared" si="131"/>
        <v>7962</v>
      </c>
      <c r="C7984" s="539"/>
      <c r="D7984" s="620"/>
      <c r="E7984" s="620"/>
      <c r="F7984" s="48"/>
      <c r="N7984" s="285"/>
      <c r="O7984" s="285"/>
      <c r="U7984" s="285"/>
      <c r="V7984" s="285"/>
      <c r="W7984" s="285"/>
      <c r="X7984" s="285"/>
    </row>
    <row r="7985" spans="1:24">
      <c r="A7985" s="45"/>
      <c r="B7985" s="43">
        <f t="shared" si="131"/>
        <v>7963</v>
      </c>
      <c r="C7985" s="539"/>
      <c r="D7985" s="620"/>
      <c r="E7985" s="620"/>
      <c r="F7985" s="48"/>
      <c r="N7985" s="285"/>
      <c r="O7985" s="285"/>
      <c r="U7985" s="285"/>
      <c r="V7985" s="285"/>
      <c r="W7985" s="285"/>
      <c r="X7985" s="285"/>
    </row>
    <row r="7986" spans="1:24">
      <c r="A7986" s="45"/>
      <c r="B7986" s="43">
        <f t="shared" si="131"/>
        <v>7964</v>
      </c>
      <c r="C7986" s="539"/>
      <c r="D7986" s="620"/>
      <c r="E7986" s="620"/>
      <c r="F7986" s="48"/>
      <c r="N7986" s="285"/>
      <c r="O7986" s="285"/>
      <c r="U7986" s="285"/>
      <c r="V7986" s="285"/>
      <c r="W7986" s="285"/>
      <c r="X7986" s="285"/>
    </row>
    <row r="7987" spans="1:24">
      <c r="A7987" s="45"/>
      <c r="B7987" s="43">
        <f t="shared" si="131"/>
        <v>7965</v>
      </c>
      <c r="C7987" s="539"/>
      <c r="D7987" s="620"/>
      <c r="E7987" s="620"/>
      <c r="F7987" s="48"/>
      <c r="N7987" s="285"/>
      <c r="O7987" s="285"/>
      <c r="U7987" s="285"/>
      <c r="V7987" s="285"/>
      <c r="W7987" s="285"/>
      <c r="X7987" s="285"/>
    </row>
    <row r="7988" spans="1:24">
      <c r="A7988" s="45"/>
      <c r="B7988" s="43">
        <f t="shared" si="131"/>
        <v>7966</v>
      </c>
      <c r="C7988" s="539"/>
      <c r="D7988" s="620"/>
      <c r="E7988" s="620"/>
      <c r="F7988" s="48"/>
      <c r="N7988" s="285"/>
      <c r="O7988" s="285"/>
      <c r="U7988" s="285"/>
      <c r="V7988" s="285"/>
      <c r="W7988" s="285"/>
      <c r="X7988" s="285"/>
    </row>
    <row r="7989" spans="1:24">
      <c r="A7989" s="45"/>
      <c r="B7989" s="43">
        <f t="shared" si="131"/>
        <v>7967</v>
      </c>
      <c r="C7989" s="539"/>
      <c r="D7989" s="620"/>
      <c r="E7989" s="620"/>
      <c r="F7989" s="48"/>
      <c r="N7989" s="285"/>
      <c r="O7989" s="285"/>
      <c r="U7989" s="285"/>
      <c r="V7989" s="285"/>
      <c r="W7989" s="285"/>
      <c r="X7989" s="285"/>
    </row>
    <row r="7990" spans="1:24">
      <c r="A7990" s="45"/>
      <c r="B7990" s="43">
        <f t="shared" si="131"/>
        <v>7968</v>
      </c>
      <c r="C7990" s="539"/>
      <c r="D7990" s="620"/>
      <c r="E7990" s="620"/>
      <c r="F7990" s="48"/>
      <c r="N7990" s="285"/>
      <c r="O7990" s="285"/>
      <c r="U7990" s="285"/>
      <c r="V7990" s="285"/>
      <c r="W7990" s="285"/>
      <c r="X7990" s="285"/>
    </row>
    <row r="7991" spans="1:24">
      <c r="A7991" s="45"/>
      <c r="B7991" s="43">
        <f t="shared" si="131"/>
        <v>7969</v>
      </c>
      <c r="C7991" s="539"/>
      <c r="D7991" s="620"/>
      <c r="E7991" s="620"/>
      <c r="F7991" s="48"/>
      <c r="N7991" s="285"/>
      <c r="O7991" s="285"/>
      <c r="U7991" s="285"/>
      <c r="V7991" s="285"/>
      <c r="W7991" s="285"/>
      <c r="X7991" s="285"/>
    </row>
    <row r="7992" spans="1:24">
      <c r="A7992" s="45"/>
      <c r="B7992" s="43">
        <f t="shared" si="131"/>
        <v>7970</v>
      </c>
      <c r="C7992" s="539"/>
      <c r="D7992" s="620"/>
      <c r="E7992" s="620"/>
      <c r="F7992" s="48"/>
      <c r="N7992" s="285"/>
      <c r="O7992" s="285"/>
      <c r="U7992" s="285"/>
      <c r="V7992" s="285"/>
      <c r="W7992" s="285"/>
      <c r="X7992" s="285"/>
    </row>
    <row r="7993" spans="1:24">
      <c r="A7993" s="45"/>
      <c r="B7993" s="43">
        <f t="shared" si="131"/>
        <v>7971</v>
      </c>
      <c r="C7993" s="539"/>
      <c r="D7993" s="620"/>
      <c r="E7993" s="620"/>
      <c r="F7993" s="48"/>
      <c r="N7993" s="285"/>
      <c r="O7993" s="285"/>
      <c r="U7993" s="285"/>
      <c r="V7993" s="285"/>
      <c r="W7993" s="285"/>
      <c r="X7993" s="285"/>
    </row>
    <row r="7994" spans="1:24">
      <c r="A7994" s="45"/>
      <c r="B7994" s="43">
        <f t="shared" si="131"/>
        <v>7972</v>
      </c>
      <c r="C7994" s="539"/>
      <c r="D7994" s="620"/>
      <c r="E7994" s="620"/>
      <c r="F7994" s="48"/>
      <c r="N7994" s="285"/>
      <c r="O7994" s="285"/>
      <c r="U7994" s="285"/>
      <c r="V7994" s="285"/>
      <c r="W7994" s="285"/>
      <c r="X7994" s="285"/>
    </row>
    <row r="7995" spans="1:24">
      <c r="A7995" s="45"/>
      <c r="B7995" s="43">
        <f t="shared" si="131"/>
        <v>7973</v>
      </c>
      <c r="C7995" s="539"/>
      <c r="D7995" s="620"/>
      <c r="E7995" s="620"/>
      <c r="F7995" s="48"/>
      <c r="N7995" s="285"/>
      <c r="O7995" s="285"/>
      <c r="U7995" s="285"/>
      <c r="V7995" s="285"/>
      <c r="W7995" s="285"/>
      <c r="X7995" s="285"/>
    </row>
    <row r="7996" spans="1:24">
      <c r="A7996" s="45"/>
      <c r="B7996" s="43">
        <f t="shared" si="131"/>
        <v>7974</v>
      </c>
      <c r="C7996" s="539"/>
      <c r="D7996" s="620"/>
      <c r="E7996" s="620"/>
      <c r="F7996" s="48"/>
      <c r="N7996" s="285"/>
      <c r="O7996" s="285"/>
      <c r="U7996" s="285"/>
      <c r="V7996" s="285"/>
      <c r="W7996" s="285"/>
      <c r="X7996" s="285"/>
    </row>
    <row r="7997" spans="1:24">
      <c r="A7997" s="45"/>
      <c r="B7997" s="43">
        <f t="shared" si="131"/>
        <v>7975</v>
      </c>
      <c r="C7997" s="539"/>
      <c r="D7997" s="620"/>
      <c r="E7997" s="620"/>
      <c r="F7997" s="48"/>
      <c r="N7997" s="285"/>
      <c r="O7997" s="285"/>
      <c r="U7997" s="285"/>
      <c r="V7997" s="285"/>
      <c r="W7997" s="285"/>
      <c r="X7997" s="285"/>
    </row>
    <row r="7998" spans="1:24">
      <c r="A7998" s="45"/>
      <c r="B7998" s="43">
        <f t="shared" si="131"/>
        <v>7976</v>
      </c>
      <c r="C7998" s="539"/>
      <c r="D7998" s="620"/>
      <c r="E7998" s="620"/>
      <c r="F7998" s="48"/>
      <c r="N7998" s="285"/>
      <c r="O7998" s="285"/>
      <c r="U7998" s="285"/>
      <c r="V7998" s="285"/>
      <c r="W7998" s="285"/>
      <c r="X7998" s="285"/>
    </row>
    <row r="7999" spans="1:24">
      <c r="A7999" s="45"/>
      <c r="B7999" s="43">
        <f t="shared" si="131"/>
        <v>7977</v>
      </c>
      <c r="C7999" s="539"/>
      <c r="D7999" s="620"/>
      <c r="E7999" s="620"/>
      <c r="F7999" s="48"/>
      <c r="N7999" s="285"/>
      <c r="O7999" s="285"/>
      <c r="U7999" s="285"/>
      <c r="V7999" s="285"/>
      <c r="W7999" s="285"/>
      <c r="X7999" s="285"/>
    </row>
    <row r="8000" spans="1:24">
      <c r="A8000" s="45"/>
      <c r="B8000" s="43">
        <f t="shared" si="131"/>
        <v>7978</v>
      </c>
      <c r="C8000" s="539"/>
      <c r="D8000" s="620"/>
      <c r="E8000" s="620"/>
      <c r="F8000" s="48"/>
      <c r="N8000" s="285"/>
      <c r="O8000" s="285"/>
      <c r="U8000" s="285"/>
      <c r="V8000" s="285"/>
      <c r="W8000" s="285"/>
      <c r="X8000" s="285"/>
    </row>
    <row r="8001" spans="1:24">
      <c r="A8001" s="45"/>
      <c r="B8001" s="43">
        <f t="shared" si="131"/>
        <v>7979</v>
      </c>
      <c r="C8001" s="539"/>
      <c r="D8001" s="620"/>
      <c r="E8001" s="620"/>
      <c r="F8001" s="48"/>
      <c r="N8001" s="285"/>
      <c r="O8001" s="285"/>
      <c r="U8001" s="285"/>
      <c r="V8001" s="285"/>
      <c r="W8001" s="285"/>
      <c r="X8001" s="285"/>
    </row>
    <row r="8002" spans="1:24">
      <c r="A8002" s="45"/>
      <c r="B8002" s="43">
        <f t="shared" si="131"/>
        <v>7980</v>
      </c>
      <c r="C8002" s="539"/>
      <c r="D8002" s="620"/>
      <c r="E8002" s="620"/>
      <c r="F8002" s="48"/>
      <c r="N8002" s="285"/>
      <c r="O8002" s="285"/>
      <c r="U8002" s="285"/>
      <c r="V8002" s="285"/>
      <c r="W8002" s="285"/>
      <c r="X8002" s="285"/>
    </row>
    <row r="8003" spans="1:24">
      <c r="A8003" s="45"/>
      <c r="B8003" s="43">
        <f t="shared" si="131"/>
        <v>7981</v>
      </c>
      <c r="C8003" s="539"/>
      <c r="D8003" s="620"/>
      <c r="E8003" s="620"/>
      <c r="F8003" s="48"/>
      <c r="N8003" s="285"/>
      <c r="O8003" s="285"/>
      <c r="U8003" s="285"/>
      <c r="V8003" s="285"/>
      <c r="W8003" s="285"/>
      <c r="X8003" s="285"/>
    </row>
    <row r="8004" spans="1:24">
      <c r="A8004" s="45"/>
      <c r="B8004" s="43">
        <f t="shared" si="131"/>
        <v>7982</v>
      </c>
      <c r="C8004" s="539"/>
      <c r="D8004" s="620"/>
      <c r="E8004" s="620"/>
      <c r="F8004" s="48"/>
      <c r="N8004" s="285"/>
      <c r="O8004" s="285"/>
      <c r="U8004" s="285"/>
      <c r="V8004" s="285"/>
      <c r="W8004" s="285"/>
      <c r="X8004" s="285"/>
    </row>
    <row r="8005" spans="1:24">
      <c r="A8005" s="45"/>
      <c r="B8005" s="43">
        <f t="shared" si="131"/>
        <v>7983</v>
      </c>
      <c r="C8005" s="539"/>
      <c r="D8005" s="620"/>
      <c r="E8005" s="620"/>
      <c r="F8005" s="48"/>
      <c r="N8005" s="285"/>
      <c r="O8005" s="285"/>
      <c r="U8005" s="285"/>
      <c r="V8005" s="285"/>
      <c r="W8005" s="285"/>
      <c r="X8005" s="285"/>
    </row>
    <row r="8006" spans="1:24">
      <c r="A8006" s="45"/>
      <c r="B8006" s="43">
        <f t="shared" si="131"/>
        <v>7984</v>
      </c>
      <c r="C8006" s="539"/>
      <c r="D8006" s="620"/>
      <c r="E8006" s="620"/>
      <c r="F8006" s="48"/>
      <c r="N8006" s="285"/>
      <c r="O8006" s="285"/>
      <c r="U8006" s="285"/>
      <c r="V8006" s="285"/>
      <c r="W8006" s="285"/>
      <c r="X8006" s="285"/>
    </row>
    <row r="8007" spans="1:24">
      <c r="A8007" s="45"/>
      <c r="B8007" s="43">
        <f t="shared" si="131"/>
        <v>7985</v>
      </c>
      <c r="C8007" s="539"/>
      <c r="D8007" s="620"/>
      <c r="E8007" s="620"/>
      <c r="F8007" s="48"/>
      <c r="N8007" s="285"/>
      <c r="O8007" s="285"/>
      <c r="U8007" s="285"/>
      <c r="V8007" s="285"/>
      <c r="W8007" s="285"/>
      <c r="X8007" s="285"/>
    </row>
    <row r="8008" spans="1:24">
      <c r="A8008" s="45"/>
      <c r="B8008" s="43">
        <f t="shared" si="131"/>
        <v>7986</v>
      </c>
      <c r="C8008" s="539"/>
      <c r="D8008" s="620"/>
      <c r="E8008" s="620"/>
      <c r="F8008" s="48"/>
      <c r="N8008" s="285"/>
      <c r="O8008" s="285"/>
      <c r="U8008" s="285"/>
      <c r="V8008" s="285"/>
      <c r="W8008" s="285"/>
      <c r="X8008" s="285"/>
    </row>
    <row r="8009" spans="1:24">
      <c r="A8009" s="45"/>
      <c r="B8009" s="43">
        <f t="shared" si="131"/>
        <v>7987</v>
      </c>
      <c r="C8009" s="539"/>
      <c r="D8009" s="620"/>
      <c r="E8009" s="620"/>
      <c r="F8009" s="48"/>
      <c r="N8009" s="285"/>
      <c r="O8009" s="285"/>
      <c r="U8009" s="285"/>
      <c r="V8009" s="285"/>
      <c r="W8009" s="285"/>
      <c r="X8009" s="285"/>
    </row>
    <row r="8010" spans="1:24">
      <c r="A8010" s="45"/>
      <c r="B8010" s="43">
        <f t="shared" si="131"/>
        <v>7988</v>
      </c>
      <c r="C8010" s="539"/>
      <c r="D8010" s="620"/>
      <c r="E8010" s="620"/>
      <c r="F8010" s="48"/>
      <c r="N8010" s="285"/>
      <c r="O8010" s="285"/>
      <c r="U8010" s="285"/>
      <c r="V8010" s="285"/>
      <c r="W8010" s="285"/>
      <c r="X8010" s="285"/>
    </row>
    <row r="8011" spans="1:24">
      <c r="A8011" s="45"/>
      <c r="B8011" s="43">
        <f t="shared" si="131"/>
        <v>7989</v>
      </c>
      <c r="C8011" s="539"/>
      <c r="D8011" s="620"/>
      <c r="E8011" s="620"/>
      <c r="F8011" s="48"/>
      <c r="N8011" s="285"/>
      <c r="O8011" s="285"/>
      <c r="U8011" s="285"/>
      <c r="V8011" s="285"/>
      <c r="W8011" s="285"/>
      <c r="X8011" s="285"/>
    </row>
    <row r="8012" spans="1:24">
      <c r="A8012" s="45"/>
      <c r="B8012" s="43">
        <f t="shared" si="131"/>
        <v>7990</v>
      </c>
      <c r="C8012" s="539"/>
      <c r="D8012" s="620"/>
      <c r="E8012" s="620"/>
      <c r="F8012" s="48"/>
      <c r="N8012" s="285"/>
      <c r="O8012" s="285"/>
      <c r="U8012" s="285"/>
      <c r="V8012" s="285"/>
      <c r="W8012" s="285"/>
      <c r="X8012" s="285"/>
    </row>
    <row r="8013" spans="1:24">
      <c r="A8013" s="45"/>
      <c r="B8013" s="43">
        <f t="shared" si="131"/>
        <v>7991</v>
      </c>
      <c r="C8013" s="539"/>
      <c r="D8013" s="620"/>
      <c r="E8013" s="620"/>
      <c r="F8013" s="48"/>
      <c r="N8013" s="285"/>
      <c r="O8013" s="285"/>
      <c r="U8013" s="285"/>
      <c r="V8013" s="285"/>
      <c r="W8013" s="285"/>
      <c r="X8013" s="285"/>
    </row>
    <row r="8014" spans="1:24">
      <c r="A8014" s="45"/>
      <c r="B8014" s="43">
        <f t="shared" si="131"/>
        <v>7992</v>
      </c>
      <c r="C8014" s="539"/>
      <c r="D8014" s="620"/>
      <c r="E8014" s="620"/>
      <c r="F8014" s="48"/>
      <c r="N8014" s="285"/>
      <c r="O8014" s="285"/>
      <c r="U8014" s="285"/>
      <c r="V8014" s="285"/>
      <c r="W8014" s="285"/>
      <c r="X8014" s="285"/>
    </row>
    <row r="8015" spans="1:24">
      <c r="A8015" s="45"/>
      <c r="B8015" s="43">
        <f t="shared" si="131"/>
        <v>7993</v>
      </c>
      <c r="C8015" s="539"/>
      <c r="D8015" s="620"/>
      <c r="E8015" s="620"/>
      <c r="F8015" s="48"/>
      <c r="N8015" s="285"/>
      <c r="O8015" s="285"/>
      <c r="U8015" s="285"/>
      <c r="V8015" s="285"/>
      <c r="W8015" s="285"/>
      <c r="X8015" s="285"/>
    </row>
    <row r="8016" spans="1:24">
      <c r="A8016" s="45"/>
      <c r="B8016" s="43">
        <f t="shared" si="131"/>
        <v>7994</v>
      </c>
      <c r="C8016" s="539"/>
      <c r="D8016" s="620"/>
      <c r="E8016" s="620"/>
      <c r="F8016" s="48"/>
      <c r="N8016" s="285"/>
      <c r="O8016" s="285"/>
      <c r="U8016" s="285"/>
      <c r="V8016" s="285"/>
      <c r="W8016" s="285"/>
      <c r="X8016" s="285"/>
    </row>
    <row r="8017" spans="1:24">
      <c r="A8017" s="45"/>
      <c r="B8017" s="43">
        <f t="shared" si="131"/>
        <v>7995</v>
      </c>
      <c r="C8017" s="539"/>
      <c r="D8017" s="620"/>
      <c r="E8017" s="620"/>
      <c r="F8017" s="48"/>
      <c r="N8017" s="285"/>
      <c r="O8017" s="285"/>
      <c r="U8017" s="285"/>
      <c r="V8017" s="285"/>
      <c r="W8017" s="285"/>
      <c r="X8017" s="285"/>
    </row>
    <row r="8018" spans="1:24">
      <c r="A8018" s="45"/>
      <c r="B8018" s="43">
        <f t="shared" si="131"/>
        <v>7996</v>
      </c>
      <c r="C8018" s="539"/>
      <c r="D8018" s="620"/>
      <c r="E8018" s="620"/>
      <c r="F8018" s="48"/>
      <c r="N8018" s="285"/>
      <c r="O8018" s="285"/>
      <c r="U8018" s="285"/>
      <c r="V8018" s="285"/>
      <c r="W8018" s="285"/>
      <c r="X8018" s="285"/>
    </row>
    <row r="8019" spans="1:24">
      <c r="A8019" s="45"/>
      <c r="B8019" s="43">
        <f t="shared" si="131"/>
        <v>7997</v>
      </c>
      <c r="C8019" s="539"/>
      <c r="D8019" s="620"/>
      <c r="E8019" s="620"/>
      <c r="F8019" s="48"/>
      <c r="N8019" s="285"/>
      <c r="O8019" s="285"/>
      <c r="U8019" s="285"/>
      <c r="V8019" s="285"/>
      <c r="W8019" s="285"/>
      <c r="X8019" s="285"/>
    </row>
    <row r="8020" spans="1:24">
      <c r="A8020" s="45"/>
      <c r="B8020" s="43">
        <f t="shared" si="131"/>
        <v>7998</v>
      </c>
      <c r="C8020" s="539"/>
      <c r="D8020" s="620"/>
      <c r="E8020" s="620"/>
      <c r="F8020" s="48"/>
      <c r="N8020" s="285"/>
      <c r="O8020" s="285"/>
      <c r="U8020" s="285"/>
      <c r="V8020" s="285"/>
      <c r="W8020" s="285"/>
      <c r="X8020" s="285"/>
    </row>
    <row r="8021" spans="1:24">
      <c r="A8021" s="45"/>
      <c r="B8021" s="43">
        <f t="shared" si="131"/>
        <v>7999</v>
      </c>
      <c r="C8021" s="539"/>
      <c r="D8021" s="620"/>
      <c r="E8021" s="620"/>
      <c r="F8021" s="48"/>
      <c r="N8021" s="285"/>
      <c r="O8021" s="285"/>
      <c r="U8021" s="285"/>
      <c r="V8021" s="285"/>
      <c r="W8021" s="285"/>
      <c r="X8021" s="285"/>
    </row>
    <row r="8022" spans="1:24">
      <c r="A8022" s="45"/>
      <c r="B8022" s="43">
        <f t="shared" si="131"/>
        <v>8000</v>
      </c>
      <c r="C8022" s="539"/>
      <c r="D8022" s="620"/>
      <c r="E8022" s="620"/>
      <c r="F8022" s="48"/>
      <c r="N8022" s="285"/>
      <c r="O8022" s="285"/>
      <c r="U8022" s="285"/>
      <c r="V8022" s="285"/>
      <c r="W8022" s="285"/>
      <c r="X8022" s="285"/>
    </row>
    <row r="8023" spans="1:24">
      <c r="A8023" s="45"/>
      <c r="B8023" s="43">
        <f t="shared" si="131"/>
        <v>8001</v>
      </c>
      <c r="C8023" s="539"/>
      <c r="D8023" s="620"/>
      <c r="E8023" s="620"/>
      <c r="F8023" s="48"/>
      <c r="N8023" s="285"/>
      <c r="O8023" s="285"/>
      <c r="U8023" s="285"/>
      <c r="V8023" s="285"/>
      <c r="W8023" s="285"/>
      <c r="X8023" s="285"/>
    </row>
    <row r="8024" spans="1:24">
      <c r="A8024" s="45"/>
      <c r="B8024" s="43">
        <f t="shared" si="131"/>
        <v>8002</v>
      </c>
      <c r="C8024" s="539"/>
      <c r="D8024" s="620"/>
      <c r="E8024" s="620"/>
      <c r="F8024" s="48"/>
      <c r="N8024" s="285"/>
      <c r="O8024" s="285"/>
      <c r="U8024" s="285"/>
      <c r="V8024" s="285"/>
      <c r="W8024" s="285"/>
      <c r="X8024" s="285"/>
    </row>
    <row r="8025" spans="1:24">
      <c r="A8025" s="45"/>
      <c r="B8025" s="43">
        <f t="shared" ref="B8025:B8088" si="132">B8024+1</f>
        <v>8003</v>
      </c>
      <c r="C8025" s="539"/>
      <c r="D8025" s="620"/>
      <c r="E8025" s="620"/>
      <c r="F8025" s="48"/>
      <c r="N8025" s="285"/>
      <c r="O8025" s="285"/>
      <c r="U8025" s="285"/>
      <c r="V8025" s="285"/>
      <c r="W8025" s="285"/>
      <c r="X8025" s="285"/>
    </row>
    <row r="8026" spans="1:24">
      <c r="A8026" s="45"/>
      <c r="B8026" s="43">
        <f t="shared" si="132"/>
        <v>8004</v>
      </c>
      <c r="C8026" s="539"/>
      <c r="D8026" s="620"/>
      <c r="E8026" s="620"/>
      <c r="F8026" s="48"/>
      <c r="N8026" s="285"/>
      <c r="O8026" s="285"/>
      <c r="U8026" s="285"/>
      <c r="V8026" s="285"/>
      <c r="W8026" s="285"/>
      <c r="X8026" s="285"/>
    </row>
    <row r="8027" spans="1:24">
      <c r="A8027" s="45"/>
      <c r="B8027" s="43">
        <f t="shared" si="132"/>
        <v>8005</v>
      </c>
      <c r="C8027" s="539"/>
      <c r="D8027" s="620"/>
      <c r="E8027" s="620"/>
      <c r="F8027" s="48"/>
      <c r="N8027" s="285"/>
      <c r="O8027" s="285"/>
      <c r="U8027" s="285"/>
      <c r="V8027" s="285"/>
      <c r="W8027" s="285"/>
      <c r="X8027" s="285"/>
    </row>
    <row r="8028" spans="1:24">
      <c r="A8028" s="45"/>
      <c r="B8028" s="43">
        <f t="shared" si="132"/>
        <v>8006</v>
      </c>
      <c r="C8028" s="539"/>
      <c r="D8028" s="620"/>
      <c r="E8028" s="620"/>
      <c r="F8028" s="48"/>
      <c r="N8028" s="285"/>
      <c r="O8028" s="285"/>
      <c r="U8028" s="285"/>
      <c r="V8028" s="285"/>
      <c r="W8028" s="285"/>
      <c r="X8028" s="285"/>
    </row>
    <row r="8029" spans="1:24">
      <c r="A8029" s="45"/>
      <c r="B8029" s="43">
        <f t="shared" si="132"/>
        <v>8007</v>
      </c>
      <c r="C8029" s="539"/>
      <c r="D8029" s="620"/>
      <c r="E8029" s="620"/>
      <c r="F8029" s="48"/>
      <c r="N8029" s="285"/>
      <c r="O8029" s="285"/>
      <c r="U8029" s="285"/>
      <c r="V8029" s="285"/>
      <c r="W8029" s="285"/>
      <c r="X8029" s="285"/>
    </row>
    <row r="8030" spans="1:24">
      <c r="A8030" s="45"/>
      <c r="B8030" s="43">
        <f t="shared" si="132"/>
        <v>8008</v>
      </c>
      <c r="C8030" s="539"/>
      <c r="D8030" s="620"/>
      <c r="E8030" s="620"/>
      <c r="F8030" s="48"/>
      <c r="N8030" s="285"/>
      <c r="O8030" s="285"/>
      <c r="U8030" s="285"/>
      <c r="V8030" s="285"/>
      <c r="W8030" s="285"/>
      <c r="X8030" s="285"/>
    </row>
    <row r="8031" spans="1:24">
      <c r="A8031" s="45"/>
      <c r="B8031" s="43">
        <f t="shared" si="132"/>
        <v>8009</v>
      </c>
      <c r="C8031" s="539"/>
      <c r="D8031" s="620"/>
      <c r="E8031" s="620"/>
      <c r="F8031" s="48"/>
      <c r="N8031" s="285"/>
      <c r="O8031" s="285"/>
      <c r="U8031" s="285"/>
      <c r="V8031" s="285"/>
      <c r="W8031" s="285"/>
      <c r="X8031" s="285"/>
    </row>
    <row r="8032" spans="1:24">
      <c r="A8032" s="45"/>
      <c r="B8032" s="43">
        <f t="shared" si="132"/>
        <v>8010</v>
      </c>
      <c r="C8032" s="539"/>
      <c r="D8032" s="620"/>
      <c r="E8032" s="620"/>
      <c r="F8032" s="48"/>
      <c r="N8032" s="285"/>
      <c r="O8032" s="285"/>
      <c r="U8032" s="285"/>
      <c r="V8032" s="285"/>
      <c r="W8032" s="285"/>
      <c r="X8032" s="285"/>
    </row>
    <row r="8033" spans="1:24">
      <c r="A8033" s="45"/>
      <c r="B8033" s="43">
        <f t="shared" si="132"/>
        <v>8011</v>
      </c>
      <c r="C8033" s="539"/>
      <c r="D8033" s="620"/>
      <c r="E8033" s="620"/>
      <c r="F8033" s="48"/>
      <c r="N8033" s="285"/>
      <c r="O8033" s="285"/>
      <c r="U8033" s="285"/>
      <c r="V8033" s="285"/>
      <c r="W8033" s="285"/>
      <c r="X8033" s="285"/>
    </row>
    <row r="8034" spans="1:24">
      <c r="A8034" s="45"/>
      <c r="B8034" s="43">
        <f t="shared" si="132"/>
        <v>8012</v>
      </c>
      <c r="C8034" s="539"/>
      <c r="D8034" s="620"/>
      <c r="E8034" s="620"/>
      <c r="F8034" s="48"/>
      <c r="N8034" s="285"/>
      <c r="O8034" s="285"/>
      <c r="U8034" s="285"/>
      <c r="V8034" s="285"/>
      <c r="W8034" s="285"/>
      <c r="X8034" s="285"/>
    </row>
    <row r="8035" spans="1:24">
      <c r="A8035" s="45"/>
      <c r="B8035" s="43">
        <f t="shared" si="132"/>
        <v>8013</v>
      </c>
      <c r="C8035" s="539"/>
      <c r="D8035" s="620"/>
      <c r="E8035" s="620"/>
      <c r="F8035" s="48"/>
      <c r="N8035" s="285"/>
      <c r="O8035" s="285"/>
      <c r="U8035" s="285"/>
      <c r="V8035" s="285"/>
      <c r="W8035" s="285"/>
      <c r="X8035" s="285"/>
    </row>
    <row r="8036" spans="1:24">
      <c r="A8036" s="45"/>
      <c r="B8036" s="43">
        <f t="shared" si="132"/>
        <v>8014</v>
      </c>
      <c r="C8036" s="539"/>
      <c r="D8036" s="620"/>
      <c r="E8036" s="620"/>
      <c r="F8036" s="48"/>
      <c r="N8036" s="285"/>
      <c r="O8036" s="285"/>
      <c r="U8036" s="285"/>
      <c r="V8036" s="285"/>
      <c r="W8036" s="285"/>
      <c r="X8036" s="285"/>
    </row>
    <row r="8037" spans="1:24">
      <c r="A8037" s="45"/>
      <c r="B8037" s="43">
        <f t="shared" si="132"/>
        <v>8015</v>
      </c>
      <c r="C8037" s="539"/>
      <c r="D8037" s="620"/>
      <c r="E8037" s="620"/>
      <c r="F8037" s="48"/>
      <c r="N8037" s="285"/>
      <c r="O8037" s="285"/>
      <c r="U8037" s="285"/>
      <c r="V8037" s="285"/>
      <c r="W8037" s="285"/>
      <c r="X8037" s="285"/>
    </row>
    <row r="8038" spans="1:24">
      <c r="A8038" s="45"/>
      <c r="B8038" s="43">
        <f t="shared" si="132"/>
        <v>8016</v>
      </c>
      <c r="C8038" s="539"/>
      <c r="D8038" s="620"/>
      <c r="E8038" s="620"/>
      <c r="F8038" s="48"/>
      <c r="N8038" s="285"/>
      <c r="O8038" s="285"/>
      <c r="U8038" s="285"/>
      <c r="V8038" s="285"/>
      <c r="W8038" s="285"/>
      <c r="X8038" s="285"/>
    </row>
    <row r="8039" spans="1:24">
      <c r="A8039" s="45"/>
      <c r="B8039" s="43">
        <f t="shared" si="132"/>
        <v>8017</v>
      </c>
      <c r="C8039" s="539"/>
      <c r="D8039" s="620"/>
      <c r="E8039" s="620"/>
      <c r="F8039" s="48"/>
      <c r="N8039" s="285"/>
      <c r="O8039" s="285"/>
      <c r="U8039" s="285"/>
      <c r="V8039" s="285"/>
      <c r="W8039" s="285"/>
      <c r="X8039" s="285"/>
    </row>
    <row r="8040" spans="1:24">
      <c r="A8040" s="45"/>
      <c r="B8040" s="43">
        <f t="shared" si="132"/>
        <v>8018</v>
      </c>
      <c r="C8040" s="539"/>
      <c r="D8040" s="620"/>
      <c r="E8040" s="620"/>
      <c r="F8040" s="48"/>
      <c r="N8040" s="285"/>
      <c r="O8040" s="285"/>
      <c r="U8040" s="285"/>
      <c r="V8040" s="285"/>
      <c r="W8040" s="285"/>
      <c r="X8040" s="285"/>
    </row>
    <row r="8041" spans="1:24">
      <c r="A8041" s="45"/>
      <c r="B8041" s="43">
        <f t="shared" si="132"/>
        <v>8019</v>
      </c>
      <c r="C8041" s="539"/>
      <c r="D8041" s="620"/>
      <c r="E8041" s="620"/>
      <c r="F8041" s="48"/>
      <c r="N8041" s="285"/>
      <c r="O8041" s="285"/>
      <c r="U8041" s="285"/>
      <c r="V8041" s="285"/>
      <c r="W8041" s="285"/>
      <c r="X8041" s="285"/>
    </row>
    <row r="8042" spans="1:24">
      <c r="A8042" s="45"/>
      <c r="B8042" s="43">
        <f t="shared" si="132"/>
        <v>8020</v>
      </c>
      <c r="C8042" s="539"/>
      <c r="D8042" s="620"/>
      <c r="E8042" s="620"/>
      <c r="F8042" s="48"/>
      <c r="N8042" s="285"/>
      <c r="O8042" s="285"/>
      <c r="U8042" s="285"/>
      <c r="V8042" s="285"/>
      <c r="W8042" s="285"/>
      <c r="X8042" s="285"/>
    </row>
    <row r="8043" spans="1:24">
      <c r="A8043" s="45"/>
      <c r="B8043" s="43">
        <f t="shared" si="132"/>
        <v>8021</v>
      </c>
      <c r="C8043" s="539"/>
      <c r="D8043" s="620"/>
      <c r="E8043" s="620"/>
      <c r="F8043" s="48"/>
      <c r="N8043" s="285"/>
      <c r="O8043" s="285"/>
      <c r="U8043" s="285"/>
      <c r="V8043" s="285"/>
      <c r="W8043" s="285"/>
      <c r="X8043" s="285"/>
    </row>
    <row r="8044" spans="1:24">
      <c r="A8044" s="45"/>
      <c r="B8044" s="43">
        <f t="shared" si="132"/>
        <v>8022</v>
      </c>
      <c r="C8044" s="539"/>
      <c r="D8044" s="620"/>
      <c r="E8044" s="620"/>
      <c r="F8044" s="48"/>
      <c r="N8044" s="285"/>
      <c r="O8044" s="285"/>
      <c r="U8044" s="285"/>
      <c r="V8044" s="285"/>
      <c r="W8044" s="285"/>
      <c r="X8044" s="285"/>
    </row>
    <row r="8045" spans="1:24">
      <c r="A8045" s="45"/>
      <c r="B8045" s="43">
        <f t="shared" si="132"/>
        <v>8023</v>
      </c>
      <c r="C8045" s="539"/>
      <c r="D8045" s="620"/>
      <c r="E8045" s="620"/>
      <c r="F8045" s="48"/>
      <c r="N8045" s="285"/>
      <c r="O8045" s="285"/>
      <c r="U8045" s="285"/>
      <c r="V8045" s="285"/>
      <c r="W8045" s="285"/>
      <c r="X8045" s="285"/>
    </row>
    <row r="8046" spans="1:24">
      <c r="A8046" s="45"/>
      <c r="B8046" s="43">
        <f t="shared" si="132"/>
        <v>8024</v>
      </c>
      <c r="C8046" s="539"/>
      <c r="D8046" s="620"/>
      <c r="E8046" s="620"/>
      <c r="F8046" s="48"/>
      <c r="N8046" s="285"/>
      <c r="O8046" s="285"/>
      <c r="U8046" s="285"/>
      <c r="V8046" s="285"/>
      <c r="W8046" s="285"/>
      <c r="X8046" s="285"/>
    </row>
    <row r="8047" spans="1:24">
      <c r="A8047" s="45"/>
      <c r="B8047" s="43">
        <f t="shared" si="132"/>
        <v>8025</v>
      </c>
      <c r="C8047" s="539"/>
      <c r="D8047" s="620"/>
      <c r="E8047" s="620"/>
      <c r="F8047" s="48"/>
      <c r="N8047" s="285"/>
      <c r="O8047" s="285"/>
      <c r="U8047" s="285"/>
      <c r="V8047" s="285"/>
      <c r="W8047" s="285"/>
      <c r="X8047" s="285"/>
    </row>
    <row r="8048" spans="1:24">
      <c r="A8048" s="45"/>
      <c r="B8048" s="43">
        <f t="shared" si="132"/>
        <v>8026</v>
      </c>
      <c r="C8048" s="539"/>
      <c r="D8048" s="620"/>
      <c r="E8048" s="620"/>
      <c r="F8048" s="48"/>
      <c r="N8048" s="285"/>
      <c r="O8048" s="285"/>
      <c r="U8048" s="285"/>
      <c r="V8048" s="285"/>
      <c r="W8048" s="285"/>
      <c r="X8048" s="285"/>
    </row>
    <row r="8049" spans="1:24">
      <c r="A8049" s="45"/>
      <c r="B8049" s="43">
        <f t="shared" si="132"/>
        <v>8027</v>
      </c>
      <c r="C8049" s="539"/>
      <c r="D8049" s="620"/>
      <c r="E8049" s="620"/>
      <c r="F8049" s="48"/>
      <c r="N8049" s="285"/>
      <c r="O8049" s="285"/>
      <c r="U8049" s="285"/>
      <c r="V8049" s="285"/>
      <c r="W8049" s="285"/>
      <c r="X8049" s="285"/>
    </row>
    <row r="8050" spans="1:24">
      <c r="A8050" s="45"/>
      <c r="B8050" s="43">
        <f t="shared" si="132"/>
        <v>8028</v>
      </c>
      <c r="C8050" s="539"/>
      <c r="D8050" s="620"/>
      <c r="E8050" s="620"/>
      <c r="F8050" s="48"/>
      <c r="N8050" s="285"/>
      <c r="O8050" s="285"/>
      <c r="U8050" s="285"/>
      <c r="V8050" s="285"/>
      <c r="W8050" s="285"/>
      <c r="X8050" s="285"/>
    </row>
    <row r="8051" spans="1:24">
      <c r="A8051" s="45"/>
      <c r="B8051" s="43">
        <f t="shared" si="132"/>
        <v>8029</v>
      </c>
      <c r="C8051" s="539"/>
      <c r="D8051" s="620"/>
      <c r="E8051" s="620"/>
      <c r="F8051" s="48"/>
      <c r="N8051" s="285"/>
      <c r="O8051" s="285"/>
      <c r="U8051" s="285"/>
      <c r="V8051" s="285"/>
      <c r="W8051" s="285"/>
      <c r="X8051" s="285"/>
    </row>
    <row r="8052" spans="1:24">
      <c r="A8052" s="45"/>
      <c r="B8052" s="43">
        <f t="shared" si="132"/>
        <v>8030</v>
      </c>
      <c r="C8052" s="539"/>
      <c r="D8052" s="620"/>
      <c r="E8052" s="620"/>
      <c r="F8052" s="48"/>
      <c r="N8052" s="285"/>
      <c r="O8052" s="285"/>
      <c r="U8052" s="285"/>
      <c r="V8052" s="285"/>
      <c r="W8052" s="285"/>
      <c r="X8052" s="285"/>
    </row>
    <row r="8053" spans="1:24">
      <c r="A8053" s="45"/>
      <c r="B8053" s="43">
        <f t="shared" si="132"/>
        <v>8031</v>
      </c>
      <c r="C8053" s="539"/>
      <c r="D8053" s="620"/>
      <c r="E8053" s="620"/>
      <c r="F8053" s="48"/>
      <c r="N8053" s="285"/>
      <c r="O8053" s="285"/>
      <c r="U8053" s="285"/>
      <c r="V8053" s="285"/>
      <c r="W8053" s="285"/>
      <c r="X8053" s="285"/>
    </row>
    <row r="8054" spans="1:24">
      <c r="A8054" s="45"/>
      <c r="B8054" s="43">
        <f t="shared" si="132"/>
        <v>8032</v>
      </c>
      <c r="C8054" s="539"/>
      <c r="D8054" s="620"/>
      <c r="E8054" s="620"/>
      <c r="F8054" s="48"/>
      <c r="N8054" s="285"/>
      <c r="O8054" s="285"/>
      <c r="U8054" s="285"/>
      <c r="V8054" s="285"/>
      <c r="W8054" s="285"/>
      <c r="X8054" s="285"/>
    </row>
    <row r="8055" spans="1:24">
      <c r="A8055" s="45"/>
      <c r="B8055" s="43">
        <f t="shared" si="132"/>
        <v>8033</v>
      </c>
      <c r="C8055" s="539"/>
      <c r="D8055" s="620"/>
      <c r="E8055" s="620"/>
      <c r="F8055" s="48"/>
      <c r="N8055" s="285"/>
      <c r="O8055" s="285"/>
      <c r="U8055" s="285"/>
      <c r="V8055" s="285"/>
      <c r="W8055" s="285"/>
      <c r="X8055" s="285"/>
    </row>
    <row r="8056" spans="1:24">
      <c r="A8056" s="45"/>
      <c r="B8056" s="43">
        <f t="shared" si="132"/>
        <v>8034</v>
      </c>
      <c r="C8056" s="539"/>
      <c r="D8056" s="620"/>
      <c r="E8056" s="620"/>
      <c r="F8056" s="48"/>
      <c r="N8056" s="285"/>
      <c r="O8056" s="285"/>
      <c r="U8056" s="285"/>
      <c r="V8056" s="285"/>
      <c r="W8056" s="285"/>
      <c r="X8056" s="285"/>
    </row>
    <row r="8057" spans="1:24">
      <c r="A8057" s="45"/>
      <c r="B8057" s="43">
        <f t="shared" si="132"/>
        <v>8035</v>
      </c>
      <c r="C8057" s="539"/>
      <c r="D8057" s="620"/>
      <c r="E8057" s="620"/>
      <c r="F8057" s="48"/>
      <c r="N8057" s="285"/>
      <c r="O8057" s="285"/>
      <c r="U8057" s="285"/>
      <c r="V8057" s="285"/>
      <c r="W8057" s="285"/>
      <c r="X8057" s="285"/>
    </row>
    <row r="8058" spans="1:24">
      <c r="A8058" s="45"/>
      <c r="B8058" s="43">
        <f t="shared" si="132"/>
        <v>8036</v>
      </c>
      <c r="C8058" s="539"/>
      <c r="D8058" s="620"/>
      <c r="E8058" s="620"/>
      <c r="F8058" s="48"/>
      <c r="N8058" s="285"/>
      <c r="O8058" s="285"/>
      <c r="U8058" s="285"/>
      <c r="V8058" s="285"/>
      <c r="W8058" s="285"/>
      <c r="X8058" s="285"/>
    </row>
    <row r="8059" spans="1:24">
      <c r="A8059" s="45"/>
      <c r="B8059" s="43">
        <f t="shared" si="132"/>
        <v>8037</v>
      </c>
      <c r="C8059" s="539"/>
      <c r="D8059" s="620"/>
      <c r="E8059" s="620"/>
      <c r="F8059" s="48"/>
      <c r="N8059" s="285"/>
      <c r="O8059" s="285"/>
      <c r="U8059" s="285"/>
      <c r="V8059" s="285"/>
      <c r="W8059" s="285"/>
      <c r="X8059" s="285"/>
    </row>
    <row r="8060" spans="1:24">
      <c r="A8060" s="45"/>
      <c r="B8060" s="43">
        <f t="shared" si="132"/>
        <v>8038</v>
      </c>
      <c r="C8060" s="539"/>
      <c r="D8060" s="620"/>
      <c r="E8060" s="620"/>
      <c r="F8060" s="48"/>
      <c r="N8060" s="285"/>
      <c r="O8060" s="285"/>
      <c r="U8060" s="285"/>
      <c r="V8060" s="285"/>
      <c r="W8060" s="285"/>
      <c r="X8060" s="285"/>
    </row>
    <row r="8061" spans="1:24">
      <c r="A8061" s="45"/>
      <c r="B8061" s="43">
        <f t="shared" si="132"/>
        <v>8039</v>
      </c>
      <c r="C8061" s="539"/>
      <c r="D8061" s="620"/>
      <c r="E8061" s="620"/>
      <c r="F8061" s="48"/>
      <c r="N8061" s="285"/>
      <c r="O8061" s="285"/>
      <c r="U8061" s="285"/>
      <c r="V8061" s="285"/>
      <c r="W8061" s="285"/>
      <c r="X8061" s="285"/>
    </row>
    <row r="8062" spans="1:24">
      <c r="A8062" s="45"/>
      <c r="B8062" s="43">
        <f t="shared" si="132"/>
        <v>8040</v>
      </c>
      <c r="C8062" s="539"/>
      <c r="D8062" s="620"/>
      <c r="E8062" s="620"/>
      <c r="F8062" s="48"/>
      <c r="N8062" s="285"/>
      <c r="O8062" s="285"/>
      <c r="U8062" s="285"/>
      <c r="V8062" s="285"/>
      <c r="W8062" s="285"/>
      <c r="X8062" s="285"/>
    </row>
    <row r="8063" spans="1:24">
      <c r="A8063" s="45"/>
      <c r="B8063" s="43">
        <f t="shared" si="132"/>
        <v>8041</v>
      </c>
      <c r="C8063" s="539"/>
      <c r="D8063" s="620"/>
      <c r="E8063" s="620"/>
      <c r="F8063" s="48"/>
      <c r="N8063" s="285"/>
      <c r="O8063" s="285"/>
      <c r="U8063" s="285"/>
      <c r="V8063" s="285"/>
      <c r="W8063" s="285"/>
      <c r="X8063" s="285"/>
    </row>
    <row r="8064" spans="1:24">
      <c r="A8064" s="45"/>
      <c r="B8064" s="43">
        <f t="shared" si="132"/>
        <v>8042</v>
      </c>
      <c r="C8064" s="539"/>
      <c r="D8064" s="620"/>
      <c r="E8064" s="620"/>
      <c r="F8064" s="48"/>
      <c r="N8064" s="285"/>
      <c r="O8064" s="285"/>
      <c r="U8064" s="285"/>
      <c r="V8064" s="285"/>
      <c r="W8064" s="285"/>
      <c r="X8064" s="285"/>
    </row>
    <row r="8065" spans="1:24">
      <c r="A8065" s="45"/>
      <c r="B8065" s="43">
        <f t="shared" si="132"/>
        <v>8043</v>
      </c>
      <c r="C8065" s="539"/>
      <c r="D8065" s="620"/>
      <c r="E8065" s="620"/>
      <c r="F8065" s="48"/>
      <c r="N8065" s="285"/>
      <c r="O8065" s="285"/>
      <c r="U8065" s="285"/>
      <c r="V8065" s="285"/>
      <c r="W8065" s="285"/>
      <c r="X8065" s="285"/>
    </row>
    <row r="8066" spans="1:24">
      <c r="A8066" s="45"/>
      <c r="B8066" s="43">
        <f t="shared" si="132"/>
        <v>8044</v>
      </c>
      <c r="C8066" s="539"/>
      <c r="D8066" s="620"/>
      <c r="E8066" s="620"/>
      <c r="F8066" s="48"/>
      <c r="N8066" s="285"/>
      <c r="O8066" s="285"/>
      <c r="U8066" s="285"/>
      <c r="V8066" s="285"/>
      <c r="W8066" s="285"/>
      <c r="X8066" s="285"/>
    </row>
    <row r="8067" spans="1:24">
      <c r="A8067" s="45"/>
      <c r="B8067" s="43">
        <f t="shared" si="132"/>
        <v>8045</v>
      </c>
      <c r="C8067" s="539"/>
      <c r="D8067" s="620"/>
      <c r="E8067" s="620"/>
      <c r="F8067" s="48"/>
      <c r="N8067" s="285"/>
      <c r="O8067" s="285"/>
      <c r="U8067" s="285"/>
      <c r="V8067" s="285"/>
      <c r="W8067" s="285"/>
      <c r="X8067" s="285"/>
    </row>
    <row r="8068" spans="1:24">
      <c r="A8068" s="45"/>
      <c r="B8068" s="43">
        <f t="shared" si="132"/>
        <v>8046</v>
      </c>
      <c r="C8068" s="539"/>
      <c r="D8068" s="620"/>
      <c r="E8068" s="620"/>
      <c r="F8068" s="48"/>
      <c r="N8068" s="285"/>
      <c r="O8068" s="285"/>
      <c r="U8068" s="285"/>
      <c r="V8068" s="285"/>
      <c r="W8068" s="285"/>
      <c r="X8068" s="285"/>
    </row>
    <row r="8069" spans="1:24">
      <c r="A8069" s="45"/>
      <c r="B8069" s="43">
        <f t="shared" si="132"/>
        <v>8047</v>
      </c>
      <c r="C8069" s="539"/>
      <c r="D8069" s="620"/>
      <c r="E8069" s="620"/>
      <c r="F8069" s="48"/>
      <c r="N8069" s="285"/>
      <c r="O8069" s="285"/>
      <c r="U8069" s="285"/>
      <c r="V8069" s="285"/>
      <c r="W8069" s="285"/>
      <c r="X8069" s="285"/>
    </row>
    <row r="8070" spans="1:24">
      <c r="A8070" s="45"/>
      <c r="B8070" s="43">
        <f t="shared" si="132"/>
        <v>8048</v>
      </c>
      <c r="C8070" s="539"/>
      <c r="D8070" s="620"/>
      <c r="E8070" s="620"/>
      <c r="F8070" s="48"/>
      <c r="N8070" s="285"/>
      <c r="O8070" s="285"/>
      <c r="U8070" s="285"/>
      <c r="V8070" s="285"/>
      <c r="W8070" s="285"/>
      <c r="X8070" s="285"/>
    </row>
    <row r="8071" spans="1:24">
      <c r="A8071" s="45"/>
      <c r="B8071" s="43">
        <f t="shared" si="132"/>
        <v>8049</v>
      </c>
      <c r="C8071" s="539"/>
      <c r="D8071" s="620"/>
      <c r="E8071" s="620"/>
      <c r="F8071" s="48"/>
      <c r="N8071" s="285"/>
      <c r="O8071" s="285"/>
      <c r="U8071" s="285"/>
      <c r="V8071" s="285"/>
      <c r="W8071" s="285"/>
      <c r="X8071" s="285"/>
    </row>
    <row r="8072" spans="1:24">
      <c r="A8072" s="45"/>
      <c r="B8072" s="43">
        <f t="shared" si="132"/>
        <v>8050</v>
      </c>
      <c r="C8072" s="539"/>
      <c r="D8072" s="620"/>
      <c r="E8072" s="620"/>
      <c r="F8072" s="48"/>
      <c r="N8072" s="285"/>
      <c r="O8072" s="285"/>
      <c r="U8072" s="285"/>
      <c r="V8072" s="285"/>
      <c r="W8072" s="285"/>
      <c r="X8072" s="285"/>
    </row>
    <row r="8073" spans="1:24">
      <c r="A8073" s="45"/>
      <c r="B8073" s="43">
        <f t="shared" si="132"/>
        <v>8051</v>
      </c>
      <c r="C8073" s="539"/>
      <c r="D8073" s="620"/>
      <c r="E8073" s="620"/>
      <c r="F8073" s="48"/>
      <c r="N8073" s="285"/>
      <c r="O8073" s="285"/>
      <c r="U8073" s="285"/>
      <c r="V8073" s="285"/>
      <c r="W8073" s="285"/>
      <c r="X8073" s="285"/>
    </row>
    <row r="8074" spans="1:24">
      <c r="A8074" s="45"/>
      <c r="B8074" s="43">
        <f t="shared" si="132"/>
        <v>8052</v>
      </c>
      <c r="C8074" s="539"/>
      <c r="D8074" s="620"/>
      <c r="E8074" s="620"/>
      <c r="F8074" s="48"/>
      <c r="N8074" s="285"/>
      <c r="O8074" s="285"/>
      <c r="U8074" s="285"/>
      <c r="V8074" s="285"/>
      <c r="W8074" s="285"/>
      <c r="X8074" s="285"/>
    </row>
    <row r="8075" spans="1:24">
      <c r="A8075" s="45"/>
      <c r="B8075" s="43">
        <f t="shared" si="132"/>
        <v>8053</v>
      </c>
      <c r="C8075" s="539"/>
      <c r="D8075" s="620"/>
      <c r="E8075" s="620"/>
      <c r="F8075" s="48"/>
      <c r="N8075" s="285"/>
      <c r="O8075" s="285"/>
      <c r="U8075" s="285"/>
      <c r="V8075" s="285"/>
      <c r="W8075" s="285"/>
      <c r="X8075" s="285"/>
    </row>
    <row r="8076" spans="1:24">
      <c r="A8076" s="45"/>
      <c r="B8076" s="43">
        <f t="shared" si="132"/>
        <v>8054</v>
      </c>
      <c r="C8076" s="539"/>
      <c r="D8076" s="620"/>
      <c r="E8076" s="620"/>
      <c r="F8076" s="48"/>
      <c r="N8076" s="285"/>
      <c r="O8076" s="285"/>
      <c r="U8076" s="285"/>
      <c r="V8076" s="285"/>
      <c r="W8076" s="285"/>
      <c r="X8076" s="285"/>
    </row>
    <row r="8077" spans="1:24">
      <c r="A8077" s="45"/>
      <c r="B8077" s="43">
        <f t="shared" si="132"/>
        <v>8055</v>
      </c>
      <c r="C8077" s="539"/>
      <c r="D8077" s="620"/>
      <c r="E8077" s="620"/>
      <c r="F8077" s="48"/>
      <c r="N8077" s="285"/>
      <c r="O8077" s="285"/>
      <c r="U8077" s="285"/>
      <c r="V8077" s="285"/>
      <c r="W8077" s="285"/>
      <c r="X8077" s="285"/>
    </row>
    <row r="8078" spans="1:24">
      <c r="A8078" s="45"/>
      <c r="B8078" s="43">
        <f t="shared" si="132"/>
        <v>8056</v>
      </c>
      <c r="C8078" s="539"/>
      <c r="D8078" s="620"/>
      <c r="E8078" s="620"/>
      <c r="F8078" s="48"/>
      <c r="N8078" s="285"/>
      <c r="O8078" s="285"/>
      <c r="U8078" s="285"/>
      <c r="V8078" s="285"/>
      <c r="W8078" s="285"/>
      <c r="X8078" s="285"/>
    </row>
    <row r="8079" spans="1:24">
      <c r="A8079" s="45"/>
      <c r="B8079" s="43">
        <f t="shared" si="132"/>
        <v>8057</v>
      </c>
      <c r="C8079" s="539"/>
      <c r="D8079" s="620"/>
      <c r="E8079" s="620"/>
      <c r="F8079" s="48"/>
      <c r="N8079" s="285"/>
      <c r="O8079" s="285"/>
      <c r="U8079" s="285"/>
      <c r="V8079" s="285"/>
      <c r="W8079" s="285"/>
      <c r="X8079" s="285"/>
    </row>
    <row r="8080" spans="1:24">
      <c r="A8080" s="45"/>
      <c r="B8080" s="43">
        <f t="shared" si="132"/>
        <v>8058</v>
      </c>
      <c r="C8080" s="539"/>
      <c r="D8080" s="620"/>
      <c r="E8080" s="620"/>
      <c r="F8080" s="48"/>
      <c r="N8080" s="285"/>
      <c r="O8080" s="285"/>
      <c r="U8080" s="285"/>
      <c r="V8080" s="285"/>
      <c r="W8080" s="285"/>
      <c r="X8080" s="285"/>
    </row>
    <row r="8081" spans="1:24">
      <c r="A8081" s="45"/>
      <c r="B8081" s="43">
        <f t="shared" si="132"/>
        <v>8059</v>
      </c>
      <c r="C8081" s="539"/>
      <c r="D8081" s="620"/>
      <c r="E8081" s="620"/>
      <c r="F8081" s="48"/>
      <c r="N8081" s="285"/>
      <c r="O8081" s="285"/>
      <c r="U8081" s="285"/>
      <c r="V8081" s="285"/>
      <c r="W8081" s="285"/>
      <c r="X8081" s="285"/>
    </row>
    <row r="8082" spans="1:24">
      <c r="A8082" s="45"/>
      <c r="B8082" s="43">
        <f t="shared" si="132"/>
        <v>8060</v>
      </c>
      <c r="C8082" s="539"/>
      <c r="D8082" s="620"/>
      <c r="E8082" s="620"/>
      <c r="F8082" s="48"/>
      <c r="N8082" s="285"/>
      <c r="O8082" s="285"/>
      <c r="U8082" s="285"/>
      <c r="V8082" s="285"/>
      <c r="W8082" s="285"/>
      <c r="X8082" s="285"/>
    </row>
    <row r="8083" spans="1:24">
      <c r="A8083" s="45"/>
      <c r="B8083" s="43">
        <f t="shared" si="132"/>
        <v>8061</v>
      </c>
      <c r="C8083" s="539"/>
      <c r="D8083" s="620"/>
      <c r="E8083" s="620"/>
      <c r="F8083" s="48"/>
      <c r="N8083" s="285"/>
      <c r="O8083" s="285"/>
      <c r="U8083" s="285"/>
      <c r="V8083" s="285"/>
      <c r="W8083" s="285"/>
      <c r="X8083" s="285"/>
    </row>
    <row r="8084" spans="1:24">
      <c r="A8084" s="45"/>
      <c r="B8084" s="43">
        <f t="shared" si="132"/>
        <v>8062</v>
      </c>
      <c r="C8084" s="539"/>
      <c r="D8084" s="620"/>
      <c r="E8084" s="620"/>
      <c r="F8084" s="48"/>
      <c r="N8084" s="285"/>
      <c r="O8084" s="285"/>
      <c r="U8084" s="285"/>
      <c r="V8084" s="285"/>
      <c r="W8084" s="285"/>
      <c r="X8084" s="285"/>
    </row>
    <row r="8085" spans="1:24">
      <c r="A8085" s="45"/>
      <c r="B8085" s="43">
        <f t="shared" si="132"/>
        <v>8063</v>
      </c>
      <c r="C8085" s="539"/>
      <c r="D8085" s="620"/>
      <c r="E8085" s="620"/>
      <c r="F8085" s="48"/>
      <c r="N8085" s="285"/>
      <c r="O8085" s="285"/>
      <c r="U8085" s="285"/>
      <c r="V8085" s="285"/>
      <c r="W8085" s="285"/>
      <c r="X8085" s="285"/>
    </row>
    <row r="8086" spans="1:24">
      <c r="A8086" s="45"/>
      <c r="B8086" s="43">
        <f t="shared" si="132"/>
        <v>8064</v>
      </c>
      <c r="C8086" s="539"/>
      <c r="D8086" s="620"/>
      <c r="E8086" s="620"/>
      <c r="F8086" s="48"/>
      <c r="N8086" s="285"/>
      <c r="O8086" s="285"/>
      <c r="U8086" s="285"/>
      <c r="V8086" s="285"/>
      <c r="W8086" s="285"/>
      <c r="X8086" s="285"/>
    </row>
    <row r="8087" spans="1:24">
      <c r="A8087" s="45"/>
      <c r="B8087" s="43">
        <f t="shared" si="132"/>
        <v>8065</v>
      </c>
      <c r="C8087" s="539"/>
      <c r="D8087" s="620"/>
      <c r="E8087" s="620"/>
      <c r="F8087" s="48"/>
      <c r="N8087" s="285"/>
      <c r="O8087" s="285"/>
      <c r="U8087" s="285"/>
      <c r="V8087" s="285"/>
      <c r="W8087" s="285"/>
      <c r="X8087" s="285"/>
    </row>
    <row r="8088" spans="1:24">
      <c r="A8088" s="45"/>
      <c r="B8088" s="43">
        <f t="shared" si="132"/>
        <v>8066</v>
      </c>
      <c r="C8088" s="539"/>
      <c r="D8088" s="620"/>
      <c r="E8088" s="620"/>
      <c r="F8088" s="48"/>
      <c r="N8088" s="285"/>
      <c r="O8088" s="285"/>
      <c r="U8088" s="285"/>
      <c r="V8088" s="285"/>
      <c r="W8088" s="285"/>
      <c r="X8088" s="285"/>
    </row>
    <row r="8089" spans="1:24">
      <c r="A8089" s="45"/>
      <c r="B8089" s="43">
        <f t="shared" ref="B8089:B8152" si="133">B8088+1</f>
        <v>8067</v>
      </c>
      <c r="C8089" s="539"/>
      <c r="D8089" s="620"/>
      <c r="E8089" s="620"/>
      <c r="F8089" s="48"/>
      <c r="N8089" s="285"/>
      <c r="O8089" s="285"/>
      <c r="U8089" s="285"/>
      <c r="V8089" s="285"/>
      <c r="W8089" s="285"/>
      <c r="X8089" s="285"/>
    </row>
    <row r="8090" spans="1:24">
      <c r="A8090" s="45"/>
      <c r="B8090" s="43">
        <f t="shared" si="133"/>
        <v>8068</v>
      </c>
      <c r="C8090" s="539"/>
      <c r="D8090" s="620"/>
      <c r="E8090" s="620"/>
      <c r="F8090" s="48"/>
      <c r="N8090" s="285"/>
      <c r="O8090" s="285"/>
      <c r="U8090" s="285"/>
      <c r="V8090" s="285"/>
      <c r="W8090" s="285"/>
      <c r="X8090" s="285"/>
    </row>
    <row r="8091" spans="1:24">
      <c r="A8091" s="45"/>
      <c r="B8091" s="43">
        <f t="shared" si="133"/>
        <v>8069</v>
      </c>
      <c r="C8091" s="539"/>
      <c r="D8091" s="620"/>
      <c r="E8091" s="620"/>
      <c r="F8091" s="48"/>
      <c r="N8091" s="285"/>
      <c r="O8091" s="285"/>
      <c r="U8091" s="285"/>
      <c r="V8091" s="285"/>
      <c r="W8091" s="285"/>
      <c r="X8091" s="285"/>
    </row>
    <row r="8092" spans="1:24">
      <c r="A8092" s="45"/>
      <c r="B8092" s="43">
        <f t="shared" si="133"/>
        <v>8070</v>
      </c>
      <c r="C8092" s="539"/>
      <c r="D8092" s="620"/>
      <c r="E8092" s="620"/>
      <c r="F8092" s="48"/>
      <c r="N8092" s="285"/>
      <c r="O8092" s="285"/>
      <c r="U8092" s="285"/>
      <c r="V8092" s="285"/>
      <c r="W8092" s="285"/>
      <c r="X8092" s="285"/>
    </row>
    <row r="8093" spans="1:24">
      <c r="A8093" s="45"/>
      <c r="B8093" s="43">
        <f t="shared" si="133"/>
        <v>8071</v>
      </c>
      <c r="C8093" s="539"/>
      <c r="D8093" s="620"/>
      <c r="E8093" s="620"/>
      <c r="F8093" s="48"/>
      <c r="N8093" s="285"/>
      <c r="O8093" s="285"/>
      <c r="U8093" s="285"/>
      <c r="V8093" s="285"/>
      <c r="W8093" s="285"/>
      <c r="X8093" s="285"/>
    </row>
    <row r="8094" spans="1:24">
      <c r="A8094" s="45"/>
      <c r="B8094" s="43">
        <f t="shared" si="133"/>
        <v>8072</v>
      </c>
      <c r="C8094" s="539"/>
      <c r="D8094" s="620"/>
      <c r="E8094" s="620"/>
      <c r="F8094" s="48"/>
      <c r="N8094" s="285"/>
      <c r="O8094" s="285"/>
      <c r="U8094" s="285"/>
      <c r="V8094" s="285"/>
      <c r="W8094" s="285"/>
      <c r="X8094" s="285"/>
    </row>
    <row r="8095" spans="1:24">
      <c r="A8095" s="45"/>
      <c r="B8095" s="43">
        <f t="shared" si="133"/>
        <v>8073</v>
      </c>
      <c r="C8095" s="539"/>
      <c r="D8095" s="620"/>
      <c r="E8095" s="620"/>
      <c r="F8095" s="48"/>
      <c r="N8095" s="285"/>
      <c r="O8095" s="285"/>
      <c r="U8095" s="285"/>
      <c r="V8095" s="285"/>
      <c r="W8095" s="285"/>
      <c r="X8095" s="285"/>
    </row>
    <row r="8096" spans="1:24">
      <c r="A8096" s="45"/>
      <c r="B8096" s="43">
        <f t="shared" si="133"/>
        <v>8074</v>
      </c>
      <c r="C8096" s="539"/>
      <c r="D8096" s="620"/>
      <c r="E8096" s="620"/>
      <c r="F8096" s="48"/>
      <c r="N8096" s="285"/>
      <c r="O8096" s="285"/>
      <c r="U8096" s="285"/>
      <c r="V8096" s="285"/>
      <c r="W8096" s="285"/>
      <c r="X8096" s="285"/>
    </row>
    <row r="8097" spans="1:24">
      <c r="A8097" s="45"/>
      <c r="B8097" s="43">
        <f t="shared" si="133"/>
        <v>8075</v>
      </c>
      <c r="C8097" s="539"/>
      <c r="D8097" s="620"/>
      <c r="E8097" s="620"/>
      <c r="F8097" s="48"/>
      <c r="N8097" s="285"/>
      <c r="O8097" s="285"/>
      <c r="U8097" s="285"/>
      <c r="V8097" s="285"/>
      <c r="W8097" s="285"/>
      <c r="X8097" s="285"/>
    </row>
    <row r="8098" spans="1:24">
      <c r="A8098" s="45"/>
      <c r="B8098" s="43">
        <f t="shared" si="133"/>
        <v>8076</v>
      </c>
      <c r="C8098" s="539"/>
      <c r="D8098" s="620"/>
      <c r="E8098" s="620"/>
      <c r="F8098" s="48"/>
      <c r="N8098" s="285"/>
      <c r="O8098" s="285"/>
      <c r="U8098" s="285"/>
      <c r="V8098" s="285"/>
      <c r="W8098" s="285"/>
      <c r="X8098" s="285"/>
    </row>
    <row r="8099" spans="1:24">
      <c r="A8099" s="45"/>
      <c r="B8099" s="43">
        <f t="shared" si="133"/>
        <v>8077</v>
      </c>
      <c r="C8099" s="539"/>
      <c r="D8099" s="620"/>
      <c r="E8099" s="620"/>
      <c r="F8099" s="48"/>
      <c r="N8099" s="285"/>
      <c r="O8099" s="285"/>
      <c r="U8099" s="285"/>
      <c r="V8099" s="285"/>
      <c r="W8099" s="285"/>
      <c r="X8099" s="285"/>
    </row>
    <row r="8100" spans="1:24">
      <c r="A8100" s="45"/>
      <c r="B8100" s="43">
        <f t="shared" si="133"/>
        <v>8078</v>
      </c>
      <c r="C8100" s="539"/>
      <c r="D8100" s="620"/>
      <c r="E8100" s="620"/>
      <c r="F8100" s="48"/>
      <c r="N8100" s="285"/>
      <c r="O8100" s="285"/>
      <c r="U8100" s="285"/>
      <c r="V8100" s="285"/>
      <c r="W8100" s="285"/>
      <c r="X8100" s="285"/>
    </row>
    <row r="8101" spans="1:24">
      <c r="A8101" s="45"/>
      <c r="B8101" s="43">
        <f t="shared" si="133"/>
        <v>8079</v>
      </c>
      <c r="C8101" s="539"/>
      <c r="D8101" s="620"/>
      <c r="E8101" s="620"/>
      <c r="F8101" s="48"/>
      <c r="N8101" s="285"/>
      <c r="O8101" s="285"/>
      <c r="U8101" s="285"/>
      <c r="V8101" s="285"/>
      <c r="W8101" s="285"/>
      <c r="X8101" s="285"/>
    </row>
    <row r="8102" spans="1:24">
      <c r="A8102" s="45"/>
      <c r="B8102" s="43">
        <f t="shared" si="133"/>
        <v>8080</v>
      </c>
      <c r="C8102" s="539"/>
      <c r="D8102" s="620"/>
      <c r="E8102" s="620"/>
      <c r="F8102" s="48"/>
      <c r="N8102" s="285"/>
      <c r="O8102" s="285"/>
      <c r="U8102" s="285"/>
      <c r="V8102" s="285"/>
      <c r="W8102" s="285"/>
      <c r="X8102" s="285"/>
    </row>
    <row r="8103" spans="1:24">
      <c r="A8103" s="45"/>
      <c r="B8103" s="43">
        <f t="shared" si="133"/>
        <v>8081</v>
      </c>
      <c r="C8103" s="539"/>
      <c r="D8103" s="620"/>
      <c r="E8103" s="620"/>
      <c r="F8103" s="48"/>
      <c r="N8103" s="285"/>
      <c r="O8103" s="285"/>
      <c r="U8103" s="285"/>
      <c r="V8103" s="285"/>
      <c r="W8103" s="285"/>
      <c r="X8103" s="285"/>
    </row>
    <row r="8104" spans="1:24">
      <c r="A8104" s="45"/>
      <c r="B8104" s="43">
        <f t="shared" si="133"/>
        <v>8082</v>
      </c>
      <c r="C8104" s="539"/>
      <c r="D8104" s="620"/>
      <c r="E8104" s="620"/>
      <c r="F8104" s="48"/>
      <c r="N8104" s="285"/>
      <c r="O8104" s="285"/>
      <c r="U8104" s="285"/>
      <c r="V8104" s="285"/>
      <c r="W8104" s="285"/>
      <c r="X8104" s="285"/>
    </row>
    <row r="8105" spans="1:24">
      <c r="A8105" s="45"/>
      <c r="B8105" s="43">
        <f t="shared" si="133"/>
        <v>8083</v>
      </c>
      <c r="C8105" s="539"/>
      <c r="D8105" s="620"/>
      <c r="E8105" s="620"/>
      <c r="F8105" s="48"/>
      <c r="N8105" s="285"/>
      <c r="O8105" s="285"/>
      <c r="U8105" s="285"/>
      <c r="V8105" s="285"/>
      <c r="W8105" s="285"/>
      <c r="X8105" s="285"/>
    </row>
    <row r="8106" spans="1:24">
      <c r="A8106" s="45"/>
      <c r="B8106" s="43">
        <f t="shared" si="133"/>
        <v>8084</v>
      </c>
      <c r="C8106" s="539"/>
      <c r="D8106" s="620"/>
      <c r="E8106" s="620"/>
      <c r="F8106" s="48"/>
      <c r="N8106" s="285"/>
      <c r="O8106" s="285"/>
      <c r="U8106" s="285"/>
      <c r="V8106" s="285"/>
      <c r="W8106" s="285"/>
      <c r="X8106" s="285"/>
    </row>
    <row r="8107" spans="1:24">
      <c r="A8107" s="45"/>
      <c r="B8107" s="43">
        <f t="shared" si="133"/>
        <v>8085</v>
      </c>
      <c r="C8107" s="539"/>
      <c r="D8107" s="620"/>
      <c r="E8107" s="620"/>
      <c r="F8107" s="48"/>
      <c r="N8107" s="285"/>
      <c r="O8107" s="285"/>
      <c r="U8107" s="285"/>
      <c r="V8107" s="285"/>
      <c r="W8107" s="285"/>
      <c r="X8107" s="285"/>
    </row>
    <row r="8108" spans="1:24">
      <c r="A8108" s="45"/>
      <c r="B8108" s="43">
        <f t="shared" si="133"/>
        <v>8086</v>
      </c>
      <c r="C8108" s="539"/>
      <c r="D8108" s="620"/>
      <c r="E8108" s="620"/>
      <c r="F8108" s="48"/>
      <c r="N8108" s="285"/>
      <c r="O8108" s="285"/>
      <c r="U8108" s="285"/>
      <c r="V8108" s="285"/>
      <c r="W8108" s="285"/>
      <c r="X8108" s="285"/>
    </row>
    <row r="8109" spans="1:24">
      <c r="A8109" s="45"/>
      <c r="B8109" s="43">
        <f t="shared" si="133"/>
        <v>8087</v>
      </c>
      <c r="C8109" s="539"/>
      <c r="D8109" s="620"/>
      <c r="E8109" s="620"/>
      <c r="F8109" s="48"/>
      <c r="N8109" s="285"/>
      <c r="O8109" s="285"/>
      <c r="U8109" s="285"/>
      <c r="V8109" s="285"/>
      <c r="W8109" s="285"/>
      <c r="X8109" s="285"/>
    </row>
    <row r="8110" spans="1:24">
      <c r="A8110" s="45"/>
      <c r="B8110" s="43">
        <f t="shared" si="133"/>
        <v>8088</v>
      </c>
      <c r="C8110" s="539"/>
      <c r="D8110" s="620"/>
      <c r="E8110" s="620"/>
      <c r="F8110" s="48"/>
      <c r="N8110" s="285"/>
      <c r="O8110" s="285"/>
      <c r="U8110" s="285"/>
      <c r="V8110" s="285"/>
      <c r="W8110" s="285"/>
      <c r="X8110" s="285"/>
    </row>
    <row r="8111" spans="1:24">
      <c r="A8111" s="45"/>
      <c r="B8111" s="43">
        <f t="shared" si="133"/>
        <v>8089</v>
      </c>
      <c r="C8111" s="539"/>
      <c r="D8111" s="620"/>
      <c r="E8111" s="620"/>
      <c r="F8111" s="48"/>
      <c r="N8111" s="285"/>
      <c r="O8111" s="285"/>
      <c r="U8111" s="285"/>
      <c r="V8111" s="285"/>
      <c r="W8111" s="285"/>
      <c r="X8111" s="285"/>
    </row>
    <row r="8112" spans="1:24">
      <c r="A8112" s="45"/>
      <c r="B8112" s="43">
        <f t="shared" si="133"/>
        <v>8090</v>
      </c>
      <c r="C8112" s="539"/>
      <c r="D8112" s="620"/>
      <c r="E8112" s="620"/>
      <c r="F8112" s="48"/>
      <c r="N8112" s="285"/>
      <c r="O8112" s="285"/>
      <c r="U8112" s="285"/>
      <c r="V8112" s="285"/>
      <c r="W8112" s="285"/>
      <c r="X8112" s="285"/>
    </row>
    <row r="8113" spans="1:24">
      <c r="A8113" s="45"/>
      <c r="B8113" s="43">
        <f t="shared" si="133"/>
        <v>8091</v>
      </c>
      <c r="C8113" s="539"/>
      <c r="D8113" s="620"/>
      <c r="E8113" s="620"/>
      <c r="F8113" s="48"/>
      <c r="N8113" s="285"/>
      <c r="O8113" s="285"/>
      <c r="U8113" s="285"/>
      <c r="V8113" s="285"/>
      <c r="W8113" s="285"/>
      <c r="X8113" s="285"/>
    </row>
    <row r="8114" spans="1:24">
      <c r="A8114" s="45"/>
      <c r="B8114" s="43">
        <f t="shared" si="133"/>
        <v>8092</v>
      </c>
      <c r="C8114" s="539"/>
      <c r="D8114" s="620"/>
      <c r="E8114" s="620"/>
      <c r="F8114" s="48"/>
      <c r="N8114" s="285"/>
      <c r="O8114" s="285"/>
      <c r="U8114" s="285"/>
      <c r="V8114" s="285"/>
      <c r="W8114" s="285"/>
      <c r="X8114" s="285"/>
    </row>
    <row r="8115" spans="1:24">
      <c r="A8115" s="45"/>
      <c r="B8115" s="43">
        <f t="shared" si="133"/>
        <v>8093</v>
      </c>
      <c r="C8115" s="539"/>
      <c r="D8115" s="620"/>
      <c r="E8115" s="620"/>
      <c r="F8115" s="48"/>
      <c r="N8115" s="285"/>
      <c r="O8115" s="285"/>
      <c r="U8115" s="285"/>
      <c r="V8115" s="285"/>
      <c r="W8115" s="285"/>
      <c r="X8115" s="285"/>
    </row>
    <row r="8116" spans="1:24">
      <c r="A8116" s="45"/>
      <c r="B8116" s="43">
        <f t="shared" si="133"/>
        <v>8094</v>
      </c>
      <c r="C8116" s="539"/>
      <c r="D8116" s="620"/>
      <c r="E8116" s="620"/>
      <c r="F8116" s="48"/>
      <c r="N8116" s="285"/>
      <c r="O8116" s="285"/>
      <c r="U8116" s="285"/>
      <c r="V8116" s="285"/>
      <c r="W8116" s="285"/>
      <c r="X8116" s="285"/>
    </row>
    <row r="8117" spans="1:24">
      <c r="A8117" s="45"/>
      <c r="B8117" s="43">
        <f t="shared" si="133"/>
        <v>8095</v>
      </c>
      <c r="C8117" s="539"/>
      <c r="D8117" s="620"/>
      <c r="E8117" s="620"/>
      <c r="F8117" s="48"/>
      <c r="N8117" s="285"/>
      <c r="O8117" s="285"/>
      <c r="U8117" s="285"/>
      <c r="V8117" s="285"/>
      <c r="W8117" s="285"/>
      <c r="X8117" s="285"/>
    </row>
    <row r="8118" spans="1:24">
      <c r="A8118" s="45"/>
      <c r="B8118" s="43">
        <f t="shared" si="133"/>
        <v>8096</v>
      </c>
      <c r="C8118" s="539"/>
      <c r="D8118" s="620"/>
      <c r="E8118" s="620"/>
      <c r="F8118" s="48"/>
      <c r="N8118" s="285"/>
      <c r="O8118" s="285"/>
      <c r="U8118" s="285"/>
      <c r="V8118" s="285"/>
      <c r="W8118" s="285"/>
      <c r="X8118" s="285"/>
    </row>
    <row r="8119" spans="1:24">
      <c r="A8119" s="45"/>
      <c r="B8119" s="43">
        <f t="shared" si="133"/>
        <v>8097</v>
      </c>
      <c r="C8119" s="539"/>
      <c r="D8119" s="620"/>
      <c r="E8119" s="620"/>
      <c r="F8119" s="48"/>
      <c r="N8119" s="285"/>
      <c r="O8119" s="285"/>
      <c r="U8119" s="285"/>
      <c r="V8119" s="285"/>
      <c r="W8119" s="285"/>
      <c r="X8119" s="285"/>
    </row>
    <row r="8120" spans="1:24">
      <c r="A8120" s="45"/>
      <c r="B8120" s="43">
        <f t="shared" si="133"/>
        <v>8098</v>
      </c>
      <c r="C8120" s="539"/>
      <c r="D8120" s="620"/>
      <c r="E8120" s="620"/>
      <c r="F8120" s="48"/>
      <c r="N8120" s="285"/>
      <c r="O8120" s="285"/>
      <c r="U8120" s="285"/>
      <c r="V8120" s="285"/>
      <c r="W8120" s="285"/>
      <c r="X8120" s="285"/>
    </row>
    <row r="8121" spans="1:24">
      <c r="A8121" s="45"/>
      <c r="B8121" s="43">
        <f t="shared" si="133"/>
        <v>8099</v>
      </c>
      <c r="C8121" s="539"/>
      <c r="D8121" s="620"/>
      <c r="E8121" s="620"/>
      <c r="F8121" s="48"/>
      <c r="N8121" s="285"/>
      <c r="O8121" s="285"/>
      <c r="U8121" s="285"/>
      <c r="V8121" s="285"/>
      <c r="W8121" s="285"/>
      <c r="X8121" s="285"/>
    </row>
    <row r="8122" spans="1:24">
      <c r="A8122" s="45"/>
      <c r="B8122" s="43">
        <f t="shared" si="133"/>
        <v>8100</v>
      </c>
      <c r="C8122" s="539"/>
      <c r="D8122" s="620"/>
      <c r="E8122" s="620"/>
      <c r="F8122" s="48"/>
      <c r="N8122" s="285"/>
      <c r="O8122" s="285"/>
      <c r="U8122" s="285"/>
      <c r="V8122" s="285"/>
      <c r="W8122" s="285"/>
      <c r="X8122" s="285"/>
    </row>
    <row r="8123" spans="1:24">
      <c r="A8123" s="45"/>
      <c r="B8123" s="43">
        <f t="shared" si="133"/>
        <v>8101</v>
      </c>
      <c r="C8123" s="539"/>
      <c r="D8123" s="620"/>
      <c r="E8123" s="620"/>
      <c r="F8123" s="48"/>
      <c r="N8123" s="285"/>
      <c r="O8123" s="285"/>
      <c r="U8123" s="285"/>
      <c r="V8123" s="285"/>
      <c r="W8123" s="285"/>
      <c r="X8123" s="285"/>
    </row>
    <row r="8124" spans="1:24">
      <c r="A8124" s="45"/>
      <c r="B8124" s="43">
        <f t="shared" si="133"/>
        <v>8102</v>
      </c>
      <c r="C8124" s="539"/>
      <c r="D8124" s="620"/>
      <c r="E8124" s="620"/>
      <c r="F8124" s="48"/>
      <c r="N8124" s="285"/>
      <c r="O8124" s="285"/>
      <c r="U8124" s="285"/>
      <c r="V8124" s="285"/>
      <c r="W8124" s="285"/>
      <c r="X8124" s="285"/>
    </row>
    <row r="8125" spans="1:24">
      <c r="A8125" s="45"/>
      <c r="B8125" s="43">
        <f t="shared" si="133"/>
        <v>8103</v>
      </c>
      <c r="C8125" s="539"/>
      <c r="D8125" s="620"/>
      <c r="E8125" s="620"/>
      <c r="F8125" s="48"/>
      <c r="N8125" s="285"/>
      <c r="O8125" s="285"/>
      <c r="U8125" s="285"/>
      <c r="V8125" s="285"/>
      <c r="W8125" s="285"/>
      <c r="X8125" s="285"/>
    </row>
    <row r="8126" spans="1:24">
      <c r="A8126" s="45"/>
      <c r="B8126" s="43">
        <f t="shared" si="133"/>
        <v>8104</v>
      </c>
      <c r="C8126" s="539"/>
      <c r="D8126" s="620"/>
      <c r="E8126" s="620"/>
      <c r="F8126" s="48"/>
      <c r="N8126" s="285"/>
      <c r="O8126" s="285"/>
      <c r="U8126" s="285"/>
      <c r="V8126" s="285"/>
      <c r="W8126" s="285"/>
      <c r="X8126" s="285"/>
    </row>
    <row r="8127" spans="1:24">
      <c r="A8127" s="45"/>
      <c r="B8127" s="43">
        <f t="shared" si="133"/>
        <v>8105</v>
      </c>
      <c r="C8127" s="539"/>
      <c r="D8127" s="620"/>
      <c r="E8127" s="620"/>
      <c r="F8127" s="48"/>
      <c r="N8127" s="285"/>
      <c r="O8127" s="285"/>
      <c r="U8127" s="285"/>
      <c r="V8127" s="285"/>
      <c r="W8127" s="285"/>
      <c r="X8127" s="285"/>
    </row>
    <row r="8128" spans="1:24">
      <c r="A8128" s="45"/>
      <c r="B8128" s="43">
        <f t="shared" si="133"/>
        <v>8106</v>
      </c>
      <c r="C8128" s="539"/>
      <c r="D8128" s="620"/>
      <c r="E8128" s="620"/>
      <c r="F8128" s="48"/>
      <c r="N8128" s="285"/>
      <c r="O8128" s="285"/>
      <c r="U8128" s="285"/>
      <c r="V8128" s="285"/>
      <c r="W8128" s="285"/>
      <c r="X8128" s="285"/>
    </row>
    <row r="8129" spans="1:24">
      <c r="A8129" s="45"/>
      <c r="B8129" s="43">
        <f t="shared" si="133"/>
        <v>8107</v>
      </c>
      <c r="C8129" s="539"/>
      <c r="D8129" s="620"/>
      <c r="E8129" s="620"/>
      <c r="F8129" s="48"/>
      <c r="N8129" s="285"/>
      <c r="O8129" s="285"/>
      <c r="U8129" s="285"/>
      <c r="V8129" s="285"/>
      <c r="W8129" s="285"/>
      <c r="X8129" s="285"/>
    </row>
    <row r="8130" spans="1:24">
      <c r="A8130" s="45"/>
      <c r="B8130" s="43">
        <f t="shared" si="133"/>
        <v>8108</v>
      </c>
      <c r="C8130" s="539"/>
      <c r="D8130" s="620"/>
      <c r="E8130" s="620"/>
      <c r="F8130" s="48"/>
      <c r="N8130" s="285"/>
      <c r="O8130" s="285"/>
      <c r="U8130" s="285"/>
      <c r="V8130" s="285"/>
      <c r="W8130" s="285"/>
      <c r="X8130" s="285"/>
    </row>
    <row r="8131" spans="1:24">
      <c r="A8131" s="45"/>
      <c r="B8131" s="43">
        <f t="shared" si="133"/>
        <v>8109</v>
      </c>
      <c r="C8131" s="539"/>
      <c r="D8131" s="620"/>
      <c r="E8131" s="620"/>
      <c r="F8131" s="48"/>
      <c r="N8131" s="285"/>
      <c r="O8131" s="285"/>
      <c r="U8131" s="285"/>
      <c r="V8131" s="285"/>
      <c r="W8131" s="285"/>
      <c r="X8131" s="285"/>
    </row>
    <row r="8132" spans="1:24">
      <c r="A8132" s="45"/>
      <c r="B8132" s="43">
        <f t="shared" si="133"/>
        <v>8110</v>
      </c>
      <c r="C8132" s="539"/>
      <c r="D8132" s="620"/>
      <c r="E8132" s="620"/>
      <c r="F8132" s="48"/>
      <c r="N8132" s="285"/>
      <c r="O8132" s="285"/>
      <c r="U8132" s="285"/>
      <c r="V8132" s="285"/>
      <c r="W8132" s="285"/>
      <c r="X8132" s="285"/>
    </row>
    <row r="8133" spans="1:24">
      <c r="A8133" s="45"/>
      <c r="B8133" s="43">
        <f t="shared" si="133"/>
        <v>8111</v>
      </c>
      <c r="C8133" s="539"/>
      <c r="D8133" s="620"/>
      <c r="E8133" s="620"/>
      <c r="F8133" s="48"/>
      <c r="N8133" s="285"/>
      <c r="O8133" s="285"/>
      <c r="U8133" s="285"/>
      <c r="V8133" s="285"/>
      <c r="W8133" s="285"/>
      <c r="X8133" s="285"/>
    </row>
    <row r="8134" spans="1:24">
      <c r="A8134" s="45"/>
      <c r="B8134" s="43">
        <f t="shared" si="133"/>
        <v>8112</v>
      </c>
      <c r="C8134" s="539"/>
      <c r="D8134" s="620"/>
      <c r="E8134" s="620"/>
      <c r="F8134" s="48"/>
      <c r="N8134" s="285"/>
      <c r="O8134" s="285"/>
      <c r="U8134" s="285"/>
      <c r="V8134" s="285"/>
      <c r="W8134" s="285"/>
      <c r="X8134" s="285"/>
    </row>
    <row r="8135" spans="1:24">
      <c r="A8135" s="45"/>
      <c r="B8135" s="43">
        <f t="shared" si="133"/>
        <v>8113</v>
      </c>
      <c r="C8135" s="539"/>
      <c r="D8135" s="620"/>
      <c r="E8135" s="620"/>
      <c r="F8135" s="48"/>
      <c r="N8135" s="285"/>
      <c r="O8135" s="285"/>
      <c r="U8135" s="285"/>
      <c r="V8135" s="285"/>
      <c r="W8135" s="285"/>
      <c r="X8135" s="285"/>
    </row>
    <row r="8136" spans="1:24">
      <c r="A8136" s="45"/>
      <c r="B8136" s="43">
        <f t="shared" si="133"/>
        <v>8114</v>
      </c>
      <c r="C8136" s="539"/>
      <c r="D8136" s="620"/>
      <c r="E8136" s="620"/>
      <c r="F8136" s="48"/>
      <c r="N8136" s="285"/>
      <c r="O8136" s="285"/>
      <c r="U8136" s="285"/>
      <c r="V8136" s="285"/>
      <c r="W8136" s="285"/>
      <c r="X8136" s="285"/>
    </row>
    <row r="8137" spans="1:24">
      <c r="A8137" s="45"/>
      <c r="B8137" s="43">
        <f t="shared" si="133"/>
        <v>8115</v>
      </c>
      <c r="C8137" s="539"/>
      <c r="D8137" s="620"/>
      <c r="E8137" s="620"/>
      <c r="F8137" s="48"/>
      <c r="N8137" s="285"/>
      <c r="O8137" s="285"/>
      <c r="U8137" s="285"/>
      <c r="V8137" s="285"/>
      <c r="W8137" s="285"/>
      <c r="X8137" s="285"/>
    </row>
    <row r="8138" spans="1:24">
      <c r="A8138" s="45"/>
      <c r="B8138" s="43">
        <f t="shared" si="133"/>
        <v>8116</v>
      </c>
      <c r="C8138" s="539"/>
      <c r="D8138" s="620"/>
      <c r="E8138" s="620"/>
      <c r="F8138" s="48"/>
      <c r="N8138" s="285"/>
      <c r="O8138" s="285"/>
      <c r="U8138" s="285"/>
      <c r="V8138" s="285"/>
      <c r="W8138" s="285"/>
      <c r="X8138" s="285"/>
    </row>
    <row r="8139" spans="1:24">
      <c r="A8139" s="45"/>
      <c r="B8139" s="43">
        <f t="shared" si="133"/>
        <v>8117</v>
      </c>
      <c r="C8139" s="539"/>
      <c r="D8139" s="620"/>
      <c r="E8139" s="620"/>
      <c r="F8139" s="48"/>
      <c r="N8139" s="285"/>
      <c r="O8139" s="285"/>
      <c r="U8139" s="285"/>
      <c r="V8139" s="285"/>
      <c r="W8139" s="285"/>
      <c r="X8139" s="285"/>
    </row>
    <row r="8140" spans="1:24">
      <c r="A8140" s="45"/>
      <c r="B8140" s="43">
        <f t="shared" si="133"/>
        <v>8118</v>
      </c>
      <c r="C8140" s="539"/>
      <c r="D8140" s="620"/>
      <c r="E8140" s="620"/>
      <c r="F8140" s="48"/>
      <c r="N8140" s="285"/>
      <c r="O8140" s="285"/>
      <c r="U8140" s="285"/>
      <c r="V8140" s="285"/>
      <c r="W8140" s="285"/>
      <c r="X8140" s="285"/>
    </row>
    <row r="8141" spans="1:24">
      <c r="A8141" s="45"/>
      <c r="B8141" s="43">
        <f t="shared" si="133"/>
        <v>8119</v>
      </c>
      <c r="C8141" s="539"/>
      <c r="D8141" s="620"/>
      <c r="E8141" s="620"/>
      <c r="F8141" s="48"/>
      <c r="N8141" s="285"/>
      <c r="O8141" s="285"/>
      <c r="U8141" s="285"/>
      <c r="V8141" s="285"/>
      <c r="W8141" s="285"/>
      <c r="X8141" s="285"/>
    </row>
    <row r="8142" spans="1:24">
      <c r="A8142" s="45"/>
      <c r="B8142" s="43">
        <f t="shared" si="133"/>
        <v>8120</v>
      </c>
      <c r="C8142" s="539"/>
      <c r="D8142" s="620"/>
      <c r="E8142" s="620"/>
      <c r="F8142" s="48"/>
      <c r="N8142" s="285"/>
      <c r="O8142" s="285"/>
      <c r="U8142" s="285"/>
      <c r="V8142" s="285"/>
      <c r="W8142" s="285"/>
      <c r="X8142" s="285"/>
    </row>
    <row r="8143" spans="1:24">
      <c r="A8143" s="45"/>
      <c r="B8143" s="43">
        <f t="shared" si="133"/>
        <v>8121</v>
      </c>
      <c r="C8143" s="539"/>
      <c r="D8143" s="620"/>
      <c r="E8143" s="620"/>
      <c r="F8143" s="48"/>
      <c r="N8143" s="285"/>
      <c r="O8143" s="285"/>
      <c r="U8143" s="285"/>
      <c r="V8143" s="285"/>
      <c r="W8143" s="285"/>
      <c r="X8143" s="285"/>
    </row>
    <row r="8144" spans="1:24">
      <c r="A8144" s="45"/>
      <c r="B8144" s="43">
        <f t="shared" si="133"/>
        <v>8122</v>
      </c>
      <c r="C8144" s="539"/>
      <c r="D8144" s="620"/>
      <c r="E8144" s="620"/>
      <c r="F8144" s="48"/>
      <c r="N8144" s="285"/>
      <c r="O8144" s="285"/>
      <c r="U8144" s="285"/>
      <c r="V8144" s="285"/>
      <c r="W8144" s="285"/>
      <c r="X8144" s="285"/>
    </row>
    <row r="8145" spans="1:24">
      <c r="A8145" s="45"/>
      <c r="B8145" s="43">
        <f t="shared" si="133"/>
        <v>8123</v>
      </c>
      <c r="C8145" s="539"/>
      <c r="D8145" s="620"/>
      <c r="E8145" s="620"/>
      <c r="F8145" s="48"/>
      <c r="N8145" s="285"/>
      <c r="O8145" s="285"/>
      <c r="U8145" s="285"/>
      <c r="V8145" s="285"/>
      <c r="W8145" s="285"/>
      <c r="X8145" s="285"/>
    </row>
    <row r="8146" spans="1:24">
      <c r="A8146" s="45"/>
      <c r="B8146" s="43">
        <f t="shared" si="133"/>
        <v>8124</v>
      </c>
      <c r="C8146" s="539"/>
      <c r="D8146" s="620"/>
      <c r="E8146" s="620"/>
      <c r="F8146" s="48"/>
      <c r="N8146" s="285"/>
      <c r="O8146" s="285"/>
      <c r="U8146" s="285"/>
      <c r="V8146" s="285"/>
      <c r="W8146" s="285"/>
      <c r="X8146" s="285"/>
    </row>
    <row r="8147" spans="1:24">
      <c r="A8147" s="45"/>
      <c r="B8147" s="43">
        <f t="shared" si="133"/>
        <v>8125</v>
      </c>
      <c r="C8147" s="539"/>
      <c r="D8147" s="620"/>
      <c r="E8147" s="620"/>
      <c r="F8147" s="48"/>
      <c r="N8147" s="285"/>
      <c r="O8147" s="285"/>
      <c r="U8147" s="285"/>
      <c r="V8147" s="285"/>
      <c r="W8147" s="285"/>
      <c r="X8147" s="285"/>
    </row>
    <row r="8148" spans="1:24">
      <c r="A8148" s="45"/>
      <c r="B8148" s="43">
        <f t="shared" si="133"/>
        <v>8126</v>
      </c>
      <c r="C8148" s="539"/>
      <c r="D8148" s="620"/>
      <c r="E8148" s="620"/>
      <c r="F8148" s="48"/>
      <c r="N8148" s="285"/>
      <c r="O8148" s="285"/>
      <c r="U8148" s="285"/>
      <c r="V8148" s="285"/>
      <c r="W8148" s="285"/>
      <c r="X8148" s="285"/>
    </row>
    <row r="8149" spans="1:24">
      <c r="A8149" s="45"/>
      <c r="B8149" s="43">
        <f t="shared" si="133"/>
        <v>8127</v>
      </c>
      <c r="C8149" s="539"/>
      <c r="D8149" s="620"/>
      <c r="E8149" s="620"/>
      <c r="F8149" s="48"/>
      <c r="N8149" s="285"/>
      <c r="O8149" s="285"/>
      <c r="U8149" s="285"/>
      <c r="V8149" s="285"/>
      <c r="W8149" s="285"/>
      <c r="X8149" s="285"/>
    </row>
    <row r="8150" spans="1:24">
      <c r="A8150" s="45"/>
      <c r="B8150" s="43">
        <f t="shared" si="133"/>
        <v>8128</v>
      </c>
      <c r="C8150" s="539"/>
      <c r="D8150" s="620"/>
      <c r="E8150" s="620"/>
      <c r="F8150" s="48"/>
      <c r="N8150" s="285"/>
      <c r="O8150" s="285"/>
      <c r="U8150" s="285"/>
      <c r="V8150" s="285"/>
      <c r="W8150" s="285"/>
      <c r="X8150" s="285"/>
    </row>
    <row r="8151" spans="1:24">
      <c r="A8151" s="45"/>
      <c r="B8151" s="43">
        <f t="shared" si="133"/>
        <v>8129</v>
      </c>
      <c r="C8151" s="539"/>
      <c r="D8151" s="620"/>
      <c r="E8151" s="620"/>
      <c r="F8151" s="48"/>
      <c r="N8151" s="285"/>
      <c r="O8151" s="285"/>
      <c r="U8151" s="285"/>
      <c r="V8151" s="285"/>
      <c r="W8151" s="285"/>
      <c r="X8151" s="285"/>
    </row>
    <row r="8152" spans="1:24">
      <c r="A8152" s="45"/>
      <c r="B8152" s="43">
        <f t="shared" si="133"/>
        <v>8130</v>
      </c>
      <c r="C8152" s="539"/>
      <c r="D8152" s="620"/>
      <c r="E8152" s="620"/>
      <c r="F8152" s="48"/>
      <c r="N8152" s="285"/>
      <c r="O8152" s="285"/>
      <c r="U8152" s="285"/>
      <c r="V8152" s="285"/>
      <c r="W8152" s="285"/>
      <c r="X8152" s="285"/>
    </row>
    <row r="8153" spans="1:24">
      <c r="A8153" s="45"/>
      <c r="B8153" s="43">
        <f t="shared" ref="B8153:B8216" si="134">B8152+1</f>
        <v>8131</v>
      </c>
      <c r="C8153" s="539"/>
      <c r="D8153" s="620"/>
      <c r="E8153" s="620"/>
      <c r="F8153" s="48"/>
      <c r="N8153" s="285"/>
      <c r="O8153" s="285"/>
      <c r="U8153" s="285"/>
      <c r="V8153" s="285"/>
      <c r="W8153" s="285"/>
      <c r="X8153" s="285"/>
    </row>
    <row r="8154" spans="1:24">
      <c r="A8154" s="45"/>
      <c r="B8154" s="43">
        <f t="shared" si="134"/>
        <v>8132</v>
      </c>
      <c r="C8154" s="539"/>
      <c r="D8154" s="620"/>
      <c r="E8154" s="620"/>
      <c r="F8154" s="48"/>
      <c r="N8154" s="285"/>
      <c r="O8154" s="285"/>
      <c r="U8154" s="285"/>
      <c r="V8154" s="285"/>
      <c r="W8154" s="285"/>
      <c r="X8154" s="285"/>
    </row>
    <row r="8155" spans="1:24">
      <c r="A8155" s="45"/>
      <c r="B8155" s="43">
        <f t="shared" si="134"/>
        <v>8133</v>
      </c>
      <c r="C8155" s="539"/>
      <c r="D8155" s="620"/>
      <c r="E8155" s="620"/>
      <c r="F8155" s="48"/>
      <c r="N8155" s="285"/>
      <c r="O8155" s="285"/>
      <c r="U8155" s="285"/>
      <c r="V8155" s="285"/>
      <c r="W8155" s="285"/>
      <c r="X8155" s="285"/>
    </row>
    <row r="8156" spans="1:24">
      <c r="A8156" s="45"/>
      <c r="B8156" s="43">
        <f t="shared" si="134"/>
        <v>8134</v>
      </c>
      <c r="C8156" s="539"/>
      <c r="D8156" s="620"/>
      <c r="E8156" s="620"/>
      <c r="F8156" s="48"/>
      <c r="N8156" s="285"/>
      <c r="O8156" s="285"/>
      <c r="U8156" s="285"/>
      <c r="V8156" s="285"/>
      <c r="W8156" s="285"/>
      <c r="X8156" s="285"/>
    </row>
    <row r="8157" spans="1:24">
      <c r="A8157" s="45"/>
      <c r="B8157" s="43">
        <f t="shared" si="134"/>
        <v>8135</v>
      </c>
      <c r="C8157" s="539"/>
      <c r="D8157" s="620"/>
      <c r="E8157" s="620"/>
      <c r="F8157" s="48"/>
      <c r="N8157" s="285"/>
      <c r="O8157" s="285"/>
      <c r="U8157" s="285"/>
      <c r="V8157" s="285"/>
      <c r="W8157" s="285"/>
      <c r="X8157" s="285"/>
    </row>
    <row r="8158" spans="1:24">
      <c r="A8158" s="45"/>
      <c r="B8158" s="43">
        <f t="shared" si="134"/>
        <v>8136</v>
      </c>
      <c r="C8158" s="539"/>
      <c r="D8158" s="620"/>
      <c r="E8158" s="620"/>
      <c r="F8158" s="48"/>
      <c r="N8158" s="285"/>
      <c r="O8158" s="285"/>
      <c r="U8158" s="285"/>
      <c r="V8158" s="285"/>
      <c r="W8158" s="285"/>
      <c r="X8158" s="285"/>
    </row>
    <row r="8159" spans="1:24">
      <c r="A8159" s="45"/>
      <c r="B8159" s="43">
        <f t="shared" si="134"/>
        <v>8137</v>
      </c>
      <c r="C8159" s="539"/>
      <c r="D8159" s="620"/>
      <c r="E8159" s="620"/>
      <c r="F8159" s="48"/>
      <c r="N8159" s="285"/>
      <c r="O8159" s="285"/>
      <c r="U8159" s="285"/>
      <c r="V8159" s="285"/>
      <c r="W8159" s="285"/>
      <c r="X8159" s="285"/>
    </row>
    <row r="8160" spans="1:24">
      <c r="A8160" s="45"/>
      <c r="B8160" s="43">
        <f t="shared" si="134"/>
        <v>8138</v>
      </c>
      <c r="C8160" s="539"/>
      <c r="D8160" s="620"/>
      <c r="E8160" s="620"/>
      <c r="F8160" s="48"/>
      <c r="N8160" s="285"/>
      <c r="O8160" s="285"/>
      <c r="U8160" s="285"/>
      <c r="V8160" s="285"/>
      <c r="W8160" s="285"/>
      <c r="X8160" s="285"/>
    </row>
    <row r="8161" spans="1:24">
      <c r="A8161" s="45"/>
      <c r="B8161" s="43">
        <f t="shared" si="134"/>
        <v>8139</v>
      </c>
      <c r="C8161" s="539"/>
      <c r="D8161" s="620"/>
      <c r="E8161" s="620"/>
      <c r="F8161" s="48"/>
      <c r="N8161" s="285"/>
      <c r="O8161" s="285"/>
      <c r="U8161" s="285"/>
      <c r="V8161" s="285"/>
      <c r="W8161" s="285"/>
      <c r="X8161" s="285"/>
    </row>
    <row r="8162" spans="1:24">
      <c r="A8162" s="45"/>
      <c r="B8162" s="43">
        <f t="shared" si="134"/>
        <v>8140</v>
      </c>
      <c r="C8162" s="539"/>
      <c r="D8162" s="620"/>
      <c r="E8162" s="620"/>
      <c r="F8162" s="48"/>
      <c r="N8162" s="285"/>
      <c r="O8162" s="285"/>
      <c r="U8162" s="285"/>
      <c r="V8162" s="285"/>
      <c r="W8162" s="285"/>
      <c r="X8162" s="285"/>
    </row>
    <row r="8163" spans="1:24">
      <c r="A8163" s="45"/>
      <c r="B8163" s="43">
        <f t="shared" si="134"/>
        <v>8141</v>
      </c>
      <c r="C8163" s="539"/>
      <c r="D8163" s="620"/>
      <c r="E8163" s="620"/>
      <c r="F8163" s="48"/>
      <c r="N8163" s="285"/>
      <c r="O8163" s="285"/>
      <c r="U8163" s="285"/>
      <c r="V8163" s="285"/>
      <c r="W8163" s="285"/>
      <c r="X8163" s="285"/>
    </row>
    <row r="8164" spans="1:24">
      <c r="A8164" s="45"/>
      <c r="B8164" s="43">
        <f t="shared" si="134"/>
        <v>8142</v>
      </c>
      <c r="C8164" s="539"/>
      <c r="D8164" s="620"/>
      <c r="E8164" s="620"/>
      <c r="F8164" s="48"/>
      <c r="N8164" s="285"/>
      <c r="O8164" s="285"/>
      <c r="U8164" s="285"/>
      <c r="V8164" s="285"/>
      <c r="W8164" s="285"/>
      <c r="X8164" s="285"/>
    </row>
    <row r="8165" spans="1:24">
      <c r="A8165" s="45"/>
      <c r="B8165" s="43">
        <f t="shared" si="134"/>
        <v>8143</v>
      </c>
      <c r="C8165" s="539"/>
      <c r="D8165" s="620"/>
      <c r="E8165" s="620"/>
      <c r="F8165" s="48"/>
      <c r="N8165" s="285"/>
      <c r="O8165" s="285"/>
      <c r="U8165" s="285"/>
      <c r="V8165" s="285"/>
      <c r="W8165" s="285"/>
      <c r="X8165" s="285"/>
    </row>
    <row r="8166" spans="1:24">
      <c r="A8166" s="45"/>
      <c r="B8166" s="43">
        <f t="shared" si="134"/>
        <v>8144</v>
      </c>
      <c r="C8166" s="539"/>
      <c r="D8166" s="620"/>
      <c r="E8166" s="620"/>
      <c r="F8166" s="48"/>
      <c r="N8166" s="285"/>
      <c r="O8166" s="285"/>
      <c r="U8166" s="285"/>
      <c r="V8166" s="285"/>
      <c r="W8166" s="285"/>
      <c r="X8166" s="285"/>
    </row>
    <row r="8167" spans="1:24">
      <c r="A8167" s="45"/>
      <c r="B8167" s="43">
        <f t="shared" si="134"/>
        <v>8145</v>
      </c>
      <c r="C8167" s="539"/>
      <c r="D8167" s="620"/>
      <c r="E8167" s="620"/>
      <c r="F8167" s="48"/>
      <c r="N8167" s="285"/>
      <c r="O8167" s="285"/>
      <c r="U8167" s="285"/>
      <c r="V8167" s="285"/>
      <c r="W8167" s="285"/>
      <c r="X8167" s="285"/>
    </row>
    <row r="8168" spans="1:24">
      <c r="A8168" s="45"/>
      <c r="B8168" s="43">
        <f t="shared" si="134"/>
        <v>8146</v>
      </c>
      <c r="C8168" s="539"/>
      <c r="D8168" s="620"/>
      <c r="E8168" s="620"/>
      <c r="F8168" s="48"/>
      <c r="N8168" s="285"/>
      <c r="O8168" s="285"/>
      <c r="U8168" s="285"/>
      <c r="V8168" s="285"/>
      <c r="W8168" s="285"/>
      <c r="X8168" s="285"/>
    </row>
    <row r="8169" spans="1:24">
      <c r="A8169" s="45"/>
      <c r="B8169" s="43">
        <f t="shared" si="134"/>
        <v>8147</v>
      </c>
      <c r="C8169" s="539"/>
      <c r="D8169" s="620"/>
      <c r="E8169" s="620"/>
      <c r="F8169" s="48"/>
      <c r="N8169" s="285"/>
      <c r="O8169" s="285"/>
      <c r="U8169" s="285"/>
      <c r="V8169" s="285"/>
      <c r="W8169" s="285"/>
      <c r="X8169" s="285"/>
    </row>
    <row r="8170" spans="1:24">
      <c r="A8170" s="45"/>
      <c r="B8170" s="43">
        <f t="shared" si="134"/>
        <v>8148</v>
      </c>
      <c r="C8170" s="539"/>
      <c r="D8170" s="620"/>
      <c r="E8170" s="620"/>
      <c r="F8170" s="48"/>
      <c r="N8170" s="285"/>
      <c r="O8170" s="285"/>
      <c r="U8170" s="285"/>
      <c r="V8170" s="285"/>
      <c r="W8170" s="285"/>
      <c r="X8170" s="285"/>
    </row>
    <row r="8171" spans="1:24">
      <c r="A8171" s="45"/>
      <c r="B8171" s="43">
        <f t="shared" si="134"/>
        <v>8149</v>
      </c>
      <c r="C8171" s="539"/>
      <c r="D8171" s="620"/>
      <c r="E8171" s="620"/>
      <c r="F8171" s="48"/>
      <c r="N8171" s="285"/>
      <c r="O8171" s="285"/>
      <c r="U8171" s="285"/>
      <c r="V8171" s="285"/>
      <c r="W8171" s="285"/>
      <c r="X8171" s="285"/>
    </row>
    <row r="8172" spans="1:24">
      <c r="A8172" s="45"/>
      <c r="B8172" s="43">
        <f t="shared" si="134"/>
        <v>8150</v>
      </c>
      <c r="C8172" s="539"/>
      <c r="D8172" s="620"/>
      <c r="E8172" s="620"/>
      <c r="F8172" s="48"/>
      <c r="N8172" s="285"/>
      <c r="O8172" s="285"/>
      <c r="U8172" s="285"/>
      <c r="V8172" s="285"/>
      <c r="W8172" s="285"/>
      <c r="X8172" s="285"/>
    </row>
    <row r="8173" spans="1:24">
      <c r="A8173" s="45"/>
      <c r="B8173" s="43">
        <f t="shared" si="134"/>
        <v>8151</v>
      </c>
      <c r="C8173" s="539"/>
      <c r="D8173" s="620"/>
      <c r="E8173" s="620"/>
      <c r="F8173" s="48"/>
      <c r="N8173" s="285"/>
      <c r="O8173" s="285"/>
      <c r="U8173" s="285"/>
      <c r="V8173" s="285"/>
      <c r="W8173" s="285"/>
      <c r="X8173" s="285"/>
    </row>
    <row r="8174" spans="1:24">
      <c r="A8174" s="45"/>
      <c r="B8174" s="43">
        <f t="shared" si="134"/>
        <v>8152</v>
      </c>
      <c r="C8174" s="539"/>
      <c r="D8174" s="620"/>
      <c r="E8174" s="620"/>
      <c r="F8174" s="48"/>
      <c r="N8174" s="285"/>
      <c r="O8174" s="285"/>
      <c r="U8174" s="285"/>
      <c r="V8174" s="285"/>
      <c r="W8174" s="285"/>
      <c r="X8174" s="285"/>
    </row>
    <row r="8175" spans="1:24">
      <c r="A8175" s="45"/>
      <c r="B8175" s="43">
        <f t="shared" si="134"/>
        <v>8153</v>
      </c>
      <c r="C8175" s="539"/>
      <c r="D8175" s="620"/>
      <c r="E8175" s="620"/>
      <c r="F8175" s="48"/>
      <c r="N8175" s="285"/>
      <c r="O8175" s="285"/>
      <c r="U8175" s="285"/>
      <c r="V8175" s="285"/>
      <c r="W8175" s="285"/>
      <c r="X8175" s="285"/>
    </row>
    <row r="8176" spans="1:24">
      <c r="A8176" s="45"/>
      <c r="B8176" s="43">
        <f t="shared" si="134"/>
        <v>8154</v>
      </c>
      <c r="C8176" s="539"/>
      <c r="D8176" s="620"/>
      <c r="E8176" s="620"/>
      <c r="F8176" s="48"/>
      <c r="N8176" s="285"/>
      <c r="O8176" s="285"/>
      <c r="U8176" s="285"/>
      <c r="V8176" s="285"/>
      <c r="W8176" s="285"/>
      <c r="X8176" s="285"/>
    </row>
    <row r="8177" spans="1:24">
      <c r="A8177" s="45"/>
      <c r="B8177" s="43">
        <f t="shared" si="134"/>
        <v>8155</v>
      </c>
      <c r="C8177" s="539"/>
      <c r="D8177" s="620"/>
      <c r="E8177" s="620"/>
      <c r="F8177" s="48"/>
      <c r="N8177" s="285"/>
      <c r="O8177" s="285"/>
      <c r="U8177" s="285"/>
      <c r="V8177" s="285"/>
      <c r="W8177" s="285"/>
      <c r="X8177" s="285"/>
    </row>
    <row r="8178" spans="1:24">
      <c r="A8178" s="45"/>
      <c r="B8178" s="43">
        <f t="shared" si="134"/>
        <v>8156</v>
      </c>
      <c r="C8178" s="539"/>
      <c r="D8178" s="620"/>
      <c r="E8178" s="620"/>
      <c r="F8178" s="48"/>
      <c r="N8178" s="285"/>
      <c r="O8178" s="285"/>
      <c r="U8178" s="285"/>
      <c r="V8178" s="285"/>
      <c r="W8178" s="285"/>
      <c r="X8178" s="285"/>
    </row>
    <row r="8179" spans="1:24">
      <c r="A8179" s="45"/>
      <c r="B8179" s="43">
        <f t="shared" si="134"/>
        <v>8157</v>
      </c>
      <c r="C8179" s="539"/>
      <c r="D8179" s="620"/>
      <c r="E8179" s="620"/>
      <c r="F8179" s="48"/>
      <c r="N8179" s="285"/>
      <c r="O8179" s="285"/>
      <c r="U8179" s="285"/>
      <c r="V8179" s="285"/>
      <c r="W8179" s="285"/>
      <c r="X8179" s="285"/>
    </row>
    <row r="8180" spans="1:24">
      <c r="A8180" s="45"/>
      <c r="B8180" s="43">
        <f t="shared" si="134"/>
        <v>8158</v>
      </c>
      <c r="C8180" s="539"/>
      <c r="D8180" s="620"/>
      <c r="E8180" s="620"/>
      <c r="F8180" s="48"/>
      <c r="N8180" s="285"/>
      <c r="O8180" s="285"/>
      <c r="U8180" s="285"/>
      <c r="V8180" s="285"/>
      <c r="W8180" s="285"/>
      <c r="X8180" s="285"/>
    </row>
    <row r="8181" spans="1:24">
      <c r="A8181" s="45"/>
      <c r="B8181" s="43">
        <f t="shared" si="134"/>
        <v>8159</v>
      </c>
      <c r="C8181" s="539"/>
      <c r="D8181" s="620"/>
      <c r="E8181" s="620"/>
      <c r="F8181" s="48"/>
      <c r="N8181" s="285"/>
      <c r="O8181" s="285"/>
      <c r="U8181" s="285"/>
      <c r="V8181" s="285"/>
      <c r="W8181" s="285"/>
      <c r="X8181" s="285"/>
    </row>
    <row r="8182" spans="1:24">
      <c r="A8182" s="45"/>
      <c r="B8182" s="43">
        <f t="shared" si="134"/>
        <v>8160</v>
      </c>
      <c r="C8182" s="539"/>
      <c r="D8182" s="620"/>
      <c r="E8182" s="620"/>
      <c r="F8182" s="48"/>
      <c r="N8182" s="285"/>
      <c r="O8182" s="285"/>
      <c r="U8182" s="285"/>
      <c r="V8182" s="285"/>
      <c r="W8182" s="285"/>
      <c r="X8182" s="285"/>
    </row>
    <row r="8183" spans="1:24">
      <c r="A8183" s="45"/>
      <c r="B8183" s="43">
        <f t="shared" si="134"/>
        <v>8161</v>
      </c>
      <c r="C8183" s="539"/>
      <c r="D8183" s="620"/>
      <c r="E8183" s="620"/>
      <c r="F8183" s="48"/>
      <c r="N8183" s="285"/>
      <c r="O8183" s="285"/>
      <c r="U8183" s="285"/>
      <c r="V8183" s="285"/>
      <c r="W8183" s="285"/>
      <c r="X8183" s="285"/>
    </row>
    <row r="8184" spans="1:24">
      <c r="A8184" s="45"/>
      <c r="B8184" s="43">
        <f t="shared" si="134"/>
        <v>8162</v>
      </c>
      <c r="C8184" s="539"/>
      <c r="D8184" s="620"/>
      <c r="E8184" s="620"/>
      <c r="F8184" s="48"/>
      <c r="N8184" s="285"/>
      <c r="O8184" s="285"/>
      <c r="U8184" s="285"/>
      <c r="V8184" s="285"/>
      <c r="W8184" s="285"/>
      <c r="X8184" s="285"/>
    </row>
    <row r="8185" spans="1:24">
      <c r="A8185" s="45"/>
      <c r="B8185" s="43">
        <f t="shared" si="134"/>
        <v>8163</v>
      </c>
      <c r="C8185" s="539"/>
      <c r="D8185" s="620"/>
      <c r="E8185" s="620"/>
      <c r="F8185" s="48"/>
      <c r="N8185" s="285"/>
      <c r="O8185" s="285"/>
      <c r="U8185" s="285"/>
      <c r="V8185" s="285"/>
      <c r="W8185" s="285"/>
      <c r="X8185" s="285"/>
    </row>
    <row r="8186" spans="1:24">
      <c r="A8186" s="45"/>
      <c r="B8186" s="43">
        <f t="shared" si="134"/>
        <v>8164</v>
      </c>
      <c r="C8186" s="539"/>
      <c r="D8186" s="620"/>
      <c r="E8186" s="620"/>
      <c r="F8186" s="48"/>
      <c r="N8186" s="285"/>
      <c r="O8186" s="285"/>
      <c r="U8186" s="285"/>
      <c r="V8186" s="285"/>
      <c r="W8186" s="285"/>
      <c r="X8186" s="285"/>
    </row>
    <row r="8187" spans="1:24">
      <c r="A8187" s="45"/>
      <c r="B8187" s="43">
        <f t="shared" si="134"/>
        <v>8165</v>
      </c>
      <c r="C8187" s="539"/>
      <c r="D8187" s="620"/>
      <c r="E8187" s="620"/>
      <c r="F8187" s="48"/>
      <c r="N8187" s="285"/>
      <c r="O8187" s="285"/>
      <c r="U8187" s="285"/>
      <c r="V8187" s="285"/>
      <c r="W8187" s="285"/>
      <c r="X8187" s="285"/>
    </row>
    <row r="8188" spans="1:24">
      <c r="A8188" s="45"/>
      <c r="B8188" s="43">
        <f t="shared" si="134"/>
        <v>8166</v>
      </c>
      <c r="C8188" s="539"/>
      <c r="D8188" s="620"/>
      <c r="E8188" s="620"/>
      <c r="F8188" s="48"/>
      <c r="N8188" s="285"/>
      <c r="O8188" s="285"/>
      <c r="U8188" s="285"/>
      <c r="V8188" s="285"/>
      <c r="W8188" s="285"/>
      <c r="X8188" s="285"/>
    </row>
    <row r="8189" spans="1:24">
      <c r="A8189" s="45"/>
      <c r="B8189" s="43">
        <f t="shared" si="134"/>
        <v>8167</v>
      </c>
      <c r="C8189" s="539"/>
      <c r="D8189" s="620"/>
      <c r="E8189" s="620"/>
      <c r="F8189" s="48"/>
      <c r="N8189" s="285"/>
      <c r="O8189" s="285"/>
      <c r="U8189" s="285"/>
      <c r="V8189" s="285"/>
      <c r="W8189" s="285"/>
      <c r="X8189" s="285"/>
    </row>
    <row r="8190" spans="1:24">
      <c r="A8190" s="45"/>
      <c r="B8190" s="43">
        <f t="shared" si="134"/>
        <v>8168</v>
      </c>
      <c r="C8190" s="539"/>
      <c r="D8190" s="620"/>
      <c r="E8190" s="620"/>
      <c r="F8190" s="48"/>
      <c r="N8190" s="285"/>
      <c r="O8190" s="285"/>
      <c r="U8190" s="285"/>
      <c r="V8190" s="285"/>
      <c r="W8190" s="285"/>
      <c r="X8190" s="285"/>
    </row>
    <row r="8191" spans="1:24">
      <c r="A8191" s="45"/>
      <c r="B8191" s="43">
        <f t="shared" si="134"/>
        <v>8169</v>
      </c>
      <c r="C8191" s="539"/>
      <c r="D8191" s="620"/>
      <c r="E8191" s="620"/>
      <c r="F8191" s="48"/>
      <c r="N8191" s="285"/>
      <c r="O8191" s="285"/>
      <c r="U8191" s="285"/>
      <c r="V8191" s="285"/>
      <c r="W8191" s="285"/>
      <c r="X8191" s="285"/>
    </row>
    <row r="8192" spans="1:24">
      <c r="A8192" s="45"/>
      <c r="B8192" s="43">
        <f t="shared" si="134"/>
        <v>8170</v>
      </c>
      <c r="C8192" s="539"/>
      <c r="D8192" s="620"/>
      <c r="E8192" s="620"/>
      <c r="F8192" s="48"/>
      <c r="N8192" s="285"/>
      <c r="O8192" s="285"/>
      <c r="U8192" s="285"/>
      <c r="V8192" s="285"/>
      <c r="W8192" s="285"/>
      <c r="X8192" s="285"/>
    </row>
    <row r="8193" spans="1:24">
      <c r="A8193" s="45"/>
      <c r="B8193" s="43">
        <f t="shared" si="134"/>
        <v>8171</v>
      </c>
      <c r="C8193" s="539"/>
      <c r="D8193" s="620"/>
      <c r="E8193" s="620"/>
      <c r="F8193" s="48"/>
      <c r="N8193" s="285"/>
      <c r="O8193" s="285"/>
      <c r="U8193" s="285"/>
      <c r="V8193" s="285"/>
      <c r="W8193" s="285"/>
      <c r="X8193" s="285"/>
    </row>
    <row r="8194" spans="1:24">
      <c r="A8194" s="45"/>
      <c r="B8194" s="43">
        <f t="shared" si="134"/>
        <v>8172</v>
      </c>
      <c r="C8194" s="539"/>
      <c r="D8194" s="620"/>
      <c r="E8194" s="620"/>
      <c r="F8194" s="48"/>
      <c r="N8194" s="285"/>
      <c r="O8194" s="285"/>
      <c r="U8194" s="285"/>
      <c r="V8194" s="285"/>
      <c r="W8194" s="285"/>
      <c r="X8194" s="285"/>
    </row>
    <row r="8195" spans="1:24">
      <c r="A8195" s="45"/>
      <c r="B8195" s="43">
        <f t="shared" si="134"/>
        <v>8173</v>
      </c>
      <c r="C8195" s="539"/>
      <c r="D8195" s="620"/>
      <c r="E8195" s="620"/>
      <c r="F8195" s="48"/>
      <c r="N8195" s="285"/>
      <c r="O8195" s="285"/>
      <c r="U8195" s="285"/>
      <c r="V8195" s="285"/>
      <c r="W8195" s="285"/>
      <c r="X8195" s="285"/>
    </row>
    <row r="8196" spans="1:24">
      <c r="A8196" s="45"/>
      <c r="B8196" s="43">
        <f t="shared" si="134"/>
        <v>8174</v>
      </c>
      <c r="C8196" s="539"/>
      <c r="D8196" s="620"/>
      <c r="E8196" s="620"/>
      <c r="F8196" s="48"/>
      <c r="N8196" s="285"/>
      <c r="O8196" s="285"/>
      <c r="U8196" s="285"/>
      <c r="V8196" s="285"/>
      <c r="W8196" s="285"/>
      <c r="X8196" s="285"/>
    </row>
    <row r="8197" spans="1:24">
      <c r="A8197" s="45"/>
      <c r="B8197" s="43">
        <f t="shared" si="134"/>
        <v>8175</v>
      </c>
      <c r="C8197" s="539"/>
      <c r="D8197" s="620"/>
      <c r="E8197" s="620"/>
      <c r="F8197" s="48"/>
      <c r="N8197" s="285"/>
      <c r="O8197" s="285"/>
      <c r="U8197" s="285"/>
      <c r="V8197" s="285"/>
      <c r="W8197" s="285"/>
      <c r="X8197" s="285"/>
    </row>
    <row r="8198" spans="1:24">
      <c r="A8198" s="45"/>
      <c r="B8198" s="43">
        <f t="shared" si="134"/>
        <v>8176</v>
      </c>
      <c r="C8198" s="539"/>
      <c r="D8198" s="620"/>
      <c r="E8198" s="620"/>
      <c r="F8198" s="48"/>
      <c r="N8198" s="285"/>
      <c r="O8198" s="285"/>
      <c r="U8198" s="285"/>
      <c r="V8198" s="285"/>
      <c r="W8198" s="285"/>
      <c r="X8198" s="285"/>
    </row>
    <row r="8199" spans="1:24">
      <c r="A8199" s="45"/>
      <c r="B8199" s="43">
        <f t="shared" si="134"/>
        <v>8177</v>
      </c>
      <c r="C8199" s="539"/>
      <c r="D8199" s="620"/>
      <c r="E8199" s="620"/>
      <c r="F8199" s="48"/>
      <c r="N8199" s="285"/>
      <c r="O8199" s="285"/>
      <c r="U8199" s="285"/>
      <c r="V8199" s="285"/>
      <c r="W8199" s="285"/>
      <c r="X8199" s="285"/>
    </row>
    <row r="8200" spans="1:24">
      <c r="A8200" s="45"/>
      <c r="B8200" s="43">
        <f t="shared" si="134"/>
        <v>8178</v>
      </c>
      <c r="C8200" s="539"/>
      <c r="D8200" s="620"/>
      <c r="E8200" s="620"/>
      <c r="F8200" s="48"/>
      <c r="N8200" s="285"/>
      <c r="O8200" s="285"/>
      <c r="U8200" s="285"/>
      <c r="V8200" s="285"/>
      <c r="W8200" s="285"/>
      <c r="X8200" s="285"/>
    </row>
    <row r="8201" spans="1:24">
      <c r="A8201" s="45"/>
      <c r="B8201" s="43">
        <f t="shared" si="134"/>
        <v>8179</v>
      </c>
      <c r="C8201" s="539"/>
      <c r="D8201" s="620"/>
      <c r="E8201" s="620"/>
      <c r="F8201" s="48"/>
      <c r="N8201" s="285"/>
      <c r="O8201" s="285"/>
      <c r="U8201" s="285"/>
      <c r="V8201" s="285"/>
      <c r="W8201" s="285"/>
      <c r="X8201" s="285"/>
    </row>
    <row r="8202" spans="1:24">
      <c r="A8202" s="45"/>
      <c r="B8202" s="43">
        <f t="shared" si="134"/>
        <v>8180</v>
      </c>
      <c r="C8202" s="539"/>
      <c r="D8202" s="620"/>
      <c r="E8202" s="620"/>
      <c r="F8202" s="48"/>
      <c r="N8202" s="285"/>
      <c r="O8202" s="285"/>
      <c r="U8202" s="285"/>
      <c r="V8202" s="285"/>
      <c r="W8202" s="285"/>
      <c r="X8202" s="285"/>
    </row>
    <row r="8203" spans="1:24">
      <c r="A8203" s="45"/>
      <c r="B8203" s="43">
        <f t="shared" si="134"/>
        <v>8181</v>
      </c>
      <c r="C8203" s="539"/>
      <c r="D8203" s="620"/>
      <c r="E8203" s="620"/>
      <c r="F8203" s="48"/>
      <c r="N8203" s="285"/>
      <c r="O8203" s="285"/>
      <c r="U8203" s="285"/>
      <c r="V8203" s="285"/>
      <c r="W8203" s="285"/>
      <c r="X8203" s="285"/>
    </row>
    <row r="8204" spans="1:24">
      <c r="A8204" s="45"/>
      <c r="B8204" s="43">
        <f t="shared" si="134"/>
        <v>8182</v>
      </c>
      <c r="C8204" s="539"/>
      <c r="D8204" s="620"/>
      <c r="E8204" s="620"/>
      <c r="F8204" s="48"/>
      <c r="N8204" s="285"/>
      <c r="O8204" s="285"/>
      <c r="U8204" s="285"/>
      <c r="V8204" s="285"/>
      <c r="W8204" s="285"/>
      <c r="X8204" s="285"/>
    </row>
    <row r="8205" spans="1:24">
      <c r="A8205" s="45"/>
      <c r="B8205" s="43">
        <f t="shared" si="134"/>
        <v>8183</v>
      </c>
      <c r="C8205" s="539"/>
      <c r="D8205" s="620"/>
      <c r="E8205" s="620"/>
      <c r="F8205" s="48"/>
      <c r="N8205" s="285"/>
      <c r="O8205" s="285"/>
      <c r="U8205" s="285"/>
      <c r="V8205" s="285"/>
      <c r="W8205" s="285"/>
      <c r="X8205" s="285"/>
    </row>
    <row r="8206" spans="1:24">
      <c r="A8206" s="45"/>
      <c r="B8206" s="43">
        <f t="shared" si="134"/>
        <v>8184</v>
      </c>
      <c r="C8206" s="539"/>
      <c r="D8206" s="620"/>
      <c r="E8206" s="620"/>
      <c r="F8206" s="48"/>
      <c r="N8206" s="285"/>
      <c r="O8206" s="285"/>
      <c r="U8206" s="285"/>
      <c r="V8206" s="285"/>
      <c r="W8206" s="285"/>
      <c r="X8206" s="285"/>
    </row>
    <row r="8207" spans="1:24">
      <c r="A8207" s="45"/>
      <c r="B8207" s="43">
        <f t="shared" si="134"/>
        <v>8185</v>
      </c>
      <c r="C8207" s="539"/>
      <c r="D8207" s="620"/>
      <c r="E8207" s="620"/>
      <c r="F8207" s="48"/>
      <c r="N8207" s="285"/>
      <c r="O8207" s="285"/>
      <c r="U8207" s="285"/>
      <c r="V8207" s="285"/>
      <c r="W8207" s="285"/>
      <c r="X8207" s="285"/>
    </row>
    <row r="8208" spans="1:24">
      <c r="A8208" s="45"/>
      <c r="B8208" s="43">
        <f t="shared" si="134"/>
        <v>8186</v>
      </c>
      <c r="C8208" s="539"/>
      <c r="D8208" s="620"/>
      <c r="E8208" s="620"/>
      <c r="F8208" s="48"/>
      <c r="N8208" s="285"/>
      <c r="O8208" s="285"/>
      <c r="U8208" s="285"/>
      <c r="V8208" s="285"/>
      <c r="W8208" s="285"/>
      <c r="X8208" s="285"/>
    </row>
    <row r="8209" spans="1:24">
      <c r="A8209" s="45"/>
      <c r="B8209" s="43">
        <f t="shared" si="134"/>
        <v>8187</v>
      </c>
      <c r="C8209" s="539"/>
      <c r="D8209" s="620"/>
      <c r="E8209" s="620"/>
      <c r="F8209" s="48"/>
      <c r="N8209" s="285"/>
      <c r="O8209" s="285"/>
      <c r="U8209" s="285"/>
      <c r="V8209" s="285"/>
      <c r="W8209" s="285"/>
      <c r="X8209" s="285"/>
    </row>
    <row r="8210" spans="1:24">
      <c r="A8210" s="45"/>
      <c r="B8210" s="43">
        <f t="shared" si="134"/>
        <v>8188</v>
      </c>
      <c r="C8210" s="539"/>
      <c r="D8210" s="620"/>
      <c r="E8210" s="620"/>
      <c r="F8210" s="48"/>
      <c r="N8210" s="285"/>
      <c r="O8210" s="285"/>
      <c r="U8210" s="285"/>
      <c r="V8210" s="285"/>
      <c r="W8210" s="285"/>
      <c r="X8210" s="285"/>
    </row>
    <row r="8211" spans="1:24">
      <c r="A8211" s="45"/>
      <c r="B8211" s="43">
        <f t="shared" si="134"/>
        <v>8189</v>
      </c>
      <c r="C8211" s="539"/>
      <c r="D8211" s="620"/>
      <c r="E8211" s="620"/>
      <c r="F8211" s="48"/>
      <c r="N8211" s="285"/>
      <c r="O8211" s="285"/>
      <c r="U8211" s="285"/>
      <c r="V8211" s="285"/>
      <c r="W8211" s="285"/>
      <c r="X8211" s="285"/>
    </row>
    <row r="8212" spans="1:24">
      <c r="A8212" s="45"/>
      <c r="B8212" s="43">
        <f t="shared" si="134"/>
        <v>8190</v>
      </c>
      <c r="C8212" s="539"/>
      <c r="D8212" s="620"/>
      <c r="E8212" s="620"/>
      <c r="F8212" s="48"/>
      <c r="N8212" s="285"/>
      <c r="O8212" s="285"/>
      <c r="U8212" s="285"/>
      <c r="V8212" s="285"/>
      <c r="W8212" s="285"/>
      <c r="X8212" s="285"/>
    </row>
    <row r="8213" spans="1:24">
      <c r="A8213" s="45"/>
      <c r="B8213" s="43">
        <f t="shared" si="134"/>
        <v>8191</v>
      </c>
      <c r="C8213" s="539"/>
      <c r="D8213" s="620"/>
      <c r="E8213" s="620"/>
      <c r="F8213" s="48"/>
      <c r="N8213" s="285"/>
      <c r="O8213" s="285"/>
      <c r="U8213" s="285"/>
      <c r="V8213" s="285"/>
      <c r="W8213" s="285"/>
      <c r="X8213" s="285"/>
    </row>
    <row r="8214" spans="1:24">
      <c r="A8214" s="45"/>
      <c r="B8214" s="43">
        <f t="shared" si="134"/>
        <v>8192</v>
      </c>
      <c r="C8214" s="539"/>
      <c r="D8214" s="620"/>
      <c r="E8214" s="620"/>
      <c r="F8214" s="48"/>
      <c r="N8214" s="285"/>
      <c r="O8214" s="285"/>
      <c r="U8214" s="285"/>
      <c r="V8214" s="285"/>
      <c r="W8214" s="285"/>
      <c r="X8214" s="285"/>
    </row>
    <row r="8215" spans="1:24">
      <c r="A8215" s="45"/>
      <c r="B8215" s="43">
        <f t="shared" si="134"/>
        <v>8193</v>
      </c>
      <c r="C8215" s="539"/>
      <c r="D8215" s="620"/>
      <c r="E8215" s="620"/>
      <c r="F8215" s="48"/>
      <c r="N8215" s="285"/>
      <c r="O8215" s="285"/>
      <c r="U8215" s="285"/>
      <c r="V8215" s="285"/>
      <c r="W8215" s="285"/>
      <c r="X8215" s="285"/>
    </row>
    <row r="8216" spans="1:24">
      <c r="A8216" s="45"/>
      <c r="B8216" s="43">
        <f t="shared" si="134"/>
        <v>8194</v>
      </c>
      <c r="C8216" s="539"/>
      <c r="D8216" s="620"/>
      <c r="E8216" s="620"/>
      <c r="F8216" s="48"/>
      <c r="N8216" s="285"/>
      <c r="O8216" s="285"/>
      <c r="U8216" s="285"/>
      <c r="V8216" s="285"/>
      <c r="W8216" s="285"/>
      <c r="X8216" s="285"/>
    </row>
    <row r="8217" spans="1:24">
      <c r="A8217" s="45"/>
      <c r="B8217" s="43">
        <f t="shared" ref="B8217:B8280" si="135">B8216+1</f>
        <v>8195</v>
      </c>
      <c r="C8217" s="539"/>
      <c r="D8217" s="620"/>
      <c r="E8217" s="620"/>
      <c r="F8217" s="48"/>
      <c r="N8217" s="285"/>
      <c r="O8217" s="285"/>
      <c r="U8217" s="285"/>
      <c r="V8217" s="285"/>
      <c r="W8217" s="285"/>
      <c r="X8217" s="285"/>
    </row>
    <row r="8218" spans="1:24">
      <c r="A8218" s="45"/>
      <c r="B8218" s="43">
        <f t="shared" si="135"/>
        <v>8196</v>
      </c>
      <c r="C8218" s="539"/>
      <c r="D8218" s="620"/>
      <c r="E8218" s="620"/>
      <c r="F8218" s="48"/>
      <c r="N8218" s="285"/>
      <c r="O8218" s="285"/>
      <c r="U8218" s="285"/>
      <c r="V8218" s="285"/>
      <c r="W8218" s="285"/>
      <c r="X8218" s="285"/>
    </row>
    <row r="8219" spans="1:24">
      <c r="A8219" s="45"/>
      <c r="B8219" s="43">
        <f t="shared" si="135"/>
        <v>8197</v>
      </c>
      <c r="C8219" s="539"/>
      <c r="D8219" s="620"/>
      <c r="E8219" s="620"/>
      <c r="F8219" s="48"/>
      <c r="N8219" s="285"/>
      <c r="O8219" s="285"/>
      <c r="U8219" s="285"/>
      <c r="V8219" s="285"/>
      <c r="W8219" s="285"/>
      <c r="X8219" s="285"/>
    </row>
    <row r="8220" spans="1:24">
      <c r="A8220" s="45"/>
      <c r="B8220" s="43">
        <f t="shared" si="135"/>
        <v>8198</v>
      </c>
      <c r="C8220" s="539"/>
      <c r="D8220" s="620"/>
      <c r="E8220" s="620"/>
      <c r="F8220" s="48"/>
      <c r="N8220" s="285"/>
      <c r="O8220" s="285"/>
      <c r="U8220" s="285"/>
      <c r="V8220" s="285"/>
      <c r="W8220" s="285"/>
      <c r="X8220" s="285"/>
    </row>
    <row r="8221" spans="1:24">
      <c r="A8221" s="45"/>
      <c r="B8221" s="43">
        <f t="shared" si="135"/>
        <v>8199</v>
      </c>
      <c r="C8221" s="539"/>
      <c r="D8221" s="620"/>
      <c r="E8221" s="620"/>
      <c r="F8221" s="48"/>
      <c r="N8221" s="285"/>
      <c r="O8221" s="285"/>
      <c r="U8221" s="285"/>
      <c r="V8221" s="285"/>
      <c r="W8221" s="285"/>
      <c r="X8221" s="285"/>
    </row>
    <row r="8222" spans="1:24">
      <c r="A8222" s="45"/>
      <c r="B8222" s="43">
        <f t="shared" si="135"/>
        <v>8200</v>
      </c>
      <c r="C8222" s="539"/>
      <c r="D8222" s="620"/>
      <c r="E8222" s="620"/>
      <c r="F8222" s="48"/>
      <c r="N8222" s="285"/>
      <c r="O8222" s="285"/>
      <c r="U8222" s="285"/>
      <c r="V8222" s="285"/>
      <c r="W8222" s="285"/>
      <c r="X8222" s="285"/>
    </row>
    <row r="8223" spans="1:24">
      <c r="A8223" s="45"/>
      <c r="B8223" s="43">
        <f t="shared" si="135"/>
        <v>8201</v>
      </c>
      <c r="C8223" s="539"/>
      <c r="D8223" s="620"/>
      <c r="E8223" s="620"/>
      <c r="F8223" s="48"/>
      <c r="N8223" s="285"/>
      <c r="O8223" s="285"/>
      <c r="U8223" s="285"/>
      <c r="V8223" s="285"/>
      <c r="W8223" s="285"/>
      <c r="X8223" s="285"/>
    </row>
    <row r="8224" spans="1:24">
      <c r="A8224" s="45"/>
      <c r="B8224" s="43">
        <f t="shared" si="135"/>
        <v>8202</v>
      </c>
      <c r="C8224" s="539"/>
      <c r="D8224" s="620"/>
      <c r="E8224" s="620"/>
      <c r="F8224" s="48"/>
      <c r="N8224" s="285"/>
      <c r="O8224" s="285"/>
      <c r="U8224" s="285"/>
      <c r="V8224" s="285"/>
      <c r="W8224" s="285"/>
      <c r="X8224" s="285"/>
    </row>
    <row r="8225" spans="1:24">
      <c r="A8225" s="45"/>
      <c r="B8225" s="43">
        <f t="shared" si="135"/>
        <v>8203</v>
      </c>
      <c r="C8225" s="539"/>
      <c r="D8225" s="620"/>
      <c r="E8225" s="620"/>
      <c r="F8225" s="48"/>
      <c r="N8225" s="285"/>
      <c r="O8225" s="285"/>
      <c r="U8225" s="285"/>
      <c r="V8225" s="285"/>
      <c r="W8225" s="285"/>
      <c r="X8225" s="285"/>
    </row>
    <row r="8226" spans="1:24">
      <c r="A8226" s="45"/>
      <c r="B8226" s="43">
        <f t="shared" si="135"/>
        <v>8204</v>
      </c>
      <c r="C8226" s="539"/>
      <c r="D8226" s="620"/>
      <c r="E8226" s="620"/>
      <c r="F8226" s="48"/>
      <c r="N8226" s="285"/>
      <c r="O8226" s="285"/>
      <c r="U8226" s="285"/>
      <c r="V8226" s="285"/>
      <c r="W8226" s="285"/>
      <c r="X8226" s="285"/>
    </row>
    <row r="8227" spans="1:24">
      <c r="A8227" s="45"/>
      <c r="B8227" s="43">
        <f t="shared" si="135"/>
        <v>8205</v>
      </c>
      <c r="C8227" s="539"/>
      <c r="D8227" s="620"/>
      <c r="E8227" s="620"/>
      <c r="F8227" s="48"/>
      <c r="N8227" s="285"/>
      <c r="O8227" s="285"/>
      <c r="U8227" s="285"/>
      <c r="V8227" s="285"/>
      <c r="W8227" s="285"/>
      <c r="X8227" s="285"/>
    </row>
    <row r="8228" spans="1:24">
      <c r="A8228" s="45"/>
      <c r="B8228" s="43">
        <f t="shared" si="135"/>
        <v>8206</v>
      </c>
      <c r="C8228" s="539"/>
      <c r="D8228" s="620"/>
      <c r="E8228" s="620"/>
      <c r="F8228" s="48"/>
      <c r="N8228" s="285"/>
      <c r="O8228" s="285"/>
      <c r="U8228" s="285"/>
      <c r="V8228" s="285"/>
      <c r="W8228" s="285"/>
      <c r="X8228" s="285"/>
    </row>
    <row r="8229" spans="1:24">
      <c r="A8229" s="45"/>
      <c r="B8229" s="43">
        <f t="shared" si="135"/>
        <v>8207</v>
      </c>
      <c r="C8229" s="539"/>
      <c r="D8229" s="620"/>
      <c r="E8229" s="620"/>
      <c r="F8229" s="48"/>
      <c r="N8229" s="285"/>
      <c r="O8229" s="285"/>
      <c r="U8229" s="285"/>
      <c r="V8229" s="285"/>
      <c r="W8229" s="285"/>
      <c r="X8229" s="285"/>
    </row>
    <row r="8230" spans="1:24">
      <c r="A8230" s="45"/>
      <c r="B8230" s="43">
        <f t="shared" si="135"/>
        <v>8208</v>
      </c>
      <c r="C8230" s="539"/>
      <c r="D8230" s="620"/>
      <c r="E8230" s="620"/>
      <c r="F8230" s="48"/>
      <c r="N8230" s="285"/>
      <c r="O8230" s="285"/>
      <c r="U8230" s="285"/>
      <c r="V8230" s="285"/>
      <c r="W8230" s="285"/>
      <c r="X8230" s="285"/>
    </row>
    <row r="8231" spans="1:24">
      <c r="A8231" s="45"/>
      <c r="B8231" s="43">
        <f t="shared" si="135"/>
        <v>8209</v>
      </c>
      <c r="C8231" s="539"/>
      <c r="D8231" s="620"/>
      <c r="E8231" s="620"/>
      <c r="F8231" s="48"/>
      <c r="N8231" s="285"/>
      <c r="O8231" s="285"/>
      <c r="U8231" s="285"/>
      <c r="V8231" s="285"/>
      <c r="W8231" s="285"/>
      <c r="X8231" s="285"/>
    </row>
    <row r="8232" spans="1:24">
      <c r="A8232" s="45"/>
      <c r="B8232" s="43">
        <f t="shared" si="135"/>
        <v>8210</v>
      </c>
      <c r="C8232" s="539"/>
      <c r="D8232" s="620"/>
      <c r="E8232" s="620"/>
      <c r="F8232" s="48"/>
      <c r="N8232" s="285"/>
      <c r="O8232" s="285"/>
      <c r="U8232" s="285"/>
      <c r="V8232" s="285"/>
      <c r="W8232" s="285"/>
      <c r="X8232" s="285"/>
    </row>
    <row r="8233" spans="1:24">
      <c r="A8233" s="45"/>
      <c r="B8233" s="43">
        <f t="shared" si="135"/>
        <v>8211</v>
      </c>
      <c r="C8233" s="539"/>
      <c r="D8233" s="620"/>
      <c r="E8233" s="620"/>
      <c r="F8233" s="48"/>
      <c r="N8233" s="285"/>
      <c r="O8233" s="285"/>
      <c r="U8233" s="285"/>
      <c r="V8233" s="285"/>
      <c r="W8233" s="285"/>
      <c r="X8233" s="285"/>
    </row>
    <row r="8234" spans="1:24">
      <c r="A8234" s="45"/>
      <c r="B8234" s="43">
        <f t="shared" si="135"/>
        <v>8212</v>
      </c>
      <c r="C8234" s="539"/>
      <c r="D8234" s="620"/>
      <c r="E8234" s="620"/>
      <c r="F8234" s="48"/>
      <c r="N8234" s="285"/>
      <c r="O8234" s="285"/>
      <c r="U8234" s="285"/>
      <c r="V8234" s="285"/>
      <c r="W8234" s="285"/>
      <c r="X8234" s="285"/>
    </row>
    <row r="8235" spans="1:24">
      <c r="A8235" s="45"/>
      <c r="B8235" s="43">
        <f t="shared" si="135"/>
        <v>8213</v>
      </c>
      <c r="C8235" s="539"/>
      <c r="D8235" s="620"/>
      <c r="E8235" s="620"/>
      <c r="F8235" s="48"/>
      <c r="N8235" s="285"/>
      <c r="O8235" s="285"/>
      <c r="U8235" s="285"/>
      <c r="V8235" s="285"/>
      <c r="W8235" s="285"/>
      <c r="X8235" s="285"/>
    </row>
    <row r="8236" spans="1:24">
      <c r="A8236" s="45"/>
      <c r="B8236" s="43">
        <f t="shared" si="135"/>
        <v>8214</v>
      </c>
      <c r="C8236" s="539"/>
      <c r="D8236" s="620"/>
      <c r="E8236" s="620"/>
      <c r="F8236" s="48"/>
      <c r="N8236" s="285"/>
      <c r="O8236" s="285"/>
      <c r="U8236" s="285"/>
      <c r="V8236" s="285"/>
      <c r="W8236" s="285"/>
      <c r="X8236" s="285"/>
    </row>
    <row r="8237" spans="1:24">
      <c r="A8237" s="45"/>
      <c r="B8237" s="43">
        <f t="shared" si="135"/>
        <v>8215</v>
      </c>
      <c r="C8237" s="539"/>
      <c r="D8237" s="620"/>
      <c r="E8237" s="620"/>
      <c r="F8237" s="48"/>
      <c r="N8237" s="285"/>
      <c r="O8237" s="285"/>
      <c r="U8237" s="285"/>
      <c r="V8237" s="285"/>
      <c r="W8237" s="285"/>
      <c r="X8237" s="285"/>
    </row>
    <row r="8238" spans="1:24">
      <c r="A8238" s="45"/>
      <c r="B8238" s="43">
        <f t="shared" si="135"/>
        <v>8216</v>
      </c>
      <c r="C8238" s="539"/>
      <c r="D8238" s="620"/>
      <c r="E8238" s="620"/>
      <c r="F8238" s="48"/>
      <c r="N8238" s="285"/>
      <c r="O8238" s="285"/>
      <c r="U8238" s="285"/>
      <c r="V8238" s="285"/>
      <c r="W8238" s="285"/>
      <c r="X8238" s="285"/>
    </row>
    <row r="8239" spans="1:24">
      <c r="A8239" s="45"/>
      <c r="B8239" s="43">
        <f t="shared" si="135"/>
        <v>8217</v>
      </c>
      <c r="C8239" s="539"/>
      <c r="D8239" s="620"/>
      <c r="E8239" s="620"/>
      <c r="F8239" s="48"/>
      <c r="N8239" s="285"/>
      <c r="O8239" s="285"/>
      <c r="U8239" s="285"/>
      <c r="V8239" s="285"/>
      <c r="W8239" s="285"/>
      <c r="X8239" s="285"/>
    </row>
    <row r="8240" spans="1:24">
      <c r="A8240" s="45"/>
      <c r="B8240" s="43">
        <f t="shared" si="135"/>
        <v>8218</v>
      </c>
      <c r="C8240" s="539"/>
      <c r="D8240" s="620"/>
      <c r="E8240" s="620"/>
      <c r="F8240" s="48"/>
      <c r="N8240" s="285"/>
      <c r="O8240" s="285"/>
      <c r="U8240" s="285"/>
      <c r="V8240" s="285"/>
      <c r="W8240" s="285"/>
      <c r="X8240" s="285"/>
    </row>
    <row r="8241" spans="1:24">
      <c r="A8241" s="45"/>
      <c r="B8241" s="43">
        <f t="shared" si="135"/>
        <v>8219</v>
      </c>
      <c r="C8241" s="539"/>
      <c r="D8241" s="620"/>
      <c r="E8241" s="620"/>
      <c r="F8241" s="48"/>
      <c r="N8241" s="285"/>
      <c r="O8241" s="285"/>
      <c r="U8241" s="285"/>
      <c r="V8241" s="285"/>
      <c r="W8241" s="285"/>
      <c r="X8241" s="285"/>
    </row>
    <row r="8242" spans="1:24">
      <c r="A8242" s="45"/>
      <c r="B8242" s="43">
        <f t="shared" si="135"/>
        <v>8220</v>
      </c>
      <c r="C8242" s="539"/>
      <c r="D8242" s="620"/>
      <c r="E8242" s="620"/>
      <c r="F8242" s="48"/>
      <c r="N8242" s="285"/>
      <c r="O8242" s="285"/>
      <c r="U8242" s="285"/>
      <c r="V8242" s="285"/>
      <c r="W8242" s="285"/>
      <c r="X8242" s="285"/>
    </row>
    <row r="8243" spans="1:24">
      <c r="A8243" s="45"/>
      <c r="B8243" s="43">
        <f t="shared" si="135"/>
        <v>8221</v>
      </c>
      <c r="C8243" s="539"/>
      <c r="D8243" s="620"/>
      <c r="E8243" s="620"/>
      <c r="F8243" s="48"/>
      <c r="N8243" s="285"/>
      <c r="O8243" s="285"/>
      <c r="U8243" s="285"/>
      <c r="V8243" s="285"/>
      <c r="W8243" s="285"/>
      <c r="X8243" s="285"/>
    </row>
    <row r="8244" spans="1:24">
      <c r="A8244" s="45"/>
      <c r="B8244" s="43">
        <f t="shared" si="135"/>
        <v>8222</v>
      </c>
      <c r="C8244" s="539"/>
      <c r="D8244" s="620"/>
      <c r="E8244" s="620"/>
      <c r="F8244" s="48"/>
      <c r="N8244" s="285"/>
      <c r="O8244" s="285"/>
      <c r="U8244" s="285"/>
      <c r="V8244" s="285"/>
      <c r="W8244" s="285"/>
      <c r="X8244" s="285"/>
    </row>
    <row r="8245" spans="1:24">
      <c r="A8245" s="45"/>
      <c r="B8245" s="43">
        <f t="shared" si="135"/>
        <v>8223</v>
      </c>
      <c r="C8245" s="539"/>
      <c r="D8245" s="620"/>
      <c r="E8245" s="620"/>
      <c r="F8245" s="48"/>
      <c r="N8245" s="285"/>
      <c r="O8245" s="285"/>
      <c r="U8245" s="285"/>
      <c r="V8245" s="285"/>
      <c r="W8245" s="285"/>
      <c r="X8245" s="285"/>
    </row>
    <row r="8246" spans="1:24">
      <c r="A8246" s="45"/>
      <c r="B8246" s="43">
        <f t="shared" si="135"/>
        <v>8224</v>
      </c>
      <c r="C8246" s="539"/>
      <c r="D8246" s="620"/>
      <c r="E8246" s="620"/>
      <c r="F8246" s="48"/>
      <c r="N8246" s="285"/>
      <c r="O8246" s="285"/>
      <c r="U8246" s="285"/>
      <c r="V8246" s="285"/>
      <c r="W8246" s="285"/>
      <c r="X8246" s="285"/>
    </row>
    <row r="8247" spans="1:24">
      <c r="A8247" s="45"/>
      <c r="B8247" s="43">
        <f t="shared" si="135"/>
        <v>8225</v>
      </c>
      <c r="C8247" s="539"/>
      <c r="D8247" s="620"/>
      <c r="E8247" s="620"/>
      <c r="F8247" s="48"/>
      <c r="N8247" s="285"/>
      <c r="O8247" s="285"/>
      <c r="U8247" s="285"/>
      <c r="V8247" s="285"/>
      <c r="W8247" s="285"/>
      <c r="X8247" s="285"/>
    </row>
    <row r="8248" spans="1:24">
      <c r="A8248" s="45"/>
      <c r="B8248" s="43">
        <f t="shared" si="135"/>
        <v>8226</v>
      </c>
      <c r="C8248" s="539"/>
      <c r="D8248" s="620"/>
      <c r="E8248" s="620"/>
      <c r="F8248" s="48"/>
      <c r="N8248" s="285"/>
      <c r="O8248" s="285"/>
      <c r="U8248" s="285"/>
      <c r="V8248" s="285"/>
      <c r="W8248" s="285"/>
      <c r="X8248" s="285"/>
    </row>
    <row r="8249" spans="1:24">
      <c r="A8249" s="45"/>
      <c r="B8249" s="43">
        <f t="shared" si="135"/>
        <v>8227</v>
      </c>
      <c r="C8249" s="539"/>
      <c r="D8249" s="620"/>
      <c r="E8249" s="620"/>
      <c r="F8249" s="48"/>
      <c r="N8249" s="285"/>
      <c r="O8249" s="285"/>
      <c r="U8249" s="285"/>
      <c r="V8249" s="285"/>
      <c r="W8249" s="285"/>
      <c r="X8249" s="285"/>
    </row>
    <row r="8250" spans="1:24">
      <c r="A8250" s="45"/>
      <c r="B8250" s="43">
        <f t="shared" si="135"/>
        <v>8228</v>
      </c>
      <c r="C8250" s="539"/>
      <c r="D8250" s="620"/>
      <c r="E8250" s="620"/>
      <c r="F8250" s="48"/>
      <c r="N8250" s="285"/>
      <c r="O8250" s="285"/>
      <c r="U8250" s="285"/>
      <c r="V8250" s="285"/>
      <c r="W8250" s="285"/>
      <c r="X8250" s="285"/>
    </row>
    <row r="8251" spans="1:24">
      <c r="A8251" s="45"/>
      <c r="B8251" s="43">
        <f t="shared" si="135"/>
        <v>8229</v>
      </c>
      <c r="C8251" s="539"/>
      <c r="D8251" s="620"/>
      <c r="E8251" s="620"/>
      <c r="F8251" s="48"/>
      <c r="N8251" s="285"/>
      <c r="O8251" s="285"/>
      <c r="U8251" s="285"/>
      <c r="V8251" s="285"/>
      <c r="W8251" s="285"/>
      <c r="X8251" s="285"/>
    </row>
    <row r="8252" spans="1:24">
      <c r="A8252" s="45"/>
      <c r="B8252" s="43">
        <f t="shared" si="135"/>
        <v>8230</v>
      </c>
      <c r="C8252" s="539"/>
      <c r="D8252" s="620"/>
      <c r="E8252" s="620"/>
      <c r="F8252" s="48"/>
      <c r="N8252" s="285"/>
      <c r="O8252" s="285"/>
      <c r="U8252" s="285"/>
      <c r="V8252" s="285"/>
      <c r="W8252" s="285"/>
      <c r="X8252" s="285"/>
    </row>
    <row r="8253" spans="1:24">
      <c r="A8253" s="45"/>
      <c r="B8253" s="43">
        <f t="shared" si="135"/>
        <v>8231</v>
      </c>
      <c r="C8253" s="539"/>
      <c r="D8253" s="620"/>
      <c r="E8253" s="620"/>
      <c r="F8253" s="48"/>
      <c r="N8253" s="285"/>
      <c r="O8253" s="285"/>
      <c r="U8253" s="285"/>
      <c r="V8253" s="285"/>
      <c r="W8253" s="285"/>
      <c r="X8253" s="285"/>
    </row>
    <row r="8254" spans="1:24">
      <c r="A8254" s="45"/>
      <c r="B8254" s="43">
        <f t="shared" si="135"/>
        <v>8232</v>
      </c>
      <c r="C8254" s="539"/>
      <c r="D8254" s="620"/>
      <c r="E8254" s="620"/>
      <c r="F8254" s="48"/>
      <c r="N8254" s="285"/>
      <c r="O8254" s="285"/>
      <c r="U8254" s="285"/>
      <c r="V8254" s="285"/>
      <c r="W8254" s="285"/>
      <c r="X8254" s="285"/>
    </row>
    <row r="8255" spans="1:24">
      <c r="A8255" s="45"/>
      <c r="B8255" s="43">
        <f t="shared" si="135"/>
        <v>8233</v>
      </c>
      <c r="C8255" s="539"/>
      <c r="D8255" s="620"/>
      <c r="E8255" s="620"/>
      <c r="F8255" s="48"/>
      <c r="N8255" s="285"/>
      <c r="O8255" s="285"/>
      <c r="U8255" s="285"/>
      <c r="V8255" s="285"/>
      <c r="W8255" s="285"/>
      <c r="X8255" s="285"/>
    </row>
    <row r="8256" spans="1:24">
      <c r="A8256" s="45"/>
      <c r="B8256" s="43">
        <f t="shared" si="135"/>
        <v>8234</v>
      </c>
      <c r="C8256" s="539"/>
      <c r="D8256" s="620"/>
      <c r="E8256" s="620"/>
      <c r="F8256" s="48"/>
      <c r="N8256" s="285"/>
      <c r="O8256" s="285"/>
      <c r="U8256" s="285"/>
      <c r="V8256" s="285"/>
      <c r="W8256" s="285"/>
      <c r="X8256" s="285"/>
    </row>
    <row r="8257" spans="1:24">
      <c r="A8257" s="45"/>
      <c r="B8257" s="43">
        <f t="shared" si="135"/>
        <v>8235</v>
      </c>
      <c r="C8257" s="539"/>
      <c r="D8257" s="620"/>
      <c r="E8257" s="620"/>
      <c r="F8257" s="48"/>
      <c r="N8257" s="285"/>
      <c r="O8257" s="285"/>
      <c r="U8257" s="285"/>
      <c r="V8257" s="285"/>
      <c r="W8257" s="285"/>
      <c r="X8257" s="285"/>
    </row>
    <row r="8258" spans="1:24">
      <c r="A8258" s="45"/>
      <c r="B8258" s="43">
        <f t="shared" si="135"/>
        <v>8236</v>
      </c>
      <c r="C8258" s="539"/>
      <c r="D8258" s="620"/>
      <c r="E8258" s="620"/>
      <c r="F8258" s="48"/>
      <c r="N8258" s="285"/>
      <c r="O8258" s="285"/>
      <c r="U8258" s="285"/>
      <c r="V8258" s="285"/>
      <c r="W8258" s="285"/>
      <c r="X8258" s="285"/>
    </row>
    <row r="8259" spans="1:24">
      <c r="A8259" s="45"/>
      <c r="B8259" s="43">
        <f t="shared" si="135"/>
        <v>8237</v>
      </c>
      <c r="C8259" s="539"/>
      <c r="D8259" s="620"/>
      <c r="E8259" s="620"/>
      <c r="F8259" s="48"/>
      <c r="N8259" s="285"/>
      <c r="O8259" s="285"/>
      <c r="U8259" s="285"/>
      <c r="V8259" s="285"/>
      <c r="W8259" s="285"/>
      <c r="X8259" s="285"/>
    </row>
    <row r="8260" spans="1:24">
      <c r="A8260" s="45"/>
      <c r="B8260" s="43">
        <f t="shared" si="135"/>
        <v>8238</v>
      </c>
      <c r="C8260" s="539"/>
      <c r="D8260" s="620"/>
      <c r="E8260" s="620"/>
      <c r="F8260" s="48"/>
      <c r="N8260" s="285"/>
      <c r="O8260" s="285"/>
      <c r="U8260" s="285"/>
      <c r="V8260" s="285"/>
      <c r="W8260" s="285"/>
      <c r="X8260" s="285"/>
    </row>
    <row r="8261" spans="1:24">
      <c r="A8261" s="45"/>
      <c r="B8261" s="43">
        <f t="shared" si="135"/>
        <v>8239</v>
      </c>
      <c r="C8261" s="539"/>
      <c r="D8261" s="620"/>
      <c r="E8261" s="620"/>
      <c r="F8261" s="48"/>
      <c r="N8261" s="285"/>
      <c r="O8261" s="285"/>
      <c r="U8261" s="285"/>
      <c r="V8261" s="285"/>
      <c r="W8261" s="285"/>
      <c r="X8261" s="285"/>
    </row>
    <row r="8262" spans="1:24">
      <c r="A8262" s="45"/>
      <c r="B8262" s="43">
        <f t="shared" si="135"/>
        <v>8240</v>
      </c>
      <c r="C8262" s="539"/>
      <c r="D8262" s="620"/>
      <c r="E8262" s="620"/>
      <c r="F8262" s="48"/>
      <c r="N8262" s="285"/>
      <c r="O8262" s="285"/>
      <c r="U8262" s="285"/>
      <c r="V8262" s="285"/>
      <c r="W8262" s="285"/>
      <c r="X8262" s="285"/>
    </row>
    <row r="8263" spans="1:24">
      <c r="A8263" s="45"/>
      <c r="B8263" s="43">
        <f t="shared" si="135"/>
        <v>8241</v>
      </c>
      <c r="C8263" s="539"/>
      <c r="D8263" s="620"/>
      <c r="E8263" s="620"/>
      <c r="F8263" s="48"/>
      <c r="N8263" s="285"/>
      <c r="O8263" s="285"/>
      <c r="U8263" s="285"/>
      <c r="V8263" s="285"/>
      <c r="W8263" s="285"/>
      <c r="X8263" s="285"/>
    </row>
    <row r="8264" spans="1:24">
      <c r="A8264" s="45"/>
      <c r="B8264" s="43">
        <f t="shared" si="135"/>
        <v>8242</v>
      </c>
      <c r="C8264" s="539"/>
      <c r="D8264" s="620"/>
      <c r="E8264" s="620"/>
      <c r="F8264" s="48"/>
      <c r="N8264" s="285"/>
      <c r="O8264" s="285"/>
      <c r="U8264" s="285"/>
      <c r="V8264" s="285"/>
      <c r="W8264" s="285"/>
      <c r="X8264" s="285"/>
    </row>
    <row r="8265" spans="1:24">
      <c r="A8265" s="45"/>
      <c r="B8265" s="43">
        <f t="shared" si="135"/>
        <v>8243</v>
      </c>
      <c r="C8265" s="539"/>
      <c r="D8265" s="620"/>
      <c r="E8265" s="620"/>
      <c r="F8265" s="48"/>
      <c r="N8265" s="285"/>
      <c r="O8265" s="285"/>
      <c r="U8265" s="285"/>
      <c r="V8265" s="285"/>
      <c r="W8265" s="285"/>
      <c r="X8265" s="285"/>
    </row>
    <row r="8266" spans="1:24">
      <c r="A8266" s="45"/>
      <c r="B8266" s="43">
        <f t="shared" si="135"/>
        <v>8244</v>
      </c>
      <c r="C8266" s="539"/>
      <c r="D8266" s="620"/>
      <c r="E8266" s="620"/>
      <c r="F8266" s="48"/>
      <c r="N8266" s="285"/>
      <c r="O8266" s="285"/>
      <c r="U8266" s="285"/>
      <c r="V8266" s="285"/>
      <c r="W8266" s="285"/>
      <c r="X8266" s="285"/>
    </row>
    <row r="8267" spans="1:24">
      <c r="A8267" s="45"/>
      <c r="B8267" s="43">
        <f t="shared" si="135"/>
        <v>8245</v>
      </c>
      <c r="C8267" s="539"/>
      <c r="D8267" s="620"/>
      <c r="E8267" s="620"/>
      <c r="F8267" s="48"/>
      <c r="N8267" s="285"/>
      <c r="O8267" s="285"/>
      <c r="U8267" s="285"/>
      <c r="V8267" s="285"/>
      <c r="W8267" s="285"/>
      <c r="X8267" s="285"/>
    </row>
    <row r="8268" spans="1:24">
      <c r="A8268" s="45"/>
      <c r="B8268" s="43">
        <f t="shared" si="135"/>
        <v>8246</v>
      </c>
      <c r="C8268" s="539"/>
      <c r="D8268" s="620"/>
      <c r="E8268" s="620"/>
      <c r="F8268" s="48"/>
      <c r="N8268" s="285"/>
      <c r="O8268" s="285"/>
      <c r="U8268" s="285"/>
      <c r="V8268" s="285"/>
      <c r="W8268" s="285"/>
      <c r="X8268" s="285"/>
    </row>
    <row r="8269" spans="1:24">
      <c r="A8269" s="45"/>
      <c r="B8269" s="43">
        <f t="shared" si="135"/>
        <v>8247</v>
      </c>
      <c r="C8269" s="539"/>
      <c r="D8269" s="620"/>
      <c r="E8269" s="620"/>
      <c r="F8269" s="48"/>
      <c r="N8269" s="285"/>
      <c r="O8269" s="285"/>
      <c r="U8269" s="285"/>
      <c r="V8269" s="285"/>
      <c r="W8269" s="285"/>
      <c r="X8269" s="285"/>
    </row>
    <row r="8270" spans="1:24">
      <c r="A8270" s="45"/>
      <c r="B8270" s="43">
        <f t="shared" si="135"/>
        <v>8248</v>
      </c>
      <c r="C8270" s="539"/>
      <c r="D8270" s="620"/>
      <c r="E8270" s="620"/>
      <c r="F8270" s="48"/>
      <c r="N8270" s="285"/>
      <c r="O8270" s="285"/>
      <c r="U8270" s="285"/>
      <c r="V8270" s="285"/>
      <c r="W8270" s="285"/>
      <c r="X8270" s="285"/>
    </row>
    <row r="8271" spans="1:24">
      <c r="A8271" s="45"/>
      <c r="B8271" s="43">
        <f t="shared" si="135"/>
        <v>8249</v>
      </c>
      <c r="C8271" s="539"/>
      <c r="D8271" s="620"/>
      <c r="E8271" s="620"/>
      <c r="F8271" s="48"/>
      <c r="N8271" s="285"/>
      <c r="O8271" s="285"/>
      <c r="U8271" s="285"/>
      <c r="V8271" s="285"/>
      <c r="W8271" s="285"/>
      <c r="X8271" s="285"/>
    </row>
    <row r="8272" spans="1:24">
      <c r="A8272" s="45"/>
      <c r="B8272" s="43">
        <f t="shared" si="135"/>
        <v>8250</v>
      </c>
      <c r="C8272" s="539"/>
      <c r="D8272" s="620"/>
      <c r="E8272" s="620"/>
      <c r="F8272" s="48"/>
      <c r="N8272" s="285"/>
      <c r="O8272" s="285"/>
      <c r="U8272" s="285"/>
      <c r="V8272" s="285"/>
      <c r="W8272" s="285"/>
      <c r="X8272" s="285"/>
    </row>
    <row r="8273" spans="1:24">
      <c r="A8273" s="45"/>
      <c r="B8273" s="43">
        <f t="shared" si="135"/>
        <v>8251</v>
      </c>
      <c r="C8273" s="539"/>
      <c r="D8273" s="620"/>
      <c r="E8273" s="620"/>
      <c r="F8273" s="48"/>
      <c r="N8273" s="285"/>
      <c r="O8273" s="285"/>
      <c r="U8273" s="285"/>
      <c r="V8273" s="285"/>
      <c r="W8273" s="285"/>
      <c r="X8273" s="285"/>
    </row>
    <row r="8274" spans="1:24">
      <c r="A8274" s="45"/>
      <c r="B8274" s="43">
        <f t="shared" si="135"/>
        <v>8252</v>
      </c>
      <c r="C8274" s="539"/>
      <c r="D8274" s="620"/>
      <c r="E8274" s="620"/>
      <c r="F8274" s="48"/>
      <c r="N8274" s="285"/>
      <c r="O8274" s="285"/>
      <c r="U8274" s="285"/>
      <c r="V8274" s="285"/>
      <c r="W8274" s="285"/>
      <c r="X8274" s="285"/>
    </row>
    <row r="8275" spans="1:24">
      <c r="A8275" s="45"/>
      <c r="B8275" s="43">
        <f t="shared" si="135"/>
        <v>8253</v>
      </c>
      <c r="C8275" s="539"/>
      <c r="D8275" s="620"/>
      <c r="E8275" s="620"/>
      <c r="F8275" s="48"/>
      <c r="N8275" s="285"/>
      <c r="O8275" s="285"/>
      <c r="U8275" s="285"/>
      <c r="V8275" s="285"/>
      <c r="W8275" s="285"/>
      <c r="X8275" s="285"/>
    </row>
    <row r="8276" spans="1:24">
      <c r="A8276" s="45"/>
      <c r="B8276" s="43">
        <f t="shared" si="135"/>
        <v>8254</v>
      </c>
      <c r="C8276" s="539"/>
      <c r="D8276" s="620"/>
      <c r="E8276" s="620"/>
      <c r="F8276" s="48"/>
      <c r="N8276" s="285"/>
      <c r="O8276" s="285"/>
      <c r="U8276" s="285"/>
      <c r="V8276" s="285"/>
      <c r="W8276" s="285"/>
      <c r="X8276" s="285"/>
    </row>
    <row r="8277" spans="1:24">
      <c r="A8277" s="45"/>
      <c r="B8277" s="43">
        <f t="shared" si="135"/>
        <v>8255</v>
      </c>
      <c r="C8277" s="539"/>
      <c r="D8277" s="620"/>
      <c r="E8277" s="620"/>
      <c r="F8277" s="48"/>
      <c r="N8277" s="285"/>
      <c r="O8277" s="285"/>
      <c r="U8277" s="285"/>
      <c r="V8277" s="285"/>
      <c r="W8277" s="285"/>
      <c r="X8277" s="285"/>
    </row>
    <row r="8278" spans="1:24">
      <c r="A8278" s="45"/>
      <c r="B8278" s="43">
        <f t="shared" si="135"/>
        <v>8256</v>
      </c>
      <c r="C8278" s="539"/>
      <c r="D8278" s="620"/>
      <c r="E8278" s="620"/>
      <c r="F8278" s="48"/>
      <c r="N8278" s="285"/>
      <c r="O8278" s="285"/>
      <c r="U8278" s="285"/>
      <c r="V8278" s="285"/>
      <c r="W8278" s="285"/>
      <c r="X8278" s="285"/>
    </row>
    <row r="8279" spans="1:24">
      <c r="A8279" s="45"/>
      <c r="B8279" s="43">
        <f t="shared" si="135"/>
        <v>8257</v>
      </c>
      <c r="C8279" s="539"/>
      <c r="D8279" s="620"/>
      <c r="E8279" s="620"/>
      <c r="F8279" s="48"/>
      <c r="N8279" s="285"/>
      <c r="O8279" s="285"/>
      <c r="U8279" s="285"/>
      <c r="V8279" s="285"/>
      <c r="W8279" s="285"/>
      <c r="X8279" s="285"/>
    </row>
    <row r="8280" spans="1:24">
      <c r="A8280" s="45"/>
      <c r="B8280" s="43">
        <f t="shared" si="135"/>
        <v>8258</v>
      </c>
      <c r="C8280" s="539"/>
      <c r="D8280" s="620"/>
      <c r="E8280" s="620"/>
      <c r="F8280" s="48"/>
      <c r="N8280" s="285"/>
      <c r="O8280" s="285"/>
      <c r="U8280" s="285"/>
      <c r="V8280" s="285"/>
      <c r="W8280" s="285"/>
      <c r="X8280" s="285"/>
    </row>
    <row r="8281" spans="1:24">
      <c r="A8281" s="45"/>
      <c r="B8281" s="43">
        <f t="shared" ref="B8281:B8344" si="136">B8280+1</f>
        <v>8259</v>
      </c>
      <c r="C8281" s="539"/>
      <c r="D8281" s="620"/>
      <c r="E8281" s="620"/>
      <c r="F8281" s="48"/>
      <c r="N8281" s="285"/>
      <c r="O8281" s="285"/>
      <c r="U8281" s="285"/>
      <c r="V8281" s="285"/>
      <c r="W8281" s="285"/>
      <c r="X8281" s="285"/>
    </row>
    <row r="8282" spans="1:24">
      <c r="A8282" s="45"/>
      <c r="B8282" s="43">
        <f t="shared" si="136"/>
        <v>8260</v>
      </c>
      <c r="C8282" s="539"/>
      <c r="D8282" s="620"/>
      <c r="E8282" s="620"/>
      <c r="F8282" s="48"/>
      <c r="N8282" s="285"/>
      <c r="O8282" s="285"/>
      <c r="U8282" s="285"/>
      <c r="V8282" s="285"/>
      <c r="W8282" s="285"/>
      <c r="X8282" s="285"/>
    </row>
    <row r="8283" spans="1:24">
      <c r="A8283" s="45"/>
      <c r="B8283" s="43">
        <f t="shared" si="136"/>
        <v>8261</v>
      </c>
      <c r="C8283" s="539"/>
      <c r="D8283" s="620"/>
      <c r="E8283" s="620"/>
      <c r="F8283" s="48"/>
      <c r="N8283" s="285"/>
      <c r="O8283" s="285"/>
      <c r="U8283" s="285"/>
      <c r="V8283" s="285"/>
      <c r="W8283" s="285"/>
      <c r="X8283" s="285"/>
    </row>
    <row r="8284" spans="1:24">
      <c r="A8284" s="45"/>
      <c r="B8284" s="43">
        <f t="shared" si="136"/>
        <v>8262</v>
      </c>
      <c r="C8284" s="539"/>
      <c r="D8284" s="620"/>
      <c r="E8284" s="620"/>
      <c r="F8284" s="48"/>
      <c r="N8284" s="285"/>
      <c r="O8284" s="285"/>
      <c r="U8284" s="285"/>
      <c r="V8284" s="285"/>
      <c r="W8284" s="285"/>
      <c r="X8284" s="285"/>
    </row>
    <row r="8285" spans="1:24">
      <c r="A8285" s="45"/>
      <c r="B8285" s="43">
        <f t="shared" si="136"/>
        <v>8263</v>
      </c>
      <c r="C8285" s="539"/>
      <c r="D8285" s="620"/>
      <c r="E8285" s="620"/>
      <c r="F8285" s="48"/>
      <c r="N8285" s="285"/>
      <c r="O8285" s="285"/>
      <c r="U8285" s="285"/>
      <c r="V8285" s="285"/>
      <c r="W8285" s="285"/>
      <c r="X8285" s="285"/>
    </row>
    <row r="8286" spans="1:24">
      <c r="A8286" s="45"/>
      <c r="B8286" s="43">
        <f t="shared" si="136"/>
        <v>8264</v>
      </c>
      <c r="C8286" s="539"/>
      <c r="D8286" s="620"/>
      <c r="E8286" s="620"/>
      <c r="F8286" s="48"/>
      <c r="N8286" s="285"/>
      <c r="O8286" s="285"/>
      <c r="U8286" s="285"/>
      <c r="V8286" s="285"/>
      <c r="W8286" s="285"/>
      <c r="X8286" s="285"/>
    </row>
    <row r="8287" spans="1:24">
      <c r="A8287" s="45"/>
      <c r="B8287" s="43">
        <f t="shared" si="136"/>
        <v>8265</v>
      </c>
      <c r="C8287" s="539"/>
      <c r="D8287" s="620"/>
      <c r="E8287" s="620"/>
      <c r="F8287" s="48"/>
      <c r="N8287" s="285"/>
      <c r="O8287" s="285"/>
      <c r="U8287" s="285"/>
      <c r="V8287" s="285"/>
      <c r="W8287" s="285"/>
      <c r="X8287" s="285"/>
    </row>
    <row r="8288" spans="1:24">
      <c r="A8288" s="45"/>
      <c r="B8288" s="43">
        <f t="shared" si="136"/>
        <v>8266</v>
      </c>
      <c r="C8288" s="539"/>
      <c r="D8288" s="620"/>
      <c r="E8288" s="620"/>
      <c r="F8288" s="48"/>
      <c r="N8288" s="285"/>
      <c r="O8288" s="285"/>
      <c r="U8288" s="285"/>
      <c r="V8288" s="285"/>
      <c r="W8288" s="285"/>
      <c r="X8288" s="285"/>
    </row>
    <row r="8289" spans="1:24">
      <c r="A8289" s="45"/>
      <c r="B8289" s="43">
        <f t="shared" si="136"/>
        <v>8267</v>
      </c>
      <c r="C8289" s="539"/>
      <c r="D8289" s="620"/>
      <c r="E8289" s="620"/>
      <c r="F8289" s="48"/>
      <c r="N8289" s="285"/>
      <c r="O8289" s="285"/>
      <c r="U8289" s="285"/>
      <c r="V8289" s="285"/>
      <c r="W8289" s="285"/>
      <c r="X8289" s="285"/>
    </row>
    <row r="8290" spans="1:24">
      <c r="A8290" s="45"/>
      <c r="B8290" s="43">
        <f t="shared" si="136"/>
        <v>8268</v>
      </c>
      <c r="C8290" s="539"/>
      <c r="D8290" s="620"/>
      <c r="E8290" s="620"/>
      <c r="F8290" s="48"/>
      <c r="N8290" s="285"/>
      <c r="O8290" s="285"/>
      <c r="U8290" s="285"/>
      <c r="V8290" s="285"/>
      <c r="W8290" s="285"/>
      <c r="X8290" s="285"/>
    </row>
    <row r="8291" spans="1:24">
      <c r="A8291" s="45"/>
      <c r="B8291" s="43">
        <f t="shared" si="136"/>
        <v>8269</v>
      </c>
      <c r="C8291" s="539"/>
      <c r="D8291" s="620"/>
      <c r="E8291" s="620"/>
      <c r="F8291" s="48"/>
      <c r="N8291" s="285"/>
      <c r="O8291" s="285"/>
      <c r="U8291" s="285"/>
      <c r="V8291" s="285"/>
      <c r="W8291" s="285"/>
      <c r="X8291" s="285"/>
    </row>
    <row r="8292" spans="1:24">
      <c r="A8292" s="45"/>
      <c r="B8292" s="43">
        <f t="shared" si="136"/>
        <v>8270</v>
      </c>
      <c r="C8292" s="539"/>
      <c r="D8292" s="620"/>
      <c r="E8292" s="620"/>
      <c r="F8292" s="48"/>
      <c r="N8292" s="285"/>
      <c r="O8292" s="285"/>
      <c r="U8292" s="285"/>
      <c r="V8292" s="285"/>
      <c r="W8292" s="285"/>
      <c r="X8292" s="285"/>
    </row>
    <row r="8293" spans="1:24">
      <c r="A8293" s="45"/>
      <c r="B8293" s="43">
        <f t="shared" si="136"/>
        <v>8271</v>
      </c>
      <c r="C8293" s="539"/>
      <c r="D8293" s="620"/>
      <c r="E8293" s="620"/>
      <c r="F8293" s="48"/>
      <c r="N8293" s="285"/>
      <c r="O8293" s="285"/>
      <c r="U8293" s="285"/>
      <c r="V8293" s="285"/>
      <c r="W8293" s="285"/>
      <c r="X8293" s="285"/>
    </row>
    <row r="8294" spans="1:24">
      <c r="A8294" s="45"/>
      <c r="B8294" s="43">
        <f t="shared" si="136"/>
        <v>8272</v>
      </c>
      <c r="C8294" s="539"/>
      <c r="D8294" s="620"/>
      <c r="E8294" s="620"/>
      <c r="F8294" s="48"/>
      <c r="N8294" s="285"/>
      <c r="O8294" s="285"/>
      <c r="U8294" s="285"/>
      <c r="V8294" s="285"/>
      <c r="W8294" s="285"/>
      <c r="X8294" s="285"/>
    </row>
    <row r="8295" spans="1:24">
      <c r="A8295" s="45"/>
      <c r="B8295" s="43">
        <f t="shared" si="136"/>
        <v>8273</v>
      </c>
      <c r="C8295" s="539"/>
      <c r="D8295" s="620"/>
      <c r="E8295" s="620"/>
      <c r="F8295" s="48"/>
      <c r="N8295" s="285"/>
      <c r="O8295" s="285"/>
      <c r="U8295" s="285"/>
      <c r="V8295" s="285"/>
      <c r="W8295" s="285"/>
      <c r="X8295" s="285"/>
    </row>
    <row r="8296" spans="1:24">
      <c r="A8296" s="45"/>
      <c r="B8296" s="43">
        <f t="shared" si="136"/>
        <v>8274</v>
      </c>
      <c r="C8296" s="539"/>
      <c r="D8296" s="620"/>
      <c r="E8296" s="620"/>
      <c r="F8296" s="48"/>
      <c r="N8296" s="285"/>
      <c r="O8296" s="285"/>
      <c r="U8296" s="285"/>
      <c r="V8296" s="285"/>
      <c r="W8296" s="285"/>
      <c r="X8296" s="285"/>
    </row>
    <row r="8297" spans="1:24">
      <c r="A8297" s="45"/>
      <c r="B8297" s="43">
        <f t="shared" si="136"/>
        <v>8275</v>
      </c>
      <c r="C8297" s="539"/>
      <c r="D8297" s="620"/>
      <c r="E8297" s="620"/>
      <c r="F8297" s="48"/>
      <c r="N8297" s="285"/>
      <c r="O8297" s="285"/>
      <c r="U8297" s="285"/>
      <c r="V8297" s="285"/>
      <c r="W8297" s="285"/>
      <c r="X8297" s="285"/>
    </row>
    <row r="8298" spans="1:24">
      <c r="A8298" s="45"/>
      <c r="B8298" s="43">
        <f t="shared" si="136"/>
        <v>8276</v>
      </c>
      <c r="C8298" s="539"/>
      <c r="D8298" s="620"/>
      <c r="E8298" s="620"/>
      <c r="F8298" s="48"/>
      <c r="N8298" s="285"/>
      <c r="O8298" s="285"/>
      <c r="U8298" s="285"/>
      <c r="V8298" s="285"/>
      <c r="W8298" s="285"/>
      <c r="X8298" s="285"/>
    </row>
    <row r="8299" spans="1:24">
      <c r="A8299" s="45"/>
      <c r="B8299" s="43">
        <f t="shared" si="136"/>
        <v>8277</v>
      </c>
      <c r="C8299" s="539"/>
      <c r="D8299" s="620"/>
      <c r="E8299" s="620"/>
      <c r="F8299" s="48"/>
      <c r="N8299" s="285"/>
      <c r="O8299" s="285"/>
      <c r="U8299" s="285"/>
      <c r="V8299" s="285"/>
      <c r="W8299" s="285"/>
      <c r="X8299" s="285"/>
    </row>
    <row r="8300" spans="1:24">
      <c r="A8300" s="45"/>
      <c r="B8300" s="43">
        <f t="shared" si="136"/>
        <v>8278</v>
      </c>
      <c r="C8300" s="539"/>
      <c r="D8300" s="620"/>
      <c r="E8300" s="620"/>
      <c r="F8300" s="48"/>
      <c r="N8300" s="285"/>
      <c r="O8300" s="285"/>
      <c r="U8300" s="285"/>
      <c r="V8300" s="285"/>
      <c r="W8300" s="285"/>
      <c r="X8300" s="285"/>
    </row>
    <row r="8301" spans="1:24">
      <c r="A8301" s="45"/>
      <c r="B8301" s="43">
        <f t="shared" si="136"/>
        <v>8279</v>
      </c>
      <c r="C8301" s="539"/>
      <c r="D8301" s="620"/>
      <c r="E8301" s="620"/>
      <c r="F8301" s="48"/>
      <c r="N8301" s="285"/>
      <c r="O8301" s="285"/>
      <c r="U8301" s="285"/>
      <c r="V8301" s="285"/>
      <c r="W8301" s="285"/>
      <c r="X8301" s="285"/>
    </row>
    <row r="8302" spans="1:24">
      <c r="A8302" s="45"/>
      <c r="B8302" s="43">
        <f t="shared" si="136"/>
        <v>8280</v>
      </c>
      <c r="C8302" s="539"/>
      <c r="D8302" s="620"/>
      <c r="E8302" s="620"/>
      <c r="F8302" s="48"/>
      <c r="N8302" s="285"/>
      <c r="O8302" s="285"/>
      <c r="U8302" s="285"/>
      <c r="V8302" s="285"/>
      <c r="W8302" s="285"/>
      <c r="X8302" s="285"/>
    </row>
    <row r="8303" spans="1:24">
      <c r="A8303" s="45"/>
      <c r="B8303" s="43">
        <f t="shared" si="136"/>
        <v>8281</v>
      </c>
      <c r="C8303" s="539"/>
      <c r="D8303" s="620"/>
      <c r="E8303" s="620"/>
      <c r="F8303" s="48"/>
      <c r="N8303" s="285"/>
      <c r="O8303" s="285"/>
      <c r="U8303" s="285"/>
      <c r="V8303" s="285"/>
      <c r="W8303" s="285"/>
      <c r="X8303" s="285"/>
    </row>
    <row r="8304" spans="1:24">
      <c r="A8304" s="45"/>
      <c r="B8304" s="43">
        <f t="shared" si="136"/>
        <v>8282</v>
      </c>
      <c r="C8304" s="539"/>
      <c r="D8304" s="620"/>
      <c r="E8304" s="620"/>
      <c r="F8304" s="48"/>
      <c r="N8304" s="285"/>
      <c r="O8304" s="285"/>
      <c r="U8304" s="285"/>
      <c r="V8304" s="285"/>
      <c r="W8304" s="285"/>
      <c r="X8304" s="285"/>
    </row>
    <row r="8305" spans="1:24">
      <c r="A8305" s="45"/>
      <c r="B8305" s="43">
        <f t="shared" si="136"/>
        <v>8283</v>
      </c>
      <c r="C8305" s="539"/>
      <c r="D8305" s="620"/>
      <c r="E8305" s="620"/>
      <c r="F8305" s="48"/>
      <c r="N8305" s="285"/>
      <c r="O8305" s="285"/>
      <c r="U8305" s="285"/>
      <c r="V8305" s="285"/>
      <c r="W8305" s="285"/>
      <c r="X8305" s="285"/>
    </row>
    <row r="8306" spans="1:24">
      <c r="A8306" s="45"/>
      <c r="B8306" s="43">
        <f t="shared" si="136"/>
        <v>8284</v>
      </c>
      <c r="C8306" s="539"/>
      <c r="D8306" s="620"/>
      <c r="E8306" s="620"/>
      <c r="F8306" s="48"/>
      <c r="N8306" s="285"/>
      <c r="O8306" s="285"/>
      <c r="U8306" s="285"/>
      <c r="V8306" s="285"/>
      <c r="W8306" s="285"/>
      <c r="X8306" s="285"/>
    </row>
    <row r="8307" spans="1:24">
      <c r="A8307" s="45"/>
      <c r="B8307" s="43">
        <f t="shared" si="136"/>
        <v>8285</v>
      </c>
      <c r="C8307" s="539"/>
      <c r="D8307" s="620"/>
      <c r="E8307" s="620"/>
      <c r="F8307" s="48"/>
      <c r="N8307" s="285"/>
      <c r="O8307" s="285"/>
      <c r="U8307" s="285"/>
      <c r="V8307" s="285"/>
      <c r="W8307" s="285"/>
      <c r="X8307" s="285"/>
    </row>
    <row r="8308" spans="1:24">
      <c r="A8308" s="45"/>
      <c r="B8308" s="43">
        <f t="shared" si="136"/>
        <v>8286</v>
      </c>
      <c r="C8308" s="539"/>
      <c r="D8308" s="620"/>
      <c r="E8308" s="620"/>
      <c r="F8308" s="48"/>
      <c r="N8308" s="285"/>
      <c r="O8308" s="285"/>
      <c r="U8308" s="285"/>
      <c r="V8308" s="285"/>
      <c r="W8308" s="285"/>
      <c r="X8308" s="285"/>
    </row>
    <row r="8309" spans="1:24">
      <c r="A8309" s="45"/>
      <c r="B8309" s="43">
        <f t="shared" si="136"/>
        <v>8287</v>
      </c>
      <c r="C8309" s="539"/>
      <c r="D8309" s="620"/>
      <c r="E8309" s="620"/>
      <c r="F8309" s="48"/>
      <c r="N8309" s="285"/>
      <c r="O8309" s="285"/>
      <c r="U8309" s="285"/>
      <c r="V8309" s="285"/>
      <c r="W8309" s="285"/>
      <c r="X8309" s="285"/>
    </row>
    <row r="8310" spans="1:24">
      <c r="A8310" s="45"/>
      <c r="B8310" s="43">
        <f t="shared" si="136"/>
        <v>8288</v>
      </c>
      <c r="C8310" s="539"/>
      <c r="D8310" s="620"/>
      <c r="E8310" s="620"/>
      <c r="F8310" s="48"/>
      <c r="N8310" s="285"/>
      <c r="O8310" s="285"/>
      <c r="U8310" s="285"/>
      <c r="V8310" s="285"/>
      <c r="W8310" s="285"/>
      <c r="X8310" s="285"/>
    </row>
    <row r="8311" spans="1:24">
      <c r="A8311" s="45"/>
      <c r="B8311" s="43">
        <f t="shared" si="136"/>
        <v>8289</v>
      </c>
      <c r="C8311" s="539"/>
      <c r="D8311" s="620"/>
      <c r="E8311" s="620"/>
      <c r="F8311" s="48"/>
      <c r="N8311" s="285"/>
      <c r="O8311" s="285"/>
      <c r="U8311" s="285"/>
      <c r="V8311" s="285"/>
      <c r="W8311" s="285"/>
      <c r="X8311" s="285"/>
    </row>
    <row r="8312" spans="1:24">
      <c r="A8312" s="45"/>
      <c r="B8312" s="43">
        <f t="shared" si="136"/>
        <v>8290</v>
      </c>
      <c r="C8312" s="539"/>
      <c r="D8312" s="620"/>
      <c r="E8312" s="620"/>
      <c r="F8312" s="48"/>
      <c r="N8312" s="285"/>
      <c r="O8312" s="285"/>
      <c r="U8312" s="285"/>
      <c r="V8312" s="285"/>
      <c r="W8312" s="285"/>
      <c r="X8312" s="285"/>
    </row>
    <row r="8313" spans="1:24">
      <c r="A8313" s="45"/>
      <c r="B8313" s="43">
        <f t="shared" si="136"/>
        <v>8291</v>
      </c>
      <c r="C8313" s="539"/>
      <c r="D8313" s="620"/>
      <c r="E8313" s="620"/>
      <c r="F8313" s="48"/>
      <c r="N8313" s="285"/>
      <c r="O8313" s="285"/>
      <c r="U8313" s="285"/>
      <c r="V8313" s="285"/>
      <c r="W8313" s="285"/>
      <c r="X8313" s="285"/>
    </row>
    <row r="8314" spans="1:24">
      <c r="A8314" s="45"/>
      <c r="B8314" s="43">
        <f t="shared" si="136"/>
        <v>8292</v>
      </c>
      <c r="C8314" s="539"/>
      <c r="D8314" s="620"/>
      <c r="E8314" s="620"/>
      <c r="F8314" s="48"/>
      <c r="N8314" s="285"/>
      <c r="O8314" s="285"/>
      <c r="U8314" s="285"/>
      <c r="V8314" s="285"/>
      <c r="W8314" s="285"/>
      <c r="X8314" s="285"/>
    </row>
    <row r="8315" spans="1:24">
      <c r="A8315" s="45"/>
      <c r="B8315" s="43">
        <f t="shared" si="136"/>
        <v>8293</v>
      </c>
      <c r="C8315" s="539"/>
      <c r="D8315" s="620"/>
      <c r="E8315" s="620"/>
      <c r="F8315" s="48"/>
      <c r="N8315" s="285"/>
      <c r="O8315" s="285"/>
      <c r="U8315" s="285"/>
      <c r="V8315" s="285"/>
      <c r="W8315" s="285"/>
      <c r="X8315" s="285"/>
    </row>
    <row r="8316" spans="1:24">
      <c r="A8316" s="45"/>
      <c r="B8316" s="43">
        <f t="shared" si="136"/>
        <v>8294</v>
      </c>
      <c r="C8316" s="539"/>
      <c r="D8316" s="620"/>
      <c r="E8316" s="620"/>
      <c r="F8316" s="48"/>
      <c r="N8316" s="285"/>
      <c r="O8316" s="285"/>
      <c r="U8316" s="285"/>
      <c r="V8316" s="285"/>
      <c r="W8316" s="285"/>
      <c r="X8316" s="285"/>
    </row>
    <row r="8317" spans="1:24">
      <c r="A8317" s="45"/>
      <c r="B8317" s="43">
        <f t="shared" si="136"/>
        <v>8295</v>
      </c>
      <c r="C8317" s="539"/>
      <c r="D8317" s="620"/>
      <c r="E8317" s="620"/>
      <c r="F8317" s="48"/>
      <c r="N8317" s="285"/>
      <c r="O8317" s="285"/>
      <c r="U8317" s="285"/>
      <c r="V8317" s="285"/>
      <c r="W8317" s="285"/>
      <c r="X8317" s="285"/>
    </row>
    <row r="8318" spans="1:24">
      <c r="A8318" s="45"/>
      <c r="B8318" s="43">
        <f t="shared" si="136"/>
        <v>8296</v>
      </c>
      <c r="C8318" s="539"/>
      <c r="D8318" s="620"/>
      <c r="E8318" s="620"/>
      <c r="F8318" s="48"/>
      <c r="N8318" s="285"/>
      <c r="O8318" s="285"/>
      <c r="U8318" s="285"/>
      <c r="V8318" s="285"/>
      <c r="W8318" s="285"/>
      <c r="X8318" s="285"/>
    </row>
    <row r="8319" spans="1:24">
      <c r="A8319" s="45"/>
      <c r="B8319" s="43">
        <f t="shared" si="136"/>
        <v>8297</v>
      </c>
      <c r="C8319" s="539"/>
      <c r="D8319" s="620"/>
      <c r="E8319" s="620"/>
      <c r="F8319" s="48"/>
      <c r="N8319" s="285"/>
      <c r="O8319" s="285"/>
      <c r="U8319" s="285"/>
      <c r="V8319" s="285"/>
      <c r="W8319" s="285"/>
      <c r="X8319" s="285"/>
    </row>
    <row r="8320" spans="1:24">
      <c r="A8320" s="45"/>
      <c r="B8320" s="43">
        <f t="shared" si="136"/>
        <v>8298</v>
      </c>
      <c r="C8320" s="539"/>
      <c r="D8320" s="620"/>
      <c r="E8320" s="620"/>
      <c r="F8320" s="48"/>
      <c r="N8320" s="285"/>
      <c r="O8320" s="285"/>
      <c r="U8320" s="285"/>
      <c r="V8320" s="285"/>
      <c r="W8320" s="285"/>
      <c r="X8320" s="285"/>
    </row>
    <row r="8321" spans="1:24">
      <c r="A8321" s="45"/>
      <c r="B8321" s="43">
        <f t="shared" si="136"/>
        <v>8299</v>
      </c>
      <c r="C8321" s="539"/>
      <c r="D8321" s="620"/>
      <c r="E8321" s="620"/>
      <c r="F8321" s="48"/>
      <c r="N8321" s="285"/>
      <c r="O8321" s="285"/>
      <c r="U8321" s="285"/>
      <c r="V8321" s="285"/>
      <c r="W8321" s="285"/>
      <c r="X8321" s="285"/>
    </row>
    <row r="8322" spans="1:24">
      <c r="A8322" s="45"/>
      <c r="B8322" s="43">
        <f t="shared" si="136"/>
        <v>8300</v>
      </c>
      <c r="C8322" s="539"/>
      <c r="D8322" s="620"/>
      <c r="E8322" s="620"/>
      <c r="F8322" s="48"/>
      <c r="N8322" s="285"/>
      <c r="O8322" s="285"/>
      <c r="U8322" s="285"/>
      <c r="V8322" s="285"/>
      <c r="W8322" s="285"/>
      <c r="X8322" s="285"/>
    </row>
    <row r="8323" spans="1:24">
      <c r="A8323" s="45"/>
      <c r="B8323" s="43">
        <f t="shared" si="136"/>
        <v>8301</v>
      </c>
      <c r="C8323" s="539"/>
      <c r="D8323" s="620"/>
      <c r="E8323" s="620"/>
      <c r="F8323" s="48"/>
      <c r="N8323" s="285"/>
      <c r="O8323" s="285"/>
      <c r="U8323" s="285"/>
      <c r="V8323" s="285"/>
      <c r="W8323" s="285"/>
      <c r="X8323" s="285"/>
    </row>
    <row r="8324" spans="1:24">
      <c r="A8324" s="45"/>
      <c r="B8324" s="43">
        <f t="shared" si="136"/>
        <v>8302</v>
      </c>
      <c r="C8324" s="539"/>
      <c r="D8324" s="620"/>
      <c r="E8324" s="620"/>
      <c r="F8324" s="48"/>
      <c r="N8324" s="285"/>
      <c r="O8324" s="285"/>
      <c r="U8324" s="285"/>
      <c r="V8324" s="285"/>
      <c r="W8324" s="285"/>
      <c r="X8324" s="285"/>
    </row>
    <row r="8325" spans="1:24">
      <c r="A8325" s="45"/>
      <c r="B8325" s="43">
        <f t="shared" si="136"/>
        <v>8303</v>
      </c>
      <c r="C8325" s="539"/>
      <c r="D8325" s="620"/>
      <c r="E8325" s="620"/>
      <c r="F8325" s="48"/>
      <c r="N8325" s="285"/>
      <c r="O8325" s="285"/>
      <c r="U8325" s="285"/>
      <c r="V8325" s="285"/>
      <c r="W8325" s="285"/>
      <c r="X8325" s="285"/>
    </row>
    <row r="8326" spans="1:24">
      <c r="A8326" s="45"/>
      <c r="B8326" s="43">
        <f t="shared" si="136"/>
        <v>8304</v>
      </c>
      <c r="C8326" s="539"/>
      <c r="D8326" s="620"/>
      <c r="E8326" s="620"/>
      <c r="F8326" s="48"/>
      <c r="N8326" s="285"/>
      <c r="O8326" s="285"/>
      <c r="U8326" s="285"/>
      <c r="V8326" s="285"/>
      <c r="W8326" s="285"/>
      <c r="X8326" s="285"/>
    </row>
    <row r="8327" spans="1:24">
      <c r="A8327" s="45"/>
      <c r="B8327" s="43">
        <f t="shared" si="136"/>
        <v>8305</v>
      </c>
      <c r="C8327" s="539"/>
      <c r="D8327" s="620"/>
      <c r="E8327" s="620"/>
      <c r="F8327" s="48"/>
      <c r="N8327" s="285"/>
      <c r="O8327" s="285"/>
      <c r="U8327" s="285"/>
      <c r="V8327" s="285"/>
      <c r="W8327" s="285"/>
      <c r="X8327" s="285"/>
    </row>
    <row r="8328" spans="1:24">
      <c r="A8328" s="45"/>
      <c r="B8328" s="43">
        <f t="shared" si="136"/>
        <v>8306</v>
      </c>
      <c r="C8328" s="539"/>
      <c r="D8328" s="620"/>
      <c r="E8328" s="620"/>
      <c r="F8328" s="48"/>
      <c r="N8328" s="285"/>
      <c r="O8328" s="285"/>
      <c r="U8328" s="285"/>
      <c r="V8328" s="285"/>
      <c r="W8328" s="285"/>
      <c r="X8328" s="285"/>
    </row>
    <row r="8329" spans="1:24">
      <c r="A8329" s="45"/>
      <c r="B8329" s="43">
        <f t="shared" si="136"/>
        <v>8307</v>
      </c>
      <c r="C8329" s="539"/>
      <c r="D8329" s="620"/>
      <c r="E8329" s="620"/>
      <c r="F8329" s="48"/>
      <c r="N8329" s="285"/>
      <c r="O8329" s="285"/>
      <c r="U8329" s="285"/>
      <c r="V8329" s="285"/>
      <c r="W8329" s="285"/>
      <c r="X8329" s="285"/>
    </row>
    <row r="8330" spans="1:24">
      <c r="A8330" s="45"/>
      <c r="B8330" s="43">
        <f t="shared" si="136"/>
        <v>8308</v>
      </c>
      <c r="C8330" s="539"/>
      <c r="D8330" s="620"/>
      <c r="E8330" s="620"/>
      <c r="F8330" s="48"/>
      <c r="N8330" s="285"/>
      <c r="O8330" s="285"/>
      <c r="U8330" s="285"/>
      <c r="V8330" s="285"/>
      <c r="W8330" s="285"/>
      <c r="X8330" s="285"/>
    </row>
    <row r="8331" spans="1:24">
      <c r="A8331" s="45"/>
      <c r="B8331" s="43">
        <f t="shared" si="136"/>
        <v>8309</v>
      </c>
      <c r="C8331" s="539"/>
      <c r="D8331" s="620"/>
      <c r="E8331" s="620"/>
      <c r="F8331" s="48"/>
      <c r="N8331" s="285"/>
      <c r="O8331" s="285"/>
      <c r="U8331" s="285"/>
      <c r="V8331" s="285"/>
      <c r="W8331" s="285"/>
      <c r="X8331" s="285"/>
    </row>
    <row r="8332" spans="1:24">
      <c r="A8332" s="45"/>
      <c r="B8332" s="43">
        <f t="shared" si="136"/>
        <v>8310</v>
      </c>
      <c r="C8332" s="539"/>
      <c r="D8332" s="620"/>
      <c r="E8332" s="620"/>
      <c r="F8332" s="48"/>
      <c r="N8332" s="285"/>
      <c r="O8332" s="285"/>
      <c r="U8332" s="285"/>
      <c r="V8332" s="285"/>
      <c r="W8332" s="285"/>
      <c r="X8332" s="285"/>
    </row>
    <row r="8333" spans="1:24">
      <c r="A8333" s="45"/>
      <c r="B8333" s="43">
        <f t="shared" si="136"/>
        <v>8311</v>
      </c>
      <c r="C8333" s="539"/>
      <c r="D8333" s="620"/>
      <c r="E8333" s="620"/>
      <c r="F8333" s="48"/>
      <c r="N8333" s="285"/>
      <c r="O8333" s="285"/>
      <c r="U8333" s="285"/>
      <c r="V8333" s="285"/>
      <c r="W8333" s="285"/>
      <c r="X8333" s="285"/>
    </row>
    <row r="8334" spans="1:24">
      <c r="A8334" s="45"/>
      <c r="B8334" s="43">
        <f t="shared" si="136"/>
        <v>8312</v>
      </c>
      <c r="C8334" s="539"/>
      <c r="D8334" s="620"/>
      <c r="E8334" s="620"/>
      <c r="F8334" s="48"/>
      <c r="N8334" s="285"/>
      <c r="O8334" s="285"/>
      <c r="U8334" s="285"/>
      <c r="V8334" s="285"/>
      <c r="W8334" s="285"/>
      <c r="X8334" s="285"/>
    </row>
    <row r="8335" spans="1:24">
      <c r="A8335" s="45"/>
      <c r="B8335" s="43">
        <f t="shared" si="136"/>
        <v>8313</v>
      </c>
      <c r="C8335" s="539"/>
      <c r="D8335" s="620"/>
      <c r="E8335" s="620"/>
      <c r="F8335" s="48"/>
      <c r="N8335" s="285"/>
      <c r="O8335" s="285"/>
      <c r="U8335" s="285"/>
      <c r="V8335" s="285"/>
      <c r="W8335" s="285"/>
      <c r="X8335" s="285"/>
    </row>
    <row r="8336" spans="1:24">
      <c r="A8336" s="45"/>
      <c r="B8336" s="43">
        <f t="shared" si="136"/>
        <v>8314</v>
      </c>
      <c r="C8336" s="539"/>
      <c r="D8336" s="620"/>
      <c r="E8336" s="620"/>
      <c r="F8336" s="48"/>
      <c r="N8336" s="285"/>
      <c r="O8336" s="285"/>
      <c r="U8336" s="285"/>
      <c r="V8336" s="285"/>
      <c r="W8336" s="285"/>
      <c r="X8336" s="285"/>
    </row>
    <row r="8337" spans="1:24">
      <c r="A8337" s="45"/>
      <c r="B8337" s="43">
        <f t="shared" si="136"/>
        <v>8315</v>
      </c>
      <c r="C8337" s="539"/>
      <c r="D8337" s="620"/>
      <c r="E8337" s="620"/>
      <c r="F8337" s="48"/>
      <c r="N8337" s="285"/>
      <c r="O8337" s="285"/>
      <c r="U8337" s="285"/>
      <c r="V8337" s="285"/>
      <c r="W8337" s="285"/>
      <c r="X8337" s="285"/>
    </row>
    <row r="8338" spans="1:24">
      <c r="A8338" s="45"/>
      <c r="B8338" s="43">
        <f t="shared" si="136"/>
        <v>8316</v>
      </c>
      <c r="C8338" s="539"/>
      <c r="D8338" s="620"/>
      <c r="E8338" s="620"/>
      <c r="F8338" s="48"/>
      <c r="N8338" s="285"/>
      <c r="O8338" s="285"/>
      <c r="U8338" s="285"/>
      <c r="V8338" s="285"/>
      <c r="W8338" s="285"/>
      <c r="X8338" s="285"/>
    </row>
    <row r="8339" spans="1:24">
      <c r="A8339" s="45"/>
      <c r="B8339" s="43">
        <f t="shared" si="136"/>
        <v>8317</v>
      </c>
      <c r="C8339" s="539"/>
      <c r="D8339" s="620"/>
      <c r="E8339" s="620"/>
      <c r="F8339" s="48"/>
      <c r="N8339" s="285"/>
      <c r="O8339" s="285"/>
      <c r="U8339" s="285"/>
      <c r="V8339" s="285"/>
      <c r="W8339" s="285"/>
      <c r="X8339" s="285"/>
    </row>
    <row r="8340" spans="1:24">
      <c r="A8340" s="45"/>
      <c r="B8340" s="43">
        <f t="shared" si="136"/>
        <v>8318</v>
      </c>
      <c r="C8340" s="539"/>
      <c r="D8340" s="620"/>
      <c r="E8340" s="620"/>
      <c r="F8340" s="48"/>
      <c r="N8340" s="285"/>
      <c r="O8340" s="285"/>
      <c r="U8340" s="285"/>
      <c r="V8340" s="285"/>
      <c r="W8340" s="285"/>
      <c r="X8340" s="285"/>
    </row>
    <row r="8341" spans="1:24">
      <c r="A8341" s="45"/>
      <c r="B8341" s="43">
        <f t="shared" si="136"/>
        <v>8319</v>
      </c>
      <c r="C8341" s="539"/>
      <c r="D8341" s="620"/>
      <c r="E8341" s="620"/>
      <c r="F8341" s="48"/>
      <c r="N8341" s="285"/>
      <c r="O8341" s="285"/>
      <c r="U8341" s="285"/>
      <c r="V8341" s="285"/>
      <c r="W8341" s="285"/>
      <c r="X8341" s="285"/>
    </row>
    <row r="8342" spans="1:24">
      <c r="A8342" s="45"/>
      <c r="B8342" s="43">
        <f t="shared" si="136"/>
        <v>8320</v>
      </c>
      <c r="C8342" s="539"/>
      <c r="D8342" s="620"/>
      <c r="E8342" s="620"/>
      <c r="F8342" s="48"/>
      <c r="N8342" s="285"/>
      <c r="O8342" s="285"/>
      <c r="U8342" s="285"/>
      <c r="V8342" s="285"/>
      <c r="W8342" s="285"/>
      <c r="X8342" s="285"/>
    </row>
    <row r="8343" spans="1:24">
      <c r="A8343" s="45"/>
      <c r="B8343" s="43">
        <f t="shared" si="136"/>
        <v>8321</v>
      </c>
      <c r="C8343" s="539"/>
      <c r="D8343" s="620"/>
      <c r="E8343" s="620"/>
      <c r="F8343" s="48"/>
      <c r="N8343" s="285"/>
      <c r="O8343" s="285"/>
      <c r="U8343" s="285"/>
      <c r="V8343" s="285"/>
      <c r="W8343" s="285"/>
      <c r="X8343" s="285"/>
    </row>
    <row r="8344" spans="1:24">
      <c r="A8344" s="45"/>
      <c r="B8344" s="43">
        <f t="shared" si="136"/>
        <v>8322</v>
      </c>
      <c r="C8344" s="539"/>
      <c r="D8344" s="620"/>
      <c r="E8344" s="620"/>
      <c r="F8344" s="48"/>
      <c r="N8344" s="285"/>
      <c r="O8344" s="285"/>
      <c r="U8344" s="285"/>
      <c r="V8344" s="285"/>
      <c r="W8344" s="285"/>
      <c r="X8344" s="285"/>
    </row>
    <row r="8345" spans="1:24">
      <c r="A8345" s="45"/>
      <c r="B8345" s="43">
        <f t="shared" ref="B8345:B8408" si="137">B8344+1</f>
        <v>8323</v>
      </c>
      <c r="C8345" s="539"/>
      <c r="D8345" s="620"/>
      <c r="E8345" s="620"/>
      <c r="F8345" s="48"/>
      <c r="N8345" s="285"/>
      <c r="O8345" s="285"/>
      <c r="U8345" s="285"/>
      <c r="V8345" s="285"/>
      <c r="W8345" s="285"/>
      <c r="X8345" s="285"/>
    </row>
    <row r="8346" spans="1:24">
      <c r="A8346" s="45"/>
      <c r="B8346" s="43">
        <f t="shared" si="137"/>
        <v>8324</v>
      </c>
      <c r="C8346" s="539"/>
      <c r="D8346" s="620"/>
      <c r="E8346" s="620"/>
      <c r="F8346" s="48"/>
      <c r="N8346" s="285"/>
      <c r="O8346" s="285"/>
      <c r="U8346" s="285"/>
      <c r="V8346" s="285"/>
      <c r="W8346" s="285"/>
      <c r="X8346" s="285"/>
    </row>
    <row r="8347" spans="1:24">
      <c r="A8347" s="45"/>
      <c r="B8347" s="43">
        <f t="shared" si="137"/>
        <v>8325</v>
      </c>
      <c r="C8347" s="539"/>
      <c r="D8347" s="620"/>
      <c r="E8347" s="620"/>
      <c r="F8347" s="48"/>
      <c r="N8347" s="285"/>
      <c r="O8347" s="285"/>
      <c r="U8347" s="285"/>
      <c r="V8347" s="285"/>
      <c r="W8347" s="285"/>
      <c r="X8347" s="285"/>
    </row>
    <row r="8348" spans="1:24">
      <c r="A8348" s="45"/>
      <c r="B8348" s="43">
        <f t="shared" si="137"/>
        <v>8326</v>
      </c>
      <c r="C8348" s="539"/>
      <c r="D8348" s="620"/>
      <c r="E8348" s="620"/>
      <c r="F8348" s="48"/>
      <c r="N8348" s="285"/>
      <c r="O8348" s="285"/>
      <c r="U8348" s="285"/>
      <c r="V8348" s="285"/>
      <c r="W8348" s="285"/>
      <c r="X8348" s="285"/>
    </row>
    <row r="8349" spans="1:24">
      <c r="A8349" s="45"/>
      <c r="B8349" s="43">
        <f t="shared" si="137"/>
        <v>8327</v>
      </c>
      <c r="C8349" s="539"/>
      <c r="D8349" s="620"/>
      <c r="E8349" s="620"/>
      <c r="F8349" s="48"/>
      <c r="N8349" s="285"/>
      <c r="O8349" s="285"/>
      <c r="U8349" s="285"/>
      <c r="V8349" s="285"/>
      <c r="W8349" s="285"/>
      <c r="X8349" s="285"/>
    </row>
    <row r="8350" spans="1:24">
      <c r="A8350" s="45"/>
      <c r="B8350" s="43">
        <f t="shared" si="137"/>
        <v>8328</v>
      </c>
      <c r="C8350" s="539"/>
      <c r="D8350" s="620"/>
      <c r="E8350" s="620"/>
      <c r="F8350" s="48"/>
      <c r="N8350" s="285"/>
      <c r="O8350" s="285"/>
      <c r="U8350" s="285"/>
      <c r="V8350" s="285"/>
      <c r="W8350" s="285"/>
      <c r="X8350" s="285"/>
    </row>
    <row r="8351" spans="1:24">
      <c r="A8351" s="45"/>
      <c r="B8351" s="43">
        <f t="shared" si="137"/>
        <v>8329</v>
      </c>
      <c r="C8351" s="539"/>
      <c r="D8351" s="620"/>
      <c r="E8351" s="620"/>
      <c r="F8351" s="48"/>
      <c r="N8351" s="285"/>
      <c r="O8351" s="285"/>
      <c r="U8351" s="285"/>
      <c r="V8351" s="285"/>
      <c r="W8351" s="285"/>
      <c r="X8351" s="285"/>
    </row>
    <row r="8352" spans="1:24">
      <c r="A8352" s="45"/>
      <c r="B8352" s="43">
        <f t="shared" si="137"/>
        <v>8330</v>
      </c>
      <c r="C8352" s="539"/>
      <c r="D8352" s="620"/>
      <c r="E8352" s="620"/>
      <c r="F8352" s="48"/>
      <c r="N8352" s="285"/>
      <c r="O8352" s="285"/>
      <c r="U8352" s="285"/>
      <c r="V8352" s="285"/>
      <c r="W8352" s="285"/>
      <c r="X8352" s="285"/>
    </row>
    <row r="8353" spans="1:24">
      <c r="A8353" s="45"/>
      <c r="B8353" s="43">
        <f t="shared" si="137"/>
        <v>8331</v>
      </c>
      <c r="C8353" s="539"/>
      <c r="D8353" s="620"/>
      <c r="E8353" s="620"/>
      <c r="F8353" s="48"/>
      <c r="N8353" s="285"/>
      <c r="O8353" s="285"/>
      <c r="U8353" s="285"/>
      <c r="V8353" s="285"/>
      <c r="W8353" s="285"/>
      <c r="X8353" s="285"/>
    </row>
    <row r="8354" spans="1:24">
      <c r="A8354" s="45"/>
      <c r="B8354" s="43">
        <f t="shared" si="137"/>
        <v>8332</v>
      </c>
      <c r="C8354" s="539"/>
      <c r="D8354" s="620"/>
      <c r="E8354" s="620"/>
      <c r="F8354" s="48"/>
      <c r="N8354" s="285"/>
      <c r="O8354" s="285"/>
      <c r="U8354" s="285"/>
      <c r="V8354" s="285"/>
      <c r="W8354" s="285"/>
      <c r="X8354" s="285"/>
    </row>
    <row r="8355" spans="1:24">
      <c r="A8355" s="45"/>
      <c r="B8355" s="43">
        <f t="shared" si="137"/>
        <v>8333</v>
      </c>
      <c r="C8355" s="539"/>
      <c r="D8355" s="620"/>
      <c r="E8355" s="620"/>
      <c r="F8355" s="48"/>
      <c r="N8355" s="285"/>
      <c r="O8355" s="285"/>
      <c r="U8355" s="285"/>
      <c r="V8355" s="285"/>
      <c r="W8355" s="285"/>
      <c r="X8355" s="285"/>
    </row>
    <row r="8356" spans="1:24">
      <c r="A8356" s="45"/>
      <c r="B8356" s="43">
        <f t="shared" si="137"/>
        <v>8334</v>
      </c>
      <c r="C8356" s="539"/>
      <c r="D8356" s="620"/>
      <c r="E8356" s="620"/>
      <c r="F8356" s="48"/>
      <c r="N8356" s="285"/>
      <c r="O8356" s="285"/>
      <c r="U8356" s="285"/>
      <c r="V8356" s="285"/>
      <c r="W8356" s="285"/>
      <c r="X8356" s="285"/>
    </row>
    <row r="8357" spans="1:24">
      <c r="A8357" s="45"/>
      <c r="B8357" s="43">
        <f t="shared" si="137"/>
        <v>8335</v>
      </c>
      <c r="C8357" s="539"/>
      <c r="D8357" s="620"/>
      <c r="E8357" s="620"/>
      <c r="F8357" s="48"/>
      <c r="N8357" s="285"/>
      <c r="O8357" s="285"/>
      <c r="U8357" s="285"/>
      <c r="V8357" s="285"/>
      <c r="W8357" s="285"/>
      <c r="X8357" s="285"/>
    </row>
    <row r="8358" spans="1:24">
      <c r="A8358" s="45"/>
      <c r="B8358" s="43">
        <f t="shared" si="137"/>
        <v>8336</v>
      </c>
      <c r="C8358" s="539"/>
      <c r="D8358" s="620"/>
      <c r="E8358" s="620"/>
      <c r="F8358" s="48"/>
      <c r="N8358" s="285"/>
      <c r="O8358" s="285"/>
      <c r="U8358" s="285"/>
      <c r="V8358" s="285"/>
      <c r="W8358" s="285"/>
      <c r="X8358" s="285"/>
    </row>
    <row r="8359" spans="1:24">
      <c r="A8359" s="45"/>
      <c r="B8359" s="43">
        <f t="shared" si="137"/>
        <v>8337</v>
      </c>
      <c r="C8359" s="539"/>
      <c r="D8359" s="620"/>
      <c r="E8359" s="620"/>
      <c r="F8359" s="48"/>
      <c r="N8359" s="285"/>
      <c r="O8359" s="285"/>
      <c r="U8359" s="285"/>
      <c r="V8359" s="285"/>
      <c r="W8359" s="285"/>
      <c r="X8359" s="285"/>
    </row>
    <row r="8360" spans="1:24">
      <c r="A8360" s="45"/>
      <c r="B8360" s="43">
        <f t="shared" si="137"/>
        <v>8338</v>
      </c>
      <c r="C8360" s="539"/>
      <c r="D8360" s="620"/>
      <c r="E8360" s="620"/>
      <c r="F8360" s="48"/>
      <c r="N8360" s="285"/>
      <c r="O8360" s="285"/>
      <c r="U8360" s="285"/>
      <c r="V8360" s="285"/>
      <c r="W8360" s="285"/>
      <c r="X8360" s="285"/>
    </row>
    <row r="8361" spans="1:24">
      <c r="A8361" s="45"/>
      <c r="B8361" s="43">
        <f t="shared" si="137"/>
        <v>8339</v>
      </c>
      <c r="C8361" s="539"/>
      <c r="D8361" s="620"/>
      <c r="E8361" s="620"/>
      <c r="F8361" s="48"/>
      <c r="N8361" s="285"/>
      <c r="O8361" s="285"/>
      <c r="U8361" s="285"/>
      <c r="V8361" s="285"/>
      <c r="W8361" s="285"/>
      <c r="X8361" s="285"/>
    </row>
    <row r="8362" spans="1:24">
      <c r="A8362" s="45"/>
      <c r="B8362" s="43">
        <f t="shared" si="137"/>
        <v>8340</v>
      </c>
      <c r="C8362" s="539"/>
      <c r="D8362" s="620"/>
      <c r="E8362" s="620"/>
      <c r="F8362" s="48"/>
      <c r="N8362" s="285"/>
      <c r="O8362" s="285"/>
      <c r="U8362" s="285"/>
      <c r="V8362" s="285"/>
      <c r="W8362" s="285"/>
      <c r="X8362" s="285"/>
    </row>
    <row r="8363" spans="1:24">
      <c r="A8363" s="45"/>
      <c r="B8363" s="43">
        <f t="shared" si="137"/>
        <v>8341</v>
      </c>
      <c r="C8363" s="539"/>
      <c r="D8363" s="620"/>
      <c r="E8363" s="620"/>
      <c r="F8363" s="48"/>
      <c r="N8363" s="285"/>
      <c r="O8363" s="285"/>
      <c r="U8363" s="285"/>
      <c r="V8363" s="285"/>
      <c r="W8363" s="285"/>
      <c r="X8363" s="285"/>
    </row>
    <row r="8364" spans="1:24">
      <c r="A8364" s="45"/>
      <c r="B8364" s="43">
        <f t="shared" si="137"/>
        <v>8342</v>
      </c>
      <c r="C8364" s="539"/>
      <c r="D8364" s="620"/>
      <c r="E8364" s="620"/>
      <c r="F8364" s="48"/>
      <c r="N8364" s="285"/>
      <c r="O8364" s="285"/>
      <c r="U8364" s="285"/>
      <c r="V8364" s="285"/>
      <c r="W8364" s="285"/>
      <c r="X8364" s="285"/>
    </row>
    <row r="8365" spans="1:24">
      <c r="A8365" s="45"/>
      <c r="B8365" s="43">
        <f t="shared" si="137"/>
        <v>8343</v>
      </c>
      <c r="C8365" s="539"/>
      <c r="D8365" s="620"/>
      <c r="E8365" s="620"/>
      <c r="F8365" s="48"/>
      <c r="N8365" s="285"/>
      <c r="O8365" s="285"/>
      <c r="U8365" s="285"/>
      <c r="V8365" s="285"/>
      <c r="W8365" s="285"/>
      <c r="X8365" s="285"/>
    </row>
    <row r="8366" spans="1:24">
      <c r="A8366" s="45"/>
      <c r="B8366" s="43">
        <f t="shared" si="137"/>
        <v>8344</v>
      </c>
      <c r="C8366" s="539"/>
      <c r="D8366" s="620"/>
      <c r="E8366" s="620"/>
      <c r="F8366" s="48"/>
      <c r="N8366" s="285"/>
      <c r="O8366" s="285"/>
      <c r="U8366" s="285"/>
      <c r="V8366" s="285"/>
      <c r="W8366" s="285"/>
      <c r="X8366" s="285"/>
    </row>
    <row r="8367" spans="1:24">
      <c r="A8367" s="45"/>
      <c r="B8367" s="43">
        <f t="shared" si="137"/>
        <v>8345</v>
      </c>
      <c r="C8367" s="539"/>
      <c r="D8367" s="620"/>
      <c r="E8367" s="620"/>
      <c r="F8367" s="48"/>
      <c r="N8367" s="285"/>
      <c r="O8367" s="285"/>
      <c r="U8367" s="285"/>
      <c r="V8367" s="285"/>
      <c r="W8367" s="285"/>
      <c r="X8367" s="285"/>
    </row>
    <row r="8368" spans="1:24">
      <c r="A8368" s="45"/>
      <c r="B8368" s="43">
        <f t="shared" si="137"/>
        <v>8346</v>
      </c>
      <c r="C8368" s="539"/>
      <c r="D8368" s="620"/>
      <c r="E8368" s="620"/>
      <c r="F8368" s="48"/>
      <c r="N8368" s="285"/>
      <c r="O8368" s="285"/>
      <c r="U8368" s="285"/>
      <c r="V8368" s="285"/>
      <c r="W8368" s="285"/>
      <c r="X8368" s="285"/>
    </row>
    <row r="8369" spans="1:24">
      <c r="A8369" s="45"/>
      <c r="B8369" s="43">
        <f t="shared" si="137"/>
        <v>8347</v>
      </c>
      <c r="C8369" s="539"/>
      <c r="D8369" s="620"/>
      <c r="E8369" s="620"/>
      <c r="F8369" s="48"/>
      <c r="N8369" s="285"/>
      <c r="O8369" s="285"/>
      <c r="U8369" s="285"/>
      <c r="V8369" s="285"/>
      <c r="W8369" s="285"/>
      <c r="X8369" s="285"/>
    </row>
    <row r="8370" spans="1:24">
      <c r="A8370" s="45"/>
      <c r="B8370" s="43">
        <f t="shared" si="137"/>
        <v>8348</v>
      </c>
      <c r="C8370" s="539"/>
      <c r="D8370" s="620"/>
      <c r="E8370" s="620"/>
      <c r="F8370" s="48"/>
      <c r="N8370" s="285"/>
      <c r="O8370" s="285"/>
      <c r="U8370" s="285"/>
      <c r="V8370" s="285"/>
      <c r="W8370" s="285"/>
      <c r="X8370" s="285"/>
    </row>
    <row r="8371" spans="1:24">
      <c r="A8371" s="45"/>
      <c r="B8371" s="43">
        <f t="shared" si="137"/>
        <v>8349</v>
      </c>
      <c r="C8371" s="539"/>
      <c r="D8371" s="620"/>
      <c r="E8371" s="620"/>
      <c r="F8371" s="48"/>
      <c r="N8371" s="285"/>
      <c r="O8371" s="285"/>
      <c r="U8371" s="285"/>
      <c r="V8371" s="285"/>
      <c r="W8371" s="285"/>
      <c r="X8371" s="285"/>
    </row>
    <row r="8372" spans="1:24">
      <c r="A8372" s="45"/>
      <c r="B8372" s="43">
        <f t="shared" si="137"/>
        <v>8350</v>
      </c>
      <c r="C8372" s="539"/>
      <c r="D8372" s="620"/>
      <c r="E8372" s="620"/>
      <c r="F8372" s="48"/>
      <c r="N8372" s="285"/>
      <c r="O8372" s="285"/>
      <c r="U8372" s="285"/>
      <c r="V8372" s="285"/>
      <c r="W8372" s="285"/>
      <c r="X8372" s="285"/>
    </row>
    <row r="8373" spans="1:24">
      <c r="A8373" s="45"/>
      <c r="B8373" s="43">
        <f t="shared" si="137"/>
        <v>8351</v>
      </c>
      <c r="C8373" s="539"/>
      <c r="D8373" s="620"/>
      <c r="E8373" s="620"/>
      <c r="F8373" s="48"/>
      <c r="N8373" s="285"/>
      <c r="O8373" s="285"/>
      <c r="U8373" s="285"/>
      <c r="V8373" s="285"/>
      <c r="W8373" s="285"/>
      <c r="X8373" s="285"/>
    </row>
    <row r="8374" spans="1:24">
      <c r="A8374" s="45"/>
      <c r="B8374" s="43">
        <f t="shared" si="137"/>
        <v>8352</v>
      </c>
      <c r="C8374" s="539"/>
      <c r="D8374" s="620"/>
      <c r="E8374" s="620"/>
      <c r="F8374" s="48"/>
      <c r="N8374" s="285"/>
      <c r="O8374" s="285"/>
      <c r="U8374" s="285"/>
      <c r="V8374" s="285"/>
      <c r="W8374" s="285"/>
      <c r="X8374" s="285"/>
    </row>
    <row r="8375" spans="1:24">
      <c r="A8375" s="45"/>
      <c r="B8375" s="43">
        <f t="shared" si="137"/>
        <v>8353</v>
      </c>
      <c r="C8375" s="539"/>
      <c r="D8375" s="620"/>
      <c r="E8375" s="620"/>
      <c r="F8375" s="48"/>
      <c r="N8375" s="285"/>
      <c r="O8375" s="285"/>
      <c r="U8375" s="285"/>
      <c r="V8375" s="285"/>
      <c r="W8375" s="285"/>
      <c r="X8375" s="285"/>
    </row>
    <row r="8376" spans="1:24">
      <c r="A8376" s="45"/>
      <c r="B8376" s="43">
        <f t="shared" si="137"/>
        <v>8354</v>
      </c>
      <c r="C8376" s="539"/>
      <c r="D8376" s="620"/>
      <c r="E8376" s="620"/>
      <c r="F8376" s="48"/>
      <c r="N8376" s="285"/>
      <c r="O8376" s="285"/>
      <c r="U8376" s="285"/>
      <c r="V8376" s="285"/>
      <c r="W8376" s="285"/>
      <c r="X8376" s="285"/>
    </row>
    <row r="8377" spans="1:24">
      <c r="A8377" s="45"/>
      <c r="B8377" s="43">
        <f t="shared" si="137"/>
        <v>8355</v>
      </c>
      <c r="C8377" s="539"/>
      <c r="D8377" s="620"/>
      <c r="E8377" s="620"/>
      <c r="F8377" s="48"/>
      <c r="N8377" s="285"/>
      <c r="O8377" s="285"/>
      <c r="U8377" s="285"/>
      <c r="V8377" s="285"/>
      <c r="W8377" s="285"/>
      <c r="X8377" s="285"/>
    </row>
    <row r="8378" spans="1:24">
      <c r="A8378" s="45"/>
      <c r="B8378" s="43">
        <f t="shared" si="137"/>
        <v>8356</v>
      </c>
      <c r="C8378" s="539"/>
      <c r="D8378" s="620"/>
      <c r="E8378" s="620"/>
      <c r="F8378" s="48"/>
      <c r="N8378" s="285"/>
      <c r="O8378" s="285"/>
      <c r="U8378" s="285"/>
      <c r="V8378" s="285"/>
      <c r="W8378" s="285"/>
      <c r="X8378" s="285"/>
    </row>
    <row r="8379" spans="1:24">
      <c r="A8379" s="45"/>
      <c r="B8379" s="43">
        <f t="shared" si="137"/>
        <v>8357</v>
      </c>
      <c r="C8379" s="539"/>
      <c r="D8379" s="620"/>
      <c r="E8379" s="620"/>
      <c r="F8379" s="48"/>
      <c r="N8379" s="285"/>
      <c r="O8379" s="285"/>
      <c r="U8379" s="285"/>
      <c r="V8379" s="285"/>
      <c r="W8379" s="285"/>
      <c r="X8379" s="285"/>
    </row>
    <row r="8380" spans="1:24">
      <c r="A8380" s="45"/>
      <c r="B8380" s="43">
        <f t="shared" si="137"/>
        <v>8358</v>
      </c>
      <c r="C8380" s="539"/>
      <c r="D8380" s="620"/>
      <c r="E8380" s="620"/>
      <c r="F8380" s="48"/>
      <c r="N8380" s="285"/>
      <c r="O8380" s="285"/>
      <c r="U8380" s="285"/>
      <c r="V8380" s="285"/>
      <c r="W8380" s="285"/>
      <c r="X8380" s="285"/>
    </row>
    <row r="8381" spans="1:24">
      <c r="A8381" s="45"/>
      <c r="B8381" s="43">
        <f t="shared" si="137"/>
        <v>8359</v>
      </c>
      <c r="C8381" s="539"/>
      <c r="D8381" s="620"/>
      <c r="E8381" s="620"/>
      <c r="F8381" s="48"/>
      <c r="N8381" s="285"/>
      <c r="O8381" s="285"/>
      <c r="U8381" s="285"/>
      <c r="V8381" s="285"/>
      <c r="W8381" s="285"/>
      <c r="X8381" s="285"/>
    </row>
    <row r="8382" spans="1:24">
      <c r="A8382" s="45"/>
      <c r="B8382" s="43">
        <f t="shared" si="137"/>
        <v>8360</v>
      </c>
      <c r="C8382" s="539"/>
      <c r="D8382" s="620"/>
      <c r="E8382" s="620"/>
      <c r="F8382" s="48"/>
      <c r="N8382" s="285"/>
      <c r="O8382" s="285"/>
      <c r="U8382" s="285"/>
      <c r="V8382" s="285"/>
      <c r="W8382" s="285"/>
      <c r="X8382" s="285"/>
    </row>
    <row r="8383" spans="1:24">
      <c r="A8383" s="45"/>
      <c r="B8383" s="43">
        <f t="shared" si="137"/>
        <v>8361</v>
      </c>
      <c r="C8383" s="539"/>
      <c r="D8383" s="620"/>
      <c r="E8383" s="620"/>
      <c r="F8383" s="48"/>
      <c r="N8383" s="285"/>
      <c r="O8383" s="285"/>
      <c r="U8383" s="285"/>
      <c r="V8383" s="285"/>
      <c r="W8383" s="285"/>
      <c r="X8383" s="285"/>
    </row>
    <row r="8384" spans="1:24">
      <c r="A8384" s="45"/>
      <c r="B8384" s="43">
        <f t="shared" si="137"/>
        <v>8362</v>
      </c>
      <c r="C8384" s="539"/>
      <c r="D8384" s="620"/>
      <c r="E8384" s="620"/>
      <c r="F8384" s="48"/>
      <c r="N8384" s="285"/>
      <c r="O8384" s="285"/>
      <c r="U8384" s="285"/>
      <c r="V8384" s="285"/>
      <c r="W8384" s="285"/>
      <c r="X8384" s="285"/>
    </row>
    <row r="8385" spans="1:24">
      <c r="A8385" s="45"/>
      <c r="B8385" s="43">
        <f t="shared" si="137"/>
        <v>8363</v>
      </c>
      <c r="C8385" s="539"/>
      <c r="D8385" s="620"/>
      <c r="E8385" s="620"/>
      <c r="F8385" s="48"/>
      <c r="N8385" s="285"/>
      <c r="O8385" s="285"/>
      <c r="U8385" s="285"/>
      <c r="V8385" s="285"/>
      <c r="W8385" s="285"/>
      <c r="X8385" s="285"/>
    </row>
    <row r="8386" spans="1:24">
      <c r="A8386" s="45"/>
      <c r="B8386" s="43">
        <f t="shared" si="137"/>
        <v>8364</v>
      </c>
      <c r="C8386" s="539"/>
      <c r="D8386" s="620"/>
      <c r="E8386" s="620"/>
      <c r="F8386" s="48"/>
      <c r="N8386" s="285"/>
      <c r="O8386" s="285"/>
      <c r="U8386" s="285"/>
      <c r="V8386" s="285"/>
      <c r="W8386" s="285"/>
      <c r="X8386" s="285"/>
    </row>
    <row r="8387" spans="1:24">
      <c r="A8387" s="45"/>
      <c r="B8387" s="43">
        <f t="shared" si="137"/>
        <v>8365</v>
      </c>
      <c r="C8387" s="539"/>
      <c r="D8387" s="620"/>
      <c r="E8387" s="620"/>
      <c r="F8387" s="48"/>
      <c r="N8387" s="285"/>
      <c r="O8387" s="285"/>
      <c r="U8387" s="285"/>
      <c r="V8387" s="285"/>
      <c r="W8387" s="285"/>
      <c r="X8387" s="285"/>
    </row>
    <row r="8388" spans="1:24">
      <c r="A8388" s="45"/>
      <c r="B8388" s="43">
        <f t="shared" si="137"/>
        <v>8366</v>
      </c>
      <c r="C8388" s="539"/>
      <c r="D8388" s="620"/>
      <c r="E8388" s="620"/>
      <c r="F8388" s="48"/>
      <c r="N8388" s="285"/>
      <c r="O8388" s="285"/>
      <c r="U8388" s="285"/>
      <c r="V8388" s="285"/>
      <c r="W8388" s="285"/>
      <c r="X8388" s="285"/>
    </row>
    <row r="8389" spans="1:24">
      <c r="A8389" s="45"/>
      <c r="B8389" s="43">
        <f t="shared" si="137"/>
        <v>8367</v>
      </c>
      <c r="C8389" s="539"/>
      <c r="D8389" s="620"/>
      <c r="E8389" s="620"/>
      <c r="F8389" s="48"/>
      <c r="N8389" s="285"/>
      <c r="O8389" s="285"/>
      <c r="U8389" s="285"/>
      <c r="V8389" s="285"/>
      <c r="W8389" s="285"/>
      <c r="X8389" s="285"/>
    </row>
    <row r="8390" spans="1:24">
      <c r="A8390" s="45"/>
      <c r="B8390" s="43">
        <f t="shared" si="137"/>
        <v>8368</v>
      </c>
      <c r="C8390" s="539"/>
      <c r="D8390" s="620"/>
      <c r="E8390" s="620"/>
      <c r="F8390" s="48"/>
      <c r="N8390" s="285"/>
      <c r="O8390" s="285"/>
      <c r="U8390" s="285"/>
      <c r="V8390" s="285"/>
      <c r="W8390" s="285"/>
      <c r="X8390" s="285"/>
    </row>
    <row r="8391" spans="1:24">
      <c r="A8391" s="45"/>
      <c r="B8391" s="43">
        <f t="shared" si="137"/>
        <v>8369</v>
      </c>
      <c r="C8391" s="539"/>
      <c r="D8391" s="620"/>
      <c r="E8391" s="620"/>
      <c r="F8391" s="48"/>
      <c r="N8391" s="285"/>
      <c r="O8391" s="285"/>
      <c r="U8391" s="285"/>
      <c r="V8391" s="285"/>
      <c r="W8391" s="285"/>
      <c r="X8391" s="285"/>
    </row>
    <row r="8392" spans="1:24">
      <c r="A8392" s="45"/>
      <c r="B8392" s="43">
        <f t="shared" si="137"/>
        <v>8370</v>
      </c>
      <c r="C8392" s="539"/>
      <c r="D8392" s="620"/>
      <c r="E8392" s="620"/>
      <c r="F8392" s="48"/>
      <c r="N8392" s="285"/>
      <c r="O8392" s="285"/>
      <c r="U8392" s="285"/>
      <c r="V8392" s="285"/>
      <c r="W8392" s="285"/>
      <c r="X8392" s="285"/>
    </row>
    <row r="8393" spans="1:24">
      <c r="A8393" s="45"/>
      <c r="B8393" s="43">
        <f t="shared" si="137"/>
        <v>8371</v>
      </c>
      <c r="C8393" s="539"/>
      <c r="D8393" s="620"/>
      <c r="E8393" s="620"/>
      <c r="F8393" s="48"/>
      <c r="N8393" s="285"/>
      <c r="O8393" s="285"/>
      <c r="U8393" s="285"/>
      <c r="V8393" s="285"/>
      <c r="W8393" s="285"/>
      <c r="X8393" s="285"/>
    </row>
    <row r="8394" spans="1:24">
      <c r="A8394" s="45"/>
      <c r="B8394" s="43">
        <f t="shared" si="137"/>
        <v>8372</v>
      </c>
      <c r="C8394" s="539"/>
      <c r="D8394" s="620"/>
      <c r="E8394" s="620"/>
      <c r="F8394" s="48"/>
      <c r="N8394" s="285"/>
      <c r="O8394" s="285"/>
      <c r="U8394" s="285"/>
      <c r="V8394" s="285"/>
      <c r="W8394" s="285"/>
      <c r="X8394" s="285"/>
    </row>
    <row r="8395" spans="1:24">
      <c r="A8395" s="45"/>
      <c r="B8395" s="43">
        <f t="shared" si="137"/>
        <v>8373</v>
      </c>
      <c r="C8395" s="539"/>
      <c r="D8395" s="620"/>
      <c r="E8395" s="620"/>
      <c r="F8395" s="48"/>
      <c r="N8395" s="285"/>
      <c r="O8395" s="285"/>
      <c r="U8395" s="285"/>
      <c r="V8395" s="285"/>
      <c r="W8395" s="285"/>
      <c r="X8395" s="285"/>
    </row>
    <row r="8396" spans="1:24">
      <c r="A8396" s="45"/>
      <c r="B8396" s="43">
        <f t="shared" si="137"/>
        <v>8374</v>
      </c>
      <c r="C8396" s="539"/>
      <c r="D8396" s="620"/>
      <c r="E8396" s="620"/>
      <c r="F8396" s="48"/>
      <c r="N8396" s="285"/>
      <c r="O8396" s="285"/>
      <c r="U8396" s="285"/>
      <c r="V8396" s="285"/>
      <c r="W8396" s="285"/>
      <c r="X8396" s="285"/>
    </row>
    <row r="8397" spans="1:24">
      <c r="A8397" s="45"/>
      <c r="B8397" s="43">
        <f t="shared" si="137"/>
        <v>8375</v>
      </c>
      <c r="C8397" s="539"/>
      <c r="D8397" s="620"/>
      <c r="E8397" s="620"/>
      <c r="F8397" s="48"/>
      <c r="N8397" s="285"/>
      <c r="O8397" s="285"/>
      <c r="U8397" s="285"/>
      <c r="V8397" s="285"/>
      <c r="W8397" s="285"/>
      <c r="X8397" s="285"/>
    </row>
    <row r="8398" spans="1:24">
      <c r="A8398" s="45"/>
      <c r="B8398" s="43">
        <f t="shared" si="137"/>
        <v>8376</v>
      </c>
      <c r="C8398" s="539"/>
      <c r="D8398" s="620"/>
      <c r="E8398" s="620"/>
      <c r="F8398" s="48"/>
      <c r="N8398" s="285"/>
      <c r="O8398" s="285"/>
      <c r="U8398" s="285"/>
      <c r="V8398" s="285"/>
      <c r="W8398" s="285"/>
      <c r="X8398" s="285"/>
    </row>
    <row r="8399" spans="1:24">
      <c r="A8399" s="45"/>
      <c r="B8399" s="43">
        <f t="shared" si="137"/>
        <v>8377</v>
      </c>
      <c r="C8399" s="539"/>
      <c r="D8399" s="620"/>
      <c r="E8399" s="620"/>
      <c r="F8399" s="48"/>
      <c r="N8399" s="285"/>
      <c r="O8399" s="285"/>
      <c r="U8399" s="285"/>
      <c r="V8399" s="285"/>
      <c r="W8399" s="285"/>
      <c r="X8399" s="285"/>
    </row>
    <row r="8400" spans="1:24">
      <c r="A8400" s="45"/>
      <c r="B8400" s="43">
        <f t="shared" si="137"/>
        <v>8378</v>
      </c>
      <c r="C8400" s="539"/>
      <c r="D8400" s="620"/>
      <c r="E8400" s="620"/>
      <c r="F8400" s="48"/>
      <c r="N8400" s="285"/>
      <c r="O8400" s="285"/>
      <c r="U8400" s="285"/>
      <c r="V8400" s="285"/>
      <c r="W8400" s="285"/>
      <c r="X8400" s="285"/>
    </row>
    <row r="8401" spans="1:24">
      <c r="A8401" s="45"/>
      <c r="B8401" s="43">
        <f t="shared" si="137"/>
        <v>8379</v>
      </c>
      <c r="C8401" s="539"/>
      <c r="D8401" s="620"/>
      <c r="E8401" s="620"/>
      <c r="F8401" s="48"/>
      <c r="N8401" s="285"/>
      <c r="O8401" s="285"/>
      <c r="U8401" s="285"/>
      <c r="V8401" s="285"/>
      <c r="W8401" s="285"/>
      <c r="X8401" s="285"/>
    </row>
    <row r="8402" spans="1:24">
      <c r="A8402" s="45"/>
      <c r="B8402" s="43">
        <f t="shared" si="137"/>
        <v>8380</v>
      </c>
      <c r="C8402" s="539"/>
      <c r="D8402" s="620"/>
      <c r="E8402" s="620"/>
      <c r="F8402" s="48"/>
      <c r="N8402" s="285"/>
      <c r="O8402" s="285"/>
      <c r="U8402" s="285"/>
      <c r="V8402" s="285"/>
      <c r="W8402" s="285"/>
      <c r="X8402" s="285"/>
    </row>
    <row r="8403" spans="1:24">
      <c r="A8403" s="45"/>
      <c r="B8403" s="43">
        <f t="shared" si="137"/>
        <v>8381</v>
      </c>
      <c r="C8403" s="539"/>
      <c r="D8403" s="620"/>
      <c r="E8403" s="620"/>
      <c r="F8403" s="48"/>
      <c r="N8403" s="285"/>
      <c r="O8403" s="285"/>
      <c r="U8403" s="285"/>
      <c r="V8403" s="285"/>
      <c r="W8403" s="285"/>
      <c r="X8403" s="285"/>
    </row>
    <row r="8404" spans="1:24">
      <c r="A8404" s="45"/>
      <c r="B8404" s="43">
        <f t="shared" si="137"/>
        <v>8382</v>
      </c>
      <c r="C8404" s="539"/>
      <c r="D8404" s="620"/>
      <c r="E8404" s="620"/>
      <c r="F8404" s="48"/>
      <c r="N8404" s="285"/>
      <c r="O8404" s="285"/>
      <c r="U8404" s="285"/>
      <c r="V8404" s="285"/>
      <c r="W8404" s="285"/>
      <c r="X8404" s="285"/>
    </row>
    <row r="8405" spans="1:24">
      <c r="A8405" s="45"/>
      <c r="B8405" s="43">
        <f t="shared" si="137"/>
        <v>8383</v>
      </c>
      <c r="C8405" s="539"/>
      <c r="D8405" s="620"/>
      <c r="E8405" s="620"/>
      <c r="F8405" s="48"/>
      <c r="N8405" s="285"/>
      <c r="O8405" s="285"/>
      <c r="U8405" s="285"/>
      <c r="V8405" s="285"/>
      <c r="W8405" s="285"/>
      <c r="X8405" s="285"/>
    </row>
    <row r="8406" spans="1:24">
      <c r="A8406" s="45"/>
      <c r="B8406" s="43">
        <f t="shared" si="137"/>
        <v>8384</v>
      </c>
      <c r="C8406" s="539"/>
      <c r="D8406" s="620"/>
      <c r="E8406" s="620"/>
      <c r="F8406" s="48"/>
      <c r="N8406" s="285"/>
      <c r="O8406" s="285"/>
      <c r="U8406" s="285"/>
      <c r="V8406" s="285"/>
      <c r="W8406" s="285"/>
      <c r="X8406" s="285"/>
    </row>
    <row r="8407" spans="1:24">
      <c r="A8407" s="45"/>
      <c r="B8407" s="43">
        <f t="shared" si="137"/>
        <v>8385</v>
      </c>
      <c r="C8407" s="539"/>
      <c r="D8407" s="620"/>
      <c r="E8407" s="620"/>
      <c r="F8407" s="48"/>
      <c r="N8407" s="285"/>
      <c r="O8407" s="285"/>
      <c r="U8407" s="285"/>
      <c r="V8407" s="285"/>
      <c r="W8407" s="285"/>
      <c r="X8407" s="285"/>
    </row>
    <row r="8408" spans="1:24">
      <c r="A8408" s="45"/>
      <c r="B8408" s="43">
        <f t="shared" si="137"/>
        <v>8386</v>
      </c>
      <c r="C8408" s="539"/>
      <c r="D8408" s="620"/>
      <c r="E8408" s="620"/>
      <c r="F8408" s="48"/>
      <c r="N8408" s="285"/>
      <c r="O8408" s="285"/>
      <c r="U8408" s="285"/>
      <c r="V8408" s="285"/>
      <c r="W8408" s="285"/>
      <c r="X8408" s="285"/>
    </row>
    <row r="8409" spans="1:24">
      <c r="A8409" s="45"/>
      <c r="B8409" s="43">
        <f t="shared" ref="B8409:B8472" si="138">B8408+1</f>
        <v>8387</v>
      </c>
      <c r="C8409" s="539"/>
      <c r="D8409" s="620"/>
      <c r="E8409" s="620"/>
      <c r="F8409" s="48"/>
      <c r="N8409" s="285"/>
      <c r="O8409" s="285"/>
      <c r="U8409" s="285"/>
      <c r="V8409" s="285"/>
      <c r="W8409" s="285"/>
      <c r="X8409" s="285"/>
    </row>
    <row r="8410" spans="1:24">
      <c r="A8410" s="45"/>
      <c r="B8410" s="43">
        <f t="shared" si="138"/>
        <v>8388</v>
      </c>
      <c r="C8410" s="539"/>
      <c r="D8410" s="620"/>
      <c r="E8410" s="620"/>
      <c r="F8410" s="48"/>
      <c r="N8410" s="285"/>
      <c r="O8410" s="285"/>
      <c r="U8410" s="285"/>
      <c r="V8410" s="285"/>
      <c r="W8410" s="285"/>
      <c r="X8410" s="285"/>
    </row>
    <row r="8411" spans="1:24">
      <c r="A8411" s="45"/>
      <c r="B8411" s="43">
        <f t="shared" si="138"/>
        <v>8389</v>
      </c>
      <c r="C8411" s="539"/>
      <c r="D8411" s="620"/>
      <c r="E8411" s="620"/>
      <c r="F8411" s="48"/>
      <c r="N8411" s="285"/>
      <c r="O8411" s="285"/>
      <c r="U8411" s="285"/>
      <c r="V8411" s="285"/>
      <c r="W8411" s="285"/>
      <c r="X8411" s="285"/>
    </row>
    <row r="8412" spans="1:24">
      <c r="A8412" s="45"/>
      <c r="B8412" s="43">
        <f t="shared" si="138"/>
        <v>8390</v>
      </c>
      <c r="C8412" s="539"/>
      <c r="D8412" s="620"/>
      <c r="E8412" s="620"/>
      <c r="F8412" s="48"/>
      <c r="N8412" s="285"/>
      <c r="O8412" s="285"/>
      <c r="U8412" s="285"/>
      <c r="V8412" s="285"/>
      <c r="W8412" s="285"/>
      <c r="X8412" s="285"/>
    </row>
    <row r="8413" spans="1:24">
      <c r="A8413" s="45"/>
      <c r="B8413" s="43">
        <f t="shared" si="138"/>
        <v>8391</v>
      </c>
      <c r="C8413" s="539"/>
      <c r="D8413" s="620"/>
      <c r="E8413" s="620"/>
      <c r="F8413" s="48"/>
      <c r="N8413" s="285"/>
      <c r="O8413" s="285"/>
      <c r="U8413" s="285"/>
      <c r="V8413" s="285"/>
      <c r="W8413" s="285"/>
      <c r="X8413" s="285"/>
    </row>
    <row r="8414" spans="1:24">
      <c r="A8414" s="45"/>
      <c r="B8414" s="43">
        <f t="shared" si="138"/>
        <v>8392</v>
      </c>
      <c r="C8414" s="539"/>
      <c r="D8414" s="620"/>
      <c r="E8414" s="620"/>
      <c r="F8414" s="48"/>
      <c r="N8414" s="285"/>
      <c r="O8414" s="285"/>
      <c r="U8414" s="285"/>
      <c r="V8414" s="285"/>
      <c r="W8414" s="285"/>
      <c r="X8414" s="285"/>
    </row>
    <row r="8415" spans="1:24">
      <c r="A8415" s="45"/>
      <c r="B8415" s="43">
        <f t="shared" si="138"/>
        <v>8393</v>
      </c>
      <c r="C8415" s="539"/>
      <c r="D8415" s="620"/>
      <c r="E8415" s="620"/>
      <c r="F8415" s="48"/>
      <c r="N8415" s="285"/>
      <c r="O8415" s="285"/>
      <c r="U8415" s="285"/>
      <c r="V8415" s="285"/>
      <c r="W8415" s="285"/>
      <c r="X8415" s="285"/>
    </row>
    <row r="8416" spans="1:24">
      <c r="A8416" s="45"/>
      <c r="B8416" s="43">
        <f t="shared" si="138"/>
        <v>8394</v>
      </c>
      <c r="C8416" s="539"/>
      <c r="D8416" s="620"/>
      <c r="E8416" s="620"/>
      <c r="F8416" s="48"/>
      <c r="N8416" s="285"/>
      <c r="O8416" s="285"/>
      <c r="U8416" s="285"/>
      <c r="V8416" s="285"/>
      <c r="W8416" s="285"/>
      <c r="X8416" s="285"/>
    </row>
    <row r="8417" spans="1:24">
      <c r="A8417" s="45"/>
      <c r="B8417" s="43">
        <f t="shared" si="138"/>
        <v>8395</v>
      </c>
      <c r="C8417" s="539"/>
      <c r="D8417" s="620"/>
      <c r="E8417" s="620"/>
      <c r="F8417" s="48"/>
      <c r="N8417" s="285"/>
      <c r="O8417" s="285"/>
      <c r="U8417" s="285"/>
      <c r="V8417" s="285"/>
      <c r="W8417" s="285"/>
      <c r="X8417" s="285"/>
    </row>
    <row r="8418" spans="1:24">
      <c r="A8418" s="45"/>
      <c r="B8418" s="43">
        <f t="shared" si="138"/>
        <v>8396</v>
      </c>
      <c r="C8418" s="539"/>
      <c r="D8418" s="620"/>
      <c r="E8418" s="620"/>
      <c r="F8418" s="48"/>
      <c r="N8418" s="285"/>
      <c r="O8418" s="285"/>
      <c r="U8418" s="285"/>
      <c r="V8418" s="285"/>
      <c r="W8418" s="285"/>
      <c r="X8418" s="285"/>
    </row>
    <row r="8419" spans="1:24">
      <c r="A8419" s="45"/>
      <c r="B8419" s="43">
        <f t="shared" si="138"/>
        <v>8397</v>
      </c>
      <c r="C8419" s="539"/>
      <c r="D8419" s="620"/>
      <c r="E8419" s="620"/>
      <c r="F8419" s="48"/>
      <c r="N8419" s="285"/>
      <c r="O8419" s="285"/>
      <c r="U8419" s="285"/>
      <c r="V8419" s="285"/>
      <c r="W8419" s="285"/>
      <c r="X8419" s="285"/>
    </row>
    <row r="8420" spans="1:24">
      <c r="A8420" s="45"/>
      <c r="B8420" s="43">
        <f t="shared" si="138"/>
        <v>8398</v>
      </c>
      <c r="C8420" s="539"/>
      <c r="D8420" s="620"/>
      <c r="E8420" s="620"/>
      <c r="F8420" s="48"/>
      <c r="N8420" s="285"/>
      <c r="O8420" s="285"/>
      <c r="U8420" s="285"/>
      <c r="V8420" s="285"/>
      <c r="W8420" s="285"/>
      <c r="X8420" s="285"/>
    </row>
    <row r="8421" spans="1:24">
      <c r="A8421" s="45"/>
      <c r="B8421" s="43">
        <f t="shared" si="138"/>
        <v>8399</v>
      </c>
      <c r="C8421" s="539"/>
      <c r="D8421" s="620"/>
      <c r="E8421" s="620"/>
      <c r="F8421" s="48"/>
      <c r="N8421" s="285"/>
      <c r="O8421" s="285"/>
      <c r="U8421" s="285"/>
      <c r="V8421" s="285"/>
      <c r="W8421" s="285"/>
      <c r="X8421" s="285"/>
    </row>
    <row r="8422" spans="1:24">
      <c r="A8422" s="45"/>
      <c r="B8422" s="43">
        <f t="shared" si="138"/>
        <v>8400</v>
      </c>
      <c r="C8422" s="539"/>
      <c r="D8422" s="620"/>
      <c r="E8422" s="620"/>
      <c r="F8422" s="48"/>
      <c r="N8422" s="285"/>
      <c r="O8422" s="285"/>
      <c r="U8422" s="285"/>
      <c r="V8422" s="285"/>
      <c r="W8422" s="285"/>
      <c r="X8422" s="285"/>
    </row>
    <row r="8423" spans="1:24">
      <c r="A8423" s="45"/>
      <c r="B8423" s="43">
        <f t="shared" si="138"/>
        <v>8401</v>
      </c>
      <c r="C8423" s="539"/>
      <c r="D8423" s="620"/>
      <c r="E8423" s="620"/>
      <c r="F8423" s="48"/>
      <c r="N8423" s="285"/>
      <c r="O8423" s="285"/>
      <c r="U8423" s="285"/>
      <c r="V8423" s="285"/>
      <c r="W8423" s="285"/>
      <c r="X8423" s="285"/>
    </row>
    <row r="8424" spans="1:24">
      <c r="A8424" s="45"/>
      <c r="B8424" s="43">
        <f t="shared" si="138"/>
        <v>8402</v>
      </c>
      <c r="C8424" s="539"/>
      <c r="D8424" s="620"/>
      <c r="E8424" s="620"/>
      <c r="F8424" s="48"/>
      <c r="N8424" s="285"/>
      <c r="O8424" s="285"/>
      <c r="U8424" s="285"/>
      <c r="V8424" s="285"/>
      <c r="W8424" s="285"/>
      <c r="X8424" s="285"/>
    </row>
    <row r="8425" spans="1:24">
      <c r="A8425" s="45"/>
      <c r="B8425" s="43">
        <f t="shared" si="138"/>
        <v>8403</v>
      </c>
      <c r="C8425" s="539"/>
      <c r="D8425" s="620"/>
      <c r="E8425" s="620"/>
      <c r="F8425" s="48"/>
      <c r="N8425" s="285"/>
      <c r="O8425" s="285"/>
      <c r="U8425" s="285"/>
      <c r="V8425" s="285"/>
      <c r="W8425" s="285"/>
      <c r="X8425" s="285"/>
    </row>
    <row r="8426" spans="1:24">
      <c r="A8426" s="45"/>
      <c r="B8426" s="43">
        <f t="shared" si="138"/>
        <v>8404</v>
      </c>
      <c r="C8426" s="539"/>
      <c r="D8426" s="620"/>
      <c r="E8426" s="620"/>
      <c r="F8426" s="48"/>
      <c r="N8426" s="285"/>
      <c r="O8426" s="285"/>
      <c r="U8426" s="285"/>
      <c r="V8426" s="285"/>
      <c r="W8426" s="285"/>
      <c r="X8426" s="285"/>
    </row>
    <row r="8427" spans="1:24">
      <c r="A8427" s="45"/>
      <c r="B8427" s="43">
        <f t="shared" si="138"/>
        <v>8405</v>
      </c>
      <c r="C8427" s="539"/>
      <c r="D8427" s="620"/>
      <c r="E8427" s="620"/>
      <c r="F8427" s="48"/>
      <c r="N8427" s="285"/>
      <c r="O8427" s="285"/>
      <c r="U8427" s="285"/>
      <c r="V8427" s="285"/>
      <c r="W8427" s="285"/>
      <c r="X8427" s="285"/>
    </row>
    <row r="8428" spans="1:24">
      <c r="A8428" s="45"/>
      <c r="B8428" s="43">
        <f t="shared" si="138"/>
        <v>8406</v>
      </c>
      <c r="C8428" s="539"/>
      <c r="D8428" s="620"/>
      <c r="E8428" s="620"/>
      <c r="F8428" s="48"/>
      <c r="N8428" s="285"/>
      <c r="O8428" s="285"/>
      <c r="U8428" s="285"/>
      <c r="V8428" s="285"/>
      <c r="W8428" s="285"/>
      <c r="X8428" s="285"/>
    </row>
    <row r="8429" spans="1:24">
      <c r="A8429" s="45"/>
      <c r="B8429" s="43">
        <f t="shared" si="138"/>
        <v>8407</v>
      </c>
      <c r="C8429" s="539"/>
      <c r="D8429" s="620"/>
      <c r="E8429" s="620"/>
      <c r="F8429" s="48"/>
      <c r="N8429" s="285"/>
      <c r="O8429" s="285"/>
      <c r="U8429" s="285"/>
      <c r="V8429" s="285"/>
      <c r="W8429" s="285"/>
      <c r="X8429" s="285"/>
    </row>
    <row r="8430" spans="1:24">
      <c r="A8430" s="45"/>
      <c r="B8430" s="43">
        <f t="shared" si="138"/>
        <v>8408</v>
      </c>
      <c r="C8430" s="539"/>
      <c r="D8430" s="620"/>
      <c r="E8430" s="620"/>
      <c r="F8430" s="48"/>
      <c r="N8430" s="285"/>
      <c r="O8430" s="285"/>
      <c r="U8430" s="285"/>
      <c r="V8430" s="285"/>
      <c r="W8430" s="285"/>
      <c r="X8430" s="285"/>
    </row>
    <row r="8431" spans="1:24">
      <c r="A8431" s="45"/>
      <c r="B8431" s="43">
        <f t="shared" si="138"/>
        <v>8409</v>
      </c>
      <c r="C8431" s="539"/>
      <c r="D8431" s="620"/>
      <c r="E8431" s="620"/>
      <c r="F8431" s="48"/>
      <c r="N8431" s="285"/>
      <c r="O8431" s="285"/>
      <c r="U8431" s="285"/>
      <c r="V8431" s="285"/>
      <c r="W8431" s="285"/>
      <c r="X8431" s="285"/>
    </row>
    <row r="8432" spans="1:24">
      <c r="A8432" s="45"/>
      <c r="B8432" s="43">
        <f t="shared" si="138"/>
        <v>8410</v>
      </c>
      <c r="C8432" s="539"/>
      <c r="D8432" s="620"/>
      <c r="E8432" s="620"/>
      <c r="F8432" s="48"/>
      <c r="N8432" s="285"/>
      <c r="O8432" s="285"/>
      <c r="U8432" s="285"/>
      <c r="V8432" s="285"/>
      <c r="W8432" s="285"/>
      <c r="X8432" s="285"/>
    </row>
    <row r="8433" spans="1:24">
      <c r="A8433" s="45"/>
      <c r="B8433" s="43">
        <f t="shared" si="138"/>
        <v>8411</v>
      </c>
      <c r="C8433" s="539"/>
      <c r="D8433" s="620"/>
      <c r="E8433" s="620"/>
      <c r="F8433" s="48"/>
      <c r="N8433" s="285"/>
      <c r="O8433" s="285"/>
      <c r="U8433" s="285"/>
      <c r="V8433" s="285"/>
      <c r="W8433" s="285"/>
      <c r="X8433" s="285"/>
    </row>
    <row r="8434" spans="1:24">
      <c r="A8434" s="45"/>
      <c r="B8434" s="43">
        <f t="shared" si="138"/>
        <v>8412</v>
      </c>
      <c r="C8434" s="539"/>
      <c r="D8434" s="620"/>
      <c r="E8434" s="620"/>
      <c r="F8434" s="48"/>
      <c r="N8434" s="285"/>
      <c r="O8434" s="285"/>
      <c r="U8434" s="285"/>
      <c r="V8434" s="285"/>
      <c r="W8434" s="285"/>
      <c r="X8434" s="285"/>
    </row>
    <row r="8435" spans="1:24">
      <c r="A8435" s="45"/>
      <c r="B8435" s="43">
        <f t="shared" si="138"/>
        <v>8413</v>
      </c>
      <c r="C8435" s="539"/>
      <c r="D8435" s="620"/>
      <c r="E8435" s="620"/>
      <c r="F8435" s="48"/>
      <c r="N8435" s="285"/>
      <c r="O8435" s="285"/>
      <c r="U8435" s="285"/>
      <c r="V8435" s="285"/>
      <c r="W8435" s="285"/>
      <c r="X8435" s="285"/>
    </row>
    <row r="8436" spans="1:24">
      <c r="A8436" s="45"/>
      <c r="B8436" s="43">
        <f t="shared" si="138"/>
        <v>8414</v>
      </c>
      <c r="C8436" s="539"/>
      <c r="D8436" s="620"/>
      <c r="E8436" s="620"/>
      <c r="F8436" s="48"/>
      <c r="N8436" s="285"/>
      <c r="O8436" s="285"/>
      <c r="U8436" s="285"/>
      <c r="V8436" s="285"/>
      <c r="W8436" s="285"/>
      <c r="X8436" s="285"/>
    </row>
    <row r="8437" spans="1:24">
      <c r="A8437" s="45"/>
      <c r="B8437" s="43">
        <f t="shared" si="138"/>
        <v>8415</v>
      </c>
      <c r="C8437" s="539"/>
      <c r="D8437" s="620"/>
      <c r="E8437" s="620"/>
      <c r="F8437" s="48"/>
      <c r="N8437" s="285"/>
      <c r="O8437" s="285"/>
      <c r="U8437" s="285"/>
      <c r="V8437" s="285"/>
      <c r="W8437" s="285"/>
      <c r="X8437" s="285"/>
    </row>
    <row r="8438" spans="1:24">
      <c r="A8438" s="45"/>
      <c r="B8438" s="43">
        <f t="shared" si="138"/>
        <v>8416</v>
      </c>
      <c r="C8438" s="539"/>
      <c r="D8438" s="620"/>
      <c r="E8438" s="620"/>
      <c r="F8438" s="48"/>
      <c r="N8438" s="285"/>
      <c r="O8438" s="285"/>
      <c r="U8438" s="285"/>
      <c r="V8438" s="285"/>
      <c r="W8438" s="285"/>
      <c r="X8438" s="285"/>
    </row>
    <row r="8439" spans="1:24">
      <c r="A8439" s="45"/>
      <c r="B8439" s="43">
        <f t="shared" si="138"/>
        <v>8417</v>
      </c>
      <c r="C8439" s="539"/>
      <c r="D8439" s="620"/>
      <c r="E8439" s="620"/>
      <c r="F8439" s="48"/>
      <c r="N8439" s="285"/>
      <c r="O8439" s="285"/>
      <c r="U8439" s="285"/>
      <c r="V8439" s="285"/>
      <c r="W8439" s="285"/>
      <c r="X8439" s="285"/>
    </row>
    <row r="8440" spans="1:24">
      <c r="A8440" s="45"/>
      <c r="B8440" s="43">
        <f t="shared" si="138"/>
        <v>8418</v>
      </c>
      <c r="C8440" s="539"/>
      <c r="D8440" s="620"/>
      <c r="E8440" s="620"/>
      <c r="F8440" s="48"/>
      <c r="N8440" s="285"/>
      <c r="O8440" s="285"/>
      <c r="U8440" s="285"/>
      <c r="V8440" s="285"/>
      <c r="W8440" s="285"/>
      <c r="X8440" s="285"/>
    </row>
    <row r="8441" spans="1:24">
      <c r="A8441" s="45"/>
      <c r="B8441" s="43">
        <f t="shared" si="138"/>
        <v>8419</v>
      </c>
      <c r="C8441" s="539"/>
      <c r="D8441" s="620"/>
      <c r="E8441" s="620"/>
      <c r="F8441" s="48"/>
      <c r="N8441" s="285"/>
      <c r="O8441" s="285"/>
      <c r="U8441" s="285"/>
      <c r="V8441" s="285"/>
      <c r="W8441" s="285"/>
      <c r="X8441" s="285"/>
    </row>
    <row r="8442" spans="1:24">
      <c r="A8442" s="45"/>
      <c r="B8442" s="43">
        <f t="shared" si="138"/>
        <v>8420</v>
      </c>
      <c r="C8442" s="539"/>
      <c r="D8442" s="620"/>
      <c r="E8442" s="620"/>
      <c r="F8442" s="48"/>
      <c r="N8442" s="285"/>
      <c r="O8442" s="285"/>
      <c r="U8442" s="285"/>
      <c r="V8442" s="285"/>
      <c r="W8442" s="285"/>
      <c r="X8442" s="285"/>
    </row>
    <row r="8443" spans="1:24">
      <c r="A8443" s="45"/>
      <c r="B8443" s="43">
        <f t="shared" si="138"/>
        <v>8421</v>
      </c>
      <c r="C8443" s="539"/>
      <c r="D8443" s="620"/>
      <c r="E8443" s="620"/>
      <c r="F8443" s="48"/>
      <c r="N8443" s="285"/>
      <c r="O8443" s="285"/>
      <c r="U8443" s="285"/>
      <c r="V8443" s="285"/>
      <c r="W8443" s="285"/>
      <c r="X8443" s="285"/>
    </row>
    <row r="8444" spans="1:24">
      <c r="A8444" s="45"/>
      <c r="B8444" s="43">
        <f t="shared" si="138"/>
        <v>8422</v>
      </c>
      <c r="C8444" s="539"/>
      <c r="D8444" s="620"/>
      <c r="E8444" s="620"/>
      <c r="F8444" s="48"/>
      <c r="N8444" s="285"/>
      <c r="O8444" s="285"/>
      <c r="U8444" s="285"/>
      <c r="V8444" s="285"/>
      <c r="W8444" s="285"/>
      <c r="X8444" s="285"/>
    </row>
    <row r="8445" spans="1:24">
      <c r="A8445" s="45"/>
      <c r="B8445" s="43">
        <f t="shared" si="138"/>
        <v>8423</v>
      </c>
      <c r="C8445" s="539"/>
      <c r="D8445" s="620"/>
      <c r="E8445" s="620"/>
      <c r="F8445" s="48"/>
      <c r="N8445" s="285"/>
      <c r="O8445" s="285"/>
      <c r="U8445" s="285"/>
      <c r="V8445" s="285"/>
      <c r="W8445" s="285"/>
      <c r="X8445" s="285"/>
    </row>
    <row r="8446" spans="1:24">
      <c r="A8446" s="45"/>
      <c r="B8446" s="43">
        <f t="shared" si="138"/>
        <v>8424</v>
      </c>
      <c r="C8446" s="539"/>
      <c r="D8446" s="620"/>
      <c r="E8446" s="620"/>
      <c r="F8446" s="48"/>
      <c r="N8446" s="285"/>
      <c r="O8446" s="285"/>
      <c r="U8446" s="285"/>
      <c r="V8446" s="285"/>
      <c r="W8446" s="285"/>
      <c r="X8446" s="285"/>
    </row>
    <row r="8447" spans="1:24">
      <c r="A8447" s="45"/>
      <c r="B8447" s="43">
        <f t="shared" si="138"/>
        <v>8425</v>
      </c>
      <c r="C8447" s="539"/>
      <c r="D8447" s="620"/>
      <c r="E8447" s="620"/>
      <c r="F8447" s="48"/>
      <c r="N8447" s="285"/>
      <c r="O8447" s="285"/>
      <c r="U8447" s="285"/>
      <c r="V8447" s="285"/>
      <c r="W8447" s="285"/>
      <c r="X8447" s="285"/>
    </row>
    <row r="8448" spans="1:24">
      <c r="A8448" s="45"/>
      <c r="B8448" s="43">
        <f t="shared" si="138"/>
        <v>8426</v>
      </c>
      <c r="C8448" s="539"/>
      <c r="D8448" s="620"/>
      <c r="E8448" s="620"/>
      <c r="F8448" s="48"/>
      <c r="N8448" s="285"/>
      <c r="O8448" s="285"/>
      <c r="U8448" s="285"/>
      <c r="V8448" s="285"/>
      <c r="W8448" s="285"/>
      <c r="X8448" s="285"/>
    </row>
    <row r="8449" spans="1:24">
      <c r="A8449" s="45"/>
      <c r="B8449" s="43">
        <f t="shared" si="138"/>
        <v>8427</v>
      </c>
      <c r="C8449" s="539"/>
      <c r="D8449" s="620"/>
      <c r="E8449" s="620"/>
      <c r="F8449" s="48"/>
      <c r="N8449" s="285"/>
      <c r="O8449" s="285"/>
      <c r="U8449" s="285"/>
      <c r="V8449" s="285"/>
      <c r="W8449" s="285"/>
      <c r="X8449" s="285"/>
    </row>
    <row r="8450" spans="1:24">
      <c r="A8450" s="45"/>
      <c r="B8450" s="43">
        <f t="shared" si="138"/>
        <v>8428</v>
      </c>
      <c r="C8450" s="539"/>
      <c r="D8450" s="620"/>
      <c r="E8450" s="620"/>
      <c r="F8450" s="48"/>
      <c r="N8450" s="285"/>
      <c r="O8450" s="285"/>
      <c r="U8450" s="285"/>
      <c r="V8450" s="285"/>
      <c r="W8450" s="285"/>
      <c r="X8450" s="285"/>
    </row>
    <row r="8451" spans="1:24">
      <c r="A8451" s="45"/>
      <c r="B8451" s="43">
        <f t="shared" si="138"/>
        <v>8429</v>
      </c>
      <c r="C8451" s="539"/>
      <c r="D8451" s="620"/>
      <c r="E8451" s="620"/>
      <c r="F8451" s="48"/>
      <c r="N8451" s="285"/>
      <c r="O8451" s="285"/>
      <c r="U8451" s="285"/>
      <c r="V8451" s="285"/>
      <c r="W8451" s="285"/>
      <c r="X8451" s="285"/>
    </row>
    <row r="8452" spans="1:24">
      <c r="A8452" s="45"/>
      <c r="B8452" s="43">
        <f t="shared" si="138"/>
        <v>8430</v>
      </c>
      <c r="C8452" s="539"/>
      <c r="D8452" s="620"/>
      <c r="E8452" s="620"/>
      <c r="F8452" s="48"/>
      <c r="N8452" s="285"/>
      <c r="O8452" s="285"/>
      <c r="U8452" s="285"/>
      <c r="V8452" s="285"/>
      <c r="W8452" s="285"/>
      <c r="X8452" s="285"/>
    </row>
    <row r="8453" spans="1:24">
      <c r="A8453" s="45"/>
      <c r="B8453" s="43">
        <f t="shared" si="138"/>
        <v>8431</v>
      </c>
      <c r="C8453" s="539"/>
      <c r="D8453" s="620"/>
      <c r="E8453" s="620"/>
      <c r="F8453" s="48"/>
      <c r="N8453" s="285"/>
      <c r="O8453" s="285"/>
      <c r="U8453" s="285"/>
      <c r="V8453" s="285"/>
      <c r="W8453" s="285"/>
      <c r="X8453" s="285"/>
    </row>
    <row r="8454" spans="1:24">
      <c r="A8454" s="45"/>
      <c r="B8454" s="43">
        <f t="shared" si="138"/>
        <v>8432</v>
      </c>
      <c r="C8454" s="539"/>
      <c r="D8454" s="620"/>
      <c r="E8454" s="620"/>
      <c r="F8454" s="48"/>
      <c r="N8454" s="285"/>
      <c r="O8454" s="285"/>
      <c r="U8454" s="285"/>
      <c r="V8454" s="285"/>
      <c r="W8454" s="285"/>
      <c r="X8454" s="285"/>
    </row>
    <row r="8455" spans="1:24">
      <c r="A8455" s="45"/>
      <c r="B8455" s="43">
        <f t="shared" si="138"/>
        <v>8433</v>
      </c>
      <c r="C8455" s="539"/>
      <c r="D8455" s="620"/>
      <c r="E8455" s="620"/>
      <c r="F8455" s="48"/>
      <c r="N8455" s="285"/>
      <c r="O8455" s="285"/>
      <c r="U8455" s="285"/>
      <c r="V8455" s="285"/>
      <c r="W8455" s="285"/>
      <c r="X8455" s="285"/>
    </row>
    <row r="8456" spans="1:24">
      <c r="A8456" s="45"/>
      <c r="B8456" s="43">
        <f t="shared" si="138"/>
        <v>8434</v>
      </c>
      <c r="C8456" s="539"/>
      <c r="D8456" s="620"/>
      <c r="E8456" s="620"/>
      <c r="F8456" s="48"/>
      <c r="N8456" s="285"/>
      <c r="O8456" s="285"/>
      <c r="U8456" s="285"/>
      <c r="V8456" s="285"/>
      <c r="W8456" s="285"/>
      <c r="X8456" s="285"/>
    </row>
    <row r="8457" spans="1:24">
      <c r="A8457" s="45"/>
      <c r="B8457" s="43">
        <f t="shared" si="138"/>
        <v>8435</v>
      </c>
      <c r="C8457" s="539"/>
      <c r="D8457" s="620"/>
      <c r="E8457" s="620"/>
      <c r="F8457" s="48"/>
      <c r="N8457" s="285"/>
      <c r="O8457" s="285"/>
      <c r="U8457" s="285"/>
      <c r="V8457" s="285"/>
      <c r="W8457" s="285"/>
      <c r="X8457" s="285"/>
    </row>
    <row r="8458" spans="1:24">
      <c r="A8458" s="45"/>
      <c r="B8458" s="43">
        <f t="shared" si="138"/>
        <v>8436</v>
      </c>
      <c r="C8458" s="539"/>
      <c r="D8458" s="620"/>
      <c r="E8458" s="620"/>
      <c r="F8458" s="48"/>
      <c r="N8458" s="285"/>
      <c r="O8458" s="285"/>
      <c r="U8458" s="285"/>
      <c r="V8458" s="285"/>
      <c r="W8458" s="285"/>
      <c r="X8458" s="285"/>
    </row>
    <row r="8459" spans="1:24">
      <c r="A8459" s="45"/>
      <c r="B8459" s="43">
        <f t="shared" si="138"/>
        <v>8437</v>
      </c>
      <c r="C8459" s="539"/>
      <c r="D8459" s="620"/>
      <c r="E8459" s="620"/>
      <c r="F8459" s="48"/>
      <c r="N8459" s="285"/>
      <c r="O8459" s="285"/>
      <c r="U8459" s="285"/>
      <c r="V8459" s="285"/>
      <c r="W8459" s="285"/>
      <c r="X8459" s="285"/>
    </row>
    <row r="8460" spans="1:24">
      <c r="A8460" s="45"/>
      <c r="B8460" s="43">
        <f t="shared" si="138"/>
        <v>8438</v>
      </c>
      <c r="C8460" s="539"/>
      <c r="D8460" s="620"/>
      <c r="E8460" s="620"/>
      <c r="F8460" s="48"/>
      <c r="N8460" s="285"/>
      <c r="O8460" s="285"/>
      <c r="U8460" s="285"/>
      <c r="V8460" s="285"/>
      <c r="W8460" s="285"/>
      <c r="X8460" s="285"/>
    </row>
    <row r="8461" spans="1:24">
      <c r="A8461" s="45"/>
      <c r="B8461" s="43">
        <f t="shared" si="138"/>
        <v>8439</v>
      </c>
      <c r="C8461" s="539"/>
      <c r="D8461" s="620"/>
      <c r="E8461" s="620"/>
      <c r="F8461" s="48"/>
      <c r="N8461" s="285"/>
      <c r="O8461" s="285"/>
      <c r="U8461" s="285"/>
      <c r="V8461" s="285"/>
      <c r="W8461" s="285"/>
      <c r="X8461" s="285"/>
    </row>
    <row r="8462" spans="1:24">
      <c r="A8462" s="45"/>
      <c r="B8462" s="43">
        <f t="shared" si="138"/>
        <v>8440</v>
      </c>
      <c r="C8462" s="539"/>
      <c r="D8462" s="620"/>
      <c r="E8462" s="620"/>
      <c r="F8462" s="48"/>
      <c r="N8462" s="285"/>
      <c r="O8462" s="285"/>
      <c r="U8462" s="285"/>
      <c r="V8462" s="285"/>
      <c r="W8462" s="285"/>
      <c r="X8462" s="285"/>
    </row>
    <row r="8463" spans="1:24">
      <c r="A8463" s="45"/>
      <c r="B8463" s="43">
        <f t="shared" si="138"/>
        <v>8441</v>
      </c>
      <c r="C8463" s="539"/>
      <c r="D8463" s="620"/>
      <c r="E8463" s="620"/>
      <c r="F8463" s="48"/>
      <c r="N8463" s="285"/>
      <c r="O8463" s="285"/>
      <c r="U8463" s="285"/>
      <c r="V8463" s="285"/>
      <c r="W8463" s="285"/>
      <c r="X8463" s="285"/>
    </row>
    <row r="8464" spans="1:24">
      <c r="A8464" s="45"/>
      <c r="B8464" s="43">
        <f t="shared" si="138"/>
        <v>8442</v>
      </c>
      <c r="C8464" s="539"/>
      <c r="D8464" s="620"/>
      <c r="E8464" s="620"/>
      <c r="F8464" s="48"/>
      <c r="N8464" s="285"/>
      <c r="O8464" s="285"/>
      <c r="U8464" s="285"/>
      <c r="V8464" s="285"/>
      <c r="W8464" s="285"/>
      <c r="X8464" s="285"/>
    </row>
    <row r="8465" spans="1:24">
      <c r="A8465" s="45"/>
      <c r="B8465" s="43">
        <f t="shared" si="138"/>
        <v>8443</v>
      </c>
      <c r="C8465" s="539"/>
      <c r="D8465" s="620"/>
      <c r="E8465" s="620"/>
      <c r="F8465" s="48"/>
      <c r="N8465" s="285"/>
      <c r="O8465" s="285"/>
      <c r="U8465" s="285"/>
      <c r="V8465" s="285"/>
      <c r="W8465" s="285"/>
      <c r="X8465" s="285"/>
    </row>
    <row r="8466" spans="1:24">
      <c r="A8466" s="45"/>
      <c r="B8466" s="43">
        <f t="shared" si="138"/>
        <v>8444</v>
      </c>
      <c r="C8466" s="539"/>
      <c r="D8466" s="620"/>
      <c r="E8466" s="620"/>
      <c r="F8466" s="48"/>
      <c r="N8466" s="285"/>
      <c r="O8466" s="285"/>
      <c r="U8466" s="285"/>
      <c r="V8466" s="285"/>
      <c r="W8466" s="285"/>
      <c r="X8466" s="285"/>
    </row>
    <row r="8467" spans="1:24">
      <c r="A8467" s="45"/>
      <c r="B8467" s="43">
        <f t="shared" si="138"/>
        <v>8445</v>
      </c>
      <c r="C8467" s="539"/>
      <c r="D8467" s="620"/>
      <c r="E8467" s="620"/>
      <c r="F8467" s="48"/>
      <c r="N8467" s="285"/>
      <c r="O8467" s="285"/>
      <c r="U8467" s="285"/>
      <c r="V8467" s="285"/>
      <c r="W8467" s="285"/>
      <c r="X8467" s="285"/>
    </row>
    <row r="8468" spans="1:24">
      <c r="A8468" s="45"/>
      <c r="B8468" s="43">
        <f t="shared" si="138"/>
        <v>8446</v>
      </c>
      <c r="C8468" s="539"/>
      <c r="D8468" s="620"/>
      <c r="E8468" s="620"/>
      <c r="F8468" s="48"/>
      <c r="N8468" s="285"/>
      <c r="O8468" s="285"/>
      <c r="U8468" s="285"/>
      <c r="V8468" s="285"/>
      <c r="W8468" s="285"/>
      <c r="X8468" s="285"/>
    </row>
    <row r="8469" spans="1:24">
      <c r="A8469" s="45"/>
      <c r="B8469" s="43">
        <f t="shared" si="138"/>
        <v>8447</v>
      </c>
      <c r="C8469" s="539"/>
      <c r="D8469" s="620"/>
      <c r="E8469" s="620"/>
      <c r="F8469" s="48"/>
      <c r="N8469" s="285"/>
      <c r="O8469" s="285"/>
      <c r="U8469" s="285"/>
      <c r="V8469" s="285"/>
      <c r="W8469" s="285"/>
      <c r="X8469" s="285"/>
    </row>
    <row r="8470" spans="1:24">
      <c r="A8470" s="45"/>
      <c r="B8470" s="43">
        <f t="shared" si="138"/>
        <v>8448</v>
      </c>
      <c r="C8470" s="539"/>
      <c r="D8470" s="620"/>
      <c r="E8470" s="620"/>
      <c r="F8470" s="48"/>
      <c r="N8470" s="285"/>
      <c r="O8470" s="285"/>
      <c r="U8470" s="285"/>
      <c r="V8470" s="285"/>
      <c r="W8470" s="285"/>
      <c r="X8470" s="285"/>
    </row>
    <row r="8471" spans="1:24">
      <c r="A8471" s="45"/>
      <c r="B8471" s="43">
        <f t="shared" si="138"/>
        <v>8449</v>
      </c>
      <c r="C8471" s="539"/>
      <c r="D8471" s="620"/>
      <c r="E8471" s="620"/>
      <c r="F8471" s="48"/>
      <c r="N8471" s="285"/>
      <c r="O8471" s="285"/>
      <c r="U8471" s="285"/>
      <c r="V8471" s="285"/>
      <c r="W8471" s="285"/>
      <c r="X8471" s="285"/>
    </row>
    <row r="8472" spans="1:24">
      <c r="A8472" s="45"/>
      <c r="B8472" s="43">
        <f t="shared" si="138"/>
        <v>8450</v>
      </c>
      <c r="C8472" s="539"/>
      <c r="D8472" s="620"/>
      <c r="E8472" s="620"/>
      <c r="F8472" s="48"/>
      <c r="N8472" s="285"/>
      <c r="O8472" s="285"/>
      <c r="U8472" s="285"/>
      <c r="V8472" s="285"/>
      <c r="W8472" s="285"/>
      <c r="X8472" s="285"/>
    </row>
    <row r="8473" spans="1:24">
      <c r="A8473" s="45"/>
      <c r="B8473" s="43">
        <f t="shared" ref="B8473:B8536" si="139">B8472+1</f>
        <v>8451</v>
      </c>
      <c r="C8473" s="539"/>
      <c r="D8473" s="620"/>
      <c r="E8473" s="620"/>
      <c r="F8473" s="48"/>
      <c r="N8473" s="285"/>
      <c r="O8473" s="285"/>
      <c r="U8473" s="285"/>
      <c r="V8473" s="285"/>
      <c r="W8473" s="285"/>
      <c r="X8473" s="285"/>
    </row>
    <row r="8474" spans="1:24">
      <c r="A8474" s="45"/>
      <c r="B8474" s="43">
        <f t="shared" si="139"/>
        <v>8452</v>
      </c>
      <c r="C8474" s="539"/>
      <c r="D8474" s="620"/>
      <c r="E8474" s="620"/>
      <c r="F8474" s="48"/>
      <c r="N8474" s="285"/>
      <c r="O8474" s="285"/>
      <c r="U8474" s="285"/>
      <c r="V8474" s="285"/>
      <c r="W8474" s="285"/>
      <c r="X8474" s="285"/>
    </row>
    <row r="8475" spans="1:24">
      <c r="A8475" s="45"/>
      <c r="B8475" s="43">
        <f t="shared" si="139"/>
        <v>8453</v>
      </c>
      <c r="C8475" s="539"/>
      <c r="D8475" s="620"/>
      <c r="E8475" s="620"/>
      <c r="F8475" s="48"/>
      <c r="N8475" s="285"/>
      <c r="O8475" s="285"/>
      <c r="U8475" s="285"/>
      <c r="V8475" s="285"/>
      <c r="W8475" s="285"/>
      <c r="X8475" s="285"/>
    </row>
    <row r="8476" spans="1:24">
      <c r="A8476" s="45"/>
      <c r="B8476" s="43">
        <f t="shared" si="139"/>
        <v>8454</v>
      </c>
      <c r="C8476" s="539"/>
      <c r="D8476" s="620"/>
      <c r="E8476" s="620"/>
      <c r="F8476" s="48"/>
      <c r="N8476" s="285"/>
      <c r="O8476" s="285"/>
      <c r="U8476" s="285"/>
      <c r="V8476" s="285"/>
      <c r="W8476" s="285"/>
      <c r="X8476" s="285"/>
    </row>
    <row r="8477" spans="1:24">
      <c r="A8477" s="45"/>
      <c r="B8477" s="43">
        <f t="shared" si="139"/>
        <v>8455</v>
      </c>
      <c r="C8477" s="539"/>
      <c r="D8477" s="620"/>
      <c r="E8477" s="620"/>
      <c r="F8477" s="48"/>
      <c r="N8477" s="285"/>
      <c r="O8477" s="285"/>
      <c r="U8477" s="285"/>
      <c r="V8477" s="285"/>
      <c r="W8477" s="285"/>
      <c r="X8477" s="285"/>
    </row>
    <row r="8478" spans="1:24">
      <c r="A8478" s="45"/>
      <c r="B8478" s="43">
        <f t="shared" si="139"/>
        <v>8456</v>
      </c>
      <c r="C8478" s="539"/>
      <c r="D8478" s="620"/>
      <c r="E8478" s="620"/>
      <c r="F8478" s="48"/>
      <c r="N8478" s="285"/>
      <c r="O8478" s="285"/>
      <c r="U8478" s="285"/>
      <c r="V8478" s="285"/>
      <c r="W8478" s="285"/>
      <c r="X8478" s="285"/>
    </row>
    <row r="8479" spans="1:24">
      <c r="A8479" s="45"/>
      <c r="B8479" s="43">
        <f t="shared" si="139"/>
        <v>8457</v>
      </c>
      <c r="C8479" s="539"/>
      <c r="D8479" s="620"/>
      <c r="E8479" s="620"/>
      <c r="F8479" s="48"/>
      <c r="N8479" s="285"/>
      <c r="O8479" s="285"/>
      <c r="U8479" s="285"/>
      <c r="V8479" s="285"/>
      <c r="W8479" s="285"/>
      <c r="X8479" s="285"/>
    </row>
    <row r="8480" spans="1:24">
      <c r="A8480" s="45"/>
      <c r="B8480" s="43">
        <f t="shared" si="139"/>
        <v>8458</v>
      </c>
      <c r="C8480" s="539"/>
      <c r="D8480" s="620"/>
      <c r="E8480" s="620"/>
      <c r="F8480" s="48"/>
      <c r="N8480" s="285"/>
      <c r="O8480" s="285"/>
      <c r="U8480" s="285"/>
      <c r="V8480" s="285"/>
      <c r="W8480" s="285"/>
      <c r="X8480" s="285"/>
    </row>
    <row r="8481" spans="1:24">
      <c r="A8481" s="45"/>
      <c r="B8481" s="43">
        <f t="shared" si="139"/>
        <v>8459</v>
      </c>
      <c r="C8481" s="539"/>
      <c r="D8481" s="620"/>
      <c r="E8481" s="620"/>
      <c r="F8481" s="48"/>
      <c r="N8481" s="285"/>
      <c r="O8481" s="285"/>
      <c r="U8481" s="285"/>
      <c r="V8481" s="285"/>
      <c r="W8481" s="285"/>
      <c r="X8481" s="285"/>
    </row>
    <row r="8482" spans="1:24">
      <c r="A8482" s="45"/>
      <c r="B8482" s="43">
        <f t="shared" si="139"/>
        <v>8460</v>
      </c>
      <c r="C8482" s="539"/>
      <c r="D8482" s="620"/>
      <c r="E8482" s="620"/>
      <c r="F8482" s="48"/>
      <c r="N8482" s="285"/>
      <c r="O8482" s="285"/>
      <c r="U8482" s="285"/>
      <c r="V8482" s="285"/>
      <c r="W8482" s="285"/>
      <c r="X8482" s="285"/>
    </row>
    <row r="8483" spans="1:24">
      <c r="A8483" s="45"/>
      <c r="B8483" s="43">
        <f t="shared" si="139"/>
        <v>8461</v>
      </c>
      <c r="C8483" s="539"/>
      <c r="D8483" s="620"/>
      <c r="E8483" s="620"/>
      <c r="F8483" s="48"/>
      <c r="N8483" s="285"/>
      <c r="O8483" s="285"/>
      <c r="U8483" s="285"/>
      <c r="V8483" s="285"/>
      <c r="W8483" s="285"/>
      <c r="X8483" s="285"/>
    </row>
    <row r="8484" spans="1:24">
      <c r="A8484" s="45"/>
      <c r="B8484" s="43">
        <f t="shared" si="139"/>
        <v>8462</v>
      </c>
      <c r="C8484" s="539"/>
      <c r="D8484" s="620"/>
      <c r="E8484" s="620"/>
      <c r="F8484" s="48"/>
      <c r="N8484" s="285"/>
      <c r="O8484" s="285"/>
      <c r="U8484" s="285"/>
      <c r="V8484" s="285"/>
      <c r="W8484" s="285"/>
      <c r="X8484" s="285"/>
    </row>
    <row r="8485" spans="1:24">
      <c r="A8485" s="45"/>
      <c r="B8485" s="43">
        <f t="shared" si="139"/>
        <v>8463</v>
      </c>
      <c r="C8485" s="539"/>
      <c r="D8485" s="620"/>
      <c r="E8485" s="620"/>
      <c r="F8485" s="48"/>
      <c r="N8485" s="285"/>
      <c r="O8485" s="285"/>
      <c r="U8485" s="285"/>
      <c r="V8485" s="285"/>
      <c r="W8485" s="285"/>
      <c r="X8485" s="285"/>
    </row>
    <row r="8486" spans="1:24">
      <c r="A8486" s="45"/>
      <c r="B8486" s="43">
        <f t="shared" si="139"/>
        <v>8464</v>
      </c>
      <c r="C8486" s="539"/>
      <c r="D8486" s="620"/>
      <c r="E8486" s="620"/>
      <c r="F8486" s="48"/>
      <c r="N8486" s="285"/>
      <c r="O8486" s="285"/>
      <c r="U8486" s="285"/>
      <c r="V8486" s="285"/>
      <c r="W8486" s="285"/>
      <c r="X8486" s="285"/>
    </row>
    <row r="8487" spans="1:24">
      <c r="A8487" s="45"/>
      <c r="B8487" s="43">
        <f t="shared" si="139"/>
        <v>8465</v>
      </c>
      <c r="C8487" s="539"/>
      <c r="D8487" s="620"/>
      <c r="E8487" s="620"/>
      <c r="F8487" s="48"/>
      <c r="N8487" s="285"/>
      <c r="O8487" s="285"/>
      <c r="U8487" s="285"/>
      <c r="V8487" s="285"/>
      <c r="W8487" s="285"/>
      <c r="X8487" s="285"/>
    </row>
    <row r="8488" spans="1:24">
      <c r="A8488" s="45"/>
      <c r="B8488" s="43">
        <f t="shared" si="139"/>
        <v>8466</v>
      </c>
      <c r="C8488" s="539"/>
      <c r="D8488" s="620"/>
      <c r="E8488" s="620"/>
      <c r="F8488" s="48"/>
      <c r="N8488" s="285"/>
      <c r="O8488" s="285"/>
      <c r="U8488" s="285"/>
      <c r="V8488" s="285"/>
      <c r="W8488" s="285"/>
      <c r="X8488" s="285"/>
    </row>
    <row r="8489" spans="1:24">
      <c r="A8489" s="45"/>
      <c r="B8489" s="43">
        <f t="shared" si="139"/>
        <v>8467</v>
      </c>
      <c r="C8489" s="539"/>
      <c r="D8489" s="620"/>
      <c r="E8489" s="620"/>
      <c r="F8489" s="48"/>
      <c r="N8489" s="285"/>
      <c r="O8489" s="285"/>
      <c r="U8489" s="285"/>
      <c r="V8489" s="285"/>
      <c r="W8489" s="285"/>
      <c r="X8489" s="285"/>
    </row>
    <row r="8490" spans="1:24">
      <c r="A8490" s="45"/>
      <c r="B8490" s="43">
        <f t="shared" si="139"/>
        <v>8468</v>
      </c>
      <c r="C8490" s="539"/>
      <c r="D8490" s="620"/>
      <c r="E8490" s="620"/>
      <c r="F8490" s="48"/>
      <c r="N8490" s="285"/>
      <c r="O8490" s="285"/>
      <c r="U8490" s="285"/>
      <c r="V8490" s="285"/>
      <c r="W8490" s="285"/>
      <c r="X8490" s="285"/>
    </row>
    <row r="8491" spans="1:24">
      <c r="A8491" s="45"/>
      <c r="B8491" s="43">
        <f t="shared" si="139"/>
        <v>8469</v>
      </c>
      <c r="C8491" s="539"/>
      <c r="D8491" s="620"/>
      <c r="E8491" s="620"/>
      <c r="F8491" s="48"/>
      <c r="N8491" s="285"/>
      <c r="O8491" s="285"/>
      <c r="U8491" s="285"/>
      <c r="V8491" s="285"/>
      <c r="W8491" s="285"/>
      <c r="X8491" s="285"/>
    </row>
    <row r="8492" spans="1:24">
      <c r="A8492" s="45"/>
      <c r="B8492" s="43">
        <f t="shared" si="139"/>
        <v>8470</v>
      </c>
      <c r="C8492" s="539"/>
      <c r="D8492" s="620"/>
      <c r="E8492" s="620"/>
      <c r="F8492" s="48"/>
      <c r="N8492" s="285"/>
      <c r="O8492" s="285"/>
      <c r="U8492" s="285"/>
      <c r="V8492" s="285"/>
      <c r="W8492" s="285"/>
      <c r="X8492" s="285"/>
    </row>
    <row r="8493" spans="1:24">
      <c r="A8493" s="45"/>
      <c r="B8493" s="43">
        <f t="shared" si="139"/>
        <v>8471</v>
      </c>
      <c r="C8493" s="539"/>
      <c r="D8493" s="620"/>
      <c r="E8493" s="620"/>
      <c r="F8493" s="48"/>
      <c r="N8493" s="285"/>
      <c r="O8493" s="285"/>
      <c r="U8493" s="285"/>
      <c r="V8493" s="285"/>
      <c r="W8493" s="285"/>
      <c r="X8493" s="285"/>
    </row>
    <row r="8494" spans="1:24">
      <c r="A8494" s="45"/>
      <c r="B8494" s="43">
        <f t="shared" si="139"/>
        <v>8472</v>
      </c>
      <c r="C8494" s="539"/>
      <c r="D8494" s="620"/>
      <c r="E8494" s="620"/>
      <c r="F8494" s="48"/>
      <c r="N8494" s="285"/>
      <c r="O8494" s="285"/>
      <c r="U8494" s="285"/>
      <c r="V8494" s="285"/>
      <c r="W8494" s="285"/>
      <c r="X8494" s="285"/>
    </row>
    <row r="8495" spans="1:24">
      <c r="A8495" s="45"/>
      <c r="B8495" s="43">
        <f t="shared" si="139"/>
        <v>8473</v>
      </c>
      <c r="C8495" s="539"/>
      <c r="D8495" s="620"/>
      <c r="E8495" s="620"/>
      <c r="F8495" s="48"/>
      <c r="N8495" s="285"/>
      <c r="O8495" s="285"/>
      <c r="U8495" s="285"/>
      <c r="V8495" s="285"/>
      <c r="W8495" s="285"/>
      <c r="X8495" s="285"/>
    </row>
    <row r="8496" spans="1:24">
      <c r="A8496" s="45"/>
      <c r="B8496" s="43">
        <f t="shared" si="139"/>
        <v>8474</v>
      </c>
      <c r="C8496" s="539"/>
      <c r="D8496" s="620"/>
      <c r="E8496" s="620"/>
      <c r="F8496" s="48"/>
      <c r="N8496" s="285"/>
      <c r="O8496" s="285"/>
      <c r="U8496" s="285"/>
      <c r="V8496" s="285"/>
      <c r="W8496" s="285"/>
      <c r="X8496" s="285"/>
    </row>
    <row r="8497" spans="1:24">
      <c r="A8497" s="45"/>
      <c r="B8497" s="43">
        <f t="shared" si="139"/>
        <v>8475</v>
      </c>
      <c r="C8497" s="539"/>
      <c r="D8497" s="620"/>
      <c r="E8497" s="620"/>
      <c r="F8497" s="48"/>
      <c r="N8497" s="285"/>
      <c r="O8497" s="285"/>
      <c r="U8497" s="285"/>
      <c r="V8497" s="285"/>
      <c r="W8497" s="285"/>
      <c r="X8497" s="285"/>
    </row>
    <row r="8498" spans="1:24">
      <c r="A8498" s="45"/>
      <c r="B8498" s="43">
        <f t="shared" si="139"/>
        <v>8476</v>
      </c>
      <c r="C8498" s="539"/>
      <c r="D8498" s="620"/>
      <c r="E8498" s="620"/>
      <c r="F8498" s="48"/>
      <c r="N8498" s="285"/>
      <c r="O8498" s="285"/>
      <c r="U8498" s="285"/>
      <c r="V8498" s="285"/>
      <c r="W8498" s="285"/>
      <c r="X8498" s="285"/>
    </row>
    <row r="8499" spans="1:24">
      <c r="A8499" s="45"/>
      <c r="B8499" s="43">
        <f t="shared" si="139"/>
        <v>8477</v>
      </c>
      <c r="C8499" s="539"/>
      <c r="D8499" s="620"/>
      <c r="E8499" s="620"/>
      <c r="F8499" s="48"/>
      <c r="N8499" s="285"/>
      <c r="O8499" s="285"/>
      <c r="U8499" s="285"/>
      <c r="V8499" s="285"/>
      <c r="W8499" s="285"/>
      <c r="X8499" s="285"/>
    </row>
    <row r="8500" spans="1:24">
      <c r="A8500" s="45"/>
      <c r="B8500" s="43">
        <f t="shared" si="139"/>
        <v>8478</v>
      </c>
      <c r="C8500" s="539"/>
      <c r="D8500" s="620"/>
      <c r="E8500" s="620"/>
      <c r="F8500" s="48"/>
      <c r="N8500" s="285"/>
      <c r="O8500" s="285"/>
      <c r="U8500" s="285"/>
      <c r="V8500" s="285"/>
      <c r="W8500" s="285"/>
      <c r="X8500" s="285"/>
    </row>
    <row r="8501" spans="1:24">
      <c r="A8501" s="45"/>
      <c r="B8501" s="43">
        <f t="shared" si="139"/>
        <v>8479</v>
      </c>
      <c r="C8501" s="539"/>
      <c r="D8501" s="620"/>
      <c r="E8501" s="620"/>
      <c r="F8501" s="48"/>
      <c r="N8501" s="285"/>
      <c r="O8501" s="285"/>
      <c r="U8501" s="285"/>
      <c r="V8501" s="285"/>
      <c r="W8501" s="285"/>
      <c r="X8501" s="285"/>
    </row>
    <row r="8502" spans="1:24">
      <c r="A8502" s="45"/>
      <c r="B8502" s="43">
        <f t="shared" si="139"/>
        <v>8480</v>
      </c>
      <c r="C8502" s="539"/>
      <c r="D8502" s="620"/>
      <c r="E8502" s="620"/>
      <c r="F8502" s="48"/>
      <c r="N8502" s="285"/>
      <c r="O8502" s="285"/>
      <c r="U8502" s="285"/>
      <c r="V8502" s="285"/>
      <c r="W8502" s="285"/>
      <c r="X8502" s="285"/>
    </row>
    <row r="8503" spans="1:24">
      <c r="A8503" s="45"/>
      <c r="B8503" s="43">
        <f t="shared" si="139"/>
        <v>8481</v>
      </c>
      <c r="C8503" s="539"/>
      <c r="D8503" s="620"/>
      <c r="E8503" s="620"/>
      <c r="F8503" s="48"/>
      <c r="N8503" s="285"/>
      <c r="O8503" s="285"/>
      <c r="U8503" s="285"/>
      <c r="V8503" s="285"/>
      <c r="W8503" s="285"/>
      <c r="X8503" s="285"/>
    </row>
    <row r="8504" spans="1:24">
      <c r="A8504" s="45"/>
      <c r="B8504" s="43">
        <f t="shared" si="139"/>
        <v>8482</v>
      </c>
      <c r="C8504" s="539"/>
      <c r="D8504" s="620"/>
      <c r="E8504" s="620"/>
      <c r="F8504" s="48"/>
      <c r="N8504" s="285"/>
      <c r="O8504" s="285"/>
      <c r="U8504" s="285"/>
      <c r="V8504" s="285"/>
      <c r="W8504" s="285"/>
      <c r="X8504" s="285"/>
    </row>
    <row r="8505" spans="1:24">
      <c r="A8505" s="45"/>
      <c r="B8505" s="43">
        <f t="shared" si="139"/>
        <v>8483</v>
      </c>
      <c r="C8505" s="539"/>
      <c r="D8505" s="620"/>
      <c r="E8505" s="620"/>
      <c r="F8505" s="48"/>
      <c r="N8505" s="285"/>
      <c r="O8505" s="285"/>
      <c r="U8505" s="285"/>
      <c r="V8505" s="285"/>
      <c r="W8505" s="285"/>
      <c r="X8505" s="285"/>
    </row>
    <row r="8506" spans="1:24">
      <c r="A8506" s="45"/>
      <c r="B8506" s="43">
        <f t="shared" si="139"/>
        <v>8484</v>
      </c>
      <c r="C8506" s="539"/>
      <c r="D8506" s="620"/>
      <c r="E8506" s="620"/>
      <c r="F8506" s="48"/>
      <c r="N8506" s="285"/>
      <c r="O8506" s="285"/>
      <c r="U8506" s="285"/>
      <c r="V8506" s="285"/>
      <c r="W8506" s="285"/>
      <c r="X8506" s="285"/>
    </row>
    <row r="8507" spans="1:24">
      <c r="A8507" s="45"/>
      <c r="B8507" s="43">
        <f t="shared" si="139"/>
        <v>8485</v>
      </c>
      <c r="C8507" s="539"/>
      <c r="D8507" s="620"/>
      <c r="E8507" s="620"/>
      <c r="F8507" s="48"/>
      <c r="N8507" s="285"/>
      <c r="O8507" s="285"/>
      <c r="U8507" s="285"/>
      <c r="V8507" s="285"/>
      <c r="W8507" s="285"/>
      <c r="X8507" s="285"/>
    </row>
    <row r="8508" spans="1:24">
      <c r="A8508" s="45"/>
      <c r="B8508" s="43">
        <f t="shared" si="139"/>
        <v>8486</v>
      </c>
      <c r="C8508" s="539"/>
      <c r="D8508" s="620"/>
      <c r="E8508" s="620"/>
      <c r="F8508" s="48"/>
      <c r="N8508" s="285"/>
      <c r="O8508" s="285"/>
      <c r="U8508" s="285"/>
      <c r="V8508" s="285"/>
      <c r="W8508" s="285"/>
      <c r="X8508" s="285"/>
    </row>
    <row r="8509" spans="1:24">
      <c r="A8509" s="45"/>
      <c r="B8509" s="43">
        <f t="shared" si="139"/>
        <v>8487</v>
      </c>
      <c r="C8509" s="539"/>
      <c r="D8509" s="620"/>
      <c r="E8509" s="620"/>
      <c r="F8509" s="48"/>
      <c r="N8509" s="285"/>
      <c r="O8509" s="285"/>
      <c r="U8509" s="285"/>
      <c r="V8509" s="285"/>
      <c r="W8509" s="285"/>
      <c r="X8509" s="285"/>
    </row>
    <row r="8510" spans="1:24">
      <c r="A8510" s="45"/>
      <c r="B8510" s="43">
        <f t="shared" si="139"/>
        <v>8488</v>
      </c>
      <c r="C8510" s="539"/>
      <c r="D8510" s="620"/>
      <c r="E8510" s="620"/>
      <c r="F8510" s="48"/>
      <c r="N8510" s="285"/>
      <c r="O8510" s="285"/>
      <c r="U8510" s="285"/>
      <c r="V8510" s="285"/>
      <c r="W8510" s="285"/>
      <c r="X8510" s="285"/>
    </row>
    <row r="8511" spans="1:24">
      <c r="A8511" s="45"/>
      <c r="B8511" s="43">
        <f t="shared" si="139"/>
        <v>8489</v>
      </c>
      <c r="C8511" s="539"/>
      <c r="D8511" s="620"/>
      <c r="E8511" s="620"/>
      <c r="F8511" s="48"/>
      <c r="N8511" s="285"/>
      <c r="O8511" s="285"/>
      <c r="U8511" s="285"/>
      <c r="V8511" s="285"/>
      <c r="W8511" s="285"/>
      <c r="X8511" s="285"/>
    </row>
    <row r="8512" spans="1:24">
      <c r="A8512" s="45"/>
      <c r="B8512" s="43">
        <f t="shared" si="139"/>
        <v>8490</v>
      </c>
      <c r="C8512" s="539"/>
      <c r="D8512" s="620"/>
      <c r="E8512" s="620"/>
      <c r="F8512" s="48"/>
      <c r="N8512" s="285"/>
      <c r="O8512" s="285"/>
      <c r="U8512" s="285"/>
      <c r="V8512" s="285"/>
      <c r="W8512" s="285"/>
      <c r="X8512" s="285"/>
    </row>
    <row r="8513" spans="1:24">
      <c r="A8513" s="45"/>
      <c r="B8513" s="43">
        <f t="shared" si="139"/>
        <v>8491</v>
      </c>
      <c r="C8513" s="539"/>
      <c r="D8513" s="620"/>
      <c r="E8513" s="620"/>
      <c r="F8513" s="48"/>
      <c r="N8513" s="285"/>
      <c r="O8513" s="285"/>
      <c r="U8513" s="285"/>
      <c r="V8513" s="285"/>
      <c r="W8513" s="285"/>
      <c r="X8513" s="285"/>
    </row>
    <row r="8514" spans="1:24">
      <c r="A8514" s="45"/>
      <c r="B8514" s="43">
        <f t="shared" si="139"/>
        <v>8492</v>
      </c>
      <c r="C8514" s="539"/>
      <c r="D8514" s="620"/>
      <c r="E8514" s="620"/>
      <c r="F8514" s="48"/>
      <c r="N8514" s="285"/>
      <c r="O8514" s="285"/>
      <c r="U8514" s="285"/>
      <c r="V8514" s="285"/>
      <c r="W8514" s="285"/>
      <c r="X8514" s="285"/>
    </row>
    <row r="8515" spans="1:24">
      <c r="A8515" s="45"/>
      <c r="B8515" s="43">
        <f t="shared" si="139"/>
        <v>8493</v>
      </c>
      <c r="C8515" s="539"/>
      <c r="D8515" s="620"/>
      <c r="E8515" s="620"/>
      <c r="F8515" s="48"/>
      <c r="N8515" s="285"/>
      <c r="O8515" s="285"/>
      <c r="U8515" s="285"/>
      <c r="V8515" s="285"/>
      <c r="W8515" s="285"/>
      <c r="X8515" s="285"/>
    </row>
    <row r="8516" spans="1:24">
      <c r="A8516" s="45"/>
      <c r="B8516" s="43">
        <f t="shared" si="139"/>
        <v>8494</v>
      </c>
      <c r="C8516" s="539"/>
      <c r="D8516" s="620"/>
      <c r="E8516" s="620"/>
      <c r="F8516" s="48"/>
      <c r="N8516" s="285"/>
      <c r="O8516" s="285"/>
      <c r="U8516" s="285"/>
      <c r="V8516" s="285"/>
      <c r="W8516" s="285"/>
      <c r="X8516" s="285"/>
    </row>
    <row r="8517" spans="1:24">
      <c r="A8517" s="45"/>
      <c r="B8517" s="43">
        <f t="shared" si="139"/>
        <v>8495</v>
      </c>
      <c r="C8517" s="539"/>
      <c r="D8517" s="620"/>
      <c r="E8517" s="620"/>
      <c r="F8517" s="48"/>
      <c r="N8517" s="285"/>
      <c r="O8517" s="285"/>
      <c r="U8517" s="285"/>
      <c r="V8517" s="285"/>
      <c r="W8517" s="285"/>
      <c r="X8517" s="285"/>
    </row>
    <row r="8518" spans="1:24">
      <c r="A8518" s="45"/>
      <c r="B8518" s="43">
        <f t="shared" si="139"/>
        <v>8496</v>
      </c>
      <c r="C8518" s="539"/>
      <c r="D8518" s="620"/>
      <c r="E8518" s="620"/>
      <c r="F8518" s="48"/>
      <c r="N8518" s="285"/>
      <c r="O8518" s="285"/>
      <c r="U8518" s="285"/>
      <c r="V8518" s="285"/>
      <c r="W8518" s="285"/>
      <c r="X8518" s="285"/>
    </row>
    <row r="8519" spans="1:24">
      <c r="A8519" s="45"/>
      <c r="B8519" s="43">
        <f t="shared" si="139"/>
        <v>8497</v>
      </c>
      <c r="C8519" s="539"/>
      <c r="D8519" s="620"/>
      <c r="E8519" s="620"/>
      <c r="F8519" s="48"/>
      <c r="N8519" s="285"/>
      <c r="O8519" s="285"/>
      <c r="U8519" s="285"/>
      <c r="V8519" s="285"/>
      <c r="W8519" s="285"/>
      <c r="X8519" s="285"/>
    </row>
    <row r="8520" spans="1:24">
      <c r="A8520" s="45"/>
      <c r="B8520" s="43">
        <f t="shared" si="139"/>
        <v>8498</v>
      </c>
      <c r="C8520" s="539"/>
      <c r="D8520" s="620"/>
      <c r="E8520" s="620"/>
      <c r="F8520" s="48"/>
      <c r="N8520" s="285"/>
      <c r="O8520" s="285"/>
      <c r="U8520" s="285"/>
      <c r="V8520" s="285"/>
      <c r="W8520" s="285"/>
      <c r="X8520" s="285"/>
    </row>
    <row r="8521" spans="1:24">
      <c r="A8521" s="45"/>
      <c r="B8521" s="43">
        <f t="shared" si="139"/>
        <v>8499</v>
      </c>
      <c r="C8521" s="539"/>
      <c r="D8521" s="620"/>
      <c r="E8521" s="620"/>
      <c r="F8521" s="48"/>
      <c r="N8521" s="285"/>
      <c r="O8521" s="285"/>
      <c r="U8521" s="285"/>
      <c r="V8521" s="285"/>
      <c r="W8521" s="285"/>
      <c r="X8521" s="285"/>
    </row>
    <row r="8522" spans="1:24">
      <c r="A8522" s="45"/>
      <c r="B8522" s="43">
        <f t="shared" si="139"/>
        <v>8500</v>
      </c>
      <c r="C8522" s="539"/>
      <c r="D8522" s="620"/>
      <c r="E8522" s="620"/>
      <c r="F8522" s="48"/>
      <c r="N8522" s="285"/>
      <c r="O8522" s="285"/>
      <c r="U8522" s="285"/>
      <c r="V8522" s="285"/>
      <c r="W8522" s="285"/>
      <c r="X8522" s="285"/>
    </row>
    <row r="8523" spans="1:24">
      <c r="A8523" s="45"/>
      <c r="B8523" s="43">
        <f t="shared" si="139"/>
        <v>8501</v>
      </c>
      <c r="C8523" s="539"/>
      <c r="D8523" s="620"/>
      <c r="E8523" s="620"/>
      <c r="F8523" s="48"/>
      <c r="N8523" s="285"/>
      <c r="O8523" s="285"/>
      <c r="U8523" s="285"/>
      <c r="V8523" s="285"/>
      <c r="W8523" s="285"/>
      <c r="X8523" s="285"/>
    </row>
    <row r="8524" spans="1:24">
      <c r="A8524" s="45"/>
      <c r="B8524" s="43">
        <f t="shared" si="139"/>
        <v>8502</v>
      </c>
      <c r="C8524" s="539"/>
      <c r="D8524" s="620"/>
      <c r="E8524" s="620"/>
      <c r="F8524" s="48"/>
      <c r="N8524" s="285"/>
      <c r="O8524" s="285"/>
      <c r="U8524" s="285"/>
      <c r="V8524" s="285"/>
      <c r="W8524" s="285"/>
      <c r="X8524" s="285"/>
    </row>
    <row r="8525" spans="1:24">
      <c r="A8525" s="45"/>
      <c r="B8525" s="43">
        <f t="shared" si="139"/>
        <v>8503</v>
      </c>
      <c r="C8525" s="539"/>
      <c r="D8525" s="620"/>
      <c r="E8525" s="620"/>
      <c r="F8525" s="48"/>
      <c r="N8525" s="285"/>
      <c r="O8525" s="285"/>
      <c r="U8525" s="285"/>
      <c r="V8525" s="285"/>
      <c r="W8525" s="285"/>
      <c r="X8525" s="285"/>
    </row>
    <row r="8526" spans="1:24">
      <c r="A8526" s="45"/>
      <c r="B8526" s="43">
        <f t="shared" si="139"/>
        <v>8504</v>
      </c>
      <c r="C8526" s="539"/>
      <c r="D8526" s="620"/>
      <c r="E8526" s="620"/>
      <c r="F8526" s="48"/>
      <c r="N8526" s="285"/>
      <c r="O8526" s="285"/>
      <c r="U8526" s="285"/>
      <c r="V8526" s="285"/>
      <c r="W8526" s="285"/>
      <c r="X8526" s="285"/>
    </row>
    <row r="8527" spans="1:24">
      <c r="A8527" s="45"/>
      <c r="B8527" s="43">
        <f t="shared" si="139"/>
        <v>8505</v>
      </c>
      <c r="C8527" s="539"/>
      <c r="D8527" s="620"/>
      <c r="E8527" s="620"/>
      <c r="F8527" s="48"/>
      <c r="N8527" s="285"/>
      <c r="O8527" s="285"/>
      <c r="U8527" s="285"/>
      <c r="V8527" s="285"/>
      <c r="W8527" s="285"/>
      <c r="X8527" s="285"/>
    </row>
    <row r="8528" spans="1:24">
      <c r="A8528" s="45"/>
      <c r="B8528" s="43">
        <f t="shared" si="139"/>
        <v>8506</v>
      </c>
      <c r="C8528" s="539"/>
      <c r="D8528" s="620"/>
      <c r="E8528" s="620"/>
      <c r="F8528" s="48"/>
      <c r="N8528" s="285"/>
      <c r="O8528" s="285"/>
      <c r="U8528" s="285"/>
      <c r="V8528" s="285"/>
      <c r="W8528" s="285"/>
      <c r="X8528" s="285"/>
    </row>
    <row r="8529" spans="1:24">
      <c r="A8529" s="45"/>
      <c r="B8529" s="43">
        <f t="shared" si="139"/>
        <v>8507</v>
      </c>
      <c r="C8529" s="539"/>
      <c r="D8529" s="620"/>
      <c r="E8529" s="620"/>
      <c r="F8529" s="48"/>
      <c r="N8529" s="285"/>
      <c r="O8529" s="285"/>
      <c r="U8529" s="285"/>
      <c r="V8529" s="285"/>
      <c r="W8529" s="285"/>
      <c r="X8529" s="285"/>
    </row>
    <row r="8530" spans="1:24">
      <c r="A8530" s="45"/>
      <c r="B8530" s="43">
        <f t="shared" si="139"/>
        <v>8508</v>
      </c>
      <c r="C8530" s="539"/>
      <c r="D8530" s="620"/>
      <c r="E8530" s="620"/>
      <c r="F8530" s="48"/>
      <c r="N8530" s="285"/>
      <c r="O8530" s="285"/>
      <c r="U8530" s="285"/>
      <c r="V8530" s="285"/>
      <c r="W8530" s="285"/>
      <c r="X8530" s="285"/>
    </row>
    <row r="8531" spans="1:24">
      <c r="A8531" s="45"/>
      <c r="B8531" s="43">
        <f t="shared" si="139"/>
        <v>8509</v>
      </c>
      <c r="C8531" s="539"/>
      <c r="D8531" s="620"/>
      <c r="E8531" s="620"/>
      <c r="F8531" s="48"/>
      <c r="N8531" s="285"/>
      <c r="O8531" s="285"/>
      <c r="U8531" s="285"/>
      <c r="V8531" s="285"/>
      <c r="W8531" s="285"/>
      <c r="X8531" s="285"/>
    </row>
    <row r="8532" spans="1:24">
      <c r="A8532" s="45"/>
      <c r="B8532" s="43">
        <f t="shared" si="139"/>
        <v>8510</v>
      </c>
      <c r="C8532" s="539"/>
      <c r="D8532" s="620"/>
      <c r="E8532" s="620"/>
      <c r="F8532" s="48"/>
      <c r="N8532" s="285"/>
      <c r="O8532" s="285"/>
      <c r="U8532" s="285"/>
      <c r="V8532" s="285"/>
      <c r="W8532" s="285"/>
      <c r="X8532" s="285"/>
    </row>
    <row r="8533" spans="1:24">
      <c r="A8533" s="45"/>
      <c r="B8533" s="43">
        <f t="shared" si="139"/>
        <v>8511</v>
      </c>
      <c r="C8533" s="539"/>
      <c r="D8533" s="620"/>
      <c r="E8533" s="620"/>
      <c r="F8533" s="48"/>
      <c r="N8533" s="285"/>
      <c r="O8533" s="285"/>
      <c r="U8533" s="285"/>
      <c r="V8533" s="285"/>
      <c r="W8533" s="285"/>
      <c r="X8533" s="285"/>
    </row>
    <row r="8534" spans="1:24">
      <c r="A8534" s="45"/>
      <c r="B8534" s="43">
        <f t="shared" si="139"/>
        <v>8512</v>
      </c>
      <c r="C8534" s="539"/>
      <c r="D8534" s="620"/>
      <c r="E8534" s="620"/>
      <c r="F8534" s="48"/>
      <c r="N8534" s="285"/>
      <c r="O8534" s="285"/>
      <c r="U8534" s="285"/>
      <c r="V8534" s="285"/>
      <c r="W8534" s="285"/>
      <c r="X8534" s="285"/>
    </row>
    <row r="8535" spans="1:24">
      <c r="A8535" s="45"/>
      <c r="B8535" s="43">
        <f t="shared" si="139"/>
        <v>8513</v>
      </c>
      <c r="C8535" s="539"/>
      <c r="D8535" s="620"/>
      <c r="E8535" s="620"/>
      <c r="F8535" s="48"/>
      <c r="N8535" s="285"/>
      <c r="O8535" s="285"/>
      <c r="U8535" s="285"/>
      <c r="V8535" s="285"/>
      <c r="W8535" s="285"/>
      <c r="X8535" s="285"/>
    </row>
    <row r="8536" spans="1:24">
      <c r="A8536" s="45"/>
      <c r="B8536" s="43">
        <f t="shared" si="139"/>
        <v>8514</v>
      </c>
      <c r="C8536" s="539"/>
      <c r="D8536" s="620"/>
      <c r="E8536" s="620"/>
      <c r="F8536" s="48"/>
      <c r="N8536" s="285"/>
      <c r="O8536" s="285"/>
      <c r="U8536" s="285"/>
      <c r="V8536" s="285"/>
      <c r="W8536" s="285"/>
      <c r="X8536" s="285"/>
    </row>
    <row r="8537" spans="1:24">
      <c r="A8537" s="45"/>
      <c r="B8537" s="43">
        <f t="shared" ref="B8537:B8600" si="140">B8536+1</f>
        <v>8515</v>
      </c>
      <c r="C8537" s="539"/>
      <c r="D8537" s="620"/>
      <c r="E8537" s="620"/>
      <c r="F8537" s="48"/>
      <c r="N8537" s="285"/>
      <c r="O8537" s="285"/>
      <c r="U8537" s="285"/>
      <c r="V8537" s="285"/>
      <c r="W8537" s="285"/>
      <c r="X8537" s="285"/>
    </row>
    <row r="8538" spans="1:24">
      <c r="A8538" s="45"/>
      <c r="B8538" s="43">
        <f t="shared" si="140"/>
        <v>8516</v>
      </c>
      <c r="C8538" s="539"/>
      <c r="D8538" s="620"/>
      <c r="E8538" s="620"/>
      <c r="F8538" s="48"/>
      <c r="N8538" s="285"/>
      <c r="O8538" s="285"/>
      <c r="U8538" s="285"/>
      <c r="V8538" s="285"/>
      <c r="W8538" s="285"/>
      <c r="X8538" s="285"/>
    </row>
    <row r="8539" spans="1:24">
      <c r="A8539" s="45"/>
      <c r="B8539" s="43">
        <f t="shared" si="140"/>
        <v>8517</v>
      </c>
      <c r="C8539" s="539"/>
      <c r="D8539" s="620"/>
      <c r="E8539" s="620"/>
      <c r="F8539" s="48"/>
      <c r="N8539" s="285"/>
      <c r="O8539" s="285"/>
      <c r="U8539" s="285"/>
      <c r="V8539" s="285"/>
      <c r="W8539" s="285"/>
      <c r="X8539" s="285"/>
    </row>
    <row r="8540" spans="1:24">
      <c r="A8540" s="45"/>
      <c r="B8540" s="43">
        <f t="shared" si="140"/>
        <v>8518</v>
      </c>
      <c r="C8540" s="539"/>
      <c r="D8540" s="620"/>
      <c r="E8540" s="620"/>
      <c r="F8540" s="48"/>
      <c r="N8540" s="285"/>
      <c r="O8540" s="285"/>
      <c r="U8540" s="285"/>
      <c r="V8540" s="285"/>
      <c r="W8540" s="285"/>
      <c r="X8540" s="285"/>
    </row>
    <row r="8541" spans="1:24">
      <c r="A8541" s="45"/>
      <c r="B8541" s="43">
        <f t="shared" si="140"/>
        <v>8519</v>
      </c>
      <c r="C8541" s="539"/>
      <c r="D8541" s="620"/>
      <c r="E8541" s="620"/>
      <c r="F8541" s="48"/>
      <c r="N8541" s="285"/>
      <c r="O8541" s="285"/>
      <c r="U8541" s="285"/>
      <c r="V8541" s="285"/>
      <c r="W8541" s="285"/>
      <c r="X8541" s="285"/>
    </row>
    <row r="8542" spans="1:24">
      <c r="A8542" s="45"/>
      <c r="B8542" s="43">
        <f t="shared" si="140"/>
        <v>8520</v>
      </c>
      <c r="C8542" s="539"/>
      <c r="D8542" s="620"/>
      <c r="E8542" s="620"/>
      <c r="F8542" s="48"/>
      <c r="N8542" s="285"/>
      <c r="O8542" s="285"/>
      <c r="U8542" s="285"/>
      <c r="V8542" s="285"/>
      <c r="W8542" s="285"/>
      <c r="X8542" s="285"/>
    </row>
    <row r="8543" spans="1:24">
      <c r="A8543" s="45"/>
      <c r="B8543" s="43">
        <f t="shared" si="140"/>
        <v>8521</v>
      </c>
      <c r="C8543" s="539"/>
      <c r="D8543" s="620"/>
      <c r="E8543" s="620"/>
      <c r="F8543" s="48"/>
      <c r="N8543" s="285"/>
      <c r="O8543" s="285"/>
      <c r="U8543" s="285"/>
      <c r="V8543" s="285"/>
      <c r="W8543" s="285"/>
      <c r="X8543" s="285"/>
    </row>
    <row r="8544" spans="1:24">
      <c r="A8544" s="45"/>
      <c r="B8544" s="43">
        <f t="shared" si="140"/>
        <v>8522</v>
      </c>
      <c r="C8544" s="539"/>
      <c r="D8544" s="620"/>
      <c r="E8544" s="620"/>
      <c r="F8544" s="48"/>
      <c r="N8544" s="285"/>
      <c r="O8544" s="285"/>
      <c r="U8544" s="285"/>
      <c r="V8544" s="285"/>
      <c r="W8544" s="285"/>
      <c r="X8544" s="285"/>
    </row>
    <row r="8545" spans="1:24">
      <c r="A8545" s="45"/>
      <c r="B8545" s="43">
        <f t="shared" si="140"/>
        <v>8523</v>
      </c>
      <c r="C8545" s="539"/>
      <c r="D8545" s="620"/>
      <c r="E8545" s="620"/>
      <c r="F8545" s="48"/>
      <c r="N8545" s="285"/>
      <c r="O8545" s="285"/>
      <c r="U8545" s="285"/>
      <c r="V8545" s="285"/>
      <c r="W8545" s="285"/>
      <c r="X8545" s="285"/>
    </row>
    <row r="8546" spans="1:24">
      <c r="A8546" s="45"/>
      <c r="B8546" s="43">
        <f t="shared" si="140"/>
        <v>8524</v>
      </c>
      <c r="C8546" s="539"/>
      <c r="D8546" s="620"/>
      <c r="E8546" s="620"/>
      <c r="F8546" s="48"/>
      <c r="N8546" s="285"/>
      <c r="O8546" s="285"/>
      <c r="U8546" s="285"/>
      <c r="V8546" s="285"/>
      <c r="W8546" s="285"/>
      <c r="X8546" s="285"/>
    </row>
    <row r="8547" spans="1:24">
      <c r="A8547" s="45"/>
      <c r="B8547" s="43">
        <f t="shared" si="140"/>
        <v>8525</v>
      </c>
      <c r="C8547" s="539"/>
      <c r="D8547" s="620"/>
      <c r="E8547" s="620"/>
      <c r="F8547" s="48"/>
      <c r="N8547" s="285"/>
      <c r="O8547" s="285"/>
      <c r="U8547" s="285"/>
      <c r="V8547" s="285"/>
      <c r="W8547" s="285"/>
      <c r="X8547" s="285"/>
    </row>
    <row r="8548" spans="1:24">
      <c r="A8548" s="45"/>
      <c r="B8548" s="43">
        <f t="shared" si="140"/>
        <v>8526</v>
      </c>
      <c r="C8548" s="539"/>
      <c r="D8548" s="620"/>
      <c r="E8548" s="620"/>
      <c r="F8548" s="48"/>
      <c r="N8548" s="285"/>
      <c r="O8548" s="285"/>
      <c r="U8548" s="285"/>
      <c r="V8548" s="285"/>
      <c r="W8548" s="285"/>
      <c r="X8548" s="285"/>
    </row>
    <row r="8549" spans="1:24">
      <c r="A8549" s="45"/>
      <c r="B8549" s="43">
        <f t="shared" si="140"/>
        <v>8527</v>
      </c>
      <c r="C8549" s="539"/>
      <c r="D8549" s="620"/>
      <c r="E8549" s="620"/>
      <c r="F8549" s="48"/>
      <c r="N8549" s="285"/>
      <c r="O8549" s="285"/>
      <c r="U8549" s="285"/>
      <c r="V8549" s="285"/>
      <c r="W8549" s="285"/>
      <c r="X8549" s="285"/>
    </row>
    <row r="8550" spans="1:24">
      <c r="A8550" s="45"/>
      <c r="B8550" s="43">
        <f t="shared" si="140"/>
        <v>8528</v>
      </c>
      <c r="C8550" s="539"/>
      <c r="D8550" s="620"/>
      <c r="E8550" s="620"/>
      <c r="F8550" s="48"/>
      <c r="N8550" s="285"/>
      <c r="O8550" s="285"/>
      <c r="U8550" s="285"/>
      <c r="V8550" s="285"/>
      <c r="W8550" s="285"/>
      <c r="X8550" s="285"/>
    </row>
    <row r="8551" spans="1:24">
      <c r="A8551" s="45"/>
      <c r="B8551" s="43">
        <f t="shared" si="140"/>
        <v>8529</v>
      </c>
      <c r="C8551" s="539"/>
      <c r="D8551" s="620"/>
      <c r="E8551" s="620"/>
      <c r="F8551" s="48"/>
      <c r="N8551" s="285"/>
      <c r="O8551" s="285"/>
      <c r="U8551" s="285"/>
      <c r="V8551" s="285"/>
      <c r="W8551" s="285"/>
      <c r="X8551" s="285"/>
    </row>
    <row r="8552" spans="1:24">
      <c r="A8552" s="45"/>
      <c r="B8552" s="43">
        <f t="shared" si="140"/>
        <v>8530</v>
      </c>
      <c r="C8552" s="539"/>
      <c r="D8552" s="620"/>
      <c r="E8552" s="620"/>
      <c r="F8552" s="48"/>
      <c r="N8552" s="285"/>
      <c r="O8552" s="285"/>
      <c r="U8552" s="285"/>
      <c r="V8552" s="285"/>
      <c r="W8552" s="285"/>
      <c r="X8552" s="285"/>
    </row>
    <row r="8553" spans="1:24">
      <c r="A8553" s="45"/>
      <c r="B8553" s="43">
        <f t="shared" si="140"/>
        <v>8531</v>
      </c>
      <c r="C8553" s="539"/>
      <c r="D8553" s="620"/>
      <c r="E8553" s="620"/>
      <c r="F8553" s="48"/>
      <c r="N8553" s="285"/>
      <c r="O8553" s="285"/>
      <c r="U8553" s="285"/>
      <c r="V8553" s="285"/>
      <c r="W8553" s="285"/>
      <c r="X8553" s="285"/>
    </row>
    <row r="8554" spans="1:24">
      <c r="A8554" s="45"/>
      <c r="B8554" s="43">
        <f t="shared" si="140"/>
        <v>8532</v>
      </c>
      <c r="C8554" s="539"/>
      <c r="D8554" s="620"/>
      <c r="E8554" s="620"/>
      <c r="F8554" s="48"/>
      <c r="N8554" s="285"/>
      <c r="O8554" s="285"/>
      <c r="U8554" s="285"/>
      <c r="V8554" s="285"/>
      <c r="W8554" s="285"/>
      <c r="X8554" s="285"/>
    </row>
    <row r="8555" spans="1:24">
      <c r="A8555" s="45"/>
      <c r="B8555" s="43">
        <f t="shared" si="140"/>
        <v>8533</v>
      </c>
      <c r="C8555" s="539"/>
      <c r="D8555" s="620"/>
      <c r="E8555" s="620"/>
      <c r="F8555" s="48"/>
      <c r="N8555" s="285"/>
      <c r="O8555" s="285"/>
      <c r="U8555" s="285"/>
      <c r="V8555" s="285"/>
      <c r="W8555" s="285"/>
      <c r="X8555" s="285"/>
    </row>
    <row r="8556" spans="1:24">
      <c r="A8556" s="45"/>
      <c r="B8556" s="43">
        <f t="shared" si="140"/>
        <v>8534</v>
      </c>
      <c r="C8556" s="539"/>
      <c r="D8556" s="620"/>
      <c r="E8556" s="620"/>
      <c r="F8556" s="48"/>
      <c r="N8556" s="285"/>
      <c r="O8556" s="285"/>
      <c r="U8556" s="285"/>
      <c r="V8556" s="285"/>
      <c r="W8556" s="285"/>
      <c r="X8556" s="285"/>
    </row>
    <row r="8557" spans="1:24">
      <c r="A8557" s="45"/>
      <c r="B8557" s="43">
        <f t="shared" si="140"/>
        <v>8535</v>
      </c>
      <c r="C8557" s="539"/>
      <c r="D8557" s="620"/>
      <c r="E8557" s="620"/>
      <c r="F8557" s="48"/>
      <c r="N8557" s="285"/>
      <c r="O8557" s="285"/>
      <c r="U8557" s="285"/>
      <c r="V8557" s="285"/>
      <c r="W8557" s="285"/>
      <c r="X8557" s="285"/>
    </row>
    <row r="8558" spans="1:24">
      <c r="A8558" s="45"/>
      <c r="B8558" s="43">
        <f t="shared" si="140"/>
        <v>8536</v>
      </c>
      <c r="C8558" s="539"/>
      <c r="D8558" s="620"/>
      <c r="E8558" s="620"/>
      <c r="F8558" s="48"/>
      <c r="N8558" s="285"/>
      <c r="O8558" s="285"/>
      <c r="U8558" s="285"/>
      <c r="V8558" s="285"/>
      <c r="W8558" s="285"/>
      <c r="X8558" s="285"/>
    </row>
    <row r="8559" spans="1:24">
      <c r="A8559" s="45"/>
      <c r="B8559" s="43">
        <f t="shared" si="140"/>
        <v>8537</v>
      </c>
      <c r="C8559" s="539"/>
      <c r="D8559" s="620"/>
      <c r="E8559" s="620"/>
      <c r="F8559" s="48"/>
      <c r="N8559" s="285"/>
      <c r="O8559" s="285"/>
      <c r="U8559" s="285"/>
      <c r="V8559" s="285"/>
      <c r="W8559" s="285"/>
      <c r="X8559" s="285"/>
    </row>
    <row r="8560" spans="1:24">
      <c r="A8560" s="45"/>
      <c r="B8560" s="43">
        <f t="shared" si="140"/>
        <v>8538</v>
      </c>
      <c r="C8560" s="539"/>
      <c r="D8560" s="620"/>
      <c r="E8560" s="620"/>
      <c r="F8560" s="48"/>
      <c r="N8560" s="285"/>
      <c r="O8560" s="285"/>
      <c r="U8560" s="285"/>
      <c r="V8560" s="285"/>
      <c r="W8560" s="285"/>
      <c r="X8560" s="285"/>
    </row>
    <row r="8561" spans="1:24">
      <c r="A8561" s="45"/>
      <c r="B8561" s="43">
        <f t="shared" si="140"/>
        <v>8539</v>
      </c>
      <c r="C8561" s="539"/>
      <c r="D8561" s="620"/>
      <c r="E8561" s="620"/>
      <c r="F8561" s="48"/>
      <c r="N8561" s="285"/>
      <c r="O8561" s="285"/>
      <c r="U8561" s="285"/>
      <c r="V8561" s="285"/>
      <c r="W8561" s="285"/>
      <c r="X8561" s="285"/>
    </row>
    <row r="8562" spans="1:24">
      <c r="A8562" s="45"/>
      <c r="B8562" s="43">
        <f t="shared" si="140"/>
        <v>8540</v>
      </c>
      <c r="C8562" s="539"/>
      <c r="D8562" s="620"/>
      <c r="E8562" s="620"/>
      <c r="F8562" s="48"/>
      <c r="N8562" s="285"/>
      <c r="O8562" s="285"/>
      <c r="U8562" s="285"/>
      <c r="V8562" s="285"/>
      <c r="W8562" s="285"/>
      <c r="X8562" s="285"/>
    </row>
    <row r="8563" spans="1:24">
      <c r="A8563" s="45"/>
      <c r="B8563" s="43">
        <f t="shared" si="140"/>
        <v>8541</v>
      </c>
      <c r="C8563" s="539"/>
      <c r="D8563" s="620"/>
      <c r="E8563" s="620"/>
      <c r="F8563" s="48"/>
      <c r="N8563" s="285"/>
      <c r="O8563" s="285"/>
      <c r="U8563" s="285"/>
      <c r="V8563" s="285"/>
      <c r="W8563" s="285"/>
      <c r="X8563" s="285"/>
    </row>
    <row r="8564" spans="1:24">
      <c r="A8564" s="45"/>
      <c r="B8564" s="43">
        <f t="shared" si="140"/>
        <v>8542</v>
      </c>
      <c r="C8564" s="539"/>
      <c r="D8564" s="620"/>
      <c r="E8564" s="620"/>
      <c r="F8564" s="48"/>
      <c r="N8564" s="285"/>
      <c r="O8564" s="285"/>
      <c r="U8564" s="285"/>
      <c r="V8564" s="285"/>
      <c r="W8564" s="285"/>
      <c r="X8564" s="285"/>
    </row>
    <row r="8565" spans="1:24">
      <c r="A8565" s="45"/>
      <c r="B8565" s="43">
        <f t="shared" si="140"/>
        <v>8543</v>
      </c>
      <c r="C8565" s="539"/>
      <c r="D8565" s="620"/>
      <c r="E8565" s="620"/>
      <c r="F8565" s="48"/>
      <c r="N8565" s="285"/>
      <c r="O8565" s="285"/>
      <c r="U8565" s="285"/>
      <c r="V8565" s="285"/>
      <c r="W8565" s="285"/>
      <c r="X8565" s="285"/>
    </row>
    <row r="8566" spans="1:24">
      <c r="A8566" s="45"/>
      <c r="B8566" s="43">
        <f t="shared" si="140"/>
        <v>8544</v>
      </c>
      <c r="C8566" s="539"/>
      <c r="D8566" s="620"/>
      <c r="E8566" s="620"/>
      <c r="F8566" s="48"/>
      <c r="N8566" s="285"/>
      <c r="O8566" s="285"/>
      <c r="U8566" s="285"/>
      <c r="V8566" s="285"/>
      <c r="W8566" s="285"/>
      <c r="X8566" s="285"/>
    </row>
    <row r="8567" spans="1:24">
      <c r="A8567" s="45"/>
      <c r="B8567" s="43">
        <f t="shared" si="140"/>
        <v>8545</v>
      </c>
      <c r="C8567" s="539"/>
      <c r="D8567" s="620"/>
      <c r="E8567" s="620"/>
      <c r="F8567" s="48"/>
      <c r="N8567" s="285"/>
      <c r="O8567" s="285"/>
      <c r="U8567" s="285"/>
      <c r="V8567" s="285"/>
      <c r="W8567" s="285"/>
      <c r="X8567" s="285"/>
    </row>
    <row r="8568" spans="1:24">
      <c r="A8568" s="45"/>
      <c r="B8568" s="43">
        <f t="shared" si="140"/>
        <v>8546</v>
      </c>
      <c r="C8568" s="539"/>
      <c r="D8568" s="620"/>
      <c r="E8568" s="620"/>
      <c r="F8568" s="48"/>
      <c r="N8568" s="285"/>
      <c r="O8568" s="285"/>
      <c r="U8568" s="285"/>
      <c r="V8568" s="285"/>
      <c r="W8568" s="285"/>
      <c r="X8568" s="285"/>
    </row>
    <row r="8569" spans="1:24">
      <c r="A8569" s="45"/>
      <c r="B8569" s="43">
        <f t="shared" si="140"/>
        <v>8547</v>
      </c>
      <c r="C8569" s="539"/>
      <c r="D8569" s="620"/>
      <c r="E8569" s="620"/>
      <c r="F8569" s="48"/>
      <c r="N8569" s="285"/>
      <c r="O8569" s="285"/>
      <c r="U8569" s="285"/>
      <c r="V8569" s="285"/>
      <c r="W8569" s="285"/>
      <c r="X8569" s="285"/>
    </row>
    <row r="8570" spans="1:24">
      <c r="A8570" s="45"/>
      <c r="B8570" s="43">
        <f t="shared" si="140"/>
        <v>8548</v>
      </c>
      <c r="C8570" s="539"/>
      <c r="D8570" s="620"/>
      <c r="E8570" s="620"/>
      <c r="F8570" s="48"/>
      <c r="N8570" s="285"/>
      <c r="O8570" s="285"/>
      <c r="U8570" s="285"/>
      <c r="V8570" s="285"/>
      <c r="W8570" s="285"/>
      <c r="X8570" s="285"/>
    </row>
    <row r="8571" spans="1:24">
      <c r="A8571" s="45"/>
      <c r="B8571" s="43">
        <f t="shared" si="140"/>
        <v>8549</v>
      </c>
      <c r="C8571" s="539"/>
      <c r="D8571" s="620"/>
      <c r="E8571" s="620"/>
      <c r="F8571" s="48"/>
      <c r="N8571" s="285"/>
      <c r="O8571" s="285"/>
      <c r="U8571" s="285"/>
      <c r="V8571" s="285"/>
      <c r="W8571" s="285"/>
      <c r="X8571" s="285"/>
    </row>
    <row r="8572" spans="1:24">
      <c r="A8572" s="45"/>
      <c r="B8572" s="43">
        <f t="shared" si="140"/>
        <v>8550</v>
      </c>
      <c r="C8572" s="539"/>
      <c r="D8572" s="620"/>
      <c r="E8572" s="620"/>
      <c r="F8572" s="48"/>
      <c r="N8572" s="285"/>
      <c r="O8572" s="285"/>
      <c r="U8572" s="285"/>
      <c r="V8572" s="285"/>
      <c r="W8572" s="285"/>
      <c r="X8572" s="285"/>
    </row>
    <row r="8573" spans="1:24">
      <c r="A8573" s="45"/>
      <c r="B8573" s="43">
        <f t="shared" si="140"/>
        <v>8551</v>
      </c>
      <c r="C8573" s="539"/>
      <c r="D8573" s="620"/>
      <c r="E8573" s="620"/>
      <c r="F8573" s="48"/>
      <c r="N8573" s="285"/>
      <c r="O8573" s="285"/>
      <c r="U8573" s="285"/>
      <c r="V8573" s="285"/>
      <c r="W8573" s="285"/>
      <c r="X8573" s="285"/>
    </row>
    <row r="8574" spans="1:24">
      <c r="A8574" s="45"/>
      <c r="B8574" s="43">
        <f t="shared" si="140"/>
        <v>8552</v>
      </c>
      <c r="C8574" s="539"/>
      <c r="D8574" s="620"/>
      <c r="E8574" s="620"/>
      <c r="F8574" s="48"/>
      <c r="N8574" s="285"/>
      <c r="O8574" s="285"/>
      <c r="U8574" s="285"/>
      <c r="V8574" s="285"/>
      <c r="W8574" s="285"/>
      <c r="X8574" s="285"/>
    </row>
    <row r="8575" spans="1:24">
      <c r="A8575" s="45"/>
      <c r="B8575" s="43">
        <f t="shared" si="140"/>
        <v>8553</v>
      </c>
      <c r="C8575" s="539"/>
      <c r="D8575" s="620"/>
      <c r="E8575" s="620"/>
      <c r="F8575" s="48"/>
      <c r="N8575" s="285"/>
      <c r="O8575" s="285"/>
      <c r="U8575" s="285"/>
      <c r="V8575" s="285"/>
      <c r="W8575" s="285"/>
      <c r="X8575" s="285"/>
    </row>
    <row r="8576" spans="1:24">
      <c r="A8576" s="45"/>
      <c r="B8576" s="43">
        <f t="shared" si="140"/>
        <v>8554</v>
      </c>
      <c r="C8576" s="539"/>
      <c r="D8576" s="620"/>
      <c r="E8576" s="620"/>
      <c r="F8576" s="48"/>
      <c r="N8576" s="285"/>
      <c r="O8576" s="285"/>
      <c r="U8576" s="285"/>
      <c r="V8576" s="285"/>
      <c r="W8576" s="285"/>
      <c r="X8576" s="285"/>
    </row>
    <row r="8577" spans="1:24">
      <c r="A8577" s="45"/>
      <c r="B8577" s="43">
        <f t="shared" si="140"/>
        <v>8555</v>
      </c>
      <c r="C8577" s="539"/>
      <c r="D8577" s="620"/>
      <c r="E8577" s="620"/>
      <c r="F8577" s="48"/>
      <c r="N8577" s="285"/>
      <c r="O8577" s="285"/>
      <c r="U8577" s="285"/>
      <c r="V8577" s="285"/>
      <c r="W8577" s="285"/>
      <c r="X8577" s="285"/>
    </row>
    <row r="8578" spans="1:24">
      <c r="A8578" s="45"/>
      <c r="B8578" s="43">
        <f t="shared" si="140"/>
        <v>8556</v>
      </c>
      <c r="C8578" s="539"/>
      <c r="D8578" s="620"/>
      <c r="E8578" s="620"/>
      <c r="F8578" s="48"/>
      <c r="N8578" s="285"/>
      <c r="O8578" s="285"/>
      <c r="U8578" s="285"/>
      <c r="V8578" s="285"/>
      <c r="W8578" s="285"/>
      <c r="X8578" s="285"/>
    </row>
    <row r="8579" spans="1:24">
      <c r="A8579" s="45"/>
      <c r="B8579" s="43">
        <f t="shared" si="140"/>
        <v>8557</v>
      </c>
      <c r="C8579" s="539"/>
      <c r="D8579" s="620"/>
      <c r="E8579" s="620"/>
      <c r="F8579" s="48"/>
      <c r="N8579" s="285"/>
      <c r="O8579" s="285"/>
      <c r="U8579" s="285"/>
      <c r="V8579" s="285"/>
      <c r="W8579" s="285"/>
      <c r="X8579" s="285"/>
    </row>
    <row r="8580" spans="1:24">
      <c r="A8580" s="45"/>
      <c r="B8580" s="43">
        <f t="shared" si="140"/>
        <v>8558</v>
      </c>
      <c r="C8580" s="539"/>
      <c r="D8580" s="620"/>
      <c r="E8580" s="620"/>
      <c r="F8580" s="48"/>
      <c r="N8580" s="285"/>
      <c r="O8580" s="285"/>
      <c r="U8580" s="285"/>
      <c r="V8580" s="285"/>
      <c r="W8580" s="285"/>
      <c r="X8580" s="285"/>
    </row>
    <row r="8581" spans="1:24">
      <c r="A8581" s="45"/>
      <c r="B8581" s="43">
        <f t="shared" si="140"/>
        <v>8559</v>
      </c>
      <c r="C8581" s="539"/>
      <c r="D8581" s="620"/>
      <c r="E8581" s="620"/>
      <c r="F8581" s="48"/>
      <c r="N8581" s="285"/>
      <c r="O8581" s="285"/>
      <c r="U8581" s="285"/>
      <c r="V8581" s="285"/>
      <c r="W8581" s="285"/>
      <c r="X8581" s="285"/>
    </row>
    <row r="8582" spans="1:24">
      <c r="A8582" s="45"/>
      <c r="B8582" s="43">
        <f t="shared" si="140"/>
        <v>8560</v>
      </c>
      <c r="C8582" s="539"/>
      <c r="D8582" s="620"/>
      <c r="E8582" s="620"/>
      <c r="F8582" s="48"/>
      <c r="N8582" s="285"/>
      <c r="O8582" s="285"/>
      <c r="U8582" s="285"/>
      <c r="V8582" s="285"/>
      <c r="W8582" s="285"/>
      <c r="X8582" s="285"/>
    </row>
    <row r="8583" spans="1:24">
      <c r="A8583" s="45"/>
      <c r="B8583" s="43">
        <f t="shared" si="140"/>
        <v>8561</v>
      </c>
      <c r="C8583" s="539"/>
      <c r="D8583" s="620"/>
      <c r="E8583" s="620"/>
      <c r="F8583" s="48"/>
      <c r="N8583" s="285"/>
      <c r="O8583" s="285"/>
      <c r="U8583" s="285"/>
      <c r="V8583" s="285"/>
      <c r="W8583" s="285"/>
      <c r="X8583" s="285"/>
    </row>
    <row r="8584" spans="1:24">
      <c r="A8584" s="45"/>
      <c r="B8584" s="43">
        <f t="shared" si="140"/>
        <v>8562</v>
      </c>
      <c r="C8584" s="539"/>
      <c r="D8584" s="620"/>
      <c r="E8584" s="620"/>
      <c r="F8584" s="48"/>
      <c r="N8584" s="285"/>
      <c r="O8584" s="285"/>
      <c r="U8584" s="285"/>
      <c r="V8584" s="285"/>
      <c r="W8584" s="285"/>
      <c r="X8584" s="285"/>
    </row>
    <row r="8585" spans="1:24">
      <c r="A8585" s="45"/>
      <c r="B8585" s="43">
        <f t="shared" si="140"/>
        <v>8563</v>
      </c>
      <c r="C8585" s="539"/>
      <c r="D8585" s="620"/>
      <c r="E8585" s="620"/>
      <c r="F8585" s="48"/>
      <c r="N8585" s="285"/>
      <c r="O8585" s="285"/>
      <c r="U8585" s="285"/>
      <c r="V8585" s="285"/>
      <c r="W8585" s="285"/>
      <c r="X8585" s="285"/>
    </row>
    <row r="8586" spans="1:24">
      <c r="A8586" s="45"/>
      <c r="B8586" s="43">
        <f t="shared" si="140"/>
        <v>8564</v>
      </c>
      <c r="C8586" s="539"/>
      <c r="D8586" s="620"/>
      <c r="E8586" s="620"/>
      <c r="F8586" s="48"/>
      <c r="N8586" s="285"/>
      <c r="O8586" s="285"/>
      <c r="U8586" s="285"/>
      <c r="V8586" s="285"/>
      <c r="W8586" s="285"/>
      <c r="X8586" s="285"/>
    </row>
    <row r="8587" spans="1:24">
      <c r="A8587" s="45"/>
      <c r="B8587" s="43">
        <f t="shared" si="140"/>
        <v>8565</v>
      </c>
      <c r="C8587" s="539"/>
      <c r="D8587" s="620"/>
      <c r="E8587" s="620"/>
      <c r="F8587" s="48"/>
      <c r="N8587" s="285"/>
      <c r="O8587" s="285"/>
      <c r="U8587" s="285"/>
      <c r="V8587" s="285"/>
      <c r="W8587" s="285"/>
      <c r="X8587" s="285"/>
    </row>
    <row r="8588" spans="1:24">
      <c r="A8588" s="45"/>
      <c r="B8588" s="43">
        <f t="shared" si="140"/>
        <v>8566</v>
      </c>
      <c r="C8588" s="539"/>
      <c r="D8588" s="620"/>
      <c r="E8588" s="620"/>
      <c r="F8588" s="48"/>
      <c r="N8588" s="285"/>
      <c r="O8588" s="285"/>
      <c r="U8588" s="285"/>
      <c r="V8588" s="285"/>
      <c r="W8588" s="285"/>
      <c r="X8588" s="285"/>
    </row>
    <row r="8589" spans="1:24">
      <c r="A8589" s="45"/>
      <c r="B8589" s="43">
        <f t="shared" si="140"/>
        <v>8567</v>
      </c>
      <c r="C8589" s="539"/>
      <c r="D8589" s="620"/>
      <c r="E8589" s="620"/>
      <c r="F8589" s="48"/>
      <c r="N8589" s="285"/>
      <c r="O8589" s="285"/>
      <c r="U8589" s="285"/>
      <c r="V8589" s="285"/>
      <c r="W8589" s="285"/>
      <c r="X8589" s="285"/>
    </row>
    <row r="8590" spans="1:24">
      <c r="A8590" s="45"/>
      <c r="B8590" s="43">
        <f t="shared" si="140"/>
        <v>8568</v>
      </c>
      <c r="C8590" s="539"/>
      <c r="D8590" s="620"/>
      <c r="E8590" s="620"/>
      <c r="F8590" s="48"/>
      <c r="N8590" s="285"/>
      <c r="O8590" s="285"/>
      <c r="U8590" s="285"/>
      <c r="V8590" s="285"/>
      <c r="W8590" s="285"/>
      <c r="X8590" s="285"/>
    </row>
    <row r="8591" spans="1:24">
      <c r="A8591" s="45"/>
      <c r="B8591" s="43">
        <f t="shared" si="140"/>
        <v>8569</v>
      </c>
      <c r="C8591" s="539"/>
      <c r="D8591" s="620"/>
      <c r="E8591" s="620"/>
      <c r="F8591" s="48"/>
      <c r="N8591" s="285"/>
      <c r="O8591" s="285"/>
      <c r="U8591" s="285"/>
      <c r="V8591" s="285"/>
      <c r="W8591" s="285"/>
      <c r="X8591" s="285"/>
    </row>
    <row r="8592" spans="1:24">
      <c r="A8592" s="45"/>
      <c r="B8592" s="43">
        <f t="shared" si="140"/>
        <v>8570</v>
      </c>
      <c r="C8592" s="539"/>
      <c r="D8592" s="620"/>
      <c r="E8592" s="620"/>
      <c r="F8592" s="48"/>
      <c r="N8592" s="285"/>
      <c r="O8592" s="285"/>
      <c r="U8592" s="285"/>
      <c r="V8592" s="285"/>
      <c r="W8592" s="285"/>
      <c r="X8592" s="285"/>
    </row>
    <row r="8593" spans="1:24">
      <c r="A8593" s="45"/>
      <c r="B8593" s="43">
        <f t="shared" si="140"/>
        <v>8571</v>
      </c>
      <c r="C8593" s="539"/>
      <c r="D8593" s="620"/>
      <c r="E8593" s="620"/>
      <c r="F8593" s="48"/>
      <c r="N8593" s="285"/>
      <c r="O8593" s="285"/>
      <c r="U8593" s="285"/>
      <c r="V8593" s="285"/>
      <c r="W8593" s="285"/>
      <c r="X8593" s="285"/>
    </row>
    <row r="8594" spans="1:24">
      <c r="A8594" s="45"/>
      <c r="B8594" s="43">
        <f t="shared" si="140"/>
        <v>8572</v>
      </c>
      <c r="C8594" s="539"/>
      <c r="D8594" s="620"/>
      <c r="E8594" s="620"/>
      <c r="F8594" s="48"/>
      <c r="N8594" s="285"/>
      <c r="O8594" s="285"/>
      <c r="U8594" s="285"/>
      <c r="V8594" s="285"/>
      <c r="W8594" s="285"/>
      <c r="X8594" s="285"/>
    </row>
    <row r="8595" spans="1:24">
      <c r="A8595" s="45"/>
      <c r="B8595" s="43">
        <f t="shared" si="140"/>
        <v>8573</v>
      </c>
      <c r="C8595" s="539"/>
      <c r="D8595" s="620"/>
      <c r="E8595" s="620"/>
      <c r="F8595" s="48"/>
      <c r="N8595" s="285"/>
      <c r="O8595" s="285"/>
      <c r="U8595" s="285"/>
      <c r="V8595" s="285"/>
      <c r="W8595" s="285"/>
      <c r="X8595" s="285"/>
    </row>
    <row r="8596" spans="1:24">
      <c r="A8596" s="45"/>
      <c r="B8596" s="43">
        <f t="shared" si="140"/>
        <v>8574</v>
      </c>
      <c r="C8596" s="539"/>
      <c r="D8596" s="620"/>
      <c r="E8596" s="620"/>
      <c r="F8596" s="48"/>
      <c r="N8596" s="285"/>
      <c r="O8596" s="285"/>
      <c r="U8596" s="285"/>
      <c r="V8596" s="285"/>
      <c r="W8596" s="285"/>
      <c r="X8596" s="285"/>
    </row>
    <row r="8597" spans="1:24">
      <c r="A8597" s="45"/>
      <c r="B8597" s="43">
        <f t="shared" si="140"/>
        <v>8575</v>
      </c>
      <c r="C8597" s="539"/>
      <c r="D8597" s="620"/>
      <c r="E8597" s="620"/>
      <c r="F8597" s="48"/>
      <c r="N8597" s="285"/>
      <c r="O8597" s="285"/>
      <c r="U8597" s="285"/>
      <c r="V8597" s="285"/>
      <c r="W8597" s="285"/>
      <c r="X8597" s="285"/>
    </row>
    <row r="8598" spans="1:24">
      <c r="A8598" s="45"/>
      <c r="B8598" s="43">
        <f t="shared" si="140"/>
        <v>8576</v>
      </c>
      <c r="C8598" s="539"/>
      <c r="D8598" s="620"/>
      <c r="E8598" s="620"/>
      <c r="F8598" s="48"/>
      <c r="N8598" s="285"/>
      <c r="O8598" s="285"/>
      <c r="U8598" s="285"/>
      <c r="V8598" s="285"/>
      <c r="W8598" s="285"/>
      <c r="X8598" s="285"/>
    </row>
    <row r="8599" spans="1:24">
      <c r="A8599" s="45"/>
      <c r="B8599" s="43">
        <f t="shared" si="140"/>
        <v>8577</v>
      </c>
      <c r="C8599" s="539"/>
      <c r="D8599" s="620"/>
      <c r="E8599" s="620"/>
      <c r="F8599" s="48"/>
      <c r="N8599" s="285"/>
      <c r="O8599" s="285"/>
      <c r="U8599" s="285"/>
      <c r="V8599" s="285"/>
      <c r="W8599" s="285"/>
      <c r="X8599" s="285"/>
    </row>
    <row r="8600" spans="1:24">
      <c r="A8600" s="45"/>
      <c r="B8600" s="43">
        <f t="shared" si="140"/>
        <v>8578</v>
      </c>
      <c r="C8600" s="539"/>
      <c r="D8600" s="620"/>
      <c r="E8600" s="620"/>
      <c r="F8600" s="48"/>
      <c r="N8600" s="285"/>
      <c r="O8600" s="285"/>
      <c r="U8600" s="285"/>
      <c r="V8600" s="285"/>
      <c r="W8600" s="285"/>
      <c r="X8600" s="285"/>
    </row>
    <row r="8601" spans="1:24">
      <c r="A8601" s="45"/>
      <c r="B8601" s="43">
        <f t="shared" ref="B8601:B8664" si="141">B8600+1</f>
        <v>8579</v>
      </c>
      <c r="C8601" s="539"/>
      <c r="D8601" s="620"/>
      <c r="E8601" s="620"/>
      <c r="F8601" s="48"/>
      <c r="N8601" s="285"/>
      <c r="O8601" s="285"/>
      <c r="U8601" s="285"/>
      <c r="V8601" s="285"/>
      <c r="W8601" s="285"/>
      <c r="X8601" s="285"/>
    </row>
    <row r="8602" spans="1:24">
      <c r="A8602" s="45"/>
      <c r="B8602" s="43">
        <f t="shared" si="141"/>
        <v>8580</v>
      </c>
      <c r="C8602" s="539"/>
      <c r="D8602" s="620"/>
      <c r="E8602" s="620"/>
      <c r="F8602" s="48"/>
      <c r="N8602" s="285"/>
      <c r="O8602" s="285"/>
      <c r="U8602" s="285"/>
      <c r="V8602" s="285"/>
      <c r="W8602" s="285"/>
      <c r="X8602" s="285"/>
    </row>
    <row r="8603" spans="1:24">
      <c r="A8603" s="45"/>
      <c r="B8603" s="43">
        <f t="shared" si="141"/>
        <v>8581</v>
      </c>
      <c r="C8603" s="539"/>
      <c r="D8603" s="620"/>
      <c r="E8603" s="620"/>
      <c r="F8603" s="48"/>
      <c r="N8603" s="285"/>
      <c r="O8603" s="285"/>
      <c r="U8603" s="285"/>
      <c r="V8603" s="285"/>
      <c r="W8603" s="285"/>
      <c r="X8603" s="285"/>
    </row>
    <row r="8604" spans="1:24">
      <c r="A8604" s="45"/>
      <c r="B8604" s="43">
        <f t="shared" si="141"/>
        <v>8582</v>
      </c>
      <c r="C8604" s="539"/>
      <c r="D8604" s="620"/>
      <c r="E8604" s="620"/>
      <c r="F8604" s="48"/>
      <c r="N8604" s="285"/>
      <c r="O8604" s="285"/>
      <c r="U8604" s="285"/>
      <c r="V8604" s="285"/>
      <c r="W8604" s="285"/>
      <c r="X8604" s="285"/>
    </row>
    <row r="8605" spans="1:24">
      <c r="A8605" s="45"/>
      <c r="B8605" s="43">
        <f t="shared" si="141"/>
        <v>8583</v>
      </c>
      <c r="C8605" s="539"/>
      <c r="D8605" s="620"/>
      <c r="E8605" s="620"/>
      <c r="F8605" s="48"/>
      <c r="N8605" s="285"/>
      <c r="O8605" s="285"/>
      <c r="U8605" s="285"/>
      <c r="V8605" s="285"/>
      <c r="W8605" s="285"/>
      <c r="X8605" s="285"/>
    </row>
    <row r="8606" spans="1:24">
      <c r="A8606" s="45"/>
      <c r="B8606" s="43">
        <f t="shared" si="141"/>
        <v>8584</v>
      </c>
      <c r="C8606" s="539"/>
      <c r="D8606" s="620"/>
      <c r="E8606" s="620"/>
      <c r="F8606" s="48"/>
      <c r="N8606" s="285"/>
      <c r="O8606" s="285"/>
      <c r="U8606" s="285"/>
      <c r="V8606" s="285"/>
      <c r="W8606" s="285"/>
      <c r="X8606" s="285"/>
    </row>
    <row r="8607" spans="1:24">
      <c r="A8607" s="45"/>
      <c r="B8607" s="43">
        <f t="shared" si="141"/>
        <v>8585</v>
      </c>
      <c r="C8607" s="539"/>
      <c r="D8607" s="620"/>
      <c r="E8607" s="620"/>
      <c r="F8607" s="48"/>
      <c r="N8607" s="285"/>
      <c r="O8607" s="285"/>
      <c r="U8607" s="285"/>
      <c r="V8607" s="285"/>
      <c r="W8607" s="285"/>
      <c r="X8607" s="285"/>
    </row>
    <row r="8608" spans="1:24">
      <c r="A8608" s="45"/>
      <c r="B8608" s="43">
        <f t="shared" si="141"/>
        <v>8586</v>
      </c>
      <c r="C8608" s="539"/>
      <c r="D8608" s="620"/>
      <c r="E8608" s="620"/>
      <c r="F8608" s="48"/>
      <c r="N8608" s="285"/>
      <c r="O8608" s="285"/>
      <c r="U8608" s="285"/>
      <c r="V8608" s="285"/>
      <c r="W8608" s="285"/>
      <c r="X8608" s="285"/>
    </row>
    <row r="8609" spans="1:24">
      <c r="A8609" s="45"/>
      <c r="B8609" s="43">
        <f t="shared" si="141"/>
        <v>8587</v>
      </c>
      <c r="C8609" s="539"/>
      <c r="D8609" s="620"/>
      <c r="E8609" s="620"/>
      <c r="F8609" s="48"/>
      <c r="N8609" s="285"/>
      <c r="O8609" s="285"/>
      <c r="U8609" s="285"/>
      <c r="V8609" s="285"/>
      <c r="W8609" s="285"/>
      <c r="X8609" s="285"/>
    </row>
    <row r="8610" spans="1:24">
      <c r="A8610" s="45"/>
      <c r="B8610" s="43">
        <f t="shared" si="141"/>
        <v>8588</v>
      </c>
      <c r="C8610" s="539"/>
      <c r="D8610" s="620"/>
      <c r="E8610" s="620"/>
      <c r="F8610" s="48"/>
      <c r="N8610" s="285"/>
      <c r="O8610" s="285"/>
      <c r="U8610" s="285"/>
      <c r="V8610" s="285"/>
      <c r="W8610" s="285"/>
      <c r="X8610" s="285"/>
    </row>
    <row r="8611" spans="1:24">
      <c r="A8611" s="45"/>
      <c r="B8611" s="43">
        <f t="shared" si="141"/>
        <v>8589</v>
      </c>
      <c r="C8611" s="539"/>
      <c r="D8611" s="620"/>
      <c r="E8611" s="620"/>
      <c r="F8611" s="48"/>
      <c r="N8611" s="285"/>
      <c r="O8611" s="285"/>
      <c r="U8611" s="285"/>
      <c r="V8611" s="285"/>
      <c r="W8611" s="285"/>
      <c r="X8611" s="285"/>
    </row>
    <row r="8612" spans="1:24">
      <c r="A8612" s="45"/>
      <c r="B8612" s="43">
        <f t="shared" si="141"/>
        <v>8590</v>
      </c>
      <c r="C8612" s="539"/>
      <c r="D8612" s="620"/>
      <c r="E8612" s="620"/>
      <c r="F8612" s="48"/>
      <c r="N8612" s="285"/>
      <c r="O8612" s="285"/>
      <c r="U8612" s="285"/>
      <c r="V8612" s="285"/>
      <c r="W8612" s="285"/>
      <c r="X8612" s="285"/>
    </row>
    <row r="8613" spans="1:24">
      <c r="A8613" s="45"/>
      <c r="B8613" s="43">
        <f t="shared" si="141"/>
        <v>8591</v>
      </c>
      <c r="C8613" s="539"/>
      <c r="D8613" s="620"/>
      <c r="E8613" s="620"/>
      <c r="F8613" s="48"/>
      <c r="N8613" s="285"/>
      <c r="O8613" s="285"/>
      <c r="U8613" s="285"/>
      <c r="V8613" s="285"/>
      <c r="W8613" s="285"/>
      <c r="X8613" s="285"/>
    </row>
    <row r="8614" spans="1:24">
      <c r="A8614" s="45"/>
      <c r="B8614" s="43">
        <f t="shared" si="141"/>
        <v>8592</v>
      </c>
      <c r="C8614" s="539"/>
      <c r="D8614" s="620"/>
      <c r="E8614" s="620"/>
      <c r="F8614" s="48"/>
      <c r="N8614" s="285"/>
      <c r="O8614" s="285"/>
      <c r="U8614" s="285"/>
      <c r="V8614" s="285"/>
      <c r="W8614" s="285"/>
      <c r="X8614" s="285"/>
    </row>
    <row r="8615" spans="1:24">
      <c r="A8615" s="45"/>
      <c r="B8615" s="43">
        <f t="shared" si="141"/>
        <v>8593</v>
      </c>
      <c r="C8615" s="539"/>
      <c r="D8615" s="620"/>
      <c r="E8615" s="620"/>
      <c r="F8615" s="48"/>
      <c r="N8615" s="285"/>
      <c r="O8615" s="285"/>
      <c r="U8615" s="285"/>
      <c r="V8615" s="285"/>
      <c r="W8615" s="285"/>
      <c r="X8615" s="285"/>
    </row>
    <row r="8616" spans="1:24">
      <c r="A8616" s="45"/>
      <c r="B8616" s="43">
        <f t="shared" si="141"/>
        <v>8594</v>
      </c>
      <c r="C8616" s="539"/>
      <c r="D8616" s="620"/>
      <c r="E8616" s="620"/>
      <c r="F8616" s="48"/>
      <c r="N8616" s="285"/>
      <c r="O8616" s="285"/>
      <c r="U8616" s="285"/>
      <c r="V8616" s="285"/>
      <c r="W8616" s="285"/>
      <c r="X8616" s="285"/>
    </row>
    <row r="8617" spans="1:24">
      <c r="A8617" s="45"/>
      <c r="B8617" s="43">
        <f t="shared" si="141"/>
        <v>8595</v>
      </c>
      <c r="C8617" s="539"/>
      <c r="D8617" s="620"/>
      <c r="E8617" s="620"/>
      <c r="F8617" s="48"/>
      <c r="N8617" s="285"/>
      <c r="O8617" s="285"/>
      <c r="U8617" s="285"/>
      <c r="V8617" s="285"/>
      <c r="W8617" s="285"/>
      <c r="X8617" s="285"/>
    </row>
    <row r="8618" spans="1:24">
      <c r="A8618" s="45"/>
      <c r="B8618" s="43">
        <f t="shared" si="141"/>
        <v>8596</v>
      </c>
      <c r="C8618" s="539"/>
      <c r="D8618" s="620"/>
      <c r="E8618" s="620"/>
      <c r="F8618" s="48"/>
      <c r="N8618" s="285"/>
      <c r="O8618" s="285"/>
      <c r="U8618" s="285"/>
      <c r="V8618" s="285"/>
      <c r="W8618" s="285"/>
      <c r="X8618" s="285"/>
    </row>
    <row r="8619" spans="1:24">
      <c r="A8619" s="45"/>
      <c r="B8619" s="43">
        <f t="shared" si="141"/>
        <v>8597</v>
      </c>
      <c r="C8619" s="539"/>
      <c r="D8619" s="620"/>
      <c r="E8619" s="620"/>
      <c r="F8619" s="48"/>
      <c r="N8619" s="285"/>
      <c r="O8619" s="285"/>
      <c r="U8619" s="285"/>
      <c r="V8619" s="285"/>
      <c r="W8619" s="285"/>
      <c r="X8619" s="285"/>
    </row>
    <row r="8620" spans="1:24">
      <c r="A8620" s="45"/>
      <c r="B8620" s="43">
        <f t="shared" si="141"/>
        <v>8598</v>
      </c>
      <c r="C8620" s="539"/>
      <c r="D8620" s="620"/>
      <c r="E8620" s="620"/>
      <c r="F8620" s="48"/>
      <c r="N8620" s="285"/>
      <c r="O8620" s="285"/>
      <c r="U8620" s="285"/>
      <c r="V8620" s="285"/>
      <c r="W8620" s="285"/>
      <c r="X8620" s="285"/>
    </row>
    <row r="8621" spans="1:24">
      <c r="A8621" s="45"/>
      <c r="B8621" s="43">
        <f t="shared" si="141"/>
        <v>8599</v>
      </c>
      <c r="C8621" s="539"/>
      <c r="D8621" s="620"/>
      <c r="E8621" s="620"/>
      <c r="F8621" s="48"/>
      <c r="N8621" s="285"/>
      <c r="O8621" s="285"/>
      <c r="U8621" s="285"/>
      <c r="V8621" s="285"/>
      <c r="W8621" s="285"/>
      <c r="X8621" s="285"/>
    </row>
    <row r="8622" spans="1:24">
      <c r="A8622" s="45"/>
      <c r="B8622" s="43">
        <f t="shared" si="141"/>
        <v>8600</v>
      </c>
      <c r="C8622" s="539"/>
      <c r="D8622" s="620"/>
      <c r="E8622" s="620"/>
      <c r="F8622" s="48"/>
      <c r="N8622" s="285"/>
      <c r="O8622" s="285"/>
      <c r="U8622" s="285"/>
      <c r="V8622" s="285"/>
      <c r="W8622" s="285"/>
      <c r="X8622" s="285"/>
    </row>
    <row r="8623" spans="1:24">
      <c r="A8623" s="45"/>
      <c r="B8623" s="43">
        <f t="shared" si="141"/>
        <v>8601</v>
      </c>
      <c r="C8623" s="539"/>
      <c r="D8623" s="620"/>
      <c r="E8623" s="620"/>
      <c r="F8623" s="48"/>
      <c r="N8623" s="285"/>
      <c r="O8623" s="285"/>
      <c r="U8623" s="285"/>
      <c r="V8623" s="285"/>
      <c r="W8623" s="285"/>
      <c r="X8623" s="285"/>
    </row>
    <row r="8624" spans="1:24">
      <c r="A8624" s="45"/>
      <c r="B8624" s="43">
        <f t="shared" si="141"/>
        <v>8602</v>
      </c>
      <c r="C8624" s="539"/>
      <c r="D8624" s="620"/>
      <c r="E8624" s="620"/>
      <c r="F8624" s="48"/>
      <c r="N8624" s="285"/>
      <c r="O8624" s="285"/>
      <c r="U8624" s="285"/>
      <c r="V8624" s="285"/>
      <c r="W8624" s="285"/>
      <c r="X8624" s="285"/>
    </row>
    <row r="8625" spans="1:24">
      <c r="A8625" s="45"/>
      <c r="B8625" s="43">
        <f t="shared" si="141"/>
        <v>8603</v>
      </c>
      <c r="C8625" s="539"/>
      <c r="D8625" s="620"/>
      <c r="E8625" s="620"/>
      <c r="F8625" s="48"/>
      <c r="N8625" s="285"/>
      <c r="O8625" s="285"/>
      <c r="U8625" s="285"/>
      <c r="V8625" s="285"/>
      <c r="W8625" s="285"/>
      <c r="X8625" s="285"/>
    </row>
    <row r="8626" spans="1:24">
      <c r="A8626" s="45"/>
      <c r="B8626" s="43">
        <f t="shared" si="141"/>
        <v>8604</v>
      </c>
      <c r="C8626" s="539"/>
      <c r="D8626" s="620"/>
      <c r="E8626" s="620"/>
      <c r="F8626" s="48"/>
      <c r="N8626" s="285"/>
      <c r="O8626" s="285"/>
      <c r="U8626" s="285"/>
      <c r="V8626" s="285"/>
      <c r="W8626" s="285"/>
      <c r="X8626" s="285"/>
    </row>
    <row r="8627" spans="1:24">
      <c r="A8627" s="45"/>
      <c r="B8627" s="43">
        <f t="shared" si="141"/>
        <v>8605</v>
      </c>
      <c r="C8627" s="539"/>
      <c r="D8627" s="620"/>
      <c r="E8627" s="620"/>
      <c r="F8627" s="48"/>
      <c r="N8627" s="285"/>
      <c r="O8627" s="285"/>
      <c r="U8627" s="285"/>
      <c r="V8627" s="285"/>
      <c r="W8627" s="285"/>
      <c r="X8627" s="285"/>
    </row>
    <row r="8628" spans="1:24">
      <c r="A8628" s="45"/>
      <c r="B8628" s="43">
        <f t="shared" si="141"/>
        <v>8606</v>
      </c>
      <c r="C8628" s="539"/>
      <c r="D8628" s="620"/>
      <c r="E8628" s="620"/>
      <c r="F8628" s="48"/>
      <c r="N8628" s="285"/>
      <c r="O8628" s="285"/>
      <c r="U8628" s="285"/>
      <c r="V8628" s="285"/>
      <c r="W8628" s="285"/>
      <c r="X8628" s="285"/>
    </row>
    <row r="8629" spans="1:24">
      <c r="A8629" s="45"/>
      <c r="B8629" s="43">
        <f t="shared" si="141"/>
        <v>8607</v>
      </c>
      <c r="C8629" s="539"/>
      <c r="D8629" s="620"/>
      <c r="E8629" s="620"/>
      <c r="F8629" s="48"/>
      <c r="N8629" s="285"/>
      <c r="O8629" s="285"/>
      <c r="U8629" s="285"/>
      <c r="V8629" s="285"/>
      <c r="W8629" s="285"/>
      <c r="X8629" s="285"/>
    </row>
    <row r="8630" spans="1:24">
      <c r="A8630" s="45"/>
      <c r="B8630" s="43">
        <f t="shared" si="141"/>
        <v>8608</v>
      </c>
      <c r="C8630" s="539"/>
      <c r="D8630" s="620"/>
      <c r="E8630" s="620"/>
      <c r="F8630" s="48"/>
      <c r="N8630" s="285"/>
      <c r="O8630" s="285"/>
      <c r="U8630" s="285"/>
      <c r="V8630" s="285"/>
      <c r="W8630" s="285"/>
      <c r="X8630" s="285"/>
    </row>
    <row r="8631" spans="1:24">
      <c r="A8631" s="45"/>
      <c r="B8631" s="43">
        <f t="shared" si="141"/>
        <v>8609</v>
      </c>
      <c r="C8631" s="539"/>
      <c r="D8631" s="620"/>
      <c r="E8631" s="620"/>
      <c r="F8631" s="48"/>
      <c r="N8631" s="285"/>
      <c r="O8631" s="285"/>
      <c r="U8631" s="285"/>
      <c r="V8631" s="285"/>
      <c r="W8631" s="285"/>
      <c r="X8631" s="285"/>
    </row>
    <row r="8632" spans="1:24">
      <c r="A8632" s="45"/>
      <c r="B8632" s="43">
        <f t="shared" si="141"/>
        <v>8610</v>
      </c>
      <c r="C8632" s="539"/>
      <c r="D8632" s="620"/>
      <c r="E8632" s="620"/>
      <c r="F8632" s="48"/>
      <c r="N8632" s="285"/>
      <c r="O8632" s="285"/>
      <c r="U8632" s="285"/>
      <c r="V8632" s="285"/>
      <c r="W8632" s="285"/>
      <c r="X8632" s="285"/>
    </row>
    <row r="8633" spans="1:24">
      <c r="A8633" s="45"/>
      <c r="B8633" s="43">
        <f t="shared" si="141"/>
        <v>8611</v>
      </c>
      <c r="C8633" s="539"/>
      <c r="D8633" s="620"/>
      <c r="E8633" s="620"/>
      <c r="F8633" s="48"/>
      <c r="N8633" s="285"/>
      <c r="O8633" s="285"/>
      <c r="U8633" s="285"/>
      <c r="V8633" s="285"/>
      <c r="W8633" s="285"/>
      <c r="X8633" s="285"/>
    </row>
    <row r="8634" spans="1:24">
      <c r="A8634" s="45"/>
      <c r="B8634" s="43">
        <f t="shared" si="141"/>
        <v>8612</v>
      </c>
      <c r="C8634" s="539"/>
      <c r="D8634" s="620"/>
      <c r="E8634" s="620"/>
      <c r="F8634" s="48"/>
      <c r="N8634" s="285"/>
      <c r="O8634" s="285"/>
      <c r="U8634" s="285"/>
      <c r="V8634" s="285"/>
      <c r="W8634" s="285"/>
      <c r="X8634" s="285"/>
    </row>
    <row r="8635" spans="1:24">
      <c r="A8635" s="45"/>
      <c r="B8635" s="43">
        <f t="shared" si="141"/>
        <v>8613</v>
      </c>
      <c r="C8635" s="539"/>
      <c r="D8635" s="620"/>
      <c r="E8635" s="620"/>
      <c r="F8635" s="48"/>
      <c r="N8635" s="285"/>
      <c r="O8635" s="285"/>
      <c r="U8635" s="285"/>
      <c r="V8635" s="285"/>
      <c r="W8635" s="285"/>
      <c r="X8635" s="285"/>
    </row>
    <row r="8636" spans="1:24">
      <c r="A8636" s="45"/>
      <c r="B8636" s="43">
        <f t="shared" si="141"/>
        <v>8614</v>
      </c>
      <c r="C8636" s="539"/>
      <c r="D8636" s="620"/>
      <c r="E8636" s="620"/>
      <c r="F8636" s="48"/>
      <c r="N8636" s="285"/>
      <c r="O8636" s="285"/>
      <c r="U8636" s="285"/>
      <c r="V8636" s="285"/>
      <c r="W8636" s="285"/>
      <c r="X8636" s="285"/>
    </row>
    <row r="8637" spans="1:24">
      <c r="A8637" s="45"/>
      <c r="B8637" s="43">
        <f t="shared" si="141"/>
        <v>8615</v>
      </c>
      <c r="C8637" s="539"/>
      <c r="D8637" s="620"/>
      <c r="E8637" s="620"/>
      <c r="F8637" s="48"/>
      <c r="N8637" s="285"/>
      <c r="O8637" s="285"/>
      <c r="U8637" s="285"/>
      <c r="V8637" s="285"/>
      <c r="W8637" s="285"/>
      <c r="X8637" s="285"/>
    </row>
    <row r="8638" spans="1:24">
      <c r="A8638" s="45"/>
      <c r="B8638" s="43">
        <f t="shared" si="141"/>
        <v>8616</v>
      </c>
      <c r="C8638" s="539"/>
      <c r="D8638" s="620"/>
      <c r="E8638" s="620"/>
      <c r="F8638" s="48"/>
      <c r="N8638" s="285"/>
      <c r="O8638" s="285"/>
      <c r="U8638" s="285"/>
      <c r="V8638" s="285"/>
      <c r="W8638" s="285"/>
      <c r="X8638" s="285"/>
    </row>
    <row r="8639" spans="1:24">
      <c r="A8639" s="45"/>
      <c r="B8639" s="43">
        <f t="shared" si="141"/>
        <v>8617</v>
      </c>
      <c r="C8639" s="539"/>
      <c r="D8639" s="620"/>
      <c r="E8639" s="620"/>
      <c r="F8639" s="48"/>
      <c r="N8639" s="285"/>
      <c r="O8639" s="285"/>
      <c r="U8639" s="285"/>
      <c r="V8639" s="285"/>
      <c r="W8639" s="285"/>
      <c r="X8639" s="285"/>
    </row>
    <row r="8640" spans="1:24">
      <c r="A8640" s="45"/>
      <c r="B8640" s="43">
        <f t="shared" si="141"/>
        <v>8618</v>
      </c>
      <c r="C8640" s="539"/>
      <c r="D8640" s="620"/>
      <c r="E8640" s="620"/>
      <c r="F8640" s="48"/>
      <c r="N8640" s="285"/>
      <c r="O8640" s="285"/>
      <c r="U8640" s="285"/>
      <c r="V8640" s="285"/>
      <c r="W8640" s="285"/>
      <c r="X8640" s="285"/>
    </row>
    <row r="8641" spans="1:24">
      <c r="A8641" s="45"/>
      <c r="B8641" s="43">
        <f t="shared" si="141"/>
        <v>8619</v>
      </c>
      <c r="C8641" s="539"/>
      <c r="D8641" s="620"/>
      <c r="E8641" s="620"/>
      <c r="F8641" s="48"/>
      <c r="N8641" s="285"/>
      <c r="O8641" s="285"/>
      <c r="U8641" s="285"/>
      <c r="V8641" s="285"/>
      <c r="W8641" s="285"/>
      <c r="X8641" s="285"/>
    </row>
    <row r="8642" spans="1:24">
      <c r="A8642" s="45"/>
      <c r="B8642" s="43">
        <f t="shared" si="141"/>
        <v>8620</v>
      </c>
      <c r="C8642" s="539"/>
      <c r="D8642" s="620"/>
      <c r="E8642" s="620"/>
      <c r="F8642" s="48"/>
      <c r="N8642" s="285"/>
      <c r="O8642" s="285"/>
      <c r="U8642" s="285"/>
      <c r="V8642" s="285"/>
      <c r="W8642" s="285"/>
      <c r="X8642" s="285"/>
    </row>
    <row r="8643" spans="1:24">
      <c r="A8643" s="45"/>
      <c r="B8643" s="43">
        <f t="shared" si="141"/>
        <v>8621</v>
      </c>
      <c r="C8643" s="539"/>
      <c r="D8643" s="620"/>
      <c r="E8643" s="620"/>
      <c r="F8643" s="48"/>
      <c r="N8643" s="285"/>
      <c r="O8643" s="285"/>
      <c r="U8643" s="285"/>
      <c r="V8643" s="285"/>
      <c r="W8643" s="285"/>
      <c r="X8643" s="285"/>
    </row>
    <row r="8644" spans="1:24">
      <c r="A8644" s="45"/>
      <c r="B8644" s="43">
        <f t="shared" si="141"/>
        <v>8622</v>
      </c>
      <c r="C8644" s="539"/>
      <c r="D8644" s="620"/>
      <c r="E8644" s="620"/>
      <c r="F8644" s="48"/>
      <c r="N8644" s="285"/>
      <c r="O8644" s="285"/>
      <c r="U8644" s="285"/>
      <c r="V8644" s="285"/>
      <c r="W8644" s="285"/>
      <c r="X8644" s="285"/>
    </row>
    <row r="8645" spans="1:24">
      <c r="A8645" s="45"/>
      <c r="B8645" s="43">
        <f t="shared" si="141"/>
        <v>8623</v>
      </c>
      <c r="C8645" s="539"/>
      <c r="D8645" s="620"/>
      <c r="E8645" s="620"/>
      <c r="F8645" s="48"/>
      <c r="N8645" s="285"/>
      <c r="O8645" s="285"/>
      <c r="U8645" s="285"/>
      <c r="V8645" s="285"/>
      <c r="W8645" s="285"/>
      <c r="X8645" s="285"/>
    </row>
    <row r="8646" spans="1:24">
      <c r="A8646" s="45"/>
      <c r="B8646" s="43">
        <f t="shared" si="141"/>
        <v>8624</v>
      </c>
      <c r="C8646" s="539"/>
      <c r="D8646" s="620"/>
      <c r="E8646" s="620"/>
      <c r="F8646" s="48"/>
      <c r="N8646" s="285"/>
      <c r="O8646" s="285"/>
      <c r="U8646" s="285"/>
      <c r="V8646" s="285"/>
      <c r="W8646" s="285"/>
      <c r="X8646" s="285"/>
    </row>
    <row r="8647" spans="1:24">
      <c r="A8647" s="45"/>
      <c r="B8647" s="43">
        <f t="shared" si="141"/>
        <v>8625</v>
      </c>
      <c r="C8647" s="539"/>
      <c r="D8647" s="620"/>
      <c r="E8647" s="620"/>
      <c r="F8647" s="48"/>
      <c r="N8647" s="285"/>
      <c r="O8647" s="285"/>
      <c r="U8647" s="285"/>
      <c r="V8647" s="285"/>
      <c r="W8647" s="285"/>
      <c r="X8647" s="285"/>
    </row>
    <row r="8648" spans="1:24">
      <c r="A8648" s="45"/>
      <c r="B8648" s="43">
        <f t="shared" si="141"/>
        <v>8626</v>
      </c>
      <c r="C8648" s="539"/>
      <c r="D8648" s="620"/>
      <c r="E8648" s="620"/>
      <c r="F8648" s="48"/>
      <c r="N8648" s="285"/>
      <c r="O8648" s="285"/>
      <c r="U8648" s="285"/>
      <c r="V8648" s="285"/>
      <c r="W8648" s="285"/>
      <c r="X8648" s="285"/>
    </row>
    <row r="8649" spans="1:24">
      <c r="A8649" s="45"/>
      <c r="B8649" s="43">
        <f t="shared" si="141"/>
        <v>8627</v>
      </c>
      <c r="C8649" s="539"/>
      <c r="D8649" s="620"/>
      <c r="E8649" s="620"/>
      <c r="F8649" s="48"/>
      <c r="N8649" s="285"/>
      <c r="O8649" s="285"/>
      <c r="U8649" s="285"/>
      <c r="V8649" s="285"/>
      <c r="W8649" s="285"/>
      <c r="X8649" s="285"/>
    </row>
    <row r="8650" spans="1:24">
      <c r="A8650" s="45"/>
      <c r="B8650" s="43">
        <f t="shared" si="141"/>
        <v>8628</v>
      </c>
      <c r="C8650" s="539"/>
      <c r="D8650" s="620"/>
      <c r="E8650" s="620"/>
      <c r="F8650" s="48"/>
      <c r="N8650" s="285"/>
      <c r="O8650" s="285"/>
      <c r="U8650" s="285"/>
      <c r="V8650" s="285"/>
      <c r="W8650" s="285"/>
      <c r="X8650" s="285"/>
    </row>
    <row r="8651" spans="1:24">
      <c r="A8651" s="45"/>
      <c r="B8651" s="43">
        <f t="shared" si="141"/>
        <v>8629</v>
      </c>
      <c r="C8651" s="539"/>
      <c r="D8651" s="620"/>
      <c r="E8651" s="620"/>
      <c r="F8651" s="48"/>
      <c r="N8651" s="285"/>
      <c r="O8651" s="285"/>
      <c r="U8651" s="285"/>
      <c r="V8651" s="285"/>
      <c r="W8651" s="285"/>
      <c r="X8651" s="285"/>
    </row>
    <row r="8652" spans="1:24">
      <c r="A8652" s="45"/>
      <c r="B8652" s="43">
        <f t="shared" si="141"/>
        <v>8630</v>
      </c>
      <c r="C8652" s="539"/>
      <c r="D8652" s="620"/>
      <c r="E8652" s="620"/>
      <c r="F8652" s="48"/>
      <c r="N8652" s="285"/>
      <c r="O8652" s="285"/>
      <c r="U8652" s="285"/>
      <c r="V8652" s="285"/>
      <c r="W8652" s="285"/>
      <c r="X8652" s="285"/>
    </row>
    <row r="8653" spans="1:24">
      <c r="A8653" s="45"/>
      <c r="B8653" s="43">
        <f t="shared" si="141"/>
        <v>8631</v>
      </c>
      <c r="C8653" s="539"/>
      <c r="D8653" s="620"/>
      <c r="E8653" s="620"/>
      <c r="F8653" s="48"/>
      <c r="N8653" s="285"/>
      <c r="O8653" s="285"/>
      <c r="U8653" s="285"/>
      <c r="V8653" s="285"/>
      <c r="W8653" s="285"/>
      <c r="X8653" s="285"/>
    </row>
    <row r="8654" spans="1:24">
      <c r="A8654" s="45"/>
      <c r="B8654" s="43">
        <f t="shared" si="141"/>
        <v>8632</v>
      </c>
      <c r="C8654" s="539"/>
      <c r="D8654" s="620"/>
      <c r="E8654" s="620"/>
      <c r="F8654" s="48"/>
      <c r="N8654" s="285"/>
      <c r="O8654" s="285"/>
      <c r="U8654" s="285"/>
      <c r="V8654" s="285"/>
      <c r="W8654" s="285"/>
      <c r="X8654" s="285"/>
    </row>
    <row r="8655" spans="1:24">
      <c r="A8655" s="45"/>
      <c r="B8655" s="43">
        <f t="shared" si="141"/>
        <v>8633</v>
      </c>
      <c r="C8655" s="539"/>
      <c r="D8655" s="620"/>
      <c r="E8655" s="620"/>
      <c r="F8655" s="48"/>
      <c r="N8655" s="285"/>
      <c r="O8655" s="285"/>
      <c r="U8655" s="285"/>
      <c r="V8655" s="285"/>
      <c r="W8655" s="285"/>
      <c r="X8655" s="285"/>
    </row>
    <row r="8656" spans="1:24">
      <c r="A8656" s="45"/>
      <c r="B8656" s="43">
        <f t="shared" si="141"/>
        <v>8634</v>
      </c>
      <c r="C8656" s="539"/>
      <c r="D8656" s="620"/>
      <c r="E8656" s="620"/>
      <c r="F8656" s="48"/>
      <c r="N8656" s="285"/>
      <c r="O8656" s="285"/>
      <c r="U8656" s="285"/>
      <c r="V8656" s="285"/>
      <c r="W8656" s="285"/>
      <c r="X8656" s="285"/>
    </row>
    <row r="8657" spans="1:24">
      <c r="A8657" s="45"/>
      <c r="B8657" s="43">
        <f t="shared" si="141"/>
        <v>8635</v>
      </c>
      <c r="C8657" s="539"/>
      <c r="D8657" s="620"/>
      <c r="E8657" s="620"/>
      <c r="F8657" s="48"/>
      <c r="N8657" s="285"/>
      <c r="O8657" s="285"/>
      <c r="U8657" s="285"/>
      <c r="V8657" s="285"/>
      <c r="W8657" s="285"/>
      <c r="X8657" s="285"/>
    </row>
    <row r="8658" spans="1:24">
      <c r="A8658" s="45"/>
      <c r="B8658" s="43">
        <f t="shared" si="141"/>
        <v>8636</v>
      </c>
      <c r="C8658" s="539"/>
      <c r="D8658" s="620"/>
      <c r="E8658" s="620"/>
      <c r="F8658" s="48"/>
      <c r="N8658" s="285"/>
      <c r="O8658" s="285"/>
      <c r="U8658" s="285"/>
      <c r="V8658" s="285"/>
      <c r="W8658" s="285"/>
      <c r="X8658" s="285"/>
    </row>
    <row r="8659" spans="1:24">
      <c r="A8659" s="45"/>
      <c r="B8659" s="43">
        <f t="shared" si="141"/>
        <v>8637</v>
      </c>
      <c r="C8659" s="539"/>
      <c r="D8659" s="620"/>
      <c r="E8659" s="620"/>
      <c r="F8659" s="48"/>
      <c r="N8659" s="285"/>
      <c r="O8659" s="285"/>
      <c r="U8659" s="285"/>
      <c r="V8659" s="285"/>
      <c r="W8659" s="285"/>
      <c r="X8659" s="285"/>
    </row>
    <row r="8660" spans="1:24">
      <c r="A8660" s="45"/>
      <c r="B8660" s="43">
        <f t="shared" si="141"/>
        <v>8638</v>
      </c>
      <c r="C8660" s="539"/>
      <c r="D8660" s="620"/>
      <c r="E8660" s="620"/>
      <c r="F8660" s="48"/>
      <c r="N8660" s="285"/>
      <c r="O8660" s="285"/>
      <c r="U8660" s="285"/>
      <c r="V8660" s="285"/>
      <c r="W8660" s="285"/>
      <c r="X8660" s="285"/>
    </row>
    <row r="8661" spans="1:24">
      <c r="A8661" s="45"/>
      <c r="B8661" s="43">
        <f t="shared" si="141"/>
        <v>8639</v>
      </c>
      <c r="C8661" s="539"/>
      <c r="D8661" s="620"/>
      <c r="E8661" s="620"/>
      <c r="F8661" s="48"/>
      <c r="N8661" s="285"/>
      <c r="O8661" s="285"/>
      <c r="U8661" s="285"/>
      <c r="V8661" s="285"/>
      <c r="W8661" s="285"/>
      <c r="X8661" s="285"/>
    </row>
    <row r="8662" spans="1:24">
      <c r="A8662" s="45"/>
      <c r="B8662" s="43">
        <f t="shared" si="141"/>
        <v>8640</v>
      </c>
      <c r="C8662" s="539"/>
      <c r="D8662" s="620"/>
      <c r="E8662" s="620"/>
      <c r="F8662" s="48"/>
      <c r="N8662" s="285"/>
      <c r="O8662" s="285"/>
      <c r="U8662" s="285"/>
      <c r="V8662" s="285"/>
      <c r="W8662" s="285"/>
      <c r="X8662" s="285"/>
    </row>
    <row r="8663" spans="1:24">
      <c r="A8663" s="45"/>
      <c r="B8663" s="43">
        <f t="shared" si="141"/>
        <v>8641</v>
      </c>
      <c r="C8663" s="539"/>
      <c r="D8663" s="620"/>
      <c r="E8663" s="620"/>
      <c r="F8663" s="48"/>
      <c r="N8663" s="285"/>
      <c r="O8663" s="285"/>
      <c r="U8663" s="285"/>
      <c r="V8663" s="285"/>
      <c r="W8663" s="285"/>
      <c r="X8663" s="285"/>
    </row>
    <row r="8664" spans="1:24">
      <c r="A8664" s="45"/>
      <c r="B8664" s="43">
        <f t="shared" si="141"/>
        <v>8642</v>
      </c>
      <c r="C8664" s="539"/>
      <c r="D8664" s="620"/>
      <c r="E8664" s="620"/>
      <c r="F8664" s="48"/>
      <c r="N8664" s="285"/>
      <c r="O8664" s="285"/>
      <c r="U8664" s="285"/>
      <c r="V8664" s="285"/>
      <c r="W8664" s="285"/>
      <c r="X8664" s="285"/>
    </row>
    <row r="8665" spans="1:24">
      <c r="A8665" s="45"/>
      <c r="B8665" s="43">
        <f t="shared" ref="B8665:B8728" si="142">B8664+1</f>
        <v>8643</v>
      </c>
      <c r="C8665" s="539"/>
      <c r="D8665" s="620"/>
      <c r="E8665" s="620"/>
      <c r="F8665" s="48"/>
      <c r="N8665" s="285"/>
      <c r="O8665" s="285"/>
      <c r="U8665" s="285"/>
      <c r="V8665" s="285"/>
      <c r="W8665" s="285"/>
      <c r="X8665" s="285"/>
    </row>
    <row r="8666" spans="1:24">
      <c r="A8666" s="45"/>
      <c r="B8666" s="43">
        <f t="shared" si="142"/>
        <v>8644</v>
      </c>
      <c r="C8666" s="539"/>
      <c r="D8666" s="620"/>
      <c r="E8666" s="620"/>
      <c r="F8666" s="48"/>
      <c r="N8666" s="285"/>
      <c r="O8666" s="285"/>
      <c r="U8666" s="285"/>
      <c r="V8666" s="285"/>
      <c r="W8666" s="285"/>
      <c r="X8666" s="285"/>
    </row>
    <row r="8667" spans="1:24">
      <c r="A8667" s="45"/>
      <c r="B8667" s="43">
        <f t="shared" si="142"/>
        <v>8645</v>
      </c>
      <c r="C8667" s="539"/>
      <c r="D8667" s="620"/>
      <c r="E8667" s="620"/>
      <c r="F8667" s="48"/>
      <c r="N8667" s="285"/>
      <c r="O8667" s="285"/>
      <c r="U8667" s="285"/>
      <c r="V8667" s="285"/>
      <c r="W8667" s="285"/>
      <c r="X8667" s="285"/>
    </row>
    <row r="8668" spans="1:24">
      <c r="A8668" s="45"/>
      <c r="B8668" s="43">
        <f t="shared" si="142"/>
        <v>8646</v>
      </c>
      <c r="C8668" s="539"/>
      <c r="D8668" s="620"/>
      <c r="E8668" s="620"/>
      <c r="F8668" s="48"/>
      <c r="N8668" s="285"/>
      <c r="O8668" s="285"/>
      <c r="U8668" s="285"/>
      <c r="V8668" s="285"/>
      <c r="W8668" s="285"/>
      <c r="X8668" s="285"/>
    </row>
    <row r="8669" spans="1:24">
      <c r="A8669" s="45"/>
      <c r="B8669" s="43">
        <f t="shared" si="142"/>
        <v>8647</v>
      </c>
      <c r="C8669" s="539"/>
      <c r="D8669" s="620"/>
      <c r="E8669" s="620"/>
      <c r="F8669" s="48"/>
      <c r="N8669" s="285"/>
      <c r="O8669" s="285"/>
      <c r="U8669" s="285"/>
      <c r="V8669" s="285"/>
      <c r="W8669" s="285"/>
      <c r="X8669" s="285"/>
    </row>
    <row r="8670" spans="1:24">
      <c r="A8670" s="45"/>
      <c r="B8670" s="43">
        <f t="shared" si="142"/>
        <v>8648</v>
      </c>
      <c r="C8670" s="539"/>
      <c r="D8670" s="620"/>
      <c r="E8670" s="620"/>
      <c r="F8670" s="48"/>
      <c r="N8670" s="285"/>
      <c r="O8670" s="285"/>
      <c r="U8670" s="285"/>
      <c r="V8670" s="285"/>
      <c r="W8670" s="285"/>
      <c r="X8670" s="285"/>
    </row>
    <row r="8671" spans="1:24">
      <c r="A8671" s="45"/>
      <c r="B8671" s="43">
        <f t="shared" si="142"/>
        <v>8649</v>
      </c>
      <c r="C8671" s="539"/>
      <c r="D8671" s="620"/>
      <c r="E8671" s="620"/>
      <c r="F8671" s="48"/>
      <c r="N8671" s="285"/>
      <c r="O8671" s="285"/>
      <c r="U8671" s="285"/>
      <c r="V8671" s="285"/>
      <c r="W8671" s="285"/>
      <c r="X8671" s="285"/>
    </row>
    <row r="8672" spans="1:24">
      <c r="A8672" s="45"/>
      <c r="B8672" s="43">
        <f t="shared" si="142"/>
        <v>8650</v>
      </c>
      <c r="C8672" s="539"/>
      <c r="D8672" s="620"/>
      <c r="E8672" s="620"/>
      <c r="F8672" s="48"/>
      <c r="N8672" s="285"/>
      <c r="O8672" s="285"/>
      <c r="U8672" s="285"/>
      <c r="V8672" s="285"/>
      <c r="W8672" s="285"/>
      <c r="X8672" s="285"/>
    </row>
    <row r="8673" spans="1:24">
      <c r="A8673" s="45"/>
      <c r="B8673" s="43">
        <f t="shared" si="142"/>
        <v>8651</v>
      </c>
      <c r="C8673" s="539"/>
      <c r="D8673" s="620"/>
      <c r="E8673" s="620"/>
      <c r="F8673" s="48"/>
      <c r="N8673" s="285"/>
      <c r="O8673" s="285"/>
      <c r="U8673" s="285"/>
      <c r="V8673" s="285"/>
      <c r="W8673" s="285"/>
      <c r="X8673" s="285"/>
    </row>
    <row r="8674" spans="1:24">
      <c r="A8674" s="45"/>
      <c r="B8674" s="43">
        <f t="shared" si="142"/>
        <v>8652</v>
      </c>
      <c r="C8674" s="539"/>
      <c r="D8674" s="620"/>
      <c r="E8674" s="620"/>
      <c r="F8674" s="48"/>
      <c r="N8674" s="285"/>
      <c r="O8674" s="285"/>
      <c r="U8674" s="285"/>
      <c r="V8674" s="285"/>
      <c r="W8674" s="285"/>
      <c r="X8674" s="285"/>
    </row>
    <row r="8675" spans="1:24">
      <c r="A8675" s="45"/>
      <c r="B8675" s="43">
        <f t="shared" si="142"/>
        <v>8653</v>
      </c>
      <c r="C8675" s="539"/>
      <c r="D8675" s="620"/>
      <c r="E8675" s="620"/>
      <c r="F8675" s="48"/>
      <c r="N8675" s="285"/>
      <c r="O8675" s="285"/>
      <c r="U8675" s="285"/>
      <c r="V8675" s="285"/>
      <c r="W8675" s="285"/>
      <c r="X8675" s="285"/>
    </row>
    <row r="8676" spans="1:24">
      <c r="A8676" s="45"/>
      <c r="B8676" s="43">
        <f t="shared" si="142"/>
        <v>8654</v>
      </c>
      <c r="C8676" s="539"/>
      <c r="D8676" s="620"/>
      <c r="E8676" s="620"/>
      <c r="F8676" s="48"/>
      <c r="N8676" s="285"/>
      <c r="O8676" s="285"/>
      <c r="U8676" s="285"/>
      <c r="V8676" s="285"/>
      <c r="W8676" s="285"/>
      <c r="X8676" s="285"/>
    </row>
    <row r="8677" spans="1:24">
      <c r="A8677" s="45"/>
      <c r="B8677" s="43">
        <f t="shared" si="142"/>
        <v>8655</v>
      </c>
      <c r="C8677" s="539"/>
      <c r="D8677" s="620"/>
      <c r="E8677" s="620"/>
      <c r="F8677" s="48"/>
      <c r="N8677" s="285"/>
      <c r="O8677" s="285"/>
      <c r="U8677" s="285"/>
      <c r="V8677" s="285"/>
      <c r="W8677" s="285"/>
      <c r="X8677" s="285"/>
    </row>
    <row r="8678" spans="1:24">
      <c r="A8678" s="45"/>
      <c r="B8678" s="43">
        <f t="shared" si="142"/>
        <v>8656</v>
      </c>
      <c r="C8678" s="539"/>
      <c r="D8678" s="620"/>
      <c r="E8678" s="620"/>
      <c r="F8678" s="48"/>
      <c r="N8678" s="285"/>
      <c r="O8678" s="285"/>
      <c r="U8678" s="285"/>
      <c r="V8678" s="285"/>
      <c r="W8678" s="285"/>
      <c r="X8678" s="285"/>
    </row>
    <row r="8679" spans="1:24">
      <c r="A8679" s="45"/>
      <c r="B8679" s="43">
        <f t="shared" si="142"/>
        <v>8657</v>
      </c>
      <c r="C8679" s="539"/>
      <c r="D8679" s="620"/>
      <c r="E8679" s="620"/>
      <c r="F8679" s="48"/>
      <c r="N8679" s="285"/>
      <c r="O8679" s="285"/>
      <c r="U8679" s="285"/>
      <c r="V8679" s="285"/>
      <c r="W8679" s="285"/>
      <c r="X8679" s="285"/>
    </row>
    <row r="8680" spans="1:24">
      <c r="A8680" s="45"/>
      <c r="B8680" s="43">
        <f t="shared" si="142"/>
        <v>8658</v>
      </c>
      <c r="C8680" s="539"/>
      <c r="D8680" s="620"/>
      <c r="E8680" s="620"/>
      <c r="F8680" s="48"/>
      <c r="N8680" s="285"/>
      <c r="O8680" s="285"/>
      <c r="U8680" s="285"/>
      <c r="V8680" s="285"/>
      <c r="W8680" s="285"/>
      <c r="X8680" s="285"/>
    </row>
    <row r="8681" spans="1:24">
      <c r="A8681" s="45"/>
      <c r="B8681" s="43">
        <f t="shared" si="142"/>
        <v>8659</v>
      </c>
      <c r="C8681" s="539"/>
      <c r="D8681" s="620"/>
      <c r="E8681" s="620"/>
      <c r="F8681" s="48"/>
      <c r="N8681" s="285"/>
      <c r="O8681" s="285"/>
      <c r="U8681" s="285"/>
      <c r="V8681" s="285"/>
      <c r="W8681" s="285"/>
      <c r="X8681" s="285"/>
    </row>
    <row r="8682" spans="1:24">
      <c r="A8682" s="45"/>
      <c r="B8682" s="43">
        <f t="shared" si="142"/>
        <v>8660</v>
      </c>
      <c r="C8682" s="539"/>
      <c r="D8682" s="620"/>
      <c r="E8682" s="620"/>
      <c r="F8682" s="48"/>
      <c r="N8682" s="285"/>
      <c r="O8682" s="285"/>
      <c r="U8682" s="285"/>
      <c r="V8682" s="285"/>
      <c r="W8682" s="285"/>
      <c r="X8682" s="285"/>
    </row>
    <row r="8683" spans="1:24">
      <c r="A8683" s="45"/>
      <c r="B8683" s="43">
        <f t="shared" si="142"/>
        <v>8661</v>
      </c>
      <c r="C8683" s="539"/>
      <c r="D8683" s="620"/>
      <c r="E8683" s="620"/>
      <c r="F8683" s="48"/>
      <c r="N8683" s="285"/>
      <c r="O8683" s="285"/>
      <c r="U8683" s="285"/>
      <c r="V8683" s="285"/>
      <c r="W8683" s="285"/>
      <c r="X8683" s="285"/>
    </row>
    <row r="8684" spans="1:24">
      <c r="A8684" s="45"/>
      <c r="B8684" s="43">
        <f t="shared" si="142"/>
        <v>8662</v>
      </c>
      <c r="C8684" s="539"/>
      <c r="D8684" s="620"/>
      <c r="E8684" s="620"/>
      <c r="F8684" s="48"/>
      <c r="N8684" s="285"/>
      <c r="O8684" s="285"/>
      <c r="U8684" s="285"/>
      <c r="V8684" s="285"/>
      <c r="W8684" s="285"/>
      <c r="X8684" s="285"/>
    </row>
    <row r="8685" spans="1:24">
      <c r="A8685" s="45"/>
      <c r="B8685" s="43">
        <f t="shared" si="142"/>
        <v>8663</v>
      </c>
      <c r="C8685" s="539"/>
      <c r="D8685" s="620"/>
      <c r="E8685" s="620"/>
      <c r="F8685" s="48"/>
      <c r="N8685" s="285"/>
      <c r="O8685" s="285"/>
      <c r="U8685" s="285"/>
      <c r="V8685" s="285"/>
      <c r="W8685" s="285"/>
      <c r="X8685" s="285"/>
    </row>
    <row r="8686" spans="1:24">
      <c r="A8686" s="45"/>
      <c r="B8686" s="43">
        <f t="shared" si="142"/>
        <v>8664</v>
      </c>
      <c r="C8686" s="539"/>
      <c r="D8686" s="620"/>
      <c r="E8686" s="620"/>
      <c r="F8686" s="48"/>
      <c r="N8686" s="285"/>
      <c r="O8686" s="285"/>
      <c r="U8686" s="285"/>
      <c r="V8686" s="285"/>
      <c r="W8686" s="285"/>
      <c r="X8686" s="285"/>
    </row>
    <row r="8687" spans="1:24">
      <c r="A8687" s="45"/>
      <c r="B8687" s="43">
        <f t="shared" si="142"/>
        <v>8665</v>
      </c>
      <c r="C8687" s="539"/>
      <c r="D8687" s="620"/>
      <c r="E8687" s="620"/>
      <c r="F8687" s="48"/>
      <c r="N8687" s="285"/>
      <c r="O8687" s="285"/>
      <c r="U8687" s="285"/>
      <c r="V8687" s="285"/>
      <c r="W8687" s="285"/>
      <c r="X8687" s="285"/>
    </row>
    <row r="8688" spans="1:24">
      <c r="A8688" s="45"/>
      <c r="B8688" s="43">
        <f t="shared" si="142"/>
        <v>8666</v>
      </c>
      <c r="C8688" s="539"/>
      <c r="D8688" s="620"/>
      <c r="E8688" s="620"/>
      <c r="F8688" s="48"/>
      <c r="N8688" s="285"/>
      <c r="O8688" s="285"/>
      <c r="U8688" s="285"/>
      <c r="V8688" s="285"/>
      <c r="W8688" s="285"/>
      <c r="X8688" s="285"/>
    </row>
    <row r="8689" spans="1:24">
      <c r="A8689" s="45"/>
      <c r="B8689" s="43">
        <f t="shared" si="142"/>
        <v>8667</v>
      </c>
      <c r="C8689" s="539"/>
      <c r="D8689" s="620"/>
      <c r="E8689" s="620"/>
      <c r="F8689" s="48"/>
      <c r="N8689" s="285"/>
      <c r="O8689" s="285"/>
      <c r="U8689" s="285"/>
      <c r="V8689" s="285"/>
      <c r="W8689" s="285"/>
      <c r="X8689" s="285"/>
    </row>
    <row r="8690" spans="1:24">
      <c r="A8690" s="45"/>
      <c r="B8690" s="43">
        <f t="shared" si="142"/>
        <v>8668</v>
      </c>
      <c r="C8690" s="539"/>
      <c r="D8690" s="620"/>
      <c r="E8690" s="620"/>
      <c r="F8690" s="48"/>
      <c r="N8690" s="285"/>
      <c r="O8690" s="285"/>
      <c r="U8690" s="285"/>
      <c r="V8690" s="285"/>
      <c r="W8690" s="285"/>
      <c r="X8690" s="285"/>
    </row>
    <row r="8691" spans="1:24">
      <c r="A8691" s="45"/>
      <c r="B8691" s="43">
        <f t="shared" si="142"/>
        <v>8669</v>
      </c>
      <c r="C8691" s="539"/>
      <c r="D8691" s="620"/>
      <c r="E8691" s="620"/>
      <c r="F8691" s="48"/>
      <c r="N8691" s="285"/>
      <c r="O8691" s="285"/>
      <c r="U8691" s="285"/>
      <c r="V8691" s="285"/>
      <c r="W8691" s="285"/>
      <c r="X8691" s="285"/>
    </row>
    <row r="8692" spans="1:24">
      <c r="A8692" s="45"/>
      <c r="B8692" s="43">
        <f t="shared" si="142"/>
        <v>8670</v>
      </c>
      <c r="C8692" s="539"/>
      <c r="D8692" s="620"/>
      <c r="E8692" s="620"/>
      <c r="F8692" s="48"/>
      <c r="N8692" s="285"/>
      <c r="O8692" s="285"/>
      <c r="U8692" s="285"/>
      <c r="V8692" s="285"/>
      <c r="W8692" s="285"/>
      <c r="X8692" s="285"/>
    </row>
    <row r="8693" spans="1:24">
      <c r="A8693" s="45"/>
      <c r="B8693" s="43">
        <f t="shared" si="142"/>
        <v>8671</v>
      </c>
      <c r="C8693" s="539"/>
      <c r="D8693" s="620"/>
      <c r="E8693" s="620"/>
      <c r="F8693" s="48"/>
      <c r="N8693" s="285"/>
      <c r="O8693" s="285"/>
      <c r="U8693" s="285"/>
      <c r="V8693" s="285"/>
      <c r="W8693" s="285"/>
      <c r="X8693" s="285"/>
    </row>
    <row r="8694" spans="1:24">
      <c r="A8694" s="45"/>
      <c r="B8694" s="43">
        <f t="shared" si="142"/>
        <v>8672</v>
      </c>
      <c r="C8694" s="539"/>
      <c r="D8694" s="620"/>
      <c r="E8694" s="620"/>
      <c r="F8694" s="48"/>
      <c r="N8694" s="285"/>
      <c r="O8694" s="285"/>
      <c r="U8694" s="285"/>
      <c r="V8694" s="285"/>
      <c r="W8694" s="285"/>
      <c r="X8694" s="285"/>
    </row>
    <row r="8695" spans="1:24">
      <c r="A8695" s="45"/>
      <c r="B8695" s="43">
        <f t="shared" si="142"/>
        <v>8673</v>
      </c>
      <c r="C8695" s="539"/>
      <c r="D8695" s="620"/>
      <c r="E8695" s="620"/>
      <c r="F8695" s="48"/>
      <c r="N8695" s="285"/>
      <c r="O8695" s="285"/>
      <c r="U8695" s="285"/>
      <c r="V8695" s="285"/>
      <c r="W8695" s="285"/>
      <c r="X8695" s="285"/>
    </row>
    <row r="8696" spans="1:24">
      <c r="A8696" s="45"/>
      <c r="B8696" s="43">
        <f t="shared" si="142"/>
        <v>8674</v>
      </c>
      <c r="C8696" s="539"/>
      <c r="D8696" s="620"/>
      <c r="E8696" s="620"/>
      <c r="F8696" s="48"/>
      <c r="N8696" s="285"/>
      <c r="O8696" s="285"/>
      <c r="U8696" s="285"/>
      <c r="V8696" s="285"/>
      <c r="W8696" s="285"/>
      <c r="X8696" s="285"/>
    </row>
    <row r="8697" spans="1:24">
      <c r="A8697" s="45"/>
      <c r="B8697" s="43">
        <f t="shared" si="142"/>
        <v>8675</v>
      </c>
      <c r="C8697" s="539"/>
      <c r="D8697" s="620"/>
      <c r="E8697" s="620"/>
      <c r="F8697" s="48"/>
      <c r="N8697" s="285"/>
      <c r="O8697" s="285"/>
      <c r="U8697" s="285"/>
      <c r="V8697" s="285"/>
      <c r="W8697" s="285"/>
      <c r="X8697" s="285"/>
    </row>
    <row r="8698" spans="1:24">
      <c r="A8698" s="45"/>
      <c r="B8698" s="43">
        <f t="shared" si="142"/>
        <v>8676</v>
      </c>
      <c r="C8698" s="539"/>
      <c r="D8698" s="620"/>
      <c r="E8698" s="620"/>
      <c r="F8698" s="48"/>
      <c r="N8698" s="285"/>
      <c r="O8698" s="285"/>
      <c r="U8698" s="285"/>
      <c r="V8698" s="285"/>
      <c r="W8698" s="285"/>
      <c r="X8698" s="285"/>
    </row>
    <row r="8699" spans="1:24">
      <c r="A8699" s="45"/>
      <c r="B8699" s="43">
        <f t="shared" si="142"/>
        <v>8677</v>
      </c>
      <c r="C8699" s="539"/>
      <c r="D8699" s="620"/>
      <c r="E8699" s="620"/>
      <c r="F8699" s="48"/>
      <c r="N8699" s="285"/>
      <c r="O8699" s="285"/>
      <c r="U8699" s="285"/>
      <c r="V8699" s="285"/>
      <c r="W8699" s="285"/>
      <c r="X8699" s="285"/>
    </row>
    <row r="8700" spans="1:24">
      <c r="A8700" s="45"/>
      <c r="B8700" s="43">
        <f t="shared" si="142"/>
        <v>8678</v>
      </c>
      <c r="C8700" s="539"/>
      <c r="D8700" s="620"/>
      <c r="E8700" s="620"/>
      <c r="F8700" s="48"/>
      <c r="N8700" s="285"/>
      <c r="O8700" s="285"/>
      <c r="U8700" s="285"/>
      <c r="V8700" s="285"/>
      <c r="W8700" s="285"/>
      <c r="X8700" s="285"/>
    </row>
    <row r="8701" spans="1:24">
      <c r="A8701" s="45"/>
      <c r="B8701" s="43">
        <f t="shared" si="142"/>
        <v>8679</v>
      </c>
      <c r="C8701" s="539"/>
      <c r="D8701" s="620"/>
      <c r="E8701" s="620"/>
      <c r="F8701" s="48"/>
      <c r="N8701" s="285"/>
      <c r="O8701" s="285"/>
      <c r="U8701" s="285"/>
      <c r="V8701" s="285"/>
      <c r="W8701" s="285"/>
      <c r="X8701" s="285"/>
    </row>
    <row r="8702" spans="1:24">
      <c r="A8702" s="45"/>
      <c r="B8702" s="43">
        <f t="shared" si="142"/>
        <v>8680</v>
      </c>
      <c r="C8702" s="539"/>
      <c r="D8702" s="620"/>
      <c r="E8702" s="620"/>
      <c r="F8702" s="48"/>
      <c r="N8702" s="285"/>
      <c r="O8702" s="285"/>
      <c r="U8702" s="285"/>
      <c r="V8702" s="285"/>
      <c r="W8702" s="285"/>
      <c r="X8702" s="285"/>
    </row>
    <row r="8703" spans="1:24">
      <c r="A8703" s="45"/>
      <c r="B8703" s="43">
        <f t="shared" si="142"/>
        <v>8681</v>
      </c>
      <c r="C8703" s="539"/>
      <c r="D8703" s="620"/>
      <c r="E8703" s="620"/>
      <c r="F8703" s="48"/>
      <c r="N8703" s="285"/>
      <c r="O8703" s="285"/>
      <c r="U8703" s="285"/>
      <c r="V8703" s="285"/>
      <c r="W8703" s="285"/>
      <c r="X8703" s="285"/>
    </row>
    <row r="8704" spans="1:24">
      <c r="A8704" s="45"/>
      <c r="B8704" s="43">
        <f t="shared" si="142"/>
        <v>8682</v>
      </c>
      <c r="C8704" s="539"/>
      <c r="D8704" s="620"/>
      <c r="E8704" s="620"/>
      <c r="F8704" s="48"/>
      <c r="N8704" s="285"/>
      <c r="O8704" s="285"/>
      <c r="U8704" s="285"/>
      <c r="V8704" s="285"/>
      <c r="W8704" s="285"/>
      <c r="X8704" s="285"/>
    </row>
    <row r="8705" spans="1:24">
      <c r="A8705" s="45"/>
      <c r="B8705" s="43">
        <f t="shared" si="142"/>
        <v>8683</v>
      </c>
      <c r="C8705" s="539"/>
      <c r="D8705" s="620"/>
      <c r="E8705" s="620"/>
      <c r="F8705" s="48"/>
      <c r="N8705" s="285"/>
      <c r="O8705" s="285"/>
      <c r="U8705" s="285"/>
      <c r="V8705" s="285"/>
      <c r="W8705" s="285"/>
      <c r="X8705" s="285"/>
    </row>
    <row r="8706" spans="1:24">
      <c r="A8706" s="45"/>
      <c r="B8706" s="43">
        <f t="shared" si="142"/>
        <v>8684</v>
      </c>
      <c r="C8706" s="539"/>
      <c r="D8706" s="620"/>
      <c r="E8706" s="620"/>
      <c r="F8706" s="48"/>
      <c r="N8706" s="285"/>
      <c r="O8706" s="285"/>
      <c r="U8706" s="285"/>
      <c r="V8706" s="285"/>
      <c r="W8706" s="285"/>
      <c r="X8706" s="285"/>
    </row>
    <row r="8707" spans="1:24">
      <c r="A8707" s="45"/>
      <c r="B8707" s="43">
        <f t="shared" si="142"/>
        <v>8685</v>
      </c>
      <c r="C8707" s="539"/>
      <c r="D8707" s="620"/>
      <c r="E8707" s="620"/>
      <c r="F8707" s="48"/>
      <c r="N8707" s="285"/>
      <c r="O8707" s="285"/>
      <c r="U8707" s="285"/>
      <c r="V8707" s="285"/>
      <c r="W8707" s="285"/>
      <c r="X8707" s="285"/>
    </row>
    <row r="8708" spans="1:24">
      <c r="A8708" s="45"/>
      <c r="B8708" s="43">
        <f t="shared" si="142"/>
        <v>8686</v>
      </c>
      <c r="C8708" s="539"/>
      <c r="D8708" s="620"/>
      <c r="E8708" s="620"/>
      <c r="F8708" s="48"/>
      <c r="N8708" s="285"/>
      <c r="O8708" s="285"/>
      <c r="U8708" s="285"/>
      <c r="V8708" s="285"/>
      <c r="W8708" s="285"/>
      <c r="X8708" s="285"/>
    </row>
    <row r="8709" spans="1:24">
      <c r="A8709" s="45"/>
      <c r="B8709" s="43">
        <f t="shared" si="142"/>
        <v>8687</v>
      </c>
      <c r="C8709" s="539"/>
      <c r="D8709" s="620"/>
      <c r="E8709" s="620"/>
      <c r="F8709" s="48"/>
      <c r="N8709" s="285"/>
      <c r="O8709" s="285"/>
      <c r="U8709" s="285"/>
      <c r="V8709" s="285"/>
      <c r="W8709" s="285"/>
      <c r="X8709" s="285"/>
    </row>
    <row r="8710" spans="1:24">
      <c r="A8710" s="45"/>
      <c r="B8710" s="43">
        <f t="shared" si="142"/>
        <v>8688</v>
      </c>
      <c r="C8710" s="539"/>
      <c r="D8710" s="620"/>
      <c r="E8710" s="620"/>
      <c r="F8710" s="48"/>
      <c r="N8710" s="285"/>
      <c r="O8710" s="285"/>
      <c r="U8710" s="285"/>
      <c r="V8710" s="285"/>
      <c r="W8710" s="285"/>
      <c r="X8710" s="285"/>
    </row>
    <row r="8711" spans="1:24">
      <c r="A8711" s="45"/>
      <c r="B8711" s="43">
        <f t="shared" si="142"/>
        <v>8689</v>
      </c>
      <c r="C8711" s="539"/>
      <c r="D8711" s="620"/>
      <c r="E8711" s="620"/>
      <c r="F8711" s="48"/>
      <c r="N8711" s="285"/>
      <c r="O8711" s="285"/>
      <c r="U8711" s="285"/>
      <c r="V8711" s="285"/>
      <c r="W8711" s="285"/>
      <c r="X8711" s="285"/>
    </row>
    <row r="8712" spans="1:24">
      <c r="A8712" s="45"/>
      <c r="B8712" s="43">
        <f t="shared" si="142"/>
        <v>8690</v>
      </c>
      <c r="C8712" s="539"/>
      <c r="D8712" s="620"/>
      <c r="E8712" s="620"/>
      <c r="F8712" s="48"/>
      <c r="N8712" s="285"/>
      <c r="O8712" s="285"/>
      <c r="U8712" s="285"/>
      <c r="V8712" s="285"/>
      <c r="W8712" s="285"/>
      <c r="X8712" s="285"/>
    </row>
    <row r="8713" spans="1:24">
      <c r="A8713" s="45"/>
      <c r="B8713" s="43">
        <f t="shared" si="142"/>
        <v>8691</v>
      </c>
      <c r="C8713" s="539"/>
      <c r="D8713" s="620"/>
      <c r="E8713" s="620"/>
      <c r="F8713" s="48"/>
      <c r="N8713" s="285"/>
      <c r="O8713" s="285"/>
      <c r="U8713" s="285"/>
      <c r="V8713" s="285"/>
      <c r="W8713" s="285"/>
      <c r="X8713" s="285"/>
    </row>
    <row r="8714" spans="1:24">
      <c r="A8714" s="45"/>
      <c r="B8714" s="43">
        <f t="shared" si="142"/>
        <v>8692</v>
      </c>
      <c r="C8714" s="539"/>
      <c r="D8714" s="620"/>
      <c r="E8714" s="620"/>
      <c r="F8714" s="48"/>
      <c r="N8714" s="285"/>
      <c r="O8714" s="285"/>
      <c r="U8714" s="285"/>
      <c r="V8714" s="285"/>
      <c r="W8714" s="285"/>
      <c r="X8714" s="285"/>
    </row>
    <row r="8715" spans="1:24">
      <c r="A8715" s="45"/>
      <c r="B8715" s="43">
        <f t="shared" si="142"/>
        <v>8693</v>
      </c>
      <c r="C8715" s="539"/>
      <c r="D8715" s="620"/>
      <c r="E8715" s="620"/>
      <c r="F8715" s="48"/>
      <c r="N8715" s="285"/>
      <c r="O8715" s="285"/>
      <c r="U8715" s="285"/>
      <c r="V8715" s="285"/>
      <c r="W8715" s="285"/>
      <c r="X8715" s="285"/>
    </row>
    <row r="8716" spans="1:24">
      <c r="A8716" s="45"/>
      <c r="B8716" s="43">
        <f t="shared" si="142"/>
        <v>8694</v>
      </c>
      <c r="C8716" s="539"/>
      <c r="D8716" s="620"/>
      <c r="E8716" s="620"/>
      <c r="F8716" s="48"/>
      <c r="N8716" s="285"/>
      <c r="O8716" s="285"/>
      <c r="U8716" s="285"/>
      <c r="V8716" s="285"/>
      <c r="W8716" s="285"/>
      <c r="X8716" s="285"/>
    </row>
    <row r="8717" spans="1:24">
      <c r="A8717" s="45"/>
      <c r="B8717" s="43">
        <f t="shared" si="142"/>
        <v>8695</v>
      </c>
      <c r="C8717" s="539"/>
      <c r="D8717" s="620"/>
      <c r="E8717" s="620"/>
      <c r="F8717" s="48"/>
      <c r="N8717" s="285"/>
      <c r="O8717" s="285"/>
      <c r="U8717" s="285"/>
      <c r="V8717" s="285"/>
      <c r="W8717" s="285"/>
      <c r="X8717" s="285"/>
    </row>
    <row r="8718" spans="1:24">
      <c r="A8718" s="45"/>
      <c r="B8718" s="43">
        <f t="shared" si="142"/>
        <v>8696</v>
      </c>
      <c r="C8718" s="539"/>
      <c r="D8718" s="620"/>
      <c r="E8718" s="620"/>
      <c r="F8718" s="48"/>
      <c r="N8718" s="285"/>
      <c r="O8718" s="285"/>
      <c r="U8718" s="285"/>
      <c r="V8718" s="285"/>
      <c r="W8718" s="285"/>
      <c r="X8718" s="285"/>
    </row>
    <row r="8719" spans="1:24">
      <c r="A8719" s="45"/>
      <c r="B8719" s="43">
        <f t="shared" si="142"/>
        <v>8697</v>
      </c>
      <c r="C8719" s="539"/>
      <c r="D8719" s="620"/>
      <c r="E8719" s="620"/>
      <c r="F8719" s="48"/>
      <c r="N8719" s="285"/>
      <c r="O8719" s="285"/>
      <c r="U8719" s="285"/>
      <c r="V8719" s="285"/>
      <c r="W8719" s="285"/>
      <c r="X8719" s="285"/>
    </row>
    <row r="8720" spans="1:24">
      <c r="A8720" s="45"/>
      <c r="B8720" s="43">
        <f t="shared" si="142"/>
        <v>8698</v>
      </c>
      <c r="C8720" s="539"/>
      <c r="D8720" s="620"/>
      <c r="E8720" s="620"/>
      <c r="F8720" s="48"/>
      <c r="N8720" s="285"/>
      <c r="O8720" s="285"/>
      <c r="U8720" s="285"/>
      <c r="V8720" s="285"/>
      <c r="W8720" s="285"/>
      <c r="X8720" s="285"/>
    </row>
    <row r="8721" spans="1:24">
      <c r="A8721" s="45"/>
      <c r="B8721" s="43">
        <f t="shared" si="142"/>
        <v>8699</v>
      </c>
      <c r="C8721" s="539"/>
      <c r="D8721" s="620"/>
      <c r="E8721" s="620"/>
      <c r="F8721" s="48"/>
      <c r="N8721" s="285"/>
      <c r="O8721" s="285"/>
      <c r="U8721" s="285"/>
      <c r="V8721" s="285"/>
      <c r="W8721" s="285"/>
      <c r="X8721" s="285"/>
    </row>
    <row r="8722" spans="1:24">
      <c r="A8722" s="45"/>
      <c r="B8722" s="43">
        <f t="shared" si="142"/>
        <v>8700</v>
      </c>
      <c r="C8722" s="539"/>
      <c r="D8722" s="620"/>
      <c r="E8722" s="620"/>
      <c r="F8722" s="48"/>
      <c r="N8722" s="285"/>
      <c r="O8722" s="285"/>
      <c r="U8722" s="285"/>
      <c r="V8722" s="285"/>
      <c r="W8722" s="285"/>
      <c r="X8722" s="285"/>
    </row>
    <row r="8723" spans="1:24">
      <c r="A8723" s="45"/>
      <c r="B8723" s="43">
        <f t="shared" si="142"/>
        <v>8701</v>
      </c>
      <c r="C8723" s="539"/>
      <c r="D8723" s="620"/>
      <c r="E8723" s="620"/>
      <c r="F8723" s="48"/>
      <c r="N8723" s="285"/>
      <c r="O8723" s="285"/>
      <c r="U8723" s="285"/>
      <c r="V8723" s="285"/>
      <c r="W8723" s="285"/>
      <c r="X8723" s="285"/>
    </row>
    <row r="8724" spans="1:24">
      <c r="A8724" s="45"/>
      <c r="B8724" s="43">
        <f t="shared" si="142"/>
        <v>8702</v>
      </c>
      <c r="C8724" s="539"/>
      <c r="D8724" s="620"/>
      <c r="E8724" s="620"/>
      <c r="F8724" s="48"/>
      <c r="N8724" s="285"/>
      <c r="O8724" s="285"/>
      <c r="U8724" s="285"/>
      <c r="V8724" s="285"/>
      <c r="W8724" s="285"/>
      <c r="X8724" s="285"/>
    </row>
    <row r="8725" spans="1:24">
      <c r="A8725" s="45"/>
      <c r="B8725" s="43">
        <f t="shared" si="142"/>
        <v>8703</v>
      </c>
      <c r="C8725" s="539"/>
      <c r="D8725" s="620"/>
      <c r="E8725" s="620"/>
      <c r="F8725" s="48"/>
      <c r="N8725" s="285"/>
      <c r="O8725" s="285"/>
      <c r="U8725" s="285"/>
      <c r="V8725" s="285"/>
      <c r="W8725" s="285"/>
      <c r="X8725" s="285"/>
    </row>
    <row r="8726" spans="1:24">
      <c r="A8726" s="45"/>
      <c r="B8726" s="43">
        <f t="shared" si="142"/>
        <v>8704</v>
      </c>
      <c r="C8726" s="539"/>
      <c r="D8726" s="620"/>
      <c r="E8726" s="620"/>
      <c r="F8726" s="48"/>
      <c r="N8726" s="285"/>
      <c r="O8726" s="285"/>
      <c r="U8726" s="285"/>
      <c r="V8726" s="285"/>
      <c r="W8726" s="285"/>
      <c r="X8726" s="285"/>
    </row>
    <row r="8727" spans="1:24">
      <c r="A8727" s="45"/>
      <c r="B8727" s="43">
        <f t="shared" si="142"/>
        <v>8705</v>
      </c>
      <c r="C8727" s="539"/>
      <c r="D8727" s="620"/>
      <c r="E8727" s="620"/>
      <c r="F8727" s="48"/>
      <c r="N8727" s="285"/>
      <c r="O8727" s="285"/>
      <c r="U8727" s="285"/>
      <c r="V8727" s="285"/>
      <c r="W8727" s="285"/>
      <c r="X8727" s="285"/>
    </row>
    <row r="8728" spans="1:24">
      <c r="A8728" s="45"/>
      <c r="B8728" s="43">
        <f t="shared" si="142"/>
        <v>8706</v>
      </c>
      <c r="C8728" s="539"/>
      <c r="D8728" s="620"/>
      <c r="E8728" s="620"/>
      <c r="F8728" s="48"/>
      <c r="N8728" s="285"/>
      <c r="O8728" s="285"/>
      <c r="U8728" s="285"/>
      <c r="V8728" s="285"/>
      <c r="W8728" s="285"/>
      <c r="X8728" s="285"/>
    </row>
    <row r="8729" spans="1:24">
      <c r="A8729" s="45"/>
      <c r="B8729" s="43">
        <f t="shared" ref="B8729:B8782" si="143">B8728+1</f>
        <v>8707</v>
      </c>
      <c r="C8729" s="539"/>
      <c r="D8729" s="620"/>
      <c r="E8729" s="620"/>
      <c r="F8729" s="48"/>
      <c r="N8729" s="285"/>
      <c r="O8729" s="285"/>
      <c r="U8729" s="285"/>
      <c r="V8729" s="285"/>
      <c r="W8729" s="285"/>
      <c r="X8729" s="285"/>
    </row>
    <row r="8730" spans="1:24">
      <c r="A8730" s="45"/>
      <c r="B8730" s="43">
        <f t="shared" si="143"/>
        <v>8708</v>
      </c>
      <c r="C8730" s="539"/>
      <c r="D8730" s="620"/>
      <c r="E8730" s="620"/>
      <c r="F8730" s="48"/>
      <c r="N8730" s="285"/>
      <c r="O8730" s="285"/>
      <c r="U8730" s="285"/>
      <c r="V8730" s="285"/>
      <c r="W8730" s="285"/>
      <c r="X8730" s="285"/>
    </row>
    <row r="8731" spans="1:24">
      <c r="A8731" s="45"/>
      <c r="B8731" s="43">
        <f t="shared" si="143"/>
        <v>8709</v>
      </c>
      <c r="C8731" s="539"/>
      <c r="D8731" s="620"/>
      <c r="E8731" s="620"/>
      <c r="F8731" s="48"/>
      <c r="N8731" s="285"/>
      <c r="O8731" s="285"/>
      <c r="U8731" s="285"/>
      <c r="V8731" s="285"/>
      <c r="W8731" s="285"/>
      <c r="X8731" s="285"/>
    </row>
    <row r="8732" spans="1:24">
      <c r="A8732" s="45"/>
      <c r="B8732" s="43">
        <f t="shared" si="143"/>
        <v>8710</v>
      </c>
      <c r="C8732" s="539"/>
      <c r="D8732" s="620"/>
      <c r="E8732" s="620"/>
      <c r="F8732" s="48"/>
      <c r="N8732" s="285"/>
      <c r="O8732" s="285"/>
      <c r="U8732" s="285"/>
      <c r="V8732" s="285"/>
      <c r="W8732" s="285"/>
      <c r="X8732" s="285"/>
    </row>
    <row r="8733" spans="1:24">
      <c r="A8733" s="45"/>
      <c r="B8733" s="43">
        <f t="shared" si="143"/>
        <v>8711</v>
      </c>
      <c r="C8733" s="539"/>
      <c r="D8733" s="620"/>
      <c r="E8733" s="620"/>
      <c r="F8733" s="48"/>
      <c r="N8733" s="285"/>
      <c r="O8733" s="285"/>
      <c r="U8733" s="285"/>
      <c r="V8733" s="285"/>
      <c r="W8733" s="285"/>
      <c r="X8733" s="285"/>
    </row>
    <row r="8734" spans="1:24">
      <c r="A8734" s="45"/>
      <c r="B8734" s="43">
        <f t="shared" si="143"/>
        <v>8712</v>
      </c>
      <c r="C8734" s="539"/>
      <c r="D8734" s="620"/>
      <c r="E8734" s="620"/>
      <c r="F8734" s="48"/>
      <c r="N8734" s="285"/>
      <c r="O8734" s="285"/>
      <c r="U8734" s="285"/>
      <c r="V8734" s="285"/>
      <c r="W8734" s="285"/>
      <c r="X8734" s="285"/>
    </row>
    <row r="8735" spans="1:24">
      <c r="A8735" s="45"/>
      <c r="B8735" s="43">
        <f t="shared" si="143"/>
        <v>8713</v>
      </c>
      <c r="C8735" s="539"/>
      <c r="D8735" s="620"/>
      <c r="E8735" s="620"/>
      <c r="F8735" s="48"/>
      <c r="N8735" s="285"/>
      <c r="O8735" s="285"/>
      <c r="U8735" s="285"/>
      <c r="V8735" s="285"/>
      <c r="W8735" s="285"/>
      <c r="X8735" s="285"/>
    </row>
    <row r="8736" spans="1:24">
      <c r="A8736" s="45"/>
      <c r="B8736" s="43">
        <f t="shared" si="143"/>
        <v>8714</v>
      </c>
      <c r="C8736" s="539"/>
      <c r="D8736" s="620"/>
      <c r="E8736" s="620"/>
      <c r="F8736" s="48"/>
      <c r="N8736" s="285"/>
      <c r="O8736" s="285"/>
      <c r="U8736" s="285"/>
      <c r="V8736" s="285"/>
      <c r="W8736" s="285"/>
      <c r="X8736" s="285"/>
    </row>
    <row r="8737" spans="1:24">
      <c r="A8737" s="45"/>
      <c r="B8737" s="43">
        <f t="shared" si="143"/>
        <v>8715</v>
      </c>
      <c r="C8737" s="539"/>
      <c r="D8737" s="620"/>
      <c r="E8737" s="620"/>
      <c r="F8737" s="48"/>
      <c r="N8737" s="285"/>
      <c r="O8737" s="285"/>
      <c r="U8737" s="285"/>
      <c r="V8737" s="285"/>
      <c r="W8737" s="285"/>
      <c r="X8737" s="285"/>
    </row>
    <row r="8738" spans="1:24">
      <c r="A8738" s="45"/>
      <c r="B8738" s="43">
        <f t="shared" si="143"/>
        <v>8716</v>
      </c>
      <c r="C8738" s="539"/>
      <c r="D8738" s="620"/>
      <c r="E8738" s="620"/>
      <c r="F8738" s="48"/>
      <c r="N8738" s="285"/>
      <c r="O8738" s="285"/>
      <c r="U8738" s="285"/>
      <c r="V8738" s="285"/>
      <c r="W8738" s="285"/>
      <c r="X8738" s="285"/>
    </row>
    <row r="8739" spans="1:24">
      <c r="A8739" s="45"/>
      <c r="B8739" s="43">
        <f t="shared" si="143"/>
        <v>8717</v>
      </c>
      <c r="C8739" s="539"/>
      <c r="D8739" s="620"/>
      <c r="E8739" s="620"/>
      <c r="F8739" s="48"/>
      <c r="N8739" s="285"/>
      <c r="O8739" s="285"/>
      <c r="U8739" s="285"/>
      <c r="V8739" s="285"/>
      <c r="W8739" s="285"/>
      <c r="X8739" s="285"/>
    </row>
    <row r="8740" spans="1:24">
      <c r="A8740" s="45"/>
      <c r="B8740" s="43">
        <f t="shared" si="143"/>
        <v>8718</v>
      </c>
      <c r="C8740" s="539"/>
      <c r="D8740" s="620"/>
      <c r="E8740" s="620"/>
      <c r="F8740" s="48"/>
      <c r="N8740" s="285"/>
      <c r="O8740" s="285"/>
      <c r="U8740" s="285"/>
      <c r="V8740" s="285"/>
      <c r="W8740" s="285"/>
      <c r="X8740" s="285"/>
    </row>
    <row r="8741" spans="1:24">
      <c r="A8741" s="45"/>
      <c r="B8741" s="43">
        <f t="shared" si="143"/>
        <v>8719</v>
      </c>
      <c r="C8741" s="539"/>
      <c r="D8741" s="620"/>
      <c r="E8741" s="620"/>
      <c r="F8741" s="48"/>
      <c r="N8741" s="285"/>
      <c r="O8741" s="285"/>
      <c r="U8741" s="285"/>
      <c r="V8741" s="285"/>
      <c r="W8741" s="285"/>
      <c r="X8741" s="285"/>
    </row>
    <row r="8742" spans="1:24">
      <c r="A8742" s="45"/>
      <c r="B8742" s="43">
        <f t="shared" si="143"/>
        <v>8720</v>
      </c>
      <c r="C8742" s="539"/>
      <c r="D8742" s="620"/>
      <c r="E8742" s="620"/>
      <c r="F8742" s="48"/>
      <c r="N8742" s="285"/>
      <c r="O8742" s="285"/>
      <c r="U8742" s="285"/>
      <c r="V8742" s="285"/>
      <c r="W8742" s="285"/>
      <c r="X8742" s="285"/>
    </row>
    <row r="8743" spans="1:24">
      <c r="A8743" s="45"/>
      <c r="B8743" s="43">
        <f t="shared" si="143"/>
        <v>8721</v>
      </c>
      <c r="C8743" s="539"/>
      <c r="D8743" s="620"/>
      <c r="E8743" s="620"/>
      <c r="F8743" s="48"/>
      <c r="N8743" s="285"/>
      <c r="O8743" s="285"/>
      <c r="U8743" s="285"/>
      <c r="V8743" s="285"/>
      <c r="W8743" s="285"/>
      <c r="X8743" s="285"/>
    </row>
    <row r="8744" spans="1:24">
      <c r="A8744" s="45"/>
      <c r="B8744" s="43">
        <f t="shared" si="143"/>
        <v>8722</v>
      </c>
      <c r="C8744" s="539"/>
      <c r="D8744" s="620"/>
      <c r="E8744" s="620"/>
      <c r="F8744" s="48"/>
      <c r="N8744" s="285"/>
      <c r="O8744" s="285"/>
      <c r="U8744" s="285"/>
      <c r="V8744" s="285"/>
      <c r="W8744" s="285"/>
      <c r="X8744" s="285"/>
    </row>
    <row r="8745" spans="1:24">
      <c r="A8745" s="45"/>
      <c r="B8745" s="43">
        <f t="shared" si="143"/>
        <v>8723</v>
      </c>
      <c r="C8745" s="539"/>
      <c r="D8745" s="620"/>
      <c r="E8745" s="620"/>
      <c r="F8745" s="48"/>
      <c r="N8745" s="285"/>
      <c r="O8745" s="285"/>
      <c r="U8745" s="285"/>
      <c r="V8745" s="285"/>
      <c r="W8745" s="285"/>
      <c r="X8745" s="285"/>
    </row>
    <row r="8746" spans="1:24">
      <c r="A8746" s="45"/>
      <c r="B8746" s="43">
        <f t="shared" si="143"/>
        <v>8724</v>
      </c>
      <c r="C8746" s="539"/>
      <c r="D8746" s="620"/>
      <c r="E8746" s="620"/>
      <c r="F8746" s="48"/>
      <c r="N8746" s="285"/>
      <c r="O8746" s="285"/>
      <c r="U8746" s="285"/>
      <c r="V8746" s="285"/>
      <c r="W8746" s="285"/>
      <c r="X8746" s="285"/>
    </row>
    <row r="8747" spans="1:24">
      <c r="A8747" s="45"/>
      <c r="B8747" s="43">
        <f t="shared" si="143"/>
        <v>8725</v>
      </c>
      <c r="C8747" s="539"/>
      <c r="D8747" s="620"/>
      <c r="E8747" s="620"/>
      <c r="F8747" s="48"/>
      <c r="N8747" s="285"/>
      <c r="O8747" s="285"/>
      <c r="U8747" s="285"/>
      <c r="V8747" s="285"/>
      <c r="W8747" s="285"/>
      <c r="X8747" s="285"/>
    </row>
    <row r="8748" spans="1:24">
      <c r="A8748" s="45"/>
      <c r="B8748" s="43">
        <f t="shared" si="143"/>
        <v>8726</v>
      </c>
      <c r="C8748" s="539"/>
      <c r="D8748" s="620"/>
      <c r="E8748" s="620"/>
      <c r="F8748" s="48"/>
      <c r="N8748" s="285"/>
      <c r="O8748" s="285"/>
      <c r="U8748" s="285"/>
      <c r="V8748" s="285"/>
      <c r="W8748" s="285"/>
      <c r="X8748" s="285"/>
    </row>
    <row r="8749" spans="1:24">
      <c r="A8749" s="45"/>
      <c r="B8749" s="43">
        <f t="shared" si="143"/>
        <v>8727</v>
      </c>
      <c r="C8749" s="539"/>
      <c r="D8749" s="620"/>
      <c r="E8749" s="620"/>
      <c r="F8749" s="48"/>
      <c r="N8749" s="285"/>
      <c r="O8749" s="285"/>
      <c r="U8749" s="285"/>
      <c r="V8749" s="285"/>
      <c r="W8749" s="285"/>
      <c r="X8749" s="285"/>
    </row>
    <row r="8750" spans="1:24">
      <c r="A8750" s="45"/>
      <c r="B8750" s="43">
        <f t="shared" si="143"/>
        <v>8728</v>
      </c>
      <c r="C8750" s="539"/>
      <c r="D8750" s="620"/>
      <c r="E8750" s="620"/>
      <c r="F8750" s="48"/>
      <c r="N8750" s="285"/>
      <c r="O8750" s="285"/>
      <c r="U8750" s="285"/>
      <c r="V8750" s="285"/>
      <c r="W8750" s="285"/>
      <c r="X8750" s="285"/>
    </row>
    <row r="8751" spans="1:24">
      <c r="A8751" s="45"/>
      <c r="B8751" s="43">
        <f t="shared" si="143"/>
        <v>8729</v>
      </c>
      <c r="C8751" s="539"/>
      <c r="D8751" s="620"/>
      <c r="E8751" s="620"/>
      <c r="F8751" s="48"/>
      <c r="N8751" s="285"/>
      <c r="O8751" s="285"/>
      <c r="U8751" s="285"/>
      <c r="V8751" s="285"/>
      <c r="W8751" s="285"/>
      <c r="X8751" s="285"/>
    </row>
    <row r="8752" spans="1:24">
      <c r="A8752" s="45"/>
      <c r="B8752" s="43">
        <f t="shared" si="143"/>
        <v>8730</v>
      </c>
      <c r="C8752" s="539"/>
      <c r="D8752" s="620"/>
      <c r="E8752" s="620"/>
      <c r="F8752" s="48"/>
      <c r="N8752" s="285"/>
      <c r="O8752" s="285"/>
      <c r="U8752" s="285"/>
      <c r="V8752" s="285"/>
      <c r="W8752" s="285"/>
      <c r="X8752" s="285"/>
    </row>
    <row r="8753" spans="1:24">
      <c r="A8753" s="45"/>
      <c r="B8753" s="43">
        <f t="shared" si="143"/>
        <v>8731</v>
      </c>
      <c r="C8753" s="539"/>
      <c r="D8753" s="620"/>
      <c r="E8753" s="620"/>
      <c r="F8753" s="48"/>
      <c r="N8753" s="285"/>
      <c r="O8753" s="285"/>
      <c r="U8753" s="285"/>
      <c r="V8753" s="285"/>
      <c r="W8753" s="285"/>
      <c r="X8753" s="285"/>
    </row>
    <row r="8754" spans="1:24">
      <c r="A8754" s="45"/>
      <c r="B8754" s="43">
        <f t="shared" si="143"/>
        <v>8732</v>
      </c>
      <c r="C8754" s="539"/>
      <c r="D8754" s="620"/>
      <c r="E8754" s="620"/>
      <c r="F8754" s="48"/>
      <c r="N8754" s="285"/>
      <c r="O8754" s="285"/>
      <c r="U8754" s="285"/>
      <c r="V8754" s="285"/>
      <c r="W8754" s="285"/>
      <c r="X8754" s="285"/>
    </row>
    <row r="8755" spans="1:24">
      <c r="A8755" s="45"/>
      <c r="B8755" s="43">
        <f t="shared" si="143"/>
        <v>8733</v>
      </c>
      <c r="C8755" s="539"/>
      <c r="D8755" s="620"/>
      <c r="E8755" s="620"/>
      <c r="F8755" s="48"/>
      <c r="N8755" s="285"/>
      <c r="O8755" s="285"/>
      <c r="U8755" s="285"/>
      <c r="V8755" s="285"/>
      <c r="W8755" s="285"/>
      <c r="X8755" s="285"/>
    </row>
    <row r="8756" spans="1:24">
      <c r="A8756" s="45"/>
      <c r="B8756" s="43">
        <f t="shared" si="143"/>
        <v>8734</v>
      </c>
      <c r="C8756" s="539"/>
      <c r="D8756" s="620"/>
      <c r="E8756" s="620"/>
      <c r="F8756" s="48"/>
      <c r="N8756" s="285"/>
      <c r="O8756" s="285"/>
      <c r="U8756" s="285"/>
      <c r="V8756" s="285"/>
      <c r="W8756" s="285"/>
      <c r="X8756" s="285"/>
    </row>
    <row r="8757" spans="1:24">
      <c r="A8757" s="45"/>
      <c r="B8757" s="43">
        <f t="shared" si="143"/>
        <v>8735</v>
      </c>
      <c r="C8757" s="539"/>
      <c r="D8757" s="620"/>
      <c r="E8757" s="620"/>
      <c r="F8757" s="48"/>
      <c r="N8757" s="285"/>
      <c r="O8757" s="285"/>
      <c r="U8757" s="285"/>
      <c r="V8757" s="285"/>
      <c r="W8757" s="285"/>
      <c r="X8757" s="285"/>
    </row>
    <row r="8758" spans="1:24">
      <c r="A8758" s="45"/>
      <c r="B8758" s="43">
        <f t="shared" si="143"/>
        <v>8736</v>
      </c>
      <c r="C8758" s="539"/>
      <c r="D8758" s="620"/>
      <c r="E8758" s="620"/>
      <c r="F8758" s="48"/>
      <c r="N8758" s="285"/>
      <c r="O8758" s="285"/>
      <c r="U8758" s="285"/>
      <c r="V8758" s="285"/>
      <c r="W8758" s="285"/>
      <c r="X8758" s="285"/>
    </row>
    <row r="8759" spans="1:24">
      <c r="A8759" s="45"/>
      <c r="B8759" s="43">
        <f t="shared" si="143"/>
        <v>8737</v>
      </c>
      <c r="C8759" s="539"/>
      <c r="D8759" s="620"/>
      <c r="E8759" s="620"/>
      <c r="F8759" s="48"/>
      <c r="N8759" s="285"/>
      <c r="O8759" s="285"/>
      <c r="U8759" s="285"/>
      <c r="V8759" s="285"/>
      <c r="W8759" s="285"/>
      <c r="X8759" s="285"/>
    </row>
    <row r="8760" spans="1:24">
      <c r="A8760" s="45"/>
      <c r="B8760" s="43">
        <f t="shared" si="143"/>
        <v>8738</v>
      </c>
      <c r="C8760" s="539"/>
      <c r="D8760" s="620"/>
      <c r="E8760" s="620"/>
      <c r="F8760" s="48"/>
      <c r="N8760" s="285"/>
      <c r="O8760" s="285"/>
      <c r="U8760" s="285"/>
      <c r="V8760" s="285"/>
      <c r="W8760" s="285"/>
      <c r="X8760" s="285"/>
    </row>
    <row r="8761" spans="1:24">
      <c r="A8761" s="45"/>
      <c r="B8761" s="43">
        <f t="shared" si="143"/>
        <v>8739</v>
      </c>
      <c r="C8761" s="539"/>
      <c r="D8761" s="620"/>
      <c r="E8761" s="620"/>
      <c r="F8761" s="48"/>
      <c r="N8761" s="285"/>
      <c r="O8761" s="285"/>
      <c r="U8761" s="285"/>
      <c r="V8761" s="285"/>
      <c r="W8761" s="285"/>
      <c r="X8761" s="285"/>
    </row>
    <row r="8762" spans="1:24">
      <c r="A8762" s="45"/>
      <c r="B8762" s="43">
        <f t="shared" si="143"/>
        <v>8740</v>
      </c>
      <c r="C8762" s="539"/>
      <c r="D8762" s="620"/>
      <c r="E8762" s="620"/>
      <c r="F8762" s="48"/>
      <c r="N8762" s="285"/>
      <c r="O8762" s="285"/>
      <c r="U8762" s="285"/>
      <c r="V8762" s="285"/>
      <c r="W8762" s="285"/>
      <c r="X8762" s="285"/>
    </row>
    <row r="8763" spans="1:24">
      <c r="A8763" s="45"/>
      <c r="B8763" s="43">
        <f t="shared" si="143"/>
        <v>8741</v>
      </c>
      <c r="C8763" s="539"/>
      <c r="D8763" s="620"/>
      <c r="E8763" s="620"/>
      <c r="F8763" s="48"/>
      <c r="N8763" s="285"/>
      <c r="O8763" s="285"/>
      <c r="U8763" s="285"/>
      <c r="V8763" s="285"/>
      <c r="W8763" s="285"/>
      <c r="X8763" s="285"/>
    </row>
    <row r="8764" spans="1:24">
      <c r="A8764" s="45"/>
      <c r="B8764" s="43">
        <f t="shared" si="143"/>
        <v>8742</v>
      </c>
      <c r="C8764" s="539"/>
      <c r="D8764" s="620"/>
      <c r="E8764" s="620"/>
      <c r="F8764" s="48"/>
      <c r="N8764" s="285"/>
      <c r="O8764" s="285"/>
      <c r="U8764" s="285"/>
      <c r="V8764" s="285"/>
      <c r="W8764" s="285"/>
      <c r="X8764" s="285"/>
    </row>
    <row r="8765" spans="1:24">
      <c r="A8765" s="45"/>
      <c r="B8765" s="43">
        <f t="shared" si="143"/>
        <v>8743</v>
      </c>
      <c r="C8765" s="539"/>
      <c r="D8765" s="620"/>
      <c r="E8765" s="620"/>
      <c r="F8765" s="48"/>
      <c r="N8765" s="285"/>
      <c r="O8765" s="285"/>
      <c r="U8765" s="285"/>
      <c r="V8765" s="285"/>
      <c r="W8765" s="285"/>
      <c r="X8765" s="285"/>
    </row>
    <row r="8766" spans="1:24">
      <c r="A8766" s="45"/>
      <c r="B8766" s="43">
        <f t="shared" si="143"/>
        <v>8744</v>
      </c>
      <c r="C8766" s="539"/>
      <c r="D8766" s="620"/>
      <c r="E8766" s="620"/>
      <c r="F8766" s="48"/>
      <c r="N8766" s="285"/>
      <c r="O8766" s="285"/>
      <c r="U8766" s="285"/>
      <c r="V8766" s="285"/>
      <c r="W8766" s="285"/>
      <c r="X8766" s="285"/>
    </row>
    <row r="8767" spans="1:24">
      <c r="A8767" s="45"/>
      <c r="B8767" s="43">
        <f t="shared" si="143"/>
        <v>8745</v>
      </c>
      <c r="C8767" s="539"/>
      <c r="D8767" s="620"/>
      <c r="E8767" s="620"/>
      <c r="F8767" s="48"/>
      <c r="N8767" s="285"/>
      <c r="O8767" s="285"/>
      <c r="U8767" s="285"/>
      <c r="V8767" s="285"/>
      <c r="W8767" s="285"/>
      <c r="X8767" s="285"/>
    </row>
    <row r="8768" spans="1:24">
      <c r="A8768" s="45"/>
      <c r="B8768" s="43">
        <f t="shared" si="143"/>
        <v>8746</v>
      </c>
      <c r="C8768" s="539"/>
      <c r="D8768" s="620"/>
      <c r="E8768" s="620"/>
      <c r="F8768" s="48"/>
      <c r="N8768" s="285"/>
      <c r="O8768" s="285"/>
      <c r="U8768" s="285"/>
      <c r="V8768" s="285"/>
      <c r="W8768" s="285"/>
      <c r="X8768" s="285"/>
    </row>
    <row r="8769" spans="1:24">
      <c r="A8769" s="45"/>
      <c r="B8769" s="43">
        <f t="shared" si="143"/>
        <v>8747</v>
      </c>
      <c r="C8769" s="539"/>
      <c r="D8769" s="620"/>
      <c r="E8769" s="620"/>
      <c r="F8769" s="48"/>
      <c r="N8769" s="285"/>
      <c r="O8769" s="285"/>
      <c r="U8769" s="285"/>
      <c r="V8769" s="285"/>
      <c r="W8769" s="285"/>
      <c r="X8769" s="285"/>
    </row>
    <row r="8770" spans="1:24">
      <c r="A8770" s="45"/>
      <c r="B8770" s="43">
        <f t="shared" si="143"/>
        <v>8748</v>
      </c>
      <c r="C8770" s="539"/>
      <c r="D8770" s="620"/>
      <c r="E8770" s="620"/>
      <c r="F8770" s="48"/>
      <c r="N8770" s="285"/>
      <c r="O8770" s="285"/>
      <c r="U8770" s="285"/>
      <c r="V8770" s="285"/>
      <c r="W8770" s="285"/>
      <c r="X8770" s="285"/>
    </row>
    <row r="8771" spans="1:24">
      <c r="A8771" s="45"/>
      <c r="B8771" s="43">
        <f t="shared" si="143"/>
        <v>8749</v>
      </c>
      <c r="C8771" s="539"/>
      <c r="D8771" s="620"/>
      <c r="E8771" s="620"/>
      <c r="F8771" s="48"/>
      <c r="N8771" s="285"/>
      <c r="O8771" s="285"/>
      <c r="U8771" s="285"/>
      <c r="V8771" s="285"/>
      <c r="W8771" s="285"/>
      <c r="X8771" s="285"/>
    </row>
    <row r="8772" spans="1:24">
      <c r="A8772" s="45"/>
      <c r="B8772" s="43">
        <f t="shared" si="143"/>
        <v>8750</v>
      </c>
      <c r="C8772" s="539"/>
      <c r="D8772" s="620"/>
      <c r="E8772" s="620"/>
      <c r="F8772" s="48"/>
      <c r="N8772" s="285"/>
      <c r="O8772" s="285"/>
      <c r="U8772" s="285"/>
      <c r="V8772" s="285"/>
      <c r="W8772" s="285"/>
      <c r="X8772" s="285"/>
    </row>
    <row r="8773" spans="1:24">
      <c r="A8773" s="45"/>
      <c r="B8773" s="43">
        <f t="shared" si="143"/>
        <v>8751</v>
      </c>
      <c r="C8773" s="539"/>
      <c r="D8773" s="620"/>
      <c r="E8773" s="620"/>
      <c r="F8773" s="48"/>
      <c r="N8773" s="285"/>
      <c r="O8773" s="285"/>
      <c r="U8773" s="285"/>
      <c r="V8773" s="285"/>
      <c r="W8773" s="285"/>
      <c r="X8773" s="285"/>
    </row>
    <row r="8774" spans="1:24">
      <c r="A8774" s="45"/>
      <c r="B8774" s="43">
        <f t="shared" si="143"/>
        <v>8752</v>
      </c>
      <c r="C8774" s="539"/>
      <c r="D8774" s="620"/>
      <c r="E8774" s="620"/>
      <c r="F8774" s="48"/>
      <c r="N8774" s="285"/>
      <c r="O8774" s="285"/>
      <c r="U8774" s="285"/>
      <c r="V8774" s="285"/>
      <c r="W8774" s="285"/>
      <c r="X8774" s="285"/>
    </row>
    <row r="8775" spans="1:24">
      <c r="A8775" s="45"/>
      <c r="B8775" s="43">
        <f t="shared" si="143"/>
        <v>8753</v>
      </c>
      <c r="C8775" s="539"/>
      <c r="D8775" s="620"/>
      <c r="E8775" s="620"/>
      <c r="F8775" s="48"/>
      <c r="N8775" s="285"/>
      <c r="O8775" s="285"/>
      <c r="U8775" s="285"/>
      <c r="V8775" s="285"/>
      <c r="W8775" s="285"/>
      <c r="X8775" s="285"/>
    </row>
    <row r="8776" spans="1:24">
      <c r="A8776" s="45"/>
      <c r="B8776" s="43">
        <f t="shared" si="143"/>
        <v>8754</v>
      </c>
      <c r="C8776" s="539"/>
      <c r="D8776" s="620"/>
      <c r="E8776" s="620"/>
      <c r="F8776" s="48"/>
      <c r="N8776" s="285"/>
      <c r="O8776" s="285"/>
      <c r="U8776" s="285"/>
      <c r="V8776" s="285"/>
      <c r="W8776" s="285"/>
      <c r="X8776" s="285"/>
    </row>
    <row r="8777" spans="1:24">
      <c r="A8777" s="45"/>
      <c r="B8777" s="43">
        <f t="shared" si="143"/>
        <v>8755</v>
      </c>
      <c r="C8777" s="539"/>
      <c r="D8777" s="620"/>
      <c r="E8777" s="620"/>
      <c r="F8777" s="48"/>
      <c r="N8777" s="285"/>
      <c r="O8777" s="285"/>
      <c r="U8777" s="285"/>
      <c r="V8777" s="285"/>
      <c r="W8777" s="285"/>
      <c r="X8777" s="285"/>
    </row>
    <row r="8778" spans="1:24">
      <c r="A8778" s="45"/>
      <c r="B8778" s="43">
        <f t="shared" si="143"/>
        <v>8756</v>
      </c>
      <c r="C8778" s="539"/>
      <c r="D8778" s="620"/>
      <c r="E8778" s="620"/>
      <c r="F8778" s="48"/>
      <c r="N8778" s="285"/>
      <c r="O8778" s="285"/>
      <c r="U8778" s="285"/>
      <c r="V8778" s="285"/>
      <c r="W8778" s="285"/>
      <c r="X8778" s="285"/>
    </row>
    <row r="8779" spans="1:24">
      <c r="A8779" s="45"/>
      <c r="B8779" s="43">
        <f t="shared" si="143"/>
        <v>8757</v>
      </c>
      <c r="C8779" s="539"/>
      <c r="D8779" s="620"/>
      <c r="E8779" s="620"/>
      <c r="F8779" s="48"/>
      <c r="N8779" s="285"/>
      <c r="O8779" s="285"/>
      <c r="U8779" s="285"/>
      <c r="V8779" s="285"/>
      <c r="W8779" s="285"/>
      <c r="X8779" s="285"/>
    </row>
    <row r="8780" spans="1:24">
      <c r="A8780" s="45"/>
      <c r="B8780" s="43">
        <f t="shared" si="143"/>
        <v>8758</v>
      </c>
      <c r="C8780" s="539"/>
      <c r="D8780" s="620"/>
      <c r="E8780" s="620"/>
      <c r="F8780" s="48"/>
      <c r="N8780" s="285"/>
      <c r="O8780" s="285"/>
      <c r="U8780" s="285"/>
      <c r="V8780" s="285"/>
      <c r="W8780" s="285"/>
      <c r="X8780" s="285"/>
    </row>
    <row r="8781" spans="1:24">
      <c r="A8781" s="45"/>
      <c r="B8781" s="43">
        <f t="shared" si="143"/>
        <v>8759</v>
      </c>
      <c r="C8781" s="539"/>
      <c r="D8781" s="620"/>
      <c r="E8781" s="620"/>
      <c r="F8781" s="48"/>
      <c r="N8781" s="285"/>
      <c r="O8781" s="285"/>
      <c r="U8781" s="285"/>
      <c r="V8781" s="285"/>
      <c r="W8781" s="285"/>
      <c r="X8781" s="285"/>
    </row>
    <row r="8782" spans="1:24">
      <c r="A8782" s="45"/>
      <c r="B8782" s="43">
        <f t="shared" si="143"/>
        <v>8760</v>
      </c>
      <c r="C8782" s="539"/>
      <c r="D8782" s="620"/>
      <c r="E8782" s="620"/>
      <c r="F8782" s="48"/>
      <c r="N8782" s="285"/>
      <c r="O8782" s="285"/>
      <c r="U8782" s="285"/>
      <c r="V8782" s="285"/>
      <c r="W8782" s="285"/>
      <c r="X8782" s="285"/>
    </row>
    <row r="8783" spans="1:24" ht="13" thickBot="1">
      <c r="A8783" s="50"/>
      <c r="B8783" s="51"/>
      <c r="C8783" s="51"/>
      <c r="D8783" s="51"/>
      <c r="E8783" s="51"/>
      <c r="F8783" s="52"/>
    </row>
  </sheetData>
  <sheetProtection algorithmName="SHA-512" hashValue="6tjMx3A4U2E7ExuYEX4KQYO3/J0dNiPLAK6gHSmSvEXV9h0ofH3ugzXXuWtTbG6G84JFcwqKVFkIblu8hn1tYw==" saltValue="K9GV6TLomatoYXd8Ig9vdg==" spinCount="100000" sheet="1" selectLockedCells="1"/>
  <mergeCells count="24">
    <mergeCell ref="A1:F1"/>
    <mergeCell ref="A2:F2"/>
    <mergeCell ref="A3:F3"/>
    <mergeCell ref="V2:V3"/>
    <mergeCell ref="W2:W3"/>
    <mergeCell ref="N1:X1"/>
    <mergeCell ref="X2:X3"/>
    <mergeCell ref="B18:E18"/>
    <mergeCell ref="B17:E17"/>
    <mergeCell ref="B19:E19"/>
    <mergeCell ref="AA2:AA3"/>
    <mergeCell ref="O2:P2"/>
    <mergeCell ref="N2:N3"/>
    <mergeCell ref="Q2:Q3"/>
    <mergeCell ref="R2:R3"/>
    <mergeCell ref="S2:S3"/>
    <mergeCell ref="T2:T3"/>
    <mergeCell ref="U2:U3"/>
    <mergeCell ref="AB2:AB3"/>
    <mergeCell ref="Y1:AD1"/>
    <mergeCell ref="AC2:AC3"/>
    <mergeCell ref="AD2:AD3"/>
    <mergeCell ref="Y2:Y3"/>
    <mergeCell ref="Z2:Z3"/>
  </mergeCells>
  <conditionalFormatting sqref="C23:C8782 C11">
    <cfRule type="expression" dxfId="11" priority="6">
      <formula>AND($C$8="Yes",ISBLANK($D$8))</formula>
    </cfRule>
    <cfRule type="expression" dxfId="10" priority="11">
      <formula>$C$8&lt;&gt;"Yes"</formula>
    </cfRule>
  </conditionalFormatting>
  <conditionalFormatting sqref="D23:D8782 D14 D11">
    <cfRule type="expression" dxfId="9" priority="3">
      <formula>AND($D$8="Yes",ISBLANK($C$8),ISBLANK($E$8))</formula>
    </cfRule>
    <cfRule type="expression" dxfId="8" priority="10">
      <formula>$D$8&lt;&gt;"Yes"</formula>
    </cfRule>
  </conditionalFormatting>
  <conditionalFormatting sqref="E23:E8782 E14 E11">
    <cfRule type="expression" dxfId="7" priority="4">
      <formula>AND($E$8="Yes",ISBLANK($D$8))</formula>
    </cfRule>
    <cfRule type="expression" dxfId="6" priority="9">
      <formula>$E$8&lt;&gt;"Yes"</formula>
    </cfRule>
  </conditionalFormatting>
  <conditionalFormatting sqref="B23:B8782">
    <cfRule type="expression" dxfId="5" priority="8">
      <formula>ISBLANK($C$8)</formula>
    </cfRule>
  </conditionalFormatting>
  <conditionalFormatting sqref="C14">
    <cfRule type="expression" dxfId="4" priority="1">
      <formula>AND($C$8="Yes",ISBLANK($D$8))</formula>
    </cfRule>
    <cfRule type="expression" dxfId="3" priority="2">
      <formula>$C$8&lt;&gt;"Yes"</formula>
    </cfRule>
  </conditionalFormatting>
  <dataValidations count="6">
    <dataValidation type="decimal" operator="greaterThan" allowBlank="1" showInputMessage="1" showErrorMessage="1" sqref="C11:E11 D14:E14">
      <formula1>0</formula1>
    </dataValidation>
    <dataValidation type="list" operator="greaterThan" allowBlank="1" showInputMessage="1" showErrorMessage="1" promptTitle="Complete if applicable" prompt="Please select &quot;Yes&quot; if using Offer 2 for a Variable Energy Output Profile" sqref="D8">
      <formula1>$AG$9</formula1>
    </dataValidation>
    <dataValidation type="list" operator="greaterThan" allowBlank="1" showInputMessage="1" showErrorMessage="1" promptTitle="Complete if applicable" prompt="Please select &quot;Yes&quot; if using Offer 3 for a Variable Energy Output Profile" sqref="E8">
      <formula1>$AG$10</formula1>
    </dataValidation>
    <dataValidation type="decimal" allowBlank="1" showInputMessage="1" showErrorMessage="1" sqref="D23:E8782">
      <formula1>-100</formula1>
      <formula2>10000</formula2>
    </dataValidation>
    <dataValidation type="decimal" allowBlank="1" showInputMessage="1" showErrorMessage="1" error="one or more fields contains invalid values, please double check the inputs_x000a_" sqref="C23:C8782">
      <formula1>-100</formula1>
      <formula2>10000</formula2>
    </dataValidation>
    <dataValidation type="decimal" operator="greaterThanOrEqual" allowBlank="1" showInputMessage="1" showErrorMessage="1" sqref="C14">
      <formula1>0</formula1>
    </dataValidation>
  </dataValidations>
  <pageMargins left="0.75" right="0.75" top="0.75" bottom="1" header="0.5" footer="0.5"/>
  <pageSetup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I861"/>
  <sheetViews>
    <sheetView showGridLines="0" showRowColHeaders="0" zoomScale="90" zoomScaleNormal="90" workbookViewId="0">
      <selection activeCell="E5" sqref="E5:F5"/>
    </sheetView>
  </sheetViews>
  <sheetFormatPr defaultColWidth="0" defaultRowHeight="12.5" zeroHeight="1"/>
  <cols>
    <col min="1" max="1" width="13.453125" style="87" customWidth="1"/>
    <col min="2" max="2" width="26.81640625" style="87" customWidth="1"/>
    <col min="3" max="3" width="30" style="87" customWidth="1"/>
    <col min="4" max="4" width="25.1796875" style="87" customWidth="1"/>
    <col min="5" max="5" width="50.7265625" style="87" customWidth="1"/>
    <col min="6" max="6" width="3.7265625" style="87" customWidth="1"/>
    <col min="7" max="7" width="1.54296875" style="87" customWidth="1"/>
    <col min="8" max="8" width="1.7265625" style="25" customWidth="1"/>
    <col min="9" max="9" width="14.54296875" style="25" customWidth="1"/>
    <col min="10" max="16384" width="9.1796875" style="87" hidden="1"/>
  </cols>
  <sheetData>
    <row r="1" spans="1:9" ht="24.75" customHeight="1">
      <c r="A1" s="1188" t="s">
        <v>1411</v>
      </c>
      <c r="B1" s="1189"/>
      <c r="C1" s="1189"/>
      <c r="D1" s="1189"/>
      <c r="E1" s="1189"/>
      <c r="F1" s="1189"/>
      <c r="G1" s="1190"/>
    </row>
    <row r="2" spans="1:9" ht="32.25" customHeight="1" thickBot="1">
      <c r="A2" s="863" t="s">
        <v>1412</v>
      </c>
      <c r="B2" s="864"/>
      <c r="C2" s="864"/>
      <c r="D2" s="864"/>
      <c r="E2" s="864"/>
      <c r="F2" s="864"/>
      <c r="G2" s="865"/>
      <c r="I2" s="91"/>
    </row>
    <row r="3" spans="1:9" ht="15.75" customHeight="1" thickBot="1">
      <c r="A3" s="662" t="s">
        <v>1413</v>
      </c>
      <c r="B3" s="21"/>
      <c r="C3" s="21"/>
      <c r="D3" s="21"/>
      <c r="E3" s="21"/>
      <c r="F3" s="76"/>
      <c r="G3" s="77"/>
    </row>
    <row r="4" spans="1:9" ht="11.25" customHeight="1">
      <c r="A4" s="435"/>
      <c r="B4" s="63"/>
      <c r="C4" s="63"/>
      <c r="D4" s="63"/>
      <c r="E4" s="503"/>
      <c r="F4" s="504"/>
      <c r="G4" s="73"/>
    </row>
    <row r="5" spans="1:9" s="159" customFormat="1" ht="15.75" customHeight="1">
      <c r="A5" s="468" t="s">
        <v>1414</v>
      </c>
      <c r="B5" s="436"/>
      <c r="C5" s="436"/>
      <c r="D5" s="436"/>
      <c r="E5" s="901"/>
      <c r="F5" s="902"/>
      <c r="G5" s="158"/>
      <c r="H5" s="25"/>
      <c r="I5" s="25"/>
    </row>
    <row r="6" spans="1:9" s="159" customFormat="1" ht="5.25" customHeight="1">
      <c r="A6" s="435"/>
      <c r="B6" s="436"/>
      <c r="C6" s="436"/>
      <c r="D6" s="436"/>
      <c r="E6" s="80"/>
      <c r="F6" s="80"/>
      <c r="G6" s="158"/>
      <c r="H6" s="25"/>
      <c r="I6" s="25"/>
    </row>
    <row r="7" spans="1:9" ht="22.5" customHeight="1">
      <c r="A7" s="107" t="s">
        <v>1415</v>
      </c>
      <c r="B7" s="63"/>
      <c r="C7" s="63"/>
      <c r="D7" s="63"/>
      <c r="E7" s="63"/>
      <c r="F7" s="446"/>
      <c r="G7" s="73"/>
    </row>
    <row r="8" spans="1:9" ht="75.75" customHeight="1">
      <c r="A8" s="945"/>
      <c r="B8" s="946"/>
      <c r="C8" s="946"/>
      <c r="D8" s="946"/>
      <c r="E8" s="946"/>
      <c r="F8" s="947"/>
      <c r="G8" s="73"/>
    </row>
    <row r="9" spans="1:9" ht="5.25" customHeight="1">
      <c r="A9" s="435"/>
      <c r="B9" s="63"/>
      <c r="C9" s="63"/>
      <c r="D9" s="63"/>
      <c r="E9" s="63"/>
      <c r="F9" s="446"/>
      <c r="G9" s="73"/>
    </row>
    <row r="10" spans="1:9" ht="20.25" customHeight="1">
      <c r="A10" s="435" t="s">
        <v>1416</v>
      </c>
      <c r="B10" s="63"/>
      <c r="C10" s="63"/>
      <c r="D10" s="63"/>
      <c r="E10" s="63"/>
      <c r="F10" s="446"/>
      <c r="G10" s="73"/>
    </row>
    <row r="11" spans="1:9" ht="5.25" customHeight="1">
      <c r="A11" s="435"/>
      <c r="B11" s="63"/>
      <c r="C11" s="63"/>
      <c r="D11" s="63"/>
      <c r="E11" s="63"/>
      <c r="F11" s="446"/>
      <c r="G11" s="73"/>
    </row>
    <row r="12" spans="1:9" ht="6" customHeight="1" thickBot="1">
      <c r="A12" s="693"/>
      <c r="B12" s="694"/>
      <c r="C12" s="694"/>
      <c r="D12" s="694"/>
      <c r="E12" s="694"/>
      <c r="F12" s="694"/>
      <c r="G12" s="73"/>
    </row>
    <row r="13" spans="1:9" ht="14.5" thickBot="1">
      <c r="A13" s="662" t="s">
        <v>1417</v>
      </c>
      <c r="B13" s="21"/>
      <c r="C13" s="21"/>
      <c r="D13" s="21"/>
      <c r="E13" s="21"/>
      <c r="F13" s="689"/>
      <c r="G13" s="112"/>
    </row>
    <row r="14" spans="1:9" s="150" customFormat="1" ht="5.25" customHeight="1">
      <c r="A14" s="435"/>
      <c r="B14" s="63"/>
      <c r="C14" s="63"/>
      <c r="D14" s="63"/>
      <c r="E14" s="63"/>
      <c r="F14" s="436"/>
      <c r="G14" s="73"/>
      <c r="H14" s="25"/>
      <c r="I14" s="25"/>
    </row>
    <row r="15" spans="1:9" s="157" customFormat="1" ht="18" customHeight="1">
      <c r="A15" s="435" t="s">
        <v>1418</v>
      </c>
      <c r="B15" s="446"/>
      <c r="C15" s="446"/>
      <c r="D15" s="446"/>
      <c r="E15" s="690"/>
      <c r="F15" s="446"/>
      <c r="G15" s="73"/>
      <c r="H15" s="25"/>
      <c r="I15" s="25"/>
    </row>
    <row r="16" spans="1:9" s="157" customFormat="1" ht="5.25" customHeight="1">
      <c r="A16" s="435"/>
      <c r="B16" s="446"/>
      <c r="C16" s="446"/>
      <c r="D16" s="446"/>
      <c r="E16" s="446"/>
      <c r="F16" s="446"/>
      <c r="G16" s="73"/>
      <c r="H16" s="25"/>
      <c r="I16" s="25"/>
    </row>
    <row r="17" spans="1:9" s="157" customFormat="1" ht="18" customHeight="1">
      <c r="A17" s="700" t="s">
        <v>1419</v>
      </c>
      <c r="B17" s="701"/>
      <c r="C17" s="701"/>
      <c r="D17" s="701"/>
      <c r="E17" s="702"/>
      <c r="F17" s="446"/>
      <c r="G17" s="73"/>
      <c r="H17" s="25"/>
      <c r="I17" s="25"/>
    </row>
    <row r="18" spans="1:9" s="157" customFormat="1" ht="5.25" customHeight="1">
      <c r="A18" s="395"/>
      <c r="B18" s="701"/>
      <c r="C18" s="701"/>
      <c r="D18" s="701"/>
      <c r="E18" s="701"/>
      <c r="F18" s="446"/>
      <c r="G18" s="73"/>
      <c r="H18" s="25"/>
      <c r="I18" s="25"/>
    </row>
    <row r="19" spans="1:9" s="157" customFormat="1" ht="18" customHeight="1">
      <c r="A19" s="700" t="s">
        <v>1420</v>
      </c>
      <c r="B19" s="701"/>
      <c r="C19" s="701"/>
      <c r="D19" s="701"/>
      <c r="E19" s="702"/>
      <c r="F19" s="446"/>
      <c r="G19" s="73"/>
      <c r="H19" s="25"/>
      <c r="I19" s="25"/>
    </row>
    <row r="20" spans="1:9" s="157" customFormat="1" ht="5.25" customHeight="1">
      <c r="A20" s="395"/>
      <c r="B20" s="701"/>
      <c r="C20" s="701"/>
      <c r="D20" s="701"/>
      <c r="E20" s="701"/>
      <c r="F20" s="446"/>
      <c r="G20" s="73"/>
      <c r="H20" s="25"/>
      <c r="I20" s="25"/>
    </row>
    <row r="21" spans="1:9" s="157" customFormat="1" ht="18" customHeight="1">
      <c r="A21" s="700" t="s">
        <v>1421</v>
      </c>
      <c r="B21" s="701"/>
      <c r="C21" s="701"/>
      <c r="D21" s="701"/>
      <c r="E21" s="702"/>
      <c r="F21" s="446"/>
      <c r="G21" s="73"/>
      <c r="H21" s="25"/>
      <c r="I21" s="25"/>
    </row>
    <row r="22" spans="1:9" s="157" customFormat="1" ht="5.25" customHeight="1">
      <c r="A22" s="435"/>
      <c r="B22" s="446"/>
      <c r="C22" s="446"/>
      <c r="D22" s="446"/>
      <c r="E22" s="446"/>
      <c r="F22" s="446"/>
      <c r="G22" s="73"/>
      <c r="H22" s="25"/>
      <c r="I22" s="25"/>
    </row>
    <row r="23" spans="1:9" s="157" customFormat="1" ht="18" customHeight="1">
      <c r="A23" s="106" t="s">
        <v>1422</v>
      </c>
      <c r="B23" s="446"/>
      <c r="C23" s="446"/>
      <c r="D23" s="446"/>
      <c r="E23" s="690"/>
      <c r="F23" s="446"/>
      <c r="G23" s="73"/>
      <c r="H23" s="25"/>
      <c r="I23" s="25"/>
    </row>
    <row r="24" spans="1:9" s="157" customFormat="1" ht="5.25" customHeight="1">
      <c r="A24" s="435"/>
      <c r="B24" s="446"/>
      <c r="C24" s="446"/>
      <c r="D24" s="446"/>
      <c r="E24" s="446"/>
      <c r="F24" s="446"/>
      <c r="G24" s="73"/>
      <c r="H24" s="25"/>
      <c r="I24" s="25"/>
    </row>
    <row r="25" spans="1:9" s="157" customFormat="1" ht="18" customHeight="1">
      <c r="A25" s="106" t="s">
        <v>1423</v>
      </c>
      <c r="B25" s="446"/>
      <c r="C25" s="446"/>
      <c r="D25" s="446"/>
      <c r="E25" s="690"/>
      <c r="F25" s="446"/>
      <c r="G25" s="73"/>
      <c r="H25" s="25"/>
      <c r="I25" s="25"/>
    </row>
    <row r="26" spans="1:9" s="157" customFormat="1" ht="5.25" customHeight="1">
      <c r="A26" s="435"/>
      <c r="B26" s="446"/>
      <c r="C26" s="446"/>
      <c r="D26" s="446"/>
      <c r="E26" s="446"/>
      <c r="F26" s="446"/>
      <c r="G26" s="73"/>
      <c r="H26" s="25"/>
      <c r="I26" s="25"/>
    </row>
    <row r="27" spans="1:9" s="157" customFormat="1" ht="18" customHeight="1">
      <c r="A27" s="106" t="s">
        <v>1424</v>
      </c>
      <c r="B27" s="446"/>
      <c r="C27" s="446"/>
      <c r="D27" s="446"/>
      <c r="E27" s="690"/>
      <c r="F27" s="446"/>
      <c r="G27" s="73"/>
      <c r="H27" s="25"/>
      <c r="I27" s="25"/>
    </row>
    <row r="28" spans="1:9" s="157" customFormat="1" ht="5.25" customHeight="1">
      <c r="A28" s="435"/>
      <c r="B28" s="446"/>
      <c r="C28" s="446"/>
      <c r="D28" s="446"/>
      <c r="E28" s="446"/>
      <c r="F28" s="446"/>
      <c r="G28" s="73"/>
      <c r="H28" s="25"/>
      <c r="I28" s="25"/>
    </row>
    <row r="29" spans="1:9" s="157" customFormat="1" ht="18" customHeight="1">
      <c r="A29" s="106" t="s">
        <v>1425</v>
      </c>
      <c r="B29" s="446"/>
      <c r="C29" s="446"/>
      <c r="D29" s="446"/>
      <c r="E29" s="691"/>
      <c r="F29" s="446"/>
      <c r="G29" s="73"/>
      <c r="H29" s="25"/>
      <c r="I29" s="25"/>
    </row>
    <row r="30" spans="1:9" s="157" customFormat="1" ht="5.25" customHeight="1">
      <c r="A30" s="435"/>
      <c r="B30" s="446"/>
      <c r="C30" s="446"/>
      <c r="D30" s="446"/>
      <c r="E30" s="446"/>
      <c r="F30" s="446"/>
      <c r="G30" s="73"/>
      <c r="H30" s="25"/>
      <c r="I30" s="25"/>
    </row>
    <row r="31" spans="1:9" s="157" customFormat="1" ht="18" customHeight="1">
      <c r="A31" s="106" t="s">
        <v>1426</v>
      </c>
      <c r="B31" s="446"/>
      <c r="C31" s="446"/>
      <c r="D31" s="446"/>
      <c r="E31" s="691"/>
      <c r="F31" s="446"/>
      <c r="G31" s="73"/>
      <c r="H31" s="25"/>
      <c r="I31" s="25"/>
    </row>
    <row r="32" spans="1:9" s="157" customFormat="1" ht="5.25" customHeight="1">
      <c r="A32" s="435"/>
      <c r="B32" s="446"/>
      <c r="C32" s="446"/>
      <c r="D32" s="446"/>
      <c r="E32" s="446"/>
      <c r="F32" s="446"/>
      <c r="G32" s="73"/>
      <c r="H32" s="25"/>
      <c r="I32" s="25"/>
    </row>
    <row r="33" spans="1:9" s="157" customFormat="1" ht="18" customHeight="1">
      <c r="A33" s="106" t="s">
        <v>1427</v>
      </c>
      <c r="B33" s="446"/>
      <c r="C33" s="446"/>
      <c r="D33" s="446"/>
      <c r="E33" s="691"/>
      <c r="F33" s="446"/>
      <c r="G33" s="73"/>
      <c r="H33" s="25"/>
      <c r="I33" s="25"/>
    </row>
    <row r="34" spans="1:9" s="157" customFormat="1" ht="5.25" customHeight="1">
      <c r="A34" s="435"/>
      <c r="B34" s="446"/>
      <c r="C34" s="446"/>
      <c r="D34" s="446"/>
      <c r="E34" s="446"/>
      <c r="F34" s="446"/>
      <c r="G34" s="73"/>
      <c r="H34" s="25"/>
      <c r="I34" s="25"/>
    </row>
    <row r="35" spans="1:9" s="157" customFormat="1" ht="18" customHeight="1">
      <c r="A35" s="106" t="s">
        <v>1428</v>
      </c>
      <c r="B35" s="446"/>
      <c r="C35" s="446"/>
      <c r="D35" s="446"/>
      <c r="E35" s="691"/>
      <c r="F35" s="446"/>
      <c r="G35" s="73"/>
      <c r="H35" s="25"/>
      <c r="I35" s="25"/>
    </row>
    <row r="36" spans="1:9" s="157" customFormat="1" ht="5.25" customHeight="1">
      <c r="A36" s="435"/>
      <c r="B36" s="446"/>
      <c r="C36" s="446"/>
      <c r="D36" s="446"/>
      <c r="E36" s="446"/>
      <c r="F36" s="446"/>
      <c r="G36" s="73"/>
      <c r="H36" s="25"/>
      <c r="I36" s="25"/>
    </row>
    <row r="37" spans="1:9" s="157" customFormat="1" ht="18" customHeight="1">
      <c r="A37" s="106" t="s">
        <v>1429</v>
      </c>
      <c r="B37" s="446"/>
      <c r="C37" s="446"/>
      <c r="D37" s="446"/>
      <c r="E37" s="691"/>
      <c r="F37" s="446"/>
      <c r="G37" s="73"/>
      <c r="H37" s="25"/>
      <c r="I37" s="25"/>
    </row>
    <row r="38" spans="1:9" s="157" customFormat="1" ht="5.25" customHeight="1">
      <c r="A38" s="435"/>
      <c r="B38" s="446"/>
      <c r="C38" s="446"/>
      <c r="D38" s="446"/>
      <c r="E38" s="446"/>
      <c r="F38" s="446"/>
      <c r="G38" s="73"/>
      <c r="H38" s="25"/>
      <c r="I38" s="25"/>
    </row>
    <row r="39" spans="1:9" s="157" customFormat="1" ht="18" customHeight="1">
      <c r="A39" s="106" t="s">
        <v>1430</v>
      </c>
      <c r="B39" s="446"/>
      <c r="C39" s="446"/>
      <c r="D39" s="446"/>
      <c r="E39" s="691"/>
      <c r="F39" s="446"/>
      <c r="G39" s="73"/>
      <c r="H39" s="25"/>
      <c r="I39" s="25"/>
    </row>
    <row r="40" spans="1:9" s="157" customFormat="1" ht="5.25" customHeight="1">
      <c r="A40" s="435"/>
      <c r="B40" s="446"/>
      <c r="C40" s="446"/>
      <c r="D40" s="446"/>
      <c r="E40" s="446"/>
      <c r="F40" s="446"/>
      <c r="G40" s="73"/>
      <c r="H40" s="25"/>
      <c r="I40" s="25"/>
    </row>
    <row r="41" spans="1:9" s="157" customFormat="1" ht="18" customHeight="1">
      <c r="A41" s="106" t="s">
        <v>1431</v>
      </c>
      <c r="B41" s="446"/>
      <c r="C41" s="446"/>
      <c r="D41" s="446"/>
      <c r="E41" s="691"/>
      <c r="F41" s="446"/>
      <c r="G41" s="73"/>
      <c r="H41" s="25"/>
      <c r="I41" s="25"/>
    </row>
    <row r="42" spans="1:9" s="157" customFormat="1" ht="5.25" customHeight="1">
      <c r="A42" s="435"/>
      <c r="B42" s="446"/>
      <c r="C42" s="446"/>
      <c r="D42" s="446"/>
      <c r="E42" s="446"/>
      <c r="F42" s="446"/>
      <c r="G42" s="73"/>
      <c r="H42" s="25"/>
      <c r="I42" s="25"/>
    </row>
    <row r="43" spans="1:9" s="157" customFormat="1" ht="18" customHeight="1">
      <c r="A43" s="106" t="s">
        <v>1432</v>
      </c>
      <c r="B43" s="446"/>
      <c r="C43" s="446"/>
      <c r="D43" s="446"/>
      <c r="E43" s="692"/>
      <c r="F43" s="446"/>
      <c r="G43" s="73"/>
      <c r="H43" s="25"/>
      <c r="I43" s="25"/>
    </row>
    <row r="44" spans="1:9" s="157" customFormat="1" ht="5.25" customHeight="1">
      <c r="A44" s="435"/>
      <c r="B44" s="446"/>
      <c r="C44" s="446"/>
      <c r="D44" s="446"/>
      <c r="E44" s="446"/>
      <c r="F44" s="446"/>
      <c r="G44" s="73"/>
      <c r="H44" s="25"/>
      <c r="I44" s="25"/>
    </row>
    <row r="45" spans="1:9" s="157" customFormat="1" ht="18" customHeight="1">
      <c r="A45" s="106" t="s">
        <v>1433</v>
      </c>
      <c r="B45" s="446"/>
      <c r="C45" s="446"/>
      <c r="D45" s="446"/>
      <c r="E45" s="692"/>
      <c r="F45" s="446"/>
      <c r="G45" s="73"/>
      <c r="H45" s="25"/>
      <c r="I45" s="25"/>
    </row>
    <row r="46" spans="1:9" s="157" customFormat="1" ht="5.25" customHeight="1">
      <c r="A46" s="435"/>
      <c r="B46" s="446"/>
      <c r="C46" s="446"/>
      <c r="D46" s="446"/>
      <c r="E46" s="446"/>
      <c r="F46" s="446"/>
      <c r="G46" s="73"/>
      <c r="H46" s="25"/>
      <c r="I46" s="25"/>
    </row>
    <row r="47" spans="1:9" s="157" customFormat="1" ht="18" customHeight="1">
      <c r="A47" s="106" t="s">
        <v>1434</v>
      </c>
      <c r="B47" s="446"/>
      <c r="C47" s="446"/>
      <c r="D47" s="446"/>
      <c r="E47" s="690"/>
      <c r="F47" s="446"/>
      <c r="G47" s="73"/>
      <c r="H47" s="25"/>
      <c r="I47" s="25"/>
    </row>
    <row r="48" spans="1:9" s="157" customFormat="1" ht="5.25" customHeight="1">
      <c r="A48" s="435"/>
      <c r="B48" s="446"/>
      <c r="C48" s="446"/>
      <c r="D48" s="446"/>
      <c r="E48" s="446"/>
      <c r="F48" s="446"/>
      <c r="G48" s="73"/>
      <c r="H48" s="25"/>
      <c r="I48" s="25"/>
    </row>
    <row r="49" spans="1:9" s="157" customFormat="1" ht="18" customHeight="1">
      <c r="A49" s="106" t="s">
        <v>1435</v>
      </c>
      <c r="B49" s="446"/>
      <c r="C49" s="446"/>
      <c r="D49" s="446"/>
      <c r="E49" s="690"/>
      <c r="F49" s="446"/>
      <c r="G49" s="73"/>
      <c r="H49" s="25"/>
      <c r="I49" s="25"/>
    </row>
    <row r="50" spans="1:9" s="157" customFormat="1" ht="5.25" customHeight="1">
      <c r="A50" s="435"/>
      <c r="B50" s="446"/>
      <c r="C50" s="446"/>
      <c r="D50" s="446"/>
      <c r="E50" s="446"/>
      <c r="F50" s="446"/>
      <c r="G50" s="73"/>
      <c r="H50" s="25"/>
      <c r="I50" s="25"/>
    </row>
    <row r="51" spans="1:9" s="157" customFormat="1" ht="18" customHeight="1">
      <c r="A51" s="106" t="s">
        <v>1436</v>
      </c>
      <c r="B51" s="446"/>
      <c r="C51" s="446"/>
      <c r="D51" s="446"/>
      <c r="E51" s="692"/>
      <c r="F51" s="446"/>
      <c r="G51" s="73"/>
      <c r="H51" s="25"/>
      <c r="I51" s="25"/>
    </row>
    <row r="52" spans="1:9" s="157" customFormat="1" ht="5.25" customHeight="1">
      <c r="A52" s="435"/>
      <c r="B52" s="446"/>
      <c r="C52" s="446"/>
      <c r="D52" s="446"/>
      <c r="E52" s="446"/>
      <c r="F52" s="446"/>
      <c r="G52" s="73"/>
      <c r="H52" s="25"/>
      <c r="I52" s="25"/>
    </row>
    <row r="53" spans="1:9" s="157" customFormat="1" ht="18" customHeight="1">
      <c r="A53" s="106" t="s">
        <v>1437</v>
      </c>
      <c r="B53" s="446"/>
      <c r="C53" s="446"/>
      <c r="D53" s="446"/>
      <c r="E53" s="691"/>
      <c r="F53" s="446"/>
      <c r="G53" s="73"/>
      <c r="H53" s="25"/>
      <c r="I53" s="25"/>
    </row>
    <row r="54" spans="1:9" s="157" customFormat="1" ht="5.25" customHeight="1">
      <c r="A54" s="435"/>
      <c r="B54" s="446"/>
      <c r="C54" s="446"/>
      <c r="D54" s="446"/>
      <c r="E54" s="446"/>
      <c r="F54" s="446"/>
      <c r="G54" s="73"/>
      <c r="H54" s="25"/>
      <c r="I54" s="25"/>
    </row>
    <row r="55" spans="1:9" s="157" customFormat="1" ht="18" customHeight="1">
      <c r="A55" s="106" t="s">
        <v>1438</v>
      </c>
      <c r="B55" s="446"/>
      <c r="C55" s="446"/>
      <c r="D55" s="446"/>
      <c r="E55" s="690"/>
      <c r="F55" s="446"/>
      <c r="G55" s="73"/>
      <c r="H55" s="25"/>
      <c r="I55" s="25"/>
    </row>
    <row r="56" spans="1:9" s="157" customFormat="1" ht="5.25" customHeight="1">
      <c r="A56" s="435"/>
      <c r="B56" s="446"/>
      <c r="C56" s="446"/>
      <c r="D56" s="446"/>
      <c r="E56" s="446"/>
      <c r="F56" s="446"/>
      <c r="G56" s="73"/>
      <c r="H56" s="25"/>
      <c r="I56" s="25"/>
    </row>
    <row r="57" spans="1:9" s="157" customFormat="1" ht="18" customHeight="1">
      <c r="A57" s="106" t="s">
        <v>1439</v>
      </c>
      <c r="B57" s="446"/>
      <c r="C57" s="446"/>
      <c r="D57" s="446"/>
      <c r="E57" s="691"/>
      <c r="F57" s="446"/>
      <c r="G57" s="73"/>
      <c r="H57" s="25"/>
      <c r="I57" s="25"/>
    </row>
    <row r="58" spans="1:9" s="157" customFormat="1" ht="5.25" customHeight="1">
      <c r="A58" s="435"/>
      <c r="B58" s="446"/>
      <c r="C58" s="446"/>
      <c r="D58" s="446"/>
      <c r="E58" s="446"/>
      <c r="F58" s="446"/>
      <c r="G58" s="73"/>
      <c r="H58" s="25"/>
      <c r="I58" s="25"/>
    </row>
    <row r="59" spans="1:9" s="157" customFormat="1" ht="18" customHeight="1">
      <c r="A59" s="106" t="s">
        <v>1440</v>
      </c>
      <c r="B59" s="446"/>
      <c r="C59" s="446"/>
      <c r="D59" s="446"/>
      <c r="E59" s="692"/>
      <c r="F59" s="446"/>
      <c r="G59" s="73"/>
      <c r="H59" s="25"/>
      <c r="I59" s="25"/>
    </row>
    <row r="60" spans="1:9" s="157" customFormat="1" ht="5.25" customHeight="1">
      <c r="A60" s="435"/>
      <c r="B60" s="446"/>
      <c r="C60" s="446"/>
      <c r="D60" s="446"/>
      <c r="E60" s="446"/>
      <c r="F60" s="446"/>
      <c r="G60" s="73"/>
      <c r="H60" s="25"/>
      <c r="I60" s="25"/>
    </row>
    <row r="61" spans="1:9" s="157" customFormat="1" ht="18" customHeight="1">
      <c r="A61" s="106" t="s">
        <v>1441</v>
      </c>
      <c r="B61" s="446"/>
      <c r="C61" s="446"/>
      <c r="D61" s="446"/>
      <c r="E61" s="691"/>
      <c r="F61" s="446"/>
      <c r="G61" s="73"/>
      <c r="H61" s="25"/>
      <c r="I61" s="25"/>
    </row>
    <row r="62" spans="1:9" s="157" customFormat="1" ht="5.25" customHeight="1">
      <c r="A62" s="435"/>
      <c r="B62" s="446"/>
      <c r="C62" s="446"/>
      <c r="D62" s="446"/>
      <c r="E62" s="446"/>
      <c r="F62" s="446"/>
      <c r="G62" s="73"/>
      <c r="H62" s="25"/>
      <c r="I62" s="25"/>
    </row>
    <row r="63" spans="1:9" s="157" customFormat="1" ht="18" customHeight="1">
      <c r="A63" s="106" t="s">
        <v>1442</v>
      </c>
      <c r="B63" s="446"/>
      <c r="C63" s="446"/>
      <c r="D63" s="446"/>
      <c r="E63" s="690"/>
      <c r="F63" s="446"/>
      <c r="G63" s="73"/>
      <c r="H63" s="25"/>
      <c r="I63" s="25"/>
    </row>
    <row r="64" spans="1:9" s="157" customFormat="1" ht="5.25" customHeight="1">
      <c r="A64" s="435"/>
      <c r="B64" s="446"/>
      <c r="C64" s="446"/>
      <c r="D64" s="446"/>
      <c r="E64" s="446"/>
      <c r="F64" s="446"/>
      <c r="G64" s="73"/>
      <c r="H64" s="25"/>
      <c r="I64" s="25"/>
    </row>
    <row r="65" spans="1:9" s="157" customFormat="1" ht="5.25" customHeight="1">
      <c r="A65" s="435"/>
      <c r="B65" s="446"/>
      <c r="C65" s="446"/>
      <c r="D65" s="446"/>
      <c r="E65" s="446"/>
      <c r="F65" s="446"/>
      <c r="G65" s="73"/>
      <c r="H65" s="25"/>
      <c r="I65" s="25"/>
    </row>
    <row r="66" spans="1:9" s="157" customFormat="1" ht="5.25" customHeight="1">
      <c r="A66" s="435"/>
      <c r="B66" s="446"/>
      <c r="C66" s="446"/>
      <c r="D66" s="446"/>
      <c r="E66" s="80"/>
      <c r="F66" s="80"/>
      <c r="G66" s="73"/>
      <c r="H66" s="25"/>
      <c r="I66" s="25"/>
    </row>
    <row r="67" spans="1:9" ht="22.5" customHeight="1">
      <c r="A67" s="435" t="s">
        <v>1443</v>
      </c>
      <c r="B67" s="63"/>
      <c r="C67" s="63"/>
      <c r="D67" s="63"/>
      <c r="E67" s="63"/>
      <c r="F67" s="446"/>
      <c r="G67" s="73"/>
    </row>
    <row r="68" spans="1:9" ht="75.75" customHeight="1">
      <c r="A68" s="603"/>
      <c r="B68" s="1191"/>
      <c r="C68" s="1192"/>
      <c r="D68" s="1192"/>
      <c r="E68" s="1193"/>
      <c r="F68" s="603"/>
      <c r="G68" s="73"/>
    </row>
    <row r="69" spans="1:9" s="157" customFormat="1" ht="5.25" customHeight="1">
      <c r="A69" s="435"/>
      <c r="B69" s="446"/>
      <c r="C69" s="446"/>
      <c r="D69" s="446"/>
      <c r="E69" s="80"/>
      <c r="F69" s="80"/>
      <c r="G69" s="73"/>
      <c r="H69" s="25"/>
      <c r="I69" s="25"/>
    </row>
    <row r="70" spans="1:9" s="157" customFormat="1" ht="5.25" customHeight="1">
      <c r="A70" s="435"/>
      <c r="B70" s="446"/>
      <c r="C70" s="446"/>
      <c r="D70" s="446"/>
      <c r="E70" s="80"/>
      <c r="F70" s="80"/>
      <c r="G70" s="73"/>
      <c r="H70" s="25"/>
      <c r="I70" s="25"/>
    </row>
    <row r="71" spans="1:9" s="157" customFormat="1" ht="5.25" customHeight="1">
      <c r="A71" s="435"/>
      <c r="B71" s="446"/>
      <c r="C71" s="446"/>
      <c r="D71" s="446"/>
      <c r="E71" s="80"/>
      <c r="F71" s="80"/>
      <c r="G71" s="73"/>
      <c r="H71" s="25"/>
      <c r="I71" s="25"/>
    </row>
    <row r="72" spans="1:9" s="157" customFormat="1" ht="18" customHeight="1">
      <c r="A72" s="435" t="s">
        <v>1444</v>
      </c>
      <c r="B72" s="446"/>
      <c r="C72" s="446"/>
      <c r="D72" s="446"/>
      <c r="E72" s="690"/>
      <c r="F72" s="446"/>
      <c r="G72" s="73"/>
      <c r="H72" s="25"/>
      <c r="I72" s="25"/>
    </row>
    <row r="73" spans="1:9" s="157" customFormat="1" ht="5.25" customHeight="1">
      <c r="A73" s="435"/>
      <c r="B73" s="446"/>
      <c r="C73" s="446"/>
      <c r="D73" s="446"/>
      <c r="E73" s="446"/>
      <c r="F73" s="446"/>
      <c r="G73" s="73"/>
      <c r="H73" s="25"/>
      <c r="I73" s="25"/>
    </row>
    <row r="74" spans="1:9" s="157" customFormat="1" ht="18" customHeight="1">
      <c r="A74" s="700" t="s">
        <v>1419</v>
      </c>
      <c r="B74" s="701"/>
      <c r="C74" s="701"/>
      <c r="D74" s="701"/>
      <c r="E74" s="702"/>
      <c r="F74" s="446"/>
      <c r="G74" s="73"/>
      <c r="H74" s="25"/>
      <c r="I74" s="25"/>
    </row>
    <row r="75" spans="1:9" s="157" customFormat="1" ht="5.25" customHeight="1">
      <c r="A75" s="395"/>
      <c r="B75" s="701"/>
      <c r="C75" s="701"/>
      <c r="D75" s="701"/>
      <c r="E75" s="701"/>
      <c r="F75" s="446"/>
      <c r="G75" s="73"/>
      <c r="H75" s="25"/>
      <c r="I75" s="25"/>
    </row>
    <row r="76" spans="1:9" s="157" customFormat="1" ht="18" customHeight="1">
      <c r="A76" s="700" t="s">
        <v>1420</v>
      </c>
      <c r="B76" s="701"/>
      <c r="C76" s="701"/>
      <c r="D76" s="701"/>
      <c r="E76" s="702"/>
      <c r="F76" s="446"/>
      <c r="G76" s="73"/>
      <c r="H76" s="25"/>
      <c r="I76" s="25"/>
    </row>
    <row r="77" spans="1:9" s="157" customFormat="1" ht="5.25" customHeight="1">
      <c r="A77" s="395"/>
      <c r="B77" s="701"/>
      <c r="C77" s="701"/>
      <c r="D77" s="701"/>
      <c r="E77" s="701"/>
      <c r="F77" s="446"/>
      <c r="G77" s="73"/>
      <c r="H77" s="25"/>
      <c r="I77" s="25"/>
    </row>
    <row r="78" spans="1:9" s="157" customFormat="1" ht="18" customHeight="1">
      <c r="A78" s="700" t="s">
        <v>1421</v>
      </c>
      <c r="B78" s="701"/>
      <c r="C78" s="701"/>
      <c r="D78" s="701"/>
      <c r="E78" s="702"/>
      <c r="F78" s="446"/>
      <c r="G78" s="73"/>
      <c r="H78" s="25"/>
      <c r="I78" s="25"/>
    </row>
    <row r="79" spans="1:9" s="157" customFormat="1" ht="5.25" customHeight="1">
      <c r="A79" s="435"/>
      <c r="B79" s="446"/>
      <c r="C79" s="446"/>
      <c r="D79" s="446"/>
      <c r="E79" s="446"/>
      <c r="F79" s="446"/>
      <c r="G79" s="73"/>
      <c r="H79" s="25"/>
      <c r="I79" s="25"/>
    </row>
    <row r="80" spans="1:9" s="157" customFormat="1" ht="18" customHeight="1">
      <c r="A80" s="106" t="s">
        <v>1422</v>
      </c>
      <c r="B80" s="446"/>
      <c r="C80" s="446"/>
      <c r="D80" s="446"/>
      <c r="E80" s="690"/>
      <c r="F80" s="446"/>
      <c r="G80" s="73"/>
      <c r="H80" s="25"/>
      <c r="I80" s="25"/>
    </row>
    <row r="81" spans="1:9" s="157" customFormat="1" ht="5.25" customHeight="1">
      <c r="A81" s="435"/>
      <c r="B81" s="446"/>
      <c r="C81" s="446"/>
      <c r="D81" s="446"/>
      <c r="E81" s="446"/>
      <c r="F81" s="446"/>
      <c r="G81" s="73"/>
      <c r="H81" s="25"/>
      <c r="I81" s="25"/>
    </row>
    <row r="82" spans="1:9" s="157" customFormat="1" ht="18" customHeight="1">
      <c r="A82" s="106" t="s">
        <v>1423</v>
      </c>
      <c r="B82" s="446"/>
      <c r="C82" s="446"/>
      <c r="D82" s="446"/>
      <c r="E82" s="690"/>
      <c r="F82" s="446"/>
      <c r="G82" s="73"/>
      <c r="H82" s="25"/>
      <c r="I82" s="25"/>
    </row>
    <row r="83" spans="1:9" s="157" customFormat="1" ht="5.25" customHeight="1">
      <c r="A83" s="435"/>
      <c r="B83" s="446"/>
      <c r="C83" s="446"/>
      <c r="D83" s="446"/>
      <c r="E83" s="446"/>
      <c r="F83" s="446"/>
      <c r="G83" s="73"/>
      <c r="H83" s="25"/>
      <c r="I83" s="25"/>
    </row>
    <row r="84" spans="1:9" s="157" customFormat="1" ht="18" customHeight="1">
      <c r="A84" s="106" t="s">
        <v>1424</v>
      </c>
      <c r="B84" s="446"/>
      <c r="C84" s="446"/>
      <c r="D84" s="446"/>
      <c r="E84" s="690"/>
      <c r="F84" s="446"/>
      <c r="G84" s="73"/>
      <c r="H84" s="25"/>
      <c r="I84" s="25"/>
    </row>
    <row r="85" spans="1:9" s="157" customFormat="1" ht="5.25" customHeight="1">
      <c r="A85" s="435"/>
      <c r="B85" s="446"/>
      <c r="C85" s="446"/>
      <c r="D85" s="446"/>
      <c r="E85" s="446"/>
      <c r="F85" s="446"/>
      <c r="G85" s="73"/>
      <c r="H85" s="25"/>
      <c r="I85" s="25"/>
    </row>
    <row r="86" spans="1:9" s="157" customFormat="1" ht="18" customHeight="1">
      <c r="A86" s="106" t="s">
        <v>1425</v>
      </c>
      <c r="B86" s="446"/>
      <c r="C86" s="446"/>
      <c r="D86" s="446"/>
      <c r="E86" s="691"/>
      <c r="F86" s="446"/>
      <c r="G86" s="73"/>
      <c r="H86" s="25"/>
      <c r="I86" s="25"/>
    </row>
    <row r="87" spans="1:9" s="157" customFormat="1" ht="5.25" customHeight="1">
      <c r="A87" s="435"/>
      <c r="B87" s="446"/>
      <c r="C87" s="446"/>
      <c r="D87" s="446"/>
      <c r="E87" s="446"/>
      <c r="F87" s="446"/>
      <c r="G87" s="73"/>
      <c r="H87" s="25"/>
      <c r="I87" s="25"/>
    </row>
    <row r="88" spans="1:9" s="157" customFormat="1" ht="18" customHeight="1">
      <c r="A88" s="106" t="s">
        <v>1426</v>
      </c>
      <c r="B88" s="446"/>
      <c r="C88" s="446"/>
      <c r="D88" s="446"/>
      <c r="E88" s="691"/>
      <c r="F88" s="446"/>
      <c r="G88" s="73"/>
      <c r="H88" s="25"/>
      <c r="I88" s="25"/>
    </row>
    <row r="89" spans="1:9" s="157" customFormat="1" ht="5.25" customHeight="1">
      <c r="A89" s="435"/>
      <c r="B89" s="446"/>
      <c r="C89" s="446"/>
      <c r="D89" s="446"/>
      <c r="E89" s="446"/>
      <c r="F89" s="446"/>
      <c r="G89" s="73"/>
      <c r="H89" s="25"/>
      <c r="I89" s="25"/>
    </row>
    <row r="90" spans="1:9" s="157" customFormat="1" ht="18" customHeight="1">
      <c r="A90" s="106" t="s">
        <v>1427</v>
      </c>
      <c r="B90" s="446"/>
      <c r="C90" s="446"/>
      <c r="D90" s="446"/>
      <c r="E90" s="691"/>
      <c r="F90" s="446"/>
      <c r="G90" s="73"/>
      <c r="H90" s="25"/>
      <c r="I90" s="25"/>
    </row>
    <row r="91" spans="1:9" s="157" customFormat="1" ht="5.25" customHeight="1">
      <c r="A91" s="435"/>
      <c r="B91" s="446"/>
      <c r="C91" s="446"/>
      <c r="D91" s="446"/>
      <c r="E91" s="446"/>
      <c r="F91" s="446"/>
      <c r="G91" s="73"/>
      <c r="H91" s="25"/>
      <c r="I91" s="25"/>
    </row>
    <row r="92" spans="1:9" s="157" customFormat="1" ht="18" customHeight="1">
      <c r="A92" s="106" t="s">
        <v>1428</v>
      </c>
      <c r="B92" s="446"/>
      <c r="C92" s="446"/>
      <c r="D92" s="446"/>
      <c r="E92" s="691"/>
      <c r="F92" s="446"/>
      <c r="G92" s="73"/>
      <c r="H92" s="25"/>
      <c r="I92" s="25"/>
    </row>
    <row r="93" spans="1:9" s="157" customFormat="1" ht="5.25" customHeight="1">
      <c r="A93" s="435"/>
      <c r="B93" s="446"/>
      <c r="C93" s="446"/>
      <c r="D93" s="446"/>
      <c r="E93" s="446"/>
      <c r="F93" s="446"/>
      <c r="G93" s="73"/>
      <c r="H93" s="25"/>
      <c r="I93" s="25"/>
    </row>
    <row r="94" spans="1:9" s="157" customFormat="1" ht="18" customHeight="1">
      <c r="A94" s="106" t="s">
        <v>1429</v>
      </c>
      <c r="B94" s="446"/>
      <c r="C94" s="446"/>
      <c r="D94" s="446"/>
      <c r="E94" s="691"/>
      <c r="F94" s="446"/>
      <c r="G94" s="73"/>
      <c r="H94" s="25"/>
      <c r="I94" s="25"/>
    </row>
    <row r="95" spans="1:9" s="157" customFormat="1" ht="5.25" customHeight="1">
      <c r="A95" s="435"/>
      <c r="B95" s="446"/>
      <c r="C95" s="446"/>
      <c r="D95" s="446"/>
      <c r="E95" s="446"/>
      <c r="F95" s="446"/>
      <c r="G95" s="73"/>
      <c r="H95" s="25"/>
      <c r="I95" s="25"/>
    </row>
    <row r="96" spans="1:9" s="157" customFormat="1" ht="18" customHeight="1">
      <c r="A96" s="106" t="s">
        <v>1430</v>
      </c>
      <c r="B96" s="446"/>
      <c r="C96" s="446"/>
      <c r="D96" s="446"/>
      <c r="E96" s="691"/>
      <c r="F96" s="446"/>
      <c r="G96" s="73"/>
      <c r="H96" s="25"/>
      <c r="I96" s="25"/>
    </row>
    <row r="97" spans="1:9" s="157" customFormat="1" ht="5.25" customHeight="1">
      <c r="A97" s="435"/>
      <c r="B97" s="446"/>
      <c r="C97" s="446"/>
      <c r="D97" s="446"/>
      <c r="E97" s="446"/>
      <c r="F97" s="446"/>
      <c r="G97" s="73"/>
      <c r="H97" s="25"/>
      <c r="I97" s="25"/>
    </row>
    <row r="98" spans="1:9" s="157" customFormat="1" ht="18" customHeight="1">
      <c r="A98" s="106" t="s">
        <v>1431</v>
      </c>
      <c r="B98" s="446"/>
      <c r="C98" s="446"/>
      <c r="D98" s="446"/>
      <c r="E98" s="691"/>
      <c r="F98" s="446"/>
      <c r="G98" s="73"/>
      <c r="H98" s="25"/>
      <c r="I98" s="25"/>
    </row>
    <row r="99" spans="1:9" s="157" customFormat="1" ht="5.25" customHeight="1">
      <c r="A99" s="435"/>
      <c r="B99" s="446"/>
      <c r="C99" s="446"/>
      <c r="D99" s="446"/>
      <c r="E99" s="446"/>
      <c r="F99" s="446"/>
      <c r="G99" s="73"/>
      <c r="H99" s="25"/>
      <c r="I99" s="25"/>
    </row>
    <row r="100" spans="1:9" s="157" customFormat="1" ht="18" customHeight="1">
      <c r="A100" s="106" t="s">
        <v>1432</v>
      </c>
      <c r="B100" s="446"/>
      <c r="C100" s="446"/>
      <c r="D100" s="446"/>
      <c r="E100" s="692"/>
      <c r="F100" s="446"/>
      <c r="G100" s="73"/>
      <c r="H100" s="25"/>
      <c r="I100" s="25"/>
    </row>
    <row r="101" spans="1:9" s="157" customFormat="1" ht="5.25" customHeight="1">
      <c r="A101" s="435"/>
      <c r="B101" s="446"/>
      <c r="C101" s="446"/>
      <c r="D101" s="446"/>
      <c r="E101" s="446"/>
      <c r="F101" s="446"/>
      <c r="G101" s="73"/>
      <c r="H101" s="25"/>
      <c r="I101" s="25"/>
    </row>
    <row r="102" spans="1:9" s="157" customFormat="1" ht="18" customHeight="1">
      <c r="A102" s="106" t="s">
        <v>1433</v>
      </c>
      <c r="B102" s="446"/>
      <c r="C102" s="446"/>
      <c r="D102" s="446"/>
      <c r="E102" s="692"/>
      <c r="F102" s="446"/>
      <c r="G102" s="73"/>
      <c r="H102" s="25"/>
      <c r="I102" s="25"/>
    </row>
    <row r="103" spans="1:9" s="157" customFormat="1" ht="5.25" customHeight="1">
      <c r="A103" s="435"/>
      <c r="B103" s="446"/>
      <c r="C103" s="446"/>
      <c r="D103" s="446"/>
      <c r="E103" s="446"/>
      <c r="F103" s="446"/>
      <c r="G103" s="73"/>
      <c r="H103" s="25"/>
      <c r="I103" s="25"/>
    </row>
    <row r="104" spans="1:9" s="157" customFormat="1" ht="18" customHeight="1">
      <c r="A104" s="106" t="s">
        <v>1434</v>
      </c>
      <c r="B104" s="446"/>
      <c r="C104" s="446"/>
      <c r="D104" s="446"/>
      <c r="E104" s="690"/>
      <c r="F104" s="446"/>
      <c r="G104" s="73"/>
      <c r="H104" s="25"/>
      <c r="I104" s="25"/>
    </row>
    <row r="105" spans="1:9" s="157" customFormat="1" ht="5.25" customHeight="1">
      <c r="A105" s="435"/>
      <c r="B105" s="446"/>
      <c r="C105" s="446"/>
      <c r="D105" s="446"/>
      <c r="E105" s="446"/>
      <c r="F105" s="446"/>
      <c r="G105" s="73"/>
      <c r="H105" s="25"/>
      <c r="I105" s="25"/>
    </row>
    <row r="106" spans="1:9" s="157" customFormat="1" ht="18" customHeight="1">
      <c r="A106" s="106" t="s">
        <v>1435</v>
      </c>
      <c r="B106" s="446"/>
      <c r="C106" s="446"/>
      <c r="D106" s="446"/>
      <c r="E106" s="690"/>
      <c r="F106" s="446"/>
      <c r="G106" s="73"/>
      <c r="H106" s="25"/>
      <c r="I106" s="25"/>
    </row>
    <row r="107" spans="1:9" s="157" customFormat="1" ht="5.25" customHeight="1">
      <c r="A107" s="435"/>
      <c r="B107" s="446"/>
      <c r="C107" s="446"/>
      <c r="D107" s="446"/>
      <c r="E107" s="446"/>
      <c r="F107" s="446"/>
      <c r="G107" s="73"/>
      <c r="H107" s="25"/>
      <c r="I107" s="25"/>
    </row>
    <row r="108" spans="1:9" s="157" customFormat="1" ht="18" customHeight="1">
      <c r="A108" s="106" t="s">
        <v>1436</v>
      </c>
      <c r="B108" s="446"/>
      <c r="C108" s="446"/>
      <c r="D108" s="446"/>
      <c r="E108" s="692"/>
      <c r="F108" s="446"/>
      <c r="G108" s="73"/>
      <c r="H108" s="25"/>
      <c r="I108" s="25"/>
    </row>
    <row r="109" spans="1:9" s="157" customFormat="1" ht="5.25" customHeight="1">
      <c r="A109" s="435"/>
      <c r="B109" s="446"/>
      <c r="C109" s="446"/>
      <c r="D109" s="446"/>
      <c r="E109" s="446"/>
      <c r="F109" s="446"/>
      <c r="G109" s="73"/>
      <c r="H109" s="25"/>
      <c r="I109" s="25"/>
    </row>
    <row r="110" spans="1:9" s="157" customFormat="1" ht="18" customHeight="1">
      <c r="A110" s="106" t="s">
        <v>1437</v>
      </c>
      <c r="B110" s="446"/>
      <c r="C110" s="446"/>
      <c r="D110" s="446"/>
      <c r="E110" s="691"/>
      <c r="F110" s="446"/>
      <c r="G110" s="73"/>
      <c r="H110" s="25"/>
      <c r="I110" s="25"/>
    </row>
    <row r="111" spans="1:9" s="157" customFormat="1" ht="5.25" customHeight="1">
      <c r="A111" s="435"/>
      <c r="B111" s="446"/>
      <c r="C111" s="446"/>
      <c r="D111" s="446"/>
      <c r="E111" s="446"/>
      <c r="F111" s="446"/>
      <c r="G111" s="73"/>
      <c r="H111" s="25"/>
      <c r="I111" s="25"/>
    </row>
    <row r="112" spans="1:9" s="157" customFormat="1" ht="18" customHeight="1">
      <c r="A112" s="106" t="s">
        <v>1438</v>
      </c>
      <c r="B112" s="446"/>
      <c r="C112" s="446"/>
      <c r="D112" s="446"/>
      <c r="E112" s="690"/>
      <c r="F112" s="446"/>
      <c r="G112" s="73"/>
      <c r="H112" s="25"/>
      <c r="I112" s="25"/>
    </row>
    <row r="113" spans="1:9" s="157" customFormat="1" ht="5.25" customHeight="1">
      <c r="A113" s="435"/>
      <c r="B113" s="446"/>
      <c r="C113" s="446"/>
      <c r="D113" s="446"/>
      <c r="E113" s="446"/>
      <c r="F113" s="446"/>
      <c r="G113" s="73"/>
      <c r="H113" s="25"/>
      <c r="I113" s="25"/>
    </row>
    <row r="114" spans="1:9" s="157" customFormat="1" ht="18" customHeight="1">
      <c r="A114" s="106" t="s">
        <v>1439</v>
      </c>
      <c r="B114" s="446"/>
      <c r="C114" s="446"/>
      <c r="D114" s="446"/>
      <c r="E114" s="691"/>
      <c r="F114" s="446"/>
      <c r="G114" s="73"/>
      <c r="H114" s="25"/>
      <c r="I114" s="25"/>
    </row>
    <row r="115" spans="1:9" s="157" customFormat="1" ht="5.25" customHeight="1">
      <c r="A115" s="435"/>
      <c r="B115" s="446"/>
      <c r="C115" s="446"/>
      <c r="D115" s="446"/>
      <c r="E115" s="446"/>
      <c r="F115" s="446"/>
      <c r="G115" s="73"/>
      <c r="H115" s="25"/>
      <c r="I115" s="25"/>
    </row>
    <row r="116" spans="1:9" s="157" customFormat="1" ht="18" customHeight="1">
      <c r="A116" s="106" t="s">
        <v>1440</v>
      </c>
      <c r="B116" s="446"/>
      <c r="C116" s="446"/>
      <c r="D116" s="446"/>
      <c r="E116" s="692"/>
      <c r="F116" s="446"/>
      <c r="G116" s="73"/>
      <c r="H116" s="25"/>
      <c r="I116" s="25"/>
    </row>
    <row r="117" spans="1:9" s="157" customFormat="1" ht="5.25" customHeight="1">
      <c r="A117" s="435"/>
      <c r="B117" s="446"/>
      <c r="C117" s="446"/>
      <c r="D117" s="446"/>
      <c r="E117" s="446"/>
      <c r="F117" s="446"/>
      <c r="G117" s="73"/>
      <c r="H117" s="25"/>
      <c r="I117" s="25"/>
    </row>
    <row r="118" spans="1:9" s="157" customFormat="1" ht="18" customHeight="1">
      <c r="A118" s="106" t="s">
        <v>1441</v>
      </c>
      <c r="B118" s="446"/>
      <c r="C118" s="446"/>
      <c r="D118" s="446"/>
      <c r="E118" s="691"/>
      <c r="F118" s="446"/>
      <c r="G118" s="73"/>
      <c r="H118" s="25"/>
      <c r="I118" s="25"/>
    </row>
    <row r="119" spans="1:9" s="157" customFormat="1" ht="5.25" customHeight="1">
      <c r="A119" s="435"/>
      <c r="B119" s="446"/>
      <c r="C119" s="446"/>
      <c r="D119" s="446"/>
      <c r="E119" s="446"/>
      <c r="F119" s="446"/>
      <c r="G119" s="73"/>
      <c r="H119" s="25"/>
      <c r="I119" s="25"/>
    </row>
    <row r="120" spans="1:9" s="157" customFormat="1" ht="18" customHeight="1">
      <c r="A120" s="106" t="s">
        <v>1442</v>
      </c>
      <c r="B120" s="446"/>
      <c r="C120" s="446"/>
      <c r="D120" s="446"/>
      <c r="E120" s="690"/>
      <c r="F120" s="446"/>
      <c r="G120" s="73"/>
      <c r="H120" s="25"/>
      <c r="I120" s="25"/>
    </row>
    <row r="121" spans="1:9" s="157" customFormat="1" ht="5.25" customHeight="1">
      <c r="A121" s="435"/>
      <c r="B121" s="446"/>
      <c r="C121" s="446"/>
      <c r="D121" s="446"/>
      <c r="E121" s="446"/>
      <c r="F121" s="446"/>
      <c r="G121" s="73"/>
      <c r="H121" s="25"/>
      <c r="I121" s="25"/>
    </row>
    <row r="122" spans="1:9" s="157" customFormat="1" ht="5.25" customHeight="1">
      <c r="A122" s="435"/>
      <c r="B122" s="446"/>
      <c r="C122" s="446"/>
      <c r="D122" s="446"/>
      <c r="E122" s="446"/>
      <c r="F122" s="446"/>
      <c r="G122" s="73"/>
      <c r="H122" s="25"/>
      <c r="I122" s="25"/>
    </row>
    <row r="123" spans="1:9" s="157" customFormat="1" ht="5.25" customHeight="1">
      <c r="A123" s="435"/>
      <c r="B123" s="446"/>
      <c r="C123" s="446"/>
      <c r="D123" s="446"/>
      <c r="E123" s="80"/>
      <c r="F123" s="80"/>
      <c r="G123" s="73"/>
      <c r="H123" s="25"/>
      <c r="I123" s="25"/>
    </row>
    <row r="124" spans="1:9" ht="22.5" customHeight="1">
      <c r="A124" s="435" t="s">
        <v>1443</v>
      </c>
      <c r="B124" s="63"/>
      <c r="C124" s="63"/>
      <c r="D124" s="63"/>
      <c r="E124" s="63"/>
      <c r="F124" s="446"/>
      <c r="G124" s="73"/>
    </row>
    <row r="125" spans="1:9" ht="75.75" customHeight="1">
      <c r="A125" s="603"/>
      <c r="B125" s="1191"/>
      <c r="C125" s="1192"/>
      <c r="D125" s="1192"/>
      <c r="E125" s="1193"/>
      <c r="F125" s="603"/>
      <c r="G125" s="73"/>
    </row>
    <row r="126" spans="1:9" s="157" customFormat="1" ht="5.25" customHeight="1">
      <c r="A126" s="435"/>
      <c r="B126" s="446"/>
      <c r="C126" s="446"/>
      <c r="D126" s="446"/>
      <c r="E126" s="80"/>
      <c r="F126" s="80"/>
      <c r="G126" s="73"/>
      <c r="H126" s="25"/>
      <c r="I126" s="25"/>
    </row>
    <row r="127" spans="1:9" s="157" customFormat="1" ht="5.25" customHeight="1">
      <c r="A127" s="435"/>
      <c r="B127" s="446"/>
      <c r="C127" s="446"/>
      <c r="D127" s="446"/>
      <c r="E127" s="80"/>
      <c r="F127" s="80"/>
      <c r="G127" s="73"/>
      <c r="H127" s="25"/>
      <c r="I127" s="25"/>
    </row>
    <row r="128" spans="1:9" s="157" customFormat="1" ht="5.25" customHeight="1">
      <c r="A128" s="435"/>
      <c r="B128" s="446"/>
      <c r="C128" s="446"/>
      <c r="D128" s="446"/>
      <c r="E128" s="80"/>
      <c r="F128" s="80"/>
      <c r="G128" s="73"/>
      <c r="H128" s="25"/>
      <c r="I128" s="25"/>
    </row>
    <row r="129" spans="1:9" s="157" customFormat="1" ht="5.25" customHeight="1">
      <c r="A129" s="435"/>
      <c r="B129" s="446"/>
      <c r="C129" s="446"/>
      <c r="D129" s="446"/>
      <c r="E129" s="80"/>
      <c r="F129" s="80"/>
      <c r="G129" s="73"/>
      <c r="H129" s="25"/>
      <c r="I129" s="25"/>
    </row>
    <row r="130" spans="1:9" s="157" customFormat="1" ht="18" customHeight="1">
      <c r="A130" s="435" t="s">
        <v>1445</v>
      </c>
      <c r="B130" s="446"/>
      <c r="C130" s="446"/>
      <c r="D130" s="446"/>
      <c r="E130" s="690"/>
      <c r="F130" s="446"/>
      <c r="G130" s="73"/>
      <c r="H130" s="25"/>
      <c r="I130" s="25"/>
    </row>
    <row r="131" spans="1:9" s="157" customFormat="1" ht="5.25" customHeight="1">
      <c r="A131" s="435"/>
      <c r="B131" s="446"/>
      <c r="C131" s="446"/>
      <c r="D131" s="446"/>
      <c r="E131" s="446"/>
      <c r="F131" s="446"/>
      <c r="G131" s="73"/>
      <c r="H131" s="25"/>
      <c r="I131" s="25"/>
    </row>
    <row r="132" spans="1:9" s="157" customFormat="1" ht="18" customHeight="1">
      <c r="A132" s="700" t="s">
        <v>1419</v>
      </c>
      <c r="B132" s="701"/>
      <c r="C132" s="701"/>
      <c r="D132" s="701"/>
      <c r="E132" s="702"/>
      <c r="F132" s="446"/>
      <c r="G132" s="73"/>
      <c r="H132" s="25"/>
      <c r="I132" s="25"/>
    </row>
    <row r="133" spans="1:9" s="157" customFormat="1" ht="5.25" customHeight="1">
      <c r="A133" s="395"/>
      <c r="B133" s="701"/>
      <c r="C133" s="701"/>
      <c r="D133" s="701"/>
      <c r="E133" s="701"/>
      <c r="F133" s="446"/>
      <c r="G133" s="73"/>
      <c r="H133" s="25"/>
      <c r="I133" s="25"/>
    </row>
    <row r="134" spans="1:9" s="157" customFormat="1" ht="18" customHeight="1">
      <c r="A134" s="700" t="s">
        <v>1420</v>
      </c>
      <c r="B134" s="701"/>
      <c r="C134" s="701"/>
      <c r="D134" s="701"/>
      <c r="E134" s="702"/>
      <c r="F134" s="446"/>
      <c r="G134" s="73"/>
      <c r="H134" s="25"/>
      <c r="I134" s="25"/>
    </row>
    <row r="135" spans="1:9" s="157" customFormat="1" ht="5.25" customHeight="1">
      <c r="A135" s="395"/>
      <c r="B135" s="701"/>
      <c r="C135" s="701"/>
      <c r="D135" s="701"/>
      <c r="E135" s="701"/>
      <c r="F135" s="446"/>
      <c r="G135" s="73"/>
      <c r="H135" s="25"/>
      <c r="I135" s="25"/>
    </row>
    <row r="136" spans="1:9" s="157" customFormat="1" ht="18" customHeight="1">
      <c r="A136" s="700" t="s">
        <v>1421</v>
      </c>
      <c r="B136" s="701"/>
      <c r="C136" s="701"/>
      <c r="D136" s="701"/>
      <c r="E136" s="702"/>
      <c r="F136" s="446"/>
      <c r="G136" s="73"/>
      <c r="H136" s="25"/>
      <c r="I136" s="25"/>
    </row>
    <row r="137" spans="1:9" s="157" customFormat="1" ht="5.25" customHeight="1">
      <c r="A137" s="435"/>
      <c r="B137" s="446"/>
      <c r="C137" s="446"/>
      <c r="D137" s="446"/>
      <c r="E137" s="446"/>
      <c r="F137" s="446"/>
      <c r="G137" s="73"/>
      <c r="H137" s="25"/>
      <c r="I137" s="25"/>
    </row>
    <row r="138" spans="1:9" s="157" customFormat="1" ht="18" customHeight="1">
      <c r="A138" s="106" t="s">
        <v>1422</v>
      </c>
      <c r="B138" s="446"/>
      <c r="C138" s="446"/>
      <c r="D138" s="446"/>
      <c r="E138" s="690"/>
      <c r="F138" s="446"/>
      <c r="G138" s="73"/>
      <c r="H138" s="25"/>
      <c r="I138" s="25"/>
    </row>
    <row r="139" spans="1:9" s="157" customFormat="1" ht="5.25" customHeight="1">
      <c r="A139" s="435"/>
      <c r="B139" s="446"/>
      <c r="C139" s="446"/>
      <c r="D139" s="446"/>
      <c r="E139" s="446"/>
      <c r="F139" s="446"/>
      <c r="G139" s="73"/>
      <c r="H139" s="25"/>
      <c r="I139" s="25"/>
    </row>
    <row r="140" spans="1:9" s="157" customFormat="1" ht="18" customHeight="1">
      <c r="A140" s="106" t="s">
        <v>1423</v>
      </c>
      <c r="B140" s="446"/>
      <c r="C140" s="446"/>
      <c r="D140" s="446"/>
      <c r="E140" s="690"/>
      <c r="F140" s="446"/>
      <c r="G140" s="73"/>
      <c r="H140" s="25"/>
      <c r="I140" s="25"/>
    </row>
    <row r="141" spans="1:9" s="157" customFormat="1" ht="5.25" customHeight="1">
      <c r="A141" s="435"/>
      <c r="B141" s="446"/>
      <c r="C141" s="446"/>
      <c r="D141" s="446"/>
      <c r="E141" s="446"/>
      <c r="F141" s="446"/>
      <c r="G141" s="73"/>
      <c r="H141" s="25"/>
      <c r="I141" s="25"/>
    </row>
    <row r="142" spans="1:9" s="157" customFormat="1" ht="18" customHeight="1">
      <c r="A142" s="106" t="s">
        <v>1424</v>
      </c>
      <c r="B142" s="446"/>
      <c r="C142" s="446"/>
      <c r="D142" s="446"/>
      <c r="E142" s="690"/>
      <c r="F142" s="446"/>
      <c r="G142" s="73"/>
      <c r="H142" s="25"/>
      <c r="I142" s="25"/>
    </row>
    <row r="143" spans="1:9" s="157" customFormat="1" ht="5.25" customHeight="1">
      <c r="A143" s="435"/>
      <c r="B143" s="446"/>
      <c r="C143" s="446"/>
      <c r="D143" s="446"/>
      <c r="E143" s="446"/>
      <c r="F143" s="446"/>
      <c r="G143" s="73"/>
      <c r="H143" s="25"/>
      <c r="I143" s="25"/>
    </row>
    <row r="144" spans="1:9" s="157" customFormat="1" ht="18" customHeight="1">
      <c r="A144" s="106" t="s">
        <v>1425</v>
      </c>
      <c r="B144" s="446"/>
      <c r="C144" s="446"/>
      <c r="D144" s="446"/>
      <c r="E144" s="691"/>
      <c r="F144" s="446"/>
      <c r="G144" s="73"/>
      <c r="H144" s="25"/>
      <c r="I144" s="25"/>
    </row>
    <row r="145" spans="1:9" s="157" customFormat="1" ht="5.25" customHeight="1">
      <c r="A145" s="435"/>
      <c r="B145" s="446"/>
      <c r="C145" s="446"/>
      <c r="D145" s="446"/>
      <c r="E145" s="446"/>
      <c r="F145" s="446"/>
      <c r="G145" s="73"/>
      <c r="H145" s="25"/>
      <c r="I145" s="25"/>
    </row>
    <row r="146" spans="1:9" s="157" customFormat="1" ht="18" customHeight="1">
      <c r="A146" s="106" t="s">
        <v>1426</v>
      </c>
      <c r="B146" s="446"/>
      <c r="C146" s="446"/>
      <c r="D146" s="446"/>
      <c r="E146" s="691"/>
      <c r="F146" s="446"/>
      <c r="G146" s="73"/>
      <c r="H146" s="25"/>
      <c r="I146" s="25"/>
    </row>
    <row r="147" spans="1:9" s="157" customFormat="1" ht="5.25" customHeight="1">
      <c r="A147" s="435"/>
      <c r="B147" s="446"/>
      <c r="C147" s="446"/>
      <c r="D147" s="446"/>
      <c r="E147" s="446"/>
      <c r="F147" s="446"/>
      <c r="G147" s="73"/>
      <c r="H147" s="25"/>
      <c r="I147" s="25"/>
    </row>
    <row r="148" spans="1:9" s="157" customFormat="1" ht="18" customHeight="1">
      <c r="A148" s="106" t="s">
        <v>1427</v>
      </c>
      <c r="B148" s="446"/>
      <c r="C148" s="446"/>
      <c r="D148" s="446"/>
      <c r="E148" s="691"/>
      <c r="F148" s="446"/>
      <c r="G148" s="73"/>
      <c r="H148" s="25"/>
      <c r="I148" s="25"/>
    </row>
    <row r="149" spans="1:9" s="157" customFormat="1" ht="5.25" customHeight="1">
      <c r="A149" s="435"/>
      <c r="B149" s="446"/>
      <c r="C149" s="446"/>
      <c r="D149" s="446"/>
      <c r="E149" s="446"/>
      <c r="F149" s="446"/>
      <c r="G149" s="73"/>
      <c r="H149" s="25"/>
      <c r="I149" s="25"/>
    </row>
    <row r="150" spans="1:9" s="157" customFormat="1" ht="18" customHeight="1">
      <c r="A150" s="106" t="s">
        <v>1428</v>
      </c>
      <c r="B150" s="446"/>
      <c r="C150" s="446"/>
      <c r="D150" s="446"/>
      <c r="E150" s="691"/>
      <c r="F150" s="446"/>
      <c r="G150" s="73"/>
      <c r="H150" s="25"/>
      <c r="I150" s="25"/>
    </row>
    <row r="151" spans="1:9" s="157" customFormat="1" ht="5.25" customHeight="1">
      <c r="A151" s="435"/>
      <c r="B151" s="446"/>
      <c r="C151" s="446"/>
      <c r="D151" s="446"/>
      <c r="E151" s="446"/>
      <c r="F151" s="446"/>
      <c r="G151" s="73"/>
      <c r="H151" s="25"/>
      <c r="I151" s="25"/>
    </row>
    <row r="152" spans="1:9" s="157" customFormat="1" ht="18" customHeight="1">
      <c r="A152" s="106" t="s">
        <v>1429</v>
      </c>
      <c r="B152" s="446"/>
      <c r="C152" s="446"/>
      <c r="D152" s="446"/>
      <c r="E152" s="691"/>
      <c r="F152" s="446"/>
      <c r="G152" s="73"/>
      <c r="H152" s="25"/>
      <c r="I152" s="25"/>
    </row>
    <row r="153" spans="1:9" s="157" customFormat="1" ht="5.25" customHeight="1">
      <c r="A153" s="435"/>
      <c r="B153" s="446"/>
      <c r="C153" s="446"/>
      <c r="D153" s="446"/>
      <c r="E153" s="446"/>
      <c r="F153" s="446"/>
      <c r="G153" s="73"/>
      <c r="H153" s="25"/>
      <c r="I153" s="25"/>
    </row>
    <row r="154" spans="1:9" s="157" customFormat="1" ht="18" customHeight="1">
      <c r="A154" s="106" t="s">
        <v>1430</v>
      </c>
      <c r="B154" s="446"/>
      <c r="C154" s="446"/>
      <c r="D154" s="446"/>
      <c r="E154" s="691"/>
      <c r="F154" s="446"/>
      <c r="G154" s="73"/>
      <c r="H154" s="25"/>
      <c r="I154" s="25"/>
    </row>
    <row r="155" spans="1:9" s="157" customFormat="1" ht="5.25" customHeight="1">
      <c r="A155" s="435"/>
      <c r="B155" s="446"/>
      <c r="C155" s="446"/>
      <c r="D155" s="446"/>
      <c r="E155" s="446"/>
      <c r="F155" s="446"/>
      <c r="G155" s="73"/>
      <c r="H155" s="25"/>
      <c r="I155" s="25"/>
    </row>
    <row r="156" spans="1:9" s="157" customFormat="1" ht="18" customHeight="1">
      <c r="A156" s="106" t="s">
        <v>1431</v>
      </c>
      <c r="B156" s="446"/>
      <c r="C156" s="446"/>
      <c r="D156" s="446"/>
      <c r="E156" s="691"/>
      <c r="F156" s="446"/>
      <c r="G156" s="73"/>
      <c r="H156" s="25"/>
      <c r="I156" s="25"/>
    </row>
    <row r="157" spans="1:9" s="157" customFormat="1" ht="5.25" customHeight="1">
      <c r="A157" s="435"/>
      <c r="B157" s="446"/>
      <c r="C157" s="446"/>
      <c r="D157" s="446"/>
      <c r="E157" s="446"/>
      <c r="F157" s="446"/>
      <c r="G157" s="73"/>
      <c r="H157" s="25"/>
      <c r="I157" s="25"/>
    </row>
    <row r="158" spans="1:9" s="157" customFormat="1" ht="18" customHeight="1">
      <c r="A158" s="106" t="s">
        <v>1432</v>
      </c>
      <c r="B158" s="446"/>
      <c r="C158" s="446"/>
      <c r="D158" s="446"/>
      <c r="E158" s="692"/>
      <c r="F158" s="446"/>
      <c r="G158" s="73"/>
      <c r="H158" s="25"/>
      <c r="I158" s="25"/>
    </row>
    <row r="159" spans="1:9" s="157" customFormat="1" ht="5.25" customHeight="1">
      <c r="A159" s="435"/>
      <c r="B159" s="446"/>
      <c r="C159" s="446"/>
      <c r="D159" s="446"/>
      <c r="E159" s="446"/>
      <c r="F159" s="446"/>
      <c r="G159" s="73"/>
      <c r="H159" s="25"/>
      <c r="I159" s="25"/>
    </row>
    <row r="160" spans="1:9" s="157" customFormat="1" ht="18" customHeight="1">
      <c r="A160" s="106" t="s">
        <v>1433</v>
      </c>
      <c r="B160" s="446"/>
      <c r="C160" s="446"/>
      <c r="D160" s="446"/>
      <c r="E160" s="692"/>
      <c r="F160" s="446"/>
      <c r="G160" s="73"/>
      <c r="H160" s="25"/>
      <c r="I160" s="25"/>
    </row>
    <row r="161" spans="1:9" s="157" customFormat="1" ht="5.25" customHeight="1">
      <c r="A161" s="435"/>
      <c r="B161" s="446"/>
      <c r="C161" s="446"/>
      <c r="D161" s="446"/>
      <c r="E161" s="446"/>
      <c r="F161" s="446"/>
      <c r="G161" s="73"/>
      <c r="H161" s="25"/>
      <c r="I161" s="25"/>
    </row>
    <row r="162" spans="1:9" s="157" customFormat="1" ht="18" customHeight="1">
      <c r="A162" s="106" t="s">
        <v>1434</v>
      </c>
      <c r="B162" s="446"/>
      <c r="C162" s="446"/>
      <c r="D162" s="446"/>
      <c r="E162" s="690"/>
      <c r="F162" s="446"/>
      <c r="G162" s="73"/>
      <c r="H162" s="25"/>
      <c r="I162" s="25"/>
    </row>
    <row r="163" spans="1:9" s="157" customFormat="1" ht="5.25" customHeight="1">
      <c r="A163" s="435"/>
      <c r="B163" s="446"/>
      <c r="C163" s="446"/>
      <c r="D163" s="446"/>
      <c r="E163" s="446"/>
      <c r="F163" s="446"/>
      <c r="G163" s="73"/>
      <c r="H163" s="25"/>
      <c r="I163" s="25"/>
    </row>
    <row r="164" spans="1:9" s="157" customFormat="1" ht="18" customHeight="1">
      <c r="A164" s="106" t="s">
        <v>1435</v>
      </c>
      <c r="B164" s="446"/>
      <c r="C164" s="446"/>
      <c r="D164" s="446"/>
      <c r="E164" s="690"/>
      <c r="F164" s="446"/>
      <c r="G164" s="73"/>
      <c r="H164" s="25"/>
      <c r="I164" s="25"/>
    </row>
    <row r="165" spans="1:9" s="157" customFormat="1" ht="5.25" customHeight="1">
      <c r="A165" s="435"/>
      <c r="B165" s="446"/>
      <c r="C165" s="446"/>
      <c r="D165" s="446"/>
      <c r="E165" s="446"/>
      <c r="F165" s="446"/>
      <c r="G165" s="73"/>
      <c r="H165" s="25"/>
      <c r="I165" s="25"/>
    </row>
    <row r="166" spans="1:9" s="157" customFormat="1" ht="18" customHeight="1">
      <c r="A166" s="106" t="s">
        <v>1436</v>
      </c>
      <c r="B166" s="446"/>
      <c r="C166" s="446"/>
      <c r="D166" s="446"/>
      <c r="E166" s="692"/>
      <c r="F166" s="446"/>
      <c r="G166" s="73"/>
      <c r="H166" s="25"/>
      <c r="I166" s="25"/>
    </row>
    <row r="167" spans="1:9" s="157" customFormat="1" ht="5.25" customHeight="1">
      <c r="A167" s="435"/>
      <c r="B167" s="446"/>
      <c r="C167" s="446"/>
      <c r="D167" s="446"/>
      <c r="E167" s="446"/>
      <c r="F167" s="446"/>
      <c r="G167" s="73"/>
      <c r="H167" s="25"/>
      <c r="I167" s="25"/>
    </row>
    <row r="168" spans="1:9" s="157" customFormat="1" ht="18" customHeight="1">
      <c r="A168" s="106" t="s">
        <v>1437</v>
      </c>
      <c r="B168" s="446"/>
      <c r="C168" s="446"/>
      <c r="D168" s="446"/>
      <c r="E168" s="691"/>
      <c r="F168" s="446"/>
      <c r="G168" s="73"/>
      <c r="H168" s="25"/>
      <c r="I168" s="25"/>
    </row>
    <row r="169" spans="1:9" s="157" customFormat="1" ht="5.25" customHeight="1">
      <c r="A169" s="435"/>
      <c r="B169" s="446"/>
      <c r="C169" s="446"/>
      <c r="D169" s="446"/>
      <c r="E169" s="446"/>
      <c r="F169" s="446"/>
      <c r="G169" s="73"/>
      <c r="H169" s="25"/>
      <c r="I169" s="25"/>
    </row>
    <row r="170" spans="1:9" s="157" customFormat="1" ht="18" customHeight="1">
      <c r="A170" s="106" t="s">
        <v>1438</v>
      </c>
      <c r="B170" s="446"/>
      <c r="C170" s="446"/>
      <c r="D170" s="446"/>
      <c r="E170" s="690"/>
      <c r="F170" s="446"/>
      <c r="G170" s="73"/>
      <c r="H170" s="25"/>
      <c r="I170" s="25"/>
    </row>
    <row r="171" spans="1:9" s="157" customFormat="1" ht="5.25" customHeight="1">
      <c r="A171" s="435"/>
      <c r="B171" s="446"/>
      <c r="C171" s="446"/>
      <c r="D171" s="446"/>
      <c r="E171" s="446"/>
      <c r="F171" s="446"/>
      <c r="G171" s="73"/>
      <c r="H171" s="25"/>
      <c r="I171" s="25"/>
    </row>
    <row r="172" spans="1:9" s="157" customFormat="1" ht="18" customHeight="1">
      <c r="A172" s="106" t="s">
        <v>1439</v>
      </c>
      <c r="B172" s="446"/>
      <c r="C172" s="446"/>
      <c r="D172" s="446"/>
      <c r="E172" s="691"/>
      <c r="F172" s="446"/>
      <c r="G172" s="73"/>
      <c r="H172" s="25"/>
      <c r="I172" s="25"/>
    </row>
    <row r="173" spans="1:9" s="157" customFormat="1" ht="5.25" customHeight="1">
      <c r="A173" s="435"/>
      <c r="B173" s="446"/>
      <c r="C173" s="446"/>
      <c r="D173" s="446"/>
      <c r="E173" s="446"/>
      <c r="F173" s="446"/>
      <c r="G173" s="73"/>
      <c r="H173" s="25"/>
      <c r="I173" s="25"/>
    </row>
    <row r="174" spans="1:9" s="157" customFormat="1" ht="18" customHeight="1">
      <c r="A174" s="106" t="s">
        <v>1440</v>
      </c>
      <c r="B174" s="446"/>
      <c r="C174" s="446"/>
      <c r="D174" s="446"/>
      <c r="E174" s="692"/>
      <c r="F174" s="446"/>
      <c r="G174" s="73"/>
      <c r="H174" s="25"/>
      <c r="I174" s="25"/>
    </row>
    <row r="175" spans="1:9" s="157" customFormat="1" ht="5.25" customHeight="1">
      <c r="A175" s="435"/>
      <c r="B175" s="446"/>
      <c r="C175" s="446"/>
      <c r="D175" s="446"/>
      <c r="E175" s="446"/>
      <c r="F175" s="446"/>
      <c r="G175" s="73"/>
      <c r="H175" s="25"/>
      <c r="I175" s="25"/>
    </row>
    <row r="176" spans="1:9" s="157" customFormat="1" ht="18" customHeight="1">
      <c r="A176" s="106" t="s">
        <v>1441</v>
      </c>
      <c r="B176" s="446"/>
      <c r="C176" s="446"/>
      <c r="D176" s="446"/>
      <c r="E176" s="691"/>
      <c r="F176" s="446"/>
      <c r="G176" s="73"/>
      <c r="H176" s="25"/>
      <c r="I176" s="25"/>
    </row>
    <row r="177" spans="1:9" s="157" customFormat="1" ht="5.25" customHeight="1">
      <c r="A177" s="435"/>
      <c r="B177" s="446"/>
      <c r="C177" s="446"/>
      <c r="D177" s="446"/>
      <c r="E177" s="446"/>
      <c r="F177" s="446"/>
      <c r="G177" s="73"/>
      <c r="H177" s="25"/>
      <c r="I177" s="25"/>
    </row>
    <row r="178" spans="1:9" s="157" customFormat="1" ht="18" customHeight="1">
      <c r="A178" s="106" t="s">
        <v>1442</v>
      </c>
      <c r="B178" s="446"/>
      <c r="C178" s="446"/>
      <c r="D178" s="446"/>
      <c r="E178" s="690"/>
      <c r="F178" s="446"/>
      <c r="G178" s="73"/>
      <c r="H178" s="25"/>
      <c r="I178" s="25"/>
    </row>
    <row r="179" spans="1:9" s="157" customFormat="1" ht="5.25" customHeight="1">
      <c r="A179" s="435"/>
      <c r="B179" s="446"/>
      <c r="C179" s="446"/>
      <c r="D179" s="446"/>
      <c r="E179" s="446"/>
      <c r="F179" s="446"/>
      <c r="G179" s="73"/>
      <c r="H179" s="25"/>
      <c r="I179" s="25"/>
    </row>
    <row r="180" spans="1:9" s="157" customFormat="1" ht="5.25" customHeight="1">
      <c r="A180" s="435"/>
      <c r="B180" s="446"/>
      <c r="C180" s="446"/>
      <c r="D180" s="446"/>
      <c r="E180" s="446"/>
      <c r="F180" s="446"/>
      <c r="G180" s="73"/>
      <c r="H180" s="25"/>
      <c r="I180" s="25"/>
    </row>
    <row r="181" spans="1:9" s="157" customFormat="1" ht="5.25" customHeight="1">
      <c r="A181" s="435"/>
      <c r="B181" s="446"/>
      <c r="C181" s="446"/>
      <c r="D181" s="446"/>
      <c r="E181" s="80"/>
      <c r="F181" s="80"/>
      <c r="G181" s="73"/>
      <c r="H181" s="25"/>
      <c r="I181" s="25"/>
    </row>
    <row r="182" spans="1:9" ht="22.5" customHeight="1">
      <c r="A182" s="435" t="s">
        <v>1443</v>
      </c>
      <c r="B182" s="63"/>
      <c r="C182" s="63"/>
      <c r="D182" s="63"/>
      <c r="E182" s="63"/>
      <c r="F182" s="446"/>
      <c r="G182" s="73"/>
    </row>
    <row r="183" spans="1:9" ht="90" customHeight="1">
      <c r="A183" s="603"/>
      <c r="B183" s="1191"/>
      <c r="C183" s="1192"/>
      <c r="D183" s="1192"/>
      <c r="E183" s="1193"/>
      <c r="F183" s="603"/>
      <c r="G183" s="73"/>
    </row>
    <row r="184" spans="1:9" s="157" customFormat="1" ht="5.25" customHeight="1">
      <c r="A184" s="435"/>
      <c r="B184" s="446"/>
      <c r="C184" s="446"/>
      <c r="D184" s="446"/>
      <c r="E184" s="80"/>
      <c r="F184" s="80"/>
      <c r="G184" s="73"/>
      <c r="H184" s="25"/>
      <c r="I184" s="25"/>
    </row>
    <row r="185" spans="1:9" s="157" customFormat="1" ht="5.25" customHeight="1">
      <c r="A185" s="435"/>
      <c r="B185" s="446"/>
      <c r="C185" s="446"/>
      <c r="D185" s="446"/>
      <c r="E185" s="80"/>
      <c r="F185" s="80"/>
      <c r="G185" s="73"/>
      <c r="H185" s="25"/>
      <c r="I185" s="25"/>
    </row>
    <row r="186" spans="1:9" s="157" customFormat="1" ht="5.25" customHeight="1">
      <c r="A186" s="435"/>
      <c r="B186" s="446"/>
      <c r="C186" s="446"/>
      <c r="D186" s="446"/>
      <c r="E186" s="80"/>
      <c r="F186" s="80"/>
      <c r="G186" s="73"/>
      <c r="H186" s="25"/>
      <c r="I186" s="25"/>
    </row>
    <row r="187" spans="1:9" s="157" customFormat="1" ht="5.25" customHeight="1">
      <c r="A187" s="435"/>
      <c r="B187" s="446"/>
      <c r="C187" s="446"/>
      <c r="D187" s="446"/>
      <c r="E187" s="80"/>
      <c r="F187" s="80"/>
      <c r="G187" s="73"/>
      <c r="H187" s="25"/>
      <c r="I187" s="25"/>
    </row>
    <row r="188" spans="1:9" s="157" customFormat="1" ht="5.25" customHeight="1">
      <c r="A188" s="435"/>
      <c r="B188" s="446"/>
      <c r="C188" s="446"/>
      <c r="D188" s="446"/>
      <c r="E188" s="80"/>
      <c r="F188" s="80"/>
      <c r="G188" s="73"/>
      <c r="H188" s="25"/>
      <c r="I188" s="25"/>
    </row>
    <row r="189" spans="1:9" s="157" customFormat="1" ht="5.25" customHeight="1">
      <c r="A189" s="435"/>
      <c r="B189" s="446"/>
      <c r="C189" s="446"/>
      <c r="D189" s="446"/>
      <c r="E189" s="80"/>
      <c r="F189" s="80"/>
      <c r="G189" s="73"/>
      <c r="H189" s="25"/>
      <c r="I189" s="25"/>
    </row>
    <row r="190" spans="1:9" ht="22.5" customHeight="1">
      <c r="A190" s="435" t="s">
        <v>1446</v>
      </c>
      <c r="B190" s="63"/>
      <c r="C190" s="63"/>
      <c r="D190" s="63"/>
      <c r="E190" s="63"/>
      <c r="F190" s="446"/>
      <c r="G190" s="73"/>
    </row>
    <row r="191" spans="1:9" ht="97.5" customHeight="1">
      <c r="A191" s="603"/>
      <c r="B191" s="1191"/>
      <c r="C191" s="1192"/>
      <c r="D191" s="1192"/>
      <c r="E191" s="1193"/>
      <c r="F191" s="603"/>
      <c r="G191" s="73"/>
    </row>
    <row r="192" spans="1:9" s="157" customFormat="1" ht="18" customHeight="1">
      <c r="A192" s="435"/>
      <c r="B192" s="446"/>
      <c r="C192" s="446"/>
      <c r="D192" s="446"/>
      <c r="E192" s="1194"/>
      <c r="F192" s="1194"/>
      <c r="G192" s="73"/>
      <c r="H192" s="25"/>
      <c r="I192" s="25"/>
    </row>
    <row r="193" spans="1:9" s="157" customFormat="1" ht="5.25" customHeight="1">
      <c r="A193" s="435"/>
      <c r="B193" s="446"/>
      <c r="C193" s="446"/>
      <c r="D193" s="446"/>
      <c r="E193" s="80"/>
      <c r="F193" s="80"/>
      <c r="G193" s="73"/>
      <c r="H193" s="25"/>
      <c r="I193" s="25"/>
    </row>
    <row r="194" spans="1:9" s="150" customFormat="1" ht="5.25" customHeight="1" thickBot="1">
      <c r="A194" s="435"/>
      <c r="B194" s="63"/>
      <c r="C194" s="63"/>
      <c r="D194" s="63"/>
      <c r="E194" s="63"/>
      <c r="F194" s="436"/>
      <c r="G194" s="73"/>
      <c r="H194" s="25"/>
      <c r="I194" s="25"/>
    </row>
    <row r="195" spans="1:9" ht="14.5" thickBot="1">
      <c r="A195" s="662" t="s">
        <v>1447</v>
      </c>
      <c r="B195" s="21"/>
      <c r="C195" s="21"/>
      <c r="D195" s="21"/>
      <c r="E195" s="21"/>
      <c r="F195" s="76"/>
      <c r="G195" s="77"/>
    </row>
    <row r="196" spans="1:9" s="150" customFormat="1" ht="5.25" customHeight="1">
      <c r="A196" s="435"/>
      <c r="B196" s="63"/>
      <c r="C196" s="63"/>
      <c r="D196" s="63"/>
      <c r="E196" s="63"/>
      <c r="F196" s="436"/>
      <c r="G196" s="73"/>
      <c r="H196" s="25"/>
      <c r="I196" s="25"/>
    </row>
    <row r="197" spans="1:9" s="157" customFormat="1" ht="18" customHeight="1">
      <c r="A197" s="435" t="s">
        <v>1448</v>
      </c>
      <c r="B197" s="446"/>
      <c r="C197" s="446"/>
      <c r="D197" s="446"/>
      <c r="E197" s="690"/>
      <c r="F197" s="446"/>
      <c r="G197" s="73"/>
      <c r="H197" s="25"/>
      <c r="I197" s="25"/>
    </row>
    <row r="198" spans="1:9" s="157" customFormat="1" ht="5.25" customHeight="1">
      <c r="A198" s="435"/>
      <c r="B198" s="446"/>
      <c r="C198" s="446"/>
      <c r="D198" s="446"/>
      <c r="E198" s="446"/>
      <c r="F198" s="446"/>
      <c r="G198" s="73"/>
      <c r="H198" s="25"/>
      <c r="I198" s="25"/>
    </row>
    <row r="199" spans="1:9" s="157" customFormat="1" ht="18" customHeight="1">
      <c r="A199" s="106" t="s">
        <v>1449</v>
      </c>
      <c r="B199" s="446"/>
      <c r="C199" s="446"/>
      <c r="D199" s="446"/>
      <c r="E199" s="690"/>
      <c r="F199" s="446"/>
      <c r="G199" s="73"/>
      <c r="H199" s="25"/>
      <c r="I199" s="25"/>
    </row>
    <row r="200" spans="1:9" s="157" customFormat="1" ht="5.25" customHeight="1">
      <c r="A200" s="435"/>
      <c r="B200" s="446"/>
      <c r="C200" s="446"/>
      <c r="D200" s="446"/>
      <c r="E200" s="446"/>
      <c r="F200" s="446"/>
      <c r="G200" s="73"/>
      <c r="H200" s="25"/>
      <c r="I200" s="25"/>
    </row>
    <row r="201" spans="1:9" s="157" customFormat="1" ht="18" customHeight="1">
      <c r="A201" s="106" t="s">
        <v>1450</v>
      </c>
      <c r="B201" s="446"/>
      <c r="C201" s="446"/>
      <c r="D201" s="446"/>
      <c r="E201" s="690"/>
      <c r="F201" s="446"/>
      <c r="G201" s="73"/>
      <c r="H201" s="25"/>
      <c r="I201" s="25"/>
    </row>
    <row r="202" spans="1:9" s="157" customFormat="1" ht="5.25" customHeight="1">
      <c r="A202" s="435"/>
      <c r="B202" s="446"/>
      <c r="C202" s="446"/>
      <c r="D202" s="446"/>
      <c r="E202" s="446"/>
      <c r="F202" s="446"/>
      <c r="G202" s="73"/>
      <c r="H202" s="25"/>
      <c r="I202" s="25"/>
    </row>
    <row r="203" spans="1:9" s="157" customFormat="1" ht="18" customHeight="1">
      <c r="A203" s="106" t="s">
        <v>1421</v>
      </c>
      <c r="B203" s="446"/>
      <c r="C203" s="446"/>
      <c r="D203" s="446"/>
      <c r="E203" s="690"/>
      <c r="F203" s="446"/>
      <c r="G203" s="73"/>
      <c r="H203" s="25"/>
      <c r="I203" s="25"/>
    </row>
    <row r="204" spans="1:9" s="157" customFormat="1" ht="5.25" customHeight="1">
      <c r="A204" s="435"/>
      <c r="B204" s="446"/>
      <c r="C204" s="446"/>
      <c r="D204" s="446"/>
      <c r="E204" s="446"/>
      <c r="F204" s="446"/>
      <c r="G204" s="73"/>
      <c r="H204" s="25"/>
      <c r="I204" s="25"/>
    </row>
    <row r="205" spans="1:9" s="157" customFormat="1" ht="18" customHeight="1">
      <c r="A205" s="106" t="s">
        <v>1451</v>
      </c>
      <c r="B205" s="446"/>
      <c r="C205" s="446"/>
      <c r="D205" s="446"/>
      <c r="E205" s="690"/>
      <c r="F205" s="446"/>
      <c r="G205" s="73"/>
      <c r="H205" s="25"/>
      <c r="I205" s="25"/>
    </row>
    <row r="206" spans="1:9" s="157" customFormat="1" ht="5.25" customHeight="1">
      <c r="A206" s="435"/>
      <c r="B206" s="446"/>
      <c r="C206" s="446"/>
      <c r="D206" s="446"/>
      <c r="E206" s="446"/>
      <c r="F206" s="446"/>
      <c r="G206" s="73"/>
      <c r="H206" s="25"/>
      <c r="I206" s="25"/>
    </row>
    <row r="207" spans="1:9" s="157" customFormat="1" ht="18" customHeight="1">
      <c r="A207" s="106" t="s">
        <v>1452</v>
      </c>
      <c r="B207" s="446"/>
      <c r="C207" s="446"/>
      <c r="D207" s="446"/>
      <c r="E207" s="690"/>
      <c r="F207" s="446"/>
      <c r="G207" s="73"/>
      <c r="H207" s="25"/>
      <c r="I207" s="25"/>
    </row>
    <row r="208" spans="1:9" s="157" customFormat="1" ht="5.25" customHeight="1">
      <c r="A208" s="435"/>
      <c r="B208" s="446"/>
      <c r="C208" s="446"/>
      <c r="D208" s="446"/>
      <c r="E208" s="446"/>
      <c r="F208" s="446"/>
      <c r="G208" s="73"/>
      <c r="H208" s="25"/>
      <c r="I208" s="25"/>
    </row>
    <row r="209" spans="1:9" s="157" customFormat="1" ht="18" customHeight="1">
      <c r="A209" s="106" t="s">
        <v>1453</v>
      </c>
      <c r="B209" s="446"/>
      <c r="C209" s="446"/>
      <c r="D209" s="446"/>
      <c r="E209" s="690"/>
      <c r="F209" s="446"/>
      <c r="G209" s="73"/>
      <c r="H209" s="25"/>
      <c r="I209" s="25"/>
    </row>
    <row r="210" spans="1:9" s="157" customFormat="1" ht="5.25" customHeight="1">
      <c r="A210" s="435"/>
      <c r="B210" s="446"/>
      <c r="C210" s="446"/>
      <c r="D210" s="446"/>
      <c r="E210" s="446"/>
      <c r="F210" s="446"/>
      <c r="G210" s="73"/>
      <c r="H210" s="25"/>
      <c r="I210" s="25"/>
    </row>
    <row r="211" spans="1:9" s="157" customFormat="1" ht="18" customHeight="1">
      <c r="A211" s="106" t="s">
        <v>1454</v>
      </c>
      <c r="B211" s="446"/>
      <c r="C211" s="446"/>
      <c r="D211" s="446"/>
      <c r="E211" s="690"/>
      <c r="F211" s="446"/>
      <c r="G211" s="73"/>
      <c r="H211" s="25"/>
      <c r="I211" s="25"/>
    </row>
    <row r="212" spans="1:9" s="157" customFormat="1" ht="5.25" customHeight="1">
      <c r="A212" s="435"/>
      <c r="B212" s="446"/>
      <c r="C212" s="446"/>
      <c r="D212" s="446"/>
      <c r="E212" s="446"/>
      <c r="F212" s="446"/>
      <c r="G212" s="73"/>
      <c r="H212" s="25"/>
      <c r="I212" s="25"/>
    </row>
    <row r="213" spans="1:9" s="157" customFormat="1" ht="18" customHeight="1">
      <c r="A213" s="106" t="s">
        <v>1455</v>
      </c>
      <c r="B213" s="446"/>
      <c r="C213" s="446"/>
      <c r="D213" s="446"/>
      <c r="E213" s="691"/>
      <c r="F213" s="446"/>
      <c r="G213" s="73"/>
      <c r="H213" s="25"/>
      <c r="I213" s="25"/>
    </row>
    <row r="214" spans="1:9" s="157" customFormat="1" ht="5.25" customHeight="1">
      <c r="A214" s="435"/>
      <c r="B214" s="446"/>
      <c r="C214" s="446"/>
      <c r="D214" s="446"/>
      <c r="E214" s="446"/>
      <c r="F214" s="446"/>
      <c r="G214" s="73"/>
      <c r="H214" s="25"/>
      <c r="I214" s="25"/>
    </row>
    <row r="215" spans="1:9" s="157" customFormat="1" ht="18" customHeight="1">
      <c r="A215" s="106" t="s">
        <v>1424</v>
      </c>
      <c r="B215" s="446"/>
      <c r="C215" s="446"/>
      <c r="D215" s="446"/>
      <c r="E215" s="690"/>
      <c r="F215" s="446"/>
      <c r="G215" s="73"/>
      <c r="H215" s="25"/>
      <c r="I215" s="25"/>
    </row>
    <row r="216" spans="1:9" s="157" customFormat="1" ht="5.25" customHeight="1">
      <c r="A216" s="435"/>
      <c r="B216" s="446"/>
      <c r="C216" s="446"/>
      <c r="D216" s="446"/>
      <c r="E216" s="446"/>
      <c r="F216" s="446"/>
      <c r="G216" s="73"/>
      <c r="H216" s="25"/>
      <c r="I216" s="25"/>
    </row>
    <row r="217" spans="1:9" s="157" customFormat="1" ht="18" customHeight="1">
      <c r="A217" s="106" t="s">
        <v>1456</v>
      </c>
      <c r="B217" s="446"/>
      <c r="C217" s="446"/>
      <c r="D217" s="446"/>
      <c r="E217" s="691"/>
      <c r="F217" s="446"/>
      <c r="G217" s="73"/>
      <c r="H217" s="25"/>
      <c r="I217" s="25"/>
    </row>
    <row r="218" spans="1:9" s="157" customFormat="1" ht="5.25" customHeight="1">
      <c r="A218" s="435"/>
      <c r="B218" s="446"/>
      <c r="C218" s="446"/>
      <c r="D218" s="446"/>
      <c r="E218" s="446"/>
      <c r="F218" s="446"/>
      <c r="G218" s="73"/>
      <c r="H218" s="25"/>
      <c r="I218" s="25"/>
    </row>
    <row r="219" spans="1:9" s="157" customFormat="1" ht="18" customHeight="1">
      <c r="A219" s="106" t="s">
        <v>1457</v>
      </c>
      <c r="B219" s="446"/>
      <c r="C219" s="446"/>
      <c r="D219" s="446"/>
      <c r="E219" s="691"/>
      <c r="F219" s="446"/>
      <c r="G219" s="73"/>
      <c r="H219" s="25"/>
      <c r="I219" s="25"/>
    </row>
    <row r="220" spans="1:9" s="157" customFormat="1" ht="5.25" customHeight="1">
      <c r="A220" s="435"/>
      <c r="B220" s="446"/>
      <c r="C220" s="446"/>
      <c r="D220" s="446"/>
      <c r="E220" s="446"/>
      <c r="F220" s="446"/>
      <c r="G220" s="73"/>
      <c r="H220" s="25"/>
      <c r="I220" s="25"/>
    </row>
    <row r="221" spans="1:9" s="157" customFormat="1" ht="18" customHeight="1">
      <c r="A221" s="106" t="s">
        <v>1458</v>
      </c>
      <c r="B221" s="446"/>
      <c r="C221" s="446"/>
      <c r="D221" s="446"/>
      <c r="E221" s="692"/>
      <c r="F221" s="446"/>
      <c r="G221" s="73"/>
      <c r="H221" s="25"/>
      <c r="I221" s="25"/>
    </row>
    <row r="222" spans="1:9" s="157" customFormat="1" ht="5.25" customHeight="1">
      <c r="A222" s="435"/>
      <c r="B222" s="446"/>
      <c r="C222" s="446"/>
      <c r="D222" s="446"/>
      <c r="E222" s="446"/>
      <c r="F222" s="446"/>
      <c r="G222" s="73"/>
      <c r="H222" s="25"/>
      <c r="I222" s="25"/>
    </row>
    <row r="223" spans="1:9" s="157" customFormat="1" ht="18" customHeight="1">
      <c r="A223" s="106" t="s">
        <v>1426</v>
      </c>
      <c r="B223" s="446"/>
      <c r="C223" s="446"/>
      <c r="D223" s="446"/>
      <c r="E223" s="691"/>
      <c r="F223" s="446"/>
      <c r="G223" s="73"/>
      <c r="H223" s="25"/>
      <c r="I223" s="25"/>
    </row>
    <row r="224" spans="1:9" s="157" customFormat="1" ht="5.25" customHeight="1">
      <c r="A224" s="435"/>
      <c r="B224" s="446"/>
      <c r="C224" s="446"/>
      <c r="D224" s="446"/>
      <c r="E224" s="446"/>
      <c r="F224" s="446"/>
      <c r="G224" s="73"/>
      <c r="H224" s="25"/>
      <c r="I224" s="25"/>
    </row>
    <row r="225" spans="1:9" s="157" customFormat="1" ht="18" customHeight="1">
      <c r="A225" s="106" t="s">
        <v>1427</v>
      </c>
      <c r="B225" s="446"/>
      <c r="C225" s="446"/>
      <c r="D225" s="446"/>
      <c r="E225" s="691"/>
      <c r="F225" s="446"/>
      <c r="G225" s="73"/>
      <c r="H225" s="25"/>
      <c r="I225" s="25"/>
    </row>
    <row r="226" spans="1:9" s="157" customFormat="1" ht="5.25" customHeight="1">
      <c r="A226" s="435"/>
      <c r="B226" s="446"/>
      <c r="C226" s="446"/>
      <c r="D226" s="446"/>
      <c r="E226" s="446"/>
      <c r="F226" s="446"/>
      <c r="G226" s="73"/>
      <c r="H226" s="25"/>
      <c r="I226" s="25"/>
    </row>
    <row r="227" spans="1:9" s="157" customFormat="1" ht="18" customHeight="1">
      <c r="A227" s="106" t="s">
        <v>1459</v>
      </c>
      <c r="B227" s="446"/>
      <c r="C227" s="446"/>
      <c r="D227" s="446"/>
      <c r="E227" s="691"/>
      <c r="F227" s="446"/>
      <c r="G227" s="73"/>
      <c r="H227" s="25"/>
      <c r="I227" s="25"/>
    </row>
    <row r="228" spans="1:9" s="157" customFormat="1" ht="5.25" customHeight="1">
      <c r="A228" s="435"/>
      <c r="B228" s="446"/>
      <c r="C228" s="446"/>
      <c r="D228" s="446"/>
      <c r="E228" s="446"/>
      <c r="F228" s="446"/>
      <c r="G228" s="73"/>
      <c r="H228" s="25"/>
      <c r="I228" s="25"/>
    </row>
    <row r="229" spans="1:9" s="157" customFormat="1" ht="18" customHeight="1">
      <c r="A229" s="106" t="s">
        <v>1431</v>
      </c>
      <c r="B229" s="446"/>
      <c r="C229" s="446"/>
      <c r="D229" s="446"/>
      <c r="E229" s="691"/>
      <c r="F229" s="446"/>
      <c r="G229" s="73"/>
      <c r="H229" s="25"/>
      <c r="I229" s="25"/>
    </row>
    <row r="230" spans="1:9" s="157" customFormat="1" ht="5.25" customHeight="1">
      <c r="A230" s="435"/>
      <c r="B230" s="446"/>
      <c r="C230" s="446"/>
      <c r="D230" s="446"/>
      <c r="E230" s="446"/>
      <c r="F230" s="446"/>
      <c r="G230" s="73"/>
      <c r="H230" s="25"/>
      <c r="I230" s="25"/>
    </row>
    <row r="231" spans="1:9" s="157" customFormat="1" ht="18" customHeight="1">
      <c r="A231" s="106" t="s">
        <v>1433</v>
      </c>
      <c r="B231" s="446"/>
      <c r="C231" s="446"/>
      <c r="D231" s="446"/>
      <c r="E231" s="692"/>
      <c r="F231" s="446"/>
      <c r="G231" s="73"/>
      <c r="H231" s="25"/>
      <c r="I231" s="25"/>
    </row>
    <row r="232" spans="1:9" s="157" customFormat="1" ht="5.25" customHeight="1">
      <c r="A232" s="435"/>
      <c r="B232" s="446"/>
      <c r="C232" s="446"/>
      <c r="D232" s="446"/>
      <c r="E232" s="446"/>
      <c r="F232" s="446"/>
      <c r="G232" s="73"/>
      <c r="H232" s="25"/>
      <c r="I232" s="25"/>
    </row>
    <row r="233" spans="1:9" s="157" customFormat="1" ht="18" customHeight="1">
      <c r="A233" s="106" t="s">
        <v>1434</v>
      </c>
      <c r="B233" s="446"/>
      <c r="C233" s="446"/>
      <c r="D233" s="446"/>
      <c r="E233" s="690"/>
      <c r="F233" s="446"/>
      <c r="G233" s="73"/>
      <c r="H233" s="25"/>
      <c r="I233" s="25"/>
    </row>
    <row r="234" spans="1:9" s="157" customFormat="1" ht="5.25" customHeight="1">
      <c r="A234" s="435"/>
      <c r="B234" s="446"/>
      <c r="C234" s="446"/>
      <c r="D234" s="446"/>
      <c r="E234" s="446"/>
      <c r="F234" s="446"/>
      <c r="G234" s="73"/>
      <c r="H234" s="25"/>
      <c r="I234" s="25"/>
    </row>
    <row r="235" spans="1:9" s="157" customFormat="1" ht="18" customHeight="1">
      <c r="A235" s="106" t="s">
        <v>1438</v>
      </c>
      <c r="B235" s="446"/>
      <c r="C235" s="446"/>
      <c r="D235" s="446"/>
      <c r="E235" s="690"/>
      <c r="F235" s="446"/>
      <c r="G235" s="73"/>
      <c r="H235" s="25"/>
      <c r="I235" s="25"/>
    </row>
    <row r="236" spans="1:9" s="157" customFormat="1" ht="5.25" customHeight="1">
      <c r="A236" s="435"/>
      <c r="B236" s="446"/>
      <c r="C236" s="446"/>
      <c r="D236" s="446"/>
      <c r="E236" s="446"/>
      <c r="F236" s="446"/>
      <c r="G236" s="73"/>
      <c r="H236" s="25"/>
      <c r="I236" s="25"/>
    </row>
    <row r="237" spans="1:9" s="157" customFormat="1" ht="18" customHeight="1">
      <c r="A237" s="106" t="s">
        <v>1439</v>
      </c>
      <c r="B237" s="446"/>
      <c r="C237" s="446"/>
      <c r="D237" s="446"/>
      <c r="E237" s="691"/>
      <c r="F237" s="446"/>
      <c r="G237" s="73"/>
      <c r="H237" s="25"/>
      <c r="I237" s="25"/>
    </row>
    <row r="238" spans="1:9" s="157" customFormat="1" ht="5.25" customHeight="1">
      <c r="A238" s="435"/>
      <c r="B238" s="446"/>
      <c r="C238" s="446"/>
      <c r="D238" s="446"/>
      <c r="E238" s="446"/>
      <c r="F238" s="446"/>
      <c r="G238" s="73"/>
      <c r="H238" s="25"/>
      <c r="I238" s="25"/>
    </row>
    <row r="239" spans="1:9" s="157" customFormat="1" ht="18" customHeight="1">
      <c r="A239" s="106" t="s">
        <v>1440</v>
      </c>
      <c r="B239" s="446"/>
      <c r="C239" s="446"/>
      <c r="D239" s="446"/>
      <c r="E239" s="692"/>
      <c r="F239" s="446"/>
      <c r="G239" s="73"/>
      <c r="H239" s="25"/>
      <c r="I239" s="25"/>
    </row>
    <row r="240" spans="1:9" s="157" customFormat="1" ht="5.25" customHeight="1">
      <c r="A240" s="435"/>
      <c r="B240" s="446"/>
      <c r="C240" s="446"/>
      <c r="D240" s="446"/>
      <c r="E240" s="446"/>
      <c r="F240" s="446"/>
      <c r="G240" s="73"/>
      <c r="H240" s="25"/>
      <c r="I240" s="25"/>
    </row>
    <row r="241" spans="1:9" s="157" customFormat="1" ht="18" customHeight="1">
      <c r="A241" s="106" t="s">
        <v>1441</v>
      </c>
      <c r="B241" s="446"/>
      <c r="C241" s="446"/>
      <c r="D241" s="446"/>
      <c r="E241" s="691"/>
      <c r="F241" s="446"/>
      <c r="G241" s="73"/>
      <c r="H241" s="25"/>
      <c r="I241" s="25"/>
    </row>
    <row r="242" spans="1:9" s="157" customFormat="1" ht="5.25" customHeight="1">
      <c r="A242" s="435"/>
      <c r="B242" s="446"/>
      <c r="C242" s="446"/>
      <c r="D242" s="446"/>
      <c r="E242" s="446"/>
      <c r="F242" s="446"/>
      <c r="G242" s="73"/>
      <c r="H242" s="25"/>
      <c r="I242" s="25"/>
    </row>
    <row r="243" spans="1:9" s="157" customFormat="1" ht="18" customHeight="1">
      <c r="A243" s="106" t="s">
        <v>1442</v>
      </c>
      <c r="B243" s="446"/>
      <c r="C243" s="446"/>
      <c r="D243" s="446"/>
      <c r="E243" s="690"/>
      <c r="F243" s="446"/>
      <c r="G243" s="73"/>
      <c r="H243" s="25"/>
      <c r="I243" s="25"/>
    </row>
    <row r="244" spans="1:9" s="157" customFormat="1" ht="5.25" customHeight="1">
      <c r="A244" s="435"/>
      <c r="B244" s="446"/>
      <c r="C244" s="446"/>
      <c r="D244" s="446"/>
      <c r="E244" s="446"/>
      <c r="F244" s="446"/>
      <c r="G244" s="73"/>
      <c r="H244" s="25"/>
      <c r="I244" s="25"/>
    </row>
    <row r="245" spans="1:9" s="157" customFormat="1" ht="32.25" customHeight="1">
      <c r="A245" s="1195" t="s">
        <v>1460</v>
      </c>
      <c r="B245" s="898"/>
      <c r="C245" s="898"/>
      <c r="D245" s="900"/>
      <c r="E245" s="690"/>
      <c r="F245" s="446"/>
      <c r="G245" s="73"/>
      <c r="H245" s="25"/>
      <c r="I245" s="25"/>
    </row>
    <row r="246" spans="1:9" s="157" customFormat="1" ht="5.25" customHeight="1">
      <c r="A246" s="435"/>
      <c r="B246" s="446"/>
      <c r="C246" s="446"/>
      <c r="D246" s="446"/>
      <c r="E246" s="80"/>
      <c r="F246" s="80"/>
      <c r="G246" s="73"/>
      <c r="H246" s="25"/>
      <c r="I246" s="25"/>
    </row>
    <row r="247" spans="1:9" s="157" customFormat="1" ht="5.25" customHeight="1">
      <c r="A247" s="435"/>
      <c r="B247" s="446"/>
      <c r="C247" s="446"/>
      <c r="D247" s="446"/>
      <c r="E247" s="80"/>
      <c r="F247" s="80"/>
      <c r="G247" s="73"/>
      <c r="H247" s="25"/>
      <c r="I247" s="25"/>
    </row>
    <row r="248" spans="1:9" s="157" customFormat="1" ht="5.25" customHeight="1">
      <c r="A248" s="435"/>
      <c r="B248" s="446"/>
      <c r="C248" s="446"/>
      <c r="D248" s="446"/>
      <c r="E248" s="80"/>
      <c r="F248" s="80"/>
      <c r="G248" s="73"/>
      <c r="H248" s="25"/>
      <c r="I248" s="25"/>
    </row>
    <row r="249" spans="1:9" s="157" customFormat="1" ht="5.25" customHeight="1">
      <c r="A249" s="435"/>
      <c r="B249" s="446"/>
      <c r="C249" s="446"/>
      <c r="D249" s="446"/>
      <c r="E249" s="80"/>
      <c r="F249" s="80"/>
      <c r="G249" s="73"/>
      <c r="H249" s="25"/>
      <c r="I249" s="25"/>
    </row>
    <row r="250" spans="1:9" s="150" customFormat="1" ht="27" customHeight="1">
      <c r="A250" s="798" t="s">
        <v>1461</v>
      </c>
      <c r="B250" s="799"/>
      <c r="C250" s="799"/>
      <c r="D250" s="799"/>
      <c r="E250" s="799"/>
      <c r="F250" s="799"/>
      <c r="G250" s="73"/>
      <c r="H250" s="25"/>
      <c r="I250" s="25"/>
    </row>
    <row r="251" spans="1:9" s="150" customFormat="1" ht="5.25" customHeight="1">
      <c r="A251" s="435"/>
      <c r="B251" s="63"/>
      <c r="C251" s="63"/>
      <c r="D251" s="63"/>
      <c r="E251" s="63"/>
      <c r="F251" s="436"/>
      <c r="G251" s="73"/>
      <c r="H251" s="25"/>
      <c r="I251" s="25"/>
    </row>
    <row r="252" spans="1:9" s="20" customFormat="1" ht="125.25" customHeight="1">
      <c r="A252" s="695"/>
      <c r="B252" s="1191"/>
      <c r="C252" s="1192"/>
      <c r="D252" s="1192"/>
      <c r="E252" s="1193"/>
      <c r="F252" s="696"/>
      <c r="G252" s="73"/>
      <c r="H252" s="25"/>
      <c r="I252" s="25"/>
    </row>
    <row r="253" spans="1:9" s="157" customFormat="1" ht="5.25" customHeight="1">
      <c r="A253" s="435"/>
      <c r="B253" s="446"/>
      <c r="C253" s="446"/>
      <c r="D253" s="446"/>
      <c r="E253" s="80"/>
      <c r="F253" s="80"/>
      <c r="G253" s="73"/>
      <c r="H253" s="25"/>
      <c r="I253" s="25"/>
    </row>
    <row r="254" spans="1:9" s="157" customFormat="1" ht="5.25" customHeight="1">
      <c r="A254" s="435"/>
      <c r="B254" s="446"/>
      <c r="C254" s="446"/>
      <c r="D254" s="446"/>
      <c r="E254" s="80"/>
      <c r="F254" s="80"/>
      <c r="G254" s="73"/>
      <c r="H254" s="25"/>
      <c r="I254" s="25"/>
    </row>
    <row r="255" spans="1:9" s="157" customFormat="1" ht="5.25" customHeight="1">
      <c r="A255" s="435"/>
      <c r="B255" s="446"/>
      <c r="C255" s="446"/>
      <c r="D255" s="446"/>
      <c r="E255" s="80"/>
      <c r="F255" s="80"/>
      <c r="G255" s="73"/>
      <c r="H255" s="25"/>
      <c r="I255" s="25"/>
    </row>
    <row r="256" spans="1:9" s="157" customFormat="1" ht="5.25" customHeight="1">
      <c r="A256" s="435"/>
      <c r="B256" s="446"/>
      <c r="C256" s="446"/>
      <c r="D256" s="446"/>
      <c r="E256" s="80"/>
      <c r="F256" s="80"/>
      <c r="G256" s="73"/>
      <c r="H256" s="25"/>
      <c r="I256" s="25"/>
    </row>
    <row r="257" spans="1:9" s="150" customFormat="1" ht="7.75" hidden="1" customHeight="1">
      <c r="A257" s="435"/>
      <c r="B257" s="236"/>
      <c r="C257" s="170"/>
      <c r="D257" s="170"/>
      <c r="E257" s="170"/>
      <c r="F257" s="170"/>
      <c r="G257" s="73"/>
      <c r="H257" s="25"/>
      <c r="I257" s="25"/>
    </row>
    <row r="258" spans="1:9" s="150" customFormat="1" ht="7.75" hidden="1" customHeight="1">
      <c r="A258" s="435"/>
      <c r="B258" s="236"/>
      <c r="C258" s="170"/>
      <c r="D258" s="170"/>
      <c r="E258" s="170"/>
      <c r="F258" s="170"/>
      <c r="G258" s="73"/>
      <c r="H258" s="25"/>
      <c r="I258" s="25"/>
    </row>
    <row r="259" spans="1:9" s="150" customFormat="1" ht="7.75" hidden="1" customHeight="1">
      <c r="A259" s="435"/>
      <c r="B259" s="236"/>
      <c r="C259" s="170"/>
      <c r="D259" s="170"/>
      <c r="E259" s="170"/>
      <c r="F259" s="170"/>
      <c r="G259" s="73"/>
      <c r="H259" s="25"/>
      <c r="I259" s="25"/>
    </row>
    <row r="260" spans="1:9" s="157" customFormat="1" ht="18" customHeight="1">
      <c r="A260" s="435" t="s">
        <v>1462</v>
      </c>
      <c r="B260" s="446"/>
      <c r="C260" s="446"/>
      <c r="D260" s="446"/>
      <c r="E260" s="690"/>
      <c r="F260" s="446"/>
      <c r="G260" s="73"/>
      <c r="H260" s="25"/>
      <c r="I260" s="25"/>
    </row>
    <row r="261" spans="1:9" s="157" customFormat="1" ht="5.25" customHeight="1">
      <c r="A261" s="435"/>
      <c r="B261" s="446"/>
      <c r="C261" s="446"/>
      <c r="D261" s="446"/>
      <c r="E261" s="446"/>
      <c r="F261" s="446"/>
      <c r="G261" s="73"/>
      <c r="H261" s="25"/>
      <c r="I261" s="25"/>
    </row>
    <row r="262" spans="1:9" s="157" customFormat="1" ht="18" customHeight="1">
      <c r="A262" s="106" t="s">
        <v>1449</v>
      </c>
      <c r="B262" s="446"/>
      <c r="C262" s="446"/>
      <c r="D262" s="446"/>
      <c r="E262" s="690"/>
      <c r="F262" s="446"/>
      <c r="G262" s="73"/>
      <c r="H262" s="25"/>
      <c r="I262" s="25"/>
    </row>
    <row r="263" spans="1:9" s="157" customFormat="1" ht="5.25" customHeight="1">
      <c r="A263" s="435"/>
      <c r="B263" s="446"/>
      <c r="C263" s="446"/>
      <c r="D263" s="446"/>
      <c r="E263" s="446"/>
      <c r="F263" s="446"/>
      <c r="G263" s="73"/>
      <c r="H263" s="25"/>
      <c r="I263" s="25"/>
    </row>
    <row r="264" spans="1:9" s="157" customFormat="1" ht="18" customHeight="1">
      <c r="A264" s="106" t="s">
        <v>1450</v>
      </c>
      <c r="B264" s="446"/>
      <c r="C264" s="446"/>
      <c r="D264" s="446"/>
      <c r="E264" s="690"/>
      <c r="F264" s="446"/>
      <c r="G264" s="73"/>
      <c r="H264" s="25"/>
      <c r="I264" s="25"/>
    </row>
    <row r="265" spans="1:9" s="157" customFormat="1" ht="5.25" customHeight="1">
      <c r="A265" s="435"/>
      <c r="B265" s="446"/>
      <c r="C265" s="446"/>
      <c r="D265" s="446"/>
      <c r="E265" s="446"/>
      <c r="F265" s="446"/>
      <c r="G265" s="73"/>
      <c r="H265" s="25"/>
      <c r="I265" s="25"/>
    </row>
    <row r="266" spans="1:9" s="157" customFormat="1" ht="18" customHeight="1">
      <c r="A266" s="106" t="s">
        <v>1421</v>
      </c>
      <c r="B266" s="446"/>
      <c r="C266" s="446"/>
      <c r="D266" s="446"/>
      <c r="E266" s="690"/>
      <c r="F266" s="446"/>
      <c r="G266" s="73"/>
      <c r="H266" s="25"/>
      <c r="I266" s="25"/>
    </row>
    <row r="267" spans="1:9" s="157" customFormat="1" ht="5.25" customHeight="1">
      <c r="A267" s="435"/>
      <c r="B267" s="446"/>
      <c r="C267" s="446"/>
      <c r="D267" s="446"/>
      <c r="E267" s="446"/>
      <c r="F267" s="446"/>
      <c r="G267" s="73"/>
      <c r="H267" s="25"/>
      <c r="I267" s="25"/>
    </row>
    <row r="268" spans="1:9" s="157" customFormat="1" ht="18" customHeight="1">
      <c r="A268" s="106" t="s">
        <v>1451</v>
      </c>
      <c r="B268" s="446"/>
      <c r="C268" s="446"/>
      <c r="D268" s="446"/>
      <c r="E268" s="690"/>
      <c r="F268" s="446"/>
      <c r="G268" s="73"/>
      <c r="H268" s="25"/>
      <c r="I268" s="25"/>
    </row>
    <row r="269" spans="1:9" s="157" customFormat="1" ht="5.25" customHeight="1">
      <c r="A269" s="435"/>
      <c r="B269" s="446"/>
      <c r="C269" s="446"/>
      <c r="D269" s="446"/>
      <c r="E269" s="446"/>
      <c r="F269" s="446"/>
      <c r="G269" s="73"/>
      <c r="H269" s="25"/>
      <c r="I269" s="25"/>
    </row>
    <row r="270" spans="1:9" s="157" customFormat="1" ht="18" customHeight="1">
      <c r="A270" s="106" t="s">
        <v>1452</v>
      </c>
      <c r="B270" s="446"/>
      <c r="C270" s="446"/>
      <c r="D270" s="446"/>
      <c r="E270" s="690"/>
      <c r="F270" s="446"/>
      <c r="G270" s="73"/>
      <c r="H270" s="25"/>
      <c r="I270" s="25"/>
    </row>
    <row r="271" spans="1:9" s="157" customFormat="1" ht="5.25" customHeight="1">
      <c r="A271" s="435"/>
      <c r="B271" s="446"/>
      <c r="C271" s="446"/>
      <c r="D271" s="446"/>
      <c r="E271" s="446"/>
      <c r="F271" s="446"/>
      <c r="G271" s="73"/>
      <c r="H271" s="25"/>
      <c r="I271" s="25"/>
    </row>
    <row r="272" spans="1:9" s="157" customFormat="1" ht="18" customHeight="1">
      <c r="A272" s="106" t="s">
        <v>1453</v>
      </c>
      <c r="B272" s="446"/>
      <c r="C272" s="446"/>
      <c r="D272" s="446"/>
      <c r="E272" s="690"/>
      <c r="F272" s="446"/>
      <c r="G272" s="73"/>
      <c r="H272" s="25"/>
      <c r="I272" s="25"/>
    </row>
    <row r="273" spans="1:9" s="157" customFormat="1" ht="5.25" customHeight="1">
      <c r="A273" s="435"/>
      <c r="B273" s="446"/>
      <c r="C273" s="446"/>
      <c r="D273" s="446"/>
      <c r="E273" s="446"/>
      <c r="F273" s="446"/>
      <c r="G273" s="73"/>
      <c r="H273" s="25"/>
      <c r="I273" s="25"/>
    </row>
    <row r="274" spans="1:9" s="157" customFormat="1" ht="18" customHeight="1">
      <c r="A274" s="106" t="s">
        <v>1454</v>
      </c>
      <c r="B274" s="446"/>
      <c r="C274" s="446"/>
      <c r="D274" s="446"/>
      <c r="E274" s="690"/>
      <c r="F274" s="446"/>
      <c r="G274" s="73"/>
      <c r="H274" s="25"/>
      <c r="I274" s="25"/>
    </row>
    <row r="275" spans="1:9" s="157" customFormat="1" ht="5.25" customHeight="1">
      <c r="A275" s="435"/>
      <c r="B275" s="446"/>
      <c r="C275" s="446"/>
      <c r="D275" s="446"/>
      <c r="E275" s="446"/>
      <c r="F275" s="446"/>
      <c r="G275" s="73"/>
      <c r="H275" s="25"/>
      <c r="I275" s="25"/>
    </row>
    <row r="276" spans="1:9" s="157" customFormat="1" ht="18" customHeight="1">
      <c r="A276" s="106" t="s">
        <v>1455</v>
      </c>
      <c r="B276" s="446"/>
      <c r="C276" s="446"/>
      <c r="D276" s="446"/>
      <c r="E276" s="691"/>
      <c r="F276" s="446"/>
      <c r="G276" s="73"/>
      <c r="H276" s="25"/>
      <c r="I276" s="25"/>
    </row>
    <row r="277" spans="1:9" s="157" customFormat="1" ht="5.25" customHeight="1">
      <c r="A277" s="435"/>
      <c r="B277" s="446"/>
      <c r="C277" s="446"/>
      <c r="D277" s="446"/>
      <c r="E277" s="446"/>
      <c r="F277" s="446"/>
      <c r="G277" s="73"/>
      <c r="H277" s="25"/>
      <c r="I277" s="25"/>
    </row>
    <row r="278" spans="1:9" s="157" customFormat="1" ht="18" customHeight="1">
      <c r="A278" s="106" t="s">
        <v>1424</v>
      </c>
      <c r="B278" s="446"/>
      <c r="C278" s="446"/>
      <c r="D278" s="446"/>
      <c r="E278" s="690"/>
      <c r="F278" s="446"/>
      <c r="G278" s="73"/>
      <c r="H278" s="25"/>
      <c r="I278" s="25"/>
    </row>
    <row r="279" spans="1:9" s="157" customFormat="1" ht="5.25" customHeight="1">
      <c r="A279" s="435"/>
      <c r="B279" s="446"/>
      <c r="C279" s="446"/>
      <c r="D279" s="446"/>
      <c r="E279" s="446"/>
      <c r="F279" s="446"/>
      <c r="G279" s="73"/>
      <c r="H279" s="25"/>
      <c r="I279" s="25"/>
    </row>
    <row r="280" spans="1:9" s="157" customFormat="1" ht="18" customHeight="1">
      <c r="A280" s="106" t="s">
        <v>1456</v>
      </c>
      <c r="B280" s="446"/>
      <c r="C280" s="446"/>
      <c r="D280" s="446"/>
      <c r="E280" s="691"/>
      <c r="F280" s="446"/>
      <c r="G280" s="73"/>
      <c r="H280" s="25"/>
      <c r="I280" s="25"/>
    </row>
    <row r="281" spans="1:9" s="157" customFormat="1" ht="5.25" customHeight="1">
      <c r="A281" s="435"/>
      <c r="B281" s="446"/>
      <c r="C281" s="446"/>
      <c r="D281" s="446"/>
      <c r="E281" s="446"/>
      <c r="F281" s="446"/>
      <c r="G281" s="73"/>
      <c r="H281" s="25"/>
      <c r="I281" s="25"/>
    </row>
    <row r="282" spans="1:9" s="157" customFormat="1" ht="18" customHeight="1">
      <c r="A282" s="106" t="s">
        <v>1457</v>
      </c>
      <c r="B282" s="446"/>
      <c r="C282" s="446"/>
      <c r="D282" s="446"/>
      <c r="E282" s="691"/>
      <c r="F282" s="446"/>
      <c r="G282" s="73"/>
      <c r="H282" s="25"/>
      <c r="I282" s="25"/>
    </row>
    <row r="283" spans="1:9" s="157" customFormat="1" ht="5.25" customHeight="1">
      <c r="A283" s="435"/>
      <c r="B283" s="446"/>
      <c r="C283" s="446"/>
      <c r="D283" s="446"/>
      <c r="E283" s="446"/>
      <c r="F283" s="446"/>
      <c r="G283" s="73"/>
      <c r="H283" s="25"/>
      <c r="I283" s="25"/>
    </row>
    <row r="284" spans="1:9" s="157" customFormat="1" ht="18" customHeight="1">
      <c r="A284" s="106" t="s">
        <v>1458</v>
      </c>
      <c r="B284" s="446"/>
      <c r="C284" s="446"/>
      <c r="D284" s="446"/>
      <c r="E284" s="692"/>
      <c r="F284" s="446"/>
      <c r="G284" s="73"/>
      <c r="H284" s="25"/>
      <c r="I284" s="25"/>
    </row>
    <row r="285" spans="1:9" s="157" customFormat="1" ht="5.25" customHeight="1">
      <c r="A285" s="435"/>
      <c r="B285" s="446"/>
      <c r="C285" s="446"/>
      <c r="D285" s="446"/>
      <c r="E285" s="446"/>
      <c r="F285" s="446"/>
      <c r="G285" s="73"/>
      <c r="H285" s="25"/>
      <c r="I285" s="25"/>
    </row>
    <row r="286" spans="1:9" s="157" customFormat="1" ht="18" customHeight="1">
      <c r="A286" s="106" t="s">
        <v>1426</v>
      </c>
      <c r="B286" s="446"/>
      <c r="C286" s="446"/>
      <c r="D286" s="446"/>
      <c r="E286" s="691"/>
      <c r="F286" s="446"/>
      <c r="G286" s="73"/>
      <c r="H286" s="25"/>
      <c r="I286" s="25"/>
    </row>
    <row r="287" spans="1:9" s="157" customFormat="1" ht="5.25" customHeight="1">
      <c r="A287" s="435"/>
      <c r="B287" s="446"/>
      <c r="C287" s="446"/>
      <c r="D287" s="446"/>
      <c r="E287" s="446"/>
      <c r="F287" s="446"/>
      <c r="G287" s="73"/>
      <c r="H287" s="25"/>
      <c r="I287" s="25"/>
    </row>
    <row r="288" spans="1:9" s="157" customFormat="1" ht="18" customHeight="1">
      <c r="A288" s="106" t="s">
        <v>1427</v>
      </c>
      <c r="B288" s="446"/>
      <c r="C288" s="446"/>
      <c r="D288" s="446"/>
      <c r="E288" s="691"/>
      <c r="F288" s="446"/>
      <c r="G288" s="73"/>
      <c r="H288" s="25"/>
      <c r="I288" s="25"/>
    </row>
    <row r="289" spans="1:9" s="157" customFormat="1" ht="5.25" customHeight="1">
      <c r="A289" s="435"/>
      <c r="B289" s="446"/>
      <c r="C289" s="446"/>
      <c r="D289" s="446"/>
      <c r="E289" s="446"/>
      <c r="F289" s="446"/>
      <c r="G289" s="73"/>
      <c r="H289" s="25"/>
      <c r="I289" s="25"/>
    </row>
    <row r="290" spans="1:9" s="157" customFormat="1" ht="18" customHeight="1">
      <c r="A290" s="106" t="s">
        <v>1459</v>
      </c>
      <c r="B290" s="446"/>
      <c r="C290" s="446"/>
      <c r="D290" s="446"/>
      <c r="E290" s="691"/>
      <c r="F290" s="446"/>
      <c r="G290" s="73"/>
      <c r="H290" s="25"/>
      <c r="I290" s="25"/>
    </row>
    <row r="291" spans="1:9" s="157" customFormat="1" ht="5.25" customHeight="1">
      <c r="A291" s="435"/>
      <c r="B291" s="446"/>
      <c r="C291" s="446"/>
      <c r="D291" s="446"/>
      <c r="E291" s="446"/>
      <c r="F291" s="446"/>
      <c r="G291" s="73"/>
      <c r="H291" s="25"/>
      <c r="I291" s="25"/>
    </row>
    <row r="292" spans="1:9" s="157" customFormat="1" ht="18" customHeight="1">
      <c r="A292" s="106" t="s">
        <v>1431</v>
      </c>
      <c r="B292" s="446"/>
      <c r="C292" s="446"/>
      <c r="D292" s="446"/>
      <c r="E292" s="691"/>
      <c r="F292" s="446"/>
      <c r="G292" s="73"/>
      <c r="H292" s="25"/>
      <c r="I292" s="25"/>
    </row>
    <row r="293" spans="1:9" s="157" customFormat="1" ht="5.25" customHeight="1">
      <c r="A293" s="435"/>
      <c r="B293" s="446"/>
      <c r="C293" s="446"/>
      <c r="D293" s="446"/>
      <c r="E293" s="446"/>
      <c r="F293" s="446"/>
      <c r="G293" s="73"/>
      <c r="H293" s="25"/>
      <c r="I293" s="25"/>
    </row>
    <row r="294" spans="1:9" s="157" customFormat="1" ht="18" customHeight="1">
      <c r="A294" s="106" t="s">
        <v>1433</v>
      </c>
      <c r="B294" s="446"/>
      <c r="C294" s="446"/>
      <c r="D294" s="446"/>
      <c r="E294" s="692"/>
      <c r="F294" s="446"/>
      <c r="G294" s="73"/>
      <c r="H294" s="25"/>
      <c r="I294" s="25"/>
    </row>
    <row r="295" spans="1:9" s="157" customFormat="1" ht="5.25" customHeight="1">
      <c r="A295" s="435"/>
      <c r="B295" s="446"/>
      <c r="C295" s="446"/>
      <c r="D295" s="446"/>
      <c r="E295" s="446"/>
      <c r="F295" s="446"/>
      <c r="G295" s="73"/>
      <c r="H295" s="25"/>
      <c r="I295" s="25"/>
    </row>
    <row r="296" spans="1:9" s="157" customFormat="1" ht="18" customHeight="1">
      <c r="A296" s="106" t="s">
        <v>1434</v>
      </c>
      <c r="B296" s="446"/>
      <c r="C296" s="446"/>
      <c r="D296" s="446"/>
      <c r="E296" s="690"/>
      <c r="F296" s="446"/>
      <c r="G296" s="73"/>
      <c r="H296" s="25"/>
      <c r="I296" s="25"/>
    </row>
    <row r="297" spans="1:9" s="157" customFormat="1" ht="5.25" customHeight="1">
      <c r="A297" s="435"/>
      <c r="B297" s="446"/>
      <c r="C297" s="446"/>
      <c r="D297" s="446"/>
      <c r="E297" s="446"/>
      <c r="F297" s="446"/>
      <c r="G297" s="73"/>
      <c r="H297" s="25"/>
      <c r="I297" s="25"/>
    </row>
    <row r="298" spans="1:9" s="157" customFormat="1" ht="18" customHeight="1">
      <c r="A298" s="106" t="s">
        <v>1438</v>
      </c>
      <c r="B298" s="446"/>
      <c r="C298" s="446"/>
      <c r="D298" s="446"/>
      <c r="E298" s="690"/>
      <c r="F298" s="446"/>
      <c r="G298" s="73"/>
      <c r="H298" s="25"/>
      <c r="I298" s="25"/>
    </row>
    <row r="299" spans="1:9" s="157" customFormat="1" ht="5.25" customHeight="1">
      <c r="A299" s="435"/>
      <c r="B299" s="446"/>
      <c r="C299" s="446"/>
      <c r="D299" s="446"/>
      <c r="E299" s="446"/>
      <c r="F299" s="446"/>
      <c r="G299" s="73"/>
      <c r="H299" s="25"/>
      <c r="I299" s="25"/>
    </row>
    <row r="300" spans="1:9" s="157" customFormat="1" ht="18" customHeight="1">
      <c r="A300" s="106" t="s">
        <v>1439</v>
      </c>
      <c r="B300" s="446"/>
      <c r="C300" s="446"/>
      <c r="D300" s="446"/>
      <c r="E300" s="691"/>
      <c r="F300" s="446"/>
      <c r="G300" s="73"/>
      <c r="H300" s="25"/>
      <c r="I300" s="25"/>
    </row>
    <row r="301" spans="1:9" s="157" customFormat="1" ht="5.25" customHeight="1">
      <c r="A301" s="435"/>
      <c r="B301" s="446"/>
      <c r="C301" s="446"/>
      <c r="D301" s="446"/>
      <c r="E301" s="446"/>
      <c r="F301" s="446"/>
      <c r="G301" s="73"/>
      <c r="H301" s="25"/>
      <c r="I301" s="25"/>
    </row>
    <row r="302" spans="1:9" s="157" customFormat="1" ht="18" customHeight="1">
      <c r="A302" s="106" t="s">
        <v>1440</v>
      </c>
      <c r="B302" s="446"/>
      <c r="C302" s="446"/>
      <c r="D302" s="446"/>
      <c r="E302" s="692"/>
      <c r="F302" s="446"/>
      <c r="G302" s="73"/>
      <c r="H302" s="25"/>
      <c r="I302" s="25"/>
    </row>
    <row r="303" spans="1:9" s="157" customFormat="1" ht="5.25" customHeight="1">
      <c r="A303" s="435"/>
      <c r="B303" s="446"/>
      <c r="C303" s="446"/>
      <c r="D303" s="446"/>
      <c r="E303" s="446"/>
      <c r="F303" s="446"/>
      <c r="G303" s="73"/>
      <c r="H303" s="25"/>
      <c r="I303" s="25"/>
    </row>
    <row r="304" spans="1:9" s="157" customFormat="1" ht="18" customHeight="1">
      <c r="A304" s="106" t="s">
        <v>1441</v>
      </c>
      <c r="B304" s="446"/>
      <c r="C304" s="446"/>
      <c r="D304" s="446"/>
      <c r="E304" s="691"/>
      <c r="F304" s="446"/>
      <c r="G304" s="73"/>
      <c r="H304" s="25"/>
      <c r="I304" s="25"/>
    </row>
    <row r="305" spans="1:9" s="157" customFormat="1" ht="5.25" customHeight="1">
      <c r="A305" s="435"/>
      <c r="B305" s="446"/>
      <c r="C305" s="446"/>
      <c r="D305" s="446"/>
      <c r="E305" s="446"/>
      <c r="F305" s="446"/>
      <c r="G305" s="73"/>
      <c r="H305" s="25"/>
      <c r="I305" s="25"/>
    </row>
    <row r="306" spans="1:9" s="157" customFormat="1" ht="18" customHeight="1">
      <c r="A306" s="106" t="s">
        <v>1442</v>
      </c>
      <c r="B306" s="446"/>
      <c r="C306" s="446"/>
      <c r="D306" s="446"/>
      <c r="E306" s="690"/>
      <c r="F306" s="446"/>
      <c r="G306" s="73"/>
      <c r="H306" s="25"/>
      <c r="I306" s="25"/>
    </row>
    <row r="307" spans="1:9" s="157" customFormat="1" ht="5.25" customHeight="1">
      <c r="A307" s="435"/>
      <c r="B307" s="446"/>
      <c r="C307" s="446"/>
      <c r="D307" s="446"/>
      <c r="E307" s="446"/>
      <c r="F307" s="446"/>
      <c r="G307" s="73"/>
      <c r="H307" s="25"/>
      <c r="I307" s="25"/>
    </row>
    <row r="308" spans="1:9" s="157" customFormat="1" ht="31.5" customHeight="1">
      <c r="A308" s="1195" t="s">
        <v>1460</v>
      </c>
      <c r="B308" s="898"/>
      <c r="C308" s="898"/>
      <c r="D308" s="900"/>
      <c r="E308" s="690"/>
      <c r="F308" s="446"/>
      <c r="G308" s="73"/>
      <c r="H308" s="25"/>
      <c r="I308" s="25"/>
    </row>
    <row r="309" spans="1:9" s="157" customFormat="1" ht="5.25" customHeight="1">
      <c r="A309" s="435"/>
      <c r="B309" s="446"/>
      <c r="C309" s="446"/>
      <c r="D309" s="446"/>
      <c r="E309" s="80"/>
      <c r="F309" s="80"/>
      <c r="G309" s="73"/>
      <c r="H309" s="25"/>
      <c r="I309" s="25"/>
    </row>
    <row r="310" spans="1:9" s="157" customFormat="1" ht="5.25" customHeight="1">
      <c r="A310" s="435"/>
      <c r="B310" s="446"/>
      <c r="C310" s="446"/>
      <c r="D310" s="446"/>
      <c r="E310" s="80"/>
      <c r="F310" s="80"/>
      <c r="G310" s="73"/>
      <c r="H310" s="25"/>
      <c r="I310" s="25"/>
    </row>
    <row r="311" spans="1:9" s="157" customFormat="1" ht="5.25" customHeight="1">
      <c r="A311" s="435"/>
      <c r="B311" s="446"/>
      <c r="C311" s="446"/>
      <c r="D311" s="446"/>
      <c r="E311" s="80"/>
      <c r="F311" s="80"/>
      <c r="G311" s="73"/>
      <c r="H311" s="25"/>
      <c r="I311" s="25"/>
    </row>
    <row r="312" spans="1:9" s="157" customFormat="1" ht="5.25" customHeight="1">
      <c r="A312" s="435"/>
      <c r="B312" s="446"/>
      <c r="C312" s="446"/>
      <c r="D312" s="446"/>
      <c r="E312" s="80"/>
      <c r="F312" s="80"/>
      <c r="G312" s="73"/>
      <c r="H312" s="25"/>
      <c r="I312" s="25"/>
    </row>
    <row r="313" spans="1:9" s="150" customFormat="1" ht="27" customHeight="1">
      <c r="A313" s="798" t="s">
        <v>1461</v>
      </c>
      <c r="B313" s="799"/>
      <c r="C313" s="799"/>
      <c r="D313" s="799"/>
      <c r="E313" s="799"/>
      <c r="F313" s="799"/>
      <c r="G313" s="73"/>
      <c r="H313" s="25"/>
      <c r="I313" s="25"/>
    </row>
    <row r="314" spans="1:9" s="150" customFormat="1" ht="5.25" customHeight="1">
      <c r="A314" s="435"/>
      <c r="B314" s="63"/>
      <c r="C314" s="63"/>
      <c r="D314" s="63"/>
      <c r="E314" s="63"/>
      <c r="F314" s="436"/>
      <c r="G314" s="73"/>
      <c r="H314" s="25"/>
      <c r="I314" s="25"/>
    </row>
    <row r="315" spans="1:9" s="20" customFormat="1" ht="125.25" customHeight="1">
      <c r="A315" s="695"/>
      <c r="B315" s="1191"/>
      <c r="C315" s="1192"/>
      <c r="D315" s="1192"/>
      <c r="E315" s="1193"/>
      <c r="F315" s="696"/>
      <c r="G315" s="73"/>
      <c r="H315" s="25"/>
      <c r="I315" s="25"/>
    </row>
    <row r="316" spans="1:9" s="157" customFormat="1" ht="5.25" customHeight="1">
      <c r="A316" s="435"/>
      <c r="B316" s="446"/>
      <c r="C316" s="446"/>
      <c r="D316" s="446"/>
      <c r="E316" s="80"/>
      <c r="F316" s="80"/>
      <c r="G316" s="73"/>
      <c r="H316" s="25"/>
      <c r="I316" s="25"/>
    </row>
    <row r="317" spans="1:9" s="157" customFormat="1" ht="5.25" customHeight="1">
      <c r="A317" s="435"/>
      <c r="B317" s="446"/>
      <c r="C317" s="446"/>
      <c r="D317" s="446"/>
      <c r="E317" s="80"/>
      <c r="F317" s="80"/>
      <c r="G317" s="73"/>
      <c r="H317" s="25"/>
      <c r="I317" s="25"/>
    </row>
    <row r="318" spans="1:9" s="157" customFormat="1" ht="5.25" customHeight="1">
      <c r="A318" s="435"/>
      <c r="B318" s="446"/>
      <c r="C318" s="446"/>
      <c r="D318" s="446"/>
      <c r="E318" s="80"/>
      <c r="F318" s="80"/>
      <c r="G318" s="73"/>
      <c r="H318" s="25"/>
      <c r="I318" s="25"/>
    </row>
    <row r="319" spans="1:9" s="157" customFormat="1" ht="5.25" customHeight="1">
      <c r="A319" s="435"/>
      <c r="B319" s="446"/>
      <c r="C319" s="446"/>
      <c r="D319" s="446"/>
      <c r="E319" s="80"/>
      <c r="F319" s="80"/>
      <c r="G319" s="73"/>
      <c r="H319" s="25"/>
      <c r="I319" s="25"/>
    </row>
    <row r="320" spans="1:9" s="157" customFormat="1" ht="18" customHeight="1">
      <c r="A320" s="435" t="s">
        <v>1463</v>
      </c>
      <c r="B320" s="446"/>
      <c r="C320" s="446"/>
      <c r="D320" s="446"/>
      <c r="E320" s="690"/>
      <c r="F320" s="446"/>
      <c r="G320" s="73"/>
      <c r="H320" s="25"/>
      <c r="I320" s="25"/>
    </row>
    <row r="321" spans="1:9" s="157" customFormat="1" ht="5.25" customHeight="1">
      <c r="A321" s="435"/>
      <c r="B321" s="446"/>
      <c r="C321" s="446"/>
      <c r="D321" s="446"/>
      <c r="E321" s="446"/>
      <c r="F321" s="446"/>
      <c r="G321" s="73"/>
      <c r="H321" s="25"/>
      <c r="I321" s="25"/>
    </row>
    <row r="322" spans="1:9" s="157" customFormat="1" ht="18" customHeight="1">
      <c r="A322" s="106" t="s">
        <v>1449</v>
      </c>
      <c r="B322" s="446"/>
      <c r="C322" s="446"/>
      <c r="D322" s="446"/>
      <c r="E322" s="690"/>
      <c r="F322" s="446"/>
      <c r="G322" s="73"/>
      <c r="H322" s="25"/>
      <c r="I322" s="25"/>
    </row>
    <row r="323" spans="1:9" s="157" customFormat="1" ht="5.25" customHeight="1">
      <c r="A323" s="435"/>
      <c r="B323" s="446"/>
      <c r="C323" s="446"/>
      <c r="D323" s="446"/>
      <c r="E323" s="446"/>
      <c r="F323" s="446"/>
      <c r="G323" s="73"/>
      <c r="H323" s="25"/>
      <c r="I323" s="25"/>
    </row>
    <row r="324" spans="1:9" s="157" customFormat="1" ht="18" customHeight="1">
      <c r="A324" s="106" t="s">
        <v>1450</v>
      </c>
      <c r="B324" s="446"/>
      <c r="C324" s="446"/>
      <c r="D324" s="446"/>
      <c r="E324" s="690"/>
      <c r="F324" s="446"/>
      <c r="G324" s="73"/>
      <c r="H324" s="25"/>
      <c r="I324" s="25"/>
    </row>
    <row r="325" spans="1:9" s="157" customFormat="1" ht="5.25" customHeight="1">
      <c r="A325" s="435"/>
      <c r="B325" s="446"/>
      <c r="C325" s="446"/>
      <c r="D325" s="446"/>
      <c r="E325" s="446"/>
      <c r="F325" s="446"/>
      <c r="G325" s="73"/>
      <c r="H325" s="25"/>
      <c r="I325" s="25"/>
    </row>
    <row r="326" spans="1:9" s="157" customFormat="1" ht="18" customHeight="1">
      <c r="A326" s="106" t="s">
        <v>1421</v>
      </c>
      <c r="B326" s="446"/>
      <c r="C326" s="446"/>
      <c r="D326" s="446"/>
      <c r="E326" s="690"/>
      <c r="F326" s="446"/>
      <c r="G326" s="73"/>
      <c r="H326" s="25"/>
      <c r="I326" s="25"/>
    </row>
    <row r="327" spans="1:9" s="157" customFormat="1" ht="5.25" customHeight="1">
      <c r="A327" s="435"/>
      <c r="B327" s="446"/>
      <c r="C327" s="446"/>
      <c r="D327" s="446"/>
      <c r="E327" s="446"/>
      <c r="F327" s="446"/>
      <c r="G327" s="73"/>
      <c r="H327" s="25"/>
      <c r="I327" s="25"/>
    </row>
    <row r="328" spans="1:9" s="157" customFormat="1" ht="18" customHeight="1">
      <c r="A328" s="106" t="s">
        <v>1451</v>
      </c>
      <c r="B328" s="446"/>
      <c r="C328" s="446"/>
      <c r="D328" s="446"/>
      <c r="E328" s="690"/>
      <c r="F328" s="446"/>
      <c r="G328" s="73"/>
      <c r="H328" s="25"/>
      <c r="I328" s="25"/>
    </row>
    <row r="329" spans="1:9" s="157" customFormat="1" ht="5.25" customHeight="1">
      <c r="A329" s="435"/>
      <c r="B329" s="446"/>
      <c r="C329" s="446"/>
      <c r="D329" s="446"/>
      <c r="E329" s="446"/>
      <c r="F329" s="446"/>
      <c r="G329" s="73"/>
      <c r="H329" s="25"/>
      <c r="I329" s="25"/>
    </row>
    <row r="330" spans="1:9" s="157" customFormat="1" ht="18" customHeight="1">
      <c r="A330" s="106" t="s">
        <v>1452</v>
      </c>
      <c r="B330" s="446"/>
      <c r="C330" s="446"/>
      <c r="D330" s="446"/>
      <c r="E330" s="690"/>
      <c r="F330" s="446"/>
      <c r="G330" s="73"/>
      <c r="H330" s="25"/>
      <c r="I330" s="25"/>
    </row>
    <row r="331" spans="1:9" s="157" customFormat="1" ht="5.25" customHeight="1">
      <c r="A331" s="435"/>
      <c r="B331" s="446"/>
      <c r="C331" s="446"/>
      <c r="D331" s="446"/>
      <c r="E331" s="446"/>
      <c r="F331" s="446"/>
      <c r="G331" s="73"/>
      <c r="H331" s="25"/>
      <c r="I331" s="25"/>
    </row>
    <row r="332" spans="1:9" s="157" customFormat="1" ht="18" customHeight="1">
      <c r="A332" s="106" t="s">
        <v>1453</v>
      </c>
      <c r="B332" s="446"/>
      <c r="C332" s="446"/>
      <c r="D332" s="446"/>
      <c r="E332" s="690"/>
      <c r="F332" s="446"/>
      <c r="G332" s="73"/>
      <c r="H332" s="25"/>
      <c r="I332" s="25"/>
    </row>
    <row r="333" spans="1:9" s="157" customFormat="1" ht="5.25" customHeight="1">
      <c r="A333" s="435"/>
      <c r="B333" s="446"/>
      <c r="C333" s="446"/>
      <c r="D333" s="446"/>
      <c r="E333" s="446"/>
      <c r="F333" s="446"/>
      <c r="G333" s="73"/>
      <c r="H333" s="25"/>
      <c r="I333" s="25"/>
    </row>
    <row r="334" spans="1:9" s="157" customFormat="1" ht="18" customHeight="1">
      <c r="A334" s="106" t="s">
        <v>1454</v>
      </c>
      <c r="B334" s="446"/>
      <c r="C334" s="446"/>
      <c r="D334" s="446"/>
      <c r="E334" s="690"/>
      <c r="F334" s="446"/>
      <c r="G334" s="73"/>
      <c r="H334" s="25"/>
      <c r="I334" s="25"/>
    </row>
    <row r="335" spans="1:9" s="157" customFormat="1" ht="5.25" customHeight="1">
      <c r="A335" s="435"/>
      <c r="B335" s="446"/>
      <c r="C335" s="446"/>
      <c r="D335" s="446"/>
      <c r="E335" s="446"/>
      <c r="F335" s="446"/>
      <c r="G335" s="73"/>
      <c r="H335" s="25"/>
      <c r="I335" s="25"/>
    </row>
    <row r="336" spans="1:9" s="157" customFormat="1" ht="18" customHeight="1">
      <c r="A336" s="106" t="s">
        <v>1455</v>
      </c>
      <c r="B336" s="446"/>
      <c r="C336" s="446"/>
      <c r="D336" s="446"/>
      <c r="E336" s="691"/>
      <c r="F336" s="446"/>
      <c r="G336" s="73"/>
      <c r="H336" s="25"/>
      <c r="I336" s="25"/>
    </row>
    <row r="337" spans="1:9" s="157" customFormat="1" ht="5.25" customHeight="1">
      <c r="A337" s="435"/>
      <c r="B337" s="446"/>
      <c r="C337" s="446"/>
      <c r="D337" s="446"/>
      <c r="E337" s="446"/>
      <c r="F337" s="446"/>
      <c r="G337" s="73"/>
      <c r="H337" s="25"/>
      <c r="I337" s="25"/>
    </row>
    <row r="338" spans="1:9" s="157" customFormat="1" ht="18" customHeight="1">
      <c r="A338" s="106" t="s">
        <v>1424</v>
      </c>
      <c r="B338" s="446"/>
      <c r="C338" s="446"/>
      <c r="D338" s="446"/>
      <c r="E338" s="690"/>
      <c r="F338" s="446"/>
      <c r="G338" s="73"/>
      <c r="H338" s="25"/>
      <c r="I338" s="25"/>
    </row>
    <row r="339" spans="1:9" s="157" customFormat="1" ht="5.25" customHeight="1">
      <c r="A339" s="435"/>
      <c r="B339" s="446"/>
      <c r="C339" s="446"/>
      <c r="D339" s="446"/>
      <c r="E339" s="446"/>
      <c r="F339" s="446"/>
      <c r="G339" s="73"/>
      <c r="H339" s="25"/>
      <c r="I339" s="25"/>
    </row>
    <row r="340" spans="1:9" s="157" customFormat="1" ht="18" customHeight="1">
      <c r="A340" s="106" t="s">
        <v>1456</v>
      </c>
      <c r="B340" s="446"/>
      <c r="C340" s="446"/>
      <c r="D340" s="446"/>
      <c r="E340" s="691"/>
      <c r="F340" s="446"/>
      <c r="G340" s="73"/>
      <c r="H340" s="25"/>
      <c r="I340" s="25"/>
    </row>
    <row r="341" spans="1:9" s="157" customFormat="1" ht="5.25" customHeight="1">
      <c r="A341" s="435"/>
      <c r="B341" s="446"/>
      <c r="C341" s="446"/>
      <c r="D341" s="446"/>
      <c r="E341" s="446"/>
      <c r="F341" s="446"/>
      <c r="G341" s="73"/>
      <c r="H341" s="25"/>
      <c r="I341" s="25"/>
    </row>
    <row r="342" spans="1:9" s="157" customFormat="1" ht="18" customHeight="1">
      <c r="A342" s="106" t="s">
        <v>1457</v>
      </c>
      <c r="B342" s="446"/>
      <c r="C342" s="446"/>
      <c r="D342" s="446"/>
      <c r="E342" s="691"/>
      <c r="F342" s="446"/>
      <c r="G342" s="73"/>
      <c r="H342" s="25"/>
      <c r="I342" s="25"/>
    </row>
    <row r="343" spans="1:9" s="157" customFormat="1" ht="5.25" customHeight="1">
      <c r="A343" s="435"/>
      <c r="B343" s="446"/>
      <c r="C343" s="446"/>
      <c r="D343" s="446"/>
      <c r="E343" s="446"/>
      <c r="F343" s="446"/>
      <c r="G343" s="73"/>
      <c r="H343" s="25"/>
      <c r="I343" s="25"/>
    </row>
    <row r="344" spans="1:9" s="157" customFormat="1" ht="18" customHeight="1">
      <c r="A344" s="106" t="s">
        <v>1458</v>
      </c>
      <c r="B344" s="446"/>
      <c r="C344" s="446"/>
      <c r="D344" s="446"/>
      <c r="E344" s="692"/>
      <c r="F344" s="446"/>
      <c r="G344" s="73"/>
      <c r="H344" s="25"/>
      <c r="I344" s="25"/>
    </row>
    <row r="345" spans="1:9" s="157" customFormat="1" ht="5.25" customHeight="1">
      <c r="A345" s="435"/>
      <c r="B345" s="446"/>
      <c r="C345" s="446"/>
      <c r="D345" s="446"/>
      <c r="E345" s="446"/>
      <c r="F345" s="446"/>
      <c r="G345" s="73"/>
      <c r="H345" s="25"/>
      <c r="I345" s="25"/>
    </row>
    <row r="346" spans="1:9" s="157" customFormat="1" ht="18" customHeight="1">
      <c r="A346" s="106" t="s">
        <v>1426</v>
      </c>
      <c r="B346" s="446"/>
      <c r="C346" s="446"/>
      <c r="D346" s="446"/>
      <c r="E346" s="691"/>
      <c r="F346" s="446"/>
      <c r="G346" s="73"/>
      <c r="H346" s="25"/>
      <c r="I346" s="25"/>
    </row>
    <row r="347" spans="1:9" s="157" customFormat="1" ht="5.25" customHeight="1">
      <c r="A347" s="435"/>
      <c r="B347" s="446"/>
      <c r="C347" s="446"/>
      <c r="D347" s="446"/>
      <c r="E347" s="446"/>
      <c r="F347" s="446"/>
      <c r="G347" s="73"/>
      <c r="H347" s="25"/>
      <c r="I347" s="25"/>
    </row>
    <row r="348" spans="1:9" s="157" customFormat="1" ht="18" customHeight="1">
      <c r="A348" s="106" t="s">
        <v>1427</v>
      </c>
      <c r="B348" s="446"/>
      <c r="C348" s="446"/>
      <c r="D348" s="446"/>
      <c r="E348" s="691"/>
      <c r="F348" s="446"/>
      <c r="G348" s="73"/>
      <c r="H348" s="25"/>
      <c r="I348" s="25"/>
    </row>
    <row r="349" spans="1:9" s="157" customFormat="1" ht="5.25" customHeight="1">
      <c r="A349" s="435"/>
      <c r="B349" s="446"/>
      <c r="C349" s="446"/>
      <c r="D349" s="446"/>
      <c r="E349" s="446"/>
      <c r="F349" s="446"/>
      <c r="G349" s="73"/>
      <c r="H349" s="25"/>
      <c r="I349" s="25"/>
    </row>
    <row r="350" spans="1:9" s="157" customFormat="1" ht="18" customHeight="1">
      <c r="A350" s="106" t="s">
        <v>1459</v>
      </c>
      <c r="B350" s="446"/>
      <c r="C350" s="446"/>
      <c r="D350" s="446"/>
      <c r="E350" s="691"/>
      <c r="F350" s="446"/>
      <c r="G350" s="73"/>
      <c r="H350" s="25"/>
      <c r="I350" s="25"/>
    </row>
    <row r="351" spans="1:9" s="157" customFormat="1" ht="5.25" customHeight="1">
      <c r="A351" s="435"/>
      <c r="B351" s="446"/>
      <c r="C351" s="446"/>
      <c r="D351" s="446"/>
      <c r="E351" s="446"/>
      <c r="F351" s="446"/>
      <c r="G351" s="73"/>
      <c r="H351" s="25"/>
      <c r="I351" s="25"/>
    </row>
    <row r="352" spans="1:9" s="157" customFormat="1" ht="18" customHeight="1">
      <c r="A352" s="106" t="s">
        <v>1431</v>
      </c>
      <c r="B352" s="446"/>
      <c r="C352" s="446"/>
      <c r="D352" s="446"/>
      <c r="E352" s="691"/>
      <c r="F352" s="446"/>
      <c r="G352" s="73"/>
      <c r="H352" s="25"/>
      <c r="I352" s="25"/>
    </row>
    <row r="353" spans="1:9" s="157" customFormat="1" ht="5.25" customHeight="1">
      <c r="A353" s="435"/>
      <c r="B353" s="446"/>
      <c r="C353" s="446"/>
      <c r="D353" s="446"/>
      <c r="E353" s="446"/>
      <c r="F353" s="446"/>
      <c r="G353" s="73"/>
      <c r="H353" s="25"/>
      <c r="I353" s="25"/>
    </row>
    <row r="354" spans="1:9" s="157" customFormat="1" ht="18" customHeight="1">
      <c r="A354" s="106" t="s">
        <v>1433</v>
      </c>
      <c r="B354" s="446"/>
      <c r="C354" s="446"/>
      <c r="D354" s="446"/>
      <c r="E354" s="692"/>
      <c r="F354" s="446"/>
      <c r="G354" s="73"/>
      <c r="H354" s="25"/>
      <c r="I354" s="25"/>
    </row>
    <row r="355" spans="1:9" s="157" customFormat="1" ht="5.25" customHeight="1">
      <c r="A355" s="435"/>
      <c r="B355" s="446"/>
      <c r="C355" s="446"/>
      <c r="D355" s="446"/>
      <c r="E355" s="446"/>
      <c r="F355" s="446"/>
      <c r="G355" s="73"/>
      <c r="H355" s="25"/>
      <c r="I355" s="25"/>
    </row>
    <row r="356" spans="1:9" s="157" customFormat="1" ht="18" customHeight="1">
      <c r="A356" s="106" t="s">
        <v>1434</v>
      </c>
      <c r="B356" s="446"/>
      <c r="C356" s="446"/>
      <c r="D356" s="446"/>
      <c r="E356" s="690"/>
      <c r="F356" s="446"/>
      <c r="G356" s="73"/>
      <c r="H356" s="25"/>
      <c r="I356" s="25"/>
    </row>
    <row r="357" spans="1:9" s="157" customFormat="1" ht="5.25" customHeight="1">
      <c r="A357" s="435"/>
      <c r="B357" s="446"/>
      <c r="C357" s="446"/>
      <c r="D357" s="446"/>
      <c r="E357" s="446"/>
      <c r="F357" s="446"/>
      <c r="G357" s="73"/>
      <c r="H357" s="25"/>
      <c r="I357" s="25"/>
    </row>
    <row r="358" spans="1:9" s="157" customFormat="1" ht="18" customHeight="1">
      <c r="A358" s="106" t="s">
        <v>1438</v>
      </c>
      <c r="B358" s="446"/>
      <c r="C358" s="446"/>
      <c r="D358" s="446"/>
      <c r="E358" s="690"/>
      <c r="F358" s="446"/>
      <c r="G358" s="73"/>
      <c r="H358" s="25"/>
      <c r="I358" s="25"/>
    </row>
    <row r="359" spans="1:9" s="157" customFormat="1" ht="5.25" customHeight="1">
      <c r="A359" s="435"/>
      <c r="B359" s="446"/>
      <c r="C359" s="446"/>
      <c r="D359" s="446"/>
      <c r="E359" s="446"/>
      <c r="F359" s="446"/>
      <c r="G359" s="73"/>
      <c r="H359" s="25"/>
      <c r="I359" s="25"/>
    </row>
    <row r="360" spans="1:9" s="157" customFormat="1" ht="18" customHeight="1">
      <c r="A360" s="106" t="s">
        <v>1439</v>
      </c>
      <c r="B360" s="446"/>
      <c r="C360" s="446"/>
      <c r="D360" s="446"/>
      <c r="E360" s="691"/>
      <c r="F360" s="446"/>
      <c r="G360" s="73"/>
      <c r="H360" s="25"/>
      <c r="I360" s="25"/>
    </row>
    <row r="361" spans="1:9" s="157" customFormat="1" ht="5.25" customHeight="1">
      <c r="A361" s="435"/>
      <c r="B361" s="446"/>
      <c r="C361" s="446"/>
      <c r="D361" s="446"/>
      <c r="E361" s="446"/>
      <c r="F361" s="446"/>
      <c r="G361" s="73"/>
      <c r="H361" s="25"/>
      <c r="I361" s="25"/>
    </row>
    <row r="362" spans="1:9" s="157" customFormat="1" ht="18" customHeight="1">
      <c r="A362" s="106" t="s">
        <v>1440</v>
      </c>
      <c r="B362" s="446"/>
      <c r="C362" s="446"/>
      <c r="D362" s="446"/>
      <c r="E362" s="692"/>
      <c r="F362" s="446"/>
      <c r="G362" s="73"/>
      <c r="H362" s="25"/>
      <c r="I362" s="25"/>
    </row>
    <row r="363" spans="1:9" s="157" customFormat="1" ht="5.25" customHeight="1">
      <c r="A363" s="435"/>
      <c r="B363" s="446"/>
      <c r="C363" s="446"/>
      <c r="D363" s="446"/>
      <c r="E363" s="446"/>
      <c r="F363" s="446"/>
      <c r="G363" s="73"/>
      <c r="H363" s="25"/>
      <c r="I363" s="25"/>
    </row>
    <row r="364" spans="1:9" s="157" customFormat="1" ht="18" customHeight="1">
      <c r="A364" s="106" t="s">
        <v>1441</v>
      </c>
      <c r="B364" s="446"/>
      <c r="C364" s="446"/>
      <c r="D364" s="446"/>
      <c r="E364" s="691"/>
      <c r="F364" s="446"/>
      <c r="G364" s="73"/>
      <c r="H364" s="25"/>
      <c r="I364" s="25"/>
    </row>
    <row r="365" spans="1:9" s="157" customFormat="1" ht="5.25" customHeight="1">
      <c r="A365" s="435"/>
      <c r="B365" s="446"/>
      <c r="C365" s="446"/>
      <c r="D365" s="446"/>
      <c r="E365" s="446"/>
      <c r="F365" s="446"/>
      <c r="G365" s="73"/>
      <c r="H365" s="25"/>
      <c r="I365" s="25"/>
    </row>
    <row r="366" spans="1:9" s="157" customFormat="1" ht="18" customHeight="1">
      <c r="A366" s="106" t="s">
        <v>1442</v>
      </c>
      <c r="B366" s="446"/>
      <c r="C366" s="446"/>
      <c r="D366" s="446"/>
      <c r="E366" s="690"/>
      <c r="F366" s="446"/>
      <c r="G366" s="73"/>
      <c r="H366" s="25"/>
      <c r="I366" s="25"/>
    </row>
    <row r="367" spans="1:9" s="157" customFormat="1" ht="5.25" customHeight="1">
      <c r="A367" s="435"/>
      <c r="B367" s="446"/>
      <c r="C367" s="446"/>
      <c r="D367" s="446"/>
      <c r="E367" s="446"/>
      <c r="F367" s="446"/>
      <c r="G367" s="73"/>
      <c r="H367" s="25"/>
      <c r="I367" s="25"/>
    </row>
    <row r="368" spans="1:9" s="157" customFormat="1" ht="24.75" customHeight="1">
      <c r="A368" s="1195" t="s">
        <v>1460</v>
      </c>
      <c r="B368" s="898"/>
      <c r="C368" s="898"/>
      <c r="D368" s="900"/>
      <c r="E368" s="690"/>
      <c r="F368" s="446"/>
      <c r="G368" s="73"/>
      <c r="H368" s="25"/>
      <c r="I368" s="25"/>
    </row>
    <row r="369" spans="1:9" s="157" customFormat="1" ht="5.25" customHeight="1">
      <c r="A369" s="435"/>
      <c r="B369" s="446"/>
      <c r="C369" s="446"/>
      <c r="D369" s="446"/>
      <c r="E369" s="80"/>
      <c r="F369" s="80"/>
      <c r="G369" s="73"/>
      <c r="H369" s="25"/>
      <c r="I369" s="25"/>
    </row>
    <row r="370" spans="1:9" s="157" customFormat="1" ht="5.25" customHeight="1">
      <c r="A370" s="435"/>
      <c r="B370" s="446"/>
      <c r="C370" s="446"/>
      <c r="D370" s="446"/>
      <c r="E370" s="80"/>
      <c r="F370" s="80"/>
      <c r="G370" s="73"/>
      <c r="H370" s="25"/>
      <c r="I370" s="25"/>
    </row>
    <row r="371" spans="1:9" s="157" customFormat="1" ht="5.25" customHeight="1">
      <c r="A371" s="435"/>
      <c r="B371" s="446"/>
      <c r="C371" s="446"/>
      <c r="D371" s="446"/>
      <c r="E371" s="80"/>
      <c r="F371" s="80"/>
      <c r="G371" s="73"/>
      <c r="H371" s="25"/>
      <c r="I371" s="25"/>
    </row>
    <row r="372" spans="1:9" s="157" customFormat="1" ht="5.25" customHeight="1">
      <c r="A372" s="435"/>
      <c r="B372" s="446"/>
      <c r="C372" s="446"/>
      <c r="D372" s="446"/>
      <c r="E372" s="80"/>
      <c r="F372" s="80"/>
      <c r="G372" s="73"/>
      <c r="H372" s="25"/>
      <c r="I372" s="25"/>
    </row>
    <row r="373" spans="1:9" s="150" customFormat="1" ht="27" customHeight="1">
      <c r="A373" s="798" t="s">
        <v>1461</v>
      </c>
      <c r="B373" s="799"/>
      <c r="C373" s="799"/>
      <c r="D373" s="799"/>
      <c r="E373" s="799"/>
      <c r="F373" s="799"/>
      <c r="G373" s="73"/>
      <c r="H373" s="25"/>
      <c r="I373" s="25"/>
    </row>
    <row r="374" spans="1:9" s="150" customFormat="1" ht="5.25" customHeight="1">
      <c r="A374" s="435"/>
      <c r="B374" s="63"/>
      <c r="C374" s="63"/>
      <c r="D374" s="63"/>
      <c r="E374" s="63"/>
      <c r="F374" s="436"/>
      <c r="G374" s="73"/>
      <c r="H374" s="25"/>
      <c r="I374" s="25"/>
    </row>
    <row r="375" spans="1:9" s="20" customFormat="1" ht="125.25" customHeight="1">
      <c r="A375" s="695"/>
      <c r="B375" s="1191"/>
      <c r="C375" s="1192"/>
      <c r="D375" s="1192"/>
      <c r="E375" s="1193"/>
      <c r="F375" s="696"/>
      <c r="G375" s="73"/>
      <c r="H375" s="25"/>
      <c r="I375" s="25"/>
    </row>
    <row r="376" spans="1:9" s="157" customFormat="1" ht="5.25" customHeight="1">
      <c r="A376" s="435"/>
      <c r="B376" s="446"/>
      <c r="C376" s="446"/>
      <c r="D376" s="446"/>
      <c r="E376" s="80"/>
      <c r="F376" s="80"/>
      <c r="G376" s="73"/>
      <c r="H376" s="25"/>
      <c r="I376" s="25"/>
    </row>
    <row r="377" spans="1:9" s="157" customFormat="1" ht="5.25" customHeight="1">
      <c r="A377" s="435"/>
      <c r="B377" s="446"/>
      <c r="C377" s="446"/>
      <c r="D377" s="446"/>
      <c r="E377" s="80"/>
      <c r="F377" s="80"/>
      <c r="G377" s="73"/>
      <c r="H377" s="25"/>
      <c r="I377" s="25"/>
    </row>
    <row r="378" spans="1:9" s="157" customFormat="1" ht="5.25" customHeight="1">
      <c r="A378" s="435"/>
      <c r="B378" s="446"/>
      <c r="C378" s="446"/>
      <c r="D378" s="446"/>
      <c r="E378" s="80"/>
      <c r="F378" s="80"/>
      <c r="G378" s="73"/>
      <c r="H378" s="25"/>
      <c r="I378" s="25"/>
    </row>
    <row r="379" spans="1:9" s="157" customFormat="1" ht="5.25" customHeight="1">
      <c r="A379" s="435"/>
      <c r="B379" s="446"/>
      <c r="C379" s="446"/>
      <c r="D379" s="446"/>
      <c r="E379" s="80"/>
      <c r="F379" s="80"/>
      <c r="G379" s="73"/>
      <c r="H379" s="25"/>
      <c r="I379" s="25"/>
    </row>
    <row r="380" spans="1:9" s="157" customFormat="1" ht="18" customHeight="1">
      <c r="A380" s="435" t="s">
        <v>1464</v>
      </c>
      <c r="B380" s="446"/>
      <c r="C380" s="446"/>
      <c r="D380" s="446"/>
      <c r="E380" s="690"/>
      <c r="F380" s="446"/>
      <c r="G380" s="73"/>
      <c r="H380" s="25"/>
      <c r="I380" s="25"/>
    </row>
    <row r="381" spans="1:9" s="157" customFormat="1" ht="5.25" customHeight="1">
      <c r="A381" s="435"/>
      <c r="B381" s="446"/>
      <c r="C381" s="446"/>
      <c r="D381" s="446"/>
      <c r="E381" s="446"/>
      <c r="F381" s="446"/>
      <c r="G381" s="73"/>
      <c r="H381" s="25"/>
      <c r="I381" s="25"/>
    </row>
    <row r="382" spans="1:9" s="157" customFormat="1" ht="18" customHeight="1">
      <c r="A382" s="106" t="s">
        <v>1449</v>
      </c>
      <c r="B382" s="446"/>
      <c r="C382" s="446"/>
      <c r="D382" s="446"/>
      <c r="E382" s="690"/>
      <c r="F382" s="446"/>
      <c r="G382" s="73"/>
      <c r="H382" s="25"/>
      <c r="I382" s="25"/>
    </row>
    <row r="383" spans="1:9" s="157" customFormat="1" ht="5.25" customHeight="1">
      <c r="A383" s="435"/>
      <c r="B383" s="446"/>
      <c r="C383" s="446"/>
      <c r="D383" s="446"/>
      <c r="E383" s="446"/>
      <c r="F383" s="446"/>
      <c r="G383" s="73"/>
      <c r="H383" s="25"/>
      <c r="I383" s="25"/>
    </row>
    <row r="384" spans="1:9" s="157" customFormat="1" ht="18" customHeight="1">
      <c r="A384" s="106" t="s">
        <v>1450</v>
      </c>
      <c r="B384" s="446"/>
      <c r="C384" s="446"/>
      <c r="D384" s="446"/>
      <c r="E384" s="690"/>
      <c r="F384" s="446"/>
      <c r="G384" s="73"/>
      <c r="H384" s="25"/>
      <c r="I384" s="25"/>
    </row>
    <row r="385" spans="1:9" s="157" customFormat="1" ht="5.25" customHeight="1">
      <c r="A385" s="435"/>
      <c r="B385" s="446"/>
      <c r="C385" s="446"/>
      <c r="D385" s="446"/>
      <c r="E385" s="446"/>
      <c r="F385" s="446"/>
      <c r="G385" s="73"/>
      <c r="H385" s="25"/>
      <c r="I385" s="25"/>
    </row>
    <row r="386" spans="1:9" s="157" customFormat="1" ht="18" customHeight="1">
      <c r="A386" s="106" t="s">
        <v>1421</v>
      </c>
      <c r="B386" s="446"/>
      <c r="C386" s="446"/>
      <c r="D386" s="446"/>
      <c r="E386" s="690"/>
      <c r="F386" s="446"/>
      <c r="G386" s="73"/>
      <c r="H386" s="25"/>
      <c r="I386" s="25"/>
    </row>
    <row r="387" spans="1:9" s="157" customFormat="1" ht="5.25" customHeight="1">
      <c r="A387" s="435"/>
      <c r="B387" s="446"/>
      <c r="C387" s="446"/>
      <c r="D387" s="446"/>
      <c r="E387" s="446"/>
      <c r="F387" s="446"/>
      <c r="G387" s="73"/>
      <c r="H387" s="25"/>
      <c r="I387" s="25"/>
    </row>
    <row r="388" spans="1:9" s="157" customFormat="1" ht="18" customHeight="1">
      <c r="A388" s="106" t="s">
        <v>1451</v>
      </c>
      <c r="B388" s="446"/>
      <c r="C388" s="446"/>
      <c r="D388" s="446"/>
      <c r="E388" s="690"/>
      <c r="F388" s="446"/>
      <c r="G388" s="73"/>
      <c r="H388" s="25"/>
      <c r="I388" s="25"/>
    </row>
    <row r="389" spans="1:9" s="157" customFormat="1" ht="5.25" customHeight="1">
      <c r="A389" s="435"/>
      <c r="B389" s="446"/>
      <c r="C389" s="446"/>
      <c r="D389" s="446"/>
      <c r="E389" s="446"/>
      <c r="F389" s="446"/>
      <c r="G389" s="73"/>
      <c r="H389" s="25"/>
      <c r="I389" s="25"/>
    </row>
    <row r="390" spans="1:9" s="157" customFormat="1" ht="18" customHeight="1">
      <c r="A390" s="106" t="s">
        <v>1452</v>
      </c>
      <c r="B390" s="446"/>
      <c r="C390" s="446"/>
      <c r="D390" s="446"/>
      <c r="E390" s="690"/>
      <c r="F390" s="446"/>
      <c r="G390" s="73"/>
      <c r="H390" s="25"/>
      <c r="I390" s="25"/>
    </row>
    <row r="391" spans="1:9" s="157" customFormat="1" ht="5.25" customHeight="1">
      <c r="A391" s="435"/>
      <c r="B391" s="446"/>
      <c r="C391" s="446"/>
      <c r="D391" s="446"/>
      <c r="E391" s="446"/>
      <c r="F391" s="446"/>
      <c r="G391" s="73"/>
      <c r="H391" s="25"/>
      <c r="I391" s="25"/>
    </row>
    <row r="392" spans="1:9" s="157" customFormat="1" ht="18" customHeight="1">
      <c r="A392" s="106" t="s">
        <v>1453</v>
      </c>
      <c r="B392" s="446"/>
      <c r="C392" s="446"/>
      <c r="D392" s="446"/>
      <c r="E392" s="690"/>
      <c r="F392" s="446"/>
      <c r="G392" s="73"/>
      <c r="H392" s="25"/>
      <c r="I392" s="25"/>
    </row>
    <row r="393" spans="1:9" s="157" customFormat="1" ht="5.25" customHeight="1">
      <c r="A393" s="435"/>
      <c r="B393" s="446"/>
      <c r="C393" s="446"/>
      <c r="D393" s="446"/>
      <c r="E393" s="446"/>
      <c r="F393" s="446"/>
      <c r="G393" s="73"/>
      <c r="H393" s="25"/>
      <c r="I393" s="25"/>
    </row>
    <row r="394" spans="1:9" s="157" customFormat="1" ht="18" customHeight="1">
      <c r="A394" s="106" t="s">
        <v>1454</v>
      </c>
      <c r="B394" s="446"/>
      <c r="C394" s="446"/>
      <c r="D394" s="446"/>
      <c r="E394" s="690"/>
      <c r="F394" s="446"/>
      <c r="G394" s="73"/>
      <c r="H394" s="25"/>
      <c r="I394" s="25"/>
    </row>
    <row r="395" spans="1:9" s="157" customFormat="1" ht="5.25" customHeight="1">
      <c r="A395" s="435"/>
      <c r="B395" s="446"/>
      <c r="C395" s="446"/>
      <c r="D395" s="446"/>
      <c r="E395" s="446"/>
      <c r="F395" s="446"/>
      <c r="G395" s="73"/>
      <c r="H395" s="25"/>
      <c r="I395" s="25"/>
    </row>
    <row r="396" spans="1:9" s="157" customFormat="1" ht="18" customHeight="1">
      <c r="A396" s="106" t="s">
        <v>1455</v>
      </c>
      <c r="B396" s="446"/>
      <c r="C396" s="446"/>
      <c r="D396" s="446"/>
      <c r="E396" s="691"/>
      <c r="F396" s="446"/>
      <c r="G396" s="73"/>
      <c r="H396" s="25"/>
      <c r="I396" s="25"/>
    </row>
    <row r="397" spans="1:9" s="157" customFormat="1" ht="5.25" customHeight="1">
      <c r="A397" s="435"/>
      <c r="B397" s="446"/>
      <c r="C397" s="446"/>
      <c r="D397" s="446"/>
      <c r="E397" s="446"/>
      <c r="F397" s="446"/>
      <c r="G397" s="73"/>
      <c r="H397" s="25"/>
      <c r="I397" s="25"/>
    </row>
    <row r="398" spans="1:9" s="157" customFormat="1" ht="18" customHeight="1">
      <c r="A398" s="106" t="s">
        <v>1424</v>
      </c>
      <c r="B398" s="446"/>
      <c r="C398" s="446"/>
      <c r="D398" s="446"/>
      <c r="E398" s="690"/>
      <c r="F398" s="446"/>
      <c r="G398" s="73"/>
      <c r="H398" s="25"/>
      <c r="I398" s="25"/>
    </row>
    <row r="399" spans="1:9" s="157" customFormat="1" ht="5.25" customHeight="1">
      <c r="A399" s="435"/>
      <c r="B399" s="446"/>
      <c r="C399" s="446"/>
      <c r="D399" s="446"/>
      <c r="E399" s="446"/>
      <c r="F399" s="446"/>
      <c r="G399" s="73"/>
      <c r="H399" s="25"/>
      <c r="I399" s="25"/>
    </row>
    <row r="400" spans="1:9" s="157" customFormat="1" ht="18" customHeight="1">
      <c r="A400" s="106" t="s">
        <v>1456</v>
      </c>
      <c r="B400" s="446"/>
      <c r="C400" s="446"/>
      <c r="D400" s="446"/>
      <c r="E400" s="691"/>
      <c r="F400" s="446"/>
      <c r="G400" s="73"/>
      <c r="H400" s="25"/>
      <c r="I400" s="25"/>
    </row>
    <row r="401" spans="1:9" s="157" customFormat="1" ht="5.25" customHeight="1">
      <c r="A401" s="435"/>
      <c r="B401" s="446"/>
      <c r="C401" s="446"/>
      <c r="D401" s="446"/>
      <c r="E401" s="446"/>
      <c r="F401" s="446"/>
      <c r="G401" s="73"/>
      <c r="H401" s="25"/>
      <c r="I401" s="25"/>
    </row>
    <row r="402" spans="1:9" s="157" customFormat="1" ht="18" customHeight="1">
      <c r="A402" s="106" t="s">
        <v>1457</v>
      </c>
      <c r="B402" s="446"/>
      <c r="C402" s="446"/>
      <c r="D402" s="446"/>
      <c r="E402" s="691"/>
      <c r="F402" s="446"/>
      <c r="G402" s="73"/>
      <c r="H402" s="25"/>
      <c r="I402" s="25"/>
    </row>
    <row r="403" spans="1:9" s="157" customFormat="1" ht="5.25" customHeight="1">
      <c r="A403" s="435"/>
      <c r="B403" s="446"/>
      <c r="C403" s="446"/>
      <c r="D403" s="446"/>
      <c r="E403" s="446"/>
      <c r="F403" s="446"/>
      <c r="G403" s="73"/>
      <c r="H403" s="25"/>
      <c r="I403" s="25"/>
    </row>
    <row r="404" spans="1:9" s="157" customFormat="1" ht="18" customHeight="1">
      <c r="A404" s="106" t="s">
        <v>1458</v>
      </c>
      <c r="B404" s="446"/>
      <c r="C404" s="446"/>
      <c r="D404" s="446"/>
      <c r="E404" s="692"/>
      <c r="F404" s="446"/>
      <c r="G404" s="73"/>
      <c r="H404" s="25"/>
      <c r="I404" s="25"/>
    </row>
    <row r="405" spans="1:9" s="157" customFormat="1" ht="5.25" customHeight="1">
      <c r="A405" s="435"/>
      <c r="B405" s="446"/>
      <c r="C405" s="446"/>
      <c r="D405" s="446"/>
      <c r="E405" s="446"/>
      <c r="F405" s="446"/>
      <c r="G405" s="73"/>
      <c r="H405" s="25"/>
      <c r="I405" s="25"/>
    </row>
    <row r="406" spans="1:9" s="157" customFormat="1" ht="18" customHeight="1">
      <c r="A406" s="106" t="s">
        <v>1426</v>
      </c>
      <c r="B406" s="446"/>
      <c r="C406" s="446"/>
      <c r="D406" s="446"/>
      <c r="E406" s="691"/>
      <c r="F406" s="446"/>
      <c r="G406" s="73"/>
      <c r="H406" s="25"/>
      <c r="I406" s="25"/>
    </row>
    <row r="407" spans="1:9" s="157" customFormat="1" ht="5.25" customHeight="1">
      <c r="A407" s="435"/>
      <c r="B407" s="446"/>
      <c r="C407" s="446"/>
      <c r="D407" s="446"/>
      <c r="E407" s="446"/>
      <c r="F407" s="446"/>
      <c r="G407" s="73"/>
      <c r="H407" s="25"/>
      <c r="I407" s="25"/>
    </row>
    <row r="408" spans="1:9" s="157" customFormat="1" ht="18" customHeight="1">
      <c r="A408" s="106" t="s">
        <v>1427</v>
      </c>
      <c r="B408" s="446"/>
      <c r="C408" s="446"/>
      <c r="D408" s="446"/>
      <c r="E408" s="691"/>
      <c r="F408" s="446"/>
      <c r="G408" s="73"/>
      <c r="H408" s="25"/>
      <c r="I408" s="25"/>
    </row>
    <row r="409" spans="1:9" s="157" customFormat="1" ht="5.25" customHeight="1">
      <c r="A409" s="435"/>
      <c r="B409" s="446"/>
      <c r="C409" s="446"/>
      <c r="D409" s="446"/>
      <c r="E409" s="446"/>
      <c r="F409" s="446"/>
      <c r="G409" s="73"/>
      <c r="H409" s="25"/>
      <c r="I409" s="25"/>
    </row>
    <row r="410" spans="1:9" s="157" customFormat="1" ht="18" customHeight="1">
      <c r="A410" s="106" t="s">
        <v>1459</v>
      </c>
      <c r="B410" s="446"/>
      <c r="C410" s="446"/>
      <c r="D410" s="446"/>
      <c r="E410" s="691"/>
      <c r="F410" s="446"/>
      <c r="G410" s="73"/>
      <c r="H410" s="25"/>
      <c r="I410" s="25"/>
    </row>
    <row r="411" spans="1:9" s="157" customFormat="1" ht="5.25" customHeight="1">
      <c r="A411" s="435"/>
      <c r="B411" s="446"/>
      <c r="C411" s="446"/>
      <c r="D411" s="446"/>
      <c r="E411" s="446"/>
      <c r="F411" s="446"/>
      <c r="G411" s="73"/>
      <c r="H411" s="25"/>
      <c r="I411" s="25"/>
    </row>
    <row r="412" spans="1:9" s="157" customFormat="1" ht="18" customHeight="1">
      <c r="A412" s="106" t="s">
        <v>1431</v>
      </c>
      <c r="B412" s="446"/>
      <c r="C412" s="446"/>
      <c r="D412" s="446"/>
      <c r="E412" s="691"/>
      <c r="F412" s="446"/>
      <c r="G412" s="73"/>
      <c r="H412" s="25"/>
      <c r="I412" s="25"/>
    </row>
    <row r="413" spans="1:9" s="157" customFormat="1" ht="5.25" customHeight="1">
      <c r="A413" s="435"/>
      <c r="B413" s="446"/>
      <c r="C413" s="446"/>
      <c r="D413" s="446"/>
      <c r="E413" s="446"/>
      <c r="F413" s="446"/>
      <c r="G413" s="73"/>
      <c r="H413" s="25"/>
      <c r="I413" s="25"/>
    </row>
    <row r="414" spans="1:9" s="157" customFormat="1" ht="18" customHeight="1">
      <c r="A414" s="106" t="s">
        <v>1433</v>
      </c>
      <c r="B414" s="446"/>
      <c r="C414" s="446"/>
      <c r="D414" s="446"/>
      <c r="E414" s="692"/>
      <c r="F414" s="446"/>
      <c r="G414" s="73"/>
      <c r="H414" s="25"/>
      <c r="I414" s="25"/>
    </row>
    <row r="415" spans="1:9" s="157" customFormat="1" ht="5.25" customHeight="1">
      <c r="A415" s="435"/>
      <c r="B415" s="446"/>
      <c r="C415" s="446"/>
      <c r="D415" s="446"/>
      <c r="E415" s="446"/>
      <c r="F415" s="446"/>
      <c r="G415" s="73"/>
      <c r="H415" s="25"/>
      <c r="I415" s="25"/>
    </row>
    <row r="416" spans="1:9" s="157" customFormat="1" ht="18" customHeight="1">
      <c r="A416" s="106" t="s">
        <v>1434</v>
      </c>
      <c r="B416" s="446"/>
      <c r="C416" s="446"/>
      <c r="D416" s="446"/>
      <c r="E416" s="690"/>
      <c r="F416" s="446"/>
      <c r="G416" s="73"/>
      <c r="H416" s="25"/>
      <c r="I416" s="25"/>
    </row>
    <row r="417" spans="1:9" s="157" customFormat="1" ht="5.25" customHeight="1">
      <c r="A417" s="435"/>
      <c r="B417" s="446"/>
      <c r="C417" s="446"/>
      <c r="D417" s="446"/>
      <c r="E417" s="446"/>
      <c r="F417" s="446"/>
      <c r="G417" s="73"/>
      <c r="H417" s="25"/>
      <c r="I417" s="25"/>
    </row>
    <row r="418" spans="1:9" s="157" customFormat="1" ht="18" customHeight="1">
      <c r="A418" s="106" t="s">
        <v>1438</v>
      </c>
      <c r="B418" s="446"/>
      <c r="C418" s="446"/>
      <c r="D418" s="446"/>
      <c r="E418" s="690"/>
      <c r="F418" s="446"/>
      <c r="G418" s="73"/>
      <c r="H418" s="25"/>
      <c r="I418" s="25"/>
    </row>
    <row r="419" spans="1:9" s="157" customFormat="1" ht="5.25" customHeight="1">
      <c r="A419" s="435"/>
      <c r="B419" s="446"/>
      <c r="C419" s="446"/>
      <c r="D419" s="446"/>
      <c r="E419" s="446"/>
      <c r="F419" s="446"/>
      <c r="G419" s="73"/>
      <c r="H419" s="25"/>
      <c r="I419" s="25"/>
    </row>
    <row r="420" spans="1:9" s="157" customFormat="1" ht="18" customHeight="1">
      <c r="A420" s="106" t="s">
        <v>1439</v>
      </c>
      <c r="B420" s="446"/>
      <c r="C420" s="446"/>
      <c r="D420" s="446"/>
      <c r="E420" s="691"/>
      <c r="F420" s="446"/>
      <c r="G420" s="73"/>
      <c r="H420" s="25"/>
      <c r="I420" s="25"/>
    </row>
    <row r="421" spans="1:9" s="157" customFormat="1" ht="5.25" customHeight="1">
      <c r="A421" s="435"/>
      <c r="B421" s="446"/>
      <c r="C421" s="446"/>
      <c r="D421" s="446"/>
      <c r="E421" s="446"/>
      <c r="F421" s="446"/>
      <c r="G421" s="73"/>
      <c r="H421" s="25"/>
      <c r="I421" s="25"/>
    </row>
    <row r="422" spans="1:9" s="157" customFormat="1" ht="18" customHeight="1">
      <c r="A422" s="106" t="s">
        <v>1440</v>
      </c>
      <c r="B422" s="446"/>
      <c r="C422" s="446"/>
      <c r="D422" s="446"/>
      <c r="E422" s="692"/>
      <c r="F422" s="446"/>
      <c r="G422" s="73"/>
      <c r="H422" s="25"/>
      <c r="I422" s="25"/>
    </row>
    <row r="423" spans="1:9" s="157" customFormat="1" ht="5.25" customHeight="1">
      <c r="A423" s="435"/>
      <c r="B423" s="446"/>
      <c r="C423" s="446"/>
      <c r="D423" s="446"/>
      <c r="E423" s="446"/>
      <c r="F423" s="446"/>
      <c r="G423" s="73"/>
      <c r="H423" s="25"/>
      <c r="I423" s="25"/>
    </row>
    <row r="424" spans="1:9" s="157" customFormat="1" ht="18" customHeight="1">
      <c r="A424" s="106" t="s">
        <v>1441</v>
      </c>
      <c r="B424" s="446"/>
      <c r="C424" s="446"/>
      <c r="D424" s="446"/>
      <c r="E424" s="691"/>
      <c r="F424" s="446"/>
      <c r="G424" s="73"/>
      <c r="H424" s="25"/>
      <c r="I424" s="25"/>
    </row>
    <row r="425" spans="1:9" s="157" customFormat="1" ht="5.25" customHeight="1">
      <c r="A425" s="435"/>
      <c r="B425" s="446"/>
      <c r="C425" s="446"/>
      <c r="D425" s="446"/>
      <c r="E425" s="446"/>
      <c r="F425" s="446"/>
      <c r="G425" s="73"/>
      <c r="H425" s="25"/>
      <c r="I425" s="25"/>
    </row>
    <row r="426" spans="1:9" s="157" customFormat="1" ht="18" customHeight="1">
      <c r="A426" s="106" t="s">
        <v>1442</v>
      </c>
      <c r="B426" s="446"/>
      <c r="C426" s="446"/>
      <c r="D426" s="446"/>
      <c r="E426" s="690"/>
      <c r="F426" s="446"/>
      <c r="G426" s="73"/>
      <c r="H426" s="25"/>
      <c r="I426" s="25"/>
    </row>
    <row r="427" spans="1:9" s="157" customFormat="1" ht="5.25" customHeight="1">
      <c r="A427" s="435"/>
      <c r="B427" s="446"/>
      <c r="C427" s="446"/>
      <c r="D427" s="446"/>
      <c r="E427" s="446"/>
      <c r="F427" s="446"/>
      <c r="G427" s="73"/>
      <c r="H427" s="25"/>
      <c r="I427" s="25"/>
    </row>
    <row r="428" spans="1:9" s="157" customFormat="1" ht="33" customHeight="1">
      <c r="A428" s="1195" t="s">
        <v>1460</v>
      </c>
      <c r="B428" s="898"/>
      <c r="C428" s="898"/>
      <c r="D428" s="900"/>
      <c r="E428" s="690"/>
      <c r="F428" s="446"/>
      <c r="G428" s="73"/>
      <c r="H428" s="25"/>
      <c r="I428" s="25"/>
    </row>
    <row r="429" spans="1:9" s="157" customFormat="1" ht="5.25" customHeight="1">
      <c r="A429" s="435"/>
      <c r="B429" s="446"/>
      <c r="C429" s="446"/>
      <c r="D429" s="446"/>
      <c r="E429" s="80"/>
      <c r="F429" s="80"/>
      <c r="G429" s="73"/>
      <c r="H429" s="25"/>
      <c r="I429" s="25"/>
    </row>
    <row r="430" spans="1:9" s="157" customFormat="1" ht="5.25" customHeight="1">
      <c r="A430" s="435"/>
      <c r="B430" s="446"/>
      <c r="C430" s="446"/>
      <c r="D430" s="446"/>
      <c r="E430" s="80"/>
      <c r="F430" s="80"/>
      <c r="G430" s="73"/>
      <c r="H430" s="25"/>
      <c r="I430" s="25"/>
    </row>
    <row r="431" spans="1:9" s="157" customFormat="1" ht="5.25" customHeight="1">
      <c r="A431" s="435"/>
      <c r="B431" s="446"/>
      <c r="C431" s="446"/>
      <c r="D431" s="446"/>
      <c r="E431" s="80"/>
      <c r="F431" s="80"/>
      <c r="G431" s="73"/>
      <c r="H431" s="25"/>
      <c r="I431" s="25"/>
    </row>
    <row r="432" spans="1:9" s="157" customFormat="1" ht="5.25" customHeight="1">
      <c r="A432" s="435"/>
      <c r="B432" s="446"/>
      <c r="C432" s="446"/>
      <c r="D432" s="446"/>
      <c r="E432" s="80"/>
      <c r="F432" s="80"/>
      <c r="G432" s="73"/>
      <c r="H432" s="25"/>
      <c r="I432" s="25"/>
    </row>
    <row r="433" spans="1:9" s="150" customFormat="1" ht="27" customHeight="1">
      <c r="A433" s="798" t="s">
        <v>1461</v>
      </c>
      <c r="B433" s="799"/>
      <c r="C433" s="799"/>
      <c r="D433" s="799"/>
      <c r="E433" s="799"/>
      <c r="F433" s="799"/>
      <c r="G433" s="73"/>
      <c r="H433" s="25"/>
      <c r="I433" s="25"/>
    </row>
    <row r="434" spans="1:9" s="150" customFormat="1" ht="5.25" customHeight="1">
      <c r="A434" s="435"/>
      <c r="B434" s="63"/>
      <c r="C434" s="63"/>
      <c r="D434" s="63"/>
      <c r="E434" s="63"/>
      <c r="F434" s="436"/>
      <c r="G434" s="73"/>
      <c r="H434" s="25"/>
      <c r="I434" s="25"/>
    </row>
    <row r="435" spans="1:9" s="20" customFormat="1" ht="125.25" customHeight="1">
      <c r="A435" s="695"/>
      <c r="B435" s="1191"/>
      <c r="C435" s="1192"/>
      <c r="D435" s="1192"/>
      <c r="E435" s="1193"/>
      <c r="F435" s="696"/>
      <c r="G435" s="73"/>
      <c r="H435" s="25"/>
      <c r="I435" s="25"/>
    </row>
    <row r="436" spans="1:9" s="157" customFormat="1" ht="5.25" customHeight="1">
      <c r="A436" s="435"/>
      <c r="B436" s="446"/>
      <c r="C436" s="446"/>
      <c r="D436" s="446"/>
      <c r="E436" s="80"/>
      <c r="F436" s="80"/>
      <c r="G436" s="73"/>
      <c r="H436" s="25"/>
      <c r="I436" s="25"/>
    </row>
    <row r="437" spans="1:9" s="157" customFormat="1" ht="5.25" customHeight="1">
      <c r="A437" s="435"/>
      <c r="B437" s="446"/>
      <c r="C437" s="446"/>
      <c r="D437" s="446"/>
      <c r="E437" s="80"/>
      <c r="F437" s="80"/>
      <c r="G437" s="73"/>
      <c r="H437" s="25"/>
      <c r="I437" s="25"/>
    </row>
    <row r="438" spans="1:9" s="157" customFormat="1" ht="5.25" customHeight="1">
      <c r="A438" s="435"/>
      <c r="B438" s="446"/>
      <c r="C438" s="446"/>
      <c r="D438" s="446"/>
      <c r="E438" s="80"/>
      <c r="F438" s="80"/>
      <c r="G438" s="73"/>
      <c r="H438" s="25"/>
      <c r="I438" s="25"/>
    </row>
    <row r="439" spans="1:9" s="157" customFormat="1" ht="5.25" customHeight="1">
      <c r="A439" s="435"/>
      <c r="B439" s="446"/>
      <c r="C439" s="446"/>
      <c r="D439" s="446"/>
      <c r="E439" s="80"/>
      <c r="F439" s="80"/>
      <c r="G439" s="73"/>
      <c r="H439" s="25"/>
      <c r="I439" s="25"/>
    </row>
    <row r="440" spans="1:9" s="157" customFormat="1" ht="18" customHeight="1">
      <c r="A440" s="435" t="s">
        <v>1465</v>
      </c>
      <c r="B440" s="446"/>
      <c r="C440" s="446"/>
      <c r="D440" s="446"/>
      <c r="E440" s="690"/>
      <c r="F440" s="446"/>
      <c r="G440" s="73"/>
      <c r="H440" s="25"/>
      <c r="I440" s="25"/>
    </row>
    <row r="441" spans="1:9" s="157" customFormat="1" ht="5.25" customHeight="1">
      <c r="A441" s="435"/>
      <c r="B441" s="446"/>
      <c r="C441" s="446"/>
      <c r="D441" s="446"/>
      <c r="E441" s="446"/>
      <c r="F441" s="446"/>
      <c r="G441" s="73"/>
      <c r="H441" s="25"/>
      <c r="I441" s="25"/>
    </row>
    <row r="442" spans="1:9" s="157" customFormat="1" ht="18" customHeight="1">
      <c r="A442" s="106" t="s">
        <v>1449</v>
      </c>
      <c r="B442" s="446"/>
      <c r="C442" s="446"/>
      <c r="D442" s="446"/>
      <c r="E442" s="690"/>
      <c r="F442" s="446"/>
      <c r="G442" s="73"/>
      <c r="H442" s="25"/>
      <c r="I442" s="25"/>
    </row>
    <row r="443" spans="1:9" s="157" customFormat="1" ht="5.25" customHeight="1">
      <c r="A443" s="435"/>
      <c r="B443" s="446"/>
      <c r="C443" s="446"/>
      <c r="D443" s="446"/>
      <c r="E443" s="446"/>
      <c r="F443" s="446"/>
      <c r="G443" s="73"/>
      <c r="H443" s="25"/>
      <c r="I443" s="25"/>
    </row>
    <row r="444" spans="1:9" s="157" customFormat="1" ht="18" customHeight="1">
      <c r="A444" s="106" t="s">
        <v>1450</v>
      </c>
      <c r="B444" s="446"/>
      <c r="C444" s="446"/>
      <c r="D444" s="446"/>
      <c r="E444" s="690"/>
      <c r="F444" s="446"/>
      <c r="G444" s="73"/>
      <c r="H444" s="25"/>
      <c r="I444" s="25"/>
    </row>
    <row r="445" spans="1:9" s="157" customFormat="1" ht="5.25" customHeight="1">
      <c r="A445" s="435"/>
      <c r="B445" s="446"/>
      <c r="C445" s="446"/>
      <c r="D445" s="446"/>
      <c r="E445" s="446"/>
      <c r="F445" s="446"/>
      <c r="G445" s="73"/>
      <c r="H445" s="25"/>
      <c r="I445" s="25"/>
    </row>
    <row r="446" spans="1:9" s="157" customFormat="1" ht="18" customHeight="1">
      <c r="A446" s="106" t="s">
        <v>1421</v>
      </c>
      <c r="B446" s="446"/>
      <c r="C446" s="446"/>
      <c r="D446" s="446"/>
      <c r="E446" s="690"/>
      <c r="F446" s="446"/>
      <c r="G446" s="73"/>
      <c r="H446" s="25"/>
      <c r="I446" s="25"/>
    </row>
    <row r="447" spans="1:9" s="157" customFormat="1" ht="5.25" customHeight="1">
      <c r="A447" s="435"/>
      <c r="B447" s="446"/>
      <c r="C447" s="446"/>
      <c r="D447" s="446"/>
      <c r="E447" s="446"/>
      <c r="F447" s="446"/>
      <c r="G447" s="73"/>
      <c r="H447" s="25"/>
      <c r="I447" s="25"/>
    </row>
    <row r="448" spans="1:9" s="157" customFormat="1" ht="18" customHeight="1">
      <c r="A448" s="106" t="s">
        <v>1451</v>
      </c>
      <c r="B448" s="446"/>
      <c r="C448" s="446"/>
      <c r="D448" s="446"/>
      <c r="E448" s="690"/>
      <c r="F448" s="446"/>
      <c r="G448" s="73"/>
      <c r="H448" s="25"/>
      <c r="I448" s="25"/>
    </row>
    <row r="449" spans="1:9" s="157" customFormat="1" ht="5.25" customHeight="1">
      <c r="A449" s="435"/>
      <c r="B449" s="446"/>
      <c r="C449" s="446"/>
      <c r="D449" s="446"/>
      <c r="E449" s="446"/>
      <c r="F449" s="446"/>
      <c r="G449" s="73"/>
      <c r="H449" s="25"/>
      <c r="I449" s="25"/>
    </row>
    <row r="450" spans="1:9" s="157" customFormat="1" ht="18" customHeight="1">
      <c r="A450" s="106" t="s">
        <v>1452</v>
      </c>
      <c r="B450" s="446"/>
      <c r="C450" s="446"/>
      <c r="D450" s="446"/>
      <c r="E450" s="690"/>
      <c r="F450" s="446"/>
      <c r="G450" s="73"/>
      <c r="H450" s="25"/>
      <c r="I450" s="25"/>
    </row>
    <row r="451" spans="1:9" s="157" customFormat="1" ht="5.25" customHeight="1">
      <c r="A451" s="435"/>
      <c r="B451" s="446"/>
      <c r="C451" s="446"/>
      <c r="D451" s="446"/>
      <c r="E451" s="446"/>
      <c r="F451" s="446"/>
      <c r="G451" s="73"/>
      <c r="H451" s="25"/>
      <c r="I451" s="25"/>
    </row>
    <row r="452" spans="1:9" s="157" customFormat="1" ht="18" customHeight="1">
      <c r="A452" s="106" t="s">
        <v>1453</v>
      </c>
      <c r="B452" s="446"/>
      <c r="C452" s="446"/>
      <c r="D452" s="446"/>
      <c r="E452" s="690"/>
      <c r="F452" s="446"/>
      <c r="G452" s="73"/>
      <c r="H452" s="25"/>
      <c r="I452" s="25"/>
    </row>
    <row r="453" spans="1:9" s="157" customFormat="1" ht="5.25" customHeight="1">
      <c r="A453" s="435"/>
      <c r="B453" s="446"/>
      <c r="C453" s="446"/>
      <c r="D453" s="446"/>
      <c r="E453" s="446"/>
      <c r="F453" s="446"/>
      <c r="G453" s="73"/>
      <c r="H453" s="25"/>
      <c r="I453" s="25"/>
    </row>
    <row r="454" spans="1:9" s="157" customFormat="1" ht="18" customHeight="1">
      <c r="A454" s="106" t="s">
        <v>1454</v>
      </c>
      <c r="B454" s="446"/>
      <c r="C454" s="446"/>
      <c r="D454" s="446"/>
      <c r="E454" s="690"/>
      <c r="F454" s="446"/>
      <c r="G454" s="73"/>
      <c r="H454" s="25"/>
      <c r="I454" s="25"/>
    </row>
    <row r="455" spans="1:9" s="157" customFormat="1" ht="5.25" customHeight="1">
      <c r="A455" s="435"/>
      <c r="B455" s="446"/>
      <c r="C455" s="446"/>
      <c r="D455" s="446"/>
      <c r="E455" s="446"/>
      <c r="F455" s="446"/>
      <c r="G455" s="73"/>
      <c r="H455" s="25"/>
      <c r="I455" s="25"/>
    </row>
    <row r="456" spans="1:9" s="157" customFormat="1" ht="18" customHeight="1">
      <c r="A456" s="106" t="s">
        <v>1455</v>
      </c>
      <c r="B456" s="446"/>
      <c r="C456" s="446"/>
      <c r="D456" s="446"/>
      <c r="E456" s="691"/>
      <c r="F456" s="446"/>
      <c r="G456" s="73"/>
      <c r="H456" s="25"/>
      <c r="I456" s="25"/>
    </row>
    <row r="457" spans="1:9" s="157" customFormat="1" ht="5.25" customHeight="1">
      <c r="A457" s="435"/>
      <c r="B457" s="446"/>
      <c r="C457" s="446"/>
      <c r="D457" s="446"/>
      <c r="E457" s="446"/>
      <c r="F457" s="446"/>
      <c r="G457" s="73"/>
      <c r="H457" s="25"/>
      <c r="I457" s="25"/>
    </row>
    <row r="458" spans="1:9" s="157" customFormat="1" ht="18" customHeight="1">
      <c r="A458" s="106" t="s">
        <v>1424</v>
      </c>
      <c r="B458" s="446"/>
      <c r="C458" s="446"/>
      <c r="D458" s="446"/>
      <c r="E458" s="690"/>
      <c r="F458" s="446"/>
      <c r="G458" s="73"/>
      <c r="H458" s="25"/>
      <c r="I458" s="25"/>
    </row>
    <row r="459" spans="1:9" s="157" customFormat="1" ht="5.25" customHeight="1">
      <c r="A459" s="435"/>
      <c r="B459" s="446"/>
      <c r="C459" s="446"/>
      <c r="D459" s="446"/>
      <c r="E459" s="446"/>
      <c r="F459" s="446"/>
      <c r="G459" s="73"/>
      <c r="H459" s="25"/>
      <c r="I459" s="25"/>
    </row>
    <row r="460" spans="1:9" s="157" customFormat="1" ht="18" customHeight="1">
      <c r="A460" s="106" t="s">
        <v>1456</v>
      </c>
      <c r="B460" s="446"/>
      <c r="C460" s="446"/>
      <c r="D460" s="446"/>
      <c r="E460" s="691"/>
      <c r="F460" s="446"/>
      <c r="G460" s="73"/>
      <c r="H460" s="25"/>
      <c r="I460" s="25"/>
    </row>
    <row r="461" spans="1:9" s="157" customFormat="1" ht="5.25" customHeight="1">
      <c r="A461" s="435"/>
      <c r="B461" s="446"/>
      <c r="C461" s="446"/>
      <c r="D461" s="446"/>
      <c r="E461" s="446"/>
      <c r="F461" s="446"/>
      <c r="G461" s="73"/>
      <c r="H461" s="25"/>
      <c r="I461" s="25"/>
    </row>
    <row r="462" spans="1:9" s="157" customFormat="1" ht="18" customHeight="1">
      <c r="A462" s="106" t="s">
        <v>1457</v>
      </c>
      <c r="B462" s="446"/>
      <c r="C462" s="446"/>
      <c r="D462" s="446"/>
      <c r="E462" s="691"/>
      <c r="F462" s="446"/>
      <c r="G462" s="73"/>
      <c r="H462" s="25"/>
      <c r="I462" s="25"/>
    </row>
    <row r="463" spans="1:9" s="157" customFormat="1" ht="5.25" customHeight="1">
      <c r="A463" s="435"/>
      <c r="B463" s="446"/>
      <c r="C463" s="446"/>
      <c r="D463" s="446"/>
      <c r="E463" s="446"/>
      <c r="F463" s="446"/>
      <c r="G463" s="73"/>
      <c r="H463" s="25"/>
      <c r="I463" s="25"/>
    </row>
    <row r="464" spans="1:9" s="157" customFormat="1" ht="18" customHeight="1">
      <c r="A464" s="106" t="s">
        <v>1458</v>
      </c>
      <c r="B464" s="446"/>
      <c r="C464" s="446"/>
      <c r="D464" s="446"/>
      <c r="E464" s="692"/>
      <c r="F464" s="446"/>
      <c r="G464" s="73"/>
      <c r="H464" s="25"/>
      <c r="I464" s="25"/>
    </row>
    <row r="465" spans="1:9" s="157" customFormat="1" ht="5.25" customHeight="1">
      <c r="A465" s="435"/>
      <c r="B465" s="446"/>
      <c r="C465" s="446"/>
      <c r="D465" s="446"/>
      <c r="E465" s="446"/>
      <c r="F465" s="446"/>
      <c r="G465" s="73"/>
      <c r="H465" s="25"/>
      <c r="I465" s="25"/>
    </row>
    <row r="466" spans="1:9" s="157" customFormat="1" ht="18" customHeight="1">
      <c r="A466" s="106" t="s">
        <v>1426</v>
      </c>
      <c r="B466" s="446"/>
      <c r="C466" s="446"/>
      <c r="D466" s="446"/>
      <c r="E466" s="691"/>
      <c r="F466" s="446"/>
      <c r="G466" s="73"/>
      <c r="H466" s="25"/>
      <c r="I466" s="25"/>
    </row>
    <row r="467" spans="1:9" s="157" customFormat="1" ht="5.25" customHeight="1">
      <c r="A467" s="435"/>
      <c r="B467" s="446"/>
      <c r="C467" s="446"/>
      <c r="D467" s="446"/>
      <c r="E467" s="446"/>
      <c r="F467" s="446"/>
      <c r="G467" s="73"/>
      <c r="H467" s="25"/>
      <c r="I467" s="25"/>
    </row>
    <row r="468" spans="1:9" s="157" customFormat="1" ht="18" customHeight="1">
      <c r="A468" s="106" t="s">
        <v>1427</v>
      </c>
      <c r="B468" s="446"/>
      <c r="C468" s="446"/>
      <c r="D468" s="446"/>
      <c r="E468" s="691"/>
      <c r="F468" s="446"/>
      <c r="G468" s="73"/>
      <c r="H468" s="25"/>
      <c r="I468" s="25"/>
    </row>
    <row r="469" spans="1:9" s="157" customFormat="1" ht="5.25" customHeight="1">
      <c r="A469" s="435"/>
      <c r="B469" s="446"/>
      <c r="C469" s="446"/>
      <c r="D469" s="446"/>
      <c r="E469" s="446"/>
      <c r="F469" s="446"/>
      <c r="G469" s="73"/>
      <c r="H469" s="25"/>
      <c r="I469" s="25"/>
    </row>
    <row r="470" spans="1:9" s="157" customFormat="1" ht="18" customHeight="1">
      <c r="A470" s="106" t="s">
        <v>1459</v>
      </c>
      <c r="B470" s="446"/>
      <c r="C470" s="446"/>
      <c r="D470" s="446"/>
      <c r="E470" s="691"/>
      <c r="F470" s="446"/>
      <c r="G470" s="73"/>
      <c r="H470" s="25"/>
      <c r="I470" s="25"/>
    </row>
    <row r="471" spans="1:9" s="157" customFormat="1" ht="5.25" customHeight="1">
      <c r="A471" s="435"/>
      <c r="B471" s="446"/>
      <c r="C471" s="446"/>
      <c r="D471" s="446"/>
      <c r="E471" s="446"/>
      <c r="F471" s="446"/>
      <c r="G471" s="73"/>
      <c r="H471" s="25"/>
      <c r="I471" s="25"/>
    </row>
    <row r="472" spans="1:9" s="157" customFormat="1" ht="18" customHeight="1">
      <c r="A472" s="106" t="s">
        <v>1431</v>
      </c>
      <c r="B472" s="446"/>
      <c r="C472" s="446"/>
      <c r="D472" s="446"/>
      <c r="E472" s="691"/>
      <c r="F472" s="446"/>
      <c r="G472" s="73"/>
      <c r="H472" s="25"/>
      <c r="I472" s="25"/>
    </row>
    <row r="473" spans="1:9" s="157" customFormat="1" ht="5.25" customHeight="1">
      <c r="A473" s="435"/>
      <c r="B473" s="446"/>
      <c r="C473" s="446"/>
      <c r="D473" s="446"/>
      <c r="E473" s="446"/>
      <c r="F473" s="446"/>
      <c r="G473" s="73"/>
      <c r="H473" s="25"/>
      <c r="I473" s="25"/>
    </row>
    <row r="474" spans="1:9" s="157" customFormat="1" ht="18" customHeight="1">
      <c r="A474" s="106" t="s">
        <v>1433</v>
      </c>
      <c r="B474" s="446"/>
      <c r="C474" s="446"/>
      <c r="D474" s="446"/>
      <c r="E474" s="692"/>
      <c r="F474" s="446"/>
      <c r="G474" s="73"/>
      <c r="H474" s="25"/>
      <c r="I474" s="25"/>
    </row>
    <row r="475" spans="1:9" s="157" customFormat="1" ht="5.25" customHeight="1">
      <c r="A475" s="435"/>
      <c r="B475" s="446"/>
      <c r="C475" s="446"/>
      <c r="D475" s="446"/>
      <c r="E475" s="446"/>
      <c r="F475" s="446"/>
      <c r="G475" s="73"/>
      <c r="H475" s="25"/>
      <c r="I475" s="25"/>
    </row>
    <row r="476" spans="1:9" s="157" customFormat="1" ht="18" customHeight="1">
      <c r="A476" s="106" t="s">
        <v>1434</v>
      </c>
      <c r="B476" s="446"/>
      <c r="C476" s="446"/>
      <c r="D476" s="446"/>
      <c r="E476" s="690"/>
      <c r="F476" s="446"/>
      <c r="G476" s="73"/>
      <c r="H476" s="25"/>
      <c r="I476" s="25"/>
    </row>
    <row r="477" spans="1:9" s="157" customFormat="1" ht="5.25" customHeight="1">
      <c r="A477" s="435"/>
      <c r="B477" s="446"/>
      <c r="C477" s="446"/>
      <c r="D477" s="446"/>
      <c r="E477" s="446"/>
      <c r="F477" s="446"/>
      <c r="G477" s="73"/>
      <c r="H477" s="25"/>
      <c r="I477" s="25"/>
    </row>
    <row r="478" spans="1:9" s="157" customFormat="1" ht="18" customHeight="1">
      <c r="A478" s="106" t="s">
        <v>1438</v>
      </c>
      <c r="B478" s="446"/>
      <c r="C478" s="446"/>
      <c r="D478" s="446"/>
      <c r="E478" s="690"/>
      <c r="F478" s="446"/>
      <c r="G478" s="73"/>
      <c r="H478" s="25"/>
      <c r="I478" s="25"/>
    </row>
    <row r="479" spans="1:9" s="157" customFormat="1" ht="5.25" customHeight="1">
      <c r="A479" s="435"/>
      <c r="B479" s="446"/>
      <c r="C479" s="446"/>
      <c r="D479" s="446"/>
      <c r="E479" s="446"/>
      <c r="F479" s="446"/>
      <c r="G479" s="73"/>
      <c r="H479" s="25"/>
      <c r="I479" s="25"/>
    </row>
    <row r="480" spans="1:9" s="157" customFormat="1" ht="18" customHeight="1">
      <c r="A480" s="106" t="s">
        <v>1439</v>
      </c>
      <c r="B480" s="446"/>
      <c r="C480" s="446"/>
      <c r="D480" s="446"/>
      <c r="E480" s="691"/>
      <c r="F480" s="446"/>
      <c r="G480" s="73"/>
      <c r="H480" s="25"/>
      <c r="I480" s="25"/>
    </row>
    <row r="481" spans="1:9" s="157" customFormat="1" ht="5.25" customHeight="1">
      <c r="A481" s="435"/>
      <c r="B481" s="446"/>
      <c r="C481" s="446"/>
      <c r="D481" s="446"/>
      <c r="E481" s="446"/>
      <c r="F481" s="446"/>
      <c r="G481" s="73"/>
      <c r="H481" s="25"/>
      <c r="I481" s="25"/>
    </row>
    <row r="482" spans="1:9" s="157" customFormat="1" ht="18" customHeight="1">
      <c r="A482" s="106" t="s">
        <v>1440</v>
      </c>
      <c r="B482" s="446"/>
      <c r="C482" s="446"/>
      <c r="D482" s="446"/>
      <c r="E482" s="692"/>
      <c r="F482" s="446"/>
      <c r="G482" s="73"/>
      <c r="H482" s="25"/>
      <c r="I482" s="25"/>
    </row>
    <row r="483" spans="1:9" s="157" customFormat="1" ht="5.25" customHeight="1">
      <c r="A483" s="435"/>
      <c r="B483" s="446"/>
      <c r="C483" s="446"/>
      <c r="D483" s="446"/>
      <c r="E483" s="446"/>
      <c r="F483" s="446"/>
      <c r="G483" s="73"/>
      <c r="H483" s="25"/>
      <c r="I483" s="25"/>
    </row>
    <row r="484" spans="1:9" s="157" customFormat="1" ht="18" customHeight="1">
      <c r="A484" s="106" t="s">
        <v>1441</v>
      </c>
      <c r="B484" s="446"/>
      <c r="C484" s="446"/>
      <c r="D484" s="446"/>
      <c r="E484" s="691"/>
      <c r="F484" s="446"/>
      <c r="G484" s="73"/>
      <c r="H484" s="25"/>
      <c r="I484" s="25"/>
    </row>
    <row r="485" spans="1:9" s="157" customFormat="1" ht="5.25" customHeight="1">
      <c r="A485" s="435"/>
      <c r="B485" s="446"/>
      <c r="C485" s="446"/>
      <c r="D485" s="446"/>
      <c r="E485" s="446"/>
      <c r="F485" s="446"/>
      <c r="G485" s="73"/>
      <c r="H485" s="25"/>
      <c r="I485" s="25"/>
    </row>
    <row r="486" spans="1:9" s="157" customFormat="1" ht="18" customHeight="1">
      <c r="A486" s="106" t="s">
        <v>1442</v>
      </c>
      <c r="B486" s="446"/>
      <c r="C486" s="446"/>
      <c r="D486" s="446"/>
      <c r="E486" s="690"/>
      <c r="F486" s="446"/>
      <c r="G486" s="73"/>
      <c r="H486" s="25"/>
      <c r="I486" s="25"/>
    </row>
    <row r="487" spans="1:9" s="157" customFormat="1" ht="5.25" customHeight="1">
      <c r="A487" s="435"/>
      <c r="B487" s="446"/>
      <c r="C487" s="446"/>
      <c r="D487" s="446"/>
      <c r="E487" s="446"/>
      <c r="F487" s="446"/>
      <c r="G487" s="73"/>
      <c r="H487" s="25"/>
      <c r="I487" s="25"/>
    </row>
    <row r="488" spans="1:9" s="157" customFormat="1" ht="30" customHeight="1">
      <c r="A488" s="1195" t="s">
        <v>1460</v>
      </c>
      <c r="B488" s="898"/>
      <c r="C488" s="898"/>
      <c r="D488" s="900"/>
      <c r="E488" s="690"/>
      <c r="F488" s="446"/>
      <c r="G488" s="73"/>
      <c r="H488" s="25"/>
      <c r="I488" s="25"/>
    </row>
    <row r="489" spans="1:9" s="157" customFormat="1" ht="5.25" customHeight="1">
      <c r="A489" s="435"/>
      <c r="B489" s="446"/>
      <c r="C489" s="446"/>
      <c r="D489" s="446"/>
      <c r="E489" s="80"/>
      <c r="F489" s="80"/>
      <c r="G489" s="73"/>
      <c r="H489" s="25"/>
      <c r="I489" s="25"/>
    </row>
    <row r="490" spans="1:9" s="157" customFormat="1" ht="5.25" customHeight="1">
      <c r="A490" s="435"/>
      <c r="B490" s="446"/>
      <c r="C490" s="446"/>
      <c r="D490" s="446"/>
      <c r="E490" s="80"/>
      <c r="F490" s="80"/>
      <c r="G490" s="73"/>
      <c r="H490" s="25"/>
      <c r="I490" s="25"/>
    </row>
    <row r="491" spans="1:9" s="157" customFormat="1" ht="5.25" customHeight="1">
      <c r="A491" s="435"/>
      <c r="B491" s="446"/>
      <c r="C491" s="446"/>
      <c r="D491" s="446"/>
      <c r="E491" s="80"/>
      <c r="F491" s="80"/>
      <c r="G491" s="73"/>
      <c r="H491" s="25"/>
      <c r="I491" s="25"/>
    </row>
    <row r="492" spans="1:9" s="157" customFormat="1" ht="5.25" customHeight="1">
      <c r="A492" s="435"/>
      <c r="B492" s="446"/>
      <c r="C492" s="446"/>
      <c r="D492" s="446"/>
      <c r="E492" s="80"/>
      <c r="F492" s="80"/>
      <c r="G492" s="73"/>
      <c r="H492" s="25"/>
      <c r="I492" s="25"/>
    </row>
    <row r="493" spans="1:9" s="150" customFormat="1" ht="27" customHeight="1">
      <c r="A493" s="798" t="s">
        <v>1461</v>
      </c>
      <c r="B493" s="799"/>
      <c r="C493" s="799"/>
      <c r="D493" s="799"/>
      <c r="E493" s="799"/>
      <c r="F493" s="799"/>
      <c r="G493" s="73"/>
      <c r="H493" s="25"/>
      <c r="I493" s="25"/>
    </row>
    <row r="494" spans="1:9" s="150" customFormat="1" ht="5.25" customHeight="1">
      <c r="A494" s="435"/>
      <c r="B494" s="63"/>
      <c r="C494" s="63"/>
      <c r="D494" s="63"/>
      <c r="E494" s="63"/>
      <c r="F494" s="436"/>
      <c r="G494" s="73"/>
      <c r="H494" s="25"/>
      <c r="I494" s="25"/>
    </row>
    <row r="495" spans="1:9" s="20" customFormat="1" ht="125.25" customHeight="1">
      <c r="A495" s="695"/>
      <c r="B495" s="1191"/>
      <c r="C495" s="1192"/>
      <c r="D495" s="1192"/>
      <c r="E495" s="1193"/>
      <c r="F495" s="696"/>
      <c r="G495" s="73"/>
      <c r="H495" s="25"/>
      <c r="I495" s="25"/>
    </row>
    <row r="496" spans="1:9" s="157" customFormat="1" ht="5.25" customHeight="1">
      <c r="A496" s="435"/>
      <c r="B496" s="446"/>
      <c r="C496" s="446"/>
      <c r="D496" s="446"/>
      <c r="E496" s="80"/>
      <c r="F496" s="80"/>
      <c r="G496" s="73"/>
      <c r="H496" s="25"/>
      <c r="I496" s="25"/>
    </row>
    <row r="497" spans="1:9" s="157" customFormat="1" ht="5.25" customHeight="1">
      <c r="A497" s="435"/>
      <c r="B497" s="446"/>
      <c r="C497" s="446"/>
      <c r="D497" s="446"/>
      <c r="E497" s="80"/>
      <c r="F497" s="80"/>
      <c r="G497" s="73"/>
      <c r="H497" s="25"/>
      <c r="I497" s="25"/>
    </row>
    <row r="498" spans="1:9" s="157" customFormat="1" ht="5.25" customHeight="1">
      <c r="A498" s="435"/>
      <c r="B498" s="446"/>
      <c r="C498" s="446"/>
      <c r="D498" s="446"/>
      <c r="E498" s="80"/>
      <c r="F498" s="80"/>
      <c r="G498" s="73"/>
      <c r="H498" s="25"/>
      <c r="I498" s="25"/>
    </row>
    <row r="499" spans="1:9" s="157" customFormat="1" ht="5.25" customHeight="1">
      <c r="A499" s="435"/>
      <c r="B499" s="446"/>
      <c r="C499" s="446"/>
      <c r="D499" s="446"/>
      <c r="E499" s="80"/>
      <c r="F499" s="80"/>
      <c r="G499" s="73"/>
      <c r="H499" s="25"/>
      <c r="I499" s="25"/>
    </row>
    <row r="500" spans="1:9" s="157" customFormat="1" ht="18" customHeight="1">
      <c r="A500" s="435" t="s">
        <v>1466</v>
      </c>
      <c r="B500" s="446"/>
      <c r="C500" s="446"/>
      <c r="D500" s="446"/>
      <c r="E500" s="690"/>
      <c r="F500" s="446"/>
      <c r="G500" s="73"/>
      <c r="H500" s="25"/>
      <c r="I500" s="25"/>
    </row>
    <row r="501" spans="1:9" s="157" customFormat="1" ht="5.25" customHeight="1">
      <c r="A501" s="435"/>
      <c r="B501" s="446"/>
      <c r="C501" s="446"/>
      <c r="D501" s="446"/>
      <c r="E501" s="446"/>
      <c r="F501" s="446"/>
      <c r="G501" s="73"/>
      <c r="H501" s="25"/>
      <c r="I501" s="25"/>
    </row>
    <row r="502" spans="1:9" s="157" customFormat="1" ht="18" customHeight="1">
      <c r="A502" s="106" t="s">
        <v>1449</v>
      </c>
      <c r="B502" s="446"/>
      <c r="C502" s="446"/>
      <c r="D502" s="446"/>
      <c r="E502" s="690"/>
      <c r="F502" s="446"/>
      <c r="G502" s="73"/>
      <c r="H502" s="25"/>
      <c r="I502" s="25"/>
    </row>
    <row r="503" spans="1:9" s="157" customFormat="1" ht="5.25" customHeight="1">
      <c r="A503" s="435"/>
      <c r="B503" s="446"/>
      <c r="C503" s="446"/>
      <c r="D503" s="446"/>
      <c r="E503" s="446"/>
      <c r="F503" s="446"/>
      <c r="G503" s="73"/>
      <c r="H503" s="25"/>
      <c r="I503" s="25"/>
    </row>
    <row r="504" spans="1:9" s="157" customFormat="1" ht="18" customHeight="1">
      <c r="A504" s="106" t="s">
        <v>1450</v>
      </c>
      <c r="B504" s="446"/>
      <c r="C504" s="446"/>
      <c r="D504" s="446"/>
      <c r="E504" s="690"/>
      <c r="F504" s="446"/>
      <c r="G504" s="73"/>
      <c r="H504" s="25"/>
      <c r="I504" s="25"/>
    </row>
    <row r="505" spans="1:9" s="157" customFormat="1" ht="5.25" customHeight="1">
      <c r="A505" s="435"/>
      <c r="B505" s="446"/>
      <c r="C505" s="446"/>
      <c r="D505" s="446"/>
      <c r="E505" s="446"/>
      <c r="F505" s="446"/>
      <c r="G505" s="73"/>
      <c r="H505" s="25"/>
      <c r="I505" s="25"/>
    </row>
    <row r="506" spans="1:9" s="157" customFormat="1" ht="18" customHeight="1">
      <c r="A506" s="106" t="s">
        <v>1421</v>
      </c>
      <c r="B506" s="446"/>
      <c r="C506" s="446"/>
      <c r="D506" s="446"/>
      <c r="E506" s="690"/>
      <c r="F506" s="446"/>
      <c r="G506" s="73"/>
      <c r="H506" s="25"/>
      <c r="I506" s="25"/>
    </row>
    <row r="507" spans="1:9" s="157" customFormat="1" ht="5.25" customHeight="1">
      <c r="A507" s="435"/>
      <c r="B507" s="446"/>
      <c r="C507" s="446"/>
      <c r="D507" s="446"/>
      <c r="E507" s="446"/>
      <c r="F507" s="446"/>
      <c r="G507" s="73"/>
      <c r="H507" s="25"/>
      <c r="I507" s="25"/>
    </row>
    <row r="508" spans="1:9" s="157" customFormat="1" ht="18" customHeight="1">
      <c r="A508" s="106" t="s">
        <v>1451</v>
      </c>
      <c r="B508" s="446"/>
      <c r="C508" s="446"/>
      <c r="D508" s="446"/>
      <c r="E508" s="690"/>
      <c r="F508" s="446"/>
      <c r="G508" s="73"/>
      <c r="H508" s="25"/>
      <c r="I508" s="25"/>
    </row>
    <row r="509" spans="1:9" s="157" customFormat="1" ht="5.25" customHeight="1">
      <c r="A509" s="435"/>
      <c r="B509" s="446"/>
      <c r="C509" s="446"/>
      <c r="D509" s="446"/>
      <c r="E509" s="446"/>
      <c r="F509" s="446"/>
      <c r="G509" s="73"/>
      <c r="H509" s="25"/>
      <c r="I509" s="25"/>
    </row>
    <row r="510" spans="1:9" s="157" customFormat="1" ht="18" customHeight="1">
      <c r="A510" s="106" t="s">
        <v>1452</v>
      </c>
      <c r="B510" s="446"/>
      <c r="C510" s="446"/>
      <c r="D510" s="446"/>
      <c r="E510" s="690"/>
      <c r="F510" s="446"/>
      <c r="G510" s="73"/>
      <c r="H510" s="25"/>
      <c r="I510" s="25"/>
    </row>
    <row r="511" spans="1:9" s="157" customFormat="1" ht="5.25" customHeight="1">
      <c r="A511" s="435"/>
      <c r="B511" s="446"/>
      <c r="C511" s="446"/>
      <c r="D511" s="446"/>
      <c r="E511" s="446"/>
      <c r="F511" s="446"/>
      <c r="G511" s="73"/>
      <c r="H511" s="25"/>
      <c r="I511" s="25"/>
    </row>
    <row r="512" spans="1:9" s="157" customFormat="1" ht="18" customHeight="1">
      <c r="A512" s="106" t="s">
        <v>1453</v>
      </c>
      <c r="B512" s="446"/>
      <c r="C512" s="446"/>
      <c r="D512" s="446"/>
      <c r="E512" s="690"/>
      <c r="F512" s="446"/>
      <c r="G512" s="73"/>
      <c r="H512" s="25"/>
      <c r="I512" s="25"/>
    </row>
    <row r="513" spans="1:9" s="157" customFormat="1" ht="5.25" customHeight="1">
      <c r="A513" s="435"/>
      <c r="B513" s="446"/>
      <c r="C513" s="446"/>
      <c r="D513" s="446"/>
      <c r="E513" s="446"/>
      <c r="F513" s="446"/>
      <c r="G513" s="73"/>
      <c r="H513" s="25"/>
      <c r="I513" s="25"/>
    </row>
    <row r="514" spans="1:9" s="157" customFormat="1" ht="18" customHeight="1">
      <c r="A514" s="106" t="s">
        <v>1454</v>
      </c>
      <c r="B514" s="446"/>
      <c r="C514" s="446"/>
      <c r="D514" s="446"/>
      <c r="E514" s="690"/>
      <c r="F514" s="446"/>
      <c r="G514" s="73"/>
      <c r="H514" s="25"/>
      <c r="I514" s="25"/>
    </row>
    <row r="515" spans="1:9" s="157" customFormat="1" ht="5.25" customHeight="1">
      <c r="A515" s="435"/>
      <c r="B515" s="446"/>
      <c r="C515" s="446"/>
      <c r="D515" s="446"/>
      <c r="E515" s="446"/>
      <c r="F515" s="446"/>
      <c r="G515" s="73"/>
      <c r="H515" s="25"/>
      <c r="I515" s="25"/>
    </row>
    <row r="516" spans="1:9" s="157" customFormat="1" ht="18" customHeight="1">
      <c r="A516" s="106" t="s">
        <v>1455</v>
      </c>
      <c r="B516" s="446"/>
      <c r="C516" s="446"/>
      <c r="D516" s="446"/>
      <c r="E516" s="691"/>
      <c r="F516" s="446"/>
      <c r="G516" s="73"/>
      <c r="H516" s="25"/>
      <c r="I516" s="25"/>
    </row>
    <row r="517" spans="1:9" s="157" customFormat="1" ht="5.25" customHeight="1">
      <c r="A517" s="435"/>
      <c r="B517" s="446"/>
      <c r="C517" s="446"/>
      <c r="D517" s="446"/>
      <c r="E517" s="446"/>
      <c r="F517" s="446"/>
      <c r="G517" s="73"/>
      <c r="H517" s="25"/>
      <c r="I517" s="25"/>
    </row>
    <row r="518" spans="1:9" s="157" customFormat="1" ht="18" customHeight="1">
      <c r="A518" s="106" t="s">
        <v>1424</v>
      </c>
      <c r="B518" s="446"/>
      <c r="C518" s="446"/>
      <c r="D518" s="446"/>
      <c r="E518" s="690"/>
      <c r="F518" s="446"/>
      <c r="G518" s="73"/>
      <c r="H518" s="25"/>
      <c r="I518" s="25"/>
    </row>
    <row r="519" spans="1:9" s="157" customFormat="1" ht="5.25" customHeight="1">
      <c r="A519" s="435"/>
      <c r="B519" s="446"/>
      <c r="C519" s="446"/>
      <c r="D519" s="446"/>
      <c r="E519" s="446"/>
      <c r="F519" s="446"/>
      <c r="G519" s="73"/>
      <c r="H519" s="25"/>
      <c r="I519" s="25"/>
    </row>
    <row r="520" spans="1:9" s="157" customFormat="1" ht="18" customHeight="1">
      <c r="A520" s="106" t="s">
        <v>1456</v>
      </c>
      <c r="B520" s="446"/>
      <c r="C520" s="446"/>
      <c r="D520" s="446"/>
      <c r="E520" s="691"/>
      <c r="F520" s="446"/>
      <c r="G520" s="73"/>
      <c r="H520" s="25"/>
      <c r="I520" s="25"/>
    </row>
    <row r="521" spans="1:9" s="157" customFormat="1" ht="5.25" customHeight="1">
      <c r="A521" s="435"/>
      <c r="B521" s="446"/>
      <c r="C521" s="446"/>
      <c r="D521" s="446"/>
      <c r="E521" s="446"/>
      <c r="F521" s="446"/>
      <c r="G521" s="73"/>
      <c r="H521" s="25"/>
      <c r="I521" s="25"/>
    </row>
    <row r="522" spans="1:9" s="157" customFormat="1" ht="18" customHeight="1">
      <c r="A522" s="106" t="s">
        <v>1457</v>
      </c>
      <c r="B522" s="446"/>
      <c r="C522" s="446"/>
      <c r="D522" s="446"/>
      <c r="E522" s="691"/>
      <c r="F522" s="446"/>
      <c r="G522" s="73"/>
      <c r="H522" s="25"/>
      <c r="I522" s="25"/>
    </row>
    <row r="523" spans="1:9" s="157" customFormat="1" ht="5.25" customHeight="1">
      <c r="A523" s="435"/>
      <c r="B523" s="446"/>
      <c r="C523" s="446"/>
      <c r="D523" s="446"/>
      <c r="E523" s="446"/>
      <c r="F523" s="446"/>
      <c r="G523" s="73"/>
      <c r="H523" s="25"/>
      <c r="I523" s="25"/>
    </row>
    <row r="524" spans="1:9" s="157" customFormat="1" ht="18" customHeight="1">
      <c r="A524" s="106" t="s">
        <v>1458</v>
      </c>
      <c r="B524" s="446"/>
      <c r="C524" s="446"/>
      <c r="D524" s="446"/>
      <c r="E524" s="692"/>
      <c r="F524" s="446"/>
      <c r="G524" s="73"/>
      <c r="H524" s="25"/>
      <c r="I524" s="25"/>
    </row>
    <row r="525" spans="1:9" s="157" customFormat="1" ht="5.25" customHeight="1">
      <c r="A525" s="435"/>
      <c r="B525" s="446"/>
      <c r="C525" s="446"/>
      <c r="D525" s="446"/>
      <c r="E525" s="446"/>
      <c r="F525" s="446"/>
      <c r="G525" s="73"/>
      <c r="H525" s="25"/>
      <c r="I525" s="25"/>
    </row>
    <row r="526" spans="1:9" s="157" customFormat="1" ht="18" customHeight="1">
      <c r="A526" s="106" t="s">
        <v>1426</v>
      </c>
      <c r="B526" s="446"/>
      <c r="C526" s="446"/>
      <c r="D526" s="446"/>
      <c r="E526" s="691"/>
      <c r="F526" s="446"/>
      <c r="G526" s="73"/>
      <c r="H526" s="25"/>
      <c r="I526" s="25"/>
    </row>
    <row r="527" spans="1:9" s="157" customFormat="1" ht="5.25" customHeight="1">
      <c r="A527" s="435"/>
      <c r="B527" s="446"/>
      <c r="C527" s="446"/>
      <c r="D527" s="446"/>
      <c r="E527" s="446"/>
      <c r="F527" s="446"/>
      <c r="G527" s="73"/>
      <c r="H527" s="25"/>
      <c r="I527" s="25"/>
    </row>
    <row r="528" spans="1:9" s="157" customFormat="1" ht="18" customHeight="1">
      <c r="A528" s="106" t="s">
        <v>1427</v>
      </c>
      <c r="B528" s="446"/>
      <c r="C528" s="446"/>
      <c r="D528" s="446"/>
      <c r="E528" s="691"/>
      <c r="F528" s="446"/>
      <c r="G528" s="73"/>
      <c r="H528" s="25"/>
      <c r="I528" s="25"/>
    </row>
    <row r="529" spans="1:9" s="157" customFormat="1" ht="5.25" customHeight="1">
      <c r="A529" s="435"/>
      <c r="B529" s="446"/>
      <c r="C529" s="446"/>
      <c r="D529" s="446"/>
      <c r="E529" s="446"/>
      <c r="F529" s="446"/>
      <c r="G529" s="73"/>
      <c r="H529" s="25"/>
      <c r="I529" s="25"/>
    </row>
    <row r="530" spans="1:9" s="157" customFormat="1" ht="18" customHeight="1">
      <c r="A530" s="106" t="s">
        <v>1459</v>
      </c>
      <c r="B530" s="446"/>
      <c r="C530" s="446"/>
      <c r="D530" s="446"/>
      <c r="E530" s="691"/>
      <c r="F530" s="446"/>
      <c r="G530" s="73"/>
      <c r="H530" s="25"/>
      <c r="I530" s="25"/>
    </row>
    <row r="531" spans="1:9" s="157" customFormat="1" ht="5.25" customHeight="1">
      <c r="A531" s="435"/>
      <c r="B531" s="446"/>
      <c r="C531" s="446"/>
      <c r="D531" s="446"/>
      <c r="E531" s="446"/>
      <c r="F531" s="446"/>
      <c r="G531" s="73"/>
      <c r="H531" s="25"/>
      <c r="I531" s="25"/>
    </row>
    <row r="532" spans="1:9" s="157" customFormat="1" ht="18" customHeight="1">
      <c r="A532" s="106" t="s">
        <v>1431</v>
      </c>
      <c r="B532" s="446"/>
      <c r="C532" s="446"/>
      <c r="D532" s="446"/>
      <c r="E532" s="691"/>
      <c r="F532" s="446"/>
      <c r="G532" s="73"/>
      <c r="H532" s="25"/>
      <c r="I532" s="25"/>
    </row>
    <row r="533" spans="1:9" s="157" customFormat="1" ht="5.25" customHeight="1">
      <c r="A533" s="435"/>
      <c r="B533" s="446"/>
      <c r="C533" s="446"/>
      <c r="D533" s="446"/>
      <c r="E533" s="446"/>
      <c r="F533" s="446"/>
      <c r="G533" s="73"/>
      <c r="H533" s="25"/>
      <c r="I533" s="25"/>
    </row>
    <row r="534" spans="1:9" s="157" customFormat="1" ht="18" customHeight="1">
      <c r="A534" s="106" t="s">
        <v>1433</v>
      </c>
      <c r="B534" s="446"/>
      <c r="C534" s="446"/>
      <c r="D534" s="446"/>
      <c r="E534" s="692"/>
      <c r="F534" s="446"/>
      <c r="G534" s="73"/>
      <c r="H534" s="25"/>
      <c r="I534" s="25"/>
    </row>
    <row r="535" spans="1:9" s="157" customFormat="1" ht="5.25" customHeight="1">
      <c r="A535" s="435"/>
      <c r="B535" s="446"/>
      <c r="C535" s="446"/>
      <c r="D535" s="446"/>
      <c r="E535" s="446"/>
      <c r="F535" s="446"/>
      <c r="G535" s="73"/>
      <c r="H535" s="25"/>
      <c r="I535" s="25"/>
    </row>
    <row r="536" spans="1:9" s="157" customFormat="1" ht="18" customHeight="1">
      <c r="A536" s="106" t="s">
        <v>1434</v>
      </c>
      <c r="B536" s="446"/>
      <c r="C536" s="446"/>
      <c r="D536" s="446"/>
      <c r="E536" s="690"/>
      <c r="F536" s="446"/>
      <c r="G536" s="73"/>
      <c r="H536" s="25"/>
      <c r="I536" s="25"/>
    </row>
    <row r="537" spans="1:9" s="157" customFormat="1" ht="5.25" customHeight="1">
      <c r="A537" s="435"/>
      <c r="B537" s="446"/>
      <c r="C537" s="446"/>
      <c r="D537" s="446"/>
      <c r="E537" s="446"/>
      <c r="F537" s="446"/>
      <c r="G537" s="73"/>
      <c r="H537" s="25"/>
      <c r="I537" s="25"/>
    </row>
    <row r="538" spans="1:9" s="157" customFormat="1" ht="18" customHeight="1">
      <c r="A538" s="106" t="s">
        <v>1438</v>
      </c>
      <c r="B538" s="446"/>
      <c r="C538" s="446"/>
      <c r="D538" s="446"/>
      <c r="E538" s="690"/>
      <c r="F538" s="446"/>
      <c r="G538" s="73"/>
      <c r="H538" s="25"/>
      <c r="I538" s="25"/>
    </row>
    <row r="539" spans="1:9" s="157" customFormat="1" ht="5.25" customHeight="1">
      <c r="A539" s="435"/>
      <c r="B539" s="446"/>
      <c r="C539" s="446"/>
      <c r="D539" s="446"/>
      <c r="E539" s="446"/>
      <c r="F539" s="446"/>
      <c r="G539" s="73"/>
      <c r="H539" s="25"/>
      <c r="I539" s="25"/>
    </row>
    <row r="540" spans="1:9" s="157" customFormat="1" ht="18" customHeight="1">
      <c r="A540" s="106" t="s">
        <v>1439</v>
      </c>
      <c r="B540" s="446"/>
      <c r="C540" s="446"/>
      <c r="D540" s="446"/>
      <c r="E540" s="691"/>
      <c r="F540" s="446"/>
      <c r="G540" s="73"/>
      <c r="H540" s="25"/>
      <c r="I540" s="25"/>
    </row>
    <row r="541" spans="1:9" s="157" customFormat="1" ht="5.25" customHeight="1">
      <c r="A541" s="435"/>
      <c r="B541" s="446"/>
      <c r="C541" s="446"/>
      <c r="D541" s="446"/>
      <c r="E541" s="446"/>
      <c r="F541" s="446"/>
      <c r="G541" s="73"/>
      <c r="H541" s="25"/>
      <c r="I541" s="25"/>
    </row>
    <row r="542" spans="1:9" s="157" customFormat="1" ht="18" customHeight="1">
      <c r="A542" s="106" t="s">
        <v>1440</v>
      </c>
      <c r="B542" s="446"/>
      <c r="C542" s="446"/>
      <c r="D542" s="446"/>
      <c r="E542" s="692"/>
      <c r="F542" s="446"/>
      <c r="G542" s="73"/>
      <c r="H542" s="25"/>
      <c r="I542" s="25"/>
    </row>
    <row r="543" spans="1:9" s="157" customFormat="1" ht="5.25" customHeight="1">
      <c r="A543" s="435"/>
      <c r="B543" s="446"/>
      <c r="C543" s="446"/>
      <c r="D543" s="446"/>
      <c r="E543" s="446"/>
      <c r="F543" s="446"/>
      <c r="G543" s="73"/>
      <c r="H543" s="25"/>
      <c r="I543" s="25"/>
    </row>
    <row r="544" spans="1:9" s="157" customFormat="1" ht="18" customHeight="1">
      <c r="A544" s="106" t="s">
        <v>1441</v>
      </c>
      <c r="B544" s="446"/>
      <c r="C544" s="446"/>
      <c r="D544" s="446"/>
      <c r="E544" s="691"/>
      <c r="F544" s="446"/>
      <c r="G544" s="73"/>
      <c r="H544" s="25"/>
      <c r="I544" s="25"/>
    </row>
    <row r="545" spans="1:9" s="157" customFormat="1" ht="5.25" customHeight="1">
      <c r="A545" s="435"/>
      <c r="B545" s="446"/>
      <c r="C545" s="446"/>
      <c r="D545" s="446"/>
      <c r="E545" s="446"/>
      <c r="F545" s="446"/>
      <c r="G545" s="73"/>
      <c r="H545" s="25"/>
      <c r="I545" s="25"/>
    </row>
    <row r="546" spans="1:9" s="157" customFormat="1" ht="18" customHeight="1">
      <c r="A546" s="106" t="s">
        <v>1442</v>
      </c>
      <c r="B546" s="446"/>
      <c r="C546" s="446"/>
      <c r="D546" s="446"/>
      <c r="E546" s="690"/>
      <c r="F546" s="446"/>
      <c r="G546" s="73"/>
      <c r="H546" s="25"/>
      <c r="I546" s="25"/>
    </row>
    <row r="547" spans="1:9" s="157" customFormat="1" ht="5.25" customHeight="1">
      <c r="A547" s="435"/>
      <c r="B547" s="446"/>
      <c r="C547" s="446"/>
      <c r="D547" s="446"/>
      <c r="E547" s="446"/>
      <c r="F547" s="446"/>
      <c r="G547" s="73"/>
      <c r="H547" s="25"/>
      <c r="I547" s="25"/>
    </row>
    <row r="548" spans="1:9" s="157" customFormat="1" ht="24.75" customHeight="1">
      <c r="A548" s="1195" t="s">
        <v>1460</v>
      </c>
      <c r="B548" s="898"/>
      <c r="C548" s="898"/>
      <c r="D548" s="900"/>
      <c r="E548" s="690"/>
      <c r="F548" s="446"/>
      <c r="G548" s="73"/>
      <c r="H548" s="25"/>
      <c r="I548" s="25"/>
    </row>
    <row r="549" spans="1:9" s="157" customFormat="1" ht="5.25" customHeight="1">
      <c r="A549" s="435"/>
      <c r="B549" s="446"/>
      <c r="C549" s="446"/>
      <c r="D549" s="446"/>
      <c r="E549" s="80"/>
      <c r="F549" s="80"/>
      <c r="G549" s="73"/>
      <c r="H549" s="25"/>
      <c r="I549" s="25"/>
    </row>
    <row r="550" spans="1:9" s="157" customFormat="1" ht="5.25" customHeight="1">
      <c r="A550" s="435"/>
      <c r="B550" s="446"/>
      <c r="C550" s="446"/>
      <c r="D550" s="446"/>
      <c r="E550" s="80"/>
      <c r="F550" s="80"/>
      <c r="G550" s="73"/>
      <c r="H550" s="25"/>
      <c r="I550" s="25"/>
    </row>
    <row r="551" spans="1:9" s="157" customFormat="1" ht="5.25" customHeight="1">
      <c r="A551" s="435"/>
      <c r="B551" s="446"/>
      <c r="C551" s="446"/>
      <c r="D551" s="446"/>
      <c r="E551" s="80"/>
      <c r="F551" s="80"/>
      <c r="G551" s="73"/>
      <c r="H551" s="25"/>
      <c r="I551" s="25"/>
    </row>
    <row r="552" spans="1:9" s="157" customFormat="1" ht="5.25" customHeight="1">
      <c r="A552" s="435"/>
      <c r="B552" s="446"/>
      <c r="C552" s="446"/>
      <c r="D552" s="446"/>
      <c r="E552" s="80"/>
      <c r="F552" s="80"/>
      <c r="G552" s="73"/>
      <c r="H552" s="25"/>
      <c r="I552" s="25"/>
    </row>
    <row r="553" spans="1:9" s="150" customFormat="1" ht="27" customHeight="1">
      <c r="A553" s="798" t="s">
        <v>1461</v>
      </c>
      <c r="B553" s="799"/>
      <c r="C553" s="799"/>
      <c r="D553" s="799"/>
      <c r="E553" s="799"/>
      <c r="F553" s="799"/>
      <c r="G553" s="73"/>
      <c r="H553" s="25"/>
      <c r="I553" s="25"/>
    </row>
    <row r="554" spans="1:9" s="150" customFormat="1" ht="5.25" customHeight="1">
      <c r="A554" s="435"/>
      <c r="B554" s="63"/>
      <c r="C554" s="63"/>
      <c r="D554" s="63"/>
      <c r="E554" s="63"/>
      <c r="F554" s="436"/>
      <c r="G554" s="73"/>
      <c r="H554" s="25"/>
      <c r="I554" s="25"/>
    </row>
    <row r="555" spans="1:9" s="20" customFormat="1" ht="125.25" customHeight="1">
      <c r="A555" s="695"/>
      <c r="B555" s="1191"/>
      <c r="C555" s="1192"/>
      <c r="D555" s="1192"/>
      <c r="E555" s="1193"/>
      <c r="F555" s="696"/>
      <c r="G555" s="73"/>
      <c r="H555" s="25"/>
      <c r="I555" s="25"/>
    </row>
    <row r="556" spans="1:9" s="157" customFormat="1" ht="5.25" customHeight="1">
      <c r="A556" s="435"/>
      <c r="B556" s="446"/>
      <c r="C556" s="446"/>
      <c r="D556" s="446"/>
      <c r="E556" s="80"/>
      <c r="F556" s="80"/>
      <c r="G556" s="73"/>
      <c r="H556" s="25"/>
      <c r="I556" s="25"/>
    </row>
    <row r="557" spans="1:9" s="157" customFormat="1" ht="5.25" customHeight="1">
      <c r="A557" s="435"/>
      <c r="B557" s="446"/>
      <c r="C557" s="446"/>
      <c r="D557" s="446"/>
      <c r="E557" s="80"/>
      <c r="F557" s="80"/>
      <c r="G557" s="73"/>
      <c r="H557" s="25"/>
      <c r="I557" s="25"/>
    </row>
    <row r="558" spans="1:9" s="157" customFormat="1" ht="5.25" customHeight="1">
      <c r="A558" s="435"/>
      <c r="B558" s="446"/>
      <c r="C558" s="446"/>
      <c r="D558" s="446"/>
      <c r="E558" s="80"/>
      <c r="F558" s="80"/>
      <c r="G558" s="73"/>
      <c r="H558" s="25"/>
      <c r="I558" s="25"/>
    </row>
    <row r="559" spans="1:9" s="157" customFormat="1" ht="5.25" customHeight="1">
      <c r="A559" s="435"/>
      <c r="B559" s="446"/>
      <c r="C559" s="446"/>
      <c r="D559" s="446"/>
      <c r="E559" s="80"/>
      <c r="F559" s="80"/>
      <c r="G559" s="73"/>
      <c r="H559" s="25"/>
      <c r="I559" s="25"/>
    </row>
    <row r="560" spans="1:9" s="157" customFormat="1" ht="18" customHeight="1">
      <c r="A560" s="435" t="s">
        <v>1467</v>
      </c>
      <c r="B560" s="446"/>
      <c r="C560" s="446"/>
      <c r="D560" s="446"/>
      <c r="E560" s="690"/>
      <c r="F560" s="446"/>
      <c r="G560" s="73"/>
      <c r="H560" s="25"/>
      <c r="I560" s="25"/>
    </row>
    <row r="561" spans="1:9" s="157" customFormat="1" ht="5.25" customHeight="1">
      <c r="A561" s="435"/>
      <c r="B561" s="446"/>
      <c r="C561" s="446"/>
      <c r="D561" s="446"/>
      <c r="E561" s="446"/>
      <c r="F561" s="446"/>
      <c r="G561" s="73"/>
      <c r="H561" s="25"/>
      <c r="I561" s="25"/>
    </row>
    <row r="562" spans="1:9" s="157" customFormat="1" ht="18" customHeight="1">
      <c r="A562" s="106" t="s">
        <v>1449</v>
      </c>
      <c r="B562" s="446"/>
      <c r="C562" s="446"/>
      <c r="D562" s="446"/>
      <c r="E562" s="690"/>
      <c r="F562" s="446"/>
      <c r="G562" s="73"/>
      <c r="H562" s="25"/>
      <c r="I562" s="25"/>
    </row>
    <row r="563" spans="1:9" s="157" customFormat="1" ht="5.25" customHeight="1">
      <c r="A563" s="435"/>
      <c r="B563" s="446"/>
      <c r="C563" s="446"/>
      <c r="D563" s="446"/>
      <c r="E563" s="446"/>
      <c r="F563" s="446"/>
      <c r="G563" s="73"/>
      <c r="H563" s="25"/>
      <c r="I563" s="25"/>
    </row>
    <row r="564" spans="1:9" s="157" customFormat="1" ht="18" customHeight="1">
      <c r="A564" s="106" t="s">
        <v>1450</v>
      </c>
      <c r="B564" s="446"/>
      <c r="C564" s="446"/>
      <c r="D564" s="446"/>
      <c r="E564" s="690"/>
      <c r="F564" s="446"/>
      <c r="G564" s="73"/>
      <c r="H564" s="25"/>
      <c r="I564" s="25"/>
    </row>
    <row r="565" spans="1:9" s="157" customFormat="1" ht="5.25" customHeight="1">
      <c r="A565" s="435"/>
      <c r="B565" s="446"/>
      <c r="C565" s="446"/>
      <c r="D565" s="446"/>
      <c r="E565" s="446"/>
      <c r="F565" s="446"/>
      <c r="G565" s="73"/>
      <c r="H565" s="25"/>
      <c r="I565" s="25"/>
    </row>
    <row r="566" spans="1:9" s="157" customFormat="1" ht="18" customHeight="1">
      <c r="A566" s="106" t="s">
        <v>1421</v>
      </c>
      <c r="B566" s="446"/>
      <c r="C566" s="446"/>
      <c r="D566" s="446"/>
      <c r="E566" s="690"/>
      <c r="F566" s="446"/>
      <c r="G566" s="73"/>
      <c r="H566" s="25"/>
      <c r="I566" s="25"/>
    </row>
    <row r="567" spans="1:9" s="157" customFormat="1" ht="5.25" customHeight="1">
      <c r="A567" s="435"/>
      <c r="B567" s="446"/>
      <c r="C567" s="446"/>
      <c r="D567" s="446"/>
      <c r="E567" s="446"/>
      <c r="F567" s="446"/>
      <c r="G567" s="73"/>
      <c r="H567" s="25"/>
      <c r="I567" s="25"/>
    </row>
    <row r="568" spans="1:9" s="157" customFormat="1" ht="18" customHeight="1">
      <c r="A568" s="106" t="s">
        <v>1451</v>
      </c>
      <c r="B568" s="446"/>
      <c r="C568" s="446"/>
      <c r="D568" s="446"/>
      <c r="E568" s="690"/>
      <c r="F568" s="446"/>
      <c r="G568" s="73"/>
      <c r="H568" s="25"/>
      <c r="I568" s="25"/>
    </row>
    <row r="569" spans="1:9" s="157" customFormat="1" ht="5.25" customHeight="1">
      <c r="A569" s="435"/>
      <c r="B569" s="446"/>
      <c r="C569" s="446"/>
      <c r="D569" s="446"/>
      <c r="E569" s="446"/>
      <c r="F569" s="446"/>
      <c r="G569" s="73"/>
      <c r="H569" s="25"/>
      <c r="I569" s="25"/>
    </row>
    <row r="570" spans="1:9" s="157" customFormat="1" ht="18" customHeight="1">
      <c r="A570" s="106" t="s">
        <v>1452</v>
      </c>
      <c r="B570" s="446"/>
      <c r="C570" s="446"/>
      <c r="D570" s="446"/>
      <c r="E570" s="690"/>
      <c r="F570" s="446"/>
      <c r="G570" s="73"/>
      <c r="H570" s="25"/>
      <c r="I570" s="25"/>
    </row>
    <row r="571" spans="1:9" s="157" customFormat="1" ht="5.25" customHeight="1">
      <c r="A571" s="435"/>
      <c r="B571" s="446"/>
      <c r="C571" s="446"/>
      <c r="D571" s="446"/>
      <c r="E571" s="446"/>
      <c r="F571" s="446"/>
      <c r="G571" s="73"/>
      <c r="H571" s="25"/>
      <c r="I571" s="25"/>
    </row>
    <row r="572" spans="1:9" s="157" customFormat="1" ht="18" customHeight="1">
      <c r="A572" s="106" t="s">
        <v>1453</v>
      </c>
      <c r="B572" s="446"/>
      <c r="C572" s="446"/>
      <c r="D572" s="446"/>
      <c r="E572" s="690"/>
      <c r="F572" s="446"/>
      <c r="G572" s="73"/>
      <c r="H572" s="25"/>
      <c r="I572" s="25"/>
    </row>
    <row r="573" spans="1:9" s="157" customFormat="1" ht="5.25" customHeight="1">
      <c r="A573" s="435"/>
      <c r="B573" s="446"/>
      <c r="C573" s="446"/>
      <c r="D573" s="446"/>
      <c r="E573" s="446"/>
      <c r="F573" s="446"/>
      <c r="G573" s="73"/>
      <c r="H573" s="25"/>
      <c r="I573" s="25"/>
    </row>
    <row r="574" spans="1:9" s="157" customFormat="1" ht="18" customHeight="1">
      <c r="A574" s="106" t="s">
        <v>1454</v>
      </c>
      <c r="B574" s="446"/>
      <c r="C574" s="446"/>
      <c r="D574" s="446"/>
      <c r="E574" s="690"/>
      <c r="F574" s="446"/>
      <c r="G574" s="73"/>
      <c r="H574" s="25"/>
      <c r="I574" s="25"/>
    </row>
    <row r="575" spans="1:9" s="157" customFormat="1" ht="5.25" customHeight="1">
      <c r="A575" s="435"/>
      <c r="B575" s="446"/>
      <c r="C575" s="446"/>
      <c r="D575" s="446"/>
      <c r="E575" s="446"/>
      <c r="F575" s="446"/>
      <c r="G575" s="73"/>
      <c r="H575" s="25"/>
      <c r="I575" s="25"/>
    </row>
    <row r="576" spans="1:9" s="157" customFormat="1" ht="18" customHeight="1">
      <c r="A576" s="106" t="s">
        <v>1455</v>
      </c>
      <c r="B576" s="446"/>
      <c r="C576" s="446"/>
      <c r="D576" s="446"/>
      <c r="E576" s="691"/>
      <c r="F576" s="446"/>
      <c r="G576" s="73"/>
      <c r="H576" s="25"/>
      <c r="I576" s="25"/>
    </row>
    <row r="577" spans="1:9" s="157" customFormat="1" ht="5.25" customHeight="1">
      <c r="A577" s="435"/>
      <c r="B577" s="446"/>
      <c r="C577" s="446"/>
      <c r="D577" s="446"/>
      <c r="E577" s="446"/>
      <c r="F577" s="446"/>
      <c r="G577" s="73"/>
      <c r="H577" s="25"/>
      <c r="I577" s="25"/>
    </row>
    <row r="578" spans="1:9" s="157" customFormat="1" ht="18" customHeight="1">
      <c r="A578" s="106" t="s">
        <v>1424</v>
      </c>
      <c r="B578" s="446"/>
      <c r="C578" s="446"/>
      <c r="D578" s="446"/>
      <c r="E578" s="690"/>
      <c r="F578" s="446"/>
      <c r="G578" s="73"/>
      <c r="H578" s="25"/>
      <c r="I578" s="25"/>
    </row>
    <row r="579" spans="1:9" s="157" customFormat="1" ht="5.25" customHeight="1">
      <c r="A579" s="435"/>
      <c r="B579" s="446"/>
      <c r="C579" s="446"/>
      <c r="D579" s="446"/>
      <c r="E579" s="446"/>
      <c r="F579" s="446"/>
      <c r="G579" s="73"/>
      <c r="H579" s="25"/>
      <c r="I579" s="25"/>
    </row>
    <row r="580" spans="1:9" s="157" customFormat="1" ht="18" customHeight="1">
      <c r="A580" s="106" t="s">
        <v>1456</v>
      </c>
      <c r="B580" s="446"/>
      <c r="C580" s="446"/>
      <c r="D580" s="446"/>
      <c r="E580" s="691"/>
      <c r="F580" s="446"/>
      <c r="G580" s="73"/>
      <c r="H580" s="25"/>
      <c r="I580" s="25"/>
    </row>
    <row r="581" spans="1:9" s="157" customFormat="1" ht="5.25" customHeight="1">
      <c r="A581" s="435"/>
      <c r="B581" s="446"/>
      <c r="C581" s="446"/>
      <c r="D581" s="446"/>
      <c r="E581" s="446"/>
      <c r="F581" s="446"/>
      <c r="G581" s="73"/>
      <c r="H581" s="25"/>
      <c r="I581" s="25"/>
    </row>
    <row r="582" spans="1:9" s="157" customFormat="1" ht="18" customHeight="1">
      <c r="A582" s="106" t="s">
        <v>1457</v>
      </c>
      <c r="B582" s="446"/>
      <c r="C582" s="446"/>
      <c r="D582" s="446"/>
      <c r="E582" s="691"/>
      <c r="F582" s="446"/>
      <c r="G582" s="73"/>
      <c r="H582" s="25"/>
      <c r="I582" s="25"/>
    </row>
    <row r="583" spans="1:9" s="157" customFormat="1" ht="5.25" customHeight="1">
      <c r="A583" s="435"/>
      <c r="B583" s="446"/>
      <c r="C583" s="446"/>
      <c r="D583" s="446"/>
      <c r="E583" s="446"/>
      <c r="F583" s="446"/>
      <c r="G583" s="73"/>
      <c r="H583" s="25"/>
      <c r="I583" s="25"/>
    </row>
    <row r="584" spans="1:9" s="157" customFormat="1" ht="18" customHeight="1">
      <c r="A584" s="106" t="s">
        <v>1458</v>
      </c>
      <c r="B584" s="446"/>
      <c r="C584" s="446"/>
      <c r="D584" s="446"/>
      <c r="E584" s="692"/>
      <c r="F584" s="446"/>
      <c r="G584" s="73"/>
      <c r="H584" s="25"/>
      <c r="I584" s="25"/>
    </row>
    <row r="585" spans="1:9" s="157" customFormat="1" ht="5.25" customHeight="1">
      <c r="A585" s="435"/>
      <c r="B585" s="446"/>
      <c r="C585" s="446"/>
      <c r="D585" s="446"/>
      <c r="E585" s="446"/>
      <c r="F585" s="446"/>
      <c r="G585" s="73"/>
      <c r="H585" s="25"/>
      <c r="I585" s="25"/>
    </row>
    <row r="586" spans="1:9" s="157" customFormat="1" ht="18" customHeight="1">
      <c r="A586" s="106" t="s">
        <v>1426</v>
      </c>
      <c r="B586" s="446"/>
      <c r="C586" s="446"/>
      <c r="D586" s="446"/>
      <c r="E586" s="691"/>
      <c r="F586" s="446"/>
      <c r="G586" s="73"/>
      <c r="H586" s="25"/>
      <c r="I586" s="25"/>
    </row>
    <row r="587" spans="1:9" s="157" customFormat="1" ht="5.25" customHeight="1">
      <c r="A587" s="435"/>
      <c r="B587" s="446"/>
      <c r="C587" s="446"/>
      <c r="D587" s="446"/>
      <c r="E587" s="446"/>
      <c r="F587" s="446"/>
      <c r="G587" s="73"/>
      <c r="H587" s="25"/>
      <c r="I587" s="25"/>
    </row>
    <row r="588" spans="1:9" s="157" customFormat="1" ht="18" customHeight="1">
      <c r="A588" s="106" t="s">
        <v>1427</v>
      </c>
      <c r="B588" s="446"/>
      <c r="C588" s="446"/>
      <c r="D588" s="446"/>
      <c r="E588" s="691"/>
      <c r="F588" s="446"/>
      <c r="G588" s="73"/>
      <c r="H588" s="25"/>
      <c r="I588" s="25"/>
    </row>
    <row r="589" spans="1:9" s="157" customFormat="1" ht="5.25" customHeight="1">
      <c r="A589" s="435"/>
      <c r="B589" s="446"/>
      <c r="C589" s="446"/>
      <c r="D589" s="446"/>
      <c r="E589" s="446"/>
      <c r="F589" s="446"/>
      <c r="G589" s="73"/>
      <c r="H589" s="25"/>
      <c r="I589" s="25"/>
    </row>
    <row r="590" spans="1:9" s="157" customFormat="1" ht="18" customHeight="1">
      <c r="A590" s="106" t="s">
        <v>1459</v>
      </c>
      <c r="B590" s="446"/>
      <c r="C590" s="446"/>
      <c r="D590" s="446"/>
      <c r="E590" s="691"/>
      <c r="F590" s="446"/>
      <c r="G590" s="73"/>
      <c r="H590" s="25"/>
      <c r="I590" s="25"/>
    </row>
    <row r="591" spans="1:9" s="157" customFormat="1" ht="5.25" customHeight="1">
      <c r="A591" s="435"/>
      <c r="B591" s="446"/>
      <c r="C591" s="446"/>
      <c r="D591" s="446"/>
      <c r="E591" s="446"/>
      <c r="F591" s="446"/>
      <c r="G591" s="73"/>
      <c r="H591" s="25"/>
      <c r="I591" s="25"/>
    </row>
    <row r="592" spans="1:9" s="157" customFormat="1" ht="18" customHeight="1">
      <c r="A592" s="106" t="s">
        <v>1431</v>
      </c>
      <c r="B592" s="446"/>
      <c r="C592" s="446"/>
      <c r="D592" s="446"/>
      <c r="E592" s="691"/>
      <c r="F592" s="446"/>
      <c r="G592" s="73"/>
      <c r="H592" s="25"/>
      <c r="I592" s="25"/>
    </row>
    <row r="593" spans="1:9" s="157" customFormat="1" ht="5.25" customHeight="1">
      <c r="A593" s="435"/>
      <c r="B593" s="446"/>
      <c r="C593" s="446"/>
      <c r="D593" s="446"/>
      <c r="E593" s="446"/>
      <c r="F593" s="446"/>
      <c r="G593" s="73"/>
      <c r="H593" s="25"/>
      <c r="I593" s="25"/>
    </row>
    <row r="594" spans="1:9" s="157" customFormat="1" ht="18" customHeight="1">
      <c r="A594" s="106" t="s">
        <v>1433</v>
      </c>
      <c r="B594" s="446"/>
      <c r="C594" s="446"/>
      <c r="D594" s="446"/>
      <c r="E594" s="692"/>
      <c r="F594" s="446"/>
      <c r="G594" s="73"/>
      <c r="H594" s="25"/>
      <c r="I594" s="25"/>
    </row>
    <row r="595" spans="1:9" s="157" customFormat="1" ht="5.25" customHeight="1">
      <c r="A595" s="435"/>
      <c r="B595" s="446"/>
      <c r="C595" s="446"/>
      <c r="D595" s="446"/>
      <c r="E595" s="446"/>
      <c r="F595" s="446"/>
      <c r="G595" s="73"/>
      <c r="H595" s="25"/>
      <c r="I595" s="25"/>
    </row>
    <row r="596" spans="1:9" s="157" customFormat="1" ht="18" customHeight="1">
      <c r="A596" s="106" t="s">
        <v>1434</v>
      </c>
      <c r="B596" s="446"/>
      <c r="C596" s="446"/>
      <c r="D596" s="446"/>
      <c r="E596" s="690"/>
      <c r="F596" s="446"/>
      <c r="G596" s="73"/>
      <c r="H596" s="25"/>
      <c r="I596" s="25"/>
    </row>
    <row r="597" spans="1:9" s="157" customFormat="1" ht="5.25" customHeight="1">
      <c r="A597" s="435"/>
      <c r="B597" s="446"/>
      <c r="C597" s="446"/>
      <c r="D597" s="446"/>
      <c r="E597" s="446"/>
      <c r="F597" s="446"/>
      <c r="G597" s="73"/>
      <c r="H597" s="25"/>
      <c r="I597" s="25"/>
    </row>
    <row r="598" spans="1:9" s="157" customFormat="1" ht="18" customHeight="1">
      <c r="A598" s="106" t="s">
        <v>1438</v>
      </c>
      <c r="B598" s="446"/>
      <c r="C598" s="446"/>
      <c r="D598" s="446"/>
      <c r="E598" s="690"/>
      <c r="F598" s="446"/>
      <c r="G598" s="73"/>
      <c r="H598" s="25"/>
      <c r="I598" s="25"/>
    </row>
    <row r="599" spans="1:9" s="157" customFormat="1" ht="5.25" customHeight="1">
      <c r="A599" s="435"/>
      <c r="B599" s="446"/>
      <c r="C599" s="446"/>
      <c r="D599" s="446"/>
      <c r="E599" s="446"/>
      <c r="F599" s="446"/>
      <c r="G599" s="73"/>
      <c r="H599" s="25"/>
      <c r="I599" s="25"/>
    </row>
    <row r="600" spans="1:9" s="157" customFormat="1" ht="18" customHeight="1">
      <c r="A600" s="106" t="s">
        <v>1439</v>
      </c>
      <c r="B600" s="446"/>
      <c r="C600" s="446"/>
      <c r="D600" s="446"/>
      <c r="E600" s="691"/>
      <c r="F600" s="446"/>
      <c r="G600" s="73"/>
      <c r="H600" s="25"/>
      <c r="I600" s="25"/>
    </row>
    <row r="601" spans="1:9" s="157" customFormat="1" ht="5.25" customHeight="1">
      <c r="A601" s="435"/>
      <c r="B601" s="446"/>
      <c r="C601" s="446"/>
      <c r="D601" s="446"/>
      <c r="E601" s="446"/>
      <c r="F601" s="446"/>
      <c r="G601" s="73"/>
      <c r="H601" s="25"/>
      <c r="I601" s="25"/>
    </row>
    <row r="602" spans="1:9" s="157" customFormat="1" ht="18" customHeight="1">
      <c r="A602" s="106" t="s">
        <v>1440</v>
      </c>
      <c r="B602" s="446"/>
      <c r="C602" s="446"/>
      <c r="D602" s="446"/>
      <c r="E602" s="692"/>
      <c r="F602" s="446"/>
      <c r="G602" s="73"/>
      <c r="H602" s="25"/>
      <c r="I602" s="25"/>
    </row>
    <row r="603" spans="1:9" s="157" customFormat="1" ht="5.25" customHeight="1">
      <c r="A603" s="435"/>
      <c r="B603" s="446"/>
      <c r="C603" s="446"/>
      <c r="D603" s="446"/>
      <c r="E603" s="446"/>
      <c r="F603" s="446"/>
      <c r="G603" s="73"/>
      <c r="H603" s="25"/>
      <c r="I603" s="25"/>
    </row>
    <row r="604" spans="1:9" s="157" customFormat="1" ht="18" customHeight="1">
      <c r="A604" s="106" t="s">
        <v>1441</v>
      </c>
      <c r="B604" s="446"/>
      <c r="C604" s="446"/>
      <c r="D604" s="446"/>
      <c r="E604" s="691"/>
      <c r="F604" s="446"/>
      <c r="G604" s="73"/>
      <c r="H604" s="25"/>
      <c r="I604" s="25"/>
    </row>
    <row r="605" spans="1:9" s="157" customFormat="1" ht="5.25" customHeight="1">
      <c r="A605" s="435"/>
      <c r="B605" s="446"/>
      <c r="C605" s="446"/>
      <c r="D605" s="446"/>
      <c r="E605" s="446"/>
      <c r="F605" s="446"/>
      <c r="G605" s="73"/>
      <c r="H605" s="25"/>
      <c r="I605" s="25"/>
    </row>
    <row r="606" spans="1:9" s="157" customFormat="1" ht="18" customHeight="1">
      <c r="A606" s="106" t="s">
        <v>1442</v>
      </c>
      <c r="B606" s="446"/>
      <c r="C606" s="446"/>
      <c r="D606" s="446"/>
      <c r="E606" s="690"/>
      <c r="F606" s="446"/>
      <c r="G606" s="73"/>
      <c r="H606" s="25"/>
      <c r="I606" s="25"/>
    </row>
    <row r="607" spans="1:9" s="157" customFormat="1" ht="5.25" customHeight="1">
      <c r="A607" s="435"/>
      <c r="B607" s="446"/>
      <c r="C607" s="446"/>
      <c r="D607" s="446"/>
      <c r="E607" s="446"/>
      <c r="F607" s="446"/>
      <c r="G607" s="73"/>
      <c r="H607" s="25"/>
      <c r="I607" s="25"/>
    </row>
    <row r="608" spans="1:9" s="157" customFormat="1" ht="25.5" customHeight="1">
      <c r="A608" s="1195" t="s">
        <v>1460</v>
      </c>
      <c r="B608" s="898"/>
      <c r="C608" s="898"/>
      <c r="D608" s="900"/>
      <c r="E608" s="690"/>
      <c r="F608" s="446"/>
      <c r="G608" s="73"/>
      <c r="H608" s="25"/>
      <c r="I608" s="25"/>
    </row>
    <row r="609" spans="1:9" s="157" customFormat="1" ht="5.25" customHeight="1">
      <c r="A609" s="435"/>
      <c r="B609" s="446"/>
      <c r="C609" s="446"/>
      <c r="D609" s="446"/>
      <c r="E609" s="80"/>
      <c r="F609" s="80"/>
      <c r="G609" s="73"/>
      <c r="H609" s="25"/>
      <c r="I609" s="25"/>
    </row>
    <row r="610" spans="1:9" s="157" customFormat="1" ht="5.25" customHeight="1">
      <c r="A610" s="435"/>
      <c r="B610" s="446"/>
      <c r="C610" s="446"/>
      <c r="D610" s="446"/>
      <c r="E610" s="80"/>
      <c r="F610" s="80"/>
      <c r="G610" s="73"/>
      <c r="H610" s="25"/>
      <c r="I610" s="25"/>
    </row>
    <row r="611" spans="1:9" s="157" customFormat="1" ht="5.25" customHeight="1">
      <c r="A611" s="435"/>
      <c r="B611" s="446"/>
      <c r="C611" s="446"/>
      <c r="D611" s="446"/>
      <c r="E611" s="80"/>
      <c r="F611" s="80"/>
      <c r="G611" s="73"/>
      <c r="H611" s="25"/>
      <c r="I611" s="25"/>
    </row>
    <row r="612" spans="1:9" s="157" customFormat="1" ht="5.25" customHeight="1">
      <c r="A612" s="435"/>
      <c r="B612" s="446"/>
      <c r="C612" s="446"/>
      <c r="D612" s="446"/>
      <c r="E612" s="80"/>
      <c r="F612" s="80"/>
      <c r="G612" s="73"/>
      <c r="H612" s="25"/>
      <c r="I612" s="25"/>
    </row>
    <row r="613" spans="1:9" s="150" customFormat="1" ht="27" customHeight="1">
      <c r="A613" s="798" t="s">
        <v>1461</v>
      </c>
      <c r="B613" s="799"/>
      <c r="C613" s="799"/>
      <c r="D613" s="799"/>
      <c r="E613" s="799"/>
      <c r="F613" s="799"/>
      <c r="G613" s="73"/>
      <c r="H613" s="25"/>
      <c r="I613" s="25"/>
    </row>
    <row r="614" spans="1:9" s="150" customFormat="1" ht="5.25" customHeight="1">
      <c r="A614" s="435"/>
      <c r="B614" s="63"/>
      <c r="C614" s="63"/>
      <c r="D614" s="63"/>
      <c r="E614" s="63"/>
      <c r="F614" s="436"/>
      <c r="G614" s="73"/>
      <c r="H614" s="25"/>
      <c r="I614" s="25"/>
    </row>
    <row r="615" spans="1:9" s="20" customFormat="1" ht="125.25" customHeight="1">
      <c r="A615" s="695"/>
      <c r="B615" s="1191"/>
      <c r="C615" s="1192"/>
      <c r="D615" s="1192"/>
      <c r="E615" s="1193"/>
      <c r="F615" s="696"/>
      <c r="G615" s="73"/>
      <c r="H615" s="25"/>
      <c r="I615" s="25"/>
    </row>
    <row r="616" spans="1:9" s="157" customFormat="1" ht="5.25" customHeight="1">
      <c r="A616" s="435"/>
      <c r="B616" s="446"/>
      <c r="C616" s="446"/>
      <c r="D616" s="446"/>
      <c r="E616" s="80"/>
      <c r="F616" s="80"/>
      <c r="G616" s="73"/>
      <c r="H616" s="25"/>
      <c r="I616" s="25"/>
    </row>
    <row r="617" spans="1:9" s="157" customFormat="1" ht="5.25" customHeight="1">
      <c r="A617" s="435"/>
      <c r="B617" s="446"/>
      <c r="C617" s="446"/>
      <c r="D617" s="446"/>
      <c r="E617" s="80"/>
      <c r="F617" s="80"/>
      <c r="G617" s="73"/>
      <c r="H617" s="25"/>
      <c r="I617" s="25"/>
    </row>
    <row r="618" spans="1:9" s="157" customFormat="1" ht="5.25" customHeight="1">
      <c r="A618" s="435"/>
      <c r="B618" s="446"/>
      <c r="C618" s="446"/>
      <c r="D618" s="446"/>
      <c r="E618" s="80"/>
      <c r="F618" s="80"/>
      <c r="G618" s="73"/>
      <c r="H618" s="25"/>
      <c r="I618" s="25"/>
    </row>
    <row r="619" spans="1:9" s="157" customFormat="1" ht="5.25" customHeight="1">
      <c r="A619" s="435"/>
      <c r="B619" s="446"/>
      <c r="C619" s="446"/>
      <c r="D619" s="446"/>
      <c r="E619" s="80"/>
      <c r="F619" s="80"/>
      <c r="G619" s="73"/>
      <c r="H619" s="25"/>
      <c r="I619" s="25"/>
    </row>
    <row r="620" spans="1:9" s="157" customFormat="1" ht="18" customHeight="1">
      <c r="A620" s="435" t="s">
        <v>1468</v>
      </c>
      <c r="B620" s="446"/>
      <c r="C620" s="446"/>
      <c r="D620" s="446"/>
      <c r="E620" s="690"/>
      <c r="F620" s="446"/>
      <c r="G620" s="73"/>
      <c r="H620" s="25"/>
      <c r="I620" s="25"/>
    </row>
    <row r="621" spans="1:9" s="157" customFormat="1" ht="5.25" customHeight="1">
      <c r="A621" s="435"/>
      <c r="B621" s="446"/>
      <c r="C621" s="446"/>
      <c r="D621" s="446"/>
      <c r="E621" s="446"/>
      <c r="F621" s="446"/>
      <c r="G621" s="73"/>
      <c r="H621" s="25"/>
      <c r="I621" s="25"/>
    </row>
    <row r="622" spans="1:9" s="157" customFormat="1" ht="18" customHeight="1">
      <c r="A622" s="106" t="s">
        <v>1449</v>
      </c>
      <c r="B622" s="446"/>
      <c r="C622" s="446"/>
      <c r="D622" s="446"/>
      <c r="E622" s="690"/>
      <c r="F622" s="446"/>
      <c r="G622" s="73"/>
      <c r="H622" s="25"/>
      <c r="I622" s="25"/>
    </row>
    <row r="623" spans="1:9" s="157" customFormat="1" ht="5.25" customHeight="1">
      <c r="A623" s="435"/>
      <c r="B623" s="446"/>
      <c r="C623" s="446"/>
      <c r="D623" s="446"/>
      <c r="E623" s="446"/>
      <c r="F623" s="446"/>
      <c r="G623" s="73"/>
      <c r="H623" s="25"/>
      <c r="I623" s="25"/>
    </row>
    <row r="624" spans="1:9" s="157" customFormat="1" ht="18" customHeight="1">
      <c r="A624" s="106" t="s">
        <v>1450</v>
      </c>
      <c r="B624" s="446"/>
      <c r="C624" s="446"/>
      <c r="D624" s="446"/>
      <c r="E624" s="690"/>
      <c r="F624" s="446"/>
      <c r="G624" s="73"/>
      <c r="H624" s="25"/>
      <c r="I624" s="25"/>
    </row>
    <row r="625" spans="1:9" s="157" customFormat="1" ht="5.25" customHeight="1">
      <c r="A625" s="435"/>
      <c r="B625" s="446"/>
      <c r="C625" s="446"/>
      <c r="D625" s="446"/>
      <c r="E625" s="446"/>
      <c r="F625" s="446"/>
      <c r="G625" s="73"/>
      <c r="H625" s="25"/>
      <c r="I625" s="25"/>
    </row>
    <row r="626" spans="1:9" s="157" customFormat="1" ht="18" customHeight="1">
      <c r="A626" s="106" t="s">
        <v>1421</v>
      </c>
      <c r="B626" s="446"/>
      <c r="C626" s="446"/>
      <c r="D626" s="446"/>
      <c r="E626" s="690"/>
      <c r="F626" s="446"/>
      <c r="G626" s="73"/>
      <c r="H626" s="25"/>
      <c r="I626" s="25"/>
    </row>
    <row r="627" spans="1:9" s="157" customFormat="1" ht="5.25" customHeight="1">
      <c r="A627" s="435"/>
      <c r="B627" s="446"/>
      <c r="C627" s="446"/>
      <c r="D627" s="446"/>
      <c r="E627" s="446"/>
      <c r="F627" s="446"/>
      <c r="G627" s="73"/>
      <c r="H627" s="25"/>
      <c r="I627" s="25"/>
    </row>
    <row r="628" spans="1:9" s="157" customFormat="1" ht="18" customHeight="1">
      <c r="A628" s="106" t="s">
        <v>1451</v>
      </c>
      <c r="B628" s="446"/>
      <c r="C628" s="446"/>
      <c r="D628" s="446"/>
      <c r="E628" s="690"/>
      <c r="F628" s="446"/>
      <c r="G628" s="73"/>
      <c r="H628" s="25"/>
      <c r="I628" s="25"/>
    </row>
    <row r="629" spans="1:9" s="157" customFormat="1" ht="5.25" customHeight="1">
      <c r="A629" s="435"/>
      <c r="B629" s="446"/>
      <c r="C629" s="446"/>
      <c r="D629" s="446"/>
      <c r="E629" s="446"/>
      <c r="F629" s="446"/>
      <c r="G629" s="73"/>
      <c r="H629" s="25"/>
      <c r="I629" s="25"/>
    </row>
    <row r="630" spans="1:9" s="157" customFormat="1" ht="18" customHeight="1">
      <c r="A630" s="106" t="s">
        <v>1452</v>
      </c>
      <c r="B630" s="446"/>
      <c r="C630" s="446"/>
      <c r="D630" s="446"/>
      <c r="E630" s="690"/>
      <c r="F630" s="446"/>
      <c r="G630" s="73"/>
      <c r="H630" s="25"/>
      <c r="I630" s="25"/>
    </row>
    <row r="631" spans="1:9" s="157" customFormat="1" ht="5.25" customHeight="1">
      <c r="A631" s="435"/>
      <c r="B631" s="446"/>
      <c r="C631" s="446"/>
      <c r="D631" s="446"/>
      <c r="E631" s="446"/>
      <c r="F631" s="446"/>
      <c r="G631" s="73"/>
      <c r="H631" s="25"/>
      <c r="I631" s="25"/>
    </row>
    <row r="632" spans="1:9" s="157" customFormat="1" ht="18" customHeight="1">
      <c r="A632" s="106" t="s">
        <v>1453</v>
      </c>
      <c r="B632" s="446"/>
      <c r="C632" s="446"/>
      <c r="D632" s="446"/>
      <c r="E632" s="690"/>
      <c r="F632" s="446"/>
      <c r="G632" s="73"/>
      <c r="H632" s="25"/>
      <c r="I632" s="25"/>
    </row>
    <row r="633" spans="1:9" s="157" customFormat="1" ht="5.25" customHeight="1">
      <c r="A633" s="435"/>
      <c r="B633" s="446"/>
      <c r="C633" s="446"/>
      <c r="D633" s="446"/>
      <c r="E633" s="446"/>
      <c r="F633" s="446"/>
      <c r="G633" s="73"/>
      <c r="H633" s="25"/>
      <c r="I633" s="25"/>
    </row>
    <row r="634" spans="1:9" s="157" customFormat="1" ht="18" customHeight="1">
      <c r="A634" s="106" t="s">
        <v>1454</v>
      </c>
      <c r="B634" s="446"/>
      <c r="C634" s="446"/>
      <c r="D634" s="446"/>
      <c r="E634" s="690"/>
      <c r="F634" s="446"/>
      <c r="G634" s="73"/>
      <c r="H634" s="25"/>
      <c r="I634" s="25"/>
    </row>
    <row r="635" spans="1:9" s="157" customFormat="1" ht="5.25" customHeight="1">
      <c r="A635" s="435"/>
      <c r="B635" s="446"/>
      <c r="C635" s="446"/>
      <c r="D635" s="446"/>
      <c r="E635" s="446"/>
      <c r="F635" s="446"/>
      <c r="G635" s="73"/>
      <c r="H635" s="25"/>
      <c r="I635" s="25"/>
    </row>
    <row r="636" spans="1:9" s="157" customFormat="1" ht="18" customHeight="1">
      <c r="A636" s="106" t="s">
        <v>1455</v>
      </c>
      <c r="B636" s="446"/>
      <c r="C636" s="446"/>
      <c r="D636" s="446"/>
      <c r="E636" s="691"/>
      <c r="F636" s="446"/>
      <c r="G636" s="73"/>
      <c r="H636" s="25"/>
      <c r="I636" s="25"/>
    </row>
    <row r="637" spans="1:9" s="157" customFormat="1" ht="5.25" customHeight="1">
      <c r="A637" s="435"/>
      <c r="B637" s="446"/>
      <c r="C637" s="446"/>
      <c r="D637" s="446"/>
      <c r="E637" s="446"/>
      <c r="F637" s="446"/>
      <c r="G637" s="73"/>
      <c r="H637" s="25"/>
      <c r="I637" s="25"/>
    </row>
    <row r="638" spans="1:9" s="157" customFormat="1" ht="18" customHeight="1">
      <c r="A638" s="106" t="s">
        <v>1424</v>
      </c>
      <c r="B638" s="446"/>
      <c r="C638" s="446"/>
      <c r="D638" s="446"/>
      <c r="E638" s="690"/>
      <c r="F638" s="446"/>
      <c r="G638" s="73"/>
      <c r="H638" s="25"/>
      <c r="I638" s="25"/>
    </row>
    <row r="639" spans="1:9" s="157" customFormat="1" ht="5.25" customHeight="1">
      <c r="A639" s="435"/>
      <c r="B639" s="446"/>
      <c r="C639" s="446"/>
      <c r="D639" s="446"/>
      <c r="E639" s="446"/>
      <c r="F639" s="446"/>
      <c r="G639" s="73"/>
      <c r="H639" s="25"/>
      <c r="I639" s="25"/>
    </row>
    <row r="640" spans="1:9" s="157" customFormat="1" ht="18" customHeight="1">
      <c r="A640" s="106" t="s">
        <v>1456</v>
      </c>
      <c r="B640" s="446"/>
      <c r="C640" s="446"/>
      <c r="D640" s="446"/>
      <c r="E640" s="691"/>
      <c r="F640" s="446"/>
      <c r="G640" s="73"/>
      <c r="H640" s="25"/>
      <c r="I640" s="25"/>
    </row>
    <row r="641" spans="1:9" s="157" customFormat="1" ht="5.25" customHeight="1">
      <c r="A641" s="435"/>
      <c r="B641" s="446"/>
      <c r="C641" s="446"/>
      <c r="D641" s="446"/>
      <c r="E641" s="446"/>
      <c r="F641" s="446"/>
      <c r="G641" s="73"/>
      <c r="H641" s="25"/>
      <c r="I641" s="25"/>
    </row>
    <row r="642" spans="1:9" s="157" customFormat="1" ht="18" customHeight="1">
      <c r="A642" s="106" t="s">
        <v>1457</v>
      </c>
      <c r="B642" s="446"/>
      <c r="C642" s="446"/>
      <c r="D642" s="446"/>
      <c r="E642" s="691"/>
      <c r="F642" s="446"/>
      <c r="G642" s="73"/>
      <c r="H642" s="25"/>
      <c r="I642" s="25"/>
    </row>
    <row r="643" spans="1:9" s="157" customFormat="1" ht="5.25" customHeight="1">
      <c r="A643" s="435"/>
      <c r="B643" s="446"/>
      <c r="C643" s="446"/>
      <c r="D643" s="446"/>
      <c r="E643" s="446"/>
      <c r="F643" s="446"/>
      <c r="G643" s="73"/>
      <c r="H643" s="25"/>
      <c r="I643" s="25"/>
    </row>
    <row r="644" spans="1:9" s="157" customFormat="1" ht="18" customHeight="1">
      <c r="A644" s="106" t="s">
        <v>1458</v>
      </c>
      <c r="B644" s="446"/>
      <c r="C644" s="446"/>
      <c r="D644" s="446"/>
      <c r="E644" s="692"/>
      <c r="F644" s="446"/>
      <c r="G644" s="73"/>
      <c r="H644" s="25"/>
      <c r="I644" s="25"/>
    </row>
    <row r="645" spans="1:9" s="157" customFormat="1" ht="5.25" customHeight="1">
      <c r="A645" s="435"/>
      <c r="B645" s="446"/>
      <c r="C645" s="446"/>
      <c r="D645" s="446"/>
      <c r="E645" s="446"/>
      <c r="F645" s="446"/>
      <c r="G645" s="73"/>
      <c r="H645" s="25"/>
      <c r="I645" s="25"/>
    </row>
    <row r="646" spans="1:9" s="157" customFormat="1" ht="18" customHeight="1">
      <c r="A646" s="106" t="s">
        <v>1426</v>
      </c>
      <c r="B646" s="446"/>
      <c r="C646" s="446"/>
      <c r="D646" s="446"/>
      <c r="E646" s="691"/>
      <c r="F646" s="446"/>
      <c r="G646" s="73"/>
      <c r="H646" s="25"/>
      <c r="I646" s="25"/>
    </row>
    <row r="647" spans="1:9" s="157" customFormat="1" ht="5.25" customHeight="1">
      <c r="A647" s="435"/>
      <c r="B647" s="446"/>
      <c r="C647" s="446"/>
      <c r="D647" s="446"/>
      <c r="E647" s="446"/>
      <c r="F647" s="446"/>
      <c r="G647" s="73"/>
      <c r="H647" s="25"/>
      <c r="I647" s="25"/>
    </row>
    <row r="648" spans="1:9" s="157" customFormat="1" ht="18" customHeight="1">
      <c r="A648" s="106" t="s">
        <v>1427</v>
      </c>
      <c r="B648" s="446"/>
      <c r="C648" s="446"/>
      <c r="D648" s="446"/>
      <c r="E648" s="691"/>
      <c r="F648" s="446"/>
      <c r="G648" s="73"/>
      <c r="H648" s="25"/>
      <c r="I648" s="25"/>
    </row>
    <row r="649" spans="1:9" s="157" customFormat="1" ht="5.25" customHeight="1">
      <c r="A649" s="435"/>
      <c r="B649" s="446"/>
      <c r="C649" s="446"/>
      <c r="D649" s="446"/>
      <c r="E649" s="446"/>
      <c r="F649" s="446"/>
      <c r="G649" s="73"/>
      <c r="H649" s="25"/>
      <c r="I649" s="25"/>
    </row>
    <row r="650" spans="1:9" s="157" customFormat="1" ht="18" customHeight="1">
      <c r="A650" s="106" t="s">
        <v>1459</v>
      </c>
      <c r="B650" s="446"/>
      <c r="C650" s="446"/>
      <c r="D650" s="446"/>
      <c r="E650" s="691"/>
      <c r="F650" s="446"/>
      <c r="G650" s="73"/>
      <c r="H650" s="25"/>
      <c r="I650" s="25"/>
    </row>
    <row r="651" spans="1:9" s="157" customFormat="1" ht="5.25" customHeight="1">
      <c r="A651" s="435"/>
      <c r="B651" s="446"/>
      <c r="C651" s="446"/>
      <c r="D651" s="446"/>
      <c r="E651" s="446"/>
      <c r="F651" s="446"/>
      <c r="G651" s="73"/>
      <c r="H651" s="25"/>
      <c r="I651" s="25"/>
    </row>
    <row r="652" spans="1:9" s="157" customFormat="1" ht="18" customHeight="1">
      <c r="A652" s="106" t="s">
        <v>1431</v>
      </c>
      <c r="B652" s="446"/>
      <c r="C652" s="446"/>
      <c r="D652" s="446"/>
      <c r="E652" s="691"/>
      <c r="F652" s="446"/>
      <c r="G652" s="73"/>
      <c r="H652" s="25"/>
      <c r="I652" s="25"/>
    </row>
    <row r="653" spans="1:9" s="157" customFormat="1" ht="5.25" customHeight="1">
      <c r="A653" s="435"/>
      <c r="B653" s="446"/>
      <c r="C653" s="446"/>
      <c r="D653" s="446"/>
      <c r="E653" s="446"/>
      <c r="F653" s="446"/>
      <c r="G653" s="73"/>
      <c r="H653" s="25"/>
      <c r="I653" s="25"/>
    </row>
    <row r="654" spans="1:9" s="157" customFormat="1" ht="18" customHeight="1">
      <c r="A654" s="106" t="s">
        <v>1433</v>
      </c>
      <c r="B654" s="446"/>
      <c r="C654" s="446"/>
      <c r="D654" s="446"/>
      <c r="E654" s="692"/>
      <c r="F654" s="446"/>
      <c r="G654" s="73"/>
      <c r="H654" s="25"/>
      <c r="I654" s="25"/>
    </row>
    <row r="655" spans="1:9" s="157" customFormat="1" ht="5.25" customHeight="1">
      <c r="A655" s="435"/>
      <c r="B655" s="446"/>
      <c r="C655" s="446"/>
      <c r="D655" s="446"/>
      <c r="E655" s="446"/>
      <c r="F655" s="446"/>
      <c r="G655" s="73"/>
      <c r="H655" s="25"/>
      <c r="I655" s="25"/>
    </row>
    <row r="656" spans="1:9" s="157" customFormat="1" ht="18" customHeight="1">
      <c r="A656" s="106" t="s">
        <v>1434</v>
      </c>
      <c r="B656" s="446"/>
      <c r="C656" s="446"/>
      <c r="D656" s="446"/>
      <c r="E656" s="690"/>
      <c r="F656" s="446"/>
      <c r="G656" s="73"/>
      <c r="H656" s="25"/>
      <c r="I656" s="25"/>
    </row>
    <row r="657" spans="1:9" s="157" customFormat="1" ht="5.25" customHeight="1">
      <c r="A657" s="435"/>
      <c r="B657" s="446"/>
      <c r="C657" s="446"/>
      <c r="D657" s="446"/>
      <c r="E657" s="446"/>
      <c r="F657" s="446"/>
      <c r="G657" s="73"/>
      <c r="H657" s="25"/>
      <c r="I657" s="25"/>
    </row>
    <row r="658" spans="1:9" s="157" customFormat="1" ht="18" customHeight="1">
      <c r="A658" s="106" t="s">
        <v>1438</v>
      </c>
      <c r="B658" s="446"/>
      <c r="C658" s="446"/>
      <c r="D658" s="446"/>
      <c r="E658" s="690"/>
      <c r="F658" s="446"/>
      <c r="G658" s="73"/>
      <c r="H658" s="25"/>
      <c r="I658" s="25"/>
    </row>
    <row r="659" spans="1:9" s="157" customFormat="1" ht="5.25" customHeight="1">
      <c r="A659" s="435"/>
      <c r="B659" s="446"/>
      <c r="C659" s="446"/>
      <c r="D659" s="446"/>
      <c r="E659" s="446"/>
      <c r="F659" s="446"/>
      <c r="G659" s="73"/>
      <c r="H659" s="25"/>
      <c r="I659" s="25"/>
    </row>
    <row r="660" spans="1:9" s="157" customFormat="1" ht="18" customHeight="1">
      <c r="A660" s="106" t="s">
        <v>1439</v>
      </c>
      <c r="B660" s="446"/>
      <c r="C660" s="446"/>
      <c r="D660" s="446"/>
      <c r="E660" s="691"/>
      <c r="F660" s="446"/>
      <c r="G660" s="73"/>
      <c r="H660" s="25"/>
      <c r="I660" s="25"/>
    </row>
    <row r="661" spans="1:9" s="157" customFormat="1" ht="5.25" customHeight="1">
      <c r="A661" s="435"/>
      <c r="B661" s="446"/>
      <c r="C661" s="446"/>
      <c r="D661" s="446"/>
      <c r="E661" s="446"/>
      <c r="F661" s="446"/>
      <c r="G661" s="73"/>
      <c r="H661" s="25"/>
      <c r="I661" s="25"/>
    </row>
    <row r="662" spans="1:9" s="157" customFormat="1" ht="18" customHeight="1">
      <c r="A662" s="106" t="s">
        <v>1440</v>
      </c>
      <c r="B662" s="446"/>
      <c r="C662" s="446"/>
      <c r="D662" s="446"/>
      <c r="E662" s="692"/>
      <c r="F662" s="446"/>
      <c r="G662" s="73"/>
      <c r="H662" s="25"/>
      <c r="I662" s="25"/>
    </row>
    <row r="663" spans="1:9" s="157" customFormat="1" ht="5.25" customHeight="1">
      <c r="A663" s="435"/>
      <c r="B663" s="446"/>
      <c r="C663" s="446"/>
      <c r="D663" s="446"/>
      <c r="E663" s="446"/>
      <c r="F663" s="446"/>
      <c r="G663" s="73"/>
      <c r="H663" s="25"/>
      <c r="I663" s="25"/>
    </row>
    <row r="664" spans="1:9" s="157" customFormat="1" ht="18" customHeight="1">
      <c r="A664" s="106" t="s">
        <v>1441</v>
      </c>
      <c r="B664" s="446"/>
      <c r="C664" s="446"/>
      <c r="D664" s="446"/>
      <c r="E664" s="691"/>
      <c r="F664" s="446"/>
      <c r="G664" s="73"/>
      <c r="H664" s="25"/>
      <c r="I664" s="25"/>
    </row>
    <row r="665" spans="1:9" s="157" customFormat="1" ht="5.25" customHeight="1">
      <c r="A665" s="435"/>
      <c r="B665" s="446"/>
      <c r="C665" s="446"/>
      <c r="D665" s="446"/>
      <c r="E665" s="446"/>
      <c r="F665" s="446"/>
      <c r="G665" s="73"/>
      <c r="H665" s="25"/>
      <c r="I665" s="25"/>
    </row>
    <row r="666" spans="1:9" s="157" customFormat="1" ht="18" customHeight="1">
      <c r="A666" s="106" t="s">
        <v>1442</v>
      </c>
      <c r="B666" s="446"/>
      <c r="C666" s="446"/>
      <c r="D666" s="446"/>
      <c r="E666" s="690"/>
      <c r="F666" s="446"/>
      <c r="G666" s="73"/>
      <c r="H666" s="25"/>
      <c r="I666" s="25"/>
    </row>
    <row r="667" spans="1:9" s="157" customFormat="1" ht="5.25" customHeight="1">
      <c r="A667" s="435"/>
      <c r="B667" s="446"/>
      <c r="C667" s="446"/>
      <c r="D667" s="446"/>
      <c r="E667" s="446"/>
      <c r="F667" s="446"/>
      <c r="G667" s="73"/>
      <c r="H667" s="25"/>
      <c r="I667" s="25"/>
    </row>
    <row r="668" spans="1:9" s="157" customFormat="1" ht="25.5" customHeight="1">
      <c r="A668" s="1195" t="s">
        <v>1460</v>
      </c>
      <c r="B668" s="898"/>
      <c r="C668" s="898"/>
      <c r="D668" s="900"/>
      <c r="E668" s="690"/>
      <c r="F668" s="446"/>
      <c r="G668" s="73"/>
      <c r="H668" s="25"/>
      <c r="I668" s="25"/>
    </row>
    <row r="669" spans="1:9" s="157" customFormat="1" ht="5.25" customHeight="1">
      <c r="A669" s="435"/>
      <c r="B669" s="446"/>
      <c r="C669" s="446"/>
      <c r="D669" s="446"/>
      <c r="E669" s="80"/>
      <c r="F669" s="80"/>
      <c r="G669" s="73"/>
      <c r="H669" s="25"/>
      <c r="I669" s="25"/>
    </row>
    <row r="670" spans="1:9" s="157" customFormat="1" ht="5.25" customHeight="1">
      <c r="A670" s="435"/>
      <c r="B670" s="446"/>
      <c r="C670" s="446"/>
      <c r="D670" s="446"/>
      <c r="E670" s="80"/>
      <c r="F670" s="80"/>
      <c r="G670" s="73"/>
      <c r="H670" s="25"/>
      <c r="I670" s="25"/>
    </row>
    <row r="671" spans="1:9" s="157" customFormat="1" ht="5.25" customHeight="1">
      <c r="A671" s="435"/>
      <c r="B671" s="446"/>
      <c r="C671" s="446"/>
      <c r="D671" s="446"/>
      <c r="E671" s="80"/>
      <c r="F671" s="80"/>
      <c r="G671" s="73"/>
      <c r="H671" s="25"/>
      <c r="I671" s="25"/>
    </row>
    <row r="672" spans="1:9" s="157" customFormat="1" ht="5.25" customHeight="1">
      <c r="A672" s="435"/>
      <c r="B672" s="446"/>
      <c r="C672" s="446"/>
      <c r="D672" s="446"/>
      <c r="E672" s="80"/>
      <c r="F672" s="80"/>
      <c r="G672" s="73"/>
      <c r="H672" s="25"/>
      <c r="I672" s="25"/>
    </row>
    <row r="673" spans="1:9" s="150" customFormat="1" ht="27" customHeight="1">
      <c r="A673" s="798" t="s">
        <v>1461</v>
      </c>
      <c r="B673" s="799"/>
      <c r="C673" s="799"/>
      <c r="D673" s="799"/>
      <c r="E673" s="799"/>
      <c r="F673" s="799"/>
      <c r="G673" s="73"/>
      <c r="H673" s="25"/>
      <c r="I673" s="25"/>
    </row>
    <row r="674" spans="1:9" s="150" customFormat="1" ht="5.25" customHeight="1">
      <c r="A674" s="435"/>
      <c r="B674" s="63"/>
      <c r="C674" s="63"/>
      <c r="D674" s="63"/>
      <c r="E674" s="63"/>
      <c r="F674" s="436"/>
      <c r="G674" s="73"/>
      <c r="H674" s="25"/>
      <c r="I674" s="25"/>
    </row>
    <row r="675" spans="1:9" s="20" customFormat="1" ht="125.25" customHeight="1">
      <c r="A675" s="695"/>
      <c r="B675" s="1191"/>
      <c r="C675" s="1192"/>
      <c r="D675" s="1192"/>
      <c r="E675" s="1193"/>
      <c r="F675" s="696"/>
      <c r="G675" s="73"/>
      <c r="H675" s="25"/>
      <c r="I675" s="25"/>
    </row>
    <row r="676" spans="1:9" s="157" customFormat="1" ht="5.25" customHeight="1">
      <c r="A676" s="435"/>
      <c r="B676" s="446"/>
      <c r="C676" s="446"/>
      <c r="D676" s="446"/>
      <c r="E676" s="80"/>
      <c r="F676" s="80"/>
      <c r="G676" s="73"/>
      <c r="H676" s="25"/>
      <c r="I676" s="25"/>
    </row>
    <row r="677" spans="1:9" s="157" customFormat="1" ht="5.25" customHeight="1">
      <c r="A677" s="435"/>
      <c r="B677" s="446"/>
      <c r="C677" s="446"/>
      <c r="D677" s="446"/>
      <c r="E677" s="80"/>
      <c r="F677" s="80"/>
      <c r="G677" s="73"/>
      <c r="H677" s="25"/>
      <c r="I677" s="25"/>
    </row>
    <row r="678" spans="1:9" s="157" customFormat="1" ht="5.25" customHeight="1">
      <c r="A678" s="435"/>
      <c r="B678" s="446"/>
      <c r="C678" s="446"/>
      <c r="D678" s="446"/>
      <c r="E678" s="80"/>
      <c r="F678" s="80"/>
      <c r="G678" s="73"/>
      <c r="H678" s="25"/>
      <c r="I678" s="25"/>
    </row>
    <row r="679" spans="1:9" s="157" customFormat="1" ht="5.25" customHeight="1">
      <c r="A679" s="435"/>
      <c r="B679" s="446"/>
      <c r="C679" s="446"/>
      <c r="D679" s="446"/>
      <c r="E679" s="80"/>
      <c r="F679" s="80"/>
      <c r="G679" s="73"/>
      <c r="H679" s="25"/>
      <c r="I679" s="25"/>
    </row>
    <row r="680" spans="1:9" s="157" customFormat="1" ht="18" customHeight="1">
      <c r="A680" s="435" t="s">
        <v>1469</v>
      </c>
      <c r="B680" s="446"/>
      <c r="C680" s="446"/>
      <c r="D680" s="446"/>
      <c r="E680" s="690"/>
      <c r="F680" s="446"/>
      <c r="G680" s="73"/>
      <c r="H680" s="25"/>
      <c r="I680" s="25"/>
    </row>
    <row r="681" spans="1:9" s="157" customFormat="1" ht="5.25" customHeight="1">
      <c r="A681" s="435"/>
      <c r="B681" s="446"/>
      <c r="C681" s="446"/>
      <c r="D681" s="446"/>
      <c r="E681" s="446"/>
      <c r="F681" s="446"/>
      <c r="G681" s="73"/>
      <c r="H681" s="25"/>
      <c r="I681" s="25"/>
    </row>
    <row r="682" spans="1:9" s="157" customFormat="1" ht="18" customHeight="1">
      <c r="A682" s="106" t="s">
        <v>1449</v>
      </c>
      <c r="B682" s="446"/>
      <c r="C682" s="446"/>
      <c r="D682" s="446"/>
      <c r="E682" s="690"/>
      <c r="F682" s="446"/>
      <c r="G682" s="73"/>
      <c r="H682" s="25"/>
      <c r="I682" s="25"/>
    </row>
    <row r="683" spans="1:9" s="157" customFormat="1" ht="5.25" customHeight="1">
      <c r="A683" s="435"/>
      <c r="B683" s="446"/>
      <c r="C683" s="446"/>
      <c r="D683" s="446"/>
      <c r="E683" s="446"/>
      <c r="F683" s="446"/>
      <c r="G683" s="73"/>
      <c r="H683" s="25"/>
      <c r="I683" s="25"/>
    </row>
    <row r="684" spans="1:9" s="157" customFormat="1" ht="18" customHeight="1">
      <c r="A684" s="106" t="s">
        <v>1450</v>
      </c>
      <c r="B684" s="446"/>
      <c r="C684" s="446"/>
      <c r="D684" s="446"/>
      <c r="E684" s="690"/>
      <c r="F684" s="446"/>
      <c r="G684" s="73"/>
      <c r="H684" s="25"/>
      <c r="I684" s="25"/>
    </row>
    <row r="685" spans="1:9" s="157" customFormat="1" ht="5.25" customHeight="1">
      <c r="A685" s="435"/>
      <c r="B685" s="446"/>
      <c r="C685" s="446"/>
      <c r="D685" s="446"/>
      <c r="E685" s="446"/>
      <c r="F685" s="446"/>
      <c r="G685" s="73"/>
      <c r="H685" s="25"/>
      <c r="I685" s="25"/>
    </row>
    <row r="686" spans="1:9" s="157" customFormat="1" ht="18" customHeight="1">
      <c r="A686" s="106" t="s">
        <v>1421</v>
      </c>
      <c r="B686" s="446"/>
      <c r="C686" s="446"/>
      <c r="D686" s="446"/>
      <c r="E686" s="690"/>
      <c r="F686" s="446"/>
      <c r="G686" s="73"/>
      <c r="H686" s="25"/>
      <c r="I686" s="25"/>
    </row>
    <row r="687" spans="1:9" s="157" customFormat="1" ht="5.25" customHeight="1">
      <c r="A687" s="435"/>
      <c r="B687" s="446"/>
      <c r="C687" s="446"/>
      <c r="D687" s="446"/>
      <c r="E687" s="446"/>
      <c r="F687" s="446"/>
      <c r="G687" s="73"/>
      <c r="H687" s="25"/>
      <c r="I687" s="25"/>
    </row>
    <row r="688" spans="1:9" s="157" customFormat="1" ht="18" customHeight="1">
      <c r="A688" s="106" t="s">
        <v>1451</v>
      </c>
      <c r="B688" s="446"/>
      <c r="C688" s="446"/>
      <c r="D688" s="446"/>
      <c r="E688" s="690"/>
      <c r="F688" s="446"/>
      <c r="G688" s="73"/>
      <c r="H688" s="25"/>
      <c r="I688" s="25"/>
    </row>
    <row r="689" spans="1:9" s="157" customFormat="1" ht="5.25" customHeight="1">
      <c r="A689" s="435"/>
      <c r="B689" s="446"/>
      <c r="C689" s="446"/>
      <c r="D689" s="446"/>
      <c r="E689" s="446"/>
      <c r="F689" s="446"/>
      <c r="G689" s="73"/>
      <c r="H689" s="25"/>
      <c r="I689" s="25"/>
    </row>
    <row r="690" spans="1:9" s="157" customFormat="1" ht="18" customHeight="1">
      <c r="A690" s="106" t="s">
        <v>1452</v>
      </c>
      <c r="B690" s="446"/>
      <c r="C690" s="446"/>
      <c r="D690" s="446"/>
      <c r="E690" s="690"/>
      <c r="F690" s="446"/>
      <c r="G690" s="73"/>
      <c r="H690" s="25"/>
      <c r="I690" s="25"/>
    </row>
    <row r="691" spans="1:9" s="157" customFormat="1" ht="5.25" customHeight="1">
      <c r="A691" s="435"/>
      <c r="B691" s="446"/>
      <c r="C691" s="446"/>
      <c r="D691" s="446"/>
      <c r="E691" s="446"/>
      <c r="F691" s="446"/>
      <c r="G691" s="73"/>
      <c r="H691" s="25"/>
      <c r="I691" s="25"/>
    </row>
    <row r="692" spans="1:9" s="157" customFormat="1" ht="18" customHeight="1">
      <c r="A692" s="106" t="s">
        <v>1453</v>
      </c>
      <c r="B692" s="446"/>
      <c r="C692" s="446"/>
      <c r="D692" s="446"/>
      <c r="E692" s="690"/>
      <c r="F692" s="446"/>
      <c r="G692" s="73"/>
      <c r="H692" s="25"/>
      <c r="I692" s="25"/>
    </row>
    <row r="693" spans="1:9" s="157" customFormat="1" ht="5.25" customHeight="1">
      <c r="A693" s="435"/>
      <c r="B693" s="446"/>
      <c r="C693" s="446"/>
      <c r="D693" s="446"/>
      <c r="E693" s="446"/>
      <c r="F693" s="446"/>
      <c r="G693" s="73"/>
      <c r="H693" s="25"/>
      <c r="I693" s="25"/>
    </row>
    <row r="694" spans="1:9" s="157" customFormat="1" ht="18" customHeight="1">
      <c r="A694" s="106" t="s">
        <v>1454</v>
      </c>
      <c r="B694" s="446"/>
      <c r="C694" s="446"/>
      <c r="D694" s="446"/>
      <c r="E694" s="690"/>
      <c r="F694" s="446"/>
      <c r="G694" s="73"/>
      <c r="H694" s="25"/>
      <c r="I694" s="25"/>
    </row>
    <row r="695" spans="1:9" s="157" customFormat="1" ht="5.25" customHeight="1">
      <c r="A695" s="435"/>
      <c r="B695" s="446"/>
      <c r="C695" s="446"/>
      <c r="D695" s="446"/>
      <c r="E695" s="446"/>
      <c r="F695" s="446"/>
      <c r="G695" s="73"/>
      <c r="H695" s="25"/>
      <c r="I695" s="25"/>
    </row>
    <row r="696" spans="1:9" s="157" customFormat="1" ht="18" customHeight="1">
      <c r="A696" s="106" t="s">
        <v>1455</v>
      </c>
      <c r="B696" s="446"/>
      <c r="C696" s="446"/>
      <c r="D696" s="446"/>
      <c r="E696" s="691"/>
      <c r="F696" s="446"/>
      <c r="G696" s="73"/>
      <c r="H696" s="25"/>
      <c r="I696" s="25"/>
    </row>
    <row r="697" spans="1:9" s="157" customFormat="1" ht="5.25" customHeight="1">
      <c r="A697" s="435"/>
      <c r="B697" s="446"/>
      <c r="C697" s="446"/>
      <c r="D697" s="446"/>
      <c r="E697" s="446"/>
      <c r="F697" s="446"/>
      <c r="G697" s="73"/>
      <c r="H697" s="25"/>
      <c r="I697" s="25"/>
    </row>
    <row r="698" spans="1:9" s="157" customFormat="1" ht="18" customHeight="1">
      <c r="A698" s="106" t="s">
        <v>1424</v>
      </c>
      <c r="B698" s="446"/>
      <c r="C698" s="446"/>
      <c r="D698" s="446"/>
      <c r="E698" s="690"/>
      <c r="F698" s="446"/>
      <c r="G698" s="73"/>
      <c r="H698" s="25"/>
      <c r="I698" s="25"/>
    </row>
    <row r="699" spans="1:9" s="157" customFormat="1" ht="5.25" customHeight="1">
      <c r="A699" s="435"/>
      <c r="B699" s="446"/>
      <c r="C699" s="446"/>
      <c r="D699" s="446"/>
      <c r="E699" s="446"/>
      <c r="F699" s="446"/>
      <c r="G699" s="73"/>
      <c r="H699" s="25"/>
      <c r="I699" s="25"/>
    </row>
    <row r="700" spans="1:9" s="157" customFormat="1" ht="18" customHeight="1">
      <c r="A700" s="106" t="s">
        <v>1456</v>
      </c>
      <c r="B700" s="446"/>
      <c r="C700" s="446"/>
      <c r="D700" s="446"/>
      <c r="E700" s="691"/>
      <c r="F700" s="446"/>
      <c r="G700" s="73"/>
      <c r="H700" s="25"/>
      <c r="I700" s="25"/>
    </row>
    <row r="701" spans="1:9" s="157" customFormat="1" ht="5.25" customHeight="1">
      <c r="A701" s="435"/>
      <c r="B701" s="446"/>
      <c r="C701" s="446"/>
      <c r="D701" s="446"/>
      <c r="E701" s="446"/>
      <c r="F701" s="446"/>
      <c r="G701" s="73"/>
      <c r="H701" s="25"/>
      <c r="I701" s="25"/>
    </row>
    <row r="702" spans="1:9" s="157" customFormat="1" ht="18" customHeight="1">
      <c r="A702" s="106" t="s">
        <v>1457</v>
      </c>
      <c r="B702" s="446"/>
      <c r="C702" s="446"/>
      <c r="D702" s="446"/>
      <c r="E702" s="691"/>
      <c r="F702" s="446"/>
      <c r="G702" s="73"/>
      <c r="H702" s="25"/>
      <c r="I702" s="25"/>
    </row>
    <row r="703" spans="1:9" s="157" customFormat="1" ht="5.25" customHeight="1">
      <c r="A703" s="435"/>
      <c r="B703" s="446"/>
      <c r="C703" s="446"/>
      <c r="D703" s="446"/>
      <c r="E703" s="446"/>
      <c r="F703" s="446"/>
      <c r="G703" s="73"/>
      <c r="H703" s="25"/>
      <c r="I703" s="25"/>
    </row>
    <row r="704" spans="1:9" s="157" customFormat="1" ht="18" customHeight="1">
      <c r="A704" s="106" t="s">
        <v>1458</v>
      </c>
      <c r="B704" s="446"/>
      <c r="C704" s="446"/>
      <c r="D704" s="446"/>
      <c r="E704" s="692"/>
      <c r="F704" s="446"/>
      <c r="G704" s="73"/>
      <c r="H704" s="25"/>
      <c r="I704" s="25"/>
    </row>
    <row r="705" spans="1:9" s="157" customFormat="1" ht="5.25" customHeight="1">
      <c r="A705" s="435"/>
      <c r="B705" s="446"/>
      <c r="C705" s="446"/>
      <c r="D705" s="446"/>
      <c r="E705" s="446"/>
      <c r="F705" s="446"/>
      <c r="G705" s="73"/>
      <c r="H705" s="25"/>
      <c r="I705" s="25"/>
    </row>
    <row r="706" spans="1:9" s="157" customFormat="1" ht="18" customHeight="1">
      <c r="A706" s="106" t="s">
        <v>1426</v>
      </c>
      <c r="B706" s="446"/>
      <c r="C706" s="446"/>
      <c r="D706" s="446"/>
      <c r="E706" s="691"/>
      <c r="F706" s="446"/>
      <c r="G706" s="73"/>
      <c r="H706" s="25"/>
      <c r="I706" s="25"/>
    </row>
    <row r="707" spans="1:9" s="157" customFormat="1" ht="5.25" customHeight="1">
      <c r="A707" s="435"/>
      <c r="B707" s="446"/>
      <c r="C707" s="446"/>
      <c r="D707" s="446"/>
      <c r="E707" s="446"/>
      <c r="F707" s="446"/>
      <c r="G707" s="73"/>
      <c r="H707" s="25"/>
      <c r="I707" s="25"/>
    </row>
    <row r="708" spans="1:9" s="157" customFormat="1" ht="18" customHeight="1">
      <c r="A708" s="106" t="s">
        <v>1427</v>
      </c>
      <c r="B708" s="446"/>
      <c r="C708" s="446"/>
      <c r="D708" s="446"/>
      <c r="E708" s="691"/>
      <c r="F708" s="446"/>
      <c r="G708" s="73"/>
      <c r="H708" s="25"/>
      <c r="I708" s="25"/>
    </row>
    <row r="709" spans="1:9" s="157" customFormat="1" ht="5.25" customHeight="1">
      <c r="A709" s="435"/>
      <c r="B709" s="446"/>
      <c r="C709" s="446"/>
      <c r="D709" s="446"/>
      <c r="E709" s="446"/>
      <c r="F709" s="446"/>
      <c r="G709" s="73"/>
      <c r="H709" s="25"/>
      <c r="I709" s="25"/>
    </row>
    <row r="710" spans="1:9" s="157" customFormat="1" ht="18" customHeight="1">
      <c r="A710" s="106" t="s">
        <v>1459</v>
      </c>
      <c r="B710" s="446"/>
      <c r="C710" s="446"/>
      <c r="D710" s="446"/>
      <c r="E710" s="691"/>
      <c r="F710" s="446"/>
      <c r="G710" s="73"/>
      <c r="H710" s="25"/>
      <c r="I710" s="25"/>
    </row>
    <row r="711" spans="1:9" s="157" customFormat="1" ht="5.25" customHeight="1">
      <c r="A711" s="435"/>
      <c r="B711" s="446"/>
      <c r="C711" s="446"/>
      <c r="D711" s="446"/>
      <c r="E711" s="446"/>
      <c r="F711" s="446"/>
      <c r="G711" s="73"/>
      <c r="H711" s="25"/>
      <c r="I711" s="25"/>
    </row>
    <row r="712" spans="1:9" s="157" customFormat="1" ht="18" customHeight="1">
      <c r="A712" s="106" t="s">
        <v>1431</v>
      </c>
      <c r="B712" s="446"/>
      <c r="C712" s="446"/>
      <c r="D712" s="446"/>
      <c r="E712" s="691"/>
      <c r="F712" s="446"/>
      <c r="G712" s="73"/>
      <c r="H712" s="25"/>
      <c r="I712" s="25"/>
    </row>
    <row r="713" spans="1:9" s="157" customFormat="1" ht="5.25" customHeight="1">
      <c r="A713" s="435"/>
      <c r="B713" s="446"/>
      <c r="C713" s="446"/>
      <c r="D713" s="446"/>
      <c r="E713" s="446"/>
      <c r="F713" s="446"/>
      <c r="G713" s="73"/>
      <c r="H713" s="25"/>
      <c r="I713" s="25"/>
    </row>
    <row r="714" spans="1:9" s="157" customFormat="1" ht="18" customHeight="1">
      <c r="A714" s="106" t="s">
        <v>1433</v>
      </c>
      <c r="B714" s="446"/>
      <c r="C714" s="446"/>
      <c r="D714" s="446"/>
      <c r="E714" s="692"/>
      <c r="F714" s="446"/>
      <c r="G714" s="73"/>
      <c r="H714" s="25"/>
      <c r="I714" s="25"/>
    </row>
    <row r="715" spans="1:9" s="157" customFormat="1" ht="5.25" customHeight="1">
      <c r="A715" s="435"/>
      <c r="B715" s="446"/>
      <c r="C715" s="446"/>
      <c r="D715" s="446"/>
      <c r="E715" s="446"/>
      <c r="F715" s="446"/>
      <c r="G715" s="73"/>
      <c r="H715" s="25"/>
      <c r="I715" s="25"/>
    </row>
    <row r="716" spans="1:9" s="157" customFormat="1" ht="18" customHeight="1">
      <c r="A716" s="106" t="s">
        <v>1434</v>
      </c>
      <c r="B716" s="446"/>
      <c r="C716" s="446"/>
      <c r="D716" s="446"/>
      <c r="E716" s="690"/>
      <c r="F716" s="446"/>
      <c r="G716" s="73"/>
      <c r="H716" s="25"/>
      <c r="I716" s="25"/>
    </row>
    <row r="717" spans="1:9" s="157" customFormat="1" ht="5.25" customHeight="1">
      <c r="A717" s="435"/>
      <c r="B717" s="446"/>
      <c r="C717" s="446"/>
      <c r="D717" s="446"/>
      <c r="E717" s="446"/>
      <c r="F717" s="446"/>
      <c r="G717" s="73"/>
      <c r="H717" s="25"/>
      <c r="I717" s="25"/>
    </row>
    <row r="718" spans="1:9" s="157" customFormat="1" ht="18" customHeight="1">
      <c r="A718" s="106" t="s">
        <v>1438</v>
      </c>
      <c r="B718" s="446"/>
      <c r="C718" s="446"/>
      <c r="D718" s="446"/>
      <c r="E718" s="690"/>
      <c r="F718" s="446"/>
      <c r="G718" s="73"/>
      <c r="H718" s="25"/>
      <c r="I718" s="25"/>
    </row>
    <row r="719" spans="1:9" s="157" customFormat="1" ht="5.25" customHeight="1">
      <c r="A719" s="435"/>
      <c r="B719" s="446"/>
      <c r="C719" s="446"/>
      <c r="D719" s="446"/>
      <c r="E719" s="446"/>
      <c r="F719" s="446"/>
      <c r="G719" s="73"/>
      <c r="H719" s="25"/>
      <c r="I719" s="25"/>
    </row>
    <row r="720" spans="1:9" s="157" customFormat="1" ht="18" customHeight="1">
      <c r="A720" s="106" t="s">
        <v>1439</v>
      </c>
      <c r="B720" s="446"/>
      <c r="C720" s="446"/>
      <c r="D720" s="446"/>
      <c r="E720" s="691"/>
      <c r="F720" s="446"/>
      <c r="G720" s="73"/>
      <c r="H720" s="25"/>
      <c r="I720" s="25"/>
    </row>
    <row r="721" spans="1:9" s="157" customFormat="1" ht="5.25" customHeight="1">
      <c r="A721" s="435"/>
      <c r="B721" s="446"/>
      <c r="C721" s="446"/>
      <c r="D721" s="446"/>
      <c r="E721" s="446"/>
      <c r="F721" s="446"/>
      <c r="G721" s="73"/>
      <c r="H721" s="25"/>
      <c r="I721" s="25"/>
    </row>
    <row r="722" spans="1:9" s="157" customFormat="1" ht="18" customHeight="1">
      <c r="A722" s="106" t="s">
        <v>1440</v>
      </c>
      <c r="B722" s="446"/>
      <c r="C722" s="446"/>
      <c r="D722" s="446"/>
      <c r="E722" s="692"/>
      <c r="F722" s="446"/>
      <c r="G722" s="73"/>
      <c r="H722" s="25"/>
      <c r="I722" s="25"/>
    </row>
    <row r="723" spans="1:9" s="157" customFormat="1" ht="5.25" customHeight="1">
      <c r="A723" s="435"/>
      <c r="B723" s="446"/>
      <c r="C723" s="446"/>
      <c r="D723" s="446"/>
      <c r="E723" s="446"/>
      <c r="F723" s="446"/>
      <c r="G723" s="73"/>
      <c r="H723" s="25"/>
      <c r="I723" s="25"/>
    </row>
    <row r="724" spans="1:9" s="157" customFormat="1" ht="18" customHeight="1">
      <c r="A724" s="106" t="s">
        <v>1441</v>
      </c>
      <c r="B724" s="446"/>
      <c r="C724" s="446"/>
      <c r="D724" s="446"/>
      <c r="E724" s="691"/>
      <c r="F724" s="446"/>
      <c r="G724" s="73"/>
      <c r="H724" s="25"/>
      <c r="I724" s="25"/>
    </row>
    <row r="725" spans="1:9" s="157" customFormat="1" ht="5.25" customHeight="1">
      <c r="A725" s="435"/>
      <c r="B725" s="446"/>
      <c r="C725" s="446"/>
      <c r="D725" s="446"/>
      <c r="E725" s="446"/>
      <c r="F725" s="446"/>
      <c r="G725" s="73"/>
      <c r="H725" s="25"/>
      <c r="I725" s="25"/>
    </row>
    <row r="726" spans="1:9" s="157" customFormat="1" ht="18" customHeight="1">
      <c r="A726" s="106" t="s">
        <v>1442</v>
      </c>
      <c r="B726" s="446"/>
      <c r="C726" s="446"/>
      <c r="D726" s="446"/>
      <c r="E726" s="690"/>
      <c r="F726" s="446"/>
      <c r="G726" s="73"/>
      <c r="H726" s="25"/>
      <c r="I726" s="25"/>
    </row>
    <row r="727" spans="1:9" s="157" customFormat="1" ht="5.25" customHeight="1">
      <c r="A727" s="435"/>
      <c r="B727" s="446"/>
      <c r="C727" s="446"/>
      <c r="D727" s="446"/>
      <c r="E727" s="446"/>
      <c r="F727" s="446"/>
      <c r="G727" s="73"/>
      <c r="H727" s="25"/>
      <c r="I727" s="25"/>
    </row>
    <row r="728" spans="1:9" s="157" customFormat="1" ht="32.25" customHeight="1">
      <c r="A728" s="1195" t="s">
        <v>1460</v>
      </c>
      <c r="B728" s="898"/>
      <c r="C728" s="898"/>
      <c r="D728" s="900"/>
      <c r="E728" s="690"/>
      <c r="F728" s="446"/>
      <c r="G728" s="73"/>
      <c r="H728" s="25"/>
      <c r="I728" s="25"/>
    </row>
    <row r="729" spans="1:9" s="157" customFormat="1" ht="11.25" customHeight="1">
      <c r="A729" s="435"/>
      <c r="B729" s="446"/>
      <c r="C729" s="446"/>
      <c r="D729" s="446"/>
      <c r="E729" s="80"/>
      <c r="F729" s="80"/>
      <c r="G729" s="73"/>
      <c r="H729" s="25"/>
      <c r="I729" s="25"/>
    </row>
    <row r="730" spans="1:9" s="157" customFormat="1" ht="5.25" customHeight="1">
      <c r="A730" s="435"/>
      <c r="B730" s="446"/>
      <c r="C730" s="446"/>
      <c r="D730" s="446"/>
      <c r="E730" s="80"/>
      <c r="F730" s="80"/>
      <c r="G730" s="73"/>
      <c r="H730" s="25"/>
      <c r="I730" s="25"/>
    </row>
    <row r="731" spans="1:9" s="157" customFormat="1" ht="5.25" customHeight="1">
      <c r="A731" s="435"/>
      <c r="B731" s="446"/>
      <c r="C731" s="446"/>
      <c r="D731" s="446"/>
      <c r="E731" s="80"/>
      <c r="F731" s="80"/>
      <c r="G731" s="73"/>
      <c r="H731" s="25"/>
      <c r="I731" s="25"/>
    </row>
    <row r="732" spans="1:9" s="157" customFormat="1" ht="5.25" customHeight="1">
      <c r="A732" s="435"/>
      <c r="B732" s="446"/>
      <c r="C732" s="446"/>
      <c r="D732" s="446"/>
      <c r="E732" s="80"/>
      <c r="F732" s="80"/>
      <c r="G732" s="73"/>
      <c r="H732" s="25"/>
      <c r="I732" s="25"/>
    </row>
    <row r="733" spans="1:9" s="150" customFormat="1" ht="27" customHeight="1">
      <c r="A733" s="798" t="s">
        <v>1461</v>
      </c>
      <c r="B733" s="799"/>
      <c r="C733" s="799"/>
      <c r="D733" s="799"/>
      <c r="E733" s="799"/>
      <c r="F733" s="799"/>
      <c r="G733" s="73"/>
      <c r="H733" s="25"/>
      <c r="I733" s="25"/>
    </row>
    <row r="734" spans="1:9" s="150" customFormat="1" ht="5.25" customHeight="1">
      <c r="A734" s="435"/>
      <c r="B734" s="63"/>
      <c r="C734" s="63"/>
      <c r="D734" s="63"/>
      <c r="E734" s="63"/>
      <c r="F734" s="436"/>
      <c r="G734" s="73"/>
      <c r="H734" s="25"/>
      <c r="I734" s="25"/>
    </row>
    <row r="735" spans="1:9" s="20" customFormat="1" ht="125.25" customHeight="1">
      <c r="A735" s="695"/>
      <c r="B735" s="1191"/>
      <c r="C735" s="1192"/>
      <c r="D735" s="1192"/>
      <c r="E735" s="1193"/>
      <c r="F735" s="696"/>
      <c r="G735" s="73"/>
      <c r="H735" s="25"/>
      <c r="I735" s="25"/>
    </row>
    <row r="736" spans="1:9" s="157" customFormat="1" ht="5.25" customHeight="1">
      <c r="A736" s="435"/>
      <c r="B736" s="446"/>
      <c r="C736" s="446"/>
      <c r="D736" s="446"/>
      <c r="E736" s="80"/>
      <c r="F736" s="80"/>
      <c r="G736" s="73"/>
      <c r="H736" s="25"/>
      <c r="I736" s="25"/>
    </row>
    <row r="737" spans="1:9" s="157" customFormat="1" ht="5.25" customHeight="1">
      <c r="A737" s="435"/>
      <c r="B737" s="446"/>
      <c r="C737" s="446"/>
      <c r="D737" s="446"/>
      <c r="E737" s="80"/>
      <c r="F737" s="80"/>
      <c r="G737" s="73"/>
      <c r="H737" s="25"/>
      <c r="I737" s="25"/>
    </row>
    <row r="738" spans="1:9" s="157" customFormat="1" ht="5.25" customHeight="1">
      <c r="A738" s="435"/>
      <c r="B738" s="446"/>
      <c r="C738" s="446"/>
      <c r="D738" s="446"/>
      <c r="E738" s="80"/>
      <c r="F738" s="80"/>
      <c r="G738" s="73"/>
      <c r="H738" s="25"/>
      <c r="I738" s="25"/>
    </row>
    <row r="739" spans="1:9" s="157" customFormat="1" ht="5.25" customHeight="1">
      <c r="A739" s="435"/>
      <c r="B739" s="446"/>
      <c r="C739" s="446"/>
      <c r="D739" s="446"/>
      <c r="E739" s="80"/>
      <c r="F739" s="80"/>
      <c r="G739" s="73"/>
      <c r="H739" s="25"/>
      <c r="I739" s="25"/>
    </row>
    <row r="740" spans="1:9" s="157" customFormat="1" ht="18" customHeight="1">
      <c r="A740" s="435" t="s">
        <v>1470</v>
      </c>
      <c r="B740" s="446"/>
      <c r="C740" s="446"/>
      <c r="D740" s="446"/>
      <c r="E740" s="690"/>
      <c r="F740" s="446"/>
      <c r="G740" s="73"/>
      <c r="H740" s="25"/>
      <c r="I740" s="25"/>
    </row>
    <row r="741" spans="1:9" s="157" customFormat="1" ht="5.25" customHeight="1">
      <c r="A741" s="435"/>
      <c r="B741" s="446"/>
      <c r="C741" s="446"/>
      <c r="D741" s="446"/>
      <c r="E741" s="446"/>
      <c r="F741" s="446"/>
      <c r="G741" s="73"/>
      <c r="H741" s="25"/>
      <c r="I741" s="25"/>
    </row>
    <row r="742" spans="1:9" s="157" customFormat="1" ht="18" customHeight="1">
      <c r="A742" s="106" t="s">
        <v>1449</v>
      </c>
      <c r="B742" s="446"/>
      <c r="C742" s="446"/>
      <c r="D742" s="446"/>
      <c r="E742" s="690"/>
      <c r="F742" s="446"/>
      <c r="G742" s="73"/>
      <c r="H742" s="25"/>
      <c r="I742" s="25"/>
    </row>
    <row r="743" spans="1:9" s="157" customFormat="1" ht="5.25" customHeight="1">
      <c r="A743" s="435"/>
      <c r="B743" s="446"/>
      <c r="C743" s="446"/>
      <c r="D743" s="446"/>
      <c r="E743" s="446"/>
      <c r="F743" s="446"/>
      <c r="G743" s="73"/>
      <c r="H743" s="25"/>
      <c r="I743" s="25"/>
    </row>
    <row r="744" spans="1:9" s="157" customFormat="1" ht="18" customHeight="1">
      <c r="A744" s="106" t="s">
        <v>1450</v>
      </c>
      <c r="B744" s="446"/>
      <c r="C744" s="446"/>
      <c r="D744" s="446"/>
      <c r="E744" s="690"/>
      <c r="F744" s="446"/>
      <c r="G744" s="73"/>
      <c r="H744" s="25"/>
      <c r="I744" s="25"/>
    </row>
    <row r="745" spans="1:9" s="157" customFormat="1" ht="5.25" customHeight="1">
      <c r="A745" s="435"/>
      <c r="B745" s="446"/>
      <c r="C745" s="446"/>
      <c r="D745" s="446"/>
      <c r="E745" s="446"/>
      <c r="F745" s="446"/>
      <c r="G745" s="73"/>
      <c r="H745" s="25"/>
      <c r="I745" s="25"/>
    </row>
    <row r="746" spans="1:9" s="157" customFormat="1" ht="18" customHeight="1">
      <c r="A746" s="106" t="s">
        <v>1421</v>
      </c>
      <c r="B746" s="446"/>
      <c r="C746" s="446"/>
      <c r="D746" s="446"/>
      <c r="E746" s="690"/>
      <c r="F746" s="446"/>
      <c r="G746" s="73"/>
      <c r="H746" s="25"/>
      <c r="I746" s="25"/>
    </row>
    <row r="747" spans="1:9" s="157" customFormat="1" ht="5.25" customHeight="1">
      <c r="A747" s="435"/>
      <c r="B747" s="446"/>
      <c r="C747" s="446"/>
      <c r="D747" s="446"/>
      <c r="E747" s="446"/>
      <c r="F747" s="446"/>
      <c r="G747" s="73"/>
      <c r="H747" s="25"/>
      <c r="I747" s="25"/>
    </row>
    <row r="748" spans="1:9" s="157" customFormat="1" ht="18" customHeight="1">
      <c r="A748" s="106" t="s">
        <v>1451</v>
      </c>
      <c r="B748" s="446"/>
      <c r="C748" s="446"/>
      <c r="D748" s="446"/>
      <c r="E748" s="690"/>
      <c r="F748" s="446"/>
      <c r="G748" s="73"/>
      <c r="H748" s="25"/>
      <c r="I748" s="25"/>
    </row>
    <row r="749" spans="1:9" s="157" customFormat="1" ht="5.25" customHeight="1">
      <c r="A749" s="435"/>
      <c r="B749" s="446"/>
      <c r="C749" s="446"/>
      <c r="D749" s="446"/>
      <c r="E749" s="446"/>
      <c r="F749" s="446"/>
      <c r="G749" s="73"/>
      <c r="H749" s="25"/>
      <c r="I749" s="25"/>
    </row>
    <row r="750" spans="1:9" s="157" customFormat="1" ht="18" customHeight="1">
      <c r="A750" s="106" t="s">
        <v>1452</v>
      </c>
      <c r="B750" s="446"/>
      <c r="C750" s="446"/>
      <c r="D750" s="446"/>
      <c r="E750" s="690"/>
      <c r="F750" s="446"/>
      <c r="G750" s="73"/>
      <c r="H750" s="25"/>
      <c r="I750" s="25"/>
    </row>
    <row r="751" spans="1:9" s="157" customFormat="1" ht="5.25" customHeight="1">
      <c r="A751" s="435"/>
      <c r="B751" s="446"/>
      <c r="C751" s="446"/>
      <c r="D751" s="446"/>
      <c r="E751" s="446"/>
      <c r="F751" s="446"/>
      <c r="G751" s="73"/>
      <c r="H751" s="25"/>
      <c r="I751" s="25"/>
    </row>
    <row r="752" spans="1:9" s="157" customFormat="1" ht="18" customHeight="1">
      <c r="A752" s="106" t="s">
        <v>1453</v>
      </c>
      <c r="B752" s="446"/>
      <c r="C752" s="446"/>
      <c r="D752" s="446"/>
      <c r="E752" s="690"/>
      <c r="F752" s="446"/>
      <c r="G752" s="73"/>
      <c r="H752" s="25"/>
      <c r="I752" s="25"/>
    </row>
    <row r="753" spans="1:9" s="157" customFormat="1" ht="5.25" customHeight="1">
      <c r="A753" s="435"/>
      <c r="B753" s="446"/>
      <c r="C753" s="446"/>
      <c r="D753" s="446"/>
      <c r="E753" s="446"/>
      <c r="F753" s="446"/>
      <c r="G753" s="73"/>
      <c r="H753" s="25"/>
      <c r="I753" s="25"/>
    </row>
    <row r="754" spans="1:9" s="157" customFormat="1" ht="18" customHeight="1">
      <c r="A754" s="106" t="s">
        <v>1454</v>
      </c>
      <c r="B754" s="446"/>
      <c r="C754" s="446"/>
      <c r="D754" s="446"/>
      <c r="E754" s="690"/>
      <c r="F754" s="446"/>
      <c r="G754" s="73"/>
      <c r="H754" s="25"/>
      <c r="I754" s="25"/>
    </row>
    <row r="755" spans="1:9" s="157" customFormat="1" ht="5.25" customHeight="1">
      <c r="A755" s="435"/>
      <c r="B755" s="446"/>
      <c r="C755" s="446"/>
      <c r="D755" s="446"/>
      <c r="E755" s="446"/>
      <c r="F755" s="446"/>
      <c r="G755" s="73"/>
      <c r="H755" s="25"/>
      <c r="I755" s="25"/>
    </row>
    <row r="756" spans="1:9" s="157" customFormat="1" ht="18" customHeight="1">
      <c r="A756" s="106" t="s">
        <v>1455</v>
      </c>
      <c r="B756" s="446"/>
      <c r="C756" s="446"/>
      <c r="D756" s="446"/>
      <c r="E756" s="691"/>
      <c r="F756" s="446"/>
      <c r="G756" s="73"/>
      <c r="H756" s="25"/>
      <c r="I756" s="25"/>
    </row>
    <row r="757" spans="1:9" s="157" customFormat="1" ht="5.25" customHeight="1">
      <c r="A757" s="435"/>
      <c r="B757" s="446"/>
      <c r="C757" s="446"/>
      <c r="D757" s="446"/>
      <c r="E757" s="446"/>
      <c r="F757" s="446"/>
      <c r="G757" s="73"/>
      <c r="H757" s="25"/>
      <c r="I757" s="25"/>
    </row>
    <row r="758" spans="1:9" s="157" customFormat="1" ht="18" customHeight="1">
      <c r="A758" s="106" t="s">
        <v>1424</v>
      </c>
      <c r="B758" s="446"/>
      <c r="C758" s="446"/>
      <c r="D758" s="446"/>
      <c r="E758" s="690"/>
      <c r="F758" s="446"/>
      <c r="G758" s="73"/>
      <c r="H758" s="25"/>
      <c r="I758" s="25"/>
    </row>
    <row r="759" spans="1:9" s="157" customFormat="1" ht="5.25" customHeight="1">
      <c r="A759" s="435"/>
      <c r="B759" s="446"/>
      <c r="C759" s="446"/>
      <c r="D759" s="446"/>
      <c r="E759" s="446"/>
      <c r="F759" s="446"/>
      <c r="G759" s="73"/>
      <c r="H759" s="25"/>
      <c r="I759" s="25"/>
    </row>
    <row r="760" spans="1:9" s="157" customFormat="1" ht="18" customHeight="1">
      <c r="A760" s="106" t="s">
        <v>1456</v>
      </c>
      <c r="B760" s="446"/>
      <c r="C760" s="446"/>
      <c r="D760" s="446"/>
      <c r="E760" s="691"/>
      <c r="F760" s="446"/>
      <c r="G760" s="73"/>
      <c r="H760" s="25"/>
      <c r="I760" s="25"/>
    </row>
    <row r="761" spans="1:9" s="157" customFormat="1" ht="5.25" customHeight="1">
      <c r="A761" s="435"/>
      <c r="B761" s="446"/>
      <c r="C761" s="446"/>
      <c r="D761" s="446"/>
      <c r="E761" s="446"/>
      <c r="F761" s="446"/>
      <c r="G761" s="73"/>
      <c r="H761" s="25"/>
      <c r="I761" s="25"/>
    </row>
    <row r="762" spans="1:9" s="157" customFormat="1" ht="18" customHeight="1">
      <c r="A762" s="106" t="s">
        <v>1457</v>
      </c>
      <c r="B762" s="446"/>
      <c r="C762" s="446"/>
      <c r="D762" s="446"/>
      <c r="E762" s="691"/>
      <c r="F762" s="446"/>
      <c r="G762" s="73"/>
      <c r="H762" s="25"/>
      <c r="I762" s="25"/>
    </row>
    <row r="763" spans="1:9" s="157" customFormat="1" ht="5.25" customHeight="1">
      <c r="A763" s="435"/>
      <c r="B763" s="446"/>
      <c r="C763" s="446"/>
      <c r="D763" s="446"/>
      <c r="E763" s="446"/>
      <c r="F763" s="446"/>
      <c r="G763" s="73"/>
      <c r="H763" s="25"/>
      <c r="I763" s="25"/>
    </row>
    <row r="764" spans="1:9" s="157" customFormat="1" ht="18" customHeight="1">
      <c r="A764" s="106" t="s">
        <v>1458</v>
      </c>
      <c r="B764" s="446"/>
      <c r="C764" s="446"/>
      <c r="D764" s="446"/>
      <c r="E764" s="692"/>
      <c r="F764" s="446"/>
      <c r="G764" s="73"/>
      <c r="H764" s="25"/>
      <c r="I764" s="25"/>
    </row>
    <row r="765" spans="1:9" s="157" customFormat="1" ht="5.25" customHeight="1">
      <c r="A765" s="435"/>
      <c r="B765" s="446"/>
      <c r="C765" s="446"/>
      <c r="D765" s="446"/>
      <c r="E765" s="446"/>
      <c r="F765" s="446"/>
      <c r="G765" s="73"/>
      <c r="H765" s="25"/>
      <c r="I765" s="25"/>
    </row>
    <row r="766" spans="1:9" s="157" customFormat="1" ht="18" customHeight="1">
      <c r="A766" s="106" t="s">
        <v>1426</v>
      </c>
      <c r="B766" s="446"/>
      <c r="C766" s="446"/>
      <c r="D766" s="446"/>
      <c r="E766" s="691"/>
      <c r="F766" s="446"/>
      <c r="G766" s="73"/>
      <c r="H766" s="25"/>
      <c r="I766" s="25"/>
    </row>
    <row r="767" spans="1:9" s="157" customFormat="1" ht="5.25" customHeight="1">
      <c r="A767" s="435"/>
      <c r="B767" s="446"/>
      <c r="C767" s="446"/>
      <c r="D767" s="446"/>
      <c r="E767" s="446"/>
      <c r="F767" s="446"/>
      <c r="G767" s="73"/>
      <c r="H767" s="25"/>
      <c r="I767" s="25"/>
    </row>
    <row r="768" spans="1:9" s="157" customFormat="1" ht="18" customHeight="1">
      <c r="A768" s="106" t="s">
        <v>1427</v>
      </c>
      <c r="B768" s="446"/>
      <c r="C768" s="446"/>
      <c r="D768" s="446"/>
      <c r="E768" s="691"/>
      <c r="F768" s="446"/>
      <c r="G768" s="73"/>
      <c r="H768" s="25"/>
      <c r="I768" s="25"/>
    </row>
    <row r="769" spans="1:9" s="157" customFormat="1" ht="5.25" customHeight="1">
      <c r="A769" s="435"/>
      <c r="B769" s="446"/>
      <c r="C769" s="446"/>
      <c r="D769" s="446"/>
      <c r="E769" s="446"/>
      <c r="F769" s="446"/>
      <c r="G769" s="73"/>
      <c r="H769" s="25"/>
      <c r="I769" s="25"/>
    </row>
    <row r="770" spans="1:9" s="157" customFormat="1" ht="18" customHeight="1">
      <c r="A770" s="106" t="s">
        <v>1459</v>
      </c>
      <c r="B770" s="446"/>
      <c r="C770" s="446"/>
      <c r="D770" s="446"/>
      <c r="E770" s="691"/>
      <c r="F770" s="446"/>
      <c r="G770" s="73"/>
      <c r="H770" s="25"/>
      <c r="I770" s="25"/>
    </row>
    <row r="771" spans="1:9" s="157" customFormat="1" ht="5.25" customHeight="1">
      <c r="A771" s="435"/>
      <c r="B771" s="446"/>
      <c r="C771" s="446"/>
      <c r="D771" s="446"/>
      <c r="E771" s="446"/>
      <c r="F771" s="446"/>
      <c r="G771" s="73"/>
      <c r="H771" s="25"/>
      <c r="I771" s="25"/>
    </row>
    <row r="772" spans="1:9" s="157" customFormat="1" ht="18" customHeight="1">
      <c r="A772" s="106" t="s">
        <v>1431</v>
      </c>
      <c r="B772" s="446"/>
      <c r="C772" s="446"/>
      <c r="D772" s="446"/>
      <c r="E772" s="691"/>
      <c r="F772" s="446"/>
      <c r="G772" s="73"/>
      <c r="H772" s="25"/>
      <c r="I772" s="25"/>
    </row>
    <row r="773" spans="1:9" s="157" customFormat="1" ht="5.25" customHeight="1">
      <c r="A773" s="435"/>
      <c r="B773" s="446"/>
      <c r="C773" s="446"/>
      <c r="D773" s="446"/>
      <c r="E773" s="446"/>
      <c r="F773" s="446"/>
      <c r="G773" s="73"/>
      <c r="H773" s="25"/>
      <c r="I773" s="25"/>
    </row>
    <row r="774" spans="1:9" s="157" customFormat="1" ht="18" customHeight="1">
      <c r="A774" s="106" t="s">
        <v>1433</v>
      </c>
      <c r="B774" s="446"/>
      <c r="C774" s="446"/>
      <c r="D774" s="446"/>
      <c r="E774" s="692"/>
      <c r="F774" s="446"/>
      <c r="G774" s="73"/>
      <c r="H774" s="25"/>
      <c r="I774" s="25"/>
    </row>
    <row r="775" spans="1:9" s="157" customFormat="1" ht="5.25" customHeight="1">
      <c r="A775" s="435"/>
      <c r="B775" s="446"/>
      <c r="C775" s="446"/>
      <c r="D775" s="446"/>
      <c r="E775" s="446"/>
      <c r="F775" s="446"/>
      <c r="G775" s="73"/>
      <c r="H775" s="25"/>
      <c r="I775" s="25"/>
    </row>
    <row r="776" spans="1:9" s="157" customFormat="1" ht="18" customHeight="1">
      <c r="A776" s="106" t="s">
        <v>1434</v>
      </c>
      <c r="B776" s="446"/>
      <c r="C776" s="446"/>
      <c r="D776" s="446"/>
      <c r="E776" s="690"/>
      <c r="F776" s="446"/>
      <c r="G776" s="73"/>
      <c r="H776" s="25"/>
      <c r="I776" s="25"/>
    </row>
    <row r="777" spans="1:9" s="157" customFormat="1" ht="5.25" customHeight="1">
      <c r="A777" s="435"/>
      <c r="B777" s="446"/>
      <c r="C777" s="446"/>
      <c r="D777" s="446"/>
      <c r="E777" s="446"/>
      <c r="F777" s="446"/>
      <c r="G777" s="73"/>
      <c r="H777" s="25"/>
      <c r="I777" s="25"/>
    </row>
    <row r="778" spans="1:9" s="157" customFormat="1" ht="18" customHeight="1">
      <c r="A778" s="106" t="s">
        <v>1438</v>
      </c>
      <c r="B778" s="446"/>
      <c r="C778" s="446"/>
      <c r="D778" s="446"/>
      <c r="E778" s="690"/>
      <c r="F778" s="446"/>
      <c r="G778" s="73"/>
      <c r="H778" s="25"/>
      <c r="I778" s="25"/>
    </row>
    <row r="779" spans="1:9" s="157" customFormat="1" ht="5.25" customHeight="1">
      <c r="A779" s="435"/>
      <c r="B779" s="446"/>
      <c r="C779" s="446"/>
      <c r="D779" s="446"/>
      <c r="E779" s="446"/>
      <c r="F779" s="446"/>
      <c r="G779" s="73"/>
      <c r="H779" s="25"/>
      <c r="I779" s="25"/>
    </row>
    <row r="780" spans="1:9" s="157" customFormat="1" ht="18" customHeight="1">
      <c r="A780" s="106" t="s">
        <v>1439</v>
      </c>
      <c r="B780" s="446"/>
      <c r="C780" s="446"/>
      <c r="D780" s="446"/>
      <c r="E780" s="691"/>
      <c r="F780" s="446"/>
      <c r="G780" s="73"/>
      <c r="H780" s="25"/>
      <c r="I780" s="25"/>
    </row>
    <row r="781" spans="1:9" s="157" customFormat="1" ht="5.25" customHeight="1">
      <c r="A781" s="435"/>
      <c r="B781" s="446"/>
      <c r="C781" s="446"/>
      <c r="D781" s="446"/>
      <c r="E781" s="446"/>
      <c r="F781" s="446"/>
      <c r="G781" s="73"/>
      <c r="H781" s="25"/>
      <c r="I781" s="25"/>
    </row>
    <row r="782" spans="1:9" s="157" customFormat="1" ht="18" customHeight="1">
      <c r="A782" s="106" t="s">
        <v>1440</v>
      </c>
      <c r="B782" s="446"/>
      <c r="C782" s="446"/>
      <c r="D782" s="446"/>
      <c r="E782" s="692"/>
      <c r="F782" s="446"/>
      <c r="G782" s="73"/>
      <c r="H782" s="25"/>
      <c r="I782" s="25"/>
    </row>
    <row r="783" spans="1:9" s="157" customFormat="1" ht="5.25" customHeight="1">
      <c r="A783" s="435"/>
      <c r="B783" s="446"/>
      <c r="C783" s="446"/>
      <c r="D783" s="446"/>
      <c r="E783" s="446"/>
      <c r="F783" s="446"/>
      <c r="G783" s="73"/>
      <c r="H783" s="25"/>
      <c r="I783" s="25"/>
    </row>
    <row r="784" spans="1:9" s="157" customFormat="1" ht="18" customHeight="1">
      <c r="A784" s="106" t="s">
        <v>1441</v>
      </c>
      <c r="B784" s="446"/>
      <c r="C784" s="446"/>
      <c r="D784" s="446"/>
      <c r="E784" s="691"/>
      <c r="F784" s="446"/>
      <c r="G784" s="73"/>
      <c r="H784" s="25"/>
      <c r="I784" s="25"/>
    </row>
    <row r="785" spans="1:9" s="157" customFormat="1" ht="5.25" customHeight="1">
      <c r="A785" s="435"/>
      <c r="B785" s="446"/>
      <c r="C785" s="446"/>
      <c r="D785" s="446"/>
      <c r="E785" s="446"/>
      <c r="F785" s="446"/>
      <c r="G785" s="73"/>
      <c r="H785" s="25"/>
      <c r="I785" s="25"/>
    </row>
    <row r="786" spans="1:9" s="157" customFormat="1" ht="18" customHeight="1">
      <c r="A786" s="106" t="s">
        <v>1442</v>
      </c>
      <c r="B786" s="446"/>
      <c r="C786" s="446"/>
      <c r="D786" s="446"/>
      <c r="E786" s="690"/>
      <c r="F786" s="446"/>
      <c r="G786" s="73"/>
      <c r="H786" s="25"/>
      <c r="I786" s="25"/>
    </row>
    <row r="787" spans="1:9" s="157" customFormat="1" ht="5.25" customHeight="1">
      <c r="A787" s="435"/>
      <c r="B787" s="446"/>
      <c r="C787" s="446"/>
      <c r="D787" s="446"/>
      <c r="E787" s="446"/>
      <c r="F787" s="446"/>
      <c r="G787" s="73"/>
      <c r="H787" s="25"/>
      <c r="I787" s="25"/>
    </row>
    <row r="788" spans="1:9" s="157" customFormat="1" ht="30" customHeight="1">
      <c r="A788" s="1195" t="s">
        <v>1460</v>
      </c>
      <c r="B788" s="898"/>
      <c r="C788" s="898"/>
      <c r="D788" s="900"/>
      <c r="E788" s="690"/>
      <c r="F788" s="446"/>
      <c r="G788" s="73"/>
      <c r="H788" s="25"/>
      <c r="I788" s="25"/>
    </row>
    <row r="789" spans="1:9" s="157" customFormat="1" ht="5.25" customHeight="1">
      <c r="A789" s="435"/>
      <c r="B789" s="446"/>
      <c r="C789" s="446"/>
      <c r="D789" s="446"/>
      <c r="E789" s="80"/>
      <c r="F789" s="80"/>
      <c r="G789" s="73"/>
      <c r="H789" s="25"/>
      <c r="I789" s="25"/>
    </row>
    <row r="790" spans="1:9" s="157" customFormat="1" ht="5.25" customHeight="1">
      <c r="A790" s="435"/>
      <c r="B790" s="446"/>
      <c r="C790" s="446"/>
      <c r="D790" s="446"/>
      <c r="E790" s="80"/>
      <c r="F790" s="80"/>
      <c r="G790" s="73"/>
      <c r="H790" s="25"/>
      <c r="I790" s="25"/>
    </row>
    <row r="791" spans="1:9" s="157" customFormat="1" ht="5.25" customHeight="1">
      <c r="A791" s="435"/>
      <c r="B791" s="446"/>
      <c r="C791" s="446"/>
      <c r="D791" s="446"/>
      <c r="E791" s="80"/>
      <c r="F791" s="80"/>
      <c r="G791" s="73"/>
      <c r="H791" s="25"/>
      <c r="I791" s="25"/>
    </row>
    <row r="792" spans="1:9" s="157" customFormat="1" ht="5.25" customHeight="1">
      <c r="A792" s="435"/>
      <c r="B792" s="446"/>
      <c r="C792" s="446"/>
      <c r="D792" s="446"/>
      <c r="E792" s="80"/>
      <c r="F792" s="80"/>
      <c r="G792" s="73"/>
      <c r="H792" s="25"/>
      <c r="I792" s="25"/>
    </row>
    <row r="793" spans="1:9" s="150" customFormat="1" ht="27" customHeight="1">
      <c r="A793" s="798" t="s">
        <v>1461</v>
      </c>
      <c r="B793" s="799"/>
      <c r="C793" s="799"/>
      <c r="D793" s="799"/>
      <c r="E793" s="799"/>
      <c r="F793" s="799"/>
      <c r="G793" s="73"/>
      <c r="H793" s="25"/>
      <c r="I793" s="25"/>
    </row>
    <row r="794" spans="1:9" s="150" customFormat="1" ht="5.25" customHeight="1">
      <c r="A794" s="435"/>
      <c r="B794" s="63"/>
      <c r="C794" s="63"/>
      <c r="D794" s="63"/>
      <c r="E794" s="63"/>
      <c r="F794" s="436"/>
      <c r="G794" s="73"/>
      <c r="H794" s="25"/>
      <c r="I794" s="25"/>
    </row>
    <row r="795" spans="1:9" s="20" customFormat="1" ht="125.25" customHeight="1">
      <c r="A795" s="695"/>
      <c r="B795" s="1191"/>
      <c r="C795" s="1192"/>
      <c r="D795" s="1192"/>
      <c r="E795" s="1193"/>
      <c r="F795" s="696"/>
      <c r="G795" s="73"/>
      <c r="H795" s="25"/>
      <c r="I795" s="25"/>
    </row>
    <row r="796" spans="1:9" s="157" customFormat="1" ht="5.25" customHeight="1">
      <c r="A796" s="435"/>
      <c r="B796" s="446"/>
      <c r="C796" s="446"/>
      <c r="D796" s="446"/>
      <c r="E796" s="80"/>
      <c r="F796" s="80"/>
      <c r="G796" s="73"/>
      <c r="H796" s="25"/>
      <c r="I796" s="25"/>
    </row>
    <row r="797" spans="1:9" s="157" customFormat="1" ht="5.25" customHeight="1">
      <c r="A797" s="435"/>
      <c r="B797" s="446"/>
      <c r="C797" s="446"/>
      <c r="D797" s="446"/>
      <c r="E797" s="80"/>
      <c r="F797" s="80"/>
      <c r="G797" s="73"/>
      <c r="H797" s="25"/>
      <c r="I797" s="25"/>
    </row>
    <row r="798" spans="1:9" s="157" customFormat="1" ht="5.25" customHeight="1">
      <c r="A798" s="435"/>
      <c r="B798" s="446"/>
      <c r="C798" s="446"/>
      <c r="D798" s="446"/>
      <c r="E798" s="80"/>
      <c r="F798" s="80"/>
      <c r="G798" s="73"/>
      <c r="H798" s="25"/>
      <c r="I798" s="25"/>
    </row>
    <row r="799" spans="1:9" s="157" customFormat="1" ht="5.25" customHeight="1">
      <c r="A799" s="435"/>
      <c r="B799" s="446"/>
      <c r="C799" s="446"/>
      <c r="D799" s="446"/>
      <c r="E799" s="80"/>
      <c r="F799" s="80"/>
      <c r="G799" s="73"/>
      <c r="H799" s="25"/>
      <c r="I799" s="25"/>
    </row>
    <row r="800" spans="1:9" s="150" customFormat="1" ht="27" customHeight="1">
      <c r="A800" s="798" t="s">
        <v>1471</v>
      </c>
      <c r="B800" s="799"/>
      <c r="C800" s="799"/>
      <c r="D800" s="799"/>
      <c r="E800" s="799"/>
      <c r="F800" s="799"/>
      <c r="G800" s="73"/>
      <c r="H800" s="25"/>
      <c r="I800" s="25"/>
    </row>
    <row r="801" spans="1:9" s="150" customFormat="1" ht="5.25" customHeight="1">
      <c r="A801" s="435"/>
      <c r="B801" s="63"/>
      <c r="C801" s="63"/>
      <c r="D801" s="63"/>
      <c r="E801" s="63"/>
      <c r="F801" s="436"/>
      <c r="G801" s="73"/>
      <c r="H801" s="25"/>
      <c r="I801" s="25"/>
    </row>
    <row r="802" spans="1:9" s="20" customFormat="1" ht="125.25" customHeight="1">
      <c r="A802" s="945"/>
      <c r="B802" s="946"/>
      <c r="C802" s="946"/>
      <c r="D802" s="946"/>
      <c r="E802" s="946"/>
      <c r="F802" s="947"/>
      <c r="G802" s="73"/>
      <c r="H802" s="25"/>
      <c r="I802" s="25"/>
    </row>
    <row r="803" spans="1:9" s="150" customFormat="1" ht="5.25" customHeight="1" thickBot="1">
      <c r="A803" s="435"/>
      <c r="B803" s="63"/>
      <c r="C803" s="63"/>
      <c r="D803" s="63"/>
      <c r="E803" s="63"/>
      <c r="F803" s="436"/>
      <c r="G803" s="73"/>
      <c r="H803" s="25"/>
      <c r="I803" s="25"/>
    </row>
    <row r="804" spans="1:9" ht="14.5" thickBot="1">
      <c r="A804" s="662" t="s">
        <v>1472</v>
      </c>
      <c r="B804" s="21"/>
      <c r="C804" s="21"/>
      <c r="D804" s="21"/>
      <c r="E804" s="21"/>
      <c r="F804" s="76"/>
      <c r="G804" s="77"/>
    </row>
    <row r="805" spans="1:9" s="150" customFormat="1" ht="7.75" customHeight="1">
      <c r="A805" s="435"/>
      <c r="B805" s="63"/>
      <c r="C805" s="63"/>
      <c r="D805" s="63"/>
      <c r="E805" s="63"/>
      <c r="F805" s="436"/>
      <c r="G805" s="73"/>
      <c r="H805" s="25"/>
      <c r="I805" s="25"/>
    </row>
    <row r="806" spans="1:9" s="150" customFormat="1" ht="25.5" customHeight="1">
      <c r="A806" s="395" t="s">
        <v>1473</v>
      </c>
      <c r="B806" s="383"/>
      <c r="C806" s="383"/>
      <c r="D806" s="235"/>
      <c r="E806" s="948"/>
      <c r="F806" s="949"/>
      <c r="G806" s="234"/>
      <c r="H806" s="25"/>
      <c r="I806" s="25"/>
    </row>
    <row r="807" spans="1:9" s="150" customFormat="1" ht="5.25" customHeight="1">
      <c r="A807" s="384"/>
      <c r="B807" s="385"/>
      <c r="C807" s="385"/>
      <c r="D807" s="436"/>
      <c r="E807" s="436"/>
      <c r="F807" s="436"/>
      <c r="G807" s="73"/>
      <c r="H807" s="25"/>
      <c r="I807" s="25"/>
    </row>
    <row r="808" spans="1:9" s="150" customFormat="1" ht="72" customHeight="1">
      <c r="A808" s="394" t="s">
        <v>1474</v>
      </c>
      <c r="B808" s="436"/>
      <c r="C808" s="436"/>
      <c r="D808" s="436"/>
      <c r="E808" s="979"/>
      <c r="F808" s="947"/>
      <c r="G808" s="73"/>
      <c r="H808" s="25"/>
      <c r="I808" s="25"/>
    </row>
    <row r="809" spans="1:9" s="150" customFormat="1" ht="12.75" customHeight="1">
      <c r="A809" s="394"/>
      <c r="B809" s="436"/>
      <c r="C809" s="436"/>
      <c r="D809" s="436"/>
      <c r="E809" s="697"/>
      <c r="F809" s="697"/>
      <c r="G809" s="73"/>
      <c r="H809" s="25"/>
      <c r="I809" s="25"/>
    </row>
    <row r="810" spans="1:9" s="157" customFormat="1" ht="18" customHeight="1">
      <c r="A810" s="395" t="s">
        <v>1475</v>
      </c>
      <c r="B810" s="446"/>
      <c r="C810" s="446"/>
      <c r="D810" s="446"/>
      <c r="E810" s="948"/>
      <c r="F810" s="949"/>
      <c r="G810" s="73"/>
      <c r="H810" s="25"/>
      <c r="I810" s="25"/>
    </row>
    <row r="811" spans="1:9" s="157" customFormat="1" ht="11.25" customHeight="1">
      <c r="A811" s="435"/>
      <c r="B811" s="446"/>
      <c r="C811" s="446"/>
      <c r="D811" s="446"/>
      <c r="E811" s="80"/>
      <c r="F811" s="80"/>
      <c r="G811" s="73"/>
      <c r="H811" s="25"/>
      <c r="I811" s="25"/>
    </row>
    <row r="812" spans="1:9" s="150" customFormat="1" ht="72" customHeight="1">
      <c r="A812" s="1198" t="s">
        <v>1476</v>
      </c>
      <c r="B812" s="1199"/>
      <c r="C812" s="1199"/>
      <c r="D812" s="1200"/>
      <c r="E812" s="979"/>
      <c r="F812" s="947"/>
      <c r="G812" s="73"/>
      <c r="H812" s="25"/>
      <c r="I812" s="25"/>
    </row>
    <row r="813" spans="1:9" s="150" customFormat="1" ht="7.75" customHeight="1">
      <c r="A813" s="435"/>
      <c r="B813" s="63"/>
      <c r="C813" s="63"/>
      <c r="D813" s="63"/>
      <c r="E813" s="63"/>
      <c r="F813" s="436"/>
      <c r="G813" s="73"/>
      <c r="H813" s="25"/>
      <c r="I813" s="25"/>
    </row>
    <row r="814" spans="1:9" s="150" customFormat="1" ht="7.75" customHeight="1">
      <c r="A814" s="435"/>
      <c r="B814" s="63"/>
      <c r="C814" s="63"/>
      <c r="D814" s="63"/>
      <c r="E814" s="63"/>
      <c r="F814" s="436"/>
      <c r="G814" s="73"/>
      <c r="H814" s="25"/>
      <c r="I814" s="25"/>
    </row>
    <row r="815" spans="1:9" s="150" customFormat="1" ht="7.75" customHeight="1" thickBot="1">
      <c r="A815" s="435"/>
      <c r="B815" s="63"/>
      <c r="C815" s="63"/>
      <c r="D815" s="63"/>
      <c r="E815" s="63"/>
      <c r="F815" s="436"/>
      <c r="G815" s="73"/>
      <c r="H815" s="25"/>
      <c r="I815" s="25"/>
    </row>
    <row r="816" spans="1:9" ht="14.5" thickBot="1">
      <c r="A816" s="662" t="s">
        <v>1477</v>
      </c>
      <c r="B816" s="21"/>
      <c r="C816" s="21"/>
      <c r="D816" s="21"/>
      <c r="E816" s="21"/>
      <c r="F816" s="76"/>
      <c r="G816" s="77"/>
    </row>
    <row r="817" spans="1:9" s="150" customFormat="1" ht="5.25" customHeight="1">
      <c r="A817" s="435"/>
      <c r="B817" s="63"/>
      <c r="C817" s="63"/>
      <c r="D817" s="63"/>
      <c r="E817" s="63"/>
      <c r="F817" s="436"/>
      <c r="G817" s="73"/>
      <c r="H817" s="25"/>
      <c r="I817" s="25"/>
    </row>
    <row r="818" spans="1:9" s="150" customFormat="1" ht="18" customHeight="1">
      <c r="A818" s="435" t="s">
        <v>1478</v>
      </c>
      <c r="B818" s="98"/>
      <c r="C818" s="98"/>
      <c r="D818" s="98"/>
      <c r="E818" s="901"/>
      <c r="F818" s="902"/>
      <c r="G818" s="73"/>
      <c r="H818" s="25"/>
      <c r="I818" s="25"/>
    </row>
    <row r="819" spans="1:9" s="150" customFormat="1" ht="5.25" customHeight="1">
      <c r="A819" s="435"/>
      <c r="B819" s="63"/>
      <c r="C819" s="63"/>
      <c r="D819" s="63"/>
      <c r="E819" s="63"/>
      <c r="F819" s="436"/>
      <c r="G819" s="73"/>
      <c r="H819" s="25"/>
      <c r="I819" s="25"/>
    </row>
    <row r="820" spans="1:9" s="150" customFormat="1" ht="18" customHeight="1">
      <c r="A820" s="435" t="s">
        <v>1479</v>
      </c>
      <c r="B820" s="98"/>
      <c r="C820" s="98"/>
      <c r="D820" s="98"/>
      <c r="E820" s="98"/>
      <c r="F820" s="436"/>
      <c r="G820" s="73"/>
      <c r="H820" s="25"/>
      <c r="I820" s="25"/>
    </row>
    <row r="821" spans="1:9" s="150" customFormat="1" ht="5.25" customHeight="1">
      <c r="A821" s="435"/>
      <c r="B821" s="63"/>
      <c r="C821" s="63"/>
      <c r="D821" s="63"/>
      <c r="E821" s="63"/>
      <c r="F821" s="436"/>
      <c r="G821" s="73"/>
      <c r="H821" s="25"/>
      <c r="I821" s="25"/>
    </row>
    <row r="822" spans="1:9" s="150" customFormat="1" ht="17.25" customHeight="1">
      <c r="A822" s="435"/>
      <c r="B822" s="1068" t="s">
        <v>1480</v>
      </c>
      <c r="C822" s="1068"/>
      <c r="D822" s="1068" t="s">
        <v>1481</v>
      </c>
      <c r="E822" s="1068"/>
      <c r="F822" s="436"/>
      <c r="G822" s="73"/>
      <c r="H822" s="25"/>
      <c r="I822" s="25"/>
    </row>
    <row r="823" spans="1:9" s="150" customFormat="1" ht="5.25" customHeight="1">
      <c r="A823" s="435"/>
      <c r="B823" s="63"/>
      <c r="C823" s="63"/>
      <c r="D823" s="63"/>
      <c r="E823" s="436"/>
      <c r="F823" s="436"/>
      <c r="G823" s="73"/>
      <c r="H823" s="25"/>
      <c r="I823" s="25"/>
    </row>
    <row r="824" spans="1:9" s="150" customFormat="1" ht="17.25" customHeight="1">
      <c r="A824" s="435"/>
      <c r="B824" s="1196" t="s">
        <v>1482</v>
      </c>
      <c r="C824" s="1197"/>
      <c r="D824" s="1047"/>
      <c r="E824" s="1049"/>
      <c r="F824" s="436"/>
      <c r="G824" s="73"/>
      <c r="H824" s="25"/>
      <c r="I824" s="25"/>
    </row>
    <row r="825" spans="1:9" s="150" customFormat="1" ht="5.25" customHeight="1">
      <c r="A825" s="435"/>
      <c r="B825" s="436"/>
      <c r="C825" s="436"/>
      <c r="D825" s="457"/>
      <c r="E825" s="436"/>
      <c r="F825" s="436"/>
      <c r="G825" s="73"/>
      <c r="H825" s="25"/>
      <c r="I825" s="25"/>
    </row>
    <row r="826" spans="1:9" s="150" customFormat="1" ht="17.25" customHeight="1">
      <c r="A826" s="435"/>
      <c r="B826" s="1196" t="s">
        <v>1483</v>
      </c>
      <c r="C826" s="1197"/>
      <c r="D826" s="1047"/>
      <c r="E826" s="1049"/>
      <c r="F826" s="436"/>
      <c r="G826" s="73"/>
      <c r="H826" s="25"/>
      <c r="I826" s="25"/>
    </row>
    <row r="827" spans="1:9" s="150" customFormat="1" ht="5.25" customHeight="1">
      <c r="A827" s="435"/>
      <c r="B827" s="436"/>
      <c r="C827" s="436"/>
      <c r="D827" s="457"/>
      <c r="E827" s="436"/>
      <c r="F827" s="436"/>
      <c r="G827" s="73"/>
      <c r="H827" s="25"/>
      <c r="I827" s="25"/>
    </row>
    <row r="828" spans="1:9" s="150" customFormat="1" ht="17.25" customHeight="1">
      <c r="A828" s="435"/>
      <c r="B828" s="1196" t="s">
        <v>1484</v>
      </c>
      <c r="C828" s="1197"/>
      <c r="D828" s="1047"/>
      <c r="E828" s="1049"/>
      <c r="F828" s="436"/>
      <c r="G828" s="73"/>
      <c r="H828" s="25"/>
      <c r="I828" s="25"/>
    </row>
    <row r="829" spans="1:9" s="150" customFormat="1" ht="5.25" customHeight="1">
      <c r="A829" s="435"/>
      <c r="B829" s="436"/>
      <c r="C829" s="436"/>
      <c r="D829" s="457"/>
      <c r="E829" s="436"/>
      <c r="F829" s="436"/>
      <c r="G829" s="73"/>
      <c r="H829" s="25"/>
      <c r="I829" s="25"/>
    </row>
    <row r="830" spans="1:9" s="150" customFormat="1" ht="17.25" customHeight="1">
      <c r="A830" s="435"/>
      <c r="B830" s="1196" t="s">
        <v>1485</v>
      </c>
      <c r="C830" s="1197"/>
      <c r="D830" s="1047"/>
      <c r="E830" s="1049"/>
      <c r="F830" s="436"/>
      <c r="G830" s="73"/>
      <c r="H830" s="25"/>
      <c r="I830" s="25"/>
    </row>
    <row r="831" spans="1:9" s="150" customFormat="1" ht="5.25" customHeight="1">
      <c r="A831" s="435"/>
      <c r="B831" s="436"/>
      <c r="C831" s="436"/>
      <c r="D831" s="457"/>
      <c r="E831" s="436"/>
      <c r="F831" s="436"/>
      <c r="G831" s="73"/>
      <c r="H831" s="25"/>
      <c r="I831" s="25"/>
    </row>
    <row r="832" spans="1:9" s="150" customFormat="1" ht="17.25" customHeight="1">
      <c r="A832" s="435"/>
      <c r="B832" s="1196" t="s">
        <v>1486</v>
      </c>
      <c r="C832" s="1197"/>
      <c r="D832" s="1047"/>
      <c r="E832" s="1049"/>
      <c r="F832" s="436"/>
      <c r="G832" s="73"/>
      <c r="H832" s="25"/>
      <c r="I832" s="25"/>
    </row>
    <row r="833" spans="1:9" s="150" customFormat="1" ht="5.25" customHeight="1">
      <c r="A833" s="435"/>
      <c r="B833" s="436"/>
      <c r="C833" s="436"/>
      <c r="D833" s="457"/>
      <c r="E833" s="436"/>
      <c r="F833" s="436"/>
      <c r="G833" s="73"/>
      <c r="H833" s="25"/>
      <c r="I833" s="25"/>
    </row>
    <row r="834" spans="1:9" s="150" customFormat="1" ht="17.25" customHeight="1">
      <c r="A834" s="435"/>
      <c r="B834" s="1196" t="s">
        <v>1487</v>
      </c>
      <c r="C834" s="1197"/>
      <c r="D834" s="1047"/>
      <c r="E834" s="1049"/>
      <c r="F834" s="436"/>
      <c r="G834" s="73"/>
      <c r="H834" s="25"/>
      <c r="I834" s="25"/>
    </row>
    <row r="835" spans="1:9" s="150" customFormat="1" ht="5.25" customHeight="1">
      <c r="A835" s="435"/>
      <c r="B835" s="63"/>
      <c r="C835" s="63"/>
      <c r="D835" s="457"/>
      <c r="E835" s="457"/>
      <c r="F835" s="436"/>
      <c r="G835" s="73"/>
      <c r="H835" s="25"/>
      <c r="I835" s="25"/>
    </row>
    <row r="836" spans="1:9" s="150" customFormat="1" ht="17.25" customHeight="1">
      <c r="A836" s="435"/>
      <c r="B836" s="98" t="s">
        <v>1488</v>
      </c>
      <c r="C836" s="1047"/>
      <c r="D836" s="1048"/>
      <c r="E836" s="1049"/>
      <c r="F836" s="436"/>
      <c r="G836" s="73"/>
      <c r="H836" s="25"/>
      <c r="I836" s="25"/>
    </row>
    <row r="837" spans="1:9" s="150" customFormat="1" ht="5.25" customHeight="1" thickBot="1">
      <c r="A837" s="435"/>
      <c r="B837" s="63"/>
      <c r="C837" s="63"/>
      <c r="D837" s="63"/>
      <c r="E837" s="63"/>
      <c r="F837" s="436"/>
      <c r="G837" s="73"/>
      <c r="H837" s="25"/>
      <c r="I837" s="25"/>
    </row>
    <row r="838" spans="1:9" ht="14.5" thickBot="1">
      <c r="A838" s="662" t="s">
        <v>1489</v>
      </c>
      <c r="B838" s="21"/>
      <c r="C838" s="21"/>
      <c r="D838" s="21"/>
      <c r="E838" s="21"/>
      <c r="F838" s="76"/>
      <c r="G838" s="77"/>
    </row>
    <row r="839" spans="1:9" s="150" customFormat="1" ht="5.25" customHeight="1">
      <c r="A839" s="435"/>
      <c r="B839" s="63"/>
      <c r="C839" s="63"/>
      <c r="D839" s="63"/>
      <c r="E839" s="63"/>
      <c r="F839" s="436"/>
      <c r="G839" s="73"/>
      <c r="H839" s="25"/>
      <c r="I839" s="25"/>
    </row>
    <row r="840" spans="1:9" s="160" customFormat="1" ht="18" customHeight="1">
      <c r="A840" s="584" t="s">
        <v>1490</v>
      </c>
      <c r="B840" s="436"/>
      <c r="C840" s="436"/>
      <c r="D840" s="436"/>
      <c r="E840" s="948"/>
      <c r="F840" s="949"/>
      <c r="G840" s="73"/>
      <c r="H840" s="25"/>
      <c r="I840" s="25"/>
    </row>
    <row r="841" spans="1:9" s="160" customFormat="1" ht="18" customHeight="1">
      <c r="A841" s="1130" t="s">
        <v>1491</v>
      </c>
      <c r="B841" s="1131"/>
      <c r="C841" s="436"/>
      <c r="D841" s="436"/>
      <c r="E841" s="80"/>
      <c r="F841" s="170"/>
      <c r="G841" s="73"/>
      <c r="H841" s="25"/>
      <c r="I841" s="25"/>
    </row>
    <row r="842" spans="1:9" s="160" customFormat="1" ht="18" customHeight="1">
      <c r="A842" s="585" t="s">
        <v>1492</v>
      </c>
      <c r="B842" s="446"/>
      <c r="C842" s="436"/>
      <c r="D842" s="436"/>
      <c r="E842" s="1201"/>
      <c r="F842" s="1202"/>
      <c r="G842" s="73"/>
      <c r="H842" s="25"/>
      <c r="I842" s="25"/>
    </row>
    <row r="843" spans="1:9" s="159" customFormat="1" ht="5.25" customHeight="1">
      <c r="A843" s="278"/>
      <c r="B843" s="436"/>
      <c r="C843" s="436"/>
      <c r="D843" s="436"/>
      <c r="E843" s="80"/>
      <c r="F843" s="80"/>
      <c r="G843" s="73"/>
      <c r="H843" s="25"/>
      <c r="I843" s="25"/>
    </row>
    <row r="844" spans="1:9" s="160" customFormat="1" ht="18" customHeight="1">
      <c r="A844" s="585" t="s">
        <v>1493</v>
      </c>
      <c r="B844" s="446"/>
      <c r="C844" s="436"/>
      <c r="D844" s="436"/>
      <c r="E844" s="1203"/>
      <c r="F844" s="1204"/>
      <c r="G844" s="73"/>
      <c r="H844" s="25"/>
      <c r="I844" s="25"/>
    </row>
    <row r="845" spans="1:9" s="150" customFormat="1" ht="5.25" customHeight="1">
      <c r="A845" s="435"/>
      <c r="B845" s="63"/>
      <c r="C845" s="63"/>
      <c r="D845" s="63"/>
      <c r="E845" s="63"/>
      <c r="F845" s="436"/>
      <c r="G845" s="73"/>
      <c r="H845" s="25"/>
      <c r="I845" s="25"/>
    </row>
    <row r="846" spans="1:9" s="150" customFormat="1" ht="41.25" customHeight="1">
      <c r="A846" s="796" t="s">
        <v>1494</v>
      </c>
      <c r="B846" s="797"/>
      <c r="C846" s="797"/>
      <c r="D846" s="797"/>
      <c r="E846" s="948"/>
      <c r="F846" s="949"/>
      <c r="G846" s="73"/>
      <c r="H846" s="25"/>
      <c r="I846" s="25"/>
    </row>
    <row r="847" spans="1:9" s="150" customFormat="1" ht="5.25" customHeight="1">
      <c r="A847" s="435"/>
      <c r="B847" s="436"/>
      <c r="C847" s="436"/>
      <c r="D847" s="436"/>
      <c r="E847" s="436"/>
      <c r="F847" s="436"/>
      <c r="G847" s="73"/>
      <c r="H847" s="25"/>
      <c r="I847" s="25"/>
    </row>
    <row r="848" spans="1:9" s="20" customFormat="1" ht="31.5" customHeight="1" thickBot="1">
      <c r="A848" s="798" t="s">
        <v>1495</v>
      </c>
      <c r="B848" s="799"/>
      <c r="C848" s="799"/>
      <c r="D848" s="799"/>
      <c r="E848" s="799"/>
      <c r="F848" s="799"/>
      <c r="G848" s="73"/>
      <c r="H848" s="25"/>
      <c r="I848" s="25"/>
    </row>
    <row r="849" spans="1:9" ht="14.5" thickBot="1">
      <c r="A849" s="662" t="s">
        <v>1496</v>
      </c>
      <c r="B849" s="21"/>
      <c r="C849" s="21"/>
      <c r="D849" s="21"/>
      <c r="E849" s="21"/>
      <c r="F849" s="76"/>
      <c r="G849" s="77"/>
    </row>
    <row r="850" spans="1:9" s="150" customFormat="1" ht="5.25" customHeight="1">
      <c r="A850" s="151"/>
      <c r="B850" s="154"/>
      <c r="C850" s="154"/>
      <c r="D850" s="154"/>
      <c r="E850" s="154"/>
      <c r="F850" s="155"/>
      <c r="G850" s="152"/>
      <c r="H850" s="25"/>
      <c r="I850" s="25"/>
    </row>
    <row r="851" spans="1:9" s="156" customFormat="1" ht="26.15" customHeight="1">
      <c r="A851" s="798" t="s">
        <v>1497</v>
      </c>
      <c r="B851" s="799"/>
      <c r="C851" s="799"/>
      <c r="D851" s="799"/>
      <c r="E851" s="948"/>
      <c r="F851" s="949"/>
      <c r="G851" s="73"/>
      <c r="H851" s="25"/>
      <c r="I851" s="25"/>
    </row>
    <row r="852" spans="1:9" s="156" customFormat="1" ht="18" customHeight="1">
      <c r="A852" s="798" t="s">
        <v>1498</v>
      </c>
      <c r="B852" s="799"/>
      <c r="C852" s="799"/>
      <c r="D852" s="799"/>
      <c r="E852" s="427"/>
      <c r="F852" s="427"/>
      <c r="G852" s="73"/>
      <c r="H852" s="25"/>
      <c r="I852" s="25"/>
    </row>
    <row r="853" spans="1:9" s="150" customFormat="1" ht="5.25" customHeight="1">
      <c r="A853" s="435"/>
      <c r="B853" s="436"/>
      <c r="C853" s="436"/>
      <c r="D853" s="436"/>
      <c r="E853" s="436"/>
      <c r="F853" s="436"/>
      <c r="G853" s="73"/>
      <c r="H853" s="25"/>
      <c r="I853" s="25"/>
    </row>
    <row r="854" spans="1:9" s="150" customFormat="1" ht="36.75" customHeight="1">
      <c r="A854" s="878" t="s">
        <v>1499</v>
      </c>
      <c r="B854" s="879"/>
      <c r="C854" s="879"/>
      <c r="D854" s="879"/>
      <c r="E854" s="879"/>
      <c r="F854" s="879"/>
      <c r="G854" s="73"/>
      <c r="H854" s="25"/>
      <c r="I854" s="25"/>
    </row>
    <row r="855" spans="1:9" s="150" customFormat="1" ht="5.25" customHeight="1">
      <c r="A855" s="435"/>
      <c r="B855" s="63"/>
      <c r="C855" s="63"/>
      <c r="D855" s="63"/>
      <c r="E855" s="63"/>
      <c r="F855" s="436"/>
      <c r="G855" s="73"/>
      <c r="H855" s="25"/>
      <c r="I855" s="25"/>
    </row>
    <row r="856" spans="1:9" s="150" customFormat="1" ht="125.25" customHeight="1">
      <c r="A856" s="945"/>
      <c r="B856" s="946"/>
      <c r="C856" s="946"/>
      <c r="D856" s="946"/>
      <c r="E856" s="946"/>
      <c r="F856" s="947"/>
      <c r="G856" s="73"/>
      <c r="H856" s="25"/>
      <c r="I856" s="25"/>
    </row>
    <row r="857" spans="1:9" s="150" customFormat="1" ht="5.25" customHeight="1">
      <c r="A857" s="435"/>
      <c r="B857" s="63"/>
      <c r="C857" s="63"/>
      <c r="D857" s="63"/>
      <c r="E857" s="63"/>
      <c r="F857" s="436"/>
      <c r="G857" s="73"/>
      <c r="H857" s="25"/>
      <c r="I857" s="25"/>
    </row>
    <row r="858" spans="1:9" s="150" customFormat="1" ht="26.15" customHeight="1">
      <c r="A858" s="798" t="s">
        <v>1500</v>
      </c>
      <c r="B858" s="799"/>
      <c r="C858" s="799"/>
      <c r="D858" s="799"/>
      <c r="E858" s="948"/>
      <c r="F858" s="949"/>
      <c r="G858" s="73"/>
      <c r="H858" s="25"/>
      <c r="I858" s="25"/>
    </row>
    <row r="859" spans="1:9" s="150" customFormat="1" ht="9.75" customHeight="1" thickBot="1">
      <c r="A859" s="109"/>
      <c r="B859" s="153"/>
      <c r="C859" s="153"/>
      <c r="D859" s="153"/>
      <c r="E859" s="153"/>
      <c r="F859" s="110"/>
      <c r="G859" s="79"/>
      <c r="H859" s="25"/>
      <c r="I859" s="25"/>
    </row>
    <row r="861" spans="1:9" ht="54" hidden="1" customHeight="1"/>
  </sheetData>
  <sheetProtection algorithmName="SHA-512" hashValue="hBUF4hbXvjomFxFkJz2+eu5p59qICGxhMz6Mj6L6ocEbReR/1SfA0+kPpZwoIcpzT5LLga/CeVRiZ2AL9gHvPA==" saltValue="hwDtfkzgTY+v6oO3qu8TLQ==" spinCount="100000" sheet="1" selectLockedCells="1"/>
  <mergeCells count="76">
    <mergeCell ref="A858:D858"/>
    <mergeCell ref="E858:F858"/>
    <mergeCell ref="A841:B841"/>
    <mergeCell ref="E842:F842"/>
    <mergeCell ref="E844:F844"/>
    <mergeCell ref="A846:D846"/>
    <mergeCell ref="E846:F846"/>
    <mergeCell ref="A848:F848"/>
    <mergeCell ref="A851:D851"/>
    <mergeCell ref="E851:F851"/>
    <mergeCell ref="A852:D852"/>
    <mergeCell ref="A854:F854"/>
    <mergeCell ref="A856:F856"/>
    <mergeCell ref="E840:F840"/>
    <mergeCell ref="B826:C826"/>
    <mergeCell ref="D826:E826"/>
    <mergeCell ref="B828:C828"/>
    <mergeCell ref="D828:E828"/>
    <mergeCell ref="B830:C830"/>
    <mergeCell ref="D830:E830"/>
    <mergeCell ref="B832:C832"/>
    <mergeCell ref="D832:E832"/>
    <mergeCell ref="B834:C834"/>
    <mergeCell ref="D834:E834"/>
    <mergeCell ref="C836:E836"/>
    <mergeCell ref="E812:F812"/>
    <mergeCell ref="E818:F818"/>
    <mergeCell ref="B822:C822"/>
    <mergeCell ref="D822:E822"/>
    <mergeCell ref="B824:C824"/>
    <mergeCell ref="D824:E824"/>
    <mergeCell ref="A812:D812"/>
    <mergeCell ref="E810:F810"/>
    <mergeCell ref="A733:F733"/>
    <mergeCell ref="A793:F793"/>
    <mergeCell ref="B675:E675"/>
    <mergeCell ref="A728:D728"/>
    <mergeCell ref="B735:E735"/>
    <mergeCell ref="A788:D788"/>
    <mergeCell ref="B795:E795"/>
    <mergeCell ref="A800:F800"/>
    <mergeCell ref="A802:F802"/>
    <mergeCell ref="E806:F806"/>
    <mergeCell ref="E808:F808"/>
    <mergeCell ref="A673:F673"/>
    <mergeCell ref="A493:F493"/>
    <mergeCell ref="A553:F553"/>
    <mergeCell ref="B435:E435"/>
    <mergeCell ref="A488:D488"/>
    <mergeCell ref="B495:E495"/>
    <mergeCell ref="A548:D548"/>
    <mergeCell ref="B555:E555"/>
    <mergeCell ref="A608:D608"/>
    <mergeCell ref="B615:E615"/>
    <mergeCell ref="A668:D668"/>
    <mergeCell ref="A613:F613"/>
    <mergeCell ref="B125:E125"/>
    <mergeCell ref="B183:E183"/>
    <mergeCell ref="A433:F433"/>
    <mergeCell ref="E192:F192"/>
    <mergeCell ref="A250:F250"/>
    <mergeCell ref="A313:F313"/>
    <mergeCell ref="B191:E191"/>
    <mergeCell ref="A245:D245"/>
    <mergeCell ref="B252:E252"/>
    <mergeCell ref="A308:D308"/>
    <mergeCell ref="B315:E315"/>
    <mergeCell ref="A368:D368"/>
    <mergeCell ref="B375:E375"/>
    <mergeCell ref="A428:D428"/>
    <mergeCell ref="A373:F373"/>
    <mergeCell ref="A1:G1"/>
    <mergeCell ref="A2:G2"/>
    <mergeCell ref="E5:F5"/>
    <mergeCell ref="A8:F8"/>
    <mergeCell ref="B68:E68"/>
  </mergeCells>
  <conditionalFormatting sqref="B824:C824 B826:C826 B828:C828 B830:C830 B832:C832 B834:C834">
    <cfRule type="expression" dxfId="2" priority="33">
      <formula>$E$5&lt;&gt;"No"</formula>
    </cfRule>
  </conditionalFormatting>
  <dataValidations count="24">
    <dataValidation type="whole" operator="greaterThanOrEqual" allowBlank="1" showInputMessage="1" showErrorMessage="1" promptTitle="Temperature" prompt="If heat rate indicated above is not at ISO conditions, provide temperature associated with cited heat rate." sqref="G800 G802 G793 G795 G733 G735 G673 G675 G613 G615 G553 G555 G493 G495 G433 G435 G373 G375 G313 G315 G250 G252">
      <formula1>1</formula1>
    </dataValidation>
    <dataValidation type="whole" operator="greaterThanOrEqual" allowBlank="1" showInputMessage="1" showErrorMessage="1" sqref="G818:G836 G851:G856 G858 G5 G840:G848 G806:G812 G192:G193 G184:G189 G69:G123 G197:G249 G15:G66 G796:G799 G316:G372 G736:G792 G676:G732 G616:G672 G556:G612 G496:G552 G436:G492 G376:G432 G253:G312 G126:G181">
      <formula1>1</formula1>
    </dataValidation>
    <dataValidation type="decimal" allowBlank="1" showInputMessage="1" showErrorMessage="1" promptTitle="Complete if applicable" prompt="Required if project requires construction of tie-line to POI" sqref="E842:F842">
      <formula1>0</formula1>
      <formula2>1000</formula2>
    </dataValidation>
    <dataValidation type="list" showInputMessage="1" showErrorMessage="1" promptTitle="Required field" prompt="Select response from drop-down list." sqref="E846:F846">
      <formula1>"submitted, not submitted, not applicable"</formula1>
    </dataValidation>
    <dataValidation type="textLength" operator="lessThan" showInputMessage="1" showErrorMessage="1" errorTitle="Error" error="Entry must be a number" promptTitle="Required field" prompt="Field is limited to a maximum of 45 characters." sqref="E818:F818 E192:F192">
      <formula1>46</formula1>
    </dataValidation>
    <dataValidation type="textLength" operator="lessThan" allowBlank="1" showInputMessage="1" showErrorMessage="1" promptTitle="Complete if applicable" prompt="Field is limited to a maximum of 1,200 characters." sqref="A795 A856:F856 A8:F8 F735 F125 F68 A125 A735 F675 F615 F555 F495 F435 F375 A252 F252 A68 F795 A615 A675 F191 A191 F315 A315 A375 A435 A495 A555 F183 A183">
      <formula1>1201</formula1>
    </dataValidation>
    <dataValidation type="textLength" operator="lessThan" allowBlank="1" showInputMessage="1" showErrorMessage="1" errorTitle="Error" error="Entry must be a number" promptTitle="Complete if applicable" prompt="Field is limited to a maximum of 400 characters." sqref="E808:F809 E812:F812">
      <formula1>400</formula1>
    </dataValidation>
    <dataValidation type="list" showInputMessage="1" showErrorMessage="1" promptTitle="Complete if applicable" prompt="Select response from drop-down list." sqref="E806:F806 E810:F810 E840:F840 E851:F851 E858:F858">
      <formula1>"Yes, No, Not Applicable"</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844:F844">
      <formula1>1</formula1>
    </dataValidation>
    <dataValidation type="textLength" operator="lessThan" allowBlank="1" showInputMessage="1" showErrorMessage="1" promptTitle="Complete if applicable" prompt="Field is limited to a maximum of 100 characters." sqref="D824:E824 D826:E826 D828:E828 D830:E830 D832:E832 D834:E834">
      <formula1>200</formula1>
    </dataValidation>
    <dataValidation type="list" operator="lessThan" showInputMessage="1" showErrorMessage="1" errorTitle="Error" error="Select one response from the drop-down list" promptTitle="Required field" prompt="Select one response from the drop-down list" sqref="E5:F5">
      <formula1>"Yes,No"</formula1>
    </dataValidation>
    <dataValidation type="list" allowBlank="1" showInputMessage="1" showErrorMessage="1" errorTitle="Error" error="Select one response from the drop-down list" promptTitle="Required field" prompt="Select one response from the drop-down list" sqref="E15 E680 E72 E197 E130 E260 E320 E380 E440 E500 E560 E620 E740">
      <formula1>"Yes, Not Applicable"</formula1>
    </dataValidation>
    <dataValidation type="decimal" allowBlank="1" showInputMessage="1" showErrorMessage="1" errorTitle="Error" error="Must be a number.  Invalid input range" sqref="E27 E698 E84 E215 E221 E644 E142 E278 E704 E338 E284 E398 E344 E458 E404 E518 E464 E578 E524 E638 E584 E758 E764">
      <formula1>0</formula1>
      <formula2>10000</formula2>
    </dataValidation>
    <dataValidation type="date" allowBlank="1" showInputMessage="1" showErrorMessage="1" errorTitle="Error" error="Must be a valid date" sqref="E29 E31 E33 E35 E37 E39 E41 E57 E53 E61 E636 E640 E696 E700 E706 E708 E710 E712 E720 E724 E86 E88 E90 E92 E94 E96 E98 E114 E110 E118 E213 E217 E223 E225 E227 E229 E237 E241 E148 E150 E152 E154 E156 E172 E168 E176 E276 E280 E286 E288 E290 E292 E300 E304 E336 E340 E346 E348 E350 E352 E360 E364 E396 E400 E406 E408 E410 E412 E420 E424 E456 E460 E466 E468 E470 E472 E480 E484 E516 E520 E526 E528 E530 E532 E540 E544 E576 E580 E586 E588 E590 E592 E600 E604 E646 E648 E650 E652 E660 E664 E144 E146 E756 E760 E766 E768 E770 E772 E780 E784 E219 E282 E342 E402 E462 E522 E582 E642 E702 E762">
      <formula1>1</formula1>
      <formula2>72686</formula2>
    </dataValidation>
    <dataValidation type="decimal" allowBlank="1" showInputMessage="1" showErrorMessage="1" errorTitle="Error" error="Must be a number.  Invalid input range" sqref="E43 E45 E51 E59 E654 E662 E714 E722 E100 E102 E108 E116 E231 E239 E166 E174 E294 E302 E354 E362 E414 E422 E474 E482 E534 E542 E594 E602 E158 E160 E774 E782">
      <formula1>0</formula1>
      <formula2>100000000000</formula2>
    </dataValidation>
    <dataValidation type="textLength" allowBlank="1" showInputMessage="1" showErrorMessage="1" sqref="E788 E23 E47 E49 E55 E63 E686 E688 E690 E692 E694 E754 E17 E80 E104 E106 E112 E120 E203 E205 E207 E209 E211 E132 E233 E235 E243 E245 E716 E718 E726 E728 E74 E138 E162 E164 E170 E178 E266 E268 E270 E272 E274 E136 E296 E298 E306 E308 E326 E328 E330 E332 E334 E78 E356 E358 E366 E368 E386 E388 E390 E392 E394 E21 E416 E418 E426 E428 E446 E448 E450 E452 E454 E786 E476 E478 E486 E488 E506 E508 E510 E512 E514 E778 E536 E538 E546 E548 E566 E568 E570 E572 E574 E776 E596 E598 E606 E608 E626 E628 E630 E632 E634 E752 E656 E658 E666 E668 E746 E748 E750">
      <formula1>0</formula1>
      <formula2>100</formula2>
    </dataValidation>
    <dataValidation type="list" allowBlank="1" showInputMessage="1" showErrorMessage="1" errorTitle="Error" error="Select one response from the drop-down list" prompt="Select one response from the drop-down list." sqref="E25 E82 E140">
      <formula1>"NRIS, ERIS, NRIS / ERIS"</formula1>
    </dataValidation>
    <dataValidation type="textLength" operator="lessThan" allowBlank="1" showInputMessage="1" showErrorMessage="1" error="Field is limited to a maximum of 2000 characters." promptTitle="Complete if applicable" prompt="Field is limited to a maximum of 2000 characters." sqref="B68:E68 B735:E735 B125:E125 B191:E191 B252:E252 B183:E183 B315:E315 B375:E375 B435:E435 B495:E495 B555:E555 B615:E615 B675:E675 B795:E795">
      <formula1>2000</formula1>
    </dataValidation>
    <dataValidation type="whole" allowBlank="1" showInputMessage="1" showErrorMessage="1" errorTitle="Error" error="Must be a number.  Invalid input range" sqref="E199 E682 E262 E322 E382 E442 E502 E562 E622 E742">
      <formula1>0</formula1>
      <formula2>1000000000</formula2>
    </dataValidation>
    <dataValidation type="list" allowBlank="1" showInputMessage="1" showErrorMessage="1" errorTitle="Error" error="Select one response from the drop-down list" promptTitle="Required field" prompt="Select one response from the drop-down list" sqref="E201 E684 E264 E324 E384 E444 E504 E564 E624 E744">
      <formula1>"queued, received, study, accepted, confirmed"</formula1>
    </dataValidation>
    <dataValidation type="textLength" operator="lessThan" allowBlank="1" showInputMessage="1" showErrorMessage="1" promptTitle="Complete if applicable" prompt="Field is limited to a maximum of 2000 characters." sqref="A802:F802">
      <formula1>2000</formula1>
    </dataValidation>
    <dataValidation type="textLength" operator="lessThan" allowBlank="1" promptTitle="Complete if applicable" prompt="Field is limited to a maximum of 1,200 characters." sqref="A11:G12">
      <formula1>1201</formula1>
    </dataValidation>
    <dataValidation type="list" allowBlank="1" showInputMessage="1" showErrorMessage="1" errorTitle="Error" error="Select one response from the drop-down list_x000a_" prompt="Select from the drop-down list" sqref="E76 E19 E134">
      <formula1>"scoping / feasibility study, cluster / system impact study, facility study, Draft LGIA, LGIA (active), LGIA (suspended)"</formula1>
    </dataValidation>
    <dataValidation type="textLength" operator="lessThan" promptTitle="Required field" prompt="Select response from drop-down list." sqref="C836:E836">
      <formula1>500</formula1>
    </dataValidation>
  </dataValidations>
  <pageMargins left="0.7" right="0.7" top="0.75" bottom="0.75" header="0.3" footer="0.3"/>
  <pageSetup scale="60" fitToHeight="10" orientation="portrait" r:id="rId1"/>
  <headerFooter>
    <oddFooter>&amp;C&amp;"Arial,Italic"B-&amp;P</oddFooter>
  </headerFooter>
  <rowBreaks count="1" manualBreakCount="1">
    <brk id="802"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BN28"/>
  <sheetViews>
    <sheetView showGridLines="0" showRowColHeaders="0" zoomScaleNormal="100" workbookViewId="0">
      <selection activeCell="I5" sqref="I5"/>
    </sheetView>
  </sheetViews>
  <sheetFormatPr defaultColWidth="0" defaultRowHeight="18.75" customHeight="1"/>
  <cols>
    <col min="1" max="1" width="2.81640625" style="87" customWidth="1"/>
    <col min="2" max="2" width="9.7265625" style="87" customWidth="1"/>
    <col min="3" max="3" width="12.7265625" style="87" customWidth="1"/>
    <col min="4" max="4" width="17.26953125" style="87" customWidth="1"/>
    <col min="5" max="5" width="18.81640625" style="87" customWidth="1"/>
    <col min="6" max="6" width="10" style="87" customWidth="1"/>
    <col min="7" max="7" width="19.81640625" style="87" customWidth="1"/>
    <col min="8" max="8" width="10.54296875" style="87" customWidth="1"/>
    <col min="9" max="9" width="26.81640625" style="87" customWidth="1"/>
    <col min="10" max="10" width="1.7265625" style="87" customWidth="1"/>
    <col min="11" max="11" width="4.54296875" style="25" customWidth="1"/>
    <col min="12" max="12" width="4.54296875" customWidth="1"/>
    <col min="13" max="13" width="34.81640625" hidden="1" customWidth="1"/>
    <col min="14" max="14" width="42.453125" hidden="1" customWidth="1"/>
    <col min="15" max="16" width="2.26953125" hidden="1" customWidth="1"/>
    <col min="17" max="17" width="8" hidden="1" customWidth="1"/>
    <col min="18" max="18" width="7.54296875" style="285" hidden="1" customWidth="1"/>
    <col min="19" max="19" width="2.54296875" style="285" hidden="1" customWidth="1"/>
    <col min="20" max="20" width="24.7265625" style="285" hidden="1" customWidth="1"/>
    <col min="21" max="21" width="26.1796875" style="285" hidden="1" customWidth="1"/>
    <col min="22" max="22" width="77" style="285" hidden="1" customWidth="1"/>
    <col min="23" max="23" width="7.54296875" style="285" hidden="1" customWidth="1"/>
    <col min="24" max="24" width="79" style="285" hidden="1" customWidth="1"/>
    <col min="25" max="25" width="10.453125" style="285" hidden="1" customWidth="1"/>
    <col min="26" max="26" width="10.81640625" style="285" hidden="1" customWidth="1"/>
    <col min="27" max="27" width="34.26953125" style="286" hidden="1" customWidth="1"/>
    <col min="28" max="28" width="9.26953125" style="285" hidden="1" customWidth="1"/>
    <col min="29" max="30" width="7.81640625" style="285" hidden="1" customWidth="1"/>
    <col min="31" max="32" width="74.1796875" style="285" hidden="1" customWidth="1"/>
    <col min="33" max="33" width="10.7265625" style="285" hidden="1" customWidth="1"/>
    <col min="34" max="34" width="39.7265625" style="285" hidden="1" customWidth="1"/>
    <col min="35" max="36" width="9.1796875" hidden="1" customWidth="1"/>
    <col min="37" max="37" width="10.26953125" style="380" hidden="1" customWidth="1"/>
    <col min="38" max="38" width="36.453125" style="380" hidden="1" customWidth="1"/>
    <col min="39" max="39" width="29.26953125" style="380" hidden="1" customWidth="1"/>
    <col min="40" max="40" width="46" style="380" hidden="1" customWidth="1"/>
    <col min="41" max="42" width="5.54296875" hidden="1" customWidth="1"/>
    <col min="43" max="65" width="9.1796875" hidden="1" customWidth="1"/>
    <col min="66" max="66" width="9.1796875" style="480" hidden="1" customWidth="1"/>
    <col min="67" max="16384" width="9.1796875" style="87" hidden="1"/>
  </cols>
  <sheetData>
    <row r="1" spans="1:66" ht="24.75" customHeight="1">
      <c r="A1" s="825" t="s">
        <v>1501</v>
      </c>
      <c r="B1" s="826"/>
      <c r="C1" s="826"/>
      <c r="D1" s="826"/>
      <c r="E1" s="826"/>
      <c r="F1" s="826"/>
      <c r="G1" s="826"/>
      <c r="H1" s="826"/>
      <c r="I1" s="826"/>
      <c r="J1" s="827"/>
      <c r="R1" s="818" t="s">
        <v>18</v>
      </c>
      <c r="S1" s="818"/>
      <c r="T1" s="818"/>
      <c r="U1" s="818"/>
      <c r="V1" s="818"/>
      <c r="W1" s="818"/>
      <c r="X1" s="818"/>
      <c r="Y1" s="818"/>
      <c r="Z1" s="818"/>
      <c r="AA1" s="818"/>
      <c r="AB1" s="818"/>
      <c r="AC1" s="836" t="s">
        <v>19</v>
      </c>
      <c r="AD1" s="836"/>
      <c r="AE1" s="836"/>
      <c r="AF1" s="836"/>
      <c r="AG1" s="836"/>
      <c r="AH1" s="836"/>
      <c r="AK1" s="323"/>
      <c r="AL1" s="323"/>
      <c r="AM1" s="323"/>
      <c r="AN1" s="323"/>
      <c r="AO1" s="323"/>
    </row>
    <row r="2" spans="1:66" ht="15.75" customHeight="1" thickBot="1">
      <c r="A2" s="1205" t="s">
        <v>1502</v>
      </c>
      <c r="B2" s="1206"/>
      <c r="C2" s="1206"/>
      <c r="D2" s="1206"/>
      <c r="E2" s="1206"/>
      <c r="F2" s="1206"/>
      <c r="G2" s="1206"/>
      <c r="H2" s="1206"/>
      <c r="I2" s="1206"/>
      <c r="J2" s="1207"/>
      <c r="L2" s="25"/>
      <c r="M2" t="s">
        <v>257</v>
      </c>
      <c r="N2" t="s">
        <v>2</v>
      </c>
      <c r="R2" s="810" t="s">
        <v>21</v>
      </c>
      <c r="S2" s="812" t="s">
        <v>22</v>
      </c>
      <c r="T2" s="812"/>
      <c r="U2" s="813" t="s">
        <v>23</v>
      </c>
      <c r="V2" s="813" t="s">
        <v>24</v>
      </c>
      <c r="W2" s="813" t="s">
        <v>25</v>
      </c>
      <c r="X2" s="813" t="s">
        <v>26</v>
      </c>
      <c r="Y2" s="813" t="s">
        <v>27</v>
      </c>
      <c r="Z2" s="813" t="s">
        <v>28</v>
      </c>
      <c r="AA2" s="813" t="s">
        <v>29</v>
      </c>
      <c r="AB2" s="813" t="s">
        <v>30</v>
      </c>
      <c r="AC2" s="808" t="s">
        <v>31</v>
      </c>
      <c r="AD2" s="808" t="s">
        <v>32</v>
      </c>
      <c r="AE2" s="808" t="s">
        <v>33</v>
      </c>
      <c r="AF2" s="808" t="s">
        <v>34</v>
      </c>
      <c r="AG2" s="808" t="s">
        <v>35</v>
      </c>
      <c r="AH2" s="808" t="s">
        <v>36</v>
      </c>
      <c r="AJ2" s="25"/>
      <c r="AK2" s="323"/>
      <c r="AL2" s="323"/>
      <c r="AM2" s="323"/>
      <c r="AN2" s="323"/>
      <c r="AO2" s="323"/>
    </row>
    <row r="3" spans="1:66" ht="14.5" thickBot="1">
      <c r="A3" s="440" t="s">
        <v>1503</v>
      </c>
      <c r="B3" s="593"/>
      <c r="C3" s="55"/>
      <c r="D3" s="55"/>
      <c r="E3" s="55"/>
      <c r="F3" s="15"/>
      <c r="G3" s="15"/>
      <c r="H3" s="15"/>
      <c r="I3" s="15"/>
      <c r="J3" s="19"/>
      <c r="K3" s="36"/>
      <c r="M3" s="297"/>
      <c r="N3" s="297"/>
      <c r="P3" s="1" t="s">
        <v>40</v>
      </c>
      <c r="Q3" s="297"/>
      <c r="R3" s="859"/>
      <c r="S3" s="502" t="s">
        <v>41</v>
      </c>
      <c r="T3" s="502" t="s">
        <v>42</v>
      </c>
      <c r="U3" s="814"/>
      <c r="V3" s="814"/>
      <c r="W3" s="814"/>
      <c r="X3" s="814"/>
      <c r="Y3" s="814"/>
      <c r="Z3" s="814"/>
      <c r="AA3" s="814"/>
      <c r="AB3" s="814"/>
      <c r="AC3" s="817"/>
      <c r="AD3" s="817"/>
      <c r="AE3" s="817"/>
      <c r="AF3" s="817"/>
      <c r="AG3" s="817"/>
      <c r="AH3" s="817"/>
      <c r="AI3" s="483"/>
      <c r="AK3" s="501" t="s">
        <v>43</v>
      </c>
      <c r="AL3" s="501" t="s">
        <v>44</v>
      </c>
      <c r="AM3" s="501" t="s">
        <v>45</v>
      </c>
      <c r="AN3" s="501" t="s">
        <v>46</v>
      </c>
      <c r="AO3" s="501" t="s">
        <v>47</v>
      </c>
      <c r="AP3" s="485" t="s">
        <v>48</v>
      </c>
      <c r="AQ3" s="485" t="s">
        <v>49</v>
      </c>
      <c r="AR3" s="485" t="s">
        <v>50</v>
      </c>
      <c r="AS3" s="485" t="s">
        <v>51</v>
      </c>
      <c r="AT3" s="485" t="s">
        <v>52</v>
      </c>
      <c r="AU3" s="485" t="s">
        <v>53</v>
      </c>
      <c r="AV3" s="485" t="s">
        <v>54</v>
      </c>
      <c r="AW3" s="485" t="s">
        <v>55</v>
      </c>
      <c r="AX3" s="485" t="s">
        <v>56</v>
      </c>
      <c r="AY3" s="485" t="s">
        <v>57</v>
      </c>
      <c r="AZ3" s="485" t="s">
        <v>58</v>
      </c>
      <c r="BA3" s="485" t="s">
        <v>59</v>
      </c>
      <c r="BB3" s="485" t="s">
        <v>60</v>
      </c>
      <c r="BC3" s="485" t="s">
        <v>61</v>
      </c>
      <c r="BD3" s="485" t="s">
        <v>62</v>
      </c>
      <c r="BE3" s="485" t="s">
        <v>63</v>
      </c>
      <c r="BF3" s="485" t="s">
        <v>64</v>
      </c>
      <c r="BG3" s="485" t="s">
        <v>65</v>
      </c>
      <c r="BH3" s="483" t="s">
        <v>66</v>
      </c>
      <c r="BI3" s="483" t="s">
        <v>67</v>
      </c>
      <c r="BJ3" s="483" t="s">
        <v>68</v>
      </c>
      <c r="BK3" s="483" t="s">
        <v>69</v>
      </c>
      <c r="BL3" s="483" t="s">
        <v>70</v>
      </c>
      <c r="BM3" s="483" t="s">
        <v>71</v>
      </c>
      <c r="BN3" s="489" t="s">
        <v>72</v>
      </c>
    </row>
    <row r="4" spans="1:66" ht="6.75" customHeight="1">
      <c r="A4" s="16"/>
      <c r="B4" s="56"/>
      <c r="C4" s="56"/>
      <c r="D4" s="56"/>
      <c r="E4" s="56"/>
      <c r="F4" s="17"/>
      <c r="G4" s="17"/>
      <c r="H4" s="17"/>
      <c r="I4" s="17"/>
      <c r="J4" s="18"/>
      <c r="K4" s="36"/>
      <c r="M4" s="297"/>
      <c r="N4" s="297"/>
      <c r="O4" s="1" t="s">
        <v>76</v>
      </c>
      <c r="P4" s="1"/>
      <c r="Q4" s="297"/>
    </row>
    <row r="5" spans="1:66" ht="25.5" customHeight="1">
      <c r="A5" s="819" t="s">
        <v>1504</v>
      </c>
      <c r="B5" s="820"/>
      <c r="C5" s="820"/>
      <c r="D5" s="820"/>
      <c r="E5" s="820"/>
      <c r="F5" s="820"/>
      <c r="G5" s="820"/>
      <c r="H5" s="871"/>
      <c r="I5" s="594"/>
      <c r="J5" s="141"/>
      <c r="K5" s="36"/>
      <c r="M5" s="297"/>
      <c r="N5" s="297"/>
      <c r="O5" s="1"/>
      <c r="P5" s="1" t="s">
        <v>40</v>
      </c>
      <c r="Q5" s="297"/>
      <c r="R5" s="285" t="str">
        <f ca="1">SUBSTITUTE(CELL("address",I5),"$","")</f>
        <v>I5</v>
      </c>
      <c r="S5" s="373">
        <v>6</v>
      </c>
      <c r="T5" s="285" t="str">
        <f ca="1">MID(CELL("filename",S5),FIND("]",CELL("filename",S5))+1,256)</f>
        <v>6. Development - Details</v>
      </c>
      <c r="U5" s="285" t="s">
        <v>1503</v>
      </c>
      <c r="V5" s="285" t="s">
        <v>1505</v>
      </c>
      <c r="X5" s="285" t="str">
        <f ca="1">S5&amp;"_"&amp;R5&amp;"_"&amp;V5</f>
        <v>6_I5_Attached_Schedule</v>
      </c>
      <c r="Y5" s="285" t="s">
        <v>82</v>
      </c>
      <c r="AA5" s="286" t="str">
        <f>CONCATENATE(AK5,",",AL5)</f>
        <v>Submitted,Not submitted</v>
      </c>
      <c r="AB5" s="285" t="s">
        <v>84</v>
      </c>
      <c r="AC5" s="285" t="s">
        <v>84</v>
      </c>
      <c r="AE5" s="87"/>
      <c r="AK5" s="381" t="s">
        <v>185</v>
      </c>
      <c r="AL5" s="380" t="s">
        <v>1506</v>
      </c>
    </row>
    <row r="6" spans="1:66" ht="7.75" customHeight="1">
      <c r="A6" s="148"/>
      <c r="B6" s="149"/>
      <c r="C6" s="149"/>
      <c r="D6" s="149"/>
      <c r="E6" s="149"/>
      <c r="F6" s="149"/>
      <c r="G6" s="149"/>
      <c r="H6" s="149"/>
      <c r="I6" s="149"/>
      <c r="J6" s="141"/>
      <c r="K6" s="36"/>
      <c r="M6" s="297"/>
      <c r="N6" s="297"/>
      <c r="O6" s="1" t="s">
        <v>76</v>
      </c>
      <c r="P6" s="1"/>
      <c r="Q6" s="297"/>
    </row>
    <row r="7" spans="1:66" s="150" customFormat="1" ht="15" customHeight="1">
      <c r="A7" s="174" t="s">
        <v>1507</v>
      </c>
      <c r="B7" s="308"/>
      <c r="C7" s="308"/>
      <c r="D7" s="308"/>
      <c r="E7" s="308"/>
      <c r="F7" s="308"/>
      <c r="G7" s="308"/>
      <c r="H7" s="308"/>
      <c r="I7" s="308"/>
      <c r="J7" s="213"/>
      <c r="K7" s="36"/>
      <c r="L7"/>
      <c r="M7" s="297"/>
      <c r="N7" s="297"/>
      <c r="O7" s="1"/>
      <c r="P7" s="1" t="s">
        <v>40</v>
      </c>
      <c r="Q7" s="297"/>
      <c r="R7" s="285"/>
      <c r="T7" s="285"/>
      <c r="U7" s="285"/>
      <c r="V7" s="285"/>
      <c r="W7" s="285"/>
      <c r="X7" s="285"/>
      <c r="Y7" s="285"/>
      <c r="Z7" s="285"/>
      <c r="AA7" s="286"/>
      <c r="AB7" s="285"/>
      <c r="AC7" s="285"/>
      <c r="AD7" s="285"/>
      <c r="AE7" s="285"/>
      <c r="AF7" s="285"/>
      <c r="AG7" s="285"/>
      <c r="AH7" s="285"/>
      <c r="AI7" s="20"/>
      <c r="AJ7" s="20"/>
      <c r="AK7" s="301"/>
      <c r="AL7" s="301"/>
      <c r="AM7" s="301"/>
      <c r="AN7" s="301"/>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493"/>
    </row>
    <row r="8" spans="1:66" ht="7.75" customHeight="1">
      <c r="A8" s="148"/>
      <c r="B8" s="149"/>
      <c r="C8" s="149"/>
      <c r="D8" s="149"/>
      <c r="E8" s="149"/>
      <c r="F8" s="149"/>
      <c r="G8" s="149"/>
      <c r="H8" s="149"/>
      <c r="I8" s="149"/>
      <c r="J8" s="141"/>
      <c r="K8" s="36"/>
      <c r="M8" s="297"/>
      <c r="N8" s="297"/>
      <c r="O8" s="1" t="s">
        <v>76</v>
      </c>
      <c r="P8" s="1"/>
      <c r="Q8" s="297"/>
    </row>
    <row r="9" spans="1:66" ht="25.5" customHeight="1">
      <c r="A9" s="142"/>
      <c r="B9" s="80" t="s">
        <v>1508</v>
      </c>
      <c r="C9" s="430"/>
      <c r="D9" s="80" t="s">
        <v>190</v>
      </c>
      <c r="E9" s="80" t="s">
        <v>1509</v>
      </c>
      <c r="F9" s="80"/>
      <c r="G9" s="430"/>
      <c r="H9" s="430"/>
      <c r="I9" s="430"/>
      <c r="J9" s="141"/>
      <c r="K9" s="36"/>
      <c r="M9" s="297"/>
      <c r="N9" s="297"/>
      <c r="O9" s="297"/>
      <c r="P9" s="1" t="s">
        <v>40</v>
      </c>
      <c r="Q9" s="297"/>
    </row>
    <row r="10" spans="1:66" ht="25.5" customHeight="1">
      <c r="A10" s="142"/>
      <c r="B10" s="80" t="s">
        <v>1510</v>
      </c>
      <c r="C10" s="430"/>
      <c r="D10" s="80" t="s">
        <v>1511</v>
      </c>
      <c r="E10" s="80" t="s">
        <v>1512</v>
      </c>
      <c r="F10" s="80"/>
      <c r="G10" s="430"/>
      <c r="H10" s="430"/>
      <c r="I10" s="430"/>
      <c r="J10" s="141"/>
      <c r="K10" s="36"/>
      <c r="M10" s="297"/>
      <c r="N10" s="297"/>
      <c r="O10" s="297"/>
      <c r="P10" s="1" t="s">
        <v>40</v>
      </c>
      <c r="Q10" s="297"/>
    </row>
    <row r="11" spans="1:66" ht="25.5" customHeight="1">
      <c r="A11" s="142"/>
      <c r="B11" s="80" t="s">
        <v>1513</v>
      </c>
      <c r="C11" s="430"/>
      <c r="D11" s="80" t="s">
        <v>1514</v>
      </c>
      <c r="E11" s="80" t="s">
        <v>1515</v>
      </c>
      <c r="F11" s="80"/>
      <c r="G11" s="430"/>
      <c r="H11" s="430"/>
      <c r="I11" s="430"/>
      <c r="J11" s="141"/>
      <c r="K11" s="36"/>
      <c r="M11" s="297"/>
      <c r="N11" s="297"/>
      <c r="O11" s="297"/>
      <c r="P11" s="1" t="s">
        <v>40</v>
      </c>
      <c r="Q11" s="297"/>
    </row>
    <row r="12" spans="1:66" ht="25.5" customHeight="1" thickBot="1">
      <c r="A12" s="142"/>
      <c r="B12" s="80" t="s">
        <v>1516</v>
      </c>
      <c r="C12" s="430"/>
      <c r="D12" s="80" t="s">
        <v>1517</v>
      </c>
      <c r="E12" s="430"/>
      <c r="F12" s="430"/>
      <c r="G12" s="430"/>
      <c r="H12" s="430"/>
      <c r="I12" s="430"/>
      <c r="J12" s="141"/>
      <c r="K12" s="36"/>
      <c r="M12" s="297"/>
      <c r="N12" s="297"/>
      <c r="O12" s="297"/>
      <c r="P12" s="1" t="s">
        <v>40</v>
      </c>
      <c r="Q12" s="297"/>
    </row>
    <row r="13" spans="1:66" ht="14.5" thickBot="1">
      <c r="A13" s="440" t="s">
        <v>190</v>
      </c>
      <c r="B13" s="55"/>
      <c r="C13" s="55"/>
      <c r="D13" s="55"/>
      <c r="E13" s="55"/>
      <c r="F13" s="15"/>
      <c r="G13" s="15"/>
      <c r="H13" s="15"/>
      <c r="I13" s="15"/>
      <c r="J13" s="19"/>
      <c r="O13" s="1"/>
      <c r="P13" s="1" t="s">
        <v>40</v>
      </c>
      <c r="Q13" s="1"/>
    </row>
    <row r="14" spans="1:66" ht="6.75" customHeight="1">
      <c r="A14" s="16"/>
      <c r="B14" s="56"/>
      <c r="C14" s="56"/>
      <c r="D14" s="56"/>
      <c r="E14" s="56"/>
      <c r="F14" s="17"/>
      <c r="G14" s="17"/>
      <c r="H14" s="17"/>
      <c r="I14" s="17"/>
      <c r="J14" s="18"/>
      <c r="O14" s="1" t="s">
        <v>76</v>
      </c>
      <c r="P14" s="1"/>
      <c r="Q14" s="1"/>
    </row>
    <row r="15" spans="1:66" ht="60" customHeight="1">
      <c r="A15" s="819" t="s">
        <v>1518</v>
      </c>
      <c r="B15" s="820"/>
      <c r="C15" s="820"/>
      <c r="D15" s="820"/>
      <c r="E15" s="820"/>
      <c r="F15" s="820"/>
      <c r="G15" s="820"/>
      <c r="H15" s="948"/>
      <c r="I15" s="949"/>
      <c r="J15" s="72"/>
      <c r="O15" s="1"/>
      <c r="P15" s="1" t="s">
        <v>40</v>
      </c>
      <c r="Q15" s="1"/>
      <c r="R15" s="285" t="str">
        <f ca="1">SUBSTITUTE(CELL("address",H15),"$","")</f>
        <v>H15</v>
      </c>
      <c r="S15" s="285">
        <f>$S$5</f>
        <v>6</v>
      </c>
      <c r="T15" s="285" t="str">
        <f ca="1">MID(CELL("filename",S15),FIND("]",CELL("filename",S15))+1,256)</f>
        <v>6. Development - Details</v>
      </c>
      <c r="U15" s="285" t="s">
        <v>190</v>
      </c>
      <c r="V15" s="285" t="s">
        <v>1519</v>
      </c>
      <c r="X15" s="285" t="str">
        <f ca="1">S15&amp;"_"&amp;R15&amp;"_"&amp;V15</f>
        <v>6_H15_Arrangements_or_Commitments_for_Construction</v>
      </c>
      <c r="Y15" s="285" t="s">
        <v>255</v>
      </c>
      <c r="Z15" s="285">
        <v>2000</v>
      </c>
      <c r="AB15" s="285" t="s">
        <v>84</v>
      </c>
      <c r="AC15" s="285" t="s">
        <v>84</v>
      </c>
      <c r="AE15" s="296"/>
      <c r="AF15"/>
      <c r="AK15" s="380" t="s">
        <v>83</v>
      </c>
      <c r="AL15" s="380" t="s">
        <v>84</v>
      </c>
    </row>
    <row r="16" spans="1:66" ht="6.75" customHeight="1">
      <c r="A16" s="138"/>
      <c r="B16" s="139"/>
      <c r="C16" s="139"/>
      <c r="D16" s="139"/>
      <c r="E16" s="139"/>
      <c r="F16" s="140"/>
      <c r="G16" s="140"/>
      <c r="H16" s="140"/>
      <c r="I16" s="140"/>
      <c r="J16" s="141"/>
      <c r="O16" s="1" t="s">
        <v>76</v>
      </c>
      <c r="P16" s="1"/>
      <c r="Q16" s="1"/>
    </row>
    <row r="17" spans="1:66" s="150" customFormat="1" ht="26.15" customHeight="1">
      <c r="A17" s="950" t="s">
        <v>1520</v>
      </c>
      <c r="B17" s="951"/>
      <c r="C17" s="951"/>
      <c r="D17" s="951"/>
      <c r="E17" s="951"/>
      <c r="F17" s="951"/>
      <c r="G17" s="951"/>
      <c r="H17" s="951"/>
      <c r="I17" s="951"/>
      <c r="J17" s="144"/>
      <c r="K17" s="25"/>
      <c r="L17"/>
      <c r="M17"/>
      <c r="N17"/>
      <c r="O17" s="1"/>
      <c r="P17" s="1" t="s">
        <v>40</v>
      </c>
      <c r="Q17" s="1"/>
      <c r="R17" s="285"/>
      <c r="T17" s="285"/>
      <c r="U17" s="285"/>
      <c r="V17" s="285"/>
      <c r="W17" s="285"/>
      <c r="X17" s="285"/>
      <c r="Y17" s="285"/>
      <c r="Z17" s="285"/>
      <c r="AA17" s="286"/>
      <c r="AB17" s="285"/>
      <c r="AC17" s="285"/>
      <c r="AD17" s="285"/>
      <c r="AE17" s="285"/>
      <c r="AF17" s="285"/>
      <c r="AG17" s="285"/>
      <c r="AH17" s="285"/>
      <c r="AI17" s="20"/>
      <c r="AJ17" s="20"/>
      <c r="AK17" s="301"/>
      <c r="AL17" s="301"/>
      <c r="AM17" s="301"/>
      <c r="AN17" s="301"/>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493"/>
    </row>
    <row r="18" spans="1:66" ht="6.75" customHeight="1">
      <c r="A18" s="81" t="s">
        <v>617</v>
      </c>
      <c r="B18" s="54"/>
      <c r="C18" s="54"/>
      <c r="D18" s="54"/>
      <c r="E18" s="54"/>
      <c r="F18" s="69"/>
      <c r="G18" s="69"/>
      <c r="H18" s="735"/>
      <c r="I18" s="733"/>
      <c r="J18" s="60"/>
      <c r="O18" s="1" t="s">
        <v>76</v>
      </c>
      <c r="P18" s="1"/>
      <c r="Q18" s="1"/>
    </row>
    <row r="19" spans="1:66" ht="15" customHeight="1">
      <c r="A19" s="955" t="s">
        <v>582</v>
      </c>
      <c r="B19" s="954"/>
      <c r="C19" s="954"/>
      <c r="D19" s="954"/>
      <c r="E19" s="954"/>
      <c r="F19" s="954" t="s">
        <v>1521</v>
      </c>
      <c r="G19" s="954"/>
      <c r="H19" s="948"/>
      <c r="I19" s="949"/>
      <c r="J19" s="60"/>
      <c r="N19" s="20"/>
      <c r="O19" s="1"/>
      <c r="P19" s="1" t="s">
        <v>40</v>
      </c>
      <c r="Q19" s="1"/>
      <c r="R19" s="285" t="str">
        <f ca="1">SUBSTITUTE(CELL("address",H19),"$","")</f>
        <v>H19</v>
      </c>
      <c r="S19" s="285">
        <f>$S$5</f>
        <v>6</v>
      </c>
      <c r="T19" s="285" t="str">
        <f ca="1">MID(CELL("filename",S19),FIND("]",CELL("filename",S19))+1,256)</f>
        <v>6. Development - Details</v>
      </c>
      <c r="U19" s="285" t="s">
        <v>190</v>
      </c>
      <c r="V19" s="285" t="s">
        <v>1522</v>
      </c>
      <c r="X19" s="285" t="str">
        <f ca="1">S19&amp;"_"&amp;R19&amp;"_"&amp;V19</f>
        <v>6_H19_Arrangements_or_Commitments_for_Construction_Submitted</v>
      </c>
      <c r="Y19" s="285" t="s">
        <v>82</v>
      </c>
      <c r="AA19" s="286" t="str">
        <f>CONCATENATE(AK19,",",AL19)</f>
        <v>Submitted,Not submitted</v>
      </c>
      <c r="AB19" s="285" t="s">
        <v>84</v>
      </c>
      <c r="AC19" s="285" t="s">
        <v>84</v>
      </c>
      <c r="AE19" s="296"/>
      <c r="AK19" s="381" t="s">
        <v>185</v>
      </c>
      <c r="AL19" s="380" t="s">
        <v>1506</v>
      </c>
    </row>
    <row r="20" spans="1:66" ht="16.5" customHeight="1">
      <c r="A20" s="81"/>
      <c r="B20" s="54"/>
      <c r="C20" s="54"/>
      <c r="D20" s="54"/>
      <c r="E20" s="54"/>
      <c r="F20" s="418" t="s">
        <v>1523</v>
      </c>
      <c r="G20" s="69"/>
      <c r="H20" s="735"/>
      <c r="I20" s="733"/>
      <c r="J20" s="60"/>
      <c r="O20" s="1" t="s">
        <v>76</v>
      </c>
      <c r="P20" s="1"/>
      <c r="Q20" s="1"/>
    </row>
    <row r="21" spans="1:66" ht="170.15" customHeight="1">
      <c r="A21" s="945"/>
      <c r="B21" s="946"/>
      <c r="C21" s="946"/>
      <c r="D21" s="946"/>
      <c r="E21" s="946"/>
      <c r="F21" s="946"/>
      <c r="G21" s="946"/>
      <c r="H21" s="946"/>
      <c r="I21" s="947"/>
      <c r="J21" s="72"/>
      <c r="O21" s="1"/>
      <c r="P21" s="1" t="s">
        <v>40</v>
      </c>
      <c r="Q21" s="1"/>
      <c r="R21" s="285" t="str">
        <f ca="1">SUBSTITUTE(CELL("address",A21),"$","")</f>
        <v>A21</v>
      </c>
      <c r="S21" s="285">
        <f>$S$5</f>
        <v>6</v>
      </c>
      <c r="T21" s="285" t="str">
        <f ca="1">MID(CELL("filename",S21),FIND("]",CELL("filename",S21))+1,256)</f>
        <v>6. Development - Details</v>
      </c>
      <c r="U21" s="285" t="s">
        <v>190</v>
      </c>
      <c r="V21" s="285" t="s">
        <v>1524</v>
      </c>
      <c r="X21" s="285" t="str">
        <f ca="1">S21&amp;"_"&amp;R21&amp;"_"&amp;V21</f>
        <v>6_A21_Description_of_Arrangements_or_Commitments_for_Construction</v>
      </c>
      <c r="Y21" s="285" t="s">
        <v>255</v>
      </c>
      <c r="Z21" s="285">
        <v>2000</v>
      </c>
      <c r="AB21" s="285" t="s">
        <v>84</v>
      </c>
      <c r="AC21" s="285" t="s">
        <v>84</v>
      </c>
      <c r="AE21" s="296"/>
    </row>
    <row r="22" spans="1:66" ht="9.75" customHeight="1">
      <c r="A22" s="138"/>
      <c r="B22" s="139"/>
      <c r="C22" s="139"/>
      <c r="D22" s="139"/>
      <c r="E22" s="139"/>
      <c r="F22" s="140"/>
      <c r="G22" s="140"/>
      <c r="H22" s="140"/>
      <c r="I22" s="140"/>
      <c r="J22" s="141"/>
      <c r="O22" s="1" t="s">
        <v>76</v>
      </c>
      <c r="P22" s="1"/>
      <c r="Q22" s="1"/>
    </row>
    <row r="23" spans="1:66" s="150" customFormat="1" ht="17.25" customHeight="1">
      <c r="A23" s="819" t="s">
        <v>1525</v>
      </c>
      <c r="B23" s="951"/>
      <c r="C23" s="951"/>
      <c r="D23" s="951"/>
      <c r="E23" s="951"/>
      <c r="F23" s="951"/>
      <c r="G23" s="951"/>
      <c r="H23" s="951"/>
      <c r="I23" s="951"/>
      <c r="J23" s="144"/>
      <c r="K23" s="25"/>
      <c r="L23"/>
      <c r="M23" s="20" t="s">
        <v>1526</v>
      </c>
      <c r="N23"/>
      <c r="O23" s="1"/>
      <c r="P23" s="1" t="s">
        <v>40</v>
      </c>
      <c r="Q23" s="1"/>
      <c r="R23" s="285"/>
      <c r="T23" s="285"/>
      <c r="U23" s="285"/>
      <c r="V23" s="285"/>
      <c r="W23" s="285"/>
      <c r="X23" s="285"/>
      <c r="Y23" s="285"/>
      <c r="Z23" s="285"/>
      <c r="AA23" s="286"/>
      <c r="AB23" s="285"/>
      <c r="AC23" s="285"/>
      <c r="AD23" s="285"/>
      <c r="AE23" s="285"/>
      <c r="AF23" s="285"/>
      <c r="AG23" s="285"/>
      <c r="AH23" s="285"/>
      <c r="AI23" s="20"/>
      <c r="AJ23" s="20"/>
      <c r="AK23" s="301"/>
      <c r="AL23" s="301"/>
      <c r="AM23" s="301"/>
      <c r="AN23" s="301"/>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493"/>
    </row>
    <row r="24" spans="1:66" ht="15" customHeight="1">
      <c r="A24" s="955" t="s">
        <v>582</v>
      </c>
      <c r="B24" s="954"/>
      <c r="C24" s="954"/>
      <c r="D24" s="954"/>
      <c r="E24" s="954"/>
      <c r="F24" s="954" t="s">
        <v>1521</v>
      </c>
      <c r="G24" s="954"/>
      <c r="H24" s="948"/>
      <c r="I24" s="949"/>
      <c r="J24" s="60"/>
      <c r="N24" s="20"/>
      <c r="O24" s="1"/>
      <c r="P24" s="1" t="s">
        <v>40</v>
      </c>
      <c r="Q24" s="1"/>
      <c r="R24" s="285" t="str">
        <f ca="1">SUBSTITUTE(CELL("address",H24),"$","")</f>
        <v>H24</v>
      </c>
      <c r="S24" s="285">
        <f>$S$5</f>
        <v>6</v>
      </c>
      <c r="T24" s="285" t="str">
        <f ca="1">MID(CELL("filename",S24),FIND("]",CELL("filename",S24))+1,256)</f>
        <v>6. Development - Details</v>
      </c>
      <c r="U24" s="285" t="s">
        <v>190</v>
      </c>
      <c r="V24" s="285" t="s">
        <v>1527</v>
      </c>
      <c r="X24" s="285" t="str">
        <f ca="1">S24&amp;"_"&amp;R24&amp;"_"&amp;V24</f>
        <v>6_H24_Arrangements_or_Commitments_for_Safe_Harbored_Major_Equipment_Submitted</v>
      </c>
      <c r="Y24" s="285" t="s">
        <v>82</v>
      </c>
      <c r="AA24" s="286" t="str">
        <f>CONCATENATE(AK24,",",AL24)</f>
        <v>Submitted,Not submitted</v>
      </c>
      <c r="AB24" s="285" t="s">
        <v>84</v>
      </c>
      <c r="AC24" s="285" t="s">
        <v>84</v>
      </c>
      <c r="AE24" s="296"/>
      <c r="AK24" s="381" t="s">
        <v>185</v>
      </c>
      <c r="AL24" s="380" t="s">
        <v>1506</v>
      </c>
    </row>
    <row r="25" spans="1:66" ht="13.5" customHeight="1">
      <c r="A25" s="81"/>
      <c r="B25" s="54"/>
      <c r="C25" s="54"/>
      <c r="D25" s="54"/>
      <c r="E25" s="54"/>
      <c r="F25" s="418" t="s">
        <v>1528</v>
      </c>
      <c r="G25" s="69"/>
      <c r="H25" s="735"/>
      <c r="I25" s="733"/>
      <c r="J25" s="60"/>
      <c r="O25" s="1" t="s">
        <v>76</v>
      </c>
      <c r="P25" s="1"/>
      <c r="Q25" s="1"/>
    </row>
    <row r="26" spans="1:66" ht="108" customHeight="1">
      <c r="A26" s="945"/>
      <c r="B26" s="946"/>
      <c r="C26" s="946"/>
      <c r="D26" s="946"/>
      <c r="E26" s="946"/>
      <c r="F26" s="946"/>
      <c r="G26" s="946"/>
      <c r="H26" s="946"/>
      <c r="I26" s="947"/>
      <c r="J26" s="72"/>
      <c r="O26" s="1"/>
      <c r="P26" s="1" t="s">
        <v>40</v>
      </c>
      <c r="Q26" s="1"/>
      <c r="R26" s="285" t="str">
        <f ca="1">SUBSTITUTE(CELL("address",A26),"$","")</f>
        <v>A26</v>
      </c>
      <c r="S26" s="285">
        <f>$S$5</f>
        <v>6</v>
      </c>
      <c r="T26" s="285" t="str">
        <f ca="1">MID(CELL("filename",S26),FIND("]",CELL("filename",S26))+1,256)</f>
        <v>6. Development - Details</v>
      </c>
      <c r="U26" s="285" t="s">
        <v>190</v>
      </c>
      <c r="V26" s="285" t="s">
        <v>1529</v>
      </c>
      <c r="X26" s="285" t="str">
        <f ca="1">S26&amp;"_"&amp;R26&amp;"_"&amp;V26</f>
        <v>6_A26_Description_gements_or_Commitments_for_Safe_Harbored_Major_Equipment</v>
      </c>
      <c r="Y26" s="285" t="s">
        <v>255</v>
      </c>
      <c r="Z26" s="285">
        <v>2000</v>
      </c>
      <c r="AB26" s="285" t="s">
        <v>84</v>
      </c>
      <c r="AC26" s="285" t="s">
        <v>84</v>
      </c>
      <c r="AE26" s="296"/>
    </row>
    <row r="27" spans="1:66" ht="1.5" customHeight="1" thickBot="1">
      <c r="A27" s="671"/>
      <c r="B27" s="672"/>
      <c r="C27" s="672"/>
      <c r="D27" s="672"/>
      <c r="E27" s="672"/>
      <c r="F27" s="672"/>
      <c r="G27" s="672"/>
      <c r="H27" s="672"/>
      <c r="I27" s="672"/>
      <c r="J27" s="79"/>
      <c r="O27" s="1"/>
      <c r="P27" s="1"/>
      <c r="Q27" s="1"/>
    </row>
    <row r="28" spans="1:66" ht="18.75" customHeight="1">
      <c r="R28" s="285">
        <f ca="1">COUNTA(R5:R26)</f>
        <v>6</v>
      </c>
    </row>
  </sheetData>
  <sheetProtection algorithmName="SHA-512" hashValue="g5u+3qd3LgergHzfNaYtFNJaLbNMnrvet3poqYcz9swPLCikldd8M8nTk8mgf+pCGVZKsILwHETcV4HANn+v7g==" saltValue="uuWJWRMGCUAZ5Ynevk4KMA==" spinCount="100000" sheet="1" selectLockedCells="1"/>
  <mergeCells count="33">
    <mergeCell ref="AC1:AH1"/>
    <mergeCell ref="A1:J1"/>
    <mergeCell ref="A2:J2"/>
    <mergeCell ref="S2:T2"/>
    <mergeCell ref="R2:R3"/>
    <mergeCell ref="U2:U3"/>
    <mergeCell ref="A26:I26"/>
    <mergeCell ref="R1:AB1"/>
    <mergeCell ref="F19:G19"/>
    <mergeCell ref="H19:I19"/>
    <mergeCell ref="A5:H5"/>
    <mergeCell ref="A23:I23"/>
    <mergeCell ref="A15:G15"/>
    <mergeCell ref="H15:I15"/>
    <mergeCell ref="A21:I21"/>
    <mergeCell ref="A17:I17"/>
    <mergeCell ref="A19:E19"/>
    <mergeCell ref="AB2:AB3"/>
    <mergeCell ref="A24:E24"/>
    <mergeCell ref="V2:V3"/>
    <mergeCell ref="W2:W3"/>
    <mergeCell ref="X2:X3"/>
    <mergeCell ref="F24:G24"/>
    <mergeCell ref="H24:I24"/>
    <mergeCell ref="AA2:AA3"/>
    <mergeCell ref="AG2:AG3"/>
    <mergeCell ref="AH2:AH3"/>
    <mergeCell ref="Y2:Y3"/>
    <mergeCell ref="Z2:Z3"/>
    <mergeCell ref="AE2:AE3"/>
    <mergeCell ref="AF2:AF3"/>
    <mergeCell ref="AC2:AC3"/>
    <mergeCell ref="AD2:AD3"/>
  </mergeCells>
  <conditionalFormatting sqref="H19:I19 A21:I21 H24:I24 A26:I26">
    <cfRule type="expression" dxfId="1" priority="3">
      <formula>ISBLANK($I$5)</formula>
    </cfRule>
  </conditionalFormatting>
  <conditionalFormatting sqref="H15:I15">
    <cfRule type="expression" dxfId="0" priority="1">
      <formula>ISBLANK($I$5)</formula>
    </cfRule>
  </conditionalFormatting>
  <dataValidations count="6">
    <dataValidation allowBlank="1" showInputMessage="1" showErrorMessage="1" errorTitle="Select technology type from list" sqref="J15 J21 J26"/>
    <dataValidation type="textLength" operator="lessThan" allowBlank="1" showInputMessage="1" showErrorMessage="1" promptTitle="Complete if applicable" prompt="Field is required if response to previous question is yes._x000a__x000a_Field is limited to a maximum of 1,500 characters." sqref="A21:I21 A26:I26">
      <formula1>1501</formula1>
    </dataValidation>
    <dataValidation type="list" showInputMessage="1" showErrorMessage="1" promptTitle="Complete if applicable" prompt="Select response from drop-down list." sqref="I5">
      <formula1>$AK$5:$AL$5</formula1>
    </dataValidation>
    <dataValidation type="list" showInputMessage="1" showErrorMessage="1" promptTitle="Required field" prompt="Select response from the drop-down list._x000a_(include &quot;Development Contractural structure&quot; in filename of submitted document)" sqref="H19:I19">
      <formula1>$AK$19:$AL$19</formula1>
    </dataValidation>
    <dataValidation type="list" showInputMessage="1" showErrorMessage="1" promptTitle="Required field" prompt="Select response from the drop-down list._x000a_(include &quot;Development safe harbor and major equipment&quot; in filename of submitted document)" sqref="H24:I24">
      <formula1>$AK$24:$AL$24</formula1>
    </dataValidation>
    <dataValidation showInputMessage="1" promptTitle="Provide details" sqref="H15:I15"/>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O1620"/>
  <sheetViews>
    <sheetView showGridLines="0" showRowColHeaders="0" zoomScale="85" zoomScaleNormal="85" workbookViewId="0">
      <selection activeCell="E81" sqref="E81"/>
    </sheetView>
  </sheetViews>
  <sheetFormatPr defaultColWidth="0" defaultRowHeight="12.5" zeroHeight="1"/>
  <cols>
    <col min="1" max="2" width="9.1796875" style="87" customWidth="1"/>
    <col min="3" max="3" width="50.81640625" style="87" bestFit="1" customWidth="1"/>
    <col min="4" max="4" width="9.1796875" style="87" customWidth="1"/>
    <col min="5" max="39" width="12.81640625" style="87" customWidth="1"/>
    <col min="40" max="40" width="34" style="87" customWidth="1"/>
    <col min="41" max="41" width="9.1796875" style="87" customWidth="1"/>
    <col min="42" max="47" width="9.1796875" style="87" hidden="1" customWidth="1"/>
    <col min="48" max="48" width="8.26953125" style="293" hidden="1" customWidth="1"/>
    <col min="49" max="49" width="2.7265625" style="293" hidden="1" customWidth="1"/>
    <col min="50" max="50" width="25.1796875" style="293" hidden="1" customWidth="1"/>
    <col min="51" max="51" width="26.453125" style="293" hidden="1" customWidth="1"/>
    <col min="52" max="52" width="36.54296875" style="293" hidden="1" customWidth="1"/>
    <col min="53" max="53" width="12.54296875" style="293" hidden="1" customWidth="1"/>
    <col min="54" max="54" width="51.7265625" style="293" hidden="1" customWidth="1"/>
    <col min="55" max="55" width="9.1796875" style="293" hidden="1" customWidth="1"/>
    <col min="56" max="56" width="11.7265625" style="293" hidden="1" customWidth="1"/>
    <col min="57" max="57" width="12.453125" style="293" hidden="1" customWidth="1"/>
    <col min="58" max="58" width="9.1796875" style="293" hidden="1" customWidth="1"/>
    <col min="59" max="60" width="7.81640625" style="293" hidden="1" customWidth="1"/>
    <col min="61" max="62" width="22.81640625" style="293" hidden="1" customWidth="1"/>
    <col min="63" max="63" width="10.7265625" style="293" hidden="1" customWidth="1"/>
    <col min="64" max="64" width="10.1796875" hidden="1" customWidth="1"/>
    <col min="65" max="95" width="9.1796875" hidden="1" customWidth="1"/>
    <col min="96" max="96" width="9.1796875" style="480" hidden="1" customWidth="1"/>
    <col min="97" max="119" width="9.1796875" hidden="1" customWidth="1"/>
    <col min="120" max="16384" width="9.1796875" style="87" hidden="1"/>
  </cols>
  <sheetData>
    <row r="1" spans="1:96" ht="24.75" customHeight="1">
      <c r="A1" s="1208" t="s">
        <v>1530</v>
      </c>
      <c r="B1" s="1209"/>
      <c r="C1" s="1209"/>
      <c r="D1" s="1209"/>
      <c r="E1" s="1209"/>
      <c r="F1" s="1209"/>
      <c r="G1" s="113"/>
      <c r="H1" s="114"/>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5"/>
      <c r="AV1" s="818" t="s">
        <v>18</v>
      </c>
      <c r="AW1" s="818"/>
      <c r="AX1" s="818"/>
      <c r="AY1" s="818"/>
      <c r="AZ1" s="818"/>
      <c r="BA1" s="818"/>
      <c r="BB1" s="818"/>
      <c r="BC1" s="818"/>
      <c r="BD1" s="818"/>
      <c r="BE1" s="818"/>
      <c r="BF1" s="818"/>
      <c r="BG1" s="836" t="s">
        <v>19</v>
      </c>
      <c r="BH1" s="836"/>
      <c r="BI1" s="836"/>
      <c r="BJ1" s="836"/>
      <c r="BK1" s="836"/>
      <c r="BL1" s="836"/>
    </row>
    <row r="2" spans="1:96" ht="15.75" customHeight="1" thickBot="1">
      <c r="A2" s="1210" t="s">
        <v>1531</v>
      </c>
      <c r="B2" s="1211"/>
      <c r="C2" s="1211"/>
      <c r="D2" s="1211"/>
      <c r="E2" s="1211"/>
      <c r="F2" s="1211"/>
      <c r="G2" s="116"/>
      <c r="H2" s="117"/>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8"/>
      <c r="AP2" s="25"/>
      <c r="AV2" s="810" t="s">
        <v>21</v>
      </c>
      <c r="AW2" s="812" t="s">
        <v>22</v>
      </c>
      <c r="AX2" s="812"/>
      <c r="AY2" s="813" t="s">
        <v>23</v>
      </c>
      <c r="AZ2" s="813" t="s">
        <v>24</v>
      </c>
      <c r="BA2" s="813" t="s">
        <v>25</v>
      </c>
      <c r="BB2" s="813" t="s">
        <v>26</v>
      </c>
      <c r="BC2" s="813" t="s">
        <v>27</v>
      </c>
      <c r="BD2" s="813" t="s">
        <v>28</v>
      </c>
      <c r="BE2" s="813" t="s">
        <v>29</v>
      </c>
      <c r="BF2" s="813" t="s">
        <v>30</v>
      </c>
      <c r="BG2" s="808" t="s">
        <v>31</v>
      </c>
      <c r="BH2" s="808" t="s">
        <v>32</v>
      </c>
      <c r="BI2" s="808" t="s">
        <v>33</v>
      </c>
      <c r="BJ2" s="808" t="s">
        <v>34</v>
      </c>
      <c r="BK2" s="808" t="s">
        <v>35</v>
      </c>
      <c r="BL2" s="808" t="s">
        <v>36</v>
      </c>
      <c r="BN2" s="91"/>
    </row>
    <row r="3" spans="1:96" ht="15" customHeight="1" thickBot="1">
      <c r="A3" s="1212"/>
      <c r="B3" s="1213"/>
      <c r="C3" s="1213"/>
      <c r="D3" s="1213"/>
      <c r="E3" s="1213"/>
      <c r="F3" s="1213"/>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2"/>
      <c r="AV3" s="811"/>
      <c r="AW3" s="299" t="s">
        <v>41</v>
      </c>
      <c r="AX3" s="300" t="s">
        <v>42</v>
      </c>
      <c r="AY3" s="811"/>
      <c r="AZ3" s="811"/>
      <c r="BA3" s="811"/>
      <c r="BB3" s="811"/>
      <c r="BC3" s="811"/>
      <c r="BD3" s="811"/>
      <c r="BE3" s="814"/>
      <c r="BF3" s="811"/>
      <c r="BG3" s="809"/>
      <c r="BH3" s="809"/>
      <c r="BI3" s="809"/>
      <c r="BJ3" s="817"/>
      <c r="BK3" s="809"/>
      <c r="BL3" s="809"/>
      <c r="BM3" s="483"/>
      <c r="BO3" s="500" t="s">
        <v>43</v>
      </c>
      <c r="BP3" s="500" t="s">
        <v>44</v>
      </c>
      <c r="BQ3" s="500" t="s">
        <v>45</v>
      </c>
      <c r="BR3" s="483" t="s">
        <v>46</v>
      </c>
      <c r="BS3" s="483" t="s">
        <v>47</v>
      </c>
      <c r="BT3" s="483" t="s">
        <v>48</v>
      </c>
      <c r="BU3" s="483" t="s">
        <v>49</v>
      </c>
      <c r="BV3" s="483" t="s">
        <v>50</v>
      </c>
      <c r="BW3" s="483" t="s">
        <v>51</v>
      </c>
      <c r="BX3" s="483" t="s">
        <v>52</v>
      </c>
      <c r="BY3" s="483" t="s">
        <v>53</v>
      </c>
      <c r="BZ3" s="483" t="s">
        <v>54</v>
      </c>
      <c r="CA3" s="483" t="s">
        <v>55</v>
      </c>
      <c r="CB3" s="483" t="s">
        <v>56</v>
      </c>
      <c r="CC3" s="483" t="s">
        <v>57</v>
      </c>
      <c r="CD3" s="483" t="s">
        <v>58</v>
      </c>
      <c r="CE3" s="483" t="s">
        <v>59</v>
      </c>
      <c r="CF3" s="483" t="s">
        <v>60</v>
      </c>
      <c r="CG3" s="483" t="s">
        <v>61</v>
      </c>
      <c r="CH3" s="483" t="s">
        <v>62</v>
      </c>
      <c r="CI3" s="483" t="s">
        <v>63</v>
      </c>
      <c r="CJ3" s="483" t="s">
        <v>64</v>
      </c>
      <c r="CK3" s="483" t="s">
        <v>65</v>
      </c>
      <c r="CL3" s="483" t="s">
        <v>66</v>
      </c>
      <c r="CM3" s="483" t="s">
        <v>67</v>
      </c>
      <c r="CN3" s="483" t="s">
        <v>68</v>
      </c>
      <c r="CO3" s="489" t="s">
        <v>69</v>
      </c>
      <c r="CP3" s="483" t="s">
        <v>70</v>
      </c>
      <c r="CQ3" s="483" t="s">
        <v>71</v>
      </c>
      <c r="CR3" s="489" t="s">
        <v>72</v>
      </c>
    </row>
    <row r="4" spans="1:96" ht="7.75" customHeight="1">
      <c r="A4" s="202"/>
      <c r="B4" s="203"/>
      <c r="E4" s="762"/>
      <c r="AN4" s="182"/>
    </row>
    <row r="5" spans="1:96" ht="18" customHeight="1">
      <c r="A5" s="179"/>
      <c r="B5" s="204"/>
      <c r="E5" s="253" t="s">
        <v>1532</v>
      </c>
      <c r="J5" s="660"/>
      <c r="L5" s="252" t="s">
        <v>1533</v>
      </c>
      <c r="P5" s="245"/>
      <c r="AN5" s="182"/>
      <c r="AV5" s="285" t="str">
        <f ca="1">SUBSTITUTE(CELL("address",J5),"$","")</f>
        <v>J5</v>
      </c>
      <c r="AW5" s="374">
        <v>7</v>
      </c>
      <c r="AX5" s="285" t="str">
        <f ca="1">MID(CELL("filename",AW5),FIND("]",CELL("filename",AW5))+1,256)</f>
        <v>7. Ownership - Capital Costs</v>
      </c>
      <c r="AZ5" s="293" t="s">
        <v>1534</v>
      </c>
      <c r="BB5" s="293" t="str">
        <f ca="1">AW5&amp;"_"&amp;AV5&amp;"_"&amp;AZ5</f>
        <v>7_J5_Costs_Nominal_or_Real</v>
      </c>
      <c r="BC5" s="293" t="s">
        <v>82</v>
      </c>
      <c r="BE5" s="286" t="str">
        <f>CONCATENATE(BO5,",",BP5)</f>
        <v>Nominal,Real</v>
      </c>
      <c r="BF5" s="293" t="s">
        <v>84</v>
      </c>
      <c r="BG5" s="293" t="s">
        <v>84</v>
      </c>
      <c r="BO5" t="s">
        <v>1535</v>
      </c>
      <c r="BP5" t="s">
        <v>1536</v>
      </c>
    </row>
    <row r="6" spans="1:96" ht="13">
      <c r="A6" s="202"/>
      <c r="B6" s="203"/>
      <c r="E6" s="762"/>
      <c r="AN6" s="182"/>
    </row>
    <row r="7" spans="1:96" ht="20.5" thickBot="1">
      <c r="A7" s="186"/>
      <c r="B7" s="187"/>
      <c r="C7" s="184" t="s">
        <v>1537</v>
      </c>
      <c r="D7" s="184" t="s">
        <v>1538</v>
      </c>
      <c r="E7" s="184" t="s">
        <v>1539</v>
      </c>
      <c r="F7" s="184" t="s">
        <v>1540</v>
      </c>
      <c r="G7" s="184" t="s">
        <v>1541</v>
      </c>
      <c r="H7" s="184" t="s">
        <v>1542</v>
      </c>
      <c r="I7" s="184" t="s">
        <v>1543</v>
      </c>
      <c r="J7" s="184" t="s">
        <v>1544</v>
      </c>
      <c r="K7" s="184" t="s">
        <v>1545</v>
      </c>
      <c r="L7" s="184" t="s">
        <v>1546</v>
      </c>
      <c r="M7" s="184" t="s">
        <v>1547</v>
      </c>
      <c r="N7" s="184" t="s">
        <v>1548</v>
      </c>
      <c r="O7" s="184" t="s">
        <v>1549</v>
      </c>
      <c r="P7" s="184" t="s">
        <v>1550</v>
      </c>
      <c r="Q7" s="184" t="s">
        <v>1551</v>
      </c>
      <c r="R7" s="184" t="s">
        <v>1552</v>
      </c>
      <c r="S7" s="184" t="s">
        <v>1553</v>
      </c>
      <c r="T7" s="184" t="s">
        <v>1554</v>
      </c>
      <c r="U7" s="184" t="s">
        <v>1555</v>
      </c>
      <c r="V7" s="184" t="s">
        <v>1556</v>
      </c>
      <c r="W7" s="184" t="s">
        <v>1557</v>
      </c>
      <c r="X7" s="184" t="s">
        <v>1558</v>
      </c>
      <c r="Y7" s="184" t="s">
        <v>1559</v>
      </c>
      <c r="Z7" s="184" t="s">
        <v>1560</v>
      </c>
      <c r="AA7" s="184" t="s">
        <v>1561</v>
      </c>
      <c r="AB7" s="184" t="s">
        <v>1562</v>
      </c>
      <c r="AC7" s="184" t="s">
        <v>1563</v>
      </c>
      <c r="AD7" s="184" t="s">
        <v>1563</v>
      </c>
      <c r="AE7" s="184" t="s">
        <v>1563</v>
      </c>
      <c r="AF7" s="184" t="s">
        <v>1563</v>
      </c>
      <c r="AG7" s="184" t="s">
        <v>1563</v>
      </c>
      <c r="AH7" s="184" t="s">
        <v>1563</v>
      </c>
      <c r="AI7" s="184" t="s">
        <v>1563</v>
      </c>
      <c r="AJ7" s="184" t="s">
        <v>1563</v>
      </c>
      <c r="AK7" s="184" t="s">
        <v>1563</v>
      </c>
      <c r="AL7" s="184" t="s">
        <v>1563</v>
      </c>
      <c r="AM7" s="184" t="s">
        <v>1563</v>
      </c>
      <c r="AN7" s="205" t="s">
        <v>1564</v>
      </c>
      <c r="AV7" s="285" t="str">
        <f ca="1">SUBSTITUTE(CELL("address",P5),"$","")</f>
        <v>P5</v>
      </c>
      <c r="AW7" s="293">
        <f>$AW$5</f>
        <v>7</v>
      </c>
      <c r="AX7" s="285" t="str">
        <f ca="1">MID(CELL("filename",AW7),FIND("]",CELL("filename",AW7))+1,256)</f>
        <v>7. Ownership - Capital Costs</v>
      </c>
      <c r="AZ7" s="293" t="s">
        <v>1565</v>
      </c>
      <c r="BB7" s="293" t="str">
        <f ca="1">AW7&amp;"_"&amp;AV7&amp;"_"&amp;AZ7</f>
        <v>7_P5_Assumed_Escalation_Rate</v>
      </c>
      <c r="BC7" s="293" t="s">
        <v>574</v>
      </c>
      <c r="BE7" s="293" t="str">
        <f>"&gt;=0"</f>
        <v>&gt;=0</v>
      </c>
      <c r="BF7" s="293" t="s">
        <v>84</v>
      </c>
      <c r="BG7" s="293" t="s">
        <v>84</v>
      </c>
    </row>
    <row r="8" spans="1:96" ht="17.5" thickBot="1">
      <c r="A8" s="197">
        <v>1</v>
      </c>
      <c r="B8" s="251" t="s">
        <v>1566</v>
      </c>
      <c r="C8" s="119"/>
      <c r="D8" s="120"/>
      <c r="E8" s="206">
        <v>2024</v>
      </c>
      <c r="F8" s="206">
        <f>+E8+1</f>
        <v>2025</v>
      </c>
      <c r="G8" s="206">
        <f t="shared" ref="G8:AC8" si="0">+F8+1</f>
        <v>2026</v>
      </c>
      <c r="H8" s="206">
        <f t="shared" si="0"/>
        <v>2027</v>
      </c>
      <c r="I8" s="206">
        <f t="shared" si="0"/>
        <v>2028</v>
      </c>
      <c r="J8" s="206">
        <f t="shared" si="0"/>
        <v>2029</v>
      </c>
      <c r="K8" s="206">
        <f t="shared" si="0"/>
        <v>2030</v>
      </c>
      <c r="L8" s="206">
        <f t="shared" si="0"/>
        <v>2031</v>
      </c>
      <c r="M8" s="206">
        <f t="shared" si="0"/>
        <v>2032</v>
      </c>
      <c r="N8" s="206">
        <f t="shared" si="0"/>
        <v>2033</v>
      </c>
      <c r="O8" s="206">
        <f t="shared" si="0"/>
        <v>2034</v>
      </c>
      <c r="P8" s="206">
        <f t="shared" si="0"/>
        <v>2035</v>
      </c>
      <c r="Q8" s="206">
        <f t="shared" si="0"/>
        <v>2036</v>
      </c>
      <c r="R8" s="206">
        <f t="shared" si="0"/>
        <v>2037</v>
      </c>
      <c r="S8" s="206">
        <f t="shared" si="0"/>
        <v>2038</v>
      </c>
      <c r="T8" s="206">
        <f t="shared" si="0"/>
        <v>2039</v>
      </c>
      <c r="U8" s="206">
        <f t="shared" si="0"/>
        <v>2040</v>
      </c>
      <c r="V8" s="206">
        <f t="shared" si="0"/>
        <v>2041</v>
      </c>
      <c r="W8" s="206">
        <f t="shared" si="0"/>
        <v>2042</v>
      </c>
      <c r="X8" s="206">
        <f t="shared" si="0"/>
        <v>2043</v>
      </c>
      <c r="Y8" s="206">
        <f t="shared" si="0"/>
        <v>2044</v>
      </c>
      <c r="Z8" s="206">
        <f t="shared" si="0"/>
        <v>2045</v>
      </c>
      <c r="AA8" s="206">
        <f t="shared" si="0"/>
        <v>2046</v>
      </c>
      <c r="AB8" s="206">
        <f t="shared" si="0"/>
        <v>2047</v>
      </c>
      <c r="AC8" s="206">
        <f t="shared" si="0"/>
        <v>2048</v>
      </c>
      <c r="AD8" s="206">
        <f t="shared" ref="AD8:AM8" si="1">+AC8+1</f>
        <v>2049</v>
      </c>
      <c r="AE8" s="206">
        <f t="shared" si="1"/>
        <v>2050</v>
      </c>
      <c r="AF8" s="206">
        <f t="shared" si="1"/>
        <v>2051</v>
      </c>
      <c r="AG8" s="206">
        <f t="shared" si="1"/>
        <v>2052</v>
      </c>
      <c r="AH8" s="206">
        <f t="shared" si="1"/>
        <v>2053</v>
      </c>
      <c r="AI8" s="206">
        <f t="shared" si="1"/>
        <v>2054</v>
      </c>
      <c r="AJ8" s="206">
        <f t="shared" si="1"/>
        <v>2055</v>
      </c>
      <c r="AK8" s="206">
        <f t="shared" si="1"/>
        <v>2056</v>
      </c>
      <c r="AL8" s="206">
        <f t="shared" si="1"/>
        <v>2057</v>
      </c>
      <c r="AM8" s="206">
        <f t="shared" si="1"/>
        <v>2058</v>
      </c>
      <c r="AN8" s="191" t="s">
        <v>1567</v>
      </c>
      <c r="AV8" s="294"/>
    </row>
    <row r="9" spans="1:96" ht="13.5" thickBot="1">
      <c r="A9" s="197">
        <f>+A8+1</f>
        <v>2</v>
      </c>
      <c r="B9" s="763"/>
      <c r="C9" s="247" t="s">
        <v>1568</v>
      </c>
      <c r="D9" s="764" t="s">
        <v>1569</v>
      </c>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1"/>
      <c r="AE9" s="541"/>
      <c r="AF9" s="541"/>
      <c r="AG9" s="541"/>
      <c r="AH9" s="541"/>
      <c r="AI9" s="541"/>
      <c r="AJ9" s="541"/>
      <c r="AK9" s="541"/>
      <c r="AL9" s="541"/>
      <c r="AM9" s="541"/>
      <c r="AN9" s="246"/>
      <c r="AR9" s="87" t="s">
        <v>40</v>
      </c>
      <c r="AS9" s="560" t="str">
        <f ca="1">SUBSTITUTE(CELL("address",E9),"$","")</f>
        <v>E9</v>
      </c>
      <c r="AT9" s="561" t="str">
        <f ca="1">CHAR(CODE(AS9))</f>
        <v>E</v>
      </c>
      <c r="AU9" s="561">
        <f>ROW(AS9)</f>
        <v>9</v>
      </c>
      <c r="AV9" s="562" t="str">
        <f ca="1">CONCATENATE(AT9&amp;AU9)</f>
        <v>E9</v>
      </c>
      <c r="AW9" s="555">
        <f t="shared" ref="AW9:AW72" si="2">$AW$5</f>
        <v>7</v>
      </c>
      <c r="AX9" s="562" t="str">
        <f t="shared" ref="AX9" ca="1" si="3">MID(CELL("filename",AW9),FIND("]",CELL("filename",AW9))+1,256)</f>
        <v>7. Ownership - Capital Costs</v>
      </c>
      <c r="AY9" s="555" t="s">
        <v>1570</v>
      </c>
      <c r="AZ9" s="562" t="s">
        <v>1571</v>
      </c>
      <c r="BA9" s="562">
        <f>$E$8</f>
        <v>2024</v>
      </c>
      <c r="BB9" s="562" t="str">
        <f ca="1">AW9&amp;"_"&amp;AV9&amp;"_"&amp;AZ9&amp;"_"&amp;BA9</f>
        <v>7_E9_Land_acquisition_2024</v>
      </c>
      <c r="BC9" s="562" t="s">
        <v>574</v>
      </c>
      <c r="BD9" s="562"/>
      <c r="BE9" s="555" t="str">
        <f t="shared" ref="BE9:BE43" si="4">"&gt;=0"</f>
        <v>&gt;=0</v>
      </c>
      <c r="BF9" s="555" t="s">
        <v>84</v>
      </c>
      <c r="BG9" s="555" t="s">
        <v>84</v>
      </c>
    </row>
    <row r="10" spans="1:96" ht="13.5" hidden="1" thickBot="1">
      <c r="A10" s="197"/>
      <c r="B10" s="763"/>
      <c r="C10" s="247"/>
      <c r="D10" s="764"/>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7"/>
      <c r="AE10" s="557"/>
      <c r="AF10" s="557"/>
      <c r="AG10" s="557"/>
      <c r="AH10" s="557"/>
      <c r="AI10" s="557"/>
      <c r="AJ10" s="557"/>
      <c r="AK10" s="557"/>
      <c r="AL10" s="557"/>
      <c r="AM10" s="557"/>
      <c r="AN10" s="558"/>
      <c r="AP10" s="87" t="s">
        <v>859</v>
      </c>
      <c r="AT10" s="559" t="str">
        <f ca="1">IF(AT9="Z","AA",IF(LEN(AT9)=1,CHAR(CODE(AT9)+1),IF(RIGHT(AT9,1)="Z",CHAR(CODE(LEFT(AT9,1))+1),LEFT(AT9,1))&amp;CHAR(65+MOD(CODE(RIGHT(AT9,1))+1-65,26))))</f>
        <v>F</v>
      </c>
      <c r="AU10" s="559">
        <f>AU9</f>
        <v>9</v>
      </c>
      <c r="AV10" s="285" t="str">
        <f t="shared" ref="AV10:AV44" ca="1" si="5">CONCATENATE(AT10&amp;AU10)</f>
        <v>F9</v>
      </c>
      <c r="AW10" s="293">
        <f t="shared" si="2"/>
        <v>7</v>
      </c>
      <c r="AX10" s="285" t="str">
        <f t="shared" ref="AX10:AX43" ca="1" si="6">MID(CELL("filename",AW10),FIND("]",CELL("filename",AW10))+1,256)</f>
        <v>7. Ownership - Capital Costs</v>
      </c>
      <c r="AY10" s="293" t="s">
        <v>1570</v>
      </c>
      <c r="AZ10" s="285" t="s">
        <v>1571</v>
      </c>
      <c r="BA10" s="285">
        <f>$F$8</f>
        <v>2025</v>
      </c>
      <c r="BB10" s="285" t="str">
        <f t="shared" ref="BB10:BB44" ca="1" si="7">AW10&amp;"_"&amp;AV10&amp;"_"&amp;AZ10&amp;"_"&amp;BA10</f>
        <v>7_F9_Land_acquisition_2025</v>
      </c>
      <c r="BC10" s="285" t="s">
        <v>574</v>
      </c>
      <c r="BD10" s="285"/>
      <c r="BE10" s="293" t="str">
        <f t="shared" si="4"/>
        <v>&gt;=0</v>
      </c>
      <c r="BF10" s="293" t="s">
        <v>84</v>
      </c>
      <c r="BG10" s="293" t="s">
        <v>84</v>
      </c>
    </row>
    <row r="11" spans="1:96" ht="13.5" hidden="1" thickBot="1">
      <c r="A11" s="197"/>
      <c r="B11" s="763"/>
      <c r="C11" s="247"/>
      <c r="D11" s="764"/>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7"/>
      <c r="AE11" s="557"/>
      <c r="AF11" s="557"/>
      <c r="AG11" s="557"/>
      <c r="AH11" s="557"/>
      <c r="AI11" s="557"/>
      <c r="AJ11" s="557"/>
      <c r="AK11" s="557"/>
      <c r="AL11" s="557"/>
      <c r="AM11" s="557"/>
      <c r="AN11" s="558"/>
      <c r="AP11" s="87" t="s">
        <v>859</v>
      </c>
      <c r="AT11" s="559" t="str">
        <f t="shared" ref="AT11:AT44" ca="1" si="8">IF(AT10="Z","AA",IF(LEN(AT10)=1,CHAR(CODE(AT10)+1),IF(RIGHT(AT10,1)="Z",CHAR(CODE(LEFT(AT10,1))+1),LEFT(AT10,1))&amp;CHAR(65+MOD(CODE(RIGHT(AT10,1))+1-65,26))))</f>
        <v>G</v>
      </c>
      <c r="AU11" s="559">
        <f t="shared" ref="AU11:AU44" si="9">AU10</f>
        <v>9</v>
      </c>
      <c r="AV11" s="285" t="str">
        <f t="shared" ca="1" si="5"/>
        <v>G9</v>
      </c>
      <c r="AW11" s="293">
        <f t="shared" si="2"/>
        <v>7</v>
      </c>
      <c r="AX11" s="285" t="str">
        <f t="shared" ca="1" si="6"/>
        <v>7. Ownership - Capital Costs</v>
      </c>
      <c r="AY11" s="293" t="s">
        <v>1570</v>
      </c>
      <c r="AZ11" s="285" t="s">
        <v>1571</v>
      </c>
      <c r="BA11" s="285">
        <f>$G$8</f>
        <v>2026</v>
      </c>
      <c r="BB11" s="285" t="str">
        <f t="shared" ca="1" si="7"/>
        <v>7_G9_Land_acquisition_2026</v>
      </c>
      <c r="BC11" s="285" t="s">
        <v>574</v>
      </c>
      <c r="BD11" s="285"/>
      <c r="BE11" s="293" t="str">
        <f t="shared" si="4"/>
        <v>&gt;=0</v>
      </c>
      <c r="BF11" s="293" t="s">
        <v>84</v>
      </c>
      <c r="BG11" s="293" t="s">
        <v>84</v>
      </c>
    </row>
    <row r="12" spans="1:96" ht="13.5" hidden="1" thickBot="1">
      <c r="A12" s="197"/>
      <c r="B12" s="763"/>
      <c r="C12" s="247"/>
      <c r="D12" s="764"/>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7"/>
      <c r="AE12" s="557"/>
      <c r="AF12" s="557"/>
      <c r="AG12" s="557"/>
      <c r="AH12" s="557"/>
      <c r="AI12" s="557"/>
      <c r="AJ12" s="557"/>
      <c r="AK12" s="557"/>
      <c r="AL12" s="557"/>
      <c r="AM12" s="557"/>
      <c r="AN12" s="558"/>
      <c r="AP12" s="87" t="s">
        <v>859</v>
      </c>
      <c r="AT12" s="559" t="str">
        <f t="shared" ca="1" si="8"/>
        <v>H</v>
      </c>
      <c r="AU12" s="559">
        <f t="shared" si="9"/>
        <v>9</v>
      </c>
      <c r="AV12" s="285" t="str">
        <f t="shared" ca="1" si="5"/>
        <v>H9</v>
      </c>
      <c r="AW12" s="293">
        <f t="shared" si="2"/>
        <v>7</v>
      </c>
      <c r="AX12" s="285" t="str">
        <f t="shared" ca="1" si="6"/>
        <v>7. Ownership - Capital Costs</v>
      </c>
      <c r="AY12" s="293" t="s">
        <v>1570</v>
      </c>
      <c r="AZ12" s="285" t="s">
        <v>1571</v>
      </c>
      <c r="BA12" s="285">
        <f>$H$8</f>
        <v>2027</v>
      </c>
      <c r="BB12" s="285" t="str">
        <f t="shared" ca="1" si="7"/>
        <v>7_H9_Land_acquisition_2027</v>
      </c>
      <c r="BC12" s="285" t="s">
        <v>574</v>
      </c>
      <c r="BD12" s="285"/>
      <c r="BE12" s="293" t="str">
        <f t="shared" si="4"/>
        <v>&gt;=0</v>
      </c>
      <c r="BF12" s="293" t="s">
        <v>84</v>
      </c>
      <c r="BG12" s="293" t="s">
        <v>84</v>
      </c>
    </row>
    <row r="13" spans="1:96" ht="13.5" hidden="1" thickBot="1">
      <c r="A13" s="197"/>
      <c r="B13" s="763"/>
      <c r="C13" s="247"/>
      <c r="D13" s="764"/>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7"/>
      <c r="AE13" s="557"/>
      <c r="AF13" s="557"/>
      <c r="AG13" s="557"/>
      <c r="AH13" s="557"/>
      <c r="AI13" s="557"/>
      <c r="AJ13" s="557"/>
      <c r="AK13" s="557"/>
      <c r="AL13" s="557"/>
      <c r="AM13" s="557"/>
      <c r="AN13" s="558"/>
      <c r="AP13" s="87" t="s">
        <v>859</v>
      </c>
      <c r="AT13" s="559" t="str">
        <f t="shared" ca="1" si="8"/>
        <v>I</v>
      </c>
      <c r="AU13" s="559">
        <f t="shared" si="9"/>
        <v>9</v>
      </c>
      <c r="AV13" s="285" t="str">
        <f t="shared" ca="1" si="5"/>
        <v>I9</v>
      </c>
      <c r="AW13" s="293">
        <f t="shared" si="2"/>
        <v>7</v>
      </c>
      <c r="AX13" s="285" t="str">
        <f t="shared" ca="1" si="6"/>
        <v>7. Ownership - Capital Costs</v>
      </c>
      <c r="AY13" s="293" t="s">
        <v>1570</v>
      </c>
      <c r="AZ13" s="285" t="s">
        <v>1571</v>
      </c>
      <c r="BA13" s="285">
        <f>$I$8</f>
        <v>2028</v>
      </c>
      <c r="BB13" s="285" t="str">
        <f t="shared" ca="1" si="7"/>
        <v>7_I9_Land_acquisition_2028</v>
      </c>
      <c r="BC13" s="285" t="s">
        <v>574</v>
      </c>
      <c r="BD13" s="285"/>
      <c r="BE13" s="293" t="str">
        <f t="shared" si="4"/>
        <v>&gt;=0</v>
      </c>
      <c r="BF13" s="293" t="s">
        <v>84</v>
      </c>
      <c r="BG13" s="293" t="s">
        <v>84</v>
      </c>
    </row>
    <row r="14" spans="1:96" ht="13.5" hidden="1" thickBot="1">
      <c r="A14" s="197"/>
      <c r="B14" s="763"/>
      <c r="C14" s="247"/>
      <c r="D14" s="764"/>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7"/>
      <c r="AE14" s="557"/>
      <c r="AF14" s="557"/>
      <c r="AG14" s="557"/>
      <c r="AH14" s="557"/>
      <c r="AI14" s="557"/>
      <c r="AJ14" s="557"/>
      <c r="AK14" s="557"/>
      <c r="AL14" s="557"/>
      <c r="AM14" s="557"/>
      <c r="AN14" s="558"/>
      <c r="AP14" s="87" t="s">
        <v>859</v>
      </c>
      <c r="AT14" s="559" t="str">
        <f t="shared" ca="1" si="8"/>
        <v>J</v>
      </c>
      <c r="AU14" s="559">
        <f t="shared" si="9"/>
        <v>9</v>
      </c>
      <c r="AV14" s="285" t="str">
        <f t="shared" ca="1" si="5"/>
        <v>J9</v>
      </c>
      <c r="AW14" s="293">
        <f t="shared" si="2"/>
        <v>7</v>
      </c>
      <c r="AX14" s="285" t="str">
        <f t="shared" ca="1" si="6"/>
        <v>7. Ownership - Capital Costs</v>
      </c>
      <c r="AY14" s="293" t="s">
        <v>1570</v>
      </c>
      <c r="AZ14" s="285" t="s">
        <v>1571</v>
      </c>
      <c r="BA14" s="285">
        <f>$J$8</f>
        <v>2029</v>
      </c>
      <c r="BB14" s="285" t="str">
        <f t="shared" ca="1" si="7"/>
        <v>7_J9_Land_acquisition_2029</v>
      </c>
      <c r="BC14" s="285" t="s">
        <v>574</v>
      </c>
      <c r="BD14" s="285"/>
      <c r="BE14" s="293" t="str">
        <f t="shared" si="4"/>
        <v>&gt;=0</v>
      </c>
      <c r="BF14" s="293" t="s">
        <v>84</v>
      </c>
      <c r="BG14" s="293" t="s">
        <v>84</v>
      </c>
    </row>
    <row r="15" spans="1:96" ht="13.5" hidden="1" thickBot="1">
      <c r="A15" s="197"/>
      <c r="B15" s="763"/>
      <c r="C15" s="247"/>
      <c r="D15" s="764"/>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7"/>
      <c r="AE15" s="557"/>
      <c r="AF15" s="557"/>
      <c r="AG15" s="557"/>
      <c r="AH15" s="557"/>
      <c r="AI15" s="557"/>
      <c r="AJ15" s="557"/>
      <c r="AK15" s="557"/>
      <c r="AL15" s="557"/>
      <c r="AM15" s="557"/>
      <c r="AN15" s="558"/>
      <c r="AP15" s="87" t="s">
        <v>859</v>
      </c>
      <c r="AT15" s="559" t="str">
        <f t="shared" ca="1" si="8"/>
        <v>K</v>
      </c>
      <c r="AU15" s="559">
        <f t="shared" si="9"/>
        <v>9</v>
      </c>
      <c r="AV15" s="285" t="str">
        <f t="shared" ca="1" si="5"/>
        <v>K9</v>
      </c>
      <c r="AW15" s="293">
        <f t="shared" si="2"/>
        <v>7</v>
      </c>
      <c r="AX15" s="285" t="str">
        <f t="shared" ca="1" si="6"/>
        <v>7. Ownership - Capital Costs</v>
      </c>
      <c r="AY15" s="293" t="s">
        <v>1570</v>
      </c>
      <c r="AZ15" s="285" t="s">
        <v>1571</v>
      </c>
      <c r="BA15" s="285">
        <f>$K$8</f>
        <v>2030</v>
      </c>
      <c r="BB15" s="285" t="str">
        <f t="shared" ca="1" si="7"/>
        <v>7_K9_Land_acquisition_2030</v>
      </c>
      <c r="BC15" s="285" t="s">
        <v>574</v>
      </c>
      <c r="BD15" s="285"/>
      <c r="BE15" s="293" t="str">
        <f t="shared" si="4"/>
        <v>&gt;=0</v>
      </c>
      <c r="BF15" s="293" t="s">
        <v>84</v>
      </c>
      <c r="BG15" s="293" t="s">
        <v>84</v>
      </c>
    </row>
    <row r="16" spans="1:96" ht="13.5" hidden="1" thickBot="1">
      <c r="A16" s="197"/>
      <c r="B16" s="763"/>
      <c r="C16" s="247"/>
      <c r="D16" s="764"/>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7"/>
      <c r="AE16" s="557"/>
      <c r="AF16" s="557"/>
      <c r="AG16" s="557"/>
      <c r="AH16" s="557"/>
      <c r="AI16" s="557"/>
      <c r="AJ16" s="557"/>
      <c r="AK16" s="557"/>
      <c r="AL16" s="557"/>
      <c r="AM16" s="557"/>
      <c r="AN16" s="558"/>
      <c r="AP16" s="87" t="s">
        <v>859</v>
      </c>
      <c r="AT16" s="559" t="str">
        <f t="shared" ca="1" si="8"/>
        <v>L</v>
      </c>
      <c r="AU16" s="559">
        <f t="shared" si="9"/>
        <v>9</v>
      </c>
      <c r="AV16" s="285" t="str">
        <f t="shared" ca="1" si="5"/>
        <v>L9</v>
      </c>
      <c r="AW16" s="293">
        <f t="shared" si="2"/>
        <v>7</v>
      </c>
      <c r="AX16" s="285" t="str">
        <f t="shared" ca="1" si="6"/>
        <v>7. Ownership - Capital Costs</v>
      </c>
      <c r="AY16" s="293" t="s">
        <v>1570</v>
      </c>
      <c r="AZ16" s="285" t="s">
        <v>1571</v>
      </c>
      <c r="BA16" s="285">
        <f>$L$8</f>
        <v>2031</v>
      </c>
      <c r="BB16" s="285" t="str">
        <f t="shared" ca="1" si="7"/>
        <v>7_L9_Land_acquisition_2031</v>
      </c>
      <c r="BC16" s="285" t="s">
        <v>574</v>
      </c>
      <c r="BD16" s="285"/>
      <c r="BE16" s="293" t="str">
        <f t="shared" si="4"/>
        <v>&gt;=0</v>
      </c>
      <c r="BF16" s="293" t="s">
        <v>84</v>
      </c>
      <c r="BG16" s="293" t="s">
        <v>84</v>
      </c>
    </row>
    <row r="17" spans="1:59" ht="13.5" hidden="1" thickBot="1">
      <c r="A17" s="197"/>
      <c r="B17" s="763"/>
      <c r="C17" s="247"/>
      <c r="D17" s="764"/>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7"/>
      <c r="AE17" s="557"/>
      <c r="AF17" s="557"/>
      <c r="AG17" s="557"/>
      <c r="AH17" s="557"/>
      <c r="AI17" s="557"/>
      <c r="AJ17" s="557"/>
      <c r="AK17" s="557"/>
      <c r="AL17" s="557"/>
      <c r="AM17" s="557"/>
      <c r="AN17" s="558"/>
      <c r="AP17" s="87" t="s">
        <v>859</v>
      </c>
      <c r="AT17" s="559" t="str">
        <f t="shared" ca="1" si="8"/>
        <v>M</v>
      </c>
      <c r="AU17" s="559">
        <f t="shared" si="9"/>
        <v>9</v>
      </c>
      <c r="AV17" s="285" t="str">
        <f t="shared" ca="1" si="5"/>
        <v>M9</v>
      </c>
      <c r="AW17" s="293">
        <f t="shared" si="2"/>
        <v>7</v>
      </c>
      <c r="AX17" s="285" t="str">
        <f t="shared" ca="1" si="6"/>
        <v>7. Ownership - Capital Costs</v>
      </c>
      <c r="AY17" s="293" t="s">
        <v>1570</v>
      </c>
      <c r="AZ17" s="285" t="s">
        <v>1571</v>
      </c>
      <c r="BA17" s="285">
        <f>$M$8</f>
        <v>2032</v>
      </c>
      <c r="BB17" s="285" t="str">
        <f t="shared" ca="1" si="7"/>
        <v>7_M9_Land_acquisition_2032</v>
      </c>
      <c r="BC17" s="285" t="s">
        <v>574</v>
      </c>
      <c r="BD17" s="285"/>
      <c r="BE17" s="293" t="str">
        <f t="shared" si="4"/>
        <v>&gt;=0</v>
      </c>
      <c r="BF17" s="293" t="s">
        <v>84</v>
      </c>
      <c r="BG17" s="293" t="s">
        <v>84</v>
      </c>
    </row>
    <row r="18" spans="1:59" ht="13.5" hidden="1" thickBot="1">
      <c r="A18" s="197"/>
      <c r="B18" s="763"/>
      <c r="C18" s="247"/>
      <c r="D18" s="764"/>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7"/>
      <c r="AE18" s="557"/>
      <c r="AF18" s="557"/>
      <c r="AG18" s="557"/>
      <c r="AH18" s="557"/>
      <c r="AI18" s="557"/>
      <c r="AJ18" s="557"/>
      <c r="AK18" s="557"/>
      <c r="AL18" s="557"/>
      <c r="AM18" s="557"/>
      <c r="AN18" s="558"/>
      <c r="AP18" s="87" t="s">
        <v>859</v>
      </c>
      <c r="AT18" s="559" t="str">
        <f t="shared" ca="1" si="8"/>
        <v>N</v>
      </c>
      <c r="AU18" s="559">
        <f t="shared" si="9"/>
        <v>9</v>
      </c>
      <c r="AV18" s="285" t="str">
        <f t="shared" ca="1" si="5"/>
        <v>N9</v>
      </c>
      <c r="AW18" s="293">
        <f t="shared" si="2"/>
        <v>7</v>
      </c>
      <c r="AX18" s="285" t="str">
        <f t="shared" ca="1" si="6"/>
        <v>7. Ownership - Capital Costs</v>
      </c>
      <c r="AY18" s="293" t="s">
        <v>1570</v>
      </c>
      <c r="AZ18" s="285" t="s">
        <v>1571</v>
      </c>
      <c r="BA18" s="285">
        <v>2029</v>
      </c>
      <c r="BB18" s="285" t="str">
        <f t="shared" ca="1" si="7"/>
        <v>7_N9_Land_acquisition_2029</v>
      </c>
      <c r="BC18" s="285" t="s">
        <v>574</v>
      </c>
      <c r="BD18" s="285"/>
      <c r="BE18" s="293" t="str">
        <f t="shared" si="4"/>
        <v>&gt;=0</v>
      </c>
      <c r="BF18" s="293" t="s">
        <v>84</v>
      </c>
      <c r="BG18" s="293" t="s">
        <v>84</v>
      </c>
    </row>
    <row r="19" spans="1:59" ht="13.5" hidden="1" thickBot="1">
      <c r="A19" s="197"/>
      <c r="B19" s="763"/>
      <c r="C19" s="247"/>
      <c r="D19" s="764"/>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7"/>
      <c r="AE19" s="557"/>
      <c r="AF19" s="557"/>
      <c r="AG19" s="557"/>
      <c r="AH19" s="557"/>
      <c r="AI19" s="557"/>
      <c r="AJ19" s="557"/>
      <c r="AK19" s="557"/>
      <c r="AL19" s="557"/>
      <c r="AM19" s="557"/>
      <c r="AN19" s="558"/>
      <c r="AP19" s="87" t="s">
        <v>859</v>
      </c>
      <c r="AT19" s="559" t="str">
        <f t="shared" ca="1" si="8"/>
        <v>O</v>
      </c>
      <c r="AU19" s="559">
        <f t="shared" si="9"/>
        <v>9</v>
      </c>
      <c r="AV19" s="285" t="str">
        <f t="shared" ca="1" si="5"/>
        <v>O9</v>
      </c>
      <c r="AW19" s="293">
        <f t="shared" si="2"/>
        <v>7</v>
      </c>
      <c r="AX19" s="285" t="str">
        <f t="shared" ca="1" si="6"/>
        <v>7. Ownership - Capital Costs</v>
      </c>
      <c r="AY19" s="293" t="s">
        <v>1570</v>
      </c>
      <c r="AZ19" s="285" t="s">
        <v>1571</v>
      </c>
      <c r="BA19" s="285">
        <v>2030</v>
      </c>
      <c r="BB19" s="285" t="str">
        <f t="shared" ca="1" si="7"/>
        <v>7_O9_Land_acquisition_2030</v>
      </c>
      <c r="BC19" s="285" t="s">
        <v>574</v>
      </c>
      <c r="BD19" s="285"/>
      <c r="BE19" s="293" t="str">
        <f t="shared" si="4"/>
        <v>&gt;=0</v>
      </c>
      <c r="BF19" s="293" t="s">
        <v>84</v>
      </c>
      <c r="BG19" s="293" t="s">
        <v>84</v>
      </c>
    </row>
    <row r="20" spans="1:59" ht="13.5" hidden="1" thickBot="1">
      <c r="A20" s="197"/>
      <c r="B20" s="763"/>
      <c r="C20" s="247"/>
      <c r="D20" s="764"/>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7"/>
      <c r="AE20" s="557"/>
      <c r="AF20" s="557"/>
      <c r="AG20" s="557"/>
      <c r="AH20" s="557"/>
      <c r="AI20" s="557"/>
      <c r="AJ20" s="557"/>
      <c r="AK20" s="557"/>
      <c r="AL20" s="557"/>
      <c r="AM20" s="557"/>
      <c r="AN20" s="558"/>
      <c r="AP20" s="87" t="s">
        <v>859</v>
      </c>
      <c r="AT20" s="559" t="str">
        <f t="shared" ca="1" si="8"/>
        <v>P</v>
      </c>
      <c r="AU20" s="559">
        <f t="shared" si="9"/>
        <v>9</v>
      </c>
      <c r="AV20" s="285" t="str">
        <f t="shared" ca="1" si="5"/>
        <v>P9</v>
      </c>
      <c r="AW20" s="293">
        <f t="shared" si="2"/>
        <v>7</v>
      </c>
      <c r="AX20" s="285" t="str">
        <f t="shared" ca="1" si="6"/>
        <v>7. Ownership - Capital Costs</v>
      </c>
      <c r="AY20" s="293" t="s">
        <v>1570</v>
      </c>
      <c r="AZ20" s="285" t="s">
        <v>1571</v>
      </c>
      <c r="BA20" s="285">
        <v>2031</v>
      </c>
      <c r="BB20" s="285" t="str">
        <f t="shared" ca="1" si="7"/>
        <v>7_P9_Land_acquisition_2031</v>
      </c>
      <c r="BC20" s="285" t="s">
        <v>574</v>
      </c>
      <c r="BD20" s="285"/>
      <c r="BE20" s="293" t="str">
        <f t="shared" si="4"/>
        <v>&gt;=0</v>
      </c>
      <c r="BF20" s="293" t="s">
        <v>84</v>
      </c>
      <c r="BG20" s="293" t="s">
        <v>84</v>
      </c>
    </row>
    <row r="21" spans="1:59" ht="13.5" hidden="1" thickBot="1">
      <c r="A21" s="197"/>
      <c r="B21" s="763"/>
      <c r="C21" s="247"/>
      <c r="D21" s="764"/>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7"/>
      <c r="AE21" s="557"/>
      <c r="AF21" s="557"/>
      <c r="AG21" s="557"/>
      <c r="AH21" s="557"/>
      <c r="AI21" s="557"/>
      <c r="AJ21" s="557"/>
      <c r="AK21" s="557"/>
      <c r="AL21" s="557"/>
      <c r="AM21" s="557"/>
      <c r="AN21" s="558"/>
      <c r="AP21" s="87" t="s">
        <v>859</v>
      </c>
      <c r="AT21" s="559" t="str">
        <f t="shared" ca="1" si="8"/>
        <v>Q</v>
      </c>
      <c r="AU21" s="559">
        <f t="shared" si="9"/>
        <v>9</v>
      </c>
      <c r="AV21" s="285" t="str">
        <f t="shared" ca="1" si="5"/>
        <v>Q9</v>
      </c>
      <c r="AW21" s="293">
        <f t="shared" si="2"/>
        <v>7</v>
      </c>
      <c r="AX21" s="285" t="str">
        <f t="shared" ca="1" si="6"/>
        <v>7. Ownership - Capital Costs</v>
      </c>
      <c r="AY21" s="293" t="s">
        <v>1570</v>
      </c>
      <c r="AZ21" s="285" t="s">
        <v>1571</v>
      </c>
      <c r="BA21" s="285">
        <v>2032</v>
      </c>
      <c r="BB21" s="285" t="str">
        <f t="shared" ca="1" si="7"/>
        <v>7_Q9_Land_acquisition_2032</v>
      </c>
      <c r="BC21" s="285" t="s">
        <v>574</v>
      </c>
      <c r="BD21" s="285"/>
      <c r="BE21" s="293" t="str">
        <f t="shared" si="4"/>
        <v>&gt;=0</v>
      </c>
      <c r="BF21" s="293" t="s">
        <v>84</v>
      </c>
      <c r="BG21" s="293" t="s">
        <v>84</v>
      </c>
    </row>
    <row r="22" spans="1:59" ht="13.5" hidden="1" thickBot="1">
      <c r="A22" s="197"/>
      <c r="B22" s="763"/>
      <c r="C22" s="247"/>
      <c r="D22" s="764"/>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7"/>
      <c r="AE22" s="557"/>
      <c r="AF22" s="557"/>
      <c r="AG22" s="557"/>
      <c r="AH22" s="557"/>
      <c r="AI22" s="557"/>
      <c r="AJ22" s="557"/>
      <c r="AK22" s="557"/>
      <c r="AL22" s="557"/>
      <c r="AM22" s="557"/>
      <c r="AN22" s="558"/>
      <c r="AP22" s="87" t="s">
        <v>859</v>
      </c>
      <c r="AT22" s="559" t="str">
        <f t="shared" ca="1" si="8"/>
        <v>R</v>
      </c>
      <c r="AU22" s="559">
        <f t="shared" si="9"/>
        <v>9</v>
      </c>
      <c r="AV22" s="285" t="str">
        <f t="shared" ca="1" si="5"/>
        <v>R9</v>
      </c>
      <c r="AW22" s="293">
        <f t="shared" si="2"/>
        <v>7</v>
      </c>
      <c r="AX22" s="285" t="str">
        <f t="shared" ca="1" si="6"/>
        <v>7. Ownership - Capital Costs</v>
      </c>
      <c r="AY22" s="293" t="s">
        <v>1570</v>
      </c>
      <c r="AZ22" s="285" t="s">
        <v>1571</v>
      </c>
      <c r="BA22" s="285">
        <v>2033</v>
      </c>
      <c r="BB22" s="285" t="str">
        <f t="shared" ca="1" si="7"/>
        <v>7_R9_Land_acquisition_2033</v>
      </c>
      <c r="BC22" s="285" t="s">
        <v>574</v>
      </c>
      <c r="BD22" s="285"/>
      <c r="BE22" s="293" t="str">
        <f t="shared" si="4"/>
        <v>&gt;=0</v>
      </c>
      <c r="BF22" s="293" t="s">
        <v>84</v>
      </c>
      <c r="BG22" s="293" t="s">
        <v>84</v>
      </c>
    </row>
    <row r="23" spans="1:59" ht="13.5" hidden="1" thickBot="1">
      <c r="A23" s="197"/>
      <c r="B23" s="763"/>
      <c r="C23" s="247"/>
      <c r="D23" s="76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7"/>
      <c r="AE23" s="557"/>
      <c r="AF23" s="557"/>
      <c r="AG23" s="557"/>
      <c r="AH23" s="557"/>
      <c r="AI23" s="557"/>
      <c r="AJ23" s="557"/>
      <c r="AK23" s="557"/>
      <c r="AL23" s="557"/>
      <c r="AM23" s="557"/>
      <c r="AN23" s="558"/>
      <c r="AP23" s="87" t="s">
        <v>859</v>
      </c>
      <c r="AT23" s="559" t="str">
        <f t="shared" ca="1" si="8"/>
        <v>S</v>
      </c>
      <c r="AU23" s="559">
        <f t="shared" si="9"/>
        <v>9</v>
      </c>
      <c r="AV23" s="285" t="str">
        <f t="shared" ca="1" si="5"/>
        <v>S9</v>
      </c>
      <c r="AW23" s="293">
        <f t="shared" si="2"/>
        <v>7</v>
      </c>
      <c r="AX23" s="285" t="str">
        <f t="shared" ca="1" si="6"/>
        <v>7. Ownership - Capital Costs</v>
      </c>
      <c r="AY23" s="293" t="s">
        <v>1570</v>
      </c>
      <c r="AZ23" s="285" t="s">
        <v>1571</v>
      </c>
      <c r="BA23" s="285">
        <v>2034</v>
      </c>
      <c r="BB23" s="285" t="str">
        <f t="shared" ca="1" si="7"/>
        <v>7_S9_Land_acquisition_2034</v>
      </c>
      <c r="BC23" s="285" t="s">
        <v>574</v>
      </c>
      <c r="BD23" s="285"/>
      <c r="BE23" s="293" t="str">
        <f t="shared" si="4"/>
        <v>&gt;=0</v>
      </c>
      <c r="BF23" s="293" t="s">
        <v>84</v>
      </c>
      <c r="BG23" s="293" t="s">
        <v>84</v>
      </c>
    </row>
    <row r="24" spans="1:59" ht="13.5" hidden="1" thickBot="1">
      <c r="A24" s="197"/>
      <c r="B24" s="763"/>
      <c r="C24" s="247"/>
      <c r="D24" s="764"/>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7"/>
      <c r="AE24" s="557"/>
      <c r="AF24" s="557"/>
      <c r="AG24" s="557"/>
      <c r="AH24" s="557"/>
      <c r="AI24" s="557"/>
      <c r="AJ24" s="557"/>
      <c r="AK24" s="557"/>
      <c r="AL24" s="557"/>
      <c r="AM24" s="557"/>
      <c r="AN24" s="558"/>
      <c r="AP24" s="87" t="s">
        <v>859</v>
      </c>
      <c r="AT24" s="559" t="str">
        <f t="shared" ca="1" si="8"/>
        <v>T</v>
      </c>
      <c r="AU24" s="559">
        <f t="shared" si="9"/>
        <v>9</v>
      </c>
      <c r="AV24" s="285" t="str">
        <f t="shared" ca="1" si="5"/>
        <v>T9</v>
      </c>
      <c r="AW24" s="293">
        <f t="shared" si="2"/>
        <v>7</v>
      </c>
      <c r="AX24" s="285" t="str">
        <f t="shared" ca="1" si="6"/>
        <v>7. Ownership - Capital Costs</v>
      </c>
      <c r="AY24" s="293" t="s">
        <v>1570</v>
      </c>
      <c r="AZ24" s="285" t="s">
        <v>1571</v>
      </c>
      <c r="BA24" s="285">
        <v>2035</v>
      </c>
      <c r="BB24" s="285" t="str">
        <f t="shared" ca="1" si="7"/>
        <v>7_T9_Land_acquisition_2035</v>
      </c>
      <c r="BC24" s="285" t="s">
        <v>574</v>
      </c>
      <c r="BD24" s="285"/>
      <c r="BE24" s="293" t="str">
        <f t="shared" si="4"/>
        <v>&gt;=0</v>
      </c>
      <c r="BF24" s="293" t="s">
        <v>84</v>
      </c>
      <c r="BG24" s="293" t="s">
        <v>84</v>
      </c>
    </row>
    <row r="25" spans="1:59" ht="13.5" hidden="1" thickBot="1">
      <c r="A25" s="197"/>
      <c r="B25" s="763"/>
      <c r="C25" s="247"/>
      <c r="D25" s="764"/>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7"/>
      <c r="AE25" s="557"/>
      <c r="AF25" s="557"/>
      <c r="AG25" s="557"/>
      <c r="AH25" s="557"/>
      <c r="AI25" s="557"/>
      <c r="AJ25" s="557"/>
      <c r="AK25" s="557"/>
      <c r="AL25" s="557"/>
      <c r="AM25" s="557"/>
      <c r="AN25" s="558"/>
      <c r="AP25" s="87" t="s">
        <v>859</v>
      </c>
      <c r="AT25" s="559" t="str">
        <f t="shared" ca="1" si="8"/>
        <v>U</v>
      </c>
      <c r="AU25" s="559">
        <f t="shared" si="9"/>
        <v>9</v>
      </c>
      <c r="AV25" s="285" t="str">
        <f t="shared" ca="1" si="5"/>
        <v>U9</v>
      </c>
      <c r="AW25" s="293">
        <f t="shared" si="2"/>
        <v>7</v>
      </c>
      <c r="AX25" s="285" t="str">
        <f t="shared" ca="1" si="6"/>
        <v>7. Ownership - Capital Costs</v>
      </c>
      <c r="AY25" s="293" t="s">
        <v>1570</v>
      </c>
      <c r="AZ25" s="285" t="s">
        <v>1571</v>
      </c>
      <c r="BA25" s="285">
        <v>2036</v>
      </c>
      <c r="BB25" s="285" t="str">
        <f t="shared" ca="1" si="7"/>
        <v>7_U9_Land_acquisition_2036</v>
      </c>
      <c r="BC25" s="285" t="s">
        <v>574</v>
      </c>
      <c r="BD25" s="285"/>
      <c r="BE25" s="293" t="str">
        <f t="shared" si="4"/>
        <v>&gt;=0</v>
      </c>
      <c r="BF25" s="293" t="s">
        <v>84</v>
      </c>
      <c r="BG25" s="293" t="s">
        <v>84</v>
      </c>
    </row>
    <row r="26" spans="1:59" ht="13.5" hidden="1" thickBot="1">
      <c r="A26" s="197"/>
      <c r="B26" s="763"/>
      <c r="C26" s="247"/>
      <c r="D26" s="764"/>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7"/>
      <c r="AE26" s="557"/>
      <c r="AF26" s="557"/>
      <c r="AG26" s="557"/>
      <c r="AH26" s="557"/>
      <c r="AI26" s="557"/>
      <c r="AJ26" s="557"/>
      <c r="AK26" s="557"/>
      <c r="AL26" s="557"/>
      <c r="AM26" s="557"/>
      <c r="AN26" s="558"/>
      <c r="AP26" s="87" t="s">
        <v>859</v>
      </c>
      <c r="AT26" s="559" t="str">
        <f t="shared" ca="1" si="8"/>
        <v>V</v>
      </c>
      <c r="AU26" s="559">
        <f t="shared" si="9"/>
        <v>9</v>
      </c>
      <c r="AV26" s="285" t="str">
        <f t="shared" ca="1" si="5"/>
        <v>V9</v>
      </c>
      <c r="AW26" s="293">
        <f t="shared" si="2"/>
        <v>7</v>
      </c>
      <c r="AX26" s="285" t="str">
        <f t="shared" ca="1" si="6"/>
        <v>7. Ownership - Capital Costs</v>
      </c>
      <c r="AY26" s="293" t="s">
        <v>1570</v>
      </c>
      <c r="AZ26" s="285" t="s">
        <v>1571</v>
      </c>
      <c r="BA26" s="285">
        <v>2037</v>
      </c>
      <c r="BB26" s="285" t="str">
        <f t="shared" ca="1" si="7"/>
        <v>7_V9_Land_acquisition_2037</v>
      </c>
      <c r="BC26" s="285" t="s">
        <v>574</v>
      </c>
      <c r="BD26" s="285"/>
      <c r="BE26" s="293" t="str">
        <f t="shared" si="4"/>
        <v>&gt;=0</v>
      </c>
      <c r="BF26" s="293" t="s">
        <v>84</v>
      </c>
      <c r="BG26" s="293" t="s">
        <v>84</v>
      </c>
    </row>
    <row r="27" spans="1:59" ht="13.5" hidden="1" thickBot="1">
      <c r="A27" s="197"/>
      <c r="B27" s="763"/>
      <c r="C27" s="247"/>
      <c r="D27" s="764"/>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7"/>
      <c r="AE27" s="557"/>
      <c r="AF27" s="557"/>
      <c r="AG27" s="557"/>
      <c r="AH27" s="557"/>
      <c r="AI27" s="557"/>
      <c r="AJ27" s="557"/>
      <c r="AK27" s="557"/>
      <c r="AL27" s="557"/>
      <c r="AM27" s="557"/>
      <c r="AN27" s="558"/>
      <c r="AP27" s="87" t="s">
        <v>859</v>
      </c>
      <c r="AT27" s="559" t="str">
        <f t="shared" ca="1" si="8"/>
        <v>W</v>
      </c>
      <c r="AU27" s="559">
        <f t="shared" si="9"/>
        <v>9</v>
      </c>
      <c r="AV27" s="285" t="str">
        <f t="shared" ca="1" si="5"/>
        <v>W9</v>
      </c>
      <c r="AW27" s="293">
        <f t="shared" si="2"/>
        <v>7</v>
      </c>
      <c r="AX27" s="285" t="str">
        <f t="shared" ca="1" si="6"/>
        <v>7. Ownership - Capital Costs</v>
      </c>
      <c r="AY27" s="293" t="s">
        <v>1570</v>
      </c>
      <c r="AZ27" s="285" t="s">
        <v>1571</v>
      </c>
      <c r="BA27" s="285">
        <v>2038</v>
      </c>
      <c r="BB27" s="285" t="str">
        <f t="shared" ca="1" si="7"/>
        <v>7_W9_Land_acquisition_2038</v>
      </c>
      <c r="BC27" s="285" t="s">
        <v>574</v>
      </c>
      <c r="BD27" s="285"/>
      <c r="BE27" s="293" t="str">
        <f t="shared" si="4"/>
        <v>&gt;=0</v>
      </c>
      <c r="BF27" s="293" t="s">
        <v>84</v>
      </c>
      <c r="BG27" s="293" t="s">
        <v>84</v>
      </c>
    </row>
    <row r="28" spans="1:59" ht="13.5" hidden="1" thickBot="1">
      <c r="A28" s="197"/>
      <c r="B28" s="763"/>
      <c r="C28" s="247"/>
      <c r="D28" s="764"/>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7"/>
      <c r="AE28" s="557"/>
      <c r="AF28" s="557"/>
      <c r="AG28" s="557"/>
      <c r="AH28" s="557"/>
      <c r="AI28" s="557"/>
      <c r="AJ28" s="557"/>
      <c r="AK28" s="557"/>
      <c r="AL28" s="557"/>
      <c r="AM28" s="557"/>
      <c r="AN28" s="558"/>
      <c r="AP28" s="87" t="s">
        <v>859</v>
      </c>
      <c r="AT28" s="559" t="str">
        <f t="shared" ca="1" si="8"/>
        <v>X</v>
      </c>
      <c r="AU28" s="559">
        <f t="shared" si="9"/>
        <v>9</v>
      </c>
      <c r="AV28" s="285" t="str">
        <f t="shared" ca="1" si="5"/>
        <v>X9</v>
      </c>
      <c r="AW28" s="293">
        <f t="shared" si="2"/>
        <v>7</v>
      </c>
      <c r="AX28" s="285" t="str">
        <f t="shared" ca="1" si="6"/>
        <v>7. Ownership - Capital Costs</v>
      </c>
      <c r="AY28" s="293" t="s">
        <v>1570</v>
      </c>
      <c r="AZ28" s="285" t="s">
        <v>1571</v>
      </c>
      <c r="BA28" s="285">
        <v>2039</v>
      </c>
      <c r="BB28" s="285" t="str">
        <f t="shared" ca="1" si="7"/>
        <v>7_X9_Land_acquisition_2039</v>
      </c>
      <c r="BC28" s="285" t="s">
        <v>574</v>
      </c>
      <c r="BD28" s="285"/>
      <c r="BE28" s="293" t="str">
        <f t="shared" si="4"/>
        <v>&gt;=0</v>
      </c>
      <c r="BF28" s="293" t="s">
        <v>84</v>
      </c>
      <c r="BG28" s="293" t="s">
        <v>84</v>
      </c>
    </row>
    <row r="29" spans="1:59" ht="13.5" hidden="1" thickBot="1">
      <c r="A29" s="197"/>
      <c r="B29" s="763"/>
      <c r="C29" s="247"/>
      <c r="D29" s="764"/>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7"/>
      <c r="AE29" s="557"/>
      <c r="AF29" s="557"/>
      <c r="AG29" s="557"/>
      <c r="AH29" s="557"/>
      <c r="AI29" s="557"/>
      <c r="AJ29" s="557"/>
      <c r="AK29" s="557"/>
      <c r="AL29" s="557"/>
      <c r="AM29" s="557"/>
      <c r="AN29" s="558"/>
      <c r="AP29" s="87" t="s">
        <v>859</v>
      </c>
      <c r="AT29" s="559" t="str">
        <f t="shared" ca="1" si="8"/>
        <v>Y</v>
      </c>
      <c r="AU29" s="559">
        <f t="shared" si="9"/>
        <v>9</v>
      </c>
      <c r="AV29" s="285" t="str">
        <f t="shared" ca="1" si="5"/>
        <v>Y9</v>
      </c>
      <c r="AW29" s="293">
        <f t="shared" si="2"/>
        <v>7</v>
      </c>
      <c r="AX29" s="285" t="str">
        <f t="shared" ca="1" si="6"/>
        <v>7. Ownership - Capital Costs</v>
      </c>
      <c r="AY29" s="293" t="s">
        <v>1570</v>
      </c>
      <c r="AZ29" s="285" t="s">
        <v>1571</v>
      </c>
      <c r="BA29" s="285">
        <v>2040</v>
      </c>
      <c r="BB29" s="285" t="str">
        <f t="shared" ca="1" si="7"/>
        <v>7_Y9_Land_acquisition_2040</v>
      </c>
      <c r="BC29" s="285" t="s">
        <v>574</v>
      </c>
      <c r="BD29" s="285"/>
      <c r="BE29" s="293" t="str">
        <f t="shared" si="4"/>
        <v>&gt;=0</v>
      </c>
      <c r="BF29" s="293" t="s">
        <v>84</v>
      </c>
      <c r="BG29" s="293" t="s">
        <v>84</v>
      </c>
    </row>
    <row r="30" spans="1:59" ht="13.5" hidden="1" thickBot="1">
      <c r="A30" s="197"/>
      <c r="B30" s="763"/>
      <c r="C30" s="247"/>
      <c r="D30" s="764"/>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7"/>
      <c r="AE30" s="557"/>
      <c r="AF30" s="557"/>
      <c r="AG30" s="557"/>
      <c r="AH30" s="557"/>
      <c r="AI30" s="557"/>
      <c r="AJ30" s="557"/>
      <c r="AK30" s="557"/>
      <c r="AL30" s="557"/>
      <c r="AM30" s="557"/>
      <c r="AN30" s="558"/>
      <c r="AP30" s="87" t="s">
        <v>859</v>
      </c>
      <c r="AT30" s="559" t="str">
        <f t="shared" ca="1" si="8"/>
        <v>Z</v>
      </c>
      <c r="AU30" s="559">
        <f t="shared" si="9"/>
        <v>9</v>
      </c>
      <c r="AV30" s="285" t="str">
        <f t="shared" ca="1" si="5"/>
        <v>Z9</v>
      </c>
      <c r="AW30" s="293">
        <f t="shared" si="2"/>
        <v>7</v>
      </c>
      <c r="AX30" s="285" t="str">
        <f t="shared" ca="1" si="6"/>
        <v>7. Ownership - Capital Costs</v>
      </c>
      <c r="AY30" s="293" t="s">
        <v>1570</v>
      </c>
      <c r="AZ30" s="285" t="s">
        <v>1571</v>
      </c>
      <c r="BA30" s="285">
        <v>2041</v>
      </c>
      <c r="BB30" s="285" t="str">
        <f t="shared" ca="1" si="7"/>
        <v>7_Z9_Land_acquisition_2041</v>
      </c>
      <c r="BC30" s="285" t="s">
        <v>574</v>
      </c>
      <c r="BD30" s="285"/>
      <c r="BE30" s="293" t="str">
        <f t="shared" si="4"/>
        <v>&gt;=0</v>
      </c>
      <c r="BF30" s="293" t="s">
        <v>84</v>
      </c>
      <c r="BG30" s="293" t="s">
        <v>84</v>
      </c>
    </row>
    <row r="31" spans="1:59" ht="13.5" hidden="1" thickBot="1">
      <c r="A31" s="197"/>
      <c r="B31" s="763"/>
      <c r="C31" s="247"/>
      <c r="D31" s="764"/>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7"/>
      <c r="AE31" s="557"/>
      <c r="AF31" s="557"/>
      <c r="AG31" s="557"/>
      <c r="AH31" s="557"/>
      <c r="AI31" s="557"/>
      <c r="AJ31" s="557"/>
      <c r="AK31" s="557"/>
      <c r="AL31" s="557"/>
      <c r="AM31" s="557"/>
      <c r="AN31" s="558"/>
      <c r="AP31" s="87" t="s">
        <v>859</v>
      </c>
      <c r="AT31" s="559" t="str">
        <f t="shared" ca="1" si="8"/>
        <v>AA</v>
      </c>
      <c r="AU31" s="559">
        <f t="shared" si="9"/>
        <v>9</v>
      </c>
      <c r="AV31" s="285" t="str">
        <f t="shared" ca="1" si="5"/>
        <v>AA9</v>
      </c>
      <c r="AW31" s="293">
        <f t="shared" si="2"/>
        <v>7</v>
      </c>
      <c r="AX31" s="285" t="str">
        <f t="shared" ca="1" si="6"/>
        <v>7. Ownership - Capital Costs</v>
      </c>
      <c r="AY31" s="293" t="s">
        <v>1570</v>
      </c>
      <c r="AZ31" s="285" t="s">
        <v>1571</v>
      </c>
      <c r="BA31" s="285">
        <v>2042</v>
      </c>
      <c r="BB31" s="285" t="str">
        <f t="shared" ca="1" si="7"/>
        <v>7_AA9_Land_acquisition_2042</v>
      </c>
      <c r="BC31" s="285" t="s">
        <v>574</v>
      </c>
      <c r="BD31" s="285"/>
      <c r="BE31" s="293" t="str">
        <f t="shared" si="4"/>
        <v>&gt;=0</v>
      </c>
      <c r="BF31" s="293" t="s">
        <v>84</v>
      </c>
      <c r="BG31" s="293" t="s">
        <v>84</v>
      </c>
    </row>
    <row r="32" spans="1:59" ht="13.5" hidden="1" thickBot="1">
      <c r="A32" s="197"/>
      <c r="B32" s="763"/>
      <c r="C32" s="247"/>
      <c r="D32" s="764"/>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7"/>
      <c r="AE32" s="557"/>
      <c r="AF32" s="557"/>
      <c r="AG32" s="557"/>
      <c r="AH32" s="557"/>
      <c r="AI32" s="557"/>
      <c r="AJ32" s="557"/>
      <c r="AK32" s="557"/>
      <c r="AL32" s="557"/>
      <c r="AM32" s="557"/>
      <c r="AN32" s="558"/>
      <c r="AP32" s="87" t="s">
        <v>859</v>
      </c>
      <c r="AT32" s="559" t="str">
        <f t="shared" ca="1" si="8"/>
        <v>AB</v>
      </c>
      <c r="AU32" s="559">
        <f t="shared" si="9"/>
        <v>9</v>
      </c>
      <c r="AV32" s="285" t="str">
        <f t="shared" ca="1" si="5"/>
        <v>AB9</v>
      </c>
      <c r="AW32" s="293">
        <f t="shared" si="2"/>
        <v>7</v>
      </c>
      <c r="AX32" s="285" t="str">
        <f t="shared" ca="1" si="6"/>
        <v>7. Ownership - Capital Costs</v>
      </c>
      <c r="AY32" s="293" t="s">
        <v>1570</v>
      </c>
      <c r="AZ32" s="285" t="s">
        <v>1571</v>
      </c>
      <c r="BA32" s="285">
        <v>2043</v>
      </c>
      <c r="BB32" s="285" t="str">
        <f t="shared" ca="1" si="7"/>
        <v>7_AB9_Land_acquisition_2043</v>
      </c>
      <c r="BC32" s="285" t="s">
        <v>574</v>
      </c>
      <c r="BD32" s="285"/>
      <c r="BE32" s="293" t="str">
        <f t="shared" si="4"/>
        <v>&gt;=0</v>
      </c>
      <c r="BF32" s="293" t="s">
        <v>84</v>
      </c>
      <c r="BG32" s="293" t="s">
        <v>84</v>
      </c>
    </row>
    <row r="33" spans="1:59" ht="13.5" hidden="1" thickBot="1">
      <c r="A33" s="197"/>
      <c r="B33" s="763"/>
      <c r="C33" s="247"/>
      <c r="D33" s="764"/>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7"/>
      <c r="AE33" s="557"/>
      <c r="AF33" s="557"/>
      <c r="AG33" s="557"/>
      <c r="AH33" s="557"/>
      <c r="AI33" s="557"/>
      <c r="AJ33" s="557"/>
      <c r="AK33" s="557"/>
      <c r="AL33" s="557"/>
      <c r="AM33" s="557"/>
      <c r="AN33" s="558"/>
      <c r="AP33" s="87" t="s">
        <v>859</v>
      </c>
      <c r="AT33" s="559" t="str">
        <f t="shared" ca="1" si="8"/>
        <v>AC</v>
      </c>
      <c r="AU33" s="559">
        <f t="shared" si="9"/>
        <v>9</v>
      </c>
      <c r="AV33" s="285" t="str">
        <f t="shared" ca="1" si="5"/>
        <v>AC9</v>
      </c>
      <c r="AW33" s="293">
        <f t="shared" si="2"/>
        <v>7</v>
      </c>
      <c r="AX33" s="285" t="str">
        <f t="shared" ca="1" si="6"/>
        <v>7. Ownership - Capital Costs</v>
      </c>
      <c r="AY33" s="293" t="s">
        <v>1570</v>
      </c>
      <c r="AZ33" s="285" t="s">
        <v>1571</v>
      </c>
      <c r="BA33" s="285">
        <v>2044</v>
      </c>
      <c r="BB33" s="285" t="str">
        <f t="shared" ca="1" si="7"/>
        <v>7_AC9_Land_acquisition_2044</v>
      </c>
      <c r="BC33" s="285" t="s">
        <v>574</v>
      </c>
      <c r="BD33" s="285"/>
      <c r="BE33" s="293" t="str">
        <f t="shared" si="4"/>
        <v>&gt;=0</v>
      </c>
      <c r="BF33" s="293" t="s">
        <v>84</v>
      </c>
      <c r="BG33" s="293" t="s">
        <v>84</v>
      </c>
    </row>
    <row r="34" spans="1:59" ht="13.5" hidden="1" thickBot="1">
      <c r="A34" s="197"/>
      <c r="B34" s="763"/>
      <c r="C34" s="247"/>
      <c r="D34" s="764"/>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7"/>
      <c r="AE34" s="557"/>
      <c r="AF34" s="557"/>
      <c r="AG34" s="557"/>
      <c r="AH34" s="557"/>
      <c r="AI34" s="557"/>
      <c r="AJ34" s="557"/>
      <c r="AK34" s="557"/>
      <c r="AL34" s="557"/>
      <c r="AM34" s="557"/>
      <c r="AN34" s="558"/>
      <c r="AP34" s="87" t="s">
        <v>859</v>
      </c>
      <c r="AT34" s="559" t="str">
        <f t="shared" ca="1" si="8"/>
        <v>AD</v>
      </c>
      <c r="AU34" s="559">
        <f t="shared" si="9"/>
        <v>9</v>
      </c>
      <c r="AV34" s="285" t="str">
        <f t="shared" ca="1" si="5"/>
        <v>AD9</v>
      </c>
      <c r="AW34" s="293">
        <f t="shared" si="2"/>
        <v>7</v>
      </c>
      <c r="AX34" s="285" t="str">
        <f t="shared" ca="1" si="6"/>
        <v>7. Ownership - Capital Costs</v>
      </c>
      <c r="AY34" s="293" t="s">
        <v>1570</v>
      </c>
      <c r="AZ34" s="285" t="s">
        <v>1571</v>
      </c>
      <c r="BA34" s="285">
        <v>2045</v>
      </c>
      <c r="BB34" s="285" t="str">
        <f t="shared" ca="1" si="7"/>
        <v>7_AD9_Land_acquisition_2045</v>
      </c>
      <c r="BC34" s="285" t="s">
        <v>574</v>
      </c>
      <c r="BD34" s="285"/>
      <c r="BE34" s="293" t="str">
        <f t="shared" si="4"/>
        <v>&gt;=0</v>
      </c>
      <c r="BF34" s="293" t="s">
        <v>84</v>
      </c>
      <c r="BG34" s="293" t="s">
        <v>84</v>
      </c>
    </row>
    <row r="35" spans="1:59" ht="13.5" hidden="1" thickBot="1">
      <c r="A35" s="197"/>
      <c r="B35" s="763"/>
      <c r="C35" s="247"/>
      <c r="D35" s="764"/>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7"/>
      <c r="AE35" s="557"/>
      <c r="AF35" s="557"/>
      <c r="AG35" s="557"/>
      <c r="AH35" s="557"/>
      <c r="AI35" s="557"/>
      <c r="AJ35" s="557"/>
      <c r="AK35" s="557"/>
      <c r="AL35" s="557"/>
      <c r="AM35" s="557"/>
      <c r="AN35" s="558"/>
      <c r="AP35" s="87" t="s">
        <v>859</v>
      </c>
      <c r="AT35" s="559" t="str">
        <f t="shared" ca="1" si="8"/>
        <v>AE</v>
      </c>
      <c r="AU35" s="559">
        <f t="shared" si="9"/>
        <v>9</v>
      </c>
      <c r="AV35" s="285" t="str">
        <f t="shared" ca="1" si="5"/>
        <v>AE9</v>
      </c>
      <c r="AW35" s="293">
        <f t="shared" si="2"/>
        <v>7</v>
      </c>
      <c r="AX35" s="285" t="str">
        <f t="shared" ca="1" si="6"/>
        <v>7. Ownership - Capital Costs</v>
      </c>
      <c r="AY35" s="293" t="s">
        <v>1570</v>
      </c>
      <c r="AZ35" s="285" t="s">
        <v>1571</v>
      </c>
      <c r="BA35" s="285">
        <v>2046</v>
      </c>
      <c r="BB35" s="285" t="str">
        <f t="shared" ca="1" si="7"/>
        <v>7_AE9_Land_acquisition_2046</v>
      </c>
      <c r="BC35" s="285" t="s">
        <v>574</v>
      </c>
      <c r="BD35" s="285"/>
      <c r="BE35" s="293" t="str">
        <f t="shared" si="4"/>
        <v>&gt;=0</v>
      </c>
      <c r="BF35" s="293" t="s">
        <v>84</v>
      </c>
      <c r="BG35" s="293" t="s">
        <v>84</v>
      </c>
    </row>
    <row r="36" spans="1:59" ht="13.5" hidden="1" thickBot="1">
      <c r="A36" s="197"/>
      <c r="B36" s="763"/>
      <c r="C36" s="247"/>
      <c r="D36" s="764"/>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7"/>
      <c r="AE36" s="557"/>
      <c r="AF36" s="557"/>
      <c r="AG36" s="557"/>
      <c r="AH36" s="557"/>
      <c r="AI36" s="557"/>
      <c r="AJ36" s="557"/>
      <c r="AK36" s="557"/>
      <c r="AL36" s="557"/>
      <c r="AM36" s="557"/>
      <c r="AN36" s="558"/>
      <c r="AP36" s="87" t="s">
        <v>859</v>
      </c>
      <c r="AT36" s="559" t="str">
        <f t="shared" ca="1" si="8"/>
        <v>AF</v>
      </c>
      <c r="AU36" s="559">
        <f t="shared" si="9"/>
        <v>9</v>
      </c>
      <c r="AV36" s="285" t="str">
        <f t="shared" ca="1" si="5"/>
        <v>AF9</v>
      </c>
      <c r="AW36" s="293">
        <f t="shared" si="2"/>
        <v>7</v>
      </c>
      <c r="AX36" s="285" t="str">
        <f t="shared" ca="1" si="6"/>
        <v>7. Ownership - Capital Costs</v>
      </c>
      <c r="AY36" s="293" t="s">
        <v>1570</v>
      </c>
      <c r="AZ36" s="285" t="s">
        <v>1571</v>
      </c>
      <c r="BA36" s="285">
        <v>2047</v>
      </c>
      <c r="BB36" s="285" t="str">
        <f t="shared" ca="1" si="7"/>
        <v>7_AF9_Land_acquisition_2047</v>
      </c>
      <c r="BC36" s="285" t="s">
        <v>574</v>
      </c>
      <c r="BD36" s="285"/>
      <c r="BE36" s="293" t="str">
        <f t="shared" si="4"/>
        <v>&gt;=0</v>
      </c>
      <c r="BF36" s="293" t="s">
        <v>84</v>
      </c>
      <c r="BG36" s="293" t="s">
        <v>84</v>
      </c>
    </row>
    <row r="37" spans="1:59" ht="13.5" hidden="1" thickBot="1">
      <c r="A37" s="197"/>
      <c r="B37" s="763"/>
      <c r="C37" s="247"/>
      <c r="D37" s="764"/>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7"/>
      <c r="AE37" s="557"/>
      <c r="AF37" s="557"/>
      <c r="AG37" s="557"/>
      <c r="AH37" s="557"/>
      <c r="AI37" s="557"/>
      <c r="AJ37" s="557"/>
      <c r="AK37" s="557"/>
      <c r="AL37" s="557"/>
      <c r="AM37" s="557"/>
      <c r="AN37" s="558"/>
      <c r="AP37" s="87" t="s">
        <v>859</v>
      </c>
      <c r="AT37" s="559" t="str">
        <f t="shared" ca="1" si="8"/>
        <v>AG</v>
      </c>
      <c r="AU37" s="559">
        <f t="shared" si="9"/>
        <v>9</v>
      </c>
      <c r="AV37" s="285" t="str">
        <f t="shared" ca="1" si="5"/>
        <v>AG9</v>
      </c>
      <c r="AW37" s="293">
        <f t="shared" si="2"/>
        <v>7</v>
      </c>
      <c r="AX37" s="285" t="str">
        <f t="shared" ca="1" si="6"/>
        <v>7. Ownership - Capital Costs</v>
      </c>
      <c r="AY37" s="293" t="s">
        <v>1570</v>
      </c>
      <c r="AZ37" s="285" t="s">
        <v>1571</v>
      </c>
      <c r="BA37" s="285">
        <v>2048</v>
      </c>
      <c r="BB37" s="285" t="str">
        <f t="shared" ca="1" si="7"/>
        <v>7_AG9_Land_acquisition_2048</v>
      </c>
      <c r="BC37" s="285" t="s">
        <v>574</v>
      </c>
      <c r="BD37" s="285"/>
      <c r="BE37" s="293" t="str">
        <f t="shared" si="4"/>
        <v>&gt;=0</v>
      </c>
      <c r="BF37" s="293" t="s">
        <v>84</v>
      </c>
      <c r="BG37" s="293" t="s">
        <v>84</v>
      </c>
    </row>
    <row r="38" spans="1:59" ht="13.5" hidden="1" thickBot="1">
      <c r="A38" s="197"/>
      <c r="B38" s="763"/>
      <c r="C38" s="247"/>
      <c r="D38" s="764"/>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7"/>
      <c r="AE38" s="557"/>
      <c r="AF38" s="557"/>
      <c r="AG38" s="557"/>
      <c r="AH38" s="557"/>
      <c r="AI38" s="557"/>
      <c r="AJ38" s="557"/>
      <c r="AK38" s="557"/>
      <c r="AL38" s="557"/>
      <c r="AM38" s="557"/>
      <c r="AN38" s="558"/>
      <c r="AP38" s="87" t="s">
        <v>859</v>
      </c>
      <c r="AT38" s="559" t="str">
        <f t="shared" ca="1" si="8"/>
        <v>AH</v>
      </c>
      <c r="AU38" s="559">
        <f t="shared" si="9"/>
        <v>9</v>
      </c>
      <c r="AV38" s="285" t="str">
        <f t="shared" ca="1" si="5"/>
        <v>AH9</v>
      </c>
      <c r="AW38" s="293">
        <f t="shared" si="2"/>
        <v>7</v>
      </c>
      <c r="AX38" s="285" t="str">
        <f t="shared" ca="1" si="6"/>
        <v>7. Ownership - Capital Costs</v>
      </c>
      <c r="AY38" s="293" t="s">
        <v>1570</v>
      </c>
      <c r="AZ38" s="285" t="s">
        <v>1571</v>
      </c>
      <c r="BA38" s="285">
        <v>2049</v>
      </c>
      <c r="BB38" s="285" t="str">
        <f t="shared" ca="1" si="7"/>
        <v>7_AH9_Land_acquisition_2049</v>
      </c>
      <c r="BC38" s="285" t="s">
        <v>574</v>
      </c>
      <c r="BD38" s="285"/>
      <c r="BE38" s="293" t="str">
        <f t="shared" si="4"/>
        <v>&gt;=0</v>
      </c>
      <c r="BF38" s="293" t="s">
        <v>84</v>
      </c>
      <c r="BG38" s="293" t="s">
        <v>84</v>
      </c>
    </row>
    <row r="39" spans="1:59" ht="13.5" hidden="1" thickBot="1">
      <c r="A39" s="197"/>
      <c r="B39" s="763"/>
      <c r="C39" s="247"/>
      <c r="D39" s="764"/>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7"/>
      <c r="AE39" s="557"/>
      <c r="AF39" s="557"/>
      <c r="AG39" s="557"/>
      <c r="AH39" s="557"/>
      <c r="AI39" s="557"/>
      <c r="AJ39" s="557"/>
      <c r="AK39" s="557"/>
      <c r="AL39" s="557"/>
      <c r="AM39" s="557"/>
      <c r="AN39" s="558"/>
      <c r="AP39" s="87" t="s">
        <v>859</v>
      </c>
      <c r="AT39" s="559" t="str">
        <f t="shared" ca="1" si="8"/>
        <v>AI</v>
      </c>
      <c r="AU39" s="559">
        <f t="shared" si="9"/>
        <v>9</v>
      </c>
      <c r="AV39" s="285" t="str">
        <f t="shared" ca="1" si="5"/>
        <v>AI9</v>
      </c>
      <c r="AW39" s="293">
        <f t="shared" si="2"/>
        <v>7</v>
      </c>
      <c r="AX39" s="285" t="str">
        <f t="shared" ca="1" si="6"/>
        <v>7. Ownership - Capital Costs</v>
      </c>
      <c r="AY39" s="293" t="s">
        <v>1570</v>
      </c>
      <c r="AZ39" s="285" t="s">
        <v>1571</v>
      </c>
      <c r="BA39" s="285">
        <v>2050</v>
      </c>
      <c r="BB39" s="285" t="str">
        <f t="shared" ca="1" si="7"/>
        <v>7_AI9_Land_acquisition_2050</v>
      </c>
      <c r="BC39" s="285" t="s">
        <v>574</v>
      </c>
      <c r="BD39" s="285"/>
      <c r="BE39" s="293" t="str">
        <f t="shared" si="4"/>
        <v>&gt;=0</v>
      </c>
      <c r="BF39" s="293" t="s">
        <v>84</v>
      </c>
      <c r="BG39" s="293" t="s">
        <v>84</v>
      </c>
    </row>
    <row r="40" spans="1:59" ht="13.5" hidden="1" thickBot="1">
      <c r="A40" s="197"/>
      <c r="B40" s="763"/>
      <c r="C40" s="247"/>
      <c r="D40" s="764"/>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7"/>
      <c r="AE40" s="557"/>
      <c r="AF40" s="557"/>
      <c r="AG40" s="557"/>
      <c r="AH40" s="557"/>
      <c r="AI40" s="557"/>
      <c r="AJ40" s="557"/>
      <c r="AK40" s="557"/>
      <c r="AL40" s="557"/>
      <c r="AM40" s="557"/>
      <c r="AN40" s="558"/>
      <c r="AP40" s="87" t="s">
        <v>859</v>
      </c>
      <c r="AT40" s="559" t="str">
        <f t="shared" ca="1" si="8"/>
        <v>AJ</v>
      </c>
      <c r="AU40" s="559">
        <f t="shared" si="9"/>
        <v>9</v>
      </c>
      <c r="AV40" s="285" t="str">
        <f t="shared" ca="1" si="5"/>
        <v>AJ9</v>
      </c>
      <c r="AW40" s="293">
        <f t="shared" si="2"/>
        <v>7</v>
      </c>
      <c r="AX40" s="285" t="str">
        <f t="shared" ca="1" si="6"/>
        <v>7. Ownership - Capital Costs</v>
      </c>
      <c r="AY40" s="293" t="s">
        <v>1570</v>
      </c>
      <c r="AZ40" s="285" t="s">
        <v>1571</v>
      </c>
      <c r="BA40" s="285">
        <v>2051</v>
      </c>
      <c r="BB40" s="285" t="str">
        <f t="shared" ca="1" si="7"/>
        <v>7_AJ9_Land_acquisition_2051</v>
      </c>
      <c r="BC40" s="285" t="s">
        <v>574</v>
      </c>
      <c r="BD40" s="285"/>
      <c r="BE40" s="293" t="str">
        <f t="shared" si="4"/>
        <v>&gt;=0</v>
      </c>
      <c r="BF40" s="293" t="s">
        <v>84</v>
      </c>
      <c r="BG40" s="293" t="s">
        <v>84</v>
      </c>
    </row>
    <row r="41" spans="1:59" ht="13.5" hidden="1" thickBot="1">
      <c r="A41" s="197"/>
      <c r="B41" s="763"/>
      <c r="C41" s="247"/>
      <c r="D41" s="764"/>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7"/>
      <c r="AE41" s="557"/>
      <c r="AF41" s="557"/>
      <c r="AG41" s="557"/>
      <c r="AH41" s="557"/>
      <c r="AI41" s="557"/>
      <c r="AJ41" s="557"/>
      <c r="AK41" s="557"/>
      <c r="AL41" s="557"/>
      <c r="AM41" s="557"/>
      <c r="AN41" s="558"/>
      <c r="AP41" s="87" t="s">
        <v>859</v>
      </c>
      <c r="AT41" s="559" t="str">
        <f t="shared" ca="1" si="8"/>
        <v>AK</v>
      </c>
      <c r="AU41" s="559">
        <f t="shared" si="9"/>
        <v>9</v>
      </c>
      <c r="AV41" s="285" t="str">
        <f t="shared" ca="1" si="5"/>
        <v>AK9</v>
      </c>
      <c r="AW41" s="293">
        <f t="shared" si="2"/>
        <v>7</v>
      </c>
      <c r="AX41" s="285" t="str">
        <f t="shared" ca="1" si="6"/>
        <v>7. Ownership - Capital Costs</v>
      </c>
      <c r="AY41" s="293" t="s">
        <v>1570</v>
      </c>
      <c r="AZ41" s="285" t="s">
        <v>1571</v>
      </c>
      <c r="BA41" s="285">
        <v>2052</v>
      </c>
      <c r="BB41" s="285" t="str">
        <f t="shared" ca="1" si="7"/>
        <v>7_AK9_Land_acquisition_2052</v>
      </c>
      <c r="BC41" s="285" t="s">
        <v>574</v>
      </c>
      <c r="BD41" s="285"/>
      <c r="BE41" s="293" t="str">
        <f t="shared" si="4"/>
        <v>&gt;=0</v>
      </c>
      <c r="BF41" s="293" t="s">
        <v>84</v>
      </c>
      <c r="BG41" s="293" t="s">
        <v>84</v>
      </c>
    </row>
    <row r="42" spans="1:59" ht="13.5" hidden="1" thickBot="1">
      <c r="A42" s="197"/>
      <c r="B42" s="763"/>
      <c r="C42" s="247"/>
      <c r="D42" s="764"/>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7"/>
      <c r="AE42" s="557"/>
      <c r="AF42" s="557"/>
      <c r="AG42" s="557"/>
      <c r="AH42" s="557"/>
      <c r="AI42" s="557"/>
      <c r="AJ42" s="557"/>
      <c r="AK42" s="557"/>
      <c r="AL42" s="557"/>
      <c r="AM42" s="557"/>
      <c r="AN42" s="558"/>
      <c r="AP42" s="87" t="s">
        <v>859</v>
      </c>
      <c r="AT42" s="559" t="str">
        <f t="shared" ca="1" si="8"/>
        <v>AL</v>
      </c>
      <c r="AU42" s="559">
        <f t="shared" si="9"/>
        <v>9</v>
      </c>
      <c r="AV42" s="285" t="str">
        <f t="shared" ca="1" si="5"/>
        <v>AL9</v>
      </c>
      <c r="AW42" s="293">
        <f t="shared" si="2"/>
        <v>7</v>
      </c>
      <c r="AX42" s="285" t="str">
        <f t="shared" ca="1" si="6"/>
        <v>7. Ownership - Capital Costs</v>
      </c>
      <c r="AY42" s="293" t="s">
        <v>1570</v>
      </c>
      <c r="AZ42" s="285" t="s">
        <v>1571</v>
      </c>
      <c r="BA42" s="285">
        <v>2053</v>
      </c>
      <c r="BB42" s="285" t="str">
        <f t="shared" ca="1" si="7"/>
        <v>7_AL9_Land_acquisition_2053</v>
      </c>
      <c r="BC42" s="285" t="s">
        <v>574</v>
      </c>
      <c r="BD42" s="285"/>
      <c r="BE42" s="293" t="str">
        <f t="shared" si="4"/>
        <v>&gt;=0</v>
      </c>
      <c r="BF42" s="293" t="s">
        <v>84</v>
      </c>
      <c r="BG42" s="293" t="s">
        <v>84</v>
      </c>
    </row>
    <row r="43" spans="1:59" ht="13.5" hidden="1" thickBot="1">
      <c r="A43" s="197"/>
      <c r="B43" s="763"/>
      <c r="C43" s="247"/>
      <c r="D43" s="764"/>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7"/>
      <c r="AE43" s="557"/>
      <c r="AF43" s="557"/>
      <c r="AG43" s="557"/>
      <c r="AH43" s="557"/>
      <c r="AI43" s="557"/>
      <c r="AJ43" s="557"/>
      <c r="AK43" s="557"/>
      <c r="AL43" s="557"/>
      <c r="AM43" s="557"/>
      <c r="AN43" s="558"/>
      <c r="AP43" s="87" t="s">
        <v>859</v>
      </c>
      <c r="AT43" s="559" t="str">
        <f t="shared" ca="1" si="8"/>
        <v>AM</v>
      </c>
      <c r="AU43" s="559">
        <f t="shared" si="9"/>
        <v>9</v>
      </c>
      <c r="AV43" s="285" t="str">
        <f t="shared" ca="1" si="5"/>
        <v>AM9</v>
      </c>
      <c r="AW43" s="293">
        <f t="shared" si="2"/>
        <v>7</v>
      </c>
      <c r="AX43" s="285" t="str">
        <f t="shared" ca="1" si="6"/>
        <v>7. Ownership - Capital Costs</v>
      </c>
      <c r="AY43" s="293" t="s">
        <v>1570</v>
      </c>
      <c r="AZ43" s="285" t="s">
        <v>1571</v>
      </c>
      <c r="BA43" s="285">
        <v>2054</v>
      </c>
      <c r="BB43" s="285" t="str">
        <f t="shared" ca="1" si="7"/>
        <v>7_AM9_Land_acquisition_2054</v>
      </c>
      <c r="BC43" s="285" t="s">
        <v>574</v>
      </c>
      <c r="BD43" s="285"/>
      <c r="BE43" s="293" t="str">
        <f t="shared" si="4"/>
        <v>&gt;=0</v>
      </c>
      <c r="BF43" s="293" t="s">
        <v>84</v>
      </c>
      <c r="BG43" s="293" t="s">
        <v>84</v>
      </c>
    </row>
    <row r="44" spans="1:59" ht="13.5" hidden="1" thickBot="1">
      <c r="A44" s="197"/>
      <c r="B44" s="763"/>
      <c r="C44" s="247"/>
      <c r="D44" s="764"/>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7"/>
      <c r="AE44" s="557"/>
      <c r="AF44" s="557"/>
      <c r="AG44" s="557"/>
      <c r="AH44" s="557"/>
      <c r="AI44" s="557"/>
      <c r="AJ44" s="557"/>
      <c r="AK44" s="557"/>
      <c r="AL44" s="557"/>
      <c r="AM44" s="557"/>
      <c r="AN44" s="558"/>
      <c r="AP44" s="87" t="s">
        <v>859</v>
      </c>
      <c r="AT44" s="559" t="str">
        <f t="shared" ca="1" si="8"/>
        <v>AN</v>
      </c>
      <c r="AU44" s="559">
        <f t="shared" si="9"/>
        <v>9</v>
      </c>
      <c r="AV44" s="285" t="str">
        <f t="shared" ca="1" si="5"/>
        <v>AN9</v>
      </c>
      <c r="AW44" s="293">
        <v>7</v>
      </c>
      <c r="AX44" s="285" t="str">
        <f ca="1">MID(CELL("filename",AW44),FIND("]",CELL("filename",AW44))+1,256)</f>
        <v>7. Ownership - Capital Costs</v>
      </c>
      <c r="AY44" s="293" t="s">
        <v>1570</v>
      </c>
      <c r="AZ44" s="285" t="s">
        <v>1571</v>
      </c>
      <c r="BA44" s="285" t="s">
        <v>1572</v>
      </c>
      <c r="BB44" s="285" t="str">
        <f t="shared" ca="1" si="7"/>
        <v>7_AN9_Land_acquisition_Additional_Info</v>
      </c>
      <c r="BC44" s="293" t="s">
        <v>255</v>
      </c>
      <c r="BD44" s="293">
        <v>100</v>
      </c>
      <c r="BF44" s="293" t="s">
        <v>84</v>
      </c>
      <c r="BG44" s="293" t="s">
        <v>84</v>
      </c>
    </row>
    <row r="45" spans="1:59" ht="13.5" thickBot="1">
      <c r="A45" s="197">
        <f>+A9+1</f>
        <v>3</v>
      </c>
      <c r="B45" s="763"/>
      <c r="C45" s="247" t="s">
        <v>1516</v>
      </c>
      <c r="D45" s="764" t="s">
        <v>1569</v>
      </c>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1"/>
      <c r="AE45" s="541"/>
      <c r="AF45" s="541"/>
      <c r="AG45" s="541"/>
      <c r="AH45" s="541"/>
      <c r="AI45" s="541"/>
      <c r="AJ45" s="541"/>
      <c r="AK45" s="541"/>
      <c r="AL45" s="541"/>
      <c r="AM45" s="541"/>
      <c r="AN45" s="246"/>
      <c r="AR45" s="87" t="s">
        <v>40</v>
      </c>
      <c r="AS45" s="560" t="str">
        <f ca="1">SUBSTITUTE(CELL("address",E45),"$","")</f>
        <v>E45</v>
      </c>
      <c r="AT45" s="561" t="str">
        <f ca="1">CHAR(CODE(AS45))</f>
        <v>E</v>
      </c>
      <c r="AU45" s="561">
        <f>ROW(AS45)</f>
        <v>45</v>
      </c>
      <c r="AV45" s="562" t="str">
        <f ca="1">CONCATENATE(AT45&amp;AU45)</f>
        <v>E45</v>
      </c>
      <c r="AW45" s="555">
        <f t="shared" si="2"/>
        <v>7</v>
      </c>
      <c r="AX45" s="562" t="str">
        <f t="shared" ref="AX45:AX79" ca="1" si="10">MID(CELL("filename",AW45),FIND("]",CELL("filename",AW45))+1,256)</f>
        <v>7. Ownership - Capital Costs</v>
      </c>
      <c r="AY45" s="555" t="s">
        <v>1570</v>
      </c>
      <c r="AZ45" s="562" t="s">
        <v>1516</v>
      </c>
      <c r="BA45" s="562">
        <v>2020</v>
      </c>
      <c r="BB45" s="562" t="str">
        <f ca="1">AW45&amp;"_"&amp;AV45&amp;"_"&amp;AZ45&amp;"_"&amp;BA45</f>
        <v>7_E45_Engineering_2020</v>
      </c>
      <c r="BC45" s="562" t="s">
        <v>574</v>
      </c>
      <c r="BD45" s="562"/>
      <c r="BE45" s="555" t="str">
        <f t="shared" ref="BE45:BE79" si="11">"&gt;=0"</f>
        <v>&gt;=0</v>
      </c>
      <c r="BF45" s="555" t="s">
        <v>84</v>
      </c>
      <c r="BG45" s="555" t="s">
        <v>84</v>
      </c>
    </row>
    <row r="46" spans="1:59" ht="13.5" hidden="1" thickBot="1">
      <c r="A46" s="197"/>
      <c r="B46" s="763"/>
      <c r="C46" s="247"/>
      <c r="D46" s="764"/>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7"/>
      <c r="AE46" s="557"/>
      <c r="AF46" s="557"/>
      <c r="AG46" s="557"/>
      <c r="AH46" s="557"/>
      <c r="AI46" s="557"/>
      <c r="AJ46" s="557"/>
      <c r="AK46" s="557"/>
      <c r="AL46" s="557"/>
      <c r="AM46" s="557"/>
      <c r="AN46" s="558"/>
      <c r="AP46" s="87" t="s">
        <v>859</v>
      </c>
      <c r="AT46" s="559" t="str">
        <f ca="1">IF(AT45="Z","AA",IF(LEN(AT45)=1,CHAR(CODE(AT45)+1),IF(RIGHT(AT45,1)="Z",CHAR(CODE(LEFT(AT45,1))+1),LEFT(AT45,1))&amp;CHAR(65+MOD(CODE(RIGHT(AT45,1))+1-65,26))))</f>
        <v>F</v>
      </c>
      <c r="AU46" s="559">
        <f>AU45</f>
        <v>45</v>
      </c>
      <c r="AV46" s="285" t="str">
        <f t="shared" ref="AV46:AV80" ca="1" si="12">CONCATENATE(AT46&amp;AU46)</f>
        <v>F45</v>
      </c>
      <c r="AW46" s="293">
        <f t="shared" si="2"/>
        <v>7</v>
      </c>
      <c r="AX46" s="285" t="str">
        <f t="shared" ca="1" si="10"/>
        <v>7. Ownership - Capital Costs</v>
      </c>
      <c r="AY46" s="293" t="s">
        <v>1570</v>
      </c>
      <c r="AZ46" s="285" t="s">
        <v>1516</v>
      </c>
      <c r="BA46" s="285">
        <v>2021</v>
      </c>
      <c r="BB46" s="285" t="str">
        <f t="shared" ref="BB46:BB80" ca="1" si="13">AW46&amp;"_"&amp;AV46&amp;"_"&amp;AZ46&amp;"_"&amp;BA46</f>
        <v>7_F45_Engineering_2021</v>
      </c>
      <c r="BC46" s="285" t="s">
        <v>574</v>
      </c>
      <c r="BD46" s="285"/>
      <c r="BE46" s="293" t="str">
        <f t="shared" si="11"/>
        <v>&gt;=0</v>
      </c>
      <c r="BF46" s="293" t="s">
        <v>84</v>
      </c>
      <c r="BG46" s="293" t="s">
        <v>84</v>
      </c>
    </row>
    <row r="47" spans="1:59" ht="13.5" hidden="1" thickBot="1">
      <c r="A47" s="197"/>
      <c r="B47" s="763"/>
      <c r="C47" s="247"/>
      <c r="D47" s="764"/>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7"/>
      <c r="AE47" s="557"/>
      <c r="AF47" s="557"/>
      <c r="AG47" s="557"/>
      <c r="AH47" s="557"/>
      <c r="AI47" s="557"/>
      <c r="AJ47" s="557"/>
      <c r="AK47" s="557"/>
      <c r="AL47" s="557"/>
      <c r="AM47" s="557"/>
      <c r="AN47" s="558"/>
      <c r="AP47" s="87" t="s">
        <v>859</v>
      </c>
      <c r="AT47" s="559" t="str">
        <f t="shared" ref="AT47:AT80" ca="1" si="14">IF(AT46="Z","AA",IF(LEN(AT46)=1,CHAR(CODE(AT46)+1),IF(RIGHT(AT46,1)="Z",CHAR(CODE(LEFT(AT46,1))+1),LEFT(AT46,1))&amp;CHAR(65+MOD(CODE(RIGHT(AT46,1))+1-65,26))))</f>
        <v>G</v>
      </c>
      <c r="AU47" s="559">
        <f t="shared" ref="AU47:AU80" si="15">AU46</f>
        <v>45</v>
      </c>
      <c r="AV47" s="285" t="str">
        <f t="shared" ca="1" si="12"/>
        <v>G45</v>
      </c>
      <c r="AW47" s="293">
        <f t="shared" si="2"/>
        <v>7</v>
      </c>
      <c r="AX47" s="285" t="str">
        <f t="shared" ca="1" si="10"/>
        <v>7. Ownership - Capital Costs</v>
      </c>
      <c r="AY47" s="293" t="s">
        <v>1570</v>
      </c>
      <c r="AZ47" s="285" t="s">
        <v>1516</v>
      </c>
      <c r="BA47" s="285">
        <v>2022</v>
      </c>
      <c r="BB47" s="285" t="str">
        <f t="shared" ca="1" si="13"/>
        <v>7_G45_Engineering_2022</v>
      </c>
      <c r="BC47" s="285" t="s">
        <v>574</v>
      </c>
      <c r="BD47" s="285"/>
      <c r="BE47" s="293" t="str">
        <f t="shared" si="11"/>
        <v>&gt;=0</v>
      </c>
      <c r="BF47" s="293" t="s">
        <v>84</v>
      </c>
      <c r="BG47" s="293" t="s">
        <v>84</v>
      </c>
    </row>
    <row r="48" spans="1:59" ht="13.5" hidden="1" thickBot="1">
      <c r="A48" s="197"/>
      <c r="B48" s="763"/>
      <c r="C48" s="247"/>
      <c r="D48" s="764"/>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7"/>
      <c r="AE48" s="557"/>
      <c r="AF48" s="557"/>
      <c r="AG48" s="557"/>
      <c r="AH48" s="557"/>
      <c r="AI48" s="557"/>
      <c r="AJ48" s="557"/>
      <c r="AK48" s="557"/>
      <c r="AL48" s="557"/>
      <c r="AM48" s="557"/>
      <c r="AN48" s="558"/>
      <c r="AP48" s="87" t="s">
        <v>859</v>
      </c>
      <c r="AT48" s="559" t="str">
        <f t="shared" ca="1" si="14"/>
        <v>H</v>
      </c>
      <c r="AU48" s="559">
        <f t="shared" si="15"/>
        <v>45</v>
      </c>
      <c r="AV48" s="285" t="str">
        <f t="shared" ca="1" si="12"/>
        <v>H45</v>
      </c>
      <c r="AW48" s="293">
        <f t="shared" si="2"/>
        <v>7</v>
      </c>
      <c r="AX48" s="285" t="str">
        <f t="shared" ca="1" si="10"/>
        <v>7. Ownership - Capital Costs</v>
      </c>
      <c r="AY48" s="293" t="s">
        <v>1570</v>
      </c>
      <c r="AZ48" s="285" t="s">
        <v>1516</v>
      </c>
      <c r="BA48" s="285">
        <v>2023</v>
      </c>
      <c r="BB48" s="285" t="str">
        <f t="shared" ca="1" si="13"/>
        <v>7_H45_Engineering_2023</v>
      </c>
      <c r="BC48" s="285" t="s">
        <v>574</v>
      </c>
      <c r="BD48" s="285"/>
      <c r="BE48" s="293" t="str">
        <f t="shared" si="11"/>
        <v>&gt;=0</v>
      </c>
      <c r="BF48" s="293" t="s">
        <v>84</v>
      </c>
      <c r="BG48" s="293" t="s">
        <v>84</v>
      </c>
    </row>
    <row r="49" spans="1:59" ht="13.5" hidden="1" thickBot="1">
      <c r="A49" s="197"/>
      <c r="B49" s="763"/>
      <c r="C49" s="247"/>
      <c r="D49" s="764"/>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7"/>
      <c r="AE49" s="557"/>
      <c r="AF49" s="557"/>
      <c r="AG49" s="557"/>
      <c r="AH49" s="557"/>
      <c r="AI49" s="557"/>
      <c r="AJ49" s="557"/>
      <c r="AK49" s="557"/>
      <c r="AL49" s="557"/>
      <c r="AM49" s="557"/>
      <c r="AN49" s="558"/>
      <c r="AP49" s="87" t="s">
        <v>859</v>
      </c>
      <c r="AT49" s="559" t="str">
        <f t="shared" ca="1" si="14"/>
        <v>I</v>
      </c>
      <c r="AU49" s="559">
        <f t="shared" si="15"/>
        <v>45</v>
      </c>
      <c r="AV49" s="285" t="str">
        <f t="shared" ca="1" si="12"/>
        <v>I45</v>
      </c>
      <c r="AW49" s="293">
        <f t="shared" si="2"/>
        <v>7</v>
      </c>
      <c r="AX49" s="285" t="str">
        <f t="shared" ca="1" si="10"/>
        <v>7. Ownership - Capital Costs</v>
      </c>
      <c r="AY49" s="293" t="s">
        <v>1570</v>
      </c>
      <c r="AZ49" s="285" t="s">
        <v>1516</v>
      </c>
      <c r="BA49" s="285">
        <v>2024</v>
      </c>
      <c r="BB49" s="285" t="str">
        <f t="shared" ca="1" si="13"/>
        <v>7_I45_Engineering_2024</v>
      </c>
      <c r="BC49" s="285" t="s">
        <v>574</v>
      </c>
      <c r="BD49" s="285"/>
      <c r="BE49" s="293" t="str">
        <f t="shared" si="11"/>
        <v>&gt;=0</v>
      </c>
      <c r="BF49" s="293" t="s">
        <v>84</v>
      </c>
      <c r="BG49" s="293" t="s">
        <v>84</v>
      </c>
    </row>
    <row r="50" spans="1:59" ht="13.5" hidden="1" thickBot="1">
      <c r="A50" s="197"/>
      <c r="B50" s="763"/>
      <c r="C50" s="247"/>
      <c r="D50" s="764"/>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7"/>
      <c r="AE50" s="557"/>
      <c r="AF50" s="557"/>
      <c r="AG50" s="557"/>
      <c r="AH50" s="557"/>
      <c r="AI50" s="557"/>
      <c r="AJ50" s="557"/>
      <c r="AK50" s="557"/>
      <c r="AL50" s="557"/>
      <c r="AM50" s="557"/>
      <c r="AN50" s="558"/>
      <c r="AP50" s="87" t="s">
        <v>859</v>
      </c>
      <c r="AT50" s="559" t="str">
        <f t="shared" ca="1" si="14"/>
        <v>J</v>
      </c>
      <c r="AU50" s="559">
        <f t="shared" si="15"/>
        <v>45</v>
      </c>
      <c r="AV50" s="285" t="str">
        <f t="shared" ca="1" si="12"/>
        <v>J45</v>
      </c>
      <c r="AW50" s="293">
        <f t="shared" si="2"/>
        <v>7</v>
      </c>
      <c r="AX50" s="285" t="str">
        <f t="shared" ca="1" si="10"/>
        <v>7. Ownership - Capital Costs</v>
      </c>
      <c r="AY50" s="293" t="s">
        <v>1570</v>
      </c>
      <c r="AZ50" s="285" t="s">
        <v>1516</v>
      </c>
      <c r="BA50" s="285">
        <v>2025</v>
      </c>
      <c r="BB50" s="285" t="str">
        <f t="shared" ca="1" si="13"/>
        <v>7_J45_Engineering_2025</v>
      </c>
      <c r="BC50" s="285" t="s">
        <v>574</v>
      </c>
      <c r="BD50" s="285"/>
      <c r="BE50" s="293" t="str">
        <f t="shared" si="11"/>
        <v>&gt;=0</v>
      </c>
      <c r="BF50" s="293" t="s">
        <v>84</v>
      </c>
      <c r="BG50" s="293" t="s">
        <v>84</v>
      </c>
    </row>
    <row r="51" spans="1:59" ht="13.5" hidden="1" thickBot="1">
      <c r="A51" s="197"/>
      <c r="B51" s="763"/>
      <c r="C51" s="247"/>
      <c r="D51" s="764"/>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7"/>
      <c r="AE51" s="557"/>
      <c r="AF51" s="557"/>
      <c r="AG51" s="557"/>
      <c r="AH51" s="557"/>
      <c r="AI51" s="557"/>
      <c r="AJ51" s="557"/>
      <c r="AK51" s="557"/>
      <c r="AL51" s="557"/>
      <c r="AM51" s="557"/>
      <c r="AN51" s="558"/>
      <c r="AP51" s="87" t="s">
        <v>859</v>
      </c>
      <c r="AT51" s="559" t="str">
        <f t="shared" ca="1" si="14"/>
        <v>K</v>
      </c>
      <c r="AU51" s="559">
        <f t="shared" si="15"/>
        <v>45</v>
      </c>
      <c r="AV51" s="285" t="str">
        <f t="shared" ca="1" si="12"/>
        <v>K45</v>
      </c>
      <c r="AW51" s="293">
        <f t="shared" si="2"/>
        <v>7</v>
      </c>
      <c r="AX51" s="285" t="str">
        <f t="shared" ca="1" si="10"/>
        <v>7. Ownership - Capital Costs</v>
      </c>
      <c r="AY51" s="293" t="s">
        <v>1570</v>
      </c>
      <c r="AZ51" s="285" t="s">
        <v>1516</v>
      </c>
      <c r="BA51" s="285">
        <v>2026</v>
      </c>
      <c r="BB51" s="285" t="str">
        <f t="shared" ca="1" si="13"/>
        <v>7_K45_Engineering_2026</v>
      </c>
      <c r="BC51" s="285" t="s">
        <v>574</v>
      </c>
      <c r="BD51" s="285"/>
      <c r="BE51" s="293" t="str">
        <f t="shared" si="11"/>
        <v>&gt;=0</v>
      </c>
      <c r="BF51" s="293" t="s">
        <v>84</v>
      </c>
      <c r="BG51" s="293" t="s">
        <v>84</v>
      </c>
    </row>
    <row r="52" spans="1:59" ht="13.5" hidden="1" thickBot="1">
      <c r="A52" s="197"/>
      <c r="B52" s="763"/>
      <c r="C52" s="247"/>
      <c r="D52" s="764"/>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7"/>
      <c r="AE52" s="557"/>
      <c r="AF52" s="557"/>
      <c r="AG52" s="557"/>
      <c r="AH52" s="557"/>
      <c r="AI52" s="557"/>
      <c r="AJ52" s="557"/>
      <c r="AK52" s="557"/>
      <c r="AL52" s="557"/>
      <c r="AM52" s="557"/>
      <c r="AN52" s="558"/>
      <c r="AP52" s="87" t="s">
        <v>859</v>
      </c>
      <c r="AT52" s="559" t="str">
        <f t="shared" ca="1" si="14"/>
        <v>L</v>
      </c>
      <c r="AU52" s="559">
        <f t="shared" si="15"/>
        <v>45</v>
      </c>
      <c r="AV52" s="285" t="str">
        <f t="shared" ca="1" si="12"/>
        <v>L45</v>
      </c>
      <c r="AW52" s="293">
        <f t="shared" si="2"/>
        <v>7</v>
      </c>
      <c r="AX52" s="285" t="str">
        <f t="shared" ca="1" si="10"/>
        <v>7. Ownership - Capital Costs</v>
      </c>
      <c r="AY52" s="293" t="s">
        <v>1570</v>
      </c>
      <c r="AZ52" s="285" t="s">
        <v>1516</v>
      </c>
      <c r="BA52" s="285">
        <v>2027</v>
      </c>
      <c r="BB52" s="285" t="str">
        <f t="shared" ca="1" si="13"/>
        <v>7_L45_Engineering_2027</v>
      </c>
      <c r="BC52" s="285" t="s">
        <v>574</v>
      </c>
      <c r="BD52" s="285"/>
      <c r="BE52" s="293" t="str">
        <f t="shared" si="11"/>
        <v>&gt;=0</v>
      </c>
      <c r="BF52" s="293" t="s">
        <v>84</v>
      </c>
      <c r="BG52" s="293" t="s">
        <v>84</v>
      </c>
    </row>
    <row r="53" spans="1:59" ht="13.5" hidden="1" thickBot="1">
      <c r="A53" s="197"/>
      <c r="B53" s="763"/>
      <c r="C53" s="247"/>
      <c r="D53" s="764"/>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7"/>
      <c r="AE53" s="557"/>
      <c r="AF53" s="557"/>
      <c r="AG53" s="557"/>
      <c r="AH53" s="557"/>
      <c r="AI53" s="557"/>
      <c r="AJ53" s="557"/>
      <c r="AK53" s="557"/>
      <c r="AL53" s="557"/>
      <c r="AM53" s="557"/>
      <c r="AN53" s="558"/>
      <c r="AP53" s="87" t="s">
        <v>859</v>
      </c>
      <c r="AT53" s="559" t="str">
        <f t="shared" ca="1" si="14"/>
        <v>M</v>
      </c>
      <c r="AU53" s="559">
        <f t="shared" si="15"/>
        <v>45</v>
      </c>
      <c r="AV53" s="285" t="str">
        <f t="shared" ca="1" si="12"/>
        <v>M45</v>
      </c>
      <c r="AW53" s="293">
        <f t="shared" si="2"/>
        <v>7</v>
      </c>
      <c r="AX53" s="285" t="str">
        <f t="shared" ca="1" si="10"/>
        <v>7. Ownership - Capital Costs</v>
      </c>
      <c r="AY53" s="293" t="s">
        <v>1570</v>
      </c>
      <c r="AZ53" s="285" t="s">
        <v>1516</v>
      </c>
      <c r="BA53" s="285">
        <v>2028</v>
      </c>
      <c r="BB53" s="285" t="str">
        <f t="shared" ca="1" si="13"/>
        <v>7_M45_Engineering_2028</v>
      </c>
      <c r="BC53" s="285" t="s">
        <v>574</v>
      </c>
      <c r="BD53" s="285"/>
      <c r="BE53" s="293" t="str">
        <f t="shared" si="11"/>
        <v>&gt;=0</v>
      </c>
      <c r="BF53" s="293" t="s">
        <v>84</v>
      </c>
      <c r="BG53" s="293" t="s">
        <v>84</v>
      </c>
    </row>
    <row r="54" spans="1:59" ht="13.5" hidden="1" thickBot="1">
      <c r="A54" s="197"/>
      <c r="B54" s="763"/>
      <c r="C54" s="247"/>
      <c r="D54" s="764"/>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557"/>
      <c r="AE54" s="557"/>
      <c r="AF54" s="557"/>
      <c r="AG54" s="557"/>
      <c r="AH54" s="557"/>
      <c r="AI54" s="557"/>
      <c r="AJ54" s="557"/>
      <c r="AK54" s="557"/>
      <c r="AL54" s="557"/>
      <c r="AM54" s="557"/>
      <c r="AN54" s="558"/>
      <c r="AP54" s="87" t="s">
        <v>859</v>
      </c>
      <c r="AT54" s="559" t="str">
        <f t="shared" ca="1" si="14"/>
        <v>N</v>
      </c>
      <c r="AU54" s="559">
        <f t="shared" si="15"/>
        <v>45</v>
      </c>
      <c r="AV54" s="285" t="str">
        <f t="shared" ca="1" si="12"/>
        <v>N45</v>
      </c>
      <c r="AW54" s="293">
        <f t="shared" si="2"/>
        <v>7</v>
      </c>
      <c r="AX54" s="285" t="str">
        <f t="shared" ca="1" si="10"/>
        <v>7. Ownership - Capital Costs</v>
      </c>
      <c r="AY54" s="293" t="s">
        <v>1570</v>
      </c>
      <c r="AZ54" s="285" t="s">
        <v>1516</v>
      </c>
      <c r="BA54" s="285">
        <v>2029</v>
      </c>
      <c r="BB54" s="285" t="str">
        <f t="shared" ca="1" si="13"/>
        <v>7_N45_Engineering_2029</v>
      </c>
      <c r="BC54" s="285" t="s">
        <v>574</v>
      </c>
      <c r="BD54" s="285"/>
      <c r="BE54" s="293" t="str">
        <f t="shared" si="11"/>
        <v>&gt;=0</v>
      </c>
      <c r="BF54" s="293" t="s">
        <v>84</v>
      </c>
      <c r="BG54" s="293" t="s">
        <v>84</v>
      </c>
    </row>
    <row r="55" spans="1:59" ht="13.5" hidden="1" thickBot="1">
      <c r="A55" s="197"/>
      <c r="B55" s="763"/>
      <c r="C55" s="247"/>
      <c r="D55" s="764"/>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7"/>
      <c r="AE55" s="557"/>
      <c r="AF55" s="557"/>
      <c r="AG55" s="557"/>
      <c r="AH55" s="557"/>
      <c r="AI55" s="557"/>
      <c r="AJ55" s="557"/>
      <c r="AK55" s="557"/>
      <c r="AL55" s="557"/>
      <c r="AM55" s="557"/>
      <c r="AN55" s="558"/>
      <c r="AP55" s="87" t="s">
        <v>859</v>
      </c>
      <c r="AT55" s="559" t="str">
        <f t="shared" ca="1" si="14"/>
        <v>O</v>
      </c>
      <c r="AU55" s="559">
        <f t="shared" si="15"/>
        <v>45</v>
      </c>
      <c r="AV55" s="285" t="str">
        <f t="shared" ca="1" si="12"/>
        <v>O45</v>
      </c>
      <c r="AW55" s="293">
        <f t="shared" si="2"/>
        <v>7</v>
      </c>
      <c r="AX55" s="285" t="str">
        <f t="shared" ca="1" si="10"/>
        <v>7. Ownership - Capital Costs</v>
      </c>
      <c r="AY55" s="293" t="s">
        <v>1570</v>
      </c>
      <c r="AZ55" s="285" t="s">
        <v>1516</v>
      </c>
      <c r="BA55" s="285">
        <v>2030</v>
      </c>
      <c r="BB55" s="285" t="str">
        <f t="shared" ca="1" si="13"/>
        <v>7_O45_Engineering_2030</v>
      </c>
      <c r="BC55" s="285" t="s">
        <v>574</v>
      </c>
      <c r="BD55" s="285"/>
      <c r="BE55" s="293" t="str">
        <f t="shared" si="11"/>
        <v>&gt;=0</v>
      </c>
      <c r="BF55" s="293" t="s">
        <v>84</v>
      </c>
      <c r="BG55" s="293" t="s">
        <v>84</v>
      </c>
    </row>
    <row r="56" spans="1:59" ht="13.5" hidden="1" thickBot="1">
      <c r="A56" s="197"/>
      <c r="B56" s="763"/>
      <c r="C56" s="247"/>
      <c r="D56" s="764"/>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7"/>
      <c r="AE56" s="557"/>
      <c r="AF56" s="557"/>
      <c r="AG56" s="557"/>
      <c r="AH56" s="557"/>
      <c r="AI56" s="557"/>
      <c r="AJ56" s="557"/>
      <c r="AK56" s="557"/>
      <c r="AL56" s="557"/>
      <c r="AM56" s="557"/>
      <c r="AN56" s="558"/>
      <c r="AP56" s="87" t="s">
        <v>859</v>
      </c>
      <c r="AT56" s="559" t="str">
        <f t="shared" ca="1" si="14"/>
        <v>P</v>
      </c>
      <c r="AU56" s="559">
        <f t="shared" si="15"/>
        <v>45</v>
      </c>
      <c r="AV56" s="285" t="str">
        <f t="shared" ca="1" si="12"/>
        <v>P45</v>
      </c>
      <c r="AW56" s="293">
        <f t="shared" si="2"/>
        <v>7</v>
      </c>
      <c r="AX56" s="285" t="str">
        <f t="shared" ca="1" si="10"/>
        <v>7. Ownership - Capital Costs</v>
      </c>
      <c r="AY56" s="293" t="s">
        <v>1570</v>
      </c>
      <c r="AZ56" s="285" t="s">
        <v>1516</v>
      </c>
      <c r="BA56" s="285">
        <v>2031</v>
      </c>
      <c r="BB56" s="285" t="str">
        <f t="shared" ca="1" si="13"/>
        <v>7_P45_Engineering_2031</v>
      </c>
      <c r="BC56" s="285" t="s">
        <v>574</v>
      </c>
      <c r="BD56" s="285"/>
      <c r="BE56" s="293" t="str">
        <f t="shared" si="11"/>
        <v>&gt;=0</v>
      </c>
      <c r="BF56" s="293" t="s">
        <v>84</v>
      </c>
      <c r="BG56" s="293" t="s">
        <v>84</v>
      </c>
    </row>
    <row r="57" spans="1:59" ht="13.5" hidden="1" thickBot="1">
      <c r="A57" s="197"/>
      <c r="B57" s="763"/>
      <c r="C57" s="247"/>
      <c r="D57" s="764"/>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7"/>
      <c r="AE57" s="557"/>
      <c r="AF57" s="557"/>
      <c r="AG57" s="557"/>
      <c r="AH57" s="557"/>
      <c r="AI57" s="557"/>
      <c r="AJ57" s="557"/>
      <c r="AK57" s="557"/>
      <c r="AL57" s="557"/>
      <c r="AM57" s="557"/>
      <c r="AN57" s="558"/>
      <c r="AP57" s="87" t="s">
        <v>859</v>
      </c>
      <c r="AT57" s="559" t="str">
        <f t="shared" ca="1" si="14"/>
        <v>Q</v>
      </c>
      <c r="AU57" s="559">
        <f t="shared" si="15"/>
        <v>45</v>
      </c>
      <c r="AV57" s="285" t="str">
        <f t="shared" ca="1" si="12"/>
        <v>Q45</v>
      </c>
      <c r="AW57" s="293">
        <f t="shared" si="2"/>
        <v>7</v>
      </c>
      <c r="AX57" s="285" t="str">
        <f t="shared" ca="1" si="10"/>
        <v>7. Ownership - Capital Costs</v>
      </c>
      <c r="AY57" s="293" t="s">
        <v>1570</v>
      </c>
      <c r="AZ57" s="285" t="s">
        <v>1516</v>
      </c>
      <c r="BA57" s="285">
        <v>2032</v>
      </c>
      <c r="BB57" s="285" t="str">
        <f t="shared" ca="1" si="13"/>
        <v>7_Q45_Engineering_2032</v>
      </c>
      <c r="BC57" s="285" t="s">
        <v>574</v>
      </c>
      <c r="BD57" s="285"/>
      <c r="BE57" s="293" t="str">
        <f t="shared" si="11"/>
        <v>&gt;=0</v>
      </c>
      <c r="BF57" s="293" t="s">
        <v>84</v>
      </c>
      <c r="BG57" s="293" t="s">
        <v>84</v>
      </c>
    </row>
    <row r="58" spans="1:59" ht="13.5" hidden="1" thickBot="1">
      <c r="A58" s="197"/>
      <c r="B58" s="763"/>
      <c r="C58" s="247"/>
      <c r="D58" s="764"/>
      <c r="E58" s="556"/>
      <c r="F58" s="556"/>
      <c r="G58" s="556"/>
      <c r="H58" s="556"/>
      <c r="I58" s="556"/>
      <c r="J58" s="556"/>
      <c r="K58" s="556"/>
      <c r="L58" s="556"/>
      <c r="M58" s="556"/>
      <c r="N58" s="556"/>
      <c r="O58" s="556"/>
      <c r="P58" s="556"/>
      <c r="Q58" s="556"/>
      <c r="R58" s="556"/>
      <c r="S58" s="556"/>
      <c r="T58" s="556"/>
      <c r="U58" s="556"/>
      <c r="V58" s="556"/>
      <c r="W58" s="556"/>
      <c r="X58" s="556"/>
      <c r="Y58" s="556"/>
      <c r="Z58" s="556"/>
      <c r="AA58" s="556"/>
      <c r="AB58" s="556"/>
      <c r="AC58" s="556"/>
      <c r="AD58" s="557"/>
      <c r="AE58" s="557"/>
      <c r="AF58" s="557"/>
      <c r="AG58" s="557"/>
      <c r="AH58" s="557"/>
      <c r="AI58" s="557"/>
      <c r="AJ58" s="557"/>
      <c r="AK58" s="557"/>
      <c r="AL58" s="557"/>
      <c r="AM58" s="557"/>
      <c r="AN58" s="558"/>
      <c r="AP58" s="87" t="s">
        <v>859</v>
      </c>
      <c r="AT58" s="559" t="str">
        <f t="shared" ca="1" si="14"/>
        <v>R</v>
      </c>
      <c r="AU58" s="559">
        <f t="shared" si="15"/>
        <v>45</v>
      </c>
      <c r="AV58" s="285" t="str">
        <f t="shared" ca="1" si="12"/>
        <v>R45</v>
      </c>
      <c r="AW58" s="293">
        <f t="shared" si="2"/>
        <v>7</v>
      </c>
      <c r="AX58" s="285" t="str">
        <f t="shared" ca="1" si="10"/>
        <v>7. Ownership - Capital Costs</v>
      </c>
      <c r="AY58" s="293" t="s">
        <v>1570</v>
      </c>
      <c r="AZ58" s="285" t="s">
        <v>1516</v>
      </c>
      <c r="BA58" s="285">
        <v>2033</v>
      </c>
      <c r="BB58" s="285" t="str">
        <f t="shared" ca="1" si="13"/>
        <v>7_R45_Engineering_2033</v>
      </c>
      <c r="BC58" s="285" t="s">
        <v>574</v>
      </c>
      <c r="BD58" s="285"/>
      <c r="BE58" s="293" t="str">
        <f t="shared" si="11"/>
        <v>&gt;=0</v>
      </c>
      <c r="BF58" s="293" t="s">
        <v>84</v>
      </c>
      <c r="BG58" s="293" t="s">
        <v>84</v>
      </c>
    </row>
    <row r="59" spans="1:59" ht="13.5" hidden="1" thickBot="1">
      <c r="A59" s="197"/>
      <c r="B59" s="763"/>
      <c r="C59" s="247"/>
      <c r="D59" s="764"/>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7"/>
      <c r="AE59" s="557"/>
      <c r="AF59" s="557"/>
      <c r="AG59" s="557"/>
      <c r="AH59" s="557"/>
      <c r="AI59" s="557"/>
      <c r="AJ59" s="557"/>
      <c r="AK59" s="557"/>
      <c r="AL59" s="557"/>
      <c r="AM59" s="557"/>
      <c r="AN59" s="558"/>
      <c r="AP59" s="87" t="s">
        <v>859</v>
      </c>
      <c r="AT59" s="559" t="str">
        <f t="shared" ca="1" si="14"/>
        <v>S</v>
      </c>
      <c r="AU59" s="559">
        <f t="shared" si="15"/>
        <v>45</v>
      </c>
      <c r="AV59" s="285" t="str">
        <f t="shared" ca="1" si="12"/>
        <v>S45</v>
      </c>
      <c r="AW59" s="293">
        <f t="shared" si="2"/>
        <v>7</v>
      </c>
      <c r="AX59" s="285" t="str">
        <f t="shared" ca="1" si="10"/>
        <v>7. Ownership - Capital Costs</v>
      </c>
      <c r="AY59" s="293" t="s">
        <v>1570</v>
      </c>
      <c r="AZ59" s="285" t="s">
        <v>1516</v>
      </c>
      <c r="BA59" s="285">
        <v>2034</v>
      </c>
      <c r="BB59" s="285" t="str">
        <f t="shared" ca="1" si="13"/>
        <v>7_S45_Engineering_2034</v>
      </c>
      <c r="BC59" s="285" t="s">
        <v>574</v>
      </c>
      <c r="BD59" s="285"/>
      <c r="BE59" s="293" t="str">
        <f t="shared" si="11"/>
        <v>&gt;=0</v>
      </c>
      <c r="BF59" s="293" t="s">
        <v>84</v>
      </c>
      <c r="BG59" s="293" t="s">
        <v>84</v>
      </c>
    </row>
    <row r="60" spans="1:59" ht="13.5" hidden="1" thickBot="1">
      <c r="A60" s="197"/>
      <c r="B60" s="763"/>
      <c r="C60" s="247"/>
      <c r="D60" s="764"/>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7"/>
      <c r="AE60" s="557"/>
      <c r="AF60" s="557"/>
      <c r="AG60" s="557"/>
      <c r="AH60" s="557"/>
      <c r="AI60" s="557"/>
      <c r="AJ60" s="557"/>
      <c r="AK60" s="557"/>
      <c r="AL60" s="557"/>
      <c r="AM60" s="557"/>
      <c r="AN60" s="558"/>
      <c r="AP60" s="87" t="s">
        <v>859</v>
      </c>
      <c r="AT60" s="559" t="str">
        <f t="shared" ca="1" si="14"/>
        <v>T</v>
      </c>
      <c r="AU60" s="559">
        <f t="shared" si="15"/>
        <v>45</v>
      </c>
      <c r="AV60" s="285" t="str">
        <f t="shared" ca="1" si="12"/>
        <v>T45</v>
      </c>
      <c r="AW60" s="293">
        <f t="shared" si="2"/>
        <v>7</v>
      </c>
      <c r="AX60" s="285" t="str">
        <f t="shared" ca="1" si="10"/>
        <v>7. Ownership - Capital Costs</v>
      </c>
      <c r="AY60" s="293" t="s">
        <v>1570</v>
      </c>
      <c r="AZ60" s="285" t="s">
        <v>1516</v>
      </c>
      <c r="BA60" s="285">
        <v>2035</v>
      </c>
      <c r="BB60" s="285" t="str">
        <f t="shared" ca="1" si="13"/>
        <v>7_T45_Engineering_2035</v>
      </c>
      <c r="BC60" s="285" t="s">
        <v>574</v>
      </c>
      <c r="BD60" s="285"/>
      <c r="BE60" s="293" t="str">
        <f t="shared" si="11"/>
        <v>&gt;=0</v>
      </c>
      <c r="BF60" s="293" t="s">
        <v>84</v>
      </c>
      <c r="BG60" s="293" t="s">
        <v>84</v>
      </c>
    </row>
    <row r="61" spans="1:59" ht="13.5" hidden="1" thickBot="1">
      <c r="A61" s="197"/>
      <c r="B61" s="763"/>
      <c r="C61" s="247"/>
      <c r="D61" s="764"/>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7"/>
      <c r="AE61" s="557"/>
      <c r="AF61" s="557"/>
      <c r="AG61" s="557"/>
      <c r="AH61" s="557"/>
      <c r="AI61" s="557"/>
      <c r="AJ61" s="557"/>
      <c r="AK61" s="557"/>
      <c r="AL61" s="557"/>
      <c r="AM61" s="557"/>
      <c r="AN61" s="558"/>
      <c r="AP61" s="87" t="s">
        <v>859</v>
      </c>
      <c r="AT61" s="559" t="str">
        <f t="shared" ca="1" si="14"/>
        <v>U</v>
      </c>
      <c r="AU61" s="559">
        <f t="shared" si="15"/>
        <v>45</v>
      </c>
      <c r="AV61" s="285" t="str">
        <f t="shared" ca="1" si="12"/>
        <v>U45</v>
      </c>
      <c r="AW61" s="293">
        <f t="shared" si="2"/>
        <v>7</v>
      </c>
      <c r="AX61" s="285" t="str">
        <f t="shared" ca="1" si="10"/>
        <v>7. Ownership - Capital Costs</v>
      </c>
      <c r="AY61" s="293" t="s">
        <v>1570</v>
      </c>
      <c r="AZ61" s="285" t="s">
        <v>1516</v>
      </c>
      <c r="BA61" s="285">
        <v>2036</v>
      </c>
      <c r="BB61" s="285" t="str">
        <f t="shared" ca="1" si="13"/>
        <v>7_U45_Engineering_2036</v>
      </c>
      <c r="BC61" s="285" t="s">
        <v>574</v>
      </c>
      <c r="BD61" s="285"/>
      <c r="BE61" s="293" t="str">
        <f t="shared" si="11"/>
        <v>&gt;=0</v>
      </c>
      <c r="BF61" s="293" t="s">
        <v>84</v>
      </c>
      <c r="BG61" s="293" t="s">
        <v>84</v>
      </c>
    </row>
    <row r="62" spans="1:59" ht="13.5" hidden="1" thickBot="1">
      <c r="A62" s="197"/>
      <c r="B62" s="763"/>
      <c r="C62" s="247"/>
      <c r="D62" s="764"/>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7"/>
      <c r="AE62" s="557"/>
      <c r="AF62" s="557"/>
      <c r="AG62" s="557"/>
      <c r="AH62" s="557"/>
      <c r="AI62" s="557"/>
      <c r="AJ62" s="557"/>
      <c r="AK62" s="557"/>
      <c r="AL62" s="557"/>
      <c r="AM62" s="557"/>
      <c r="AN62" s="558"/>
      <c r="AP62" s="87" t="s">
        <v>859</v>
      </c>
      <c r="AT62" s="559" t="str">
        <f t="shared" ca="1" si="14"/>
        <v>V</v>
      </c>
      <c r="AU62" s="559">
        <f t="shared" si="15"/>
        <v>45</v>
      </c>
      <c r="AV62" s="285" t="str">
        <f t="shared" ca="1" si="12"/>
        <v>V45</v>
      </c>
      <c r="AW62" s="293">
        <f t="shared" si="2"/>
        <v>7</v>
      </c>
      <c r="AX62" s="285" t="str">
        <f t="shared" ca="1" si="10"/>
        <v>7. Ownership - Capital Costs</v>
      </c>
      <c r="AY62" s="293" t="s">
        <v>1570</v>
      </c>
      <c r="AZ62" s="285" t="s">
        <v>1516</v>
      </c>
      <c r="BA62" s="285">
        <v>2037</v>
      </c>
      <c r="BB62" s="285" t="str">
        <f t="shared" ca="1" si="13"/>
        <v>7_V45_Engineering_2037</v>
      </c>
      <c r="BC62" s="285" t="s">
        <v>574</v>
      </c>
      <c r="BD62" s="285"/>
      <c r="BE62" s="293" t="str">
        <f t="shared" si="11"/>
        <v>&gt;=0</v>
      </c>
      <c r="BF62" s="293" t="s">
        <v>84</v>
      </c>
      <c r="BG62" s="293" t="s">
        <v>84</v>
      </c>
    </row>
    <row r="63" spans="1:59" ht="13.5" hidden="1" thickBot="1">
      <c r="A63" s="197"/>
      <c r="B63" s="763"/>
      <c r="C63" s="247"/>
      <c r="D63" s="764"/>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7"/>
      <c r="AE63" s="557"/>
      <c r="AF63" s="557"/>
      <c r="AG63" s="557"/>
      <c r="AH63" s="557"/>
      <c r="AI63" s="557"/>
      <c r="AJ63" s="557"/>
      <c r="AK63" s="557"/>
      <c r="AL63" s="557"/>
      <c r="AM63" s="557"/>
      <c r="AN63" s="558"/>
      <c r="AP63" s="87" t="s">
        <v>859</v>
      </c>
      <c r="AT63" s="559" t="str">
        <f t="shared" ca="1" si="14"/>
        <v>W</v>
      </c>
      <c r="AU63" s="559">
        <f t="shared" si="15"/>
        <v>45</v>
      </c>
      <c r="AV63" s="285" t="str">
        <f t="shared" ca="1" si="12"/>
        <v>W45</v>
      </c>
      <c r="AW63" s="293">
        <f t="shared" si="2"/>
        <v>7</v>
      </c>
      <c r="AX63" s="285" t="str">
        <f t="shared" ca="1" si="10"/>
        <v>7. Ownership - Capital Costs</v>
      </c>
      <c r="AY63" s="293" t="s">
        <v>1570</v>
      </c>
      <c r="AZ63" s="285" t="s">
        <v>1516</v>
      </c>
      <c r="BA63" s="285">
        <v>2038</v>
      </c>
      <c r="BB63" s="285" t="str">
        <f t="shared" ca="1" si="13"/>
        <v>7_W45_Engineering_2038</v>
      </c>
      <c r="BC63" s="285" t="s">
        <v>574</v>
      </c>
      <c r="BD63" s="285"/>
      <c r="BE63" s="293" t="str">
        <f t="shared" si="11"/>
        <v>&gt;=0</v>
      </c>
      <c r="BF63" s="293" t="s">
        <v>84</v>
      </c>
      <c r="BG63" s="293" t="s">
        <v>84</v>
      </c>
    </row>
    <row r="64" spans="1:59" ht="13.5" hidden="1" thickBot="1">
      <c r="A64" s="197"/>
      <c r="B64" s="763"/>
      <c r="C64" s="247"/>
      <c r="D64" s="764"/>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7"/>
      <c r="AE64" s="557"/>
      <c r="AF64" s="557"/>
      <c r="AG64" s="557"/>
      <c r="AH64" s="557"/>
      <c r="AI64" s="557"/>
      <c r="AJ64" s="557"/>
      <c r="AK64" s="557"/>
      <c r="AL64" s="557"/>
      <c r="AM64" s="557"/>
      <c r="AN64" s="558"/>
      <c r="AP64" s="87" t="s">
        <v>859</v>
      </c>
      <c r="AT64" s="559" t="str">
        <f t="shared" ca="1" si="14"/>
        <v>X</v>
      </c>
      <c r="AU64" s="559">
        <f t="shared" si="15"/>
        <v>45</v>
      </c>
      <c r="AV64" s="285" t="str">
        <f t="shared" ca="1" si="12"/>
        <v>X45</v>
      </c>
      <c r="AW64" s="293">
        <f t="shared" si="2"/>
        <v>7</v>
      </c>
      <c r="AX64" s="285" t="str">
        <f t="shared" ca="1" si="10"/>
        <v>7. Ownership - Capital Costs</v>
      </c>
      <c r="AY64" s="293" t="s">
        <v>1570</v>
      </c>
      <c r="AZ64" s="285" t="s">
        <v>1516</v>
      </c>
      <c r="BA64" s="285">
        <v>2039</v>
      </c>
      <c r="BB64" s="285" t="str">
        <f t="shared" ca="1" si="13"/>
        <v>7_X45_Engineering_2039</v>
      </c>
      <c r="BC64" s="285" t="s">
        <v>574</v>
      </c>
      <c r="BD64" s="285"/>
      <c r="BE64" s="293" t="str">
        <f t="shared" si="11"/>
        <v>&gt;=0</v>
      </c>
      <c r="BF64" s="293" t="s">
        <v>84</v>
      </c>
      <c r="BG64" s="293" t="s">
        <v>84</v>
      </c>
    </row>
    <row r="65" spans="1:59" ht="13.5" hidden="1" thickBot="1">
      <c r="A65" s="197"/>
      <c r="B65" s="763"/>
      <c r="C65" s="247"/>
      <c r="D65" s="764"/>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7"/>
      <c r="AE65" s="557"/>
      <c r="AF65" s="557"/>
      <c r="AG65" s="557"/>
      <c r="AH65" s="557"/>
      <c r="AI65" s="557"/>
      <c r="AJ65" s="557"/>
      <c r="AK65" s="557"/>
      <c r="AL65" s="557"/>
      <c r="AM65" s="557"/>
      <c r="AN65" s="558"/>
      <c r="AP65" s="87" t="s">
        <v>859</v>
      </c>
      <c r="AT65" s="559" t="str">
        <f t="shared" ca="1" si="14"/>
        <v>Y</v>
      </c>
      <c r="AU65" s="559">
        <f t="shared" si="15"/>
        <v>45</v>
      </c>
      <c r="AV65" s="285" t="str">
        <f t="shared" ca="1" si="12"/>
        <v>Y45</v>
      </c>
      <c r="AW65" s="293">
        <f t="shared" si="2"/>
        <v>7</v>
      </c>
      <c r="AX65" s="285" t="str">
        <f t="shared" ca="1" si="10"/>
        <v>7. Ownership - Capital Costs</v>
      </c>
      <c r="AY65" s="293" t="s">
        <v>1570</v>
      </c>
      <c r="AZ65" s="285" t="s">
        <v>1516</v>
      </c>
      <c r="BA65" s="285">
        <v>2040</v>
      </c>
      <c r="BB65" s="285" t="str">
        <f t="shared" ca="1" si="13"/>
        <v>7_Y45_Engineering_2040</v>
      </c>
      <c r="BC65" s="285" t="s">
        <v>574</v>
      </c>
      <c r="BD65" s="285"/>
      <c r="BE65" s="293" t="str">
        <f t="shared" si="11"/>
        <v>&gt;=0</v>
      </c>
      <c r="BF65" s="293" t="s">
        <v>84</v>
      </c>
      <c r="BG65" s="293" t="s">
        <v>84</v>
      </c>
    </row>
    <row r="66" spans="1:59" ht="13.5" hidden="1" thickBot="1">
      <c r="A66" s="197"/>
      <c r="B66" s="763"/>
      <c r="C66" s="247"/>
      <c r="D66" s="764"/>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7"/>
      <c r="AE66" s="557"/>
      <c r="AF66" s="557"/>
      <c r="AG66" s="557"/>
      <c r="AH66" s="557"/>
      <c r="AI66" s="557"/>
      <c r="AJ66" s="557"/>
      <c r="AK66" s="557"/>
      <c r="AL66" s="557"/>
      <c r="AM66" s="557"/>
      <c r="AN66" s="558"/>
      <c r="AP66" s="87" t="s">
        <v>859</v>
      </c>
      <c r="AT66" s="559" t="str">
        <f t="shared" ca="1" si="14"/>
        <v>Z</v>
      </c>
      <c r="AU66" s="559">
        <f t="shared" si="15"/>
        <v>45</v>
      </c>
      <c r="AV66" s="285" t="str">
        <f t="shared" ca="1" si="12"/>
        <v>Z45</v>
      </c>
      <c r="AW66" s="293">
        <f t="shared" si="2"/>
        <v>7</v>
      </c>
      <c r="AX66" s="285" t="str">
        <f t="shared" ca="1" si="10"/>
        <v>7. Ownership - Capital Costs</v>
      </c>
      <c r="AY66" s="293" t="s">
        <v>1570</v>
      </c>
      <c r="AZ66" s="285" t="s">
        <v>1516</v>
      </c>
      <c r="BA66" s="285">
        <v>2041</v>
      </c>
      <c r="BB66" s="285" t="str">
        <f t="shared" ca="1" si="13"/>
        <v>7_Z45_Engineering_2041</v>
      </c>
      <c r="BC66" s="285" t="s">
        <v>574</v>
      </c>
      <c r="BD66" s="285"/>
      <c r="BE66" s="293" t="str">
        <f t="shared" si="11"/>
        <v>&gt;=0</v>
      </c>
      <c r="BF66" s="293" t="s">
        <v>84</v>
      </c>
      <c r="BG66" s="293" t="s">
        <v>84</v>
      </c>
    </row>
    <row r="67" spans="1:59" ht="13.5" hidden="1" thickBot="1">
      <c r="A67" s="197"/>
      <c r="B67" s="763"/>
      <c r="C67" s="247"/>
      <c r="D67" s="764"/>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56"/>
      <c r="AD67" s="557"/>
      <c r="AE67" s="557"/>
      <c r="AF67" s="557"/>
      <c r="AG67" s="557"/>
      <c r="AH67" s="557"/>
      <c r="AI67" s="557"/>
      <c r="AJ67" s="557"/>
      <c r="AK67" s="557"/>
      <c r="AL67" s="557"/>
      <c r="AM67" s="557"/>
      <c r="AN67" s="558"/>
      <c r="AP67" s="87" t="s">
        <v>859</v>
      </c>
      <c r="AT67" s="559" t="str">
        <f t="shared" ca="1" si="14"/>
        <v>AA</v>
      </c>
      <c r="AU67" s="559">
        <f t="shared" si="15"/>
        <v>45</v>
      </c>
      <c r="AV67" s="285" t="str">
        <f t="shared" ca="1" si="12"/>
        <v>AA45</v>
      </c>
      <c r="AW67" s="293">
        <f t="shared" si="2"/>
        <v>7</v>
      </c>
      <c r="AX67" s="285" t="str">
        <f t="shared" ca="1" si="10"/>
        <v>7. Ownership - Capital Costs</v>
      </c>
      <c r="AY67" s="293" t="s">
        <v>1570</v>
      </c>
      <c r="AZ67" s="285" t="s">
        <v>1516</v>
      </c>
      <c r="BA67" s="285">
        <v>2042</v>
      </c>
      <c r="BB67" s="285" t="str">
        <f t="shared" ca="1" si="13"/>
        <v>7_AA45_Engineering_2042</v>
      </c>
      <c r="BC67" s="285" t="s">
        <v>574</v>
      </c>
      <c r="BD67" s="285"/>
      <c r="BE67" s="293" t="str">
        <f t="shared" si="11"/>
        <v>&gt;=0</v>
      </c>
      <c r="BF67" s="293" t="s">
        <v>84</v>
      </c>
      <c r="BG67" s="293" t="s">
        <v>84</v>
      </c>
    </row>
    <row r="68" spans="1:59" ht="13.5" hidden="1" thickBot="1">
      <c r="A68" s="197"/>
      <c r="B68" s="763"/>
      <c r="C68" s="247"/>
      <c r="D68" s="764"/>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7"/>
      <c r="AE68" s="557"/>
      <c r="AF68" s="557"/>
      <c r="AG68" s="557"/>
      <c r="AH68" s="557"/>
      <c r="AI68" s="557"/>
      <c r="AJ68" s="557"/>
      <c r="AK68" s="557"/>
      <c r="AL68" s="557"/>
      <c r="AM68" s="557"/>
      <c r="AN68" s="558"/>
      <c r="AP68" s="87" t="s">
        <v>859</v>
      </c>
      <c r="AT68" s="559" t="str">
        <f t="shared" ca="1" si="14"/>
        <v>AB</v>
      </c>
      <c r="AU68" s="559">
        <f t="shared" si="15"/>
        <v>45</v>
      </c>
      <c r="AV68" s="285" t="str">
        <f t="shared" ca="1" si="12"/>
        <v>AB45</v>
      </c>
      <c r="AW68" s="293">
        <f t="shared" si="2"/>
        <v>7</v>
      </c>
      <c r="AX68" s="285" t="str">
        <f t="shared" ca="1" si="10"/>
        <v>7. Ownership - Capital Costs</v>
      </c>
      <c r="AY68" s="293" t="s">
        <v>1570</v>
      </c>
      <c r="AZ68" s="285" t="s">
        <v>1516</v>
      </c>
      <c r="BA68" s="285">
        <v>2043</v>
      </c>
      <c r="BB68" s="285" t="str">
        <f t="shared" ca="1" si="13"/>
        <v>7_AB45_Engineering_2043</v>
      </c>
      <c r="BC68" s="285" t="s">
        <v>574</v>
      </c>
      <c r="BD68" s="285"/>
      <c r="BE68" s="293" t="str">
        <f t="shared" si="11"/>
        <v>&gt;=0</v>
      </c>
      <c r="BF68" s="293" t="s">
        <v>84</v>
      </c>
      <c r="BG68" s="293" t="s">
        <v>84</v>
      </c>
    </row>
    <row r="69" spans="1:59" ht="13.5" hidden="1" thickBot="1">
      <c r="A69" s="197"/>
      <c r="B69" s="763"/>
      <c r="C69" s="247"/>
      <c r="D69" s="764"/>
      <c r="E69" s="556"/>
      <c r="F69" s="556"/>
      <c r="G69" s="556"/>
      <c r="H69" s="556"/>
      <c r="I69" s="556"/>
      <c r="J69" s="556"/>
      <c r="K69" s="556"/>
      <c r="L69" s="556"/>
      <c r="M69" s="556"/>
      <c r="N69" s="556"/>
      <c r="O69" s="556"/>
      <c r="P69" s="556"/>
      <c r="Q69" s="556"/>
      <c r="R69" s="556"/>
      <c r="S69" s="556"/>
      <c r="T69" s="556"/>
      <c r="U69" s="556"/>
      <c r="V69" s="556"/>
      <c r="W69" s="556"/>
      <c r="X69" s="556"/>
      <c r="Y69" s="556"/>
      <c r="Z69" s="556"/>
      <c r="AA69" s="556"/>
      <c r="AB69" s="556"/>
      <c r="AC69" s="556"/>
      <c r="AD69" s="557"/>
      <c r="AE69" s="557"/>
      <c r="AF69" s="557"/>
      <c r="AG69" s="557"/>
      <c r="AH69" s="557"/>
      <c r="AI69" s="557"/>
      <c r="AJ69" s="557"/>
      <c r="AK69" s="557"/>
      <c r="AL69" s="557"/>
      <c r="AM69" s="557"/>
      <c r="AN69" s="558"/>
      <c r="AP69" s="87" t="s">
        <v>859</v>
      </c>
      <c r="AT69" s="559" t="str">
        <f t="shared" ca="1" si="14"/>
        <v>AC</v>
      </c>
      <c r="AU69" s="559">
        <f t="shared" si="15"/>
        <v>45</v>
      </c>
      <c r="AV69" s="285" t="str">
        <f t="shared" ca="1" si="12"/>
        <v>AC45</v>
      </c>
      <c r="AW69" s="293">
        <f t="shared" si="2"/>
        <v>7</v>
      </c>
      <c r="AX69" s="285" t="str">
        <f t="shared" ca="1" si="10"/>
        <v>7. Ownership - Capital Costs</v>
      </c>
      <c r="AY69" s="293" t="s">
        <v>1570</v>
      </c>
      <c r="AZ69" s="285" t="s">
        <v>1516</v>
      </c>
      <c r="BA69" s="285">
        <v>2044</v>
      </c>
      <c r="BB69" s="285" t="str">
        <f t="shared" ca="1" si="13"/>
        <v>7_AC45_Engineering_2044</v>
      </c>
      <c r="BC69" s="285" t="s">
        <v>574</v>
      </c>
      <c r="BD69" s="285"/>
      <c r="BE69" s="293" t="str">
        <f t="shared" si="11"/>
        <v>&gt;=0</v>
      </c>
      <c r="BF69" s="293" t="s">
        <v>84</v>
      </c>
      <c r="BG69" s="293" t="s">
        <v>84</v>
      </c>
    </row>
    <row r="70" spans="1:59" ht="13.5" hidden="1" thickBot="1">
      <c r="A70" s="197"/>
      <c r="B70" s="763"/>
      <c r="C70" s="247"/>
      <c r="D70" s="764"/>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7"/>
      <c r="AE70" s="557"/>
      <c r="AF70" s="557"/>
      <c r="AG70" s="557"/>
      <c r="AH70" s="557"/>
      <c r="AI70" s="557"/>
      <c r="AJ70" s="557"/>
      <c r="AK70" s="557"/>
      <c r="AL70" s="557"/>
      <c r="AM70" s="557"/>
      <c r="AN70" s="558"/>
      <c r="AP70" s="87" t="s">
        <v>859</v>
      </c>
      <c r="AT70" s="559" t="str">
        <f t="shared" ca="1" si="14"/>
        <v>AD</v>
      </c>
      <c r="AU70" s="559">
        <f t="shared" si="15"/>
        <v>45</v>
      </c>
      <c r="AV70" s="285" t="str">
        <f t="shared" ca="1" si="12"/>
        <v>AD45</v>
      </c>
      <c r="AW70" s="293">
        <f t="shared" si="2"/>
        <v>7</v>
      </c>
      <c r="AX70" s="285" t="str">
        <f t="shared" ca="1" si="10"/>
        <v>7. Ownership - Capital Costs</v>
      </c>
      <c r="AY70" s="293" t="s">
        <v>1570</v>
      </c>
      <c r="AZ70" s="285" t="s">
        <v>1516</v>
      </c>
      <c r="BA70" s="285">
        <v>2045</v>
      </c>
      <c r="BB70" s="285" t="str">
        <f t="shared" ca="1" si="13"/>
        <v>7_AD45_Engineering_2045</v>
      </c>
      <c r="BC70" s="285" t="s">
        <v>574</v>
      </c>
      <c r="BD70" s="285"/>
      <c r="BE70" s="293" t="str">
        <f t="shared" si="11"/>
        <v>&gt;=0</v>
      </c>
      <c r="BF70" s="293" t="s">
        <v>84</v>
      </c>
      <c r="BG70" s="293" t="s">
        <v>84</v>
      </c>
    </row>
    <row r="71" spans="1:59" ht="13.5" hidden="1" thickBot="1">
      <c r="A71" s="197"/>
      <c r="B71" s="763"/>
      <c r="C71" s="247"/>
      <c r="D71" s="764"/>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7"/>
      <c r="AE71" s="557"/>
      <c r="AF71" s="557"/>
      <c r="AG71" s="557"/>
      <c r="AH71" s="557"/>
      <c r="AI71" s="557"/>
      <c r="AJ71" s="557"/>
      <c r="AK71" s="557"/>
      <c r="AL71" s="557"/>
      <c r="AM71" s="557"/>
      <c r="AN71" s="558"/>
      <c r="AP71" s="87" t="s">
        <v>859</v>
      </c>
      <c r="AT71" s="559" t="str">
        <f t="shared" ca="1" si="14"/>
        <v>AE</v>
      </c>
      <c r="AU71" s="559">
        <f t="shared" si="15"/>
        <v>45</v>
      </c>
      <c r="AV71" s="285" t="str">
        <f t="shared" ca="1" si="12"/>
        <v>AE45</v>
      </c>
      <c r="AW71" s="293">
        <f t="shared" si="2"/>
        <v>7</v>
      </c>
      <c r="AX71" s="285" t="str">
        <f t="shared" ca="1" si="10"/>
        <v>7. Ownership - Capital Costs</v>
      </c>
      <c r="AY71" s="293" t="s">
        <v>1570</v>
      </c>
      <c r="AZ71" s="285" t="s">
        <v>1516</v>
      </c>
      <c r="BA71" s="285">
        <v>2046</v>
      </c>
      <c r="BB71" s="285" t="str">
        <f t="shared" ca="1" si="13"/>
        <v>7_AE45_Engineering_2046</v>
      </c>
      <c r="BC71" s="285" t="s">
        <v>574</v>
      </c>
      <c r="BD71" s="285"/>
      <c r="BE71" s="293" t="str">
        <f t="shared" si="11"/>
        <v>&gt;=0</v>
      </c>
      <c r="BF71" s="293" t="s">
        <v>84</v>
      </c>
      <c r="BG71" s="293" t="s">
        <v>84</v>
      </c>
    </row>
    <row r="72" spans="1:59" ht="13.5" hidden="1" thickBot="1">
      <c r="A72" s="197"/>
      <c r="B72" s="763"/>
      <c r="C72" s="247"/>
      <c r="D72" s="764"/>
      <c r="E72" s="556"/>
      <c r="F72" s="556"/>
      <c r="G72" s="556"/>
      <c r="H72" s="556"/>
      <c r="I72" s="556"/>
      <c r="J72" s="556"/>
      <c r="K72" s="556"/>
      <c r="L72" s="556"/>
      <c r="M72" s="556"/>
      <c r="N72" s="556"/>
      <c r="O72" s="556"/>
      <c r="P72" s="556"/>
      <c r="Q72" s="556"/>
      <c r="R72" s="556"/>
      <c r="S72" s="556"/>
      <c r="T72" s="556"/>
      <c r="U72" s="556"/>
      <c r="V72" s="556"/>
      <c r="W72" s="556"/>
      <c r="X72" s="556"/>
      <c r="Y72" s="556"/>
      <c r="Z72" s="556"/>
      <c r="AA72" s="556"/>
      <c r="AB72" s="556"/>
      <c r="AC72" s="556"/>
      <c r="AD72" s="557"/>
      <c r="AE72" s="557"/>
      <c r="AF72" s="557"/>
      <c r="AG72" s="557"/>
      <c r="AH72" s="557"/>
      <c r="AI72" s="557"/>
      <c r="AJ72" s="557"/>
      <c r="AK72" s="557"/>
      <c r="AL72" s="557"/>
      <c r="AM72" s="557"/>
      <c r="AN72" s="558"/>
      <c r="AP72" s="87" t="s">
        <v>859</v>
      </c>
      <c r="AT72" s="559" t="str">
        <f t="shared" ca="1" si="14"/>
        <v>AF</v>
      </c>
      <c r="AU72" s="559">
        <f t="shared" si="15"/>
        <v>45</v>
      </c>
      <c r="AV72" s="285" t="str">
        <f t="shared" ca="1" si="12"/>
        <v>AF45</v>
      </c>
      <c r="AW72" s="293">
        <f t="shared" si="2"/>
        <v>7</v>
      </c>
      <c r="AX72" s="285" t="str">
        <f t="shared" ca="1" si="10"/>
        <v>7. Ownership - Capital Costs</v>
      </c>
      <c r="AY72" s="293" t="s">
        <v>1570</v>
      </c>
      <c r="AZ72" s="285" t="s">
        <v>1516</v>
      </c>
      <c r="BA72" s="285">
        <v>2047</v>
      </c>
      <c r="BB72" s="285" t="str">
        <f t="shared" ca="1" si="13"/>
        <v>7_AF45_Engineering_2047</v>
      </c>
      <c r="BC72" s="285" t="s">
        <v>574</v>
      </c>
      <c r="BD72" s="285"/>
      <c r="BE72" s="293" t="str">
        <f t="shared" si="11"/>
        <v>&gt;=0</v>
      </c>
      <c r="BF72" s="293" t="s">
        <v>84</v>
      </c>
      <c r="BG72" s="293" t="s">
        <v>84</v>
      </c>
    </row>
    <row r="73" spans="1:59" ht="13.5" hidden="1" thickBot="1">
      <c r="A73" s="197"/>
      <c r="B73" s="763"/>
      <c r="C73" s="247"/>
      <c r="D73" s="764"/>
      <c r="E73" s="556"/>
      <c r="F73" s="556"/>
      <c r="G73" s="556"/>
      <c r="H73" s="556"/>
      <c r="I73" s="556"/>
      <c r="J73" s="556"/>
      <c r="K73" s="556"/>
      <c r="L73" s="556"/>
      <c r="M73" s="556"/>
      <c r="N73" s="556"/>
      <c r="O73" s="556"/>
      <c r="P73" s="556"/>
      <c r="Q73" s="556"/>
      <c r="R73" s="556"/>
      <c r="S73" s="556"/>
      <c r="T73" s="556"/>
      <c r="U73" s="556"/>
      <c r="V73" s="556"/>
      <c r="W73" s="556"/>
      <c r="X73" s="556"/>
      <c r="Y73" s="556"/>
      <c r="Z73" s="556"/>
      <c r="AA73" s="556"/>
      <c r="AB73" s="556"/>
      <c r="AC73" s="556"/>
      <c r="AD73" s="557"/>
      <c r="AE73" s="557"/>
      <c r="AF73" s="557"/>
      <c r="AG73" s="557"/>
      <c r="AH73" s="557"/>
      <c r="AI73" s="557"/>
      <c r="AJ73" s="557"/>
      <c r="AK73" s="557"/>
      <c r="AL73" s="557"/>
      <c r="AM73" s="557"/>
      <c r="AN73" s="558"/>
      <c r="AP73" s="87" t="s">
        <v>859</v>
      </c>
      <c r="AT73" s="559" t="str">
        <f t="shared" ca="1" si="14"/>
        <v>AG</v>
      </c>
      <c r="AU73" s="559">
        <f t="shared" si="15"/>
        <v>45</v>
      </c>
      <c r="AV73" s="285" t="str">
        <f t="shared" ca="1" si="12"/>
        <v>AG45</v>
      </c>
      <c r="AW73" s="293">
        <f t="shared" ref="AW73:AW79" si="16">$AW$5</f>
        <v>7</v>
      </c>
      <c r="AX73" s="285" t="str">
        <f t="shared" ca="1" si="10"/>
        <v>7. Ownership - Capital Costs</v>
      </c>
      <c r="AY73" s="293" t="s">
        <v>1570</v>
      </c>
      <c r="AZ73" s="285" t="s">
        <v>1516</v>
      </c>
      <c r="BA73" s="285">
        <v>2048</v>
      </c>
      <c r="BB73" s="285" t="str">
        <f t="shared" ca="1" si="13"/>
        <v>7_AG45_Engineering_2048</v>
      </c>
      <c r="BC73" s="285" t="s">
        <v>574</v>
      </c>
      <c r="BD73" s="285"/>
      <c r="BE73" s="293" t="str">
        <f t="shared" si="11"/>
        <v>&gt;=0</v>
      </c>
      <c r="BF73" s="293" t="s">
        <v>84</v>
      </c>
      <c r="BG73" s="293" t="s">
        <v>84</v>
      </c>
    </row>
    <row r="74" spans="1:59" ht="13.5" hidden="1" thickBot="1">
      <c r="A74" s="197"/>
      <c r="B74" s="763"/>
      <c r="C74" s="247"/>
      <c r="D74" s="764"/>
      <c r="E74" s="556"/>
      <c r="F74" s="556"/>
      <c r="G74" s="556"/>
      <c r="H74" s="556"/>
      <c r="I74" s="556"/>
      <c r="J74" s="556"/>
      <c r="K74" s="556"/>
      <c r="L74" s="556"/>
      <c r="M74" s="556"/>
      <c r="N74" s="556"/>
      <c r="O74" s="556"/>
      <c r="P74" s="556"/>
      <c r="Q74" s="556"/>
      <c r="R74" s="556"/>
      <c r="S74" s="556"/>
      <c r="T74" s="556"/>
      <c r="U74" s="556"/>
      <c r="V74" s="556"/>
      <c r="W74" s="556"/>
      <c r="X74" s="556"/>
      <c r="Y74" s="556"/>
      <c r="Z74" s="556"/>
      <c r="AA74" s="556"/>
      <c r="AB74" s="556"/>
      <c r="AC74" s="556"/>
      <c r="AD74" s="557"/>
      <c r="AE74" s="557"/>
      <c r="AF74" s="557"/>
      <c r="AG74" s="557"/>
      <c r="AH74" s="557"/>
      <c r="AI74" s="557"/>
      <c r="AJ74" s="557"/>
      <c r="AK74" s="557"/>
      <c r="AL74" s="557"/>
      <c r="AM74" s="557"/>
      <c r="AN74" s="558"/>
      <c r="AP74" s="87" t="s">
        <v>859</v>
      </c>
      <c r="AT74" s="559" t="str">
        <f t="shared" ca="1" si="14"/>
        <v>AH</v>
      </c>
      <c r="AU74" s="559">
        <f t="shared" si="15"/>
        <v>45</v>
      </c>
      <c r="AV74" s="285" t="str">
        <f t="shared" ca="1" si="12"/>
        <v>AH45</v>
      </c>
      <c r="AW74" s="293">
        <f t="shared" si="16"/>
        <v>7</v>
      </c>
      <c r="AX74" s="285" t="str">
        <f t="shared" ca="1" si="10"/>
        <v>7. Ownership - Capital Costs</v>
      </c>
      <c r="AY74" s="293" t="s">
        <v>1570</v>
      </c>
      <c r="AZ74" s="285" t="s">
        <v>1516</v>
      </c>
      <c r="BA74" s="285">
        <v>2049</v>
      </c>
      <c r="BB74" s="285" t="str">
        <f t="shared" ca="1" si="13"/>
        <v>7_AH45_Engineering_2049</v>
      </c>
      <c r="BC74" s="285" t="s">
        <v>574</v>
      </c>
      <c r="BD74" s="285"/>
      <c r="BE74" s="293" t="str">
        <f t="shared" si="11"/>
        <v>&gt;=0</v>
      </c>
      <c r="BF74" s="293" t="s">
        <v>84</v>
      </c>
      <c r="BG74" s="293" t="s">
        <v>84</v>
      </c>
    </row>
    <row r="75" spans="1:59" ht="13.5" hidden="1" thickBot="1">
      <c r="A75" s="197"/>
      <c r="B75" s="763"/>
      <c r="C75" s="247"/>
      <c r="D75" s="764"/>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7"/>
      <c r="AE75" s="557"/>
      <c r="AF75" s="557"/>
      <c r="AG75" s="557"/>
      <c r="AH75" s="557"/>
      <c r="AI75" s="557"/>
      <c r="AJ75" s="557"/>
      <c r="AK75" s="557"/>
      <c r="AL75" s="557"/>
      <c r="AM75" s="557"/>
      <c r="AN75" s="558"/>
      <c r="AP75" s="87" t="s">
        <v>859</v>
      </c>
      <c r="AT75" s="559" t="str">
        <f t="shared" ca="1" si="14"/>
        <v>AI</v>
      </c>
      <c r="AU75" s="559">
        <f t="shared" si="15"/>
        <v>45</v>
      </c>
      <c r="AV75" s="285" t="str">
        <f t="shared" ca="1" si="12"/>
        <v>AI45</v>
      </c>
      <c r="AW75" s="293">
        <f t="shared" si="16"/>
        <v>7</v>
      </c>
      <c r="AX75" s="285" t="str">
        <f t="shared" ca="1" si="10"/>
        <v>7. Ownership - Capital Costs</v>
      </c>
      <c r="AY75" s="293" t="s">
        <v>1570</v>
      </c>
      <c r="AZ75" s="285" t="s">
        <v>1516</v>
      </c>
      <c r="BA75" s="285">
        <v>2050</v>
      </c>
      <c r="BB75" s="285" t="str">
        <f t="shared" ca="1" si="13"/>
        <v>7_AI45_Engineering_2050</v>
      </c>
      <c r="BC75" s="285" t="s">
        <v>574</v>
      </c>
      <c r="BD75" s="285"/>
      <c r="BE75" s="293" t="str">
        <f t="shared" si="11"/>
        <v>&gt;=0</v>
      </c>
      <c r="BF75" s="293" t="s">
        <v>84</v>
      </c>
      <c r="BG75" s="293" t="s">
        <v>84</v>
      </c>
    </row>
    <row r="76" spans="1:59" ht="13.5" hidden="1" thickBot="1">
      <c r="A76" s="197"/>
      <c r="B76" s="763"/>
      <c r="C76" s="247"/>
      <c r="D76" s="764"/>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7"/>
      <c r="AE76" s="557"/>
      <c r="AF76" s="557"/>
      <c r="AG76" s="557"/>
      <c r="AH76" s="557"/>
      <c r="AI76" s="557"/>
      <c r="AJ76" s="557"/>
      <c r="AK76" s="557"/>
      <c r="AL76" s="557"/>
      <c r="AM76" s="557"/>
      <c r="AN76" s="558"/>
      <c r="AP76" s="87" t="s">
        <v>859</v>
      </c>
      <c r="AT76" s="559" t="str">
        <f t="shared" ca="1" si="14"/>
        <v>AJ</v>
      </c>
      <c r="AU76" s="559">
        <f t="shared" si="15"/>
        <v>45</v>
      </c>
      <c r="AV76" s="285" t="str">
        <f t="shared" ca="1" si="12"/>
        <v>AJ45</v>
      </c>
      <c r="AW76" s="293">
        <f t="shared" si="16"/>
        <v>7</v>
      </c>
      <c r="AX76" s="285" t="str">
        <f t="shared" ca="1" si="10"/>
        <v>7. Ownership - Capital Costs</v>
      </c>
      <c r="AY76" s="293" t="s">
        <v>1570</v>
      </c>
      <c r="AZ76" s="285" t="s">
        <v>1516</v>
      </c>
      <c r="BA76" s="285">
        <v>2051</v>
      </c>
      <c r="BB76" s="285" t="str">
        <f t="shared" ca="1" si="13"/>
        <v>7_AJ45_Engineering_2051</v>
      </c>
      <c r="BC76" s="285" t="s">
        <v>574</v>
      </c>
      <c r="BD76" s="285"/>
      <c r="BE76" s="293" t="str">
        <f t="shared" si="11"/>
        <v>&gt;=0</v>
      </c>
      <c r="BF76" s="293" t="s">
        <v>84</v>
      </c>
      <c r="BG76" s="293" t="s">
        <v>84</v>
      </c>
    </row>
    <row r="77" spans="1:59" ht="13.5" hidden="1" thickBot="1">
      <c r="A77" s="197"/>
      <c r="B77" s="763"/>
      <c r="C77" s="247"/>
      <c r="D77" s="764"/>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7"/>
      <c r="AE77" s="557"/>
      <c r="AF77" s="557"/>
      <c r="AG77" s="557"/>
      <c r="AH77" s="557"/>
      <c r="AI77" s="557"/>
      <c r="AJ77" s="557"/>
      <c r="AK77" s="557"/>
      <c r="AL77" s="557"/>
      <c r="AM77" s="557"/>
      <c r="AN77" s="558"/>
      <c r="AP77" s="87" t="s">
        <v>859</v>
      </c>
      <c r="AT77" s="559" t="str">
        <f t="shared" ca="1" si="14"/>
        <v>AK</v>
      </c>
      <c r="AU77" s="559">
        <f t="shared" si="15"/>
        <v>45</v>
      </c>
      <c r="AV77" s="285" t="str">
        <f t="shared" ca="1" si="12"/>
        <v>AK45</v>
      </c>
      <c r="AW77" s="293">
        <f t="shared" si="16"/>
        <v>7</v>
      </c>
      <c r="AX77" s="285" t="str">
        <f t="shared" ca="1" si="10"/>
        <v>7. Ownership - Capital Costs</v>
      </c>
      <c r="AY77" s="293" t="s">
        <v>1570</v>
      </c>
      <c r="AZ77" s="285" t="s">
        <v>1516</v>
      </c>
      <c r="BA77" s="285">
        <v>2052</v>
      </c>
      <c r="BB77" s="285" t="str">
        <f t="shared" ca="1" si="13"/>
        <v>7_AK45_Engineering_2052</v>
      </c>
      <c r="BC77" s="285" t="s">
        <v>574</v>
      </c>
      <c r="BD77" s="285"/>
      <c r="BE77" s="293" t="str">
        <f t="shared" si="11"/>
        <v>&gt;=0</v>
      </c>
      <c r="BF77" s="293" t="s">
        <v>84</v>
      </c>
      <c r="BG77" s="293" t="s">
        <v>84</v>
      </c>
    </row>
    <row r="78" spans="1:59" ht="13.5" hidden="1" thickBot="1">
      <c r="A78" s="197"/>
      <c r="B78" s="763"/>
      <c r="C78" s="247"/>
      <c r="D78" s="764"/>
      <c r="E78" s="556"/>
      <c r="F78" s="556"/>
      <c r="G78" s="556"/>
      <c r="H78" s="556"/>
      <c r="I78" s="556"/>
      <c r="J78" s="556"/>
      <c r="K78" s="556"/>
      <c r="L78" s="556"/>
      <c r="M78" s="556"/>
      <c r="N78" s="556"/>
      <c r="O78" s="556"/>
      <c r="P78" s="556"/>
      <c r="Q78" s="556"/>
      <c r="R78" s="556"/>
      <c r="S78" s="556"/>
      <c r="T78" s="556"/>
      <c r="U78" s="556"/>
      <c r="V78" s="556"/>
      <c r="W78" s="556"/>
      <c r="X78" s="556"/>
      <c r="Y78" s="556"/>
      <c r="Z78" s="556"/>
      <c r="AA78" s="556"/>
      <c r="AB78" s="556"/>
      <c r="AC78" s="556"/>
      <c r="AD78" s="557"/>
      <c r="AE78" s="557"/>
      <c r="AF78" s="557"/>
      <c r="AG78" s="557"/>
      <c r="AH78" s="557"/>
      <c r="AI78" s="557"/>
      <c r="AJ78" s="557"/>
      <c r="AK78" s="557"/>
      <c r="AL78" s="557"/>
      <c r="AM78" s="557"/>
      <c r="AN78" s="558"/>
      <c r="AP78" s="87" t="s">
        <v>859</v>
      </c>
      <c r="AT78" s="559" t="str">
        <f t="shared" ca="1" si="14"/>
        <v>AL</v>
      </c>
      <c r="AU78" s="559">
        <f t="shared" si="15"/>
        <v>45</v>
      </c>
      <c r="AV78" s="285" t="str">
        <f t="shared" ca="1" si="12"/>
        <v>AL45</v>
      </c>
      <c r="AW78" s="293">
        <f t="shared" si="16"/>
        <v>7</v>
      </c>
      <c r="AX78" s="285" t="str">
        <f t="shared" ca="1" si="10"/>
        <v>7. Ownership - Capital Costs</v>
      </c>
      <c r="AY78" s="293" t="s">
        <v>1570</v>
      </c>
      <c r="AZ78" s="285" t="s">
        <v>1516</v>
      </c>
      <c r="BA78" s="285">
        <v>2053</v>
      </c>
      <c r="BB78" s="285" t="str">
        <f t="shared" ca="1" si="13"/>
        <v>7_AL45_Engineering_2053</v>
      </c>
      <c r="BC78" s="285" t="s">
        <v>574</v>
      </c>
      <c r="BD78" s="285"/>
      <c r="BE78" s="293" t="str">
        <f t="shared" si="11"/>
        <v>&gt;=0</v>
      </c>
      <c r="BF78" s="293" t="s">
        <v>84</v>
      </c>
      <c r="BG78" s="293" t="s">
        <v>84</v>
      </c>
    </row>
    <row r="79" spans="1:59" ht="13.5" hidden="1" thickBot="1">
      <c r="A79" s="197"/>
      <c r="B79" s="763"/>
      <c r="C79" s="247"/>
      <c r="D79" s="764"/>
      <c r="E79" s="556"/>
      <c r="F79" s="556"/>
      <c r="G79" s="556"/>
      <c r="H79" s="556"/>
      <c r="I79" s="556"/>
      <c r="J79" s="556"/>
      <c r="K79" s="556"/>
      <c r="L79" s="556"/>
      <c r="M79" s="556"/>
      <c r="N79" s="556"/>
      <c r="O79" s="556"/>
      <c r="P79" s="556"/>
      <c r="Q79" s="556"/>
      <c r="R79" s="556"/>
      <c r="S79" s="556"/>
      <c r="T79" s="556"/>
      <c r="U79" s="556"/>
      <c r="V79" s="556"/>
      <c r="W79" s="556"/>
      <c r="X79" s="556"/>
      <c r="Y79" s="556"/>
      <c r="Z79" s="556"/>
      <c r="AA79" s="556"/>
      <c r="AB79" s="556"/>
      <c r="AC79" s="556"/>
      <c r="AD79" s="557"/>
      <c r="AE79" s="557"/>
      <c r="AF79" s="557"/>
      <c r="AG79" s="557"/>
      <c r="AH79" s="557"/>
      <c r="AI79" s="557"/>
      <c r="AJ79" s="557"/>
      <c r="AK79" s="557"/>
      <c r="AL79" s="557"/>
      <c r="AM79" s="557"/>
      <c r="AN79" s="558"/>
      <c r="AP79" s="87" t="s">
        <v>859</v>
      </c>
      <c r="AT79" s="559" t="str">
        <f t="shared" ca="1" si="14"/>
        <v>AM</v>
      </c>
      <c r="AU79" s="559">
        <f t="shared" si="15"/>
        <v>45</v>
      </c>
      <c r="AV79" s="285" t="str">
        <f t="shared" ca="1" si="12"/>
        <v>AM45</v>
      </c>
      <c r="AW79" s="293">
        <f t="shared" si="16"/>
        <v>7</v>
      </c>
      <c r="AX79" s="285" t="str">
        <f t="shared" ca="1" si="10"/>
        <v>7. Ownership - Capital Costs</v>
      </c>
      <c r="AY79" s="293" t="s">
        <v>1570</v>
      </c>
      <c r="AZ79" s="285" t="s">
        <v>1516</v>
      </c>
      <c r="BA79" s="285">
        <v>2054</v>
      </c>
      <c r="BB79" s="285" t="str">
        <f t="shared" ca="1" si="13"/>
        <v>7_AM45_Engineering_2054</v>
      </c>
      <c r="BC79" s="285" t="s">
        <v>574</v>
      </c>
      <c r="BD79" s="285"/>
      <c r="BE79" s="293" t="str">
        <f t="shared" si="11"/>
        <v>&gt;=0</v>
      </c>
      <c r="BF79" s="293" t="s">
        <v>84</v>
      </c>
      <c r="BG79" s="293" t="s">
        <v>84</v>
      </c>
    </row>
    <row r="80" spans="1:59" ht="13.5" hidden="1" thickBot="1">
      <c r="A80" s="197"/>
      <c r="B80" s="763"/>
      <c r="C80" s="247"/>
      <c r="D80" s="764"/>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7"/>
      <c r="AE80" s="557"/>
      <c r="AF80" s="557"/>
      <c r="AG80" s="557"/>
      <c r="AH80" s="557"/>
      <c r="AI80" s="557"/>
      <c r="AJ80" s="557"/>
      <c r="AK80" s="557"/>
      <c r="AL80" s="557"/>
      <c r="AM80" s="557"/>
      <c r="AN80" s="558"/>
      <c r="AP80" s="87" t="s">
        <v>859</v>
      </c>
      <c r="AT80" s="559" t="str">
        <f t="shared" ca="1" si="14"/>
        <v>AN</v>
      </c>
      <c r="AU80" s="559">
        <f t="shared" si="15"/>
        <v>45</v>
      </c>
      <c r="AV80" s="285" t="str">
        <f t="shared" ca="1" si="12"/>
        <v>AN45</v>
      </c>
      <c r="AW80" s="293">
        <v>7</v>
      </c>
      <c r="AX80" s="285" t="str">
        <f ca="1">MID(CELL("filename",AW80),FIND("]",CELL("filename",AW80))+1,256)</f>
        <v>7. Ownership - Capital Costs</v>
      </c>
      <c r="AY80" s="293" t="s">
        <v>1570</v>
      </c>
      <c r="AZ80" s="285" t="s">
        <v>1516</v>
      </c>
      <c r="BA80" s="285" t="s">
        <v>1572</v>
      </c>
      <c r="BB80" s="285" t="str">
        <f t="shared" ca="1" si="13"/>
        <v>7_AN45_Engineering_Additional_Info</v>
      </c>
      <c r="BC80" s="293" t="s">
        <v>255</v>
      </c>
      <c r="BD80" s="293">
        <v>100</v>
      </c>
      <c r="BF80" s="293" t="s">
        <v>84</v>
      </c>
      <c r="BG80" s="293" t="s">
        <v>84</v>
      </c>
    </row>
    <row r="81" spans="1:59" ht="13.5" thickBot="1">
      <c r="A81" s="197">
        <f>+A45+1</f>
        <v>4</v>
      </c>
      <c r="B81" s="763"/>
      <c r="C81" s="247" t="s">
        <v>606</v>
      </c>
      <c r="D81" s="764" t="s">
        <v>1569</v>
      </c>
      <c r="E81" s="540"/>
      <c r="F81" s="540"/>
      <c r="G81" s="540"/>
      <c r="H81" s="540"/>
      <c r="I81" s="540"/>
      <c r="J81" s="540"/>
      <c r="K81" s="540"/>
      <c r="L81" s="540"/>
      <c r="M81" s="540"/>
      <c r="N81" s="540"/>
      <c r="O81" s="540"/>
      <c r="P81" s="540"/>
      <c r="Q81" s="540"/>
      <c r="R81" s="540"/>
      <c r="S81" s="540"/>
      <c r="T81" s="540"/>
      <c r="U81" s="540"/>
      <c r="V81" s="540"/>
      <c r="W81" s="540"/>
      <c r="X81" s="540"/>
      <c r="Y81" s="540"/>
      <c r="Z81" s="540"/>
      <c r="AA81" s="540"/>
      <c r="AB81" s="540"/>
      <c r="AC81" s="540"/>
      <c r="AD81" s="541"/>
      <c r="AE81" s="541"/>
      <c r="AF81" s="541"/>
      <c r="AG81" s="541"/>
      <c r="AH81" s="541"/>
      <c r="AI81" s="541"/>
      <c r="AJ81" s="541"/>
      <c r="AK81" s="541"/>
      <c r="AL81" s="541"/>
      <c r="AM81" s="541"/>
      <c r="AN81" s="246"/>
      <c r="AR81" s="87" t="s">
        <v>40</v>
      </c>
      <c r="AS81" s="560" t="str">
        <f ca="1">SUBSTITUTE(CELL("address",E81),"$","")</f>
        <v>E81</v>
      </c>
      <c r="AT81" s="561" t="str">
        <f ca="1">CHAR(CODE(AS81))</f>
        <v>E</v>
      </c>
      <c r="AU81" s="561">
        <f>ROW(AS81)</f>
        <v>81</v>
      </c>
      <c r="AV81" s="562" t="str">
        <f ca="1">CONCATENATE(AT81&amp;AU81)</f>
        <v>E81</v>
      </c>
      <c r="AW81" s="555">
        <f t="shared" ref="AW81:AW180" si="17">$AW$5</f>
        <v>7</v>
      </c>
      <c r="AX81" s="562" t="str">
        <f t="shared" ref="AX81:AX115" ca="1" si="18">MID(CELL("filename",AW81),FIND("]",CELL("filename",AW81))+1,256)</f>
        <v>7. Ownership - Capital Costs</v>
      </c>
      <c r="AY81" s="555" t="s">
        <v>1570</v>
      </c>
      <c r="AZ81" s="562" t="s">
        <v>606</v>
      </c>
      <c r="BA81" s="562">
        <v>2020</v>
      </c>
      <c r="BB81" s="562" t="str">
        <f ca="1">AW81&amp;"_"&amp;AV81&amp;"_"&amp;AZ81&amp;"_"&amp;BA81</f>
        <v>7_E81_Permitting_2020</v>
      </c>
      <c r="BC81" s="562" t="s">
        <v>574</v>
      </c>
      <c r="BD81" s="562"/>
      <c r="BE81" s="555" t="str">
        <f t="shared" ref="BE81:BE115" si="19">"&gt;=0"</f>
        <v>&gt;=0</v>
      </c>
      <c r="BF81" s="555" t="s">
        <v>84</v>
      </c>
      <c r="BG81" s="555" t="s">
        <v>84</v>
      </c>
    </row>
    <row r="82" spans="1:59" ht="13.5" hidden="1" thickBot="1">
      <c r="A82" s="197"/>
      <c r="B82" s="763"/>
      <c r="C82" s="247"/>
      <c r="D82" s="764"/>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7"/>
      <c r="AE82" s="557"/>
      <c r="AF82" s="557"/>
      <c r="AG82" s="557"/>
      <c r="AH82" s="557"/>
      <c r="AI82" s="557"/>
      <c r="AJ82" s="557"/>
      <c r="AK82" s="557"/>
      <c r="AL82" s="557"/>
      <c r="AM82" s="557"/>
      <c r="AN82" s="558"/>
      <c r="AP82" s="87" t="s">
        <v>859</v>
      </c>
      <c r="AT82" s="559" t="str">
        <f ca="1">IF(AT81="Z","AA",IF(LEN(AT81)=1,CHAR(CODE(AT81)+1),IF(RIGHT(AT81,1)="Z",CHAR(CODE(LEFT(AT81,1))+1),LEFT(AT81,1))&amp;CHAR(65+MOD(CODE(RIGHT(AT81,1))+1-65,26))))</f>
        <v>F</v>
      </c>
      <c r="AU82" s="559">
        <f>AU81</f>
        <v>81</v>
      </c>
      <c r="AV82" s="285" t="str">
        <f t="shared" ref="AV82:AV116" ca="1" si="20">CONCATENATE(AT82&amp;AU82)</f>
        <v>F81</v>
      </c>
      <c r="AW82" s="293">
        <f t="shared" si="17"/>
        <v>7</v>
      </c>
      <c r="AX82" s="285" t="str">
        <f t="shared" ca="1" si="18"/>
        <v>7. Ownership - Capital Costs</v>
      </c>
      <c r="AY82" s="293" t="s">
        <v>1570</v>
      </c>
      <c r="AZ82" s="285" t="s">
        <v>606</v>
      </c>
      <c r="BA82" s="285">
        <v>2021</v>
      </c>
      <c r="BB82" s="285" t="str">
        <f t="shared" ref="BB82:BB116" ca="1" si="21">AW82&amp;"_"&amp;AV82&amp;"_"&amp;AZ82&amp;"_"&amp;BA82</f>
        <v>7_F81_Permitting_2021</v>
      </c>
      <c r="BC82" s="285" t="s">
        <v>574</v>
      </c>
      <c r="BD82" s="285"/>
      <c r="BE82" s="293" t="str">
        <f t="shared" si="19"/>
        <v>&gt;=0</v>
      </c>
      <c r="BF82" s="293" t="s">
        <v>84</v>
      </c>
      <c r="BG82" s="293" t="s">
        <v>84</v>
      </c>
    </row>
    <row r="83" spans="1:59" ht="13.5" hidden="1" thickBot="1">
      <c r="A83" s="197"/>
      <c r="B83" s="763"/>
      <c r="C83" s="247"/>
      <c r="D83" s="764"/>
      <c r="E83" s="556"/>
      <c r="F83" s="556"/>
      <c r="G83" s="556"/>
      <c r="H83" s="556"/>
      <c r="I83" s="556"/>
      <c r="J83" s="556"/>
      <c r="K83" s="556"/>
      <c r="L83" s="556"/>
      <c r="M83" s="556"/>
      <c r="N83" s="556"/>
      <c r="O83" s="556"/>
      <c r="P83" s="556"/>
      <c r="Q83" s="556"/>
      <c r="R83" s="556"/>
      <c r="S83" s="556"/>
      <c r="T83" s="556"/>
      <c r="U83" s="556"/>
      <c r="V83" s="556"/>
      <c r="W83" s="556"/>
      <c r="X83" s="556"/>
      <c r="Y83" s="556"/>
      <c r="Z83" s="556"/>
      <c r="AA83" s="556"/>
      <c r="AB83" s="556"/>
      <c r="AC83" s="556"/>
      <c r="AD83" s="557"/>
      <c r="AE83" s="557"/>
      <c r="AF83" s="557"/>
      <c r="AG83" s="557"/>
      <c r="AH83" s="557"/>
      <c r="AI83" s="557"/>
      <c r="AJ83" s="557"/>
      <c r="AK83" s="557"/>
      <c r="AL83" s="557"/>
      <c r="AM83" s="557"/>
      <c r="AN83" s="558"/>
      <c r="AP83" s="87" t="s">
        <v>859</v>
      </c>
      <c r="AT83" s="559" t="str">
        <f t="shared" ref="AT83:AT116" ca="1" si="22">IF(AT82="Z","AA",IF(LEN(AT82)=1,CHAR(CODE(AT82)+1),IF(RIGHT(AT82,1)="Z",CHAR(CODE(LEFT(AT82,1))+1),LEFT(AT82,1))&amp;CHAR(65+MOD(CODE(RIGHT(AT82,1))+1-65,26))))</f>
        <v>G</v>
      </c>
      <c r="AU83" s="559">
        <f t="shared" ref="AU83:AU116" si="23">AU82</f>
        <v>81</v>
      </c>
      <c r="AV83" s="285" t="str">
        <f t="shared" ca="1" si="20"/>
        <v>G81</v>
      </c>
      <c r="AW83" s="293">
        <f t="shared" si="17"/>
        <v>7</v>
      </c>
      <c r="AX83" s="285" t="str">
        <f t="shared" ca="1" si="18"/>
        <v>7. Ownership - Capital Costs</v>
      </c>
      <c r="AY83" s="293" t="s">
        <v>1570</v>
      </c>
      <c r="AZ83" s="285" t="s">
        <v>606</v>
      </c>
      <c r="BA83" s="285">
        <v>2022</v>
      </c>
      <c r="BB83" s="285" t="str">
        <f t="shared" ca="1" si="21"/>
        <v>7_G81_Permitting_2022</v>
      </c>
      <c r="BC83" s="285" t="s">
        <v>574</v>
      </c>
      <c r="BD83" s="285"/>
      <c r="BE83" s="293" t="str">
        <f t="shared" si="19"/>
        <v>&gt;=0</v>
      </c>
      <c r="BF83" s="293" t="s">
        <v>84</v>
      </c>
      <c r="BG83" s="293" t="s">
        <v>84</v>
      </c>
    </row>
    <row r="84" spans="1:59" ht="13.5" hidden="1" thickBot="1">
      <c r="A84" s="197"/>
      <c r="B84" s="763"/>
      <c r="C84" s="247"/>
      <c r="D84" s="764"/>
      <c r="E84" s="556"/>
      <c r="F84" s="556"/>
      <c r="G84" s="556"/>
      <c r="H84" s="556"/>
      <c r="I84" s="556"/>
      <c r="J84" s="556"/>
      <c r="K84" s="556"/>
      <c r="L84" s="556"/>
      <c r="M84" s="556"/>
      <c r="N84" s="556"/>
      <c r="O84" s="556"/>
      <c r="P84" s="556"/>
      <c r="Q84" s="556"/>
      <c r="R84" s="556"/>
      <c r="S84" s="556"/>
      <c r="T84" s="556"/>
      <c r="U84" s="556"/>
      <c r="V84" s="556"/>
      <c r="W84" s="556"/>
      <c r="X84" s="556"/>
      <c r="Y84" s="556"/>
      <c r="Z84" s="556"/>
      <c r="AA84" s="556"/>
      <c r="AB84" s="556"/>
      <c r="AC84" s="556"/>
      <c r="AD84" s="557"/>
      <c r="AE84" s="557"/>
      <c r="AF84" s="557"/>
      <c r="AG84" s="557"/>
      <c r="AH84" s="557"/>
      <c r="AI84" s="557"/>
      <c r="AJ84" s="557"/>
      <c r="AK84" s="557"/>
      <c r="AL84" s="557"/>
      <c r="AM84" s="557"/>
      <c r="AN84" s="558"/>
      <c r="AP84" s="87" t="s">
        <v>859</v>
      </c>
      <c r="AT84" s="559" t="str">
        <f t="shared" ca="1" si="22"/>
        <v>H</v>
      </c>
      <c r="AU84" s="559">
        <f t="shared" si="23"/>
        <v>81</v>
      </c>
      <c r="AV84" s="285" t="str">
        <f t="shared" ca="1" si="20"/>
        <v>H81</v>
      </c>
      <c r="AW84" s="293">
        <f t="shared" si="17"/>
        <v>7</v>
      </c>
      <c r="AX84" s="285" t="str">
        <f t="shared" ca="1" si="18"/>
        <v>7. Ownership - Capital Costs</v>
      </c>
      <c r="AY84" s="293" t="s">
        <v>1570</v>
      </c>
      <c r="AZ84" s="285" t="s">
        <v>606</v>
      </c>
      <c r="BA84" s="285">
        <v>2023</v>
      </c>
      <c r="BB84" s="285" t="str">
        <f t="shared" ca="1" si="21"/>
        <v>7_H81_Permitting_2023</v>
      </c>
      <c r="BC84" s="285" t="s">
        <v>574</v>
      </c>
      <c r="BD84" s="285"/>
      <c r="BE84" s="293" t="str">
        <f t="shared" si="19"/>
        <v>&gt;=0</v>
      </c>
      <c r="BF84" s="293" t="s">
        <v>84</v>
      </c>
      <c r="BG84" s="293" t="s">
        <v>84</v>
      </c>
    </row>
    <row r="85" spans="1:59" ht="13.5" hidden="1" thickBot="1">
      <c r="A85" s="197"/>
      <c r="B85" s="763"/>
      <c r="C85" s="247"/>
      <c r="D85" s="764"/>
      <c r="E85" s="556"/>
      <c r="F85" s="556"/>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7"/>
      <c r="AE85" s="557"/>
      <c r="AF85" s="557"/>
      <c r="AG85" s="557"/>
      <c r="AH85" s="557"/>
      <c r="AI85" s="557"/>
      <c r="AJ85" s="557"/>
      <c r="AK85" s="557"/>
      <c r="AL85" s="557"/>
      <c r="AM85" s="557"/>
      <c r="AN85" s="558"/>
      <c r="AP85" s="87" t="s">
        <v>859</v>
      </c>
      <c r="AT85" s="559" t="str">
        <f t="shared" ca="1" si="22"/>
        <v>I</v>
      </c>
      <c r="AU85" s="559">
        <f t="shared" si="23"/>
        <v>81</v>
      </c>
      <c r="AV85" s="285" t="str">
        <f t="shared" ca="1" si="20"/>
        <v>I81</v>
      </c>
      <c r="AW85" s="293">
        <f t="shared" si="17"/>
        <v>7</v>
      </c>
      <c r="AX85" s="285" t="str">
        <f t="shared" ca="1" si="18"/>
        <v>7. Ownership - Capital Costs</v>
      </c>
      <c r="AY85" s="293" t="s">
        <v>1570</v>
      </c>
      <c r="AZ85" s="285" t="s">
        <v>606</v>
      </c>
      <c r="BA85" s="285">
        <v>2024</v>
      </c>
      <c r="BB85" s="285" t="str">
        <f t="shared" ca="1" si="21"/>
        <v>7_I81_Permitting_2024</v>
      </c>
      <c r="BC85" s="285" t="s">
        <v>574</v>
      </c>
      <c r="BD85" s="285"/>
      <c r="BE85" s="293" t="str">
        <f t="shared" si="19"/>
        <v>&gt;=0</v>
      </c>
      <c r="BF85" s="293" t="s">
        <v>84</v>
      </c>
      <c r="BG85" s="293" t="s">
        <v>84</v>
      </c>
    </row>
    <row r="86" spans="1:59" ht="13.5" hidden="1" thickBot="1">
      <c r="A86" s="197"/>
      <c r="B86" s="763"/>
      <c r="C86" s="247"/>
      <c r="D86" s="764"/>
      <c r="E86" s="556"/>
      <c r="F86" s="556"/>
      <c r="G86" s="556"/>
      <c r="H86" s="556"/>
      <c r="I86" s="556"/>
      <c r="J86" s="556"/>
      <c r="K86" s="556"/>
      <c r="L86" s="556"/>
      <c r="M86" s="556"/>
      <c r="N86" s="556"/>
      <c r="O86" s="556"/>
      <c r="P86" s="556"/>
      <c r="Q86" s="556"/>
      <c r="R86" s="556"/>
      <c r="S86" s="556"/>
      <c r="T86" s="556"/>
      <c r="U86" s="556"/>
      <c r="V86" s="556"/>
      <c r="W86" s="556"/>
      <c r="X86" s="556"/>
      <c r="Y86" s="556"/>
      <c r="Z86" s="556"/>
      <c r="AA86" s="556"/>
      <c r="AB86" s="556"/>
      <c r="AC86" s="556"/>
      <c r="AD86" s="557"/>
      <c r="AE86" s="557"/>
      <c r="AF86" s="557"/>
      <c r="AG86" s="557"/>
      <c r="AH86" s="557"/>
      <c r="AI86" s="557"/>
      <c r="AJ86" s="557"/>
      <c r="AK86" s="557"/>
      <c r="AL86" s="557"/>
      <c r="AM86" s="557"/>
      <c r="AN86" s="558"/>
      <c r="AP86" s="87" t="s">
        <v>859</v>
      </c>
      <c r="AT86" s="559" t="str">
        <f t="shared" ca="1" si="22"/>
        <v>J</v>
      </c>
      <c r="AU86" s="559">
        <f t="shared" si="23"/>
        <v>81</v>
      </c>
      <c r="AV86" s="285" t="str">
        <f t="shared" ca="1" si="20"/>
        <v>J81</v>
      </c>
      <c r="AW86" s="293">
        <f t="shared" si="17"/>
        <v>7</v>
      </c>
      <c r="AX86" s="285" t="str">
        <f t="shared" ca="1" si="18"/>
        <v>7. Ownership - Capital Costs</v>
      </c>
      <c r="AY86" s="293" t="s">
        <v>1570</v>
      </c>
      <c r="AZ86" s="285" t="s">
        <v>606</v>
      </c>
      <c r="BA86" s="285">
        <v>2025</v>
      </c>
      <c r="BB86" s="285" t="str">
        <f t="shared" ca="1" si="21"/>
        <v>7_J81_Permitting_2025</v>
      </c>
      <c r="BC86" s="285" t="s">
        <v>574</v>
      </c>
      <c r="BD86" s="285"/>
      <c r="BE86" s="293" t="str">
        <f t="shared" si="19"/>
        <v>&gt;=0</v>
      </c>
      <c r="BF86" s="293" t="s">
        <v>84</v>
      </c>
      <c r="BG86" s="293" t="s">
        <v>84</v>
      </c>
    </row>
    <row r="87" spans="1:59" ht="13.5" hidden="1" thickBot="1">
      <c r="A87" s="197"/>
      <c r="B87" s="763"/>
      <c r="C87" s="247"/>
      <c r="D87" s="764"/>
      <c r="E87" s="556"/>
      <c r="F87" s="556"/>
      <c r="G87" s="556"/>
      <c r="H87" s="556"/>
      <c r="I87" s="556"/>
      <c r="J87" s="556"/>
      <c r="K87" s="556"/>
      <c r="L87" s="556"/>
      <c r="M87" s="556"/>
      <c r="N87" s="556"/>
      <c r="O87" s="556"/>
      <c r="P87" s="556"/>
      <c r="Q87" s="556"/>
      <c r="R87" s="556"/>
      <c r="S87" s="556"/>
      <c r="T87" s="556"/>
      <c r="U87" s="556"/>
      <c r="V87" s="556"/>
      <c r="W87" s="556"/>
      <c r="X87" s="556"/>
      <c r="Y87" s="556"/>
      <c r="Z87" s="556"/>
      <c r="AA87" s="556"/>
      <c r="AB87" s="556"/>
      <c r="AC87" s="556"/>
      <c r="AD87" s="557"/>
      <c r="AE87" s="557"/>
      <c r="AF87" s="557"/>
      <c r="AG87" s="557"/>
      <c r="AH87" s="557"/>
      <c r="AI87" s="557"/>
      <c r="AJ87" s="557"/>
      <c r="AK87" s="557"/>
      <c r="AL87" s="557"/>
      <c r="AM87" s="557"/>
      <c r="AN87" s="558"/>
      <c r="AP87" s="87" t="s">
        <v>859</v>
      </c>
      <c r="AT87" s="559" t="str">
        <f t="shared" ca="1" si="22"/>
        <v>K</v>
      </c>
      <c r="AU87" s="559">
        <f t="shared" si="23"/>
        <v>81</v>
      </c>
      <c r="AV87" s="285" t="str">
        <f t="shared" ca="1" si="20"/>
        <v>K81</v>
      </c>
      <c r="AW87" s="293">
        <f t="shared" si="17"/>
        <v>7</v>
      </c>
      <c r="AX87" s="285" t="str">
        <f t="shared" ca="1" si="18"/>
        <v>7. Ownership - Capital Costs</v>
      </c>
      <c r="AY87" s="293" t="s">
        <v>1570</v>
      </c>
      <c r="AZ87" s="285" t="s">
        <v>606</v>
      </c>
      <c r="BA87" s="285">
        <v>2026</v>
      </c>
      <c r="BB87" s="285" t="str">
        <f t="shared" ca="1" si="21"/>
        <v>7_K81_Permitting_2026</v>
      </c>
      <c r="BC87" s="285" t="s">
        <v>574</v>
      </c>
      <c r="BD87" s="285"/>
      <c r="BE87" s="293" t="str">
        <f t="shared" si="19"/>
        <v>&gt;=0</v>
      </c>
      <c r="BF87" s="293" t="s">
        <v>84</v>
      </c>
      <c r="BG87" s="293" t="s">
        <v>84</v>
      </c>
    </row>
    <row r="88" spans="1:59" ht="13.5" hidden="1" thickBot="1">
      <c r="A88" s="197"/>
      <c r="B88" s="763"/>
      <c r="C88" s="247"/>
      <c r="D88" s="764"/>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7"/>
      <c r="AE88" s="557"/>
      <c r="AF88" s="557"/>
      <c r="AG88" s="557"/>
      <c r="AH88" s="557"/>
      <c r="AI88" s="557"/>
      <c r="AJ88" s="557"/>
      <c r="AK88" s="557"/>
      <c r="AL88" s="557"/>
      <c r="AM88" s="557"/>
      <c r="AN88" s="558"/>
      <c r="AP88" s="87" t="s">
        <v>859</v>
      </c>
      <c r="AT88" s="559" t="str">
        <f t="shared" ca="1" si="22"/>
        <v>L</v>
      </c>
      <c r="AU88" s="559">
        <f t="shared" si="23"/>
        <v>81</v>
      </c>
      <c r="AV88" s="285" t="str">
        <f t="shared" ca="1" si="20"/>
        <v>L81</v>
      </c>
      <c r="AW88" s="293">
        <f t="shared" si="17"/>
        <v>7</v>
      </c>
      <c r="AX88" s="285" t="str">
        <f t="shared" ca="1" si="18"/>
        <v>7. Ownership - Capital Costs</v>
      </c>
      <c r="AY88" s="293" t="s">
        <v>1570</v>
      </c>
      <c r="AZ88" s="285" t="s">
        <v>606</v>
      </c>
      <c r="BA88" s="285">
        <v>2027</v>
      </c>
      <c r="BB88" s="285" t="str">
        <f t="shared" ca="1" si="21"/>
        <v>7_L81_Permitting_2027</v>
      </c>
      <c r="BC88" s="285" t="s">
        <v>574</v>
      </c>
      <c r="BD88" s="285"/>
      <c r="BE88" s="293" t="str">
        <f t="shared" si="19"/>
        <v>&gt;=0</v>
      </c>
      <c r="BF88" s="293" t="s">
        <v>84</v>
      </c>
      <c r="BG88" s="293" t="s">
        <v>84</v>
      </c>
    </row>
    <row r="89" spans="1:59" ht="13.5" hidden="1" thickBot="1">
      <c r="A89" s="197"/>
      <c r="B89" s="763"/>
      <c r="C89" s="247"/>
      <c r="D89" s="764"/>
      <c r="E89" s="556"/>
      <c r="F89" s="556"/>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7"/>
      <c r="AE89" s="557"/>
      <c r="AF89" s="557"/>
      <c r="AG89" s="557"/>
      <c r="AH89" s="557"/>
      <c r="AI89" s="557"/>
      <c r="AJ89" s="557"/>
      <c r="AK89" s="557"/>
      <c r="AL89" s="557"/>
      <c r="AM89" s="557"/>
      <c r="AN89" s="558"/>
      <c r="AP89" s="87" t="s">
        <v>859</v>
      </c>
      <c r="AT89" s="559" t="str">
        <f t="shared" ca="1" si="22"/>
        <v>M</v>
      </c>
      <c r="AU89" s="559">
        <f t="shared" si="23"/>
        <v>81</v>
      </c>
      <c r="AV89" s="285" t="str">
        <f t="shared" ca="1" si="20"/>
        <v>M81</v>
      </c>
      <c r="AW89" s="293">
        <f t="shared" si="17"/>
        <v>7</v>
      </c>
      <c r="AX89" s="285" t="str">
        <f t="shared" ca="1" si="18"/>
        <v>7. Ownership - Capital Costs</v>
      </c>
      <c r="AY89" s="293" t="s">
        <v>1570</v>
      </c>
      <c r="AZ89" s="285" t="s">
        <v>606</v>
      </c>
      <c r="BA89" s="285">
        <v>2028</v>
      </c>
      <c r="BB89" s="285" t="str">
        <f t="shared" ca="1" si="21"/>
        <v>7_M81_Permitting_2028</v>
      </c>
      <c r="BC89" s="285" t="s">
        <v>574</v>
      </c>
      <c r="BD89" s="285"/>
      <c r="BE89" s="293" t="str">
        <f t="shared" si="19"/>
        <v>&gt;=0</v>
      </c>
      <c r="BF89" s="293" t="s">
        <v>84</v>
      </c>
      <c r="BG89" s="293" t="s">
        <v>84</v>
      </c>
    </row>
    <row r="90" spans="1:59" ht="13.5" hidden="1" thickBot="1">
      <c r="A90" s="197"/>
      <c r="B90" s="763"/>
      <c r="C90" s="247"/>
      <c r="D90" s="764"/>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7"/>
      <c r="AE90" s="557"/>
      <c r="AF90" s="557"/>
      <c r="AG90" s="557"/>
      <c r="AH90" s="557"/>
      <c r="AI90" s="557"/>
      <c r="AJ90" s="557"/>
      <c r="AK90" s="557"/>
      <c r="AL90" s="557"/>
      <c r="AM90" s="557"/>
      <c r="AN90" s="558"/>
      <c r="AP90" s="87" t="s">
        <v>859</v>
      </c>
      <c r="AT90" s="559" t="str">
        <f t="shared" ca="1" si="22"/>
        <v>N</v>
      </c>
      <c r="AU90" s="559">
        <f t="shared" si="23"/>
        <v>81</v>
      </c>
      <c r="AV90" s="285" t="str">
        <f t="shared" ca="1" si="20"/>
        <v>N81</v>
      </c>
      <c r="AW90" s="293">
        <f t="shared" si="17"/>
        <v>7</v>
      </c>
      <c r="AX90" s="285" t="str">
        <f t="shared" ca="1" si="18"/>
        <v>7. Ownership - Capital Costs</v>
      </c>
      <c r="AY90" s="293" t="s">
        <v>1570</v>
      </c>
      <c r="AZ90" s="285" t="s">
        <v>606</v>
      </c>
      <c r="BA90" s="285">
        <v>2029</v>
      </c>
      <c r="BB90" s="285" t="str">
        <f t="shared" ca="1" si="21"/>
        <v>7_N81_Permitting_2029</v>
      </c>
      <c r="BC90" s="285" t="s">
        <v>574</v>
      </c>
      <c r="BD90" s="285"/>
      <c r="BE90" s="293" t="str">
        <f t="shared" si="19"/>
        <v>&gt;=0</v>
      </c>
      <c r="BF90" s="293" t="s">
        <v>84</v>
      </c>
      <c r="BG90" s="293" t="s">
        <v>84</v>
      </c>
    </row>
    <row r="91" spans="1:59" ht="13.5" hidden="1" thickBot="1">
      <c r="A91" s="197"/>
      <c r="B91" s="763"/>
      <c r="C91" s="247"/>
      <c r="D91" s="764"/>
      <c r="E91" s="556"/>
      <c r="F91" s="556"/>
      <c r="G91" s="556"/>
      <c r="H91" s="556"/>
      <c r="I91" s="556"/>
      <c r="J91" s="556"/>
      <c r="K91" s="556"/>
      <c r="L91" s="556"/>
      <c r="M91" s="556"/>
      <c r="N91" s="556"/>
      <c r="O91" s="556"/>
      <c r="P91" s="556"/>
      <c r="Q91" s="556"/>
      <c r="R91" s="556"/>
      <c r="S91" s="556"/>
      <c r="T91" s="556"/>
      <c r="U91" s="556"/>
      <c r="V91" s="556"/>
      <c r="W91" s="556"/>
      <c r="X91" s="556"/>
      <c r="Y91" s="556"/>
      <c r="Z91" s="556"/>
      <c r="AA91" s="556"/>
      <c r="AB91" s="556"/>
      <c r="AC91" s="556"/>
      <c r="AD91" s="557"/>
      <c r="AE91" s="557"/>
      <c r="AF91" s="557"/>
      <c r="AG91" s="557"/>
      <c r="AH91" s="557"/>
      <c r="AI91" s="557"/>
      <c r="AJ91" s="557"/>
      <c r="AK91" s="557"/>
      <c r="AL91" s="557"/>
      <c r="AM91" s="557"/>
      <c r="AN91" s="558"/>
      <c r="AP91" s="87" t="s">
        <v>859</v>
      </c>
      <c r="AT91" s="559" t="str">
        <f t="shared" ca="1" si="22"/>
        <v>O</v>
      </c>
      <c r="AU91" s="559">
        <f t="shared" si="23"/>
        <v>81</v>
      </c>
      <c r="AV91" s="285" t="str">
        <f t="shared" ca="1" si="20"/>
        <v>O81</v>
      </c>
      <c r="AW91" s="293">
        <f t="shared" si="17"/>
        <v>7</v>
      </c>
      <c r="AX91" s="285" t="str">
        <f t="shared" ca="1" si="18"/>
        <v>7. Ownership - Capital Costs</v>
      </c>
      <c r="AY91" s="293" t="s">
        <v>1570</v>
      </c>
      <c r="AZ91" s="285" t="s">
        <v>606</v>
      </c>
      <c r="BA91" s="285">
        <v>2030</v>
      </c>
      <c r="BB91" s="285" t="str">
        <f t="shared" ca="1" si="21"/>
        <v>7_O81_Permitting_2030</v>
      </c>
      <c r="BC91" s="285" t="s">
        <v>574</v>
      </c>
      <c r="BD91" s="285"/>
      <c r="BE91" s="293" t="str">
        <f t="shared" si="19"/>
        <v>&gt;=0</v>
      </c>
      <c r="BF91" s="293" t="s">
        <v>84</v>
      </c>
      <c r="BG91" s="293" t="s">
        <v>84</v>
      </c>
    </row>
    <row r="92" spans="1:59" ht="13.5" hidden="1" thickBot="1">
      <c r="A92" s="197"/>
      <c r="B92" s="763"/>
      <c r="C92" s="247"/>
      <c r="D92" s="764"/>
      <c r="E92" s="556"/>
      <c r="F92" s="556"/>
      <c r="G92" s="556"/>
      <c r="H92" s="556"/>
      <c r="I92" s="556"/>
      <c r="J92" s="556"/>
      <c r="K92" s="556"/>
      <c r="L92" s="556"/>
      <c r="M92" s="556"/>
      <c r="N92" s="556"/>
      <c r="O92" s="556"/>
      <c r="P92" s="556"/>
      <c r="Q92" s="556"/>
      <c r="R92" s="556"/>
      <c r="S92" s="556"/>
      <c r="T92" s="556"/>
      <c r="U92" s="556"/>
      <c r="V92" s="556"/>
      <c r="W92" s="556"/>
      <c r="X92" s="556"/>
      <c r="Y92" s="556"/>
      <c r="Z92" s="556"/>
      <c r="AA92" s="556"/>
      <c r="AB92" s="556"/>
      <c r="AC92" s="556"/>
      <c r="AD92" s="557"/>
      <c r="AE92" s="557"/>
      <c r="AF92" s="557"/>
      <c r="AG92" s="557"/>
      <c r="AH92" s="557"/>
      <c r="AI92" s="557"/>
      <c r="AJ92" s="557"/>
      <c r="AK92" s="557"/>
      <c r="AL92" s="557"/>
      <c r="AM92" s="557"/>
      <c r="AN92" s="558"/>
      <c r="AP92" s="87" t="s">
        <v>859</v>
      </c>
      <c r="AT92" s="559" t="str">
        <f t="shared" ca="1" si="22"/>
        <v>P</v>
      </c>
      <c r="AU92" s="559">
        <f t="shared" si="23"/>
        <v>81</v>
      </c>
      <c r="AV92" s="285" t="str">
        <f t="shared" ca="1" si="20"/>
        <v>P81</v>
      </c>
      <c r="AW92" s="293">
        <f t="shared" si="17"/>
        <v>7</v>
      </c>
      <c r="AX92" s="285" t="str">
        <f t="shared" ca="1" si="18"/>
        <v>7. Ownership - Capital Costs</v>
      </c>
      <c r="AY92" s="293" t="s">
        <v>1570</v>
      </c>
      <c r="AZ92" s="285" t="s">
        <v>606</v>
      </c>
      <c r="BA92" s="285">
        <v>2031</v>
      </c>
      <c r="BB92" s="285" t="str">
        <f t="shared" ca="1" si="21"/>
        <v>7_P81_Permitting_2031</v>
      </c>
      <c r="BC92" s="285" t="s">
        <v>574</v>
      </c>
      <c r="BD92" s="285"/>
      <c r="BE92" s="293" t="str">
        <f t="shared" si="19"/>
        <v>&gt;=0</v>
      </c>
      <c r="BF92" s="293" t="s">
        <v>84</v>
      </c>
      <c r="BG92" s="293" t="s">
        <v>84</v>
      </c>
    </row>
    <row r="93" spans="1:59" ht="13.5" hidden="1" thickBot="1">
      <c r="A93" s="197"/>
      <c r="B93" s="763"/>
      <c r="C93" s="247"/>
      <c r="D93" s="764"/>
      <c r="E93" s="556"/>
      <c r="F93" s="556"/>
      <c r="G93" s="556"/>
      <c r="H93" s="556"/>
      <c r="I93" s="556"/>
      <c r="J93" s="556"/>
      <c r="K93" s="556"/>
      <c r="L93" s="556"/>
      <c r="M93" s="556"/>
      <c r="N93" s="556"/>
      <c r="O93" s="556"/>
      <c r="P93" s="556"/>
      <c r="Q93" s="556"/>
      <c r="R93" s="556"/>
      <c r="S93" s="556"/>
      <c r="T93" s="556"/>
      <c r="U93" s="556"/>
      <c r="V93" s="556"/>
      <c r="W93" s="556"/>
      <c r="X93" s="556"/>
      <c r="Y93" s="556"/>
      <c r="Z93" s="556"/>
      <c r="AA93" s="556"/>
      <c r="AB93" s="556"/>
      <c r="AC93" s="556"/>
      <c r="AD93" s="557"/>
      <c r="AE93" s="557"/>
      <c r="AF93" s="557"/>
      <c r="AG93" s="557"/>
      <c r="AH93" s="557"/>
      <c r="AI93" s="557"/>
      <c r="AJ93" s="557"/>
      <c r="AK93" s="557"/>
      <c r="AL93" s="557"/>
      <c r="AM93" s="557"/>
      <c r="AN93" s="558"/>
      <c r="AP93" s="87" t="s">
        <v>859</v>
      </c>
      <c r="AT93" s="559" t="str">
        <f t="shared" ca="1" si="22"/>
        <v>Q</v>
      </c>
      <c r="AU93" s="559">
        <f t="shared" si="23"/>
        <v>81</v>
      </c>
      <c r="AV93" s="285" t="str">
        <f t="shared" ca="1" si="20"/>
        <v>Q81</v>
      </c>
      <c r="AW93" s="293">
        <f t="shared" si="17"/>
        <v>7</v>
      </c>
      <c r="AX93" s="285" t="str">
        <f t="shared" ca="1" si="18"/>
        <v>7. Ownership - Capital Costs</v>
      </c>
      <c r="AY93" s="293" t="s">
        <v>1570</v>
      </c>
      <c r="AZ93" s="285" t="s">
        <v>606</v>
      </c>
      <c r="BA93" s="285">
        <v>2032</v>
      </c>
      <c r="BB93" s="285" t="str">
        <f t="shared" ca="1" si="21"/>
        <v>7_Q81_Permitting_2032</v>
      </c>
      <c r="BC93" s="285" t="s">
        <v>574</v>
      </c>
      <c r="BD93" s="285"/>
      <c r="BE93" s="293" t="str">
        <f t="shared" si="19"/>
        <v>&gt;=0</v>
      </c>
      <c r="BF93" s="293" t="s">
        <v>84</v>
      </c>
      <c r="BG93" s="293" t="s">
        <v>84</v>
      </c>
    </row>
    <row r="94" spans="1:59" ht="13.5" hidden="1" thickBot="1">
      <c r="A94" s="197"/>
      <c r="B94" s="763"/>
      <c r="C94" s="247"/>
      <c r="D94" s="764"/>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7"/>
      <c r="AE94" s="557"/>
      <c r="AF94" s="557"/>
      <c r="AG94" s="557"/>
      <c r="AH94" s="557"/>
      <c r="AI94" s="557"/>
      <c r="AJ94" s="557"/>
      <c r="AK94" s="557"/>
      <c r="AL94" s="557"/>
      <c r="AM94" s="557"/>
      <c r="AN94" s="558"/>
      <c r="AP94" s="87" t="s">
        <v>859</v>
      </c>
      <c r="AT94" s="559" t="str">
        <f t="shared" ca="1" si="22"/>
        <v>R</v>
      </c>
      <c r="AU94" s="559">
        <f t="shared" si="23"/>
        <v>81</v>
      </c>
      <c r="AV94" s="285" t="str">
        <f t="shared" ca="1" si="20"/>
        <v>R81</v>
      </c>
      <c r="AW94" s="293">
        <f t="shared" si="17"/>
        <v>7</v>
      </c>
      <c r="AX94" s="285" t="str">
        <f t="shared" ca="1" si="18"/>
        <v>7. Ownership - Capital Costs</v>
      </c>
      <c r="AY94" s="293" t="s">
        <v>1570</v>
      </c>
      <c r="AZ94" s="285" t="s">
        <v>606</v>
      </c>
      <c r="BA94" s="285">
        <v>2033</v>
      </c>
      <c r="BB94" s="285" t="str">
        <f t="shared" ca="1" si="21"/>
        <v>7_R81_Permitting_2033</v>
      </c>
      <c r="BC94" s="285" t="s">
        <v>574</v>
      </c>
      <c r="BD94" s="285"/>
      <c r="BE94" s="293" t="str">
        <f t="shared" si="19"/>
        <v>&gt;=0</v>
      </c>
      <c r="BF94" s="293" t="s">
        <v>84</v>
      </c>
      <c r="BG94" s="293" t="s">
        <v>84</v>
      </c>
    </row>
    <row r="95" spans="1:59" ht="13.5" hidden="1" thickBot="1">
      <c r="A95" s="197"/>
      <c r="B95" s="763"/>
      <c r="C95" s="247"/>
      <c r="D95" s="764"/>
      <c r="E95" s="556"/>
      <c r="F95" s="556"/>
      <c r="G95" s="556"/>
      <c r="H95" s="556"/>
      <c r="I95" s="556"/>
      <c r="J95" s="556"/>
      <c r="K95" s="556"/>
      <c r="L95" s="556"/>
      <c r="M95" s="556"/>
      <c r="N95" s="556"/>
      <c r="O95" s="556"/>
      <c r="P95" s="556"/>
      <c r="Q95" s="556"/>
      <c r="R95" s="556"/>
      <c r="S95" s="556"/>
      <c r="T95" s="556"/>
      <c r="U95" s="556"/>
      <c r="V95" s="556"/>
      <c r="W95" s="556"/>
      <c r="X95" s="556"/>
      <c r="Y95" s="556"/>
      <c r="Z95" s="556"/>
      <c r="AA95" s="556"/>
      <c r="AB95" s="556"/>
      <c r="AC95" s="556"/>
      <c r="AD95" s="557"/>
      <c r="AE95" s="557"/>
      <c r="AF95" s="557"/>
      <c r="AG95" s="557"/>
      <c r="AH95" s="557"/>
      <c r="AI95" s="557"/>
      <c r="AJ95" s="557"/>
      <c r="AK95" s="557"/>
      <c r="AL95" s="557"/>
      <c r="AM95" s="557"/>
      <c r="AN95" s="558"/>
      <c r="AP95" s="87" t="s">
        <v>859</v>
      </c>
      <c r="AT95" s="559" t="str">
        <f t="shared" ca="1" si="22"/>
        <v>S</v>
      </c>
      <c r="AU95" s="559">
        <f t="shared" si="23"/>
        <v>81</v>
      </c>
      <c r="AV95" s="285" t="str">
        <f t="shared" ca="1" si="20"/>
        <v>S81</v>
      </c>
      <c r="AW95" s="293">
        <f t="shared" si="17"/>
        <v>7</v>
      </c>
      <c r="AX95" s="285" t="str">
        <f t="shared" ca="1" si="18"/>
        <v>7. Ownership - Capital Costs</v>
      </c>
      <c r="AY95" s="293" t="s">
        <v>1570</v>
      </c>
      <c r="AZ95" s="285" t="s">
        <v>606</v>
      </c>
      <c r="BA95" s="285">
        <v>2034</v>
      </c>
      <c r="BB95" s="285" t="str">
        <f t="shared" ca="1" si="21"/>
        <v>7_S81_Permitting_2034</v>
      </c>
      <c r="BC95" s="285" t="s">
        <v>574</v>
      </c>
      <c r="BD95" s="285"/>
      <c r="BE95" s="293" t="str">
        <f t="shared" si="19"/>
        <v>&gt;=0</v>
      </c>
      <c r="BF95" s="293" t="s">
        <v>84</v>
      </c>
      <c r="BG95" s="293" t="s">
        <v>84</v>
      </c>
    </row>
    <row r="96" spans="1:59" ht="13.5" hidden="1" thickBot="1">
      <c r="A96" s="197"/>
      <c r="B96" s="763"/>
      <c r="C96" s="247"/>
      <c r="D96" s="764"/>
      <c r="E96" s="556"/>
      <c r="F96" s="556"/>
      <c r="G96" s="556"/>
      <c r="H96" s="556"/>
      <c r="I96" s="556"/>
      <c r="J96" s="556"/>
      <c r="K96" s="556"/>
      <c r="L96" s="556"/>
      <c r="M96" s="556"/>
      <c r="N96" s="556"/>
      <c r="O96" s="556"/>
      <c r="P96" s="556"/>
      <c r="Q96" s="556"/>
      <c r="R96" s="556"/>
      <c r="S96" s="556"/>
      <c r="T96" s="556"/>
      <c r="U96" s="556"/>
      <c r="V96" s="556"/>
      <c r="W96" s="556"/>
      <c r="X96" s="556"/>
      <c r="Y96" s="556"/>
      <c r="Z96" s="556"/>
      <c r="AA96" s="556"/>
      <c r="AB96" s="556"/>
      <c r="AC96" s="556"/>
      <c r="AD96" s="557"/>
      <c r="AE96" s="557"/>
      <c r="AF96" s="557"/>
      <c r="AG96" s="557"/>
      <c r="AH96" s="557"/>
      <c r="AI96" s="557"/>
      <c r="AJ96" s="557"/>
      <c r="AK96" s="557"/>
      <c r="AL96" s="557"/>
      <c r="AM96" s="557"/>
      <c r="AN96" s="558"/>
      <c r="AP96" s="87" t="s">
        <v>859</v>
      </c>
      <c r="AT96" s="559" t="str">
        <f t="shared" ca="1" si="22"/>
        <v>T</v>
      </c>
      <c r="AU96" s="559">
        <f t="shared" si="23"/>
        <v>81</v>
      </c>
      <c r="AV96" s="285" t="str">
        <f t="shared" ca="1" si="20"/>
        <v>T81</v>
      </c>
      <c r="AW96" s="293">
        <f t="shared" si="17"/>
        <v>7</v>
      </c>
      <c r="AX96" s="285" t="str">
        <f t="shared" ca="1" si="18"/>
        <v>7. Ownership - Capital Costs</v>
      </c>
      <c r="AY96" s="293" t="s">
        <v>1570</v>
      </c>
      <c r="AZ96" s="285" t="s">
        <v>606</v>
      </c>
      <c r="BA96" s="285">
        <v>2035</v>
      </c>
      <c r="BB96" s="285" t="str">
        <f t="shared" ca="1" si="21"/>
        <v>7_T81_Permitting_2035</v>
      </c>
      <c r="BC96" s="285" t="s">
        <v>574</v>
      </c>
      <c r="BD96" s="285"/>
      <c r="BE96" s="293" t="str">
        <f t="shared" si="19"/>
        <v>&gt;=0</v>
      </c>
      <c r="BF96" s="293" t="s">
        <v>84</v>
      </c>
      <c r="BG96" s="293" t="s">
        <v>84</v>
      </c>
    </row>
    <row r="97" spans="1:59" ht="13.5" hidden="1" thickBot="1">
      <c r="A97" s="197"/>
      <c r="B97" s="763"/>
      <c r="C97" s="247"/>
      <c r="D97" s="764"/>
      <c r="E97" s="556"/>
      <c r="F97" s="556"/>
      <c r="G97" s="556"/>
      <c r="H97" s="556"/>
      <c r="I97" s="556"/>
      <c r="J97" s="556"/>
      <c r="K97" s="556"/>
      <c r="L97" s="556"/>
      <c r="M97" s="556"/>
      <c r="N97" s="556"/>
      <c r="O97" s="556"/>
      <c r="P97" s="556"/>
      <c r="Q97" s="556"/>
      <c r="R97" s="556"/>
      <c r="S97" s="556"/>
      <c r="T97" s="556"/>
      <c r="U97" s="556"/>
      <c r="V97" s="556"/>
      <c r="W97" s="556"/>
      <c r="X97" s="556"/>
      <c r="Y97" s="556"/>
      <c r="Z97" s="556"/>
      <c r="AA97" s="556"/>
      <c r="AB97" s="556"/>
      <c r="AC97" s="556"/>
      <c r="AD97" s="557"/>
      <c r="AE97" s="557"/>
      <c r="AF97" s="557"/>
      <c r="AG97" s="557"/>
      <c r="AH97" s="557"/>
      <c r="AI97" s="557"/>
      <c r="AJ97" s="557"/>
      <c r="AK97" s="557"/>
      <c r="AL97" s="557"/>
      <c r="AM97" s="557"/>
      <c r="AN97" s="558"/>
      <c r="AP97" s="87" t="s">
        <v>859</v>
      </c>
      <c r="AT97" s="559" t="str">
        <f t="shared" ca="1" si="22"/>
        <v>U</v>
      </c>
      <c r="AU97" s="559">
        <f t="shared" si="23"/>
        <v>81</v>
      </c>
      <c r="AV97" s="285" t="str">
        <f t="shared" ca="1" si="20"/>
        <v>U81</v>
      </c>
      <c r="AW97" s="293">
        <f t="shared" si="17"/>
        <v>7</v>
      </c>
      <c r="AX97" s="285" t="str">
        <f t="shared" ca="1" si="18"/>
        <v>7. Ownership - Capital Costs</v>
      </c>
      <c r="AY97" s="293" t="s">
        <v>1570</v>
      </c>
      <c r="AZ97" s="285" t="s">
        <v>606</v>
      </c>
      <c r="BA97" s="285">
        <v>2036</v>
      </c>
      <c r="BB97" s="285" t="str">
        <f t="shared" ca="1" si="21"/>
        <v>7_U81_Permitting_2036</v>
      </c>
      <c r="BC97" s="285" t="s">
        <v>574</v>
      </c>
      <c r="BD97" s="285"/>
      <c r="BE97" s="293" t="str">
        <f t="shared" si="19"/>
        <v>&gt;=0</v>
      </c>
      <c r="BF97" s="293" t="s">
        <v>84</v>
      </c>
      <c r="BG97" s="293" t="s">
        <v>84</v>
      </c>
    </row>
    <row r="98" spans="1:59" ht="13.5" hidden="1" thickBot="1">
      <c r="A98" s="197"/>
      <c r="B98" s="763"/>
      <c r="C98" s="247"/>
      <c r="D98" s="764"/>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7"/>
      <c r="AE98" s="557"/>
      <c r="AF98" s="557"/>
      <c r="AG98" s="557"/>
      <c r="AH98" s="557"/>
      <c r="AI98" s="557"/>
      <c r="AJ98" s="557"/>
      <c r="AK98" s="557"/>
      <c r="AL98" s="557"/>
      <c r="AM98" s="557"/>
      <c r="AN98" s="558"/>
      <c r="AP98" s="87" t="s">
        <v>859</v>
      </c>
      <c r="AT98" s="559" t="str">
        <f t="shared" ca="1" si="22"/>
        <v>V</v>
      </c>
      <c r="AU98" s="559">
        <f t="shared" si="23"/>
        <v>81</v>
      </c>
      <c r="AV98" s="285" t="str">
        <f t="shared" ca="1" si="20"/>
        <v>V81</v>
      </c>
      <c r="AW98" s="293">
        <f t="shared" si="17"/>
        <v>7</v>
      </c>
      <c r="AX98" s="285" t="str">
        <f t="shared" ca="1" si="18"/>
        <v>7. Ownership - Capital Costs</v>
      </c>
      <c r="AY98" s="293" t="s">
        <v>1570</v>
      </c>
      <c r="AZ98" s="285" t="s">
        <v>606</v>
      </c>
      <c r="BA98" s="285">
        <v>2037</v>
      </c>
      <c r="BB98" s="285" t="str">
        <f t="shared" ca="1" si="21"/>
        <v>7_V81_Permitting_2037</v>
      </c>
      <c r="BC98" s="285" t="s">
        <v>574</v>
      </c>
      <c r="BD98" s="285"/>
      <c r="BE98" s="293" t="str">
        <f t="shared" si="19"/>
        <v>&gt;=0</v>
      </c>
      <c r="BF98" s="293" t="s">
        <v>84</v>
      </c>
      <c r="BG98" s="293" t="s">
        <v>84</v>
      </c>
    </row>
    <row r="99" spans="1:59" ht="13.5" hidden="1" thickBot="1">
      <c r="A99" s="197"/>
      <c r="B99" s="763"/>
      <c r="C99" s="247"/>
      <c r="D99" s="764"/>
      <c r="E99" s="556"/>
      <c r="F99" s="556"/>
      <c r="G99" s="556"/>
      <c r="H99" s="556"/>
      <c r="I99" s="556"/>
      <c r="J99" s="556"/>
      <c r="K99" s="556"/>
      <c r="L99" s="556"/>
      <c r="M99" s="556"/>
      <c r="N99" s="556"/>
      <c r="O99" s="556"/>
      <c r="P99" s="556"/>
      <c r="Q99" s="556"/>
      <c r="R99" s="556"/>
      <c r="S99" s="556"/>
      <c r="T99" s="556"/>
      <c r="U99" s="556"/>
      <c r="V99" s="556"/>
      <c r="W99" s="556"/>
      <c r="X99" s="556"/>
      <c r="Y99" s="556"/>
      <c r="Z99" s="556"/>
      <c r="AA99" s="556"/>
      <c r="AB99" s="556"/>
      <c r="AC99" s="556"/>
      <c r="AD99" s="557"/>
      <c r="AE99" s="557"/>
      <c r="AF99" s="557"/>
      <c r="AG99" s="557"/>
      <c r="AH99" s="557"/>
      <c r="AI99" s="557"/>
      <c r="AJ99" s="557"/>
      <c r="AK99" s="557"/>
      <c r="AL99" s="557"/>
      <c r="AM99" s="557"/>
      <c r="AN99" s="558"/>
      <c r="AP99" s="87" t="s">
        <v>859</v>
      </c>
      <c r="AT99" s="559" t="str">
        <f t="shared" ca="1" si="22"/>
        <v>W</v>
      </c>
      <c r="AU99" s="559">
        <f t="shared" si="23"/>
        <v>81</v>
      </c>
      <c r="AV99" s="285" t="str">
        <f t="shared" ca="1" si="20"/>
        <v>W81</v>
      </c>
      <c r="AW99" s="293">
        <f t="shared" si="17"/>
        <v>7</v>
      </c>
      <c r="AX99" s="285" t="str">
        <f t="shared" ca="1" si="18"/>
        <v>7. Ownership - Capital Costs</v>
      </c>
      <c r="AY99" s="293" t="s">
        <v>1570</v>
      </c>
      <c r="AZ99" s="285" t="s">
        <v>606</v>
      </c>
      <c r="BA99" s="285">
        <v>2038</v>
      </c>
      <c r="BB99" s="285" t="str">
        <f t="shared" ca="1" si="21"/>
        <v>7_W81_Permitting_2038</v>
      </c>
      <c r="BC99" s="285" t="s">
        <v>574</v>
      </c>
      <c r="BD99" s="285"/>
      <c r="BE99" s="293" t="str">
        <f t="shared" si="19"/>
        <v>&gt;=0</v>
      </c>
      <c r="BF99" s="293" t="s">
        <v>84</v>
      </c>
      <c r="BG99" s="293" t="s">
        <v>84</v>
      </c>
    </row>
    <row r="100" spans="1:59" ht="13.5" hidden="1" thickBot="1">
      <c r="A100" s="197"/>
      <c r="B100" s="763"/>
      <c r="C100" s="247"/>
      <c r="D100" s="764"/>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7"/>
      <c r="AE100" s="557"/>
      <c r="AF100" s="557"/>
      <c r="AG100" s="557"/>
      <c r="AH100" s="557"/>
      <c r="AI100" s="557"/>
      <c r="AJ100" s="557"/>
      <c r="AK100" s="557"/>
      <c r="AL100" s="557"/>
      <c r="AM100" s="557"/>
      <c r="AN100" s="558"/>
      <c r="AP100" s="87" t="s">
        <v>859</v>
      </c>
      <c r="AT100" s="559" t="str">
        <f t="shared" ca="1" si="22"/>
        <v>X</v>
      </c>
      <c r="AU100" s="559">
        <f t="shared" si="23"/>
        <v>81</v>
      </c>
      <c r="AV100" s="285" t="str">
        <f t="shared" ca="1" si="20"/>
        <v>X81</v>
      </c>
      <c r="AW100" s="293">
        <f t="shared" si="17"/>
        <v>7</v>
      </c>
      <c r="AX100" s="285" t="str">
        <f t="shared" ca="1" si="18"/>
        <v>7. Ownership - Capital Costs</v>
      </c>
      <c r="AY100" s="293" t="s">
        <v>1570</v>
      </c>
      <c r="AZ100" s="285" t="s">
        <v>606</v>
      </c>
      <c r="BA100" s="285">
        <v>2039</v>
      </c>
      <c r="BB100" s="285" t="str">
        <f t="shared" ca="1" si="21"/>
        <v>7_X81_Permitting_2039</v>
      </c>
      <c r="BC100" s="285" t="s">
        <v>574</v>
      </c>
      <c r="BD100" s="285"/>
      <c r="BE100" s="293" t="str">
        <f t="shared" si="19"/>
        <v>&gt;=0</v>
      </c>
      <c r="BF100" s="293" t="s">
        <v>84</v>
      </c>
      <c r="BG100" s="293" t="s">
        <v>84</v>
      </c>
    </row>
    <row r="101" spans="1:59" ht="13.5" hidden="1" thickBot="1">
      <c r="A101" s="197"/>
      <c r="B101" s="763"/>
      <c r="C101" s="247"/>
      <c r="D101" s="764"/>
      <c r="E101" s="556"/>
      <c r="F101" s="556"/>
      <c r="G101" s="556"/>
      <c r="H101" s="556"/>
      <c r="I101" s="556"/>
      <c r="J101" s="556"/>
      <c r="K101" s="556"/>
      <c r="L101" s="556"/>
      <c r="M101" s="556"/>
      <c r="N101" s="556"/>
      <c r="O101" s="556"/>
      <c r="P101" s="556"/>
      <c r="Q101" s="556"/>
      <c r="R101" s="556"/>
      <c r="S101" s="556"/>
      <c r="T101" s="556"/>
      <c r="U101" s="556"/>
      <c r="V101" s="556"/>
      <c r="W101" s="556"/>
      <c r="X101" s="556"/>
      <c r="Y101" s="556"/>
      <c r="Z101" s="556"/>
      <c r="AA101" s="556"/>
      <c r="AB101" s="556"/>
      <c r="AC101" s="556"/>
      <c r="AD101" s="557"/>
      <c r="AE101" s="557"/>
      <c r="AF101" s="557"/>
      <c r="AG101" s="557"/>
      <c r="AH101" s="557"/>
      <c r="AI101" s="557"/>
      <c r="AJ101" s="557"/>
      <c r="AK101" s="557"/>
      <c r="AL101" s="557"/>
      <c r="AM101" s="557"/>
      <c r="AN101" s="558"/>
      <c r="AP101" s="87" t="s">
        <v>859</v>
      </c>
      <c r="AT101" s="559" t="str">
        <f t="shared" ca="1" si="22"/>
        <v>Y</v>
      </c>
      <c r="AU101" s="559">
        <f t="shared" si="23"/>
        <v>81</v>
      </c>
      <c r="AV101" s="285" t="str">
        <f t="shared" ca="1" si="20"/>
        <v>Y81</v>
      </c>
      <c r="AW101" s="293">
        <f t="shared" si="17"/>
        <v>7</v>
      </c>
      <c r="AX101" s="285" t="str">
        <f t="shared" ca="1" si="18"/>
        <v>7. Ownership - Capital Costs</v>
      </c>
      <c r="AY101" s="293" t="s">
        <v>1570</v>
      </c>
      <c r="AZ101" s="285" t="s">
        <v>606</v>
      </c>
      <c r="BA101" s="285">
        <v>2040</v>
      </c>
      <c r="BB101" s="285" t="str">
        <f t="shared" ca="1" si="21"/>
        <v>7_Y81_Permitting_2040</v>
      </c>
      <c r="BC101" s="285" t="s">
        <v>574</v>
      </c>
      <c r="BD101" s="285"/>
      <c r="BE101" s="293" t="str">
        <f t="shared" si="19"/>
        <v>&gt;=0</v>
      </c>
      <c r="BF101" s="293" t="s">
        <v>84</v>
      </c>
      <c r="BG101" s="293" t="s">
        <v>84</v>
      </c>
    </row>
    <row r="102" spans="1:59" ht="13.5" hidden="1" thickBot="1">
      <c r="A102" s="197"/>
      <c r="B102" s="763"/>
      <c r="C102" s="247"/>
      <c r="D102" s="764"/>
      <c r="E102" s="556"/>
      <c r="F102" s="556"/>
      <c r="G102" s="556"/>
      <c r="H102" s="556"/>
      <c r="I102" s="556"/>
      <c r="J102" s="556"/>
      <c r="K102" s="556"/>
      <c r="L102" s="556"/>
      <c r="M102" s="556"/>
      <c r="N102" s="556"/>
      <c r="O102" s="556"/>
      <c r="P102" s="556"/>
      <c r="Q102" s="556"/>
      <c r="R102" s="556"/>
      <c r="S102" s="556"/>
      <c r="T102" s="556"/>
      <c r="U102" s="556"/>
      <c r="V102" s="556"/>
      <c r="W102" s="556"/>
      <c r="X102" s="556"/>
      <c r="Y102" s="556"/>
      <c r="Z102" s="556"/>
      <c r="AA102" s="556"/>
      <c r="AB102" s="556"/>
      <c r="AC102" s="556"/>
      <c r="AD102" s="557"/>
      <c r="AE102" s="557"/>
      <c r="AF102" s="557"/>
      <c r="AG102" s="557"/>
      <c r="AH102" s="557"/>
      <c r="AI102" s="557"/>
      <c r="AJ102" s="557"/>
      <c r="AK102" s="557"/>
      <c r="AL102" s="557"/>
      <c r="AM102" s="557"/>
      <c r="AN102" s="558"/>
      <c r="AP102" s="87" t="s">
        <v>859</v>
      </c>
      <c r="AT102" s="559" t="str">
        <f t="shared" ca="1" si="22"/>
        <v>Z</v>
      </c>
      <c r="AU102" s="559">
        <f t="shared" si="23"/>
        <v>81</v>
      </c>
      <c r="AV102" s="285" t="str">
        <f t="shared" ca="1" si="20"/>
        <v>Z81</v>
      </c>
      <c r="AW102" s="293">
        <f t="shared" si="17"/>
        <v>7</v>
      </c>
      <c r="AX102" s="285" t="str">
        <f t="shared" ca="1" si="18"/>
        <v>7. Ownership - Capital Costs</v>
      </c>
      <c r="AY102" s="293" t="s">
        <v>1570</v>
      </c>
      <c r="AZ102" s="285" t="s">
        <v>606</v>
      </c>
      <c r="BA102" s="285">
        <v>2041</v>
      </c>
      <c r="BB102" s="285" t="str">
        <f t="shared" ca="1" si="21"/>
        <v>7_Z81_Permitting_2041</v>
      </c>
      <c r="BC102" s="285" t="s">
        <v>574</v>
      </c>
      <c r="BD102" s="285"/>
      <c r="BE102" s="293" t="str">
        <f t="shared" si="19"/>
        <v>&gt;=0</v>
      </c>
      <c r="BF102" s="293" t="s">
        <v>84</v>
      </c>
      <c r="BG102" s="293" t="s">
        <v>84</v>
      </c>
    </row>
    <row r="103" spans="1:59" ht="13.5" hidden="1" thickBot="1">
      <c r="A103" s="197"/>
      <c r="B103" s="763"/>
      <c r="C103" s="247"/>
      <c r="D103" s="764"/>
      <c r="E103" s="556"/>
      <c r="F103" s="556"/>
      <c r="G103" s="556"/>
      <c r="H103" s="556"/>
      <c r="I103" s="556"/>
      <c r="J103" s="556"/>
      <c r="K103" s="556"/>
      <c r="L103" s="556"/>
      <c r="M103" s="556"/>
      <c r="N103" s="556"/>
      <c r="O103" s="556"/>
      <c r="P103" s="556"/>
      <c r="Q103" s="556"/>
      <c r="R103" s="556"/>
      <c r="S103" s="556"/>
      <c r="T103" s="556"/>
      <c r="U103" s="556"/>
      <c r="V103" s="556"/>
      <c r="W103" s="556"/>
      <c r="X103" s="556"/>
      <c r="Y103" s="556"/>
      <c r="Z103" s="556"/>
      <c r="AA103" s="556"/>
      <c r="AB103" s="556"/>
      <c r="AC103" s="556"/>
      <c r="AD103" s="557"/>
      <c r="AE103" s="557"/>
      <c r="AF103" s="557"/>
      <c r="AG103" s="557"/>
      <c r="AH103" s="557"/>
      <c r="AI103" s="557"/>
      <c r="AJ103" s="557"/>
      <c r="AK103" s="557"/>
      <c r="AL103" s="557"/>
      <c r="AM103" s="557"/>
      <c r="AN103" s="558"/>
      <c r="AP103" s="87" t="s">
        <v>859</v>
      </c>
      <c r="AT103" s="559" t="str">
        <f t="shared" ca="1" si="22"/>
        <v>AA</v>
      </c>
      <c r="AU103" s="559">
        <f t="shared" si="23"/>
        <v>81</v>
      </c>
      <c r="AV103" s="285" t="str">
        <f t="shared" ca="1" si="20"/>
        <v>AA81</v>
      </c>
      <c r="AW103" s="293">
        <f t="shared" si="17"/>
        <v>7</v>
      </c>
      <c r="AX103" s="285" t="str">
        <f t="shared" ca="1" si="18"/>
        <v>7. Ownership - Capital Costs</v>
      </c>
      <c r="AY103" s="293" t="s">
        <v>1570</v>
      </c>
      <c r="AZ103" s="285" t="s">
        <v>606</v>
      </c>
      <c r="BA103" s="285">
        <v>2042</v>
      </c>
      <c r="BB103" s="285" t="str">
        <f t="shared" ca="1" si="21"/>
        <v>7_AA81_Permitting_2042</v>
      </c>
      <c r="BC103" s="285" t="s">
        <v>574</v>
      </c>
      <c r="BD103" s="285"/>
      <c r="BE103" s="293" t="str">
        <f t="shared" si="19"/>
        <v>&gt;=0</v>
      </c>
      <c r="BF103" s="293" t="s">
        <v>84</v>
      </c>
      <c r="BG103" s="293" t="s">
        <v>84</v>
      </c>
    </row>
    <row r="104" spans="1:59" ht="13.5" hidden="1" thickBot="1">
      <c r="A104" s="197"/>
      <c r="B104" s="763"/>
      <c r="C104" s="247"/>
      <c r="D104" s="764"/>
      <c r="E104" s="556"/>
      <c r="F104" s="556"/>
      <c r="G104" s="556"/>
      <c r="H104" s="556"/>
      <c r="I104" s="556"/>
      <c r="J104" s="556"/>
      <c r="K104" s="556"/>
      <c r="L104" s="556"/>
      <c r="M104" s="556"/>
      <c r="N104" s="556"/>
      <c r="O104" s="556"/>
      <c r="P104" s="556"/>
      <c r="Q104" s="556"/>
      <c r="R104" s="556"/>
      <c r="S104" s="556"/>
      <c r="T104" s="556"/>
      <c r="U104" s="556"/>
      <c r="V104" s="556"/>
      <c r="W104" s="556"/>
      <c r="X104" s="556"/>
      <c r="Y104" s="556"/>
      <c r="Z104" s="556"/>
      <c r="AA104" s="556"/>
      <c r="AB104" s="556"/>
      <c r="AC104" s="556"/>
      <c r="AD104" s="557"/>
      <c r="AE104" s="557"/>
      <c r="AF104" s="557"/>
      <c r="AG104" s="557"/>
      <c r="AH104" s="557"/>
      <c r="AI104" s="557"/>
      <c r="AJ104" s="557"/>
      <c r="AK104" s="557"/>
      <c r="AL104" s="557"/>
      <c r="AM104" s="557"/>
      <c r="AN104" s="558"/>
      <c r="AP104" s="87" t="s">
        <v>859</v>
      </c>
      <c r="AT104" s="559" t="str">
        <f t="shared" ca="1" si="22"/>
        <v>AB</v>
      </c>
      <c r="AU104" s="559">
        <f t="shared" si="23"/>
        <v>81</v>
      </c>
      <c r="AV104" s="285" t="str">
        <f t="shared" ca="1" si="20"/>
        <v>AB81</v>
      </c>
      <c r="AW104" s="293">
        <f t="shared" si="17"/>
        <v>7</v>
      </c>
      <c r="AX104" s="285" t="str">
        <f t="shared" ca="1" si="18"/>
        <v>7. Ownership - Capital Costs</v>
      </c>
      <c r="AY104" s="293" t="s">
        <v>1570</v>
      </c>
      <c r="AZ104" s="285" t="s">
        <v>606</v>
      </c>
      <c r="BA104" s="285">
        <v>2043</v>
      </c>
      <c r="BB104" s="285" t="str">
        <f t="shared" ca="1" si="21"/>
        <v>7_AB81_Permitting_2043</v>
      </c>
      <c r="BC104" s="285" t="s">
        <v>574</v>
      </c>
      <c r="BD104" s="285"/>
      <c r="BE104" s="293" t="str">
        <f t="shared" si="19"/>
        <v>&gt;=0</v>
      </c>
      <c r="BF104" s="293" t="s">
        <v>84</v>
      </c>
      <c r="BG104" s="293" t="s">
        <v>84</v>
      </c>
    </row>
    <row r="105" spans="1:59" ht="13.5" hidden="1" thickBot="1">
      <c r="A105" s="197"/>
      <c r="B105" s="763"/>
      <c r="C105" s="247"/>
      <c r="D105" s="764"/>
      <c r="E105" s="556"/>
      <c r="F105" s="556"/>
      <c r="G105" s="556"/>
      <c r="H105" s="556"/>
      <c r="I105" s="556"/>
      <c r="J105" s="556"/>
      <c r="K105" s="556"/>
      <c r="L105" s="556"/>
      <c r="M105" s="556"/>
      <c r="N105" s="556"/>
      <c r="O105" s="556"/>
      <c r="P105" s="556"/>
      <c r="Q105" s="556"/>
      <c r="R105" s="556"/>
      <c r="S105" s="556"/>
      <c r="T105" s="556"/>
      <c r="U105" s="556"/>
      <c r="V105" s="556"/>
      <c r="W105" s="556"/>
      <c r="X105" s="556"/>
      <c r="Y105" s="556"/>
      <c r="Z105" s="556"/>
      <c r="AA105" s="556"/>
      <c r="AB105" s="556"/>
      <c r="AC105" s="556"/>
      <c r="AD105" s="557"/>
      <c r="AE105" s="557"/>
      <c r="AF105" s="557"/>
      <c r="AG105" s="557"/>
      <c r="AH105" s="557"/>
      <c r="AI105" s="557"/>
      <c r="AJ105" s="557"/>
      <c r="AK105" s="557"/>
      <c r="AL105" s="557"/>
      <c r="AM105" s="557"/>
      <c r="AN105" s="558"/>
      <c r="AP105" s="87" t="s">
        <v>859</v>
      </c>
      <c r="AT105" s="559" t="str">
        <f t="shared" ca="1" si="22"/>
        <v>AC</v>
      </c>
      <c r="AU105" s="559">
        <f t="shared" si="23"/>
        <v>81</v>
      </c>
      <c r="AV105" s="285" t="str">
        <f t="shared" ca="1" si="20"/>
        <v>AC81</v>
      </c>
      <c r="AW105" s="293">
        <f t="shared" si="17"/>
        <v>7</v>
      </c>
      <c r="AX105" s="285" t="str">
        <f t="shared" ca="1" si="18"/>
        <v>7. Ownership - Capital Costs</v>
      </c>
      <c r="AY105" s="293" t="s">
        <v>1570</v>
      </c>
      <c r="AZ105" s="285" t="s">
        <v>606</v>
      </c>
      <c r="BA105" s="285">
        <v>2044</v>
      </c>
      <c r="BB105" s="285" t="str">
        <f t="shared" ca="1" si="21"/>
        <v>7_AC81_Permitting_2044</v>
      </c>
      <c r="BC105" s="285" t="s">
        <v>574</v>
      </c>
      <c r="BD105" s="285"/>
      <c r="BE105" s="293" t="str">
        <f t="shared" si="19"/>
        <v>&gt;=0</v>
      </c>
      <c r="BF105" s="293" t="s">
        <v>84</v>
      </c>
      <c r="BG105" s="293" t="s">
        <v>84</v>
      </c>
    </row>
    <row r="106" spans="1:59" ht="13.5" hidden="1" thickBot="1">
      <c r="A106" s="197"/>
      <c r="B106" s="763"/>
      <c r="C106" s="247"/>
      <c r="D106" s="764"/>
      <c r="E106" s="556"/>
      <c r="F106" s="556"/>
      <c r="G106" s="556"/>
      <c r="H106" s="556"/>
      <c r="I106" s="556"/>
      <c r="J106" s="556"/>
      <c r="K106" s="556"/>
      <c r="L106" s="556"/>
      <c r="M106" s="556"/>
      <c r="N106" s="556"/>
      <c r="O106" s="556"/>
      <c r="P106" s="556"/>
      <c r="Q106" s="556"/>
      <c r="R106" s="556"/>
      <c r="S106" s="556"/>
      <c r="T106" s="556"/>
      <c r="U106" s="556"/>
      <c r="V106" s="556"/>
      <c r="W106" s="556"/>
      <c r="X106" s="556"/>
      <c r="Y106" s="556"/>
      <c r="Z106" s="556"/>
      <c r="AA106" s="556"/>
      <c r="AB106" s="556"/>
      <c r="AC106" s="556"/>
      <c r="AD106" s="557"/>
      <c r="AE106" s="557"/>
      <c r="AF106" s="557"/>
      <c r="AG106" s="557"/>
      <c r="AH106" s="557"/>
      <c r="AI106" s="557"/>
      <c r="AJ106" s="557"/>
      <c r="AK106" s="557"/>
      <c r="AL106" s="557"/>
      <c r="AM106" s="557"/>
      <c r="AN106" s="558"/>
      <c r="AP106" s="87" t="s">
        <v>859</v>
      </c>
      <c r="AT106" s="559" t="str">
        <f t="shared" ca="1" si="22"/>
        <v>AD</v>
      </c>
      <c r="AU106" s="559">
        <f t="shared" si="23"/>
        <v>81</v>
      </c>
      <c r="AV106" s="285" t="str">
        <f t="shared" ca="1" si="20"/>
        <v>AD81</v>
      </c>
      <c r="AW106" s="293">
        <f t="shared" si="17"/>
        <v>7</v>
      </c>
      <c r="AX106" s="285" t="str">
        <f t="shared" ca="1" si="18"/>
        <v>7. Ownership - Capital Costs</v>
      </c>
      <c r="AY106" s="293" t="s">
        <v>1570</v>
      </c>
      <c r="AZ106" s="285" t="s">
        <v>606</v>
      </c>
      <c r="BA106" s="285">
        <v>2045</v>
      </c>
      <c r="BB106" s="285" t="str">
        <f t="shared" ca="1" si="21"/>
        <v>7_AD81_Permitting_2045</v>
      </c>
      <c r="BC106" s="285" t="s">
        <v>574</v>
      </c>
      <c r="BD106" s="285"/>
      <c r="BE106" s="293" t="str">
        <f t="shared" si="19"/>
        <v>&gt;=0</v>
      </c>
      <c r="BF106" s="293" t="s">
        <v>84</v>
      </c>
      <c r="BG106" s="293" t="s">
        <v>84</v>
      </c>
    </row>
    <row r="107" spans="1:59" ht="13.5" hidden="1" thickBot="1">
      <c r="A107" s="197"/>
      <c r="B107" s="763"/>
      <c r="C107" s="247"/>
      <c r="D107" s="764"/>
      <c r="E107" s="556"/>
      <c r="F107" s="556"/>
      <c r="G107" s="556"/>
      <c r="H107" s="556"/>
      <c r="I107" s="556"/>
      <c r="J107" s="556"/>
      <c r="K107" s="556"/>
      <c r="L107" s="556"/>
      <c r="M107" s="556"/>
      <c r="N107" s="556"/>
      <c r="O107" s="556"/>
      <c r="P107" s="556"/>
      <c r="Q107" s="556"/>
      <c r="R107" s="556"/>
      <c r="S107" s="556"/>
      <c r="T107" s="556"/>
      <c r="U107" s="556"/>
      <c r="V107" s="556"/>
      <c r="W107" s="556"/>
      <c r="X107" s="556"/>
      <c r="Y107" s="556"/>
      <c r="Z107" s="556"/>
      <c r="AA107" s="556"/>
      <c r="AB107" s="556"/>
      <c r="AC107" s="556"/>
      <c r="AD107" s="557"/>
      <c r="AE107" s="557"/>
      <c r="AF107" s="557"/>
      <c r="AG107" s="557"/>
      <c r="AH107" s="557"/>
      <c r="AI107" s="557"/>
      <c r="AJ107" s="557"/>
      <c r="AK107" s="557"/>
      <c r="AL107" s="557"/>
      <c r="AM107" s="557"/>
      <c r="AN107" s="558"/>
      <c r="AP107" s="87" t="s">
        <v>859</v>
      </c>
      <c r="AT107" s="559" t="str">
        <f t="shared" ca="1" si="22"/>
        <v>AE</v>
      </c>
      <c r="AU107" s="559">
        <f t="shared" si="23"/>
        <v>81</v>
      </c>
      <c r="AV107" s="285" t="str">
        <f t="shared" ca="1" si="20"/>
        <v>AE81</v>
      </c>
      <c r="AW107" s="293">
        <f t="shared" si="17"/>
        <v>7</v>
      </c>
      <c r="AX107" s="285" t="str">
        <f t="shared" ca="1" si="18"/>
        <v>7. Ownership - Capital Costs</v>
      </c>
      <c r="AY107" s="293" t="s">
        <v>1570</v>
      </c>
      <c r="AZ107" s="285" t="s">
        <v>606</v>
      </c>
      <c r="BA107" s="285">
        <v>2046</v>
      </c>
      <c r="BB107" s="285" t="str">
        <f t="shared" ca="1" si="21"/>
        <v>7_AE81_Permitting_2046</v>
      </c>
      <c r="BC107" s="285" t="s">
        <v>574</v>
      </c>
      <c r="BD107" s="285"/>
      <c r="BE107" s="293" t="str">
        <f t="shared" si="19"/>
        <v>&gt;=0</v>
      </c>
      <c r="BF107" s="293" t="s">
        <v>84</v>
      </c>
      <c r="BG107" s="293" t="s">
        <v>84</v>
      </c>
    </row>
    <row r="108" spans="1:59" ht="13.5" hidden="1" thickBot="1">
      <c r="A108" s="197"/>
      <c r="B108" s="763"/>
      <c r="C108" s="247"/>
      <c r="D108" s="764"/>
      <c r="E108" s="556"/>
      <c r="F108" s="556"/>
      <c r="G108" s="556"/>
      <c r="H108" s="556"/>
      <c r="I108" s="556"/>
      <c r="J108" s="556"/>
      <c r="K108" s="556"/>
      <c r="L108" s="556"/>
      <c r="M108" s="556"/>
      <c r="N108" s="556"/>
      <c r="O108" s="556"/>
      <c r="P108" s="556"/>
      <c r="Q108" s="556"/>
      <c r="R108" s="556"/>
      <c r="S108" s="556"/>
      <c r="T108" s="556"/>
      <c r="U108" s="556"/>
      <c r="V108" s="556"/>
      <c r="W108" s="556"/>
      <c r="X108" s="556"/>
      <c r="Y108" s="556"/>
      <c r="Z108" s="556"/>
      <c r="AA108" s="556"/>
      <c r="AB108" s="556"/>
      <c r="AC108" s="556"/>
      <c r="AD108" s="557"/>
      <c r="AE108" s="557"/>
      <c r="AF108" s="557"/>
      <c r="AG108" s="557"/>
      <c r="AH108" s="557"/>
      <c r="AI108" s="557"/>
      <c r="AJ108" s="557"/>
      <c r="AK108" s="557"/>
      <c r="AL108" s="557"/>
      <c r="AM108" s="557"/>
      <c r="AN108" s="558"/>
      <c r="AP108" s="87" t="s">
        <v>859</v>
      </c>
      <c r="AT108" s="559" t="str">
        <f t="shared" ca="1" si="22"/>
        <v>AF</v>
      </c>
      <c r="AU108" s="559">
        <f t="shared" si="23"/>
        <v>81</v>
      </c>
      <c r="AV108" s="285" t="str">
        <f t="shared" ca="1" si="20"/>
        <v>AF81</v>
      </c>
      <c r="AW108" s="293">
        <f t="shared" si="17"/>
        <v>7</v>
      </c>
      <c r="AX108" s="285" t="str">
        <f t="shared" ca="1" si="18"/>
        <v>7. Ownership - Capital Costs</v>
      </c>
      <c r="AY108" s="293" t="s">
        <v>1570</v>
      </c>
      <c r="AZ108" s="285" t="s">
        <v>606</v>
      </c>
      <c r="BA108" s="285">
        <v>2047</v>
      </c>
      <c r="BB108" s="285" t="str">
        <f t="shared" ca="1" si="21"/>
        <v>7_AF81_Permitting_2047</v>
      </c>
      <c r="BC108" s="285" t="s">
        <v>574</v>
      </c>
      <c r="BD108" s="285"/>
      <c r="BE108" s="293" t="str">
        <f t="shared" si="19"/>
        <v>&gt;=0</v>
      </c>
      <c r="BF108" s="293" t="s">
        <v>84</v>
      </c>
      <c r="BG108" s="293" t="s">
        <v>84</v>
      </c>
    </row>
    <row r="109" spans="1:59" ht="13.5" hidden="1" thickBot="1">
      <c r="A109" s="197"/>
      <c r="B109" s="763"/>
      <c r="C109" s="247"/>
      <c r="D109" s="764"/>
      <c r="E109" s="556"/>
      <c r="F109" s="556"/>
      <c r="G109" s="556"/>
      <c r="H109" s="556"/>
      <c r="I109" s="556"/>
      <c r="J109" s="556"/>
      <c r="K109" s="556"/>
      <c r="L109" s="556"/>
      <c r="M109" s="556"/>
      <c r="N109" s="556"/>
      <c r="O109" s="556"/>
      <c r="P109" s="556"/>
      <c r="Q109" s="556"/>
      <c r="R109" s="556"/>
      <c r="S109" s="556"/>
      <c r="T109" s="556"/>
      <c r="U109" s="556"/>
      <c r="V109" s="556"/>
      <c r="W109" s="556"/>
      <c r="X109" s="556"/>
      <c r="Y109" s="556"/>
      <c r="Z109" s="556"/>
      <c r="AA109" s="556"/>
      <c r="AB109" s="556"/>
      <c r="AC109" s="556"/>
      <c r="AD109" s="557"/>
      <c r="AE109" s="557"/>
      <c r="AF109" s="557"/>
      <c r="AG109" s="557"/>
      <c r="AH109" s="557"/>
      <c r="AI109" s="557"/>
      <c r="AJ109" s="557"/>
      <c r="AK109" s="557"/>
      <c r="AL109" s="557"/>
      <c r="AM109" s="557"/>
      <c r="AN109" s="558"/>
      <c r="AP109" s="87" t="s">
        <v>859</v>
      </c>
      <c r="AT109" s="559" t="str">
        <f t="shared" ca="1" si="22"/>
        <v>AG</v>
      </c>
      <c r="AU109" s="559">
        <f t="shared" si="23"/>
        <v>81</v>
      </c>
      <c r="AV109" s="285" t="str">
        <f t="shared" ca="1" si="20"/>
        <v>AG81</v>
      </c>
      <c r="AW109" s="293">
        <f t="shared" si="17"/>
        <v>7</v>
      </c>
      <c r="AX109" s="285" t="str">
        <f t="shared" ca="1" si="18"/>
        <v>7. Ownership - Capital Costs</v>
      </c>
      <c r="AY109" s="293" t="s">
        <v>1570</v>
      </c>
      <c r="AZ109" s="285" t="s">
        <v>606</v>
      </c>
      <c r="BA109" s="285">
        <v>2048</v>
      </c>
      <c r="BB109" s="285" t="str">
        <f t="shared" ca="1" si="21"/>
        <v>7_AG81_Permitting_2048</v>
      </c>
      <c r="BC109" s="285" t="s">
        <v>574</v>
      </c>
      <c r="BD109" s="285"/>
      <c r="BE109" s="293" t="str">
        <f t="shared" si="19"/>
        <v>&gt;=0</v>
      </c>
      <c r="BF109" s="293" t="s">
        <v>84</v>
      </c>
      <c r="BG109" s="293" t="s">
        <v>84</v>
      </c>
    </row>
    <row r="110" spans="1:59" ht="13.5" hidden="1" thickBot="1">
      <c r="A110" s="197"/>
      <c r="B110" s="763"/>
      <c r="C110" s="247"/>
      <c r="D110" s="764"/>
      <c r="E110" s="556"/>
      <c r="F110" s="556"/>
      <c r="G110" s="556"/>
      <c r="H110" s="556"/>
      <c r="I110" s="556"/>
      <c r="J110" s="556"/>
      <c r="K110" s="556"/>
      <c r="L110" s="556"/>
      <c r="M110" s="556"/>
      <c r="N110" s="556"/>
      <c r="O110" s="556"/>
      <c r="P110" s="556"/>
      <c r="Q110" s="556"/>
      <c r="R110" s="556"/>
      <c r="S110" s="556"/>
      <c r="T110" s="556"/>
      <c r="U110" s="556"/>
      <c r="V110" s="556"/>
      <c r="W110" s="556"/>
      <c r="X110" s="556"/>
      <c r="Y110" s="556"/>
      <c r="Z110" s="556"/>
      <c r="AA110" s="556"/>
      <c r="AB110" s="556"/>
      <c r="AC110" s="556"/>
      <c r="AD110" s="557"/>
      <c r="AE110" s="557"/>
      <c r="AF110" s="557"/>
      <c r="AG110" s="557"/>
      <c r="AH110" s="557"/>
      <c r="AI110" s="557"/>
      <c r="AJ110" s="557"/>
      <c r="AK110" s="557"/>
      <c r="AL110" s="557"/>
      <c r="AM110" s="557"/>
      <c r="AN110" s="558"/>
      <c r="AP110" s="87" t="s">
        <v>859</v>
      </c>
      <c r="AT110" s="559" t="str">
        <f t="shared" ca="1" si="22"/>
        <v>AH</v>
      </c>
      <c r="AU110" s="559">
        <f t="shared" si="23"/>
        <v>81</v>
      </c>
      <c r="AV110" s="285" t="str">
        <f t="shared" ca="1" si="20"/>
        <v>AH81</v>
      </c>
      <c r="AW110" s="293">
        <f t="shared" si="17"/>
        <v>7</v>
      </c>
      <c r="AX110" s="285" t="str">
        <f t="shared" ca="1" si="18"/>
        <v>7. Ownership - Capital Costs</v>
      </c>
      <c r="AY110" s="293" t="s">
        <v>1570</v>
      </c>
      <c r="AZ110" s="285" t="s">
        <v>606</v>
      </c>
      <c r="BA110" s="285">
        <v>2049</v>
      </c>
      <c r="BB110" s="285" t="str">
        <f t="shared" ca="1" si="21"/>
        <v>7_AH81_Permitting_2049</v>
      </c>
      <c r="BC110" s="285" t="s">
        <v>574</v>
      </c>
      <c r="BD110" s="285"/>
      <c r="BE110" s="293" t="str">
        <f t="shared" si="19"/>
        <v>&gt;=0</v>
      </c>
      <c r="BF110" s="293" t="s">
        <v>84</v>
      </c>
      <c r="BG110" s="293" t="s">
        <v>84</v>
      </c>
    </row>
    <row r="111" spans="1:59" ht="13.5" hidden="1" thickBot="1">
      <c r="A111" s="197"/>
      <c r="B111" s="763"/>
      <c r="C111" s="247"/>
      <c r="D111" s="764"/>
      <c r="E111" s="556"/>
      <c r="F111" s="556"/>
      <c r="G111" s="556"/>
      <c r="H111" s="556"/>
      <c r="I111" s="556"/>
      <c r="J111" s="556"/>
      <c r="K111" s="556"/>
      <c r="L111" s="556"/>
      <c r="M111" s="556"/>
      <c r="N111" s="556"/>
      <c r="O111" s="556"/>
      <c r="P111" s="556"/>
      <c r="Q111" s="556"/>
      <c r="R111" s="556"/>
      <c r="S111" s="556"/>
      <c r="T111" s="556"/>
      <c r="U111" s="556"/>
      <c r="V111" s="556"/>
      <c r="W111" s="556"/>
      <c r="X111" s="556"/>
      <c r="Y111" s="556"/>
      <c r="Z111" s="556"/>
      <c r="AA111" s="556"/>
      <c r="AB111" s="556"/>
      <c r="AC111" s="556"/>
      <c r="AD111" s="557"/>
      <c r="AE111" s="557"/>
      <c r="AF111" s="557"/>
      <c r="AG111" s="557"/>
      <c r="AH111" s="557"/>
      <c r="AI111" s="557"/>
      <c r="AJ111" s="557"/>
      <c r="AK111" s="557"/>
      <c r="AL111" s="557"/>
      <c r="AM111" s="557"/>
      <c r="AN111" s="558"/>
      <c r="AP111" s="87" t="s">
        <v>859</v>
      </c>
      <c r="AT111" s="559" t="str">
        <f t="shared" ca="1" si="22"/>
        <v>AI</v>
      </c>
      <c r="AU111" s="559">
        <f t="shared" si="23"/>
        <v>81</v>
      </c>
      <c r="AV111" s="285" t="str">
        <f t="shared" ca="1" si="20"/>
        <v>AI81</v>
      </c>
      <c r="AW111" s="293">
        <f t="shared" si="17"/>
        <v>7</v>
      </c>
      <c r="AX111" s="285" t="str">
        <f t="shared" ca="1" si="18"/>
        <v>7. Ownership - Capital Costs</v>
      </c>
      <c r="AY111" s="293" t="s">
        <v>1570</v>
      </c>
      <c r="AZ111" s="285" t="s">
        <v>606</v>
      </c>
      <c r="BA111" s="285">
        <v>2050</v>
      </c>
      <c r="BB111" s="285" t="str">
        <f t="shared" ca="1" si="21"/>
        <v>7_AI81_Permitting_2050</v>
      </c>
      <c r="BC111" s="285" t="s">
        <v>574</v>
      </c>
      <c r="BD111" s="285"/>
      <c r="BE111" s="293" t="str">
        <f t="shared" si="19"/>
        <v>&gt;=0</v>
      </c>
      <c r="BF111" s="293" t="s">
        <v>84</v>
      </c>
      <c r="BG111" s="293" t="s">
        <v>84</v>
      </c>
    </row>
    <row r="112" spans="1:59" ht="13.5" hidden="1" thickBot="1">
      <c r="A112" s="197"/>
      <c r="B112" s="763"/>
      <c r="C112" s="247"/>
      <c r="D112" s="764"/>
      <c r="E112" s="556"/>
      <c r="F112" s="556"/>
      <c r="G112" s="556"/>
      <c r="H112" s="556"/>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7"/>
      <c r="AE112" s="557"/>
      <c r="AF112" s="557"/>
      <c r="AG112" s="557"/>
      <c r="AH112" s="557"/>
      <c r="AI112" s="557"/>
      <c r="AJ112" s="557"/>
      <c r="AK112" s="557"/>
      <c r="AL112" s="557"/>
      <c r="AM112" s="557"/>
      <c r="AN112" s="558"/>
      <c r="AP112" s="87" t="s">
        <v>859</v>
      </c>
      <c r="AT112" s="559" t="str">
        <f t="shared" ca="1" si="22"/>
        <v>AJ</v>
      </c>
      <c r="AU112" s="559">
        <f t="shared" si="23"/>
        <v>81</v>
      </c>
      <c r="AV112" s="285" t="str">
        <f t="shared" ca="1" si="20"/>
        <v>AJ81</v>
      </c>
      <c r="AW112" s="293">
        <f t="shared" si="17"/>
        <v>7</v>
      </c>
      <c r="AX112" s="285" t="str">
        <f t="shared" ca="1" si="18"/>
        <v>7. Ownership - Capital Costs</v>
      </c>
      <c r="AY112" s="293" t="s">
        <v>1570</v>
      </c>
      <c r="AZ112" s="285" t="s">
        <v>606</v>
      </c>
      <c r="BA112" s="285">
        <v>2051</v>
      </c>
      <c r="BB112" s="285" t="str">
        <f t="shared" ca="1" si="21"/>
        <v>7_AJ81_Permitting_2051</v>
      </c>
      <c r="BC112" s="285" t="s">
        <v>574</v>
      </c>
      <c r="BD112" s="285"/>
      <c r="BE112" s="293" t="str">
        <f t="shared" si="19"/>
        <v>&gt;=0</v>
      </c>
      <c r="BF112" s="293" t="s">
        <v>84</v>
      </c>
      <c r="BG112" s="293" t="s">
        <v>84</v>
      </c>
    </row>
    <row r="113" spans="1:59" ht="13.5" hidden="1" thickBot="1">
      <c r="A113" s="197"/>
      <c r="B113" s="763"/>
      <c r="C113" s="247"/>
      <c r="D113" s="764"/>
      <c r="E113" s="556"/>
      <c r="F113" s="556"/>
      <c r="G113" s="556"/>
      <c r="H113" s="556"/>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7"/>
      <c r="AE113" s="557"/>
      <c r="AF113" s="557"/>
      <c r="AG113" s="557"/>
      <c r="AH113" s="557"/>
      <c r="AI113" s="557"/>
      <c r="AJ113" s="557"/>
      <c r="AK113" s="557"/>
      <c r="AL113" s="557"/>
      <c r="AM113" s="557"/>
      <c r="AN113" s="558"/>
      <c r="AP113" s="87" t="s">
        <v>859</v>
      </c>
      <c r="AT113" s="559" t="str">
        <f t="shared" ca="1" si="22"/>
        <v>AK</v>
      </c>
      <c r="AU113" s="559">
        <f t="shared" si="23"/>
        <v>81</v>
      </c>
      <c r="AV113" s="285" t="str">
        <f t="shared" ca="1" si="20"/>
        <v>AK81</v>
      </c>
      <c r="AW113" s="293">
        <f t="shared" si="17"/>
        <v>7</v>
      </c>
      <c r="AX113" s="285" t="str">
        <f t="shared" ca="1" si="18"/>
        <v>7. Ownership - Capital Costs</v>
      </c>
      <c r="AY113" s="293" t="s">
        <v>1570</v>
      </c>
      <c r="AZ113" s="285" t="s">
        <v>606</v>
      </c>
      <c r="BA113" s="285">
        <v>2052</v>
      </c>
      <c r="BB113" s="285" t="str">
        <f t="shared" ca="1" si="21"/>
        <v>7_AK81_Permitting_2052</v>
      </c>
      <c r="BC113" s="285" t="s">
        <v>574</v>
      </c>
      <c r="BD113" s="285"/>
      <c r="BE113" s="293" t="str">
        <f t="shared" si="19"/>
        <v>&gt;=0</v>
      </c>
      <c r="BF113" s="293" t="s">
        <v>84</v>
      </c>
      <c r="BG113" s="293" t="s">
        <v>84</v>
      </c>
    </row>
    <row r="114" spans="1:59" ht="13.5" hidden="1" thickBot="1">
      <c r="A114" s="197"/>
      <c r="B114" s="763"/>
      <c r="C114" s="247"/>
      <c r="D114" s="764"/>
      <c r="E114" s="556"/>
      <c r="F114" s="556"/>
      <c r="G114" s="556"/>
      <c r="H114" s="556"/>
      <c r="I114" s="556"/>
      <c r="J114" s="556"/>
      <c r="K114" s="556"/>
      <c r="L114" s="556"/>
      <c r="M114" s="556"/>
      <c r="N114" s="556"/>
      <c r="O114" s="556"/>
      <c r="P114" s="556"/>
      <c r="Q114" s="556"/>
      <c r="R114" s="556"/>
      <c r="S114" s="556"/>
      <c r="T114" s="556"/>
      <c r="U114" s="556"/>
      <c r="V114" s="556"/>
      <c r="W114" s="556"/>
      <c r="X114" s="556"/>
      <c r="Y114" s="556"/>
      <c r="Z114" s="556"/>
      <c r="AA114" s="556"/>
      <c r="AB114" s="556"/>
      <c r="AC114" s="556"/>
      <c r="AD114" s="557"/>
      <c r="AE114" s="557"/>
      <c r="AF114" s="557"/>
      <c r="AG114" s="557"/>
      <c r="AH114" s="557"/>
      <c r="AI114" s="557"/>
      <c r="AJ114" s="557"/>
      <c r="AK114" s="557"/>
      <c r="AL114" s="557"/>
      <c r="AM114" s="557"/>
      <c r="AN114" s="558"/>
      <c r="AP114" s="87" t="s">
        <v>859</v>
      </c>
      <c r="AT114" s="559" t="str">
        <f t="shared" ca="1" si="22"/>
        <v>AL</v>
      </c>
      <c r="AU114" s="559">
        <f t="shared" si="23"/>
        <v>81</v>
      </c>
      <c r="AV114" s="285" t="str">
        <f t="shared" ca="1" si="20"/>
        <v>AL81</v>
      </c>
      <c r="AW114" s="293">
        <f t="shared" si="17"/>
        <v>7</v>
      </c>
      <c r="AX114" s="285" t="str">
        <f t="shared" ca="1" si="18"/>
        <v>7. Ownership - Capital Costs</v>
      </c>
      <c r="AY114" s="293" t="s">
        <v>1570</v>
      </c>
      <c r="AZ114" s="285" t="s">
        <v>606</v>
      </c>
      <c r="BA114" s="285">
        <v>2053</v>
      </c>
      <c r="BB114" s="285" t="str">
        <f t="shared" ca="1" si="21"/>
        <v>7_AL81_Permitting_2053</v>
      </c>
      <c r="BC114" s="285" t="s">
        <v>574</v>
      </c>
      <c r="BD114" s="285"/>
      <c r="BE114" s="293" t="str">
        <f t="shared" si="19"/>
        <v>&gt;=0</v>
      </c>
      <c r="BF114" s="293" t="s">
        <v>84</v>
      </c>
      <c r="BG114" s="293" t="s">
        <v>84</v>
      </c>
    </row>
    <row r="115" spans="1:59" ht="13.5" hidden="1" thickBot="1">
      <c r="A115" s="197"/>
      <c r="B115" s="763"/>
      <c r="C115" s="247"/>
      <c r="D115" s="764"/>
      <c r="E115" s="556"/>
      <c r="F115" s="556"/>
      <c r="G115" s="556"/>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7"/>
      <c r="AE115" s="557"/>
      <c r="AF115" s="557"/>
      <c r="AG115" s="557"/>
      <c r="AH115" s="557"/>
      <c r="AI115" s="557"/>
      <c r="AJ115" s="557"/>
      <c r="AK115" s="557"/>
      <c r="AL115" s="557"/>
      <c r="AM115" s="557"/>
      <c r="AN115" s="558"/>
      <c r="AP115" s="87" t="s">
        <v>859</v>
      </c>
      <c r="AT115" s="559" t="str">
        <f t="shared" ca="1" si="22"/>
        <v>AM</v>
      </c>
      <c r="AU115" s="559">
        <f t="shared" si="23"/>
        <v>81</v>
      </c>
      <c r="AV115" s="285" t="str">
        <f t="shared" ca="1" si="20"/>
        <v>AM81</v>
      </c>
      <c r="AW115" s="293">
        <f t="shared" si="17"/>
        <v>7</v>
      </c>
      <c r="AX115" s="285" t="str">
        <f t="shared" ca="1" si="18"/>
        <v>7. Ownership - Capital Costs</v>
      </c>
      <c r="AY115" s="293" t="s">
        <v>1570</v>
      </c>
      <c r="AZ115" s="285" t="s">
        <v>606</v>
      </c>
      <c r="BA115" s="285">
        <v>2054</v>
      </c>
      <c r="BB115" s="285" t="str">
        <f t="shared" ca="1" si="21"/>
        <v>7_AM81_Permitting_2054</v>
      </c>
      <c r="BC115" s="285" t="s">
        <v>574</v>
      </c>
      <c r="BD115" s="285"/>
      <c r="BE115" s="293" t="str">
        <f t="shared" si="19"/>
        <v>&gt;=0</v>
      </c>
      <c r="BF115" s="293" t="s">
        <v>84</v>
      </c>
      <c r="BG115" s="293" t="s">
        <v>84</v>
      </c>
    </row>
    <row r="116" spans="1:59" ht="13.5" hidden="1" thickBot="1">
      <c r="A116" s="197"/>
      <c r="B116" s="763"/>
      <c r="C116" s="247"/>
      <c r="D116" s="764"/>
      <c r="E116" s="556"/>
      <c r="F116" s="556"/>
      <c r="G116" s="556"/>
      <c r="H116" s="556"/>
      <c r="I116" s="556"/>
      <c r="J116" s="556"/>
      <c r="K116" s="556"/>
      <c r="L116" s="556"/>
      <c r="M116" s="556"/>
      <c r="N116" s="556"/>
      <c r="O116" s="556"/>
      <c r="P116" s="556"/>
      <c r="Q116" s="556"/>
      <c r="R116" s="556"/>
      <c r="S116" s="556"/>
      <c r="T116" s="556"/>
      <c r="U116" s="556"/>
      <c r="V116" s="556"/>
      <c r="W116" s="556"/>
      <c r="X116" s="556"/>
      <c r="Y116" s="556"/>
      <c r="Z116" s="556"/>
      <c r="AA116" s="556"/>
      <c r="AB116" s="556"/>
      <c r="AC116" s="556"/>
      <c r="AD116" s="557"/>
      <c r="AE116" s="557"/>
      <c r="AF116" s="557"/>
      <c r="AG116" s="557"/>
      <c r="AH116" s="557"/>
      <c r="AI116" s="557"/>
      <c r="AJ116" s="557"/>
      <c r="AK116" s="557"/>
      <c r="AL116" s="557"/>
      <c r="AM116" s="557"/>
      <c r="AN116" s="558"/>
      <c r="AP116" s="87" t="s">
        <v>859</v>
      </c>
      <c r="AT116" s="559" t="str">
        <f t="shared" ca="1" si="22"/>
        <v>AN</v>
      </c>
      <c r="AU116" s="559">
        <f t="shared" si="23"/>
        <v>81</v>
      </c>
      <c r="AV116" s="285" t="str">
        <f t="shared" ca="1" si="20"/>
        <v>AN81</v>
      </c>
      <c r="AW116" s="293">
        <v>7</v>
      </c>
      <c r="AX116" s="285" t="str">
        <f t="shared" ref="AX116:AX179" ca="1" si="24">MID(CELL("filename",AW116),FIND("]",CELL("filename",AW116))+1,256)</f>
        <v>7. Ownership - Capital Costs</v>
      </c>
      <c r="AY116" s="293" t="s">
        <v>1570</v>
      </c>
      <c r="AZ116" s="285" t="s">
        <v>606</v>
      </c>
      <c r="BA116" s="285" t="s">
        <v>1572</v>
      </c>
      <c r="BB116" s="285" t="str">
        <f t="shared" ca="1" si="21"/>
        <v>7_AN81_Permitting_Additional_Info</v>
      </c>
      <c r="BC116" s="293" t="s">
        <v>255</v>
      </c>
      <c r="BD116" s="293">
        <v>100</v>
      </c>
      <c r="BF116" s="293" t="s">
        <v>84</v>
      </c>
      <c r="BG116" s="293" t="s">
        <v>84</v>
      </c>
    </row>
    <row r="117" spans="1:59" ht="13.5" thickBot="1">
      <c r="A117" s="197">
        <f>+A81+1</f>
        <v>5</v>
      </c>
      <c r="B117" s="763"/>
      <c r="C117" s="248" t="s">
        <v>1573</v>
      </c>
      <c r="D117" s="764" t="s">
        <v>1569</v>
      </c>
      <c r="E117" s="540"/>
      <c r="F117" s="540"/>
      <c r="G117" s="540"/>
      <c r="H117" s="540"/>
      <c r="I117" s="540"/>
      <c r="J117" s="540"/>
      <c r="K117" s="540"/>
      <c r="L117" s="540"/>
      <c r="M117" s="540"/>
      <c r="N117" s="540"/>
      <c r="O117" s="540"/>
      <c r="P117" s="540"/>
      <c r="Q117" s="540"/>
      <c r="R117" s="540"/>
      <c r="S117" s="540"/>
      <c r="T117" s="540"/>
      <c r="U117" s="540"/>
      <c r="V117" s="540"/>
      <c r="W117" s="540"/>
      <c r="X117" s="540"/>
      <c r="Y117" s="540"/>
      <c r="Z117" s="540"/>
      <c r="AA117" s="540"/>
      <c r="AB117" s="540"/>
      <c r="AC117" s="540"/>
      <c r="AD117" s="541"/>
      <c r="AE117" s="541"/>
      <c r="AF117" s="541"/>
      <c r="AG117" s="541"/>
      <c r="AH117" s="541"/>
      <c r="AI117" s="541"/>
      <c r="AJ117" s="541"/>
      <c r="AK117" s="541"/>
      <c r="AL117" s="541"/>
      <c r="AM117" s="541"/>
      <c r="AN117" s="246"/>
      <c r="AR117" s="87" t="s">
        <v>40</v>
      </c>
      <c r="AS117" s="560" t="str">
        <f ca="1">SUBSTITUTE(CELL("address",E117),"$","")</f>
        <v>E117</v>
      </c>
      <c r="AT117" s="561" t="str">
        <f ca="1">CHAR(CODE(AS117))</f>
        <v>E</v>
      </c>
      <c r="AU117" s="561">
        <f>ROW(AS117)</f>
        <v>117</v>
      </c>
      <c r="AV117" s="562" t="str">
        <f ca="1">CONCATENATE(AT117&amp;AU117)</f>
        <v>E117</v>
      </c>
      <c r="AW117" s="555">
        <f t="shared" si="17"/>
        <v>7</v>
      </c>
      <c r="AX117" s="562" t="str">
        <f t="shared" ca="1" si="24"/>
        <v>7. Ownership - Capital Costs</v>
      </c>
      <c r="AY117" s="555" t="s">
        <v>1570</v>
      </c>
      <c r="AZ117" s="562" t="s">
        <v>1574</v>
      </c>
      <c r="BA117" s="562">
        <v>2020</v>
      </c>
      <c r="BB117" s="562" t="str">
        <f ca="1">AW117&amp;"_"&amp;AV117&amp;"_"&amp;AZ117&amp;"_"&amp;BA117</f>
        <v>7_E117_Development_fees_2020</v>
      </c>
      <c r="BC117" s="562" t="s">
        <v>574</v>
      </c>
      <c r="BD117" s="562"/>
      <c r="BE117" s="555" t="str">
        <f t="shared" ref="BE117:BE151" si="25">"&gt;=0"</f>
        <v>&gt;=0</v>
      </c>
      <c r="BF117" s="555" t="s">
        <v>84</v>
      </c>
      <c r="BG117" s="555" t="s">
        <v>84</v>
      </c>
    </row>
    <row r="118" spans="1:59" ht="13.5" hidden="1" thickBot="1">
      <c r="A118" s="197"/>
      <c r="B118" s="763"/>
      <c r="C118" s="248"/>
      <c r="D118" s="764"/>
      <c r="E118" s="556"/>
      <c r="F118" s="556"/>
      <c r="G118" s="556"/>
      <c r="H118" s="556"/>
      <c r="I118" s="556"/>
      <c r="J118" s="556"/>
      <c r="K118" s="556"/>
      <c r="L118" s="556"/>
      <c r="M118" s="556"/>
      <c r="N118" s="556"/>
      <c r="O118" s="556"/>
      <c r="P118" s="556"/>
      <c r="Q118" s="556"/>
      <c r="R118" s="556"/>
      <c r="S118" s="556"/>
      <c r="T118" s="556"/>
      <c r="U118" s="556"/>
      <c r="V118" s="556"/>
      <c r="W118" s="556"/>
      <c r="X118" s="556"/>
      <c r="Y118" s="556"/>
      <c r="Z118" s="556"/>
      <c r="AA118" s="556"/>
      <c r="AB118" s="556"/>
      <c r="AC118" s="556"/>
      <c r="AD118" s="557"/>
      <c r="AE118" s="557"/>
      <c r="AF118" s="557"/>
      <c r="AG118" s="557"/>
      <c r="AH118" s="557"/>
      <c r="AI118" s="557"/>
      <c r="AJ118" s="557"/>
      <c r="AK118" s="557"/>
      <c r="AL118" s="557"/>
      <c r="AM118" s="557"/>
      <c r="AN118" s="558"/>
      <c r="AP118" s="87" t="s">
        <v>859</v>
      </c>
      <c r="AT118" s="559" t="str">
        <f t="shared" ref="AT118:AT152" ca="1" si="26">IF(AT117="Z","AA",IF(LEN(AT117)=1,CHAR(CODE(AT117)+1),IF(RIGHT(AT117,1)="Z",CHAR(CODE(LEFT(AT117,1))+1),LEFT(AT117,1))&amp;CHAR(65+MOD(CODE(RIGHT(AT117,1))+1-65,26))))</f>
        <v>F</v>
      </c>
      <c r="AU118" s="559">
        <f>AU117</f>
        <v>117</v>
      </c>
      <c r="AV118" s="285" t="str">
        <f t="shared" ref="AV118:AV152" ca="1" si="27">CONCATENATE(AT118&amp;AU118)</f>
        <v>F117</v>
      </c>
      <c r="AW118" s="293">
        <f t="shared" si="17"/>
        <v>7</v>
      </c>
      <c r="AX118" s="285" t="str">
        <f t="shared" ca="1" si="24"/>
        <v>7. Ownership - Capital Costs</v>
      </c>
      <c r="AY118" s="293" t="s">
        <v>1570</v>
      </c>
      <c r="AZ118" s="285" t="s">
        <v>1574</v>
      </c>
      <c r="BA118" s="285">
        <v>2021</v>
      </c>
      <c r="BB118" s="285" t="str">
        <f t="shared" ref="BB118:BB152" ca="1" si="28">AW118&amp;"_"&amp;AV118&amp;"_"&amp;AZ118&amp;"_"&amp;BA118</f>
        <v>7_F117_Development_fees_2021</v>
      </c>
      <c r="BC118" s="285" t="s">
        <v>574</v>
      </c>
      <c r="BD118" s="285"/>
      <c r="BE118" s="293" t="str">
        <f t="shared" si="25"/>
        <v>&gt;=0</v>
      </c>
      <c r="BF118" s="293" t="s">
        <v>84</v>
      </c>
      <c r="BG118" s="293" t="s">
        <v>84</v>
      </c>
    </row>
    <row r="119" spans="1:59" ht="13.5" hidden="1" thickBot="1">
      <c r="A119" s="197"/>
      <c r="B119" s="763"/>
      <c r="C119" s="248"/>
      <c r="D119" s="764"/>
      <c r="E119" s="556"/>
      <c r="F119" s="556"/>
      <c r="G119" s="556"/>
      <c r="H119" s="556"/>
      <c r="I119" s="556"/>
      <c r="J119" s="556"/>
      <c r="K119" s="556"/>
      <c r="L119" s="556"/>
      <c r="M119" s="556"/>
      <c r="N119" s="556"/>
      <c r="O119" s="556"/>
      <c r="P119" s="556"/>
      <c r="Q119" s="556"/>
      <c r="R119" s="556"/>
      <c r="S119" s="556"/>
      <c r="T119" s="556"/>
      <c r="U119" s="556"/>
      <c r="V119" s="556"/>
      <c r="W119" s="556"/>
      <c r="X119" s="556"/>
      <c r="Y119" s="556"/>
      <c r="Z119" s="556"/>
      <c r="AA119" s="556"/>
      <c r="AB119" s="556"/>
      <c r="AC119" s="556"/>
      <c r="AD119" s="557"/>
      <c r="AE119" s="557"/>
      <c r="AF119" s="557"/>
      <c r="AG119" s="557"/>
      <c r="AH119" s="557"/>
      <c r="AI119" s="557"/>
      <c r="AJ119" s="557"/>
      <c r="AK119" s="557"/>
      <c r="AL119" s="557"/>
      <c r="AM119" s="557"/>
      <c r="AN119" s="558"/>
      <c r="AP119" s="87" t="s">
        <v>859</v>
      </c>
      <c r="AT119" s="559" t="str">
        <f t="shared" ca="1" si="26"/>
        <v>G</v>
      </c>
      <c r="AU119" s="559">
        <f t="shared" ref="AU119:AU152" si="29">AU118</f>
        <v>117</v>
      </c>
      <c r="AV119" s="285" t="str">
        <f t="shared" ca="1" si="27"/>
        <v>G117</v>
      </c>
      <c r="AW119" s="293">
        <f t="shared" si="17"/>
        <v>7</v>
      </c>
      <c r="AX119" s="285" t="str">
        <f t="shared" ca="1" si="24"/>
        <v>7. Ownership - Capital Costs</v>
      </c>
      <c r="AY119" s="293" t="s">
        <v>1570</v>
      </c>
      <c r="AZ119" s="285" t="s">
        <v>1574</v>
      </c>
      <c r="BA119" s="285">
        <v>2022</v>
      </c>
      <c r="BB119" s="285" t="str">
        <f t="shared" ca="1" si="28"/>
        <v>7_G117_Development_fees_2022</v>
      </c>
      <c r="BC119" s="285" t="s">
        <v>574</v>
      </c>
      <c r="BD119" s="285"/>
      <c r="BE119" s="293" t="str">
        <f t="shared" si="25"/>
        <v>&gt;=0</v>
      </c>
      <c r="BF119" s="293" t="s">
        <v>84</v>
      </c>
      <c r="BG119" s="293" t="s">
        <v>84</v>
      </c>
    </row>
    <row r="120" spans="1:59" ht="13.5" hidden="1" thickBot="1">
      <c r="A120" s="197"/>
      <c r="B120" s="763"/>
      <c r="C120" s="248"/>
      <c r="D120" s="764"/>
      <c r="E120" s="556"/>
      <c r="F120" s="556"/>
      <c r="G120" s="556"/>
      <c r="H120" s="556"/>
      <c r="I120" s="556"/>
      <c r="J120" s="556"/>
      <c r="K120" s="556"/>
      <c r="L120" s="556"/>
      <c r="M120" s="556"/>
      <c r="N120" s="556"/>
      <c r="O120" s="556"/>
      <c r="P120" s="556"/>
      <c r="Q120" s="556"/>
      <c r="R120" s="556"/>
      <c r="S120" s="556"/>
      <c r="T120" s="556"/>
      <c r="U120" s="556"/>
      <c r="V120" s="556"/>
      <c r="W120" s="556"/>
      <c r="X120" s="556"/>
      <c r="Y120" s="556"/>
      <c r="Z120" s="556"/>
      <c r="AA120" s="556"/>
      <c r="AB120" s="556"/>
      <c r="AC120" s="556"/>
      <c r="AD120" s="557"/>
      <c r="AE120" s="557"/>
      <c r="AF120" s="557"/>
      <c r="AG120" s="557"/>
      <c r="AH120" s="557"/>
      <c r="AI120" s="557"/>
      <c r="AJ120" s="557"/>
      <c r="AK120" s="557"/>
      <c r="AL120" s="557"/>
      <c r="AM120" s="557"/>
      <c r="AN120" s="558"/>
      <c r="AP120" s="87" t="s">
        <v>859</v>
      </c>
      <c r="AT120" s="559" t="str">
        <f t="shared" ca="1" si="26"/>
        <v>H</v>
      </c>
      <c r="AU120" s="559">
        <f t="shared" si="29"/>
        <v>117</v>
      </c>
      <c r="AV120" s="285" t="str">
        <f t="shared" ca="1" si="27"/>
        <v>H117</v>
      </c>
      <c r="AW120" s="293">
        <f t="shared" si="17"/>
        <v>7</v>
      </c>
      <c r="AX120" s="285" t="str">
        <f t="shared" ca="1" si="24"/>
        <v>7. Ownership - Capital Costs</v>
      </c>
      <c r="AY120" s="293" t="s">
        <v>1570</v>
      </c>
      <c r="AZ120" s="285" t="s">
        <v>1574</v>
      </c>
      <c r="BA120" s="285">
        <v>2023</v>
      </c>
      <c r="BB120" s="285" t="str">
        <f t="shared" ca="1" si="28"/>
        <v>7_H117_Development_fees_2023</v>
      </c>
      <c r="BC120" s="285" t="s">
        <v>574</v>
      </c>
      <c r="BD120" s="285"/>
      <c r="BE120" s="293" t="str">
        <f t="shared" si="25"/>
        <v>&gt;=0</v>
      </c>
      <c r="BF120" s="293" t="s">
        <v>84</v>
      </c>
      <c r="BG120" s="293" t="s">
        <v>84</v>
      </c>
    </row>
    <row r="121" spans="1:59" ht="13.5" hidden="1" thickBot="1">
      <c r="A121" s="197"/>
      <c r="B121" s="763"/>
      <c r="C121" s="248"/>
      <c r="D121" s="764"/>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7"/>
      <c r="AE121" s="557"/>
      <c r="AF121" s="557"/>
      <c r="AG121" s="557"/>
      <c r="AH121" s="557"/>
      <c r="AI121" s="557"/>
      <c r="AJ121" s="557"/>
      <c r="AK121" s="557"/>
      <c r="AL121" s="557"/>
      <c r="AM121" s="557"/>
      <c r="AN121" s="558"/>
      <c r="AP121" s="87" t="s">
        <v>859</v>
      </c>
      <c r="AT121" s="559" t="str">
        <f t="shared" ca="1" si="26"/>
        <v>I</v>
      </c>
      <c r="AU121" s="559">
        <f t="shared" si="29"/>
        <v>117</v>
      </c>
      <c r="AV121" s="285" t="str">
        <f t="shared" ca="1" si="27"/>
        <v>I117</v>
      </c>
      <c r="AW121" s="293">
        <f t="shared" si="17"/>
        <v>7</v>
      </c>
      <c r="AX121" s="285" t="str">
        <f t="shared" ca="1" si="24"/>
        <v>7. Ownership - Capital Costs</v>
      </c>
      <c r="AY121" s="293" t="s">
        <v>1570</v>
      </c>
      <c r="AZ121" s="285" t="s">
        <v>1574</v>
      </c>
      <c r="BA121" s="285">
        <v>2024</v>
      </c>
      <c r="BB121" s="285" t="str">
        <f t="shared" ca="1" si="28"/>
        <v>7_I117_Development_fees_2024</v>
      </c>
      <c r="BC121" s="285" t="s">
        <v>574</v>
      </c>
      <c r="BD121" s="285"/>
      <c r="BE121" s="293" t="str">
        <f t="shared" si="25"/>
        <v>&gt;=0</v>
      </c>
      <c r="BF121" s="293" t="s">
        <v>84</v>
      </c>
      <c r="BG121" s="293" t="s">
        <v>84</v>
      </c>
    </row>
    <row r="122" spans="1:59" ht="13.5" hidden="1" thickBot="1">
      <c r="A122" s="197"/>
      <c r="B122" s="763"/>
      <c r="C122" s="248"/>
      <c r="D122" s="764"/>
      <c r="E122" s="556"/>
      <c r="F122" s="556"/>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57"/>
      <c r="AE122" s="557"/>
      <c r="AF122" s="557"/>
      <c r="AG122" s="557"/>
      <c r="AH122" s="557"/>
      <c r="AI122" s="557"/>
      <c r="AJ122" s="557"/>
      <c r="AK122" s="557"/>
      <c r="AL122" s="557"/>
      <c r="AM122" s="557"/>
      <c r="AN122" s="558"/>
      <c r="AP122" s="87" t="s">
        <v>859</v>
      </c>
      <c r="AT122" s="559" t="str">
        <f t="shared" ca="1" si="26"/>
        <v>J</v>
      </c>
      <c r="AU122" s="559">
        <f t="shared" si="29"/>
        <v>117</v>
      </c>
      <c r="AV122" s="285" t="str">
        <f t="shared" ca="1" si="27"/>
        <v>J117</v>
      </c>
      <c r="AW122" s="293">
        <f t="shared" si="17"/>
        <v>7</v>
      </c>
      <c r="AX122" s="285" t="str">
        <f t="shared" ca="1" si="24"/>
        <v>7. Ownership - Capital Costs</v>
      </c>
      <c r="AY122" s="293" t="s">
        <v>1570</v>
      </c>
      <c r="AZ122" s="285" t="s">
        <v>1574</v>
      </c>
      <c r="BA122" s="285">
        <v>2025</v>
      </c>
      <c r="BB122" s="285" t="str">
        <f t="shared" ca="1" si="28"/>
        <v>7_J117_Development_fees_2025</v>
      </c>
      <c r="BC122" s="285" t="s">
        <v>574</v>
      </c>
      <c r="BD122" s="285"/>
      <c r="BE122" s="293" t="str">
        <f t="shared" si="25"/>
        <v>&gt;=0</v>
      </c>
      <c r="BF122" s="293" t="s">
        <v>84</v>
      </c>
      <c r="BG122" s="293" t="s">
        <v>84</v>
      </c>
    </row>
    <row r="123" spans="1:59" ht="13.5" hidden="1" thickBot="1">
      <c r="A123" s="197"/>
      <c r="B123" s="763"/>
      <c r="C123" s="248"/>
      <c r="D123" s="764"/>
      <c r="E123" s="556"/>
      <c r="F123" s="556"/>
      <c r="G123" s="556"/>
      <c r="H123" s="556"/>
      <c r="I123" s="556"/>
      <c r="J123" s="556"/>
      <c r="K123" s="556"/>
      <c r="L123" s="556"/>
      <c r="M123" s="556"/>
      <c r="N123" s="556"/>
      <c r="O123" s="556"/>
      <c r="P123" s="556"/>
      <c r="Q123" s="556"/>
      <c r="R123" s="556"/>
      <c r="S123" s="556"/>
      <c r="T123" s="556"/>
      <c r="U123" s="556"/>
      <c r="V123" s="556"/>
      <c r="W123" s="556"/>
      <c r="X123" s="556"/>
      <c r="Y123" s="556"/>
      <c r="Z123" s="556"/>
      <c r="AA123" s="556"/>
      <c r="AB123" s="556"/>
      <c r="AC123" s="556"/>
      <c r="AD123" s="557"/>
      <c r="AE123" s="557"/>
      <c r="AF123" s="557"/>
      <c r="AG123" s="557"/>
      <c r="AH123" s="557"/>
      <c r="AI123" s="557"/>
      <c r="AJ123" s="557"/>
      <c r="AK123" s="557"/>
      <c r="AL123" s="557"/>
      <c r="AM123" s="557"/>
      <c r="AN123" s="558"/>
      <c r="AP123" s="87" t="s">
        <v>859</v>
      </c>
      <c r="AT123" s="559" t="str">
        <f t="shared" ca="1" si="26"/>
        <v>K</v>
      </c>
      <c r="AU123" s="559">
        <f t="shared" si="29"/>
        <v>117</v>
      </c>
      <c r="AV123" s="285" t="str">
        <f t="shared" ca="1" si="27"/>
        <v>K117</v>
      </c>
      <c r="AW123" s="293">
        <f t="shared" si="17"/>
        <v>7</v>
      </c>
      <c r="AX123" s="285" t="str">
        <f t="shared" ca="1" si="24"/>
        <v>7. Ownership - Capital Costs</v>
      </c>
      <c r="AY123" s="293" t="s">
        <v>1570</v>
      </c>
      <c r="AZ123" s="285" t="s">
        <v>1574</v>
      </c>
      <c r="BA123" s="285">
        <v>2026</v>
      </c>
      <c r="BB123" s="285" t="str">
        <f t="shared" ca="1" si="28"/>
        <v>7_K117_Development_fees_2026</v>
      </c>
      <c r="BC123" s="285" t="s">
        <v>574</v>
      </c>
      <c r="BD123" s="285"/>
      <c r="BE123" s="293" t="str">
        <f t="shared" si="25"/>
        <v>&gt;=0</v>
      </c>
      <c r="BF123" s="293" t="s">
        <v>84</v>
      </c>
      <c r="BG123" s="293" t="s">
        <v>84</v>
      </c>
    </row>
    <row r="124" spans="1:59" ht="13.5" hidden="1" thickBot="1">
      <c r="A124" s="197"/>
      <c r="B124" s="763"/>
      <c r="C124" s="248"/>
      <c r="D124" s="764"/>
      <c r="E124" s="556"/>
      <c r="F124" s="556"/>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7"/>
      <c r="AE124" s="557"/>
      <c r="AF124" s="557"/>
      <c r="AG124" s="557"/>
      <c r="AH124" s="557"/>
      <c r="AI124" s="557"/>
      <c r="AJ124" s="557"/>
      <c r="AK124" s="557"/>
      <c r="AL124" s="557"/>
      <c r="AM124" s="557"/>
      <c r="AN124" s="558"/>
      <c r="AP124" s="87" t="s">
        <v>859</v>
      </c>
      <c r="AT124" s="559" t="str">
        <f t="shared" ca="1" si="26"/>
        <v>L</v>
      </c>
      <c r="AU124" s="559">
        <f t="shared" si="29"/>
        <v>117</v>
      </c>
      <c r="AV124" s="285" t="str">
        <f t="shared" ca="1" si="27"/>
        <v>L117</v>
      </c>
      <c r="AW124" s="293">
        <f t="shared" si="17"/>
        <v>7</v>
      </c>
      <c r="AX124" s="285" t="str">
        <f t="shared" ca="1" si="24"/>
        <v>7. Ownership - Capital Costs</v>
      </c>
      <c r="AY124" s="293" t="s">
        <v>1570</v>
      </c>
      <c r="AZ124" s="285" t="s">
        <v>1574</v>
      </c>
      <c r="BA124" s="285">
        <v>2027</v>
      </c>
      <c r="BB124" s="285" t="str">
        <f t="shared" ca="1" si="28"/>
        <v>7_L117_Development_fees_2027</v>
      </c>
      <c r="BC124" s="285" t="s">
        <v>574</v>
      </c>
      <c r="BD124" s="285"/>
      <c r="BE124" s="293" t="str">
        <f t="shared" si="25"/>
        <v>&gt;=0</v>
      </c>
      <c r="BF124" s="293" t="s">
        <v>84</v>
      </c>
      <c r="BG124" s="293" t="s">
        <v>84</v>
      </c>
    </row>
    <row r="125" spans="1:59" ht="13.5" hidden="1" thickBot="1">
      <c r="A125" s="197"/>
      <c r="B125" s="763"/>
      <c r="C125" s="248"/>
      <c r="D125" s="764"/>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7"/>
      <c r="AE125" s="557"/>
      <c r="AF125" s="557"/>
      <c r="AG125" s="557"/>
      <c r="AH125" s="557"/>
      <c r="AI125" s="557"/>
      <c r="AJ125" s="557"/>
      <c r="AK125" s="557"/>
      <c r="AL125" s="557"/>
      <c r="AM125" s="557"/>
      <c r="AN125" s="558"/>
      <c r="AP125" s="87" t="s">
        <v>859</v>
      </c>
      <c r="AT125" s="559" t="str">
        <f t="shared" ca="1" si="26"/>
        <v>M</v>
      </c>
      <c r="AU125" s="559">
        <f t="shared" si="29"/>
        <v>117</v>
      </c>
      <c r="AV125" s="285" t="str">
        <f t="shared" ca="1" si="27"/>
        <v>M117</v>
      </c>
      <c r="AW125" s="293">
        <f t="shared" si="17"/>
        <v>7</v>
      </c>
      <c r="AX125" s="285" t="str">
        <f t="shared" ca="1" si="24"/>
        <v>7. Ownership - Capital Costs</v>
      </c>
      <c r="AY125" s="293" t="s">
        <v>1570</v>
      </c>
      <c r="AZ125" s="285" t="s">
        <v>1574</v>
      </c>
      <c r="BA125" s="285">
        <v>2028</v>
      </c>
      <c r="BB125" s="285" t="str">
        <f t="shared" ca="1" si="28"/>
        <v>7_M117_Development_fees_2028</v>
      </c>
      <c r="BC125" s="285" t="s">
        <v>574</v>
      </c>
      <c r="BD125" s="285"/>
      <c r="BE125" s="293" t="str">
        <f t="shared" si="25"/>
        <v>&gt;=0</v>
      </c>
      <c r="BF125" s="293" t="s">
        <v>84</v>
      </c>
      <c r="BG125" s="293" t="s">
        <v>84</v>
      </c>
    </row>
    <row r="126" spans="1:59" ht="13.5" hidden="1" thickBot="1">
      <c r="A126" s="197"/>
      <c r="B126" s="763"/>
      <c r="C126" s="248"/>
      <c r="D126" s="764"/>
      <c r="E126" s="556"/>
      <c r="F126" s="556"/>
      <c r="G126" s="556"/>
      <c r="H126" s="556"/>
      <c r="I126" s="556"/>
      <c r="J126" s="556"/>
      <c r="K126" s="556"/>
      <c r="L126" s="556"/>
      <c r="M126" s="556"/>
      <c r="N126" s="556"/>
      <c r="O126" s="556"/>
      <c r="P126" s="556"/>
      <c r="Q126" s="556"/>
      <c r="R126" s="556"/>
      <c r="S126" s="556"/>
      <c r="T126" s="556"/>
      <c r="U126" s="556"/>
      <c r="V126" s="556"/>
      <c r="W126" s="556"/>
      <c r="X126" s="556"/>
      <c r="Y126" s="556"/>
      <c r="Z126" s="556"/>
      <c r="AA126" s="556"/>
      <c r="AB126" s="556"/>
      <c r="AC126" s="556"/>
      <c r="AD126" s="557"/>
      <c r="AE126" s="557"/>
      <c r="AF126" s="557"/>
      <c r="AG126" s="557"/>
      <c r="AH126" s="557"/>
      <c r="AI126" s="557"/>
      <c r="AJ126" s="557"/>
      <c r="AK126" s="557"/>
      <c r="AL126" s="557"/>
      <c r="AM126" s="557"/>
      <c r="AN126" s="558"/>
      <c r="AP126" s="87" t="s">
        <v>859</v>
      </c>
      <c r="AT126" s="559" t="str">
        <f t="shared" ca="1" si="26"/>
        <v>N</v>
      </c>
      <c r="AU126" s="559">
        <f t="shared" si="29"/>
        <v>117</v>
      </c>
      <c r="AV126" s="285" t="str">
        <f t="shared" ca="1" si="27"/>
        <v>N117</v>
      </c>
      <c r="AW126" s="293">
        <f t="shared" si="17"/>
        <v>7</v>
      </c>
      <c r="AX126" s="285" t="str">
        <f t="shared" ca="1" si="24"/>
        <v>7. Ownership - Capital Costs</v>
      </c>
      <c r="AY126" s="293" t="s">
        <v>1570</v>
      </c>
      <c r="AZ126" s="285" t="s">
        <v>1574</v>
      </c>
      <c r="BA126" s="285">
        <v>2029</v>
      </c>
      <c r="BB126" s="285" t="str">
        <f t="shared" ca="1" si="28"/>
        <v>7_N117_Development_fees_2029</v>
      </c>
      <c r="BC126" s="285" t="s">
        <v>574</v>
      </c>
      <c r="BD126" s="285"/>
      <c r="BE126" s="293" t="str">
        <f t="shared" si="25"/>
        <v>&gt;=0</v>
      </c>
      <c r="BF126" s="293" t="s">
        <v>84</v>
      </c>
      <c r="BG126" s="293" t="s">
        <v>84</v>
      </c>
    </row>
    <row r="127" spans="1:59" ht="13.5" hidden="1" thickBot="1">
      <c r="A127" s="197"/>
      <c r="B127" s="763"/>
      <c r="C127" s="248"/>
      <c r="D127" s="764"/>
      <c r="E127" s="556"/>
      <c r="F127" s="556"/>
      <c r="G127" s="556"/>
      <c r="H127" s="556"/>
      <c r="I127" s="556"/>
      <c r="J127" s="556"/>
      <c r="K127" s="556"/>
      <c r="L127" s="556"/>
      <c r="M127" s="556"/>
      <c r="N127" s="556"/>
      <c r="O127" s="556"/>
      <c r="P127" s="556"/>
      <c r="Q127" s="556"/>
      <c r="R127" s="556"/>
      <c r="S127" s="556"/>
      <c r="T127" s="556"/>
      <c r="U127" s="556"/>
      <c r="V127" s="556"/>
      <c r="W127" s="556"/>
      <c r="X127" s="556"/>
      <c r="Y127" s="556"/>
      <c r="Z127" s="556"/>
      <c r="AA127" s="556"/>
      <c r="AB127" s="556"/>
      <c r="AC127" s="556"/>
      <c r="AD127" s="557"/>
      <c r="AE127" s="557"/>
      <c r="AF127" s="557"/>
      <c r="AG127" s="557"/>
      <c r="AH127" s="557"/>
      <c r="AI127" s="557"/>
      <c r="AJ127" s="557"/>
      <c r="AK127" s="557"/>
      <c r="AL127" s="557"/>
      <c r="AM127" s="557"/>
      <c r="AN127" s="558"/>
      <c r="AP127" s="87" t="s">
        <v>859</v>
      </c>
      <c r="AT127" s="559" t="str">
        <f t="shared" ca="1" si="26"/>
        <v>O</v>
      </c>
      <c r="AU127" s="559">
        <f t="shared" si="29"/>
        <v>117</v>
      </c>
      <c r="AV127" s="285" t="str">
        <f t="shared" ca="1" si="27"/>
        <v>O117</v>
      </c>
      <c r="AW127" s="293">
        <f t="shared" si="17"/>
        <v>7</v>
      </c>
      <c r="AX127" s="285" t="str">
        <f t="shared" ca="1" si="24"/>
        <v>7. Ownership - Capital Costs</v>
      </c>
      <c r="AY127" s="293" t="s">
        <v>1570</v>
      </c>
      <c r="AZ127" s="285" t="s">
        <v>1574</v>
      </c>
      <c r="BA127" s="285">
        <v>2030</v>
      </c>
      <c r="BB127" s="285" t="str">
        <f t="shared" ca="1" si="28"/>
        <v>7_O117_Development_fees_2030</v>
      </c>
      <c r="BC127" s="285" t="s">
        <v>574</v>
      </c>
      <c r="BD127" s="285"/>
      <c r="BE127" s="293" t="str">
        <f t="shared" si="25"/>
        <v>&gt;=0</v>
      </c>
      <c r="BF127" s="293" t="s">
        <v>84</v>
      </c>
      <c r="BG127" s="293" t="s">
        <v>84</v>
      </c>
    </row>
    <row r="128" spans="1:59" ht="13.5" hidden="1" thickBot="1">
      <c r="A128" s="197"/>
      <c r="B128" s="763"/>
      <c r="C128" s="248"/>
      <c r="D128" s="764"/>
      <c r="E128" s="556"/>
      <c r="F128" s="556"/>
      <c r="G128" s="556"/>
      <c r="H128" s="556"/>
      <c r="I128" s="556"/>
      <c r="J128" s="556"/>
      <c r="K128" s="556"/>
      <c r="L128" s="556"/>
      <c r="M128" s="556"/>
      <c r="N128" s="556"/>
      <c r="O128" s="556"/>
      <c r="P128" s="556"/>
      <c r="Q128" s="556"/>
      <c r="R128" s="556"/>
      <c r="S128" s="556"/>
      <c r="T128" s="556"/>
      <c r="U128" s="556"/>
      <c r="V128" s="556"/>
      <c r="W128" s="556"/>
      <c r="X128" s="556"/>
      <c r="Y128" s="556"/>
      <c r="Z128" s="556"/>
      <c r="AA128" s="556"/>
      <c r="AB128" s="556"/>
      <c r="AC128" s="556"/>
      <c r="AD128" s="557"/>
      <c r="AE128" s="557"/>
      <c r="AF128" s="557"/>
      <c r="AG128" s="557"/>
      <c r="AH128" s="557"/>
      <c r="AI128" s="557"/>
      <c r="AJ128" s="557"/>
      <c r="AK128" s="557"/>
      <c r="AL128" s="557"/>
      <c r="AM128" s="557"/>
      <c r="AN128" s="558"/>
      <c r="AP128" s="87" t="s">
        <v>859</v>
      </c>
      <c r="AT128" s="559" t="str">
        <f t="shared" ca="1" si="26"/>
        <v>P</v>
      </c>
      <c r="AU128" s="559">
        <f t="shared" si="29"/>
        <v>117</v>
      </c>
      <c r="AV128" s="285" t="str">
        <f t="shared" ca="1" si="27"/>
        <v>P117</v>
      </c>
      <c r="AW128" s="293">
        <f t="shared" si="17"/>
        <v>7</v>
      </c>
      <c r="AX128" s="285" t="str">
        <f t="shared" ca="1" si="24"/>
        <v>7. Ownership - Capital Costs</v>
      </c>
      <c r="AY128" s="293" t="s">
        <v>1570</v>
      </c>
      <c r="AZ128" s="285" t="s">
        <v>1574</v>
      </c>
      <c r="BA128" s="285">
        <v>2031</v>
      </c>
      <c r="BB128" s="285" t="str">
        <f t="shared" ca="1" si="28"/>
        <v>7_P117_Development_fees_2031</v>
      </c>
      <c r="BC128" s="285" t="s">
        <v>574</v>
      </c>
      <c r="BD128" s="285"/>
      <c r="BE128" s="293" t="str">
        <f t="shared" si="25"/>
        <v>&gt;=0</v>
      </c>
      <c r="BF128" s="293" t="s">
        <v>84</v>
      </c>
      <c r="BG128" s="293" t="s">
        <v>84</v>
      </c>
    </row>
    <row r="129" spans="1:59" ht="13.5" hidden="1" thickBot="1">
      <c r="A129" s="197"/>
      <c r="B129" s="763"/>
      <c r="C129" s="248"/>
      <c r="D129" s="764"/>
      <c r="E129" s="556"/>
      <c r="F129" s="556"/>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556"/>
      <c r="AD129" s="557"/>
      <c r="AE129" s="557"/>
      <c r="AF129" s="557"/>
      <c r="AG129" s="557"/>
      <c r="AH129" s="557"/>
      <c r="AI129" s="557"/>
      <c r="AJ129" s="557"/>
      <c r="AK129" s="557"/>
      <c r="AL129" s="557"/>
      <c r="AM129" s="557"/>
      <c r="AN129" s="558"/>
      <c r="AP129" s="87" t="s">
        <v>859</v>
      </c>
      <c r="AT129" s="559" t="str">
        <f t="shared" ca="1" si="26"/>
        <v>Q</v>
      </c>
      <c r="AU129" s="559">
        <f t="shared" si="29"/>
        <v>117</v>
      </c>
      <c r="AV129" s="285" t="str">
        <f t="shared" ca="1" si="27"/>
        <v>Q117</v>
      </c>
      <c r="AW129" s="293">
        <f t="shared" si="17"/>
        <v>7</v>
      </c>
      <c r="AX129" s="285" t="str">
        <f t="shared" ca="1" si="24"/>
        <v>7. Ownership - Capital Costs</v>
      </c>
      <c r="AY129" s="293" t="s">
        <v>1570</v>
      </c>
      <c r="AZ129" s="285" t="s">
        <v>1574</v>
      </c>
      <c r="BA129" s="285">
        <v>2032</v>
      </c>
      <c r="BB129" s="285" t="str">
        <f t="shared" ca="1" si="28"/>
        <v>7_Q117_Development_fees_2032</v>
      </c>
      <c r="BC129" s="285" t="s">
        <v>574</v>
      </c>
      <c r="BD129" s="285"/>
      <c r="BE129" s="293" t="str">
        <f t="shared" si="25"/>
        <v>&gt;=0</v>
      </c>
      <c r="BF129" s="293" t="s">
        <v>84</v>
      </c>
      <c r="BG129" s="293" t="s">
        <v>84</v>
      </c>
    </row>
    <row r="130" spans="1:59" ht="13.5" hidden="1" thickBot="1">
      <c r="A130" s="197"/>
      <c r="B130" s="763"/>
      <c r="C130" s="248"/>
      <c r="D130" s="764"/>
      <c r="E130" s="556"/>
      <c r="F130" s="556"/>
      <c r="G130" s="556"/>
      <c r="H130" s="556"/>
      <c r="I130" s="556"/>
      <c r="J130" s="556"/>
      <c r="K130" s="556"/>
      <c r="L130" s="556"/>
      <c r="M130" s="556"/>
      <c r="N130" s="556"/>
      <c r="O130" s="556"/>
      <c r="P130" s="556"/>
      <c r="Q130" s="556"/>
      <c r="R130" s="556"/>
      <c r="S130" s="556"/>
      <c r="T130" s="556"/>
      <c r="U130" s="556"/>
      <c r="V130" s="556"/>
      <c r="W130" s="556"/>
      <c r="X130" s="556"/>
      <c r="Y130" s="556"/>
      <c r="Z130" s="556"/>
      <c r="AA130" s="556"/>
      <c r="AB130" s="556"/>
      <c r="AC130" s="556"/>
      <c r="AD130" s="557"/>
      <c r="AE130" s="557"/>
      <c r="AF130" s="557"/>
      <c r="AG130" s="557"/>
      <c r="AH130" s="557"/>
      <c r="AI130" s="557"/>
      <c r="AJ130" s="557"/>
      <c r="AK130" s="557"/>
      <c r="AL130" s="557"/>
      <c r="AM130" s="557"/>
      <c r="AN130" s="558"/>
      <c r="AP130" s="87" t="s">
        <v>859</v>
      </c>
      <c r="AT130" s="559" t="str">
        <f t="shared" ca="1" si="26"/>
        <v>R</v>
      </c>
      <c r="AU130" s="559">
        <f t="shared" si="29"/>
        <v>117</v>
      </c>
      <c r="AV130" s="285" t="str">
        <f t="shared" ca="1" si="27"/>
        <v>R117</v>
      </c>
      <c r="AW130" s="293">
        <f t="shared" si="17"/>
        <v>7</v>
      </c>
      <c r="AX130" s="285" t="str">
        <f t="shared" ca="1" si="24"/>
        <v>7. Ownership - Capital Costs</v>
      </c>
      <c r="AY130" s="293" t="s">
        <v>1570</v>
      </c>
      <c r="AZ130" s="285" t="s">
        <v>1574</v>
      </c>
      <c r="BA130" s="285">
        <v>2033</v>
      </c>
      <c r="BB130" s="285" t="str">
        <f t="shared" ca="1" si="28"/>
        <v>7_R117_Development_fees_2033</v>
      </c>
      <c r="BC130" s="285" t="s">
        <v>574</v>
      </c>
      <c r="BD130" s="285"/>
      <c r="BE130" s="293" t="str">
        <f t="shared" si="25"/>
        <v>&gt;=0</v>
      </c>
      <c r="BF130" s="293" t="s">
        <v>84</v>
      </c>
      <c r="BG130" s="293" t="s">
        <v>84</v>
      </c>
    </row>
    <row r="131" spans="1:59" ht="13.5" hidden="1" thickBot="1">
      <c r="A131" s="197"/>
      <c r="B131" s="763"/>
      <c r="C131" s="248"/>
      <c r="D131" s="764"/>
      <c r="E131" s="556"/>
      <c r="F131" s="556"/>
      <c r="G131" s="556"/>
      <c r="H131" s="556"/>
      <c r="I131" s="556"/>
      <c r="J131" s="556"/>
      <c r="K131" s="556"/>
      <c r="L131" s="556"/>
      <c r="M131" s="556"/>
      <c r="N131" s="556"/>
      <c r="O131" s="556"/>
      <c r="P131" s="556"/>
      <c r="Q131" s="556"/>
      <c r="R131" s="556"/>
      <c r="S131" s="556"/>
      <c r="T131" s="556"/>
      <c r="U131" s="556"/>
      <c r="V131" s="556"/>
      <c r="W131" s="556"/>
      <c r="X131" s="556"/>
      <c r="Y131" s="556"/>
      <c r="Z131" s="556"/>
      <c r="AA131" s="556"/>
      <c r="AB131" s="556"/>
      <c r="AC131" s="556"/>
      <c r="AD131" s="557"/>
      <c r="AE131" s="557"/>
      <c r="AF131" s="557"/>
      <c r="AG131" s="557"/>
      <c r="AH131" s="557"/>
      <c r="AI131" s="557"/>
      <c r="AJ131" s="557"/>
      <c r="AK131" s="557"/>
      <c r="AL131" s="557"/>
      <c r="AM131" s="557"/>
      <c r="AN131" s="558"/>
      <c r="AP131" s="87" t="s">
        <v>859</v>
      </c>
      <c r="AT131" s="559" t="str">
        <f t="shared" ca="1" si="26"/>
        <v>S</v>
      </c>
      <c r="AU131" s="559">
        <f t="shared" si="29"/>
        <v>117</v>
      </c>
      <c r="AV131" s="285" t="str">
        <f t="shared" ca="1" si="27"/>
        <v>S117</v>
      </c>
      <c r="AW131" s="293">
        <f t="shared" si="17"/>
        <v>7</v>
      </c>
      <c r="AX131" s="285" t="str">
        <f t="shared" ca="1" si="24"/>
        <v>7. Ownership - Capital Costs</v>
      </c>
      <c r="AY131" s="293" t="s">
        <v>1570</v>
      </c>
      <c r="AZ131" s="285" t="s">
        <v>1574</v>
      </c>
      <c r="BA131" s="285">
        <v>2034</v>
      </c>
      <c r="BB131" s="285" t="str">
        <f t="shared" ca="1" si="28"/>
        <v>7_S117_Development_fees_2034</v>
      </c>
      <c r="BC131" s="285" t="s">
        <v>574</v>
      </c>
      <c r="BD131" s="285"/>
      <c r="BE131" s="293" t="str">
        <f t="shared" si="25"/>
        <v>&gt;=0</v>
      </c>
      <c r="BF131" s="293" t="s">
        <v>84</v>
      </c>
      <c r="BG131" s="293" t="s">
        <v>84</v>
      </c>
    </row>
    <row r="132" spans="1:59" ht="13.5" hidden="1" thickBot="1">
      <c r="A132" s="197"/>
      <c r="B132" s="763"/>
      <c r="C132" s="248"/>
      <c r="D132" s="764"/>
      <c r="E132" s="556"/>
      <c r="F132" s="556"/>
      <c r="G132" s="556"/>
      <c r="H132" s="556"/>
      <c r="I132" s="556"/>
      <c r="J132" s="556"/>
      <c r="K132" s="556"/>
      <c r="L132" s="556"/>
      <c r="M132" s="556"/>
      <c r="N132" s="556"/>
      <c r="O132" s="556"/>
      <c r="P132" s="556"/>
      <c r="Q132" s="556"/>
      <c r="R132" s="556"/>
      <c r="S132" s="556"/>
      <c r="T132" s="556"/>
      <c r="U132" s="556"/>
      <c r="V132" s="556"/>
      <c r="W132" s="556"/>
      <c r="X132" s="556"/>
      <c r="Y132" s="556"/>
      <c r="Z132" s="556"/>
      <c r="AA132" s="556"/>
      <c r="AB132" s="556"/>
      <c r="AC132" s="556"/>
      <c r="AD132" s="557"/>
      <c r="AE132" s="557"/>
      <c r="AF132" s="557"/>
      <c r="AG132" s="557"/>
      <c r="AH132" s="557"/>
      <c r="AI132" s="557"/>
      <c r="AJ132" s="557"/>
      <c r="AK132" s="557"/>
      <c r="AL132" s="557"/>
      <c r="AM132" s="557"/>
      <c r="AN132" s="558"/>
      <c r="AP132" s="87" t="s">
        <v>859</v>
      </c>
      <c r="AT132" s="559" t="str">
        <f t="shared" ca="1" si="26"/>
        <v>T</v>
      </c>
      <c r="AU132" s="559">
        <f t="shared" si="29"/>
        <v>117</v>
      </c>
      <c r="AV132" s="285" t="str">
        <f t="shared" ca="1" si="27"/>
        <v>T117</v>
      </c>
      <c r="AW132" s="293">
        <f t="shared" si="17"/>
        <v>7</v>
      </c>
      <c r="AX132" s="285" t="str">
        <f t="shared" ca="1" si="24"/>
        <v>7. Ownership - Capital Costs</v>
      </c>
      <c r="AY132" s="293" t="s">
        <v>1570</v>
      </c>
      <c r="AZ132" s="285" t="s">
        <v>1574</v>
      </c>
      <c r="BA132" s="285">
        <v>2035</v>
      </c>
      <c r="BB132" s="285" t="str">
        <f t="shared" ca="1" si="28"/>
        <v>7_T117_Development_fees_2035</v>
      </c>
      <c r="BC132" s="285" t="s">
        <v>574</v>
      </c>
      <c r="BD132" s="285"/>
      <c r="BE132" s="293" t="str">
        <f t="shared" si="25"/>
        <v>&gt;=0</v>
      </c>
      <c r="BF132" s="293" t="s">
        <v>84</v>
      </c>
      <c r="BG132" s="293" t="s">
        <v>84</v>
      </c>
    </row>
    <row r="133" spans="1:59" ht="13.5" hidden="1" thickBot="1">
      <c r="A133" s="197"/>
      <c r="B133" s="763"/>
      <c r="C133" s="248"/>
      <c r="D133" s="764"/>
      <c r="E133" s="556"/>
      <c r="F133" s="556"/>
      <c r="G133" s="556"/>
      <c r="H133" s="556"/>
      <c r="I133" s="556"/>
      <c r="J133" s="556"/>
      <c r="K133" s="556"/>
      <c r="L133" s="556"/>
      <c r="M133" s="556"/>
      <c r="N133" s="556"/>
      <c r="O133" s="556"/>
      <c r="P133" s="556"/>
      <c r="Q133" s="556"/>
      <c r="R133" s="556"/>
      <c r="S133" s="556"/>
      <c r="T133" s="556"/>
      <c r="U133" s="556"/>
      <c r="V133" s="556"/>
      <c r="W133" s="556"/>
      <c r="X133" s="556"/>
      <c r="Y133" s="556"/>
      <c r="Z133" s="556"/>
      <c r="AA133" s="556"/>
      <c r="AB133" s="556"/>
      <c r="AC133" s="556"/>
      <c r="AD133" s="557"/>
      <c r="AE133" s="557"/>
      <c r="AF133" s="557"/>
      <c r="AG133" s="557"/>
      <c r="AH133" s="557"/>
      <c r="AI133" s="557"/>
      <c r="AJ133" s="557"/>
      <c r="AK133" s="557"/>
      <c r="AL133" s="557"/>
      <c r="AM133" s="557"/>
      <c r="AN133" s="558"/>
      <c r="AP133" s="87" t="s">
        <v>859</v>
      </c>
      <c r="AT133" s="559" t="str">
        <f t="shared" ca="1" si="26"/>
        <v>U</v>
      </c>
      <c r="AU133" s="559">
        <f t="shared" si="29"/>
        <v>117</v>
      </c>
      <c r="AV133" s="285" t="str">
        <f t="shared" ca="1" si="27"/>
        <v>U117</v>
      </c>
      <c r="AW133" s="293">
        <f t="shared" si="17"/>
        <v>7</v>
      </c>
      <c r="AX133" s="285" t="str">
        <f t="shared" ca="1" si="24"/>
        <v>7. Ownership - Capital Costs</v>
      </c>
      <c r="AY133" s="293" t="s">
        <v>1570</v>
      </c>
      <c r="AZ133" s="285" t="s">
        <v>1574</v>
      </c>
      <c r="BA133" s="285">
        <v>2036</v>
      </c>
      <c r="BB133" s="285" t="str">
        <f t="shared" ca="1" si="28"/>
        <v>7_U117_Development_fees_2036</v>
      </c>
      <c r="BC133" s="285" t="s">
        <v>574</v>
      </c>
      <c r="BD133" s="285"/>
      <c r="BE133" s="293" t="str">
        <f t="shared" si="25"/>
        <v>&gt;=0</v>
      </c>
      <c r="BF133" s="293" t="s">
        <v>84</v>
      </c>
      <c r="BG133" s="293" t="s">
        <v>84</v>
      </c>
    </row>
    <row r="134" spans="1:59" ht="13.5" hidden="1" thickBot="1">
      <c r="A134" s="197"/>
      <c r="B134" s="763"/>
      <c r="C134" s="248"/>
      <c r="D134" s="764"/>
      <c r="E134" s="556"/>
      <c r="F134" s="556"/>
      <c r="G134" s="556"/>
      <c r="H134" s="556"/>
      <c r="I134" s="556"/>
      <c r="J134" s="556"/>
      <c r="K134" s="556"/>
      <c r="L134" s="556"/>
      <c r="M134" s="556"/>
      <c r="N134" s="556"/>
      <c r="O134" s="556"/>
      <c r="P134" s="556"/>
      <c r="Q134" s="556"/>
      <c r="R134" s="556"/>
      <c r="S134" s="556"/>
      <c r="T134" s="556"/>
      <c r="U134" s="556"/>
      <c r="V134" s="556"/>
      <c r="W134" s="556"/>
      <c r="X134" s="556"/>
      <c r="Y134" s="556"/>
      <c r="Z134" s="556"/>
      <c r="AA134" s="556"/>
      <c r="AB134" s="556"/>
      <c r="AC134" s="556"/>
      <c r="AD134" s="557"/>
      <c r="AE134" s="557"/>
      <c r="AF134" s="557"/>
      <c r="AG134" s="557"/>
      <c r="AH134" s="557"/>
      <c r="AI134" s="557"/>
      <c r="AJ134" s="557"/>
      <c r="AK134" s="557"/>
      <c r="AL134" s="557"/>
      <c r="AM134" s="557"/>
      <c r="AN134" s="558"/>
      <c r="AP134" s="87" t="s">
        <v>859</v>
      </c>
      <c r="AT134" s="559" t="str">
        <f t="shared" ca="1" si="26"/>
        <v>V</v>
      </c>
      <c r="AU134" s="559">
        <f t="shared" si="29"/>
        <v>117</v>
      </c>
      <c r="AV134" s="285" t="str">
        <f t="shared" ca="1" si="27"/>
        <v>V117</v>
      </c>
      <c r="AW134" s="293">
        <f t="shared" si="17"/>
        <v>7</v>
      </c>
      <c r="AX134" s="285" t="str">
        <f t="shared" ca="1" si="24"/>
        <v>7. Ownership - Capital Costs</v>
      </c>
      <c r="AY134" s="293" t="s">
        <v>1570</v>
      </c>
      <c r="AZ134" s="285" t="s">
        <v>1574</v>
      </c>
      <c r="BA134" s="285">
        <v>2037</v>
      </c>
      <c r="BB134" s="285" t="str">
        <f t="shared" ca="1" si="28"/>
        <v>7_V117_Development_fees_2037</v>
      </c>
      <c r="BC134" s="285" t="s">
        <v>574</v>
      </c>
      <c r="BD134" s="285"/>
      <c r="BE134" s="293" t="str">
        <f t="shared" si="25"/>
        <v>&gt;=0</v>
      </c>
      <c r="BF134" s="293" t="s">
        <v>84</v>
      </c>
      <c r="BG134" s="293" t="s">
        <v>84</v>
      </c>
    </row>
    <row r="135" spans="1:59" ht="13.5" hidden="1" thickBot="1">
      <c r="A135" s="197"/>
      <c r="B135" s="763"/>
      <c r="C135" s="248"/>
      <c r="D135" s="764"/>
      <c r="E135" s="556"/>
      <c r="F135" s="556"/>
      <c r="G135" s="556"/>
      <c r="H135" s="556"/>
      <c r="I135" s="556"/>
      <c r="J135" s="556"/>
      <c r="K135" s="556"/>
      <c r="L135" s="556"/>
      <c r="M135" s="556"/>
      <c r="N135" s="556"/>
      <c r="O135" s="556"/>
      <c r="P135" s="556"/>
      <c r="Q135" s="556"/>
      <c r="R135" s="556"/>
      <c r="S135" s="556"/>
      <c r="T135" s="556"/>
      <c r="U135" s="556"/>
      <c r="V135" s="556"/>
      <c r="W135" s="556"/>
      <c r="X135" s="556"/>
      <c r="Y135" s="556"/>
      <c r="Z135" s="556"/>
      <c r="AA135" s="556"/>
      <c r="AB135" s="556"/>
      <c r="AC135" s="556"/>
      <c r="AD135" s="557"/>
      <c r="AE135" s="557"/>
      <c r="AF135" s="557"/>
      <c r="AG135" s="557"/>
      <c r="AH135" s="557"/>
      <c r="AI135" s="557"/>
      <c r="AJ135" s="557"/>
      <c r="AK135" s="557"/>
      <c r="AL135" s="557"/>
      <c r="AM135" s="557"/>
      <c r="AN135" s="558"/>
      <c r="AP135" s="87" t="s">
        <v>859</v>
      </c>
      <c r="AT135" s="559" t="str">
        <f t="shared" ca="1" si="26"/>
        <v>W</v>
      </c>
      <c r="AU135" s="559">
        <f t="shared" si="29"/>
        <v>117</v>
      </c>
      <c r="AV135" s="285" t="str">
        <f t="shared" ca="1" si="27"/>
        <v>W117</v>
      </c>
      <c r="AW135" s="293">
        <f t="shared" si="17"/>
        <v>7</v>
      </c>
      <c r="AX135" s="285" t="str">
        <f t="shared" ca="1" si="24"/>
        <v>7. Ownership - Capital Costs</v>
      </c>
      <c r="AY135" s="293" t="s">
        <v>1570</v>
      </c>
      <c r="AZ135" s="285" t="s">
        <v>1574</v>
      </c>
      <c r="BA135" s="285">
        <v>2038</v>
      </c>
      <c r="BB135" s="285" t="str">
        <f t="shared" ca="1" si="28"/>
        <v>7_W117_Development_fees_2038</v>
      </c>
      <c r="BC135" s="285" t="s">
        <v>574</v>
      </c>
      <c r="BD135" s="285"/>
      <c r="BE135" s="293" t="str">
        <f t="shared" si="25"/>
        <v>&gt;=0</v>
      </c>
      <c r="BF135" s="293" t="s">
        <v>84</v>
      </c>
      <c r="BG135" s="293" t="s">
        <v>84</v>
      </c>
    </row>
    <row r="136" spans="1:59" ht="13.5" hidden="1" thickBot="1">
      <c r="A136" s="197"/>
      <c r="B136" s="763"/>
      <c r="C136" s="248"/>
      <c r="D136" s="764"/>
      <c r="E136" s="556"/>
      <c r="F136" s="556"/>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7"/>
      <c r="AE136" s="557"/>
      <c r="AF136" s="557"/>
      <c r="AG136" s="557"/>
      <c r="AH136" s="557"/>
      <c r="AI136" s="557"/>
      <c r="AJ136" s="557"/>
      <c r="AK136" s="557"/>
      <c r="AL136" s="557"/>
      <c r="AM136" s="557"/>
      <c r="AN136" s="558"/>
      <c r="AP136" s="87" t="s">
        <v>859</v>
      </c>
      <c r="AT136" s="559" t="str">
        <f t="shared" ca="1" si="26"/>
        <v>X</v>
      </c>
      <c r="AU136" s="559">
        <f t="shared" si="29"/>
        <v>117</v>
      </c>
      <c r="AV136" s="285" t="str">
        <f t="shared" ca="1" si="27"/>
        <v>X117</v>
      </c>
      <c r="AW136" s="293">
        <f t="shared" si="17"/>
        <v>7</v>
      </c>
      <c r="AX136" s="285" t="str">
        <f t="shared" ca="1" si="24"/>
        <v>7. Ownership - Capital Costs</v>
      </c>
      <c r="AY136" s="293" t="s">
        <v>1570</v>
      </c>
      <c r="AZ136" s="285" t="s">
        <v>1574</v>
      </c>
      <c r="BA136" s="285">
        <v>2039</v>
      </c>
      <c r="BB136" s="285" t="str">
        <f t="shared" ca="1" si="28"/>
        <v>7_X117_Development_fees_2039</v>
      </c>
      <c r="BC136" s="285" t="s">
        <v>574</v>
      </c>
      <c r="BD136" s="285"/>
      <c r="BE136" s="293" t="str">
        <f t="shared" si="25"/>
        <v>&gt;=0</v>
      </c>
      <c r="BF136" s="293" t="s">
        <v>84</v>
      </c>
      <c r="BG136" s="293" t="s">
        <v>84</v>
      </c>
    </row>
    <row r="137" spans="1:59" ht="13.5" hidden="1" thickBot="1">
      <c r="A137" s="197"/>
      <c r="B137" s="763"/>
      <c r="C137" s="248"/>
      <c r="D137" s="764"/>
      <c r="E137" s="556"/>
      <c r="F137" s="556"/>
      <c r="G137" s="556"/>
      <c r="H137" s="556"/>
      <c r="I137" s="556"/>
      <c r="J137" s="556"/>
      <c r="K137" s="556"/>
      <c r="L137" s="556"/>
      <c r="M137" s="556"/>
      <c r="N137" s="556"/>
      <c r="O137" s="556"/>
      <c r="P137" s="556"/>
      <c r="Q137" s="556"/>
      <c r="R137" s="556"/>
      <c r="S137" s="556"/>
      <c r="T137" s="556"/>
      <c r="U137" s="556"/>
      <c r="V137" s="556"/>
      <c r="W137" s="556"/>
      <c r="X137" s="556"/>
      <c r="Y137" s="556"/>
      <c r="Z137" s="556"/>
      <c r="AA137" s="556"/>
      <c r="AB137" s="556"/>
      <c r="AC137" s="556"/>
      <c r="AD137" s="557"/>
      <c r="AE137" s="557"/>
      <c r="AF137" s="557"/>
      <c r="AG137" s="557"/>
      <c r="AH137" s="557"/>
      <c r="AI137" s="557"/>
      <c r="AJ137" s="557"/>
      <c r="AK137" s="557"/>
      <c r="AL137" s="557"/>
      <c r="AM137" s="557"/>
      <c r="AN137" s="558"/>
      <c r="AP137" s="87" t="s">
        <v>859</v>
      </c>
      <c r="AT137" s="559" t="str">
        <f t="shared" ca="1" si="26"/>
        <v>Y</v>
      </c>
      <c r="AU137" s="559">
        <f t="shared" si="29"/>
        <v>117</v>
      </c>
      <c r="AV137" s="285" t="str">
        <f t="shared" ca="1" si="27"/>
        <v>Y117</v>
      </c>
      <c r="AW137" s="293">
        <f t="shared" si="17"/>
        <v>7</v>
      </c>
      <c r="AX137" s="285" t="str">
        <f t="shared" ca="1" si="24"/>
        <v>7. Ownership - Capital Costs</v>
      </c>
      <c r="AY137" s="293" t="s">
        <v>1570</v>
      </c>
      <c r="AZ137" s="285" t="s">
        <v>1574</v>
      </c>
      <c r="BA137" s="285">
        <v>2040</v>
      </c>
      <c r="BB137" s="285" t="str">
        <f t="shared" ca="1" si="28"/>
        <v>7_Y117_Development_fees_2040</v>
      </c>
      <c r="BC137" s="285" t="s">
        <v>574</v>
      </c>
      <c r="BD137" s="285"/>
      <c r="BE137" s="293" t="str">
        <f t="shared" si="25"/>
        <v>&gt;=0</v>
      </c>
      <c r="BF137" s="293" t="s">
        <v>84</v>
      </c>
      <c r="BG137" s="293" t="s">
        <v>84</v>
      </c>
    </row>
    <row r="138" spans="1:59" ht="13.5" hidden="1" thickBot="1">
      <c r="A138" s="197"/>
      <c r="B138" s="763"/>
      <c r="C138" s="248"/>
      <c r="D138" s="764"/>
      <c r="E138" s="556"/>
      <c r="F138" s="556"/>
      <c r="G138" s="556"/>
      <c r="H138" s="556"/>
      <c r="I138" s="556"/>
      <c r="J138" s="556"/>
      <c r="K138" s="556"/>
      <c r="L138" s="556"/>
      <c r="M138" s="556"/>
      <c r="N138" s="556"/>
      <c r="O138" s="556"/>
      <c r="P138" s="556"/>
      <c r="Q138" s="556"/>
      <c r="R138" s="556"/>
      <c r="S138" s="556"/>
      <c r="T138" s="556"/>
      <c r="U138" s="556"/>
      <c r="V138" s="556"/>
      <c r="W138" s="556"/>
      <c r="X138" s="556"/>
      <c r="Y138" s="556"/>
      <c r="Z138" s="556"/>
      <c r="AA138" s="556"/>
      <c r="AB138" s="556"/>
      <c r="AC138" s="556"/>
      <c r="AD138" s="557"/>
      <c r="AE138" s="557"/>
      <c r="AF138" s="557"/>
      <c r="AG138" s="557"/>
      <c r="AH138" s="557"/>
      <c r="AI138" s="557"/>
      <c r="AJ138" s="557"/>
      <c r="AK138" s="557"/>
      <c r="AL138" s="557"/>
      <c r="AM138" s="557"/>
      <c r="AN138" s="558"/>
      <c r="AP138" s="87" t="s">
        <v>859</v>
      </c>
      <c r="AT138" s="559" t="str">
        <f t="shared" ca="1" si="26"/>
        <v>Z</v>
      </c>
      <c r="AU138" s="559">
        <f t="shared" si="29"/>
        <v>117</v>
      </c>
      <c r="AV138" s="285" t="str">
        <f t="shared" ca="1" si="27"/>
        <v>Z117</v>
      </c>
      <c r="AW138" s="293">
        <f t="shared" si="17"/>
        <v>7</v>
      </c>
      <c r="AX138" s="285" t="str">
        <f t="shared" ca="1" si="24"/>
        <v>7. Ownership - Capital Costs</v>
      </c>
      <c r="AY138" s="293" t="s">
        <v>1570</v>
      </c>
      <c r="AZ138" s="285" t="s">
        <v>1574</v>
      </c>
      <c r="BA138" s="285">
        <v>2041</v>
      </c>
      <c r="BB138" s="285" t="str">
        <f t="shared" ca="1" si="28"/>
        <v>7_Z117_Development_fees_2041</v>
      </c>
      <c r="BC138" s="285" t="s">
        <v>574</v>
      </c>
      <c r="BD138" s="285"/>
      <c r="BE138" s="293" t="str">
        <f t="shared" si="25"/>
        <v>&gt;=0</v>
      </c>
      <c r="BF138" s="293" t="s">
        <v>84</v>
      </c>
      <c r="BG138" s="293" t="s">
        <v>84</v>
      </c>
    </row>
    <row r="139" spans="1:59" ht="13.5" hidden="1" thickBot="1">
      <c r="A139" s="197"/>
      <c r="B139" s="763"/>
      <c r="C139" s="248"/>
      <c r="D139" s="764"/>
      <c r="E139" s="556"/>
      <c r="F139" s="556"/>
      <c r="G139" s="556"/>
      <c r="H139" s="556"/>
      <c r="I139" s="556"/>
      <c r="J139" s="556"/>
      <c r="K139" s="556"/>
      <c r="L139" s="556"/>
      <c r="M139" s="556"/>
      <c r="N139" s="556"/>
      <c r="O139" s="556"/>
      <c r="P139" s="556"/>
      <c r="Q139" s="556"/>
      <c r="R139" s="556"/>
      <c r="S139" s="556"/>
      <c r="T139" s="556"/>
      <c r="U139" s="556"/>
      <c r="V139" s="556"/>
      <c r="W139" s="556"/>
      <c r="X139" s="556"/>
      <c r="Y139" s="556"/>
      <c r="Z139" s="556"/>
      <c r="AA139" s="556"/>
      <c r="AB139" s="556"/>
      <c r="AC139" s="556"/>
      <c r="AD139" s="557"/>
      <c r="AE139" s="557"/>
      <c r="AF139" s="557"/>
      <c r="AG139" s="557"/>
      <c r="AH139" s="557"/>
      <c r="AI139" s="557"/>
      <c r="AJ139" s="557"/>
      <c r="AK139" s="557"/>
      <c r="AL139" s="557"/>
      <c r="AM139" s="557"/>
      <c r="AN139" s="558"/>
      <c r="AP139" s="87" t="s">
        <v>859</v>
      </c>
      <c r="AT139" s="559" t="str">
        <f t="shared" ca="1" si="26"/>
        <v>AA</v>
      </c>
      <c r="AU139" s="559">
        <f t="shared" si="29"/>
        <v>117</v>
      </c>
      <c r="AV139" s="285" t="str">
        <f t="shared" ca="1" si="27"/>
        <v>AA117</v>
      </c>
      <c r="AW139" s="293">
        <f t="shared" si="17"/>
        <v>7</v>
      </c>
      <c r="AX139" s="285" t="str">
        <f t="shared" ca="1" si="24"/>
        <v>7. Ownership - Capital Costs</v>
      </c>
      <c r="AY139" s="293" t="s">
        <v>1570</v>
      </c>
      <c r="AZ139" s="285" t="s">
        <v>1574</v>
      </c>
      <c r="BA139" s="285">
        <v>2042</v>
      </c>
      <c r="BB139" s="285" t="str">
        <f t="shared" ca="1" si="28"/>
        <v>7_AA117_Development_fees_2042</v>
      </c>
      <c r="BC139" s="285" t="s">
        <v>574</v>
      </c>
      <c r="BD139" s="285"/>
      <c r="BE139" s="293" t="str">
        <f t="shared" si="25"/>
        <v>&gt;=0</v>
      </c>
      <c r="BF139" s="293" t="s">
        <v>84</v>
      </c>
      <c r="BG139" s="293" t="s">
        <v>84</v>
      </c>
    </row>
    <row r="140" spans="1:59" ht="13.5" hidden="1" thickBot="1">
      <c r="A140" s="197"/>
      <c r="B140" s="763"/>
      <c r="C140" s="248"/>
      <c r="D140" s="764"/>
      <c r="E140" s="556"/>
      <c r="F140" s="556"/>
      <c r="G140" s="556"/>
      <c r="H140" s="556"/>
      <c r="I140" s="556"/>
      <c r="J140" s="556"/>
      <c r="K140" s="556"/>
      <c r="L140" s="556"/>
      <c r="M140" s="556"/>
      <c r="N140" s="556"/>
      <c r="O140" s="556"/>
      <c r="P140" s="556"/>
      <c r="Q140" s="556"/>
      <c r="R140" s="556"/>
      <c r="S140" s="556"/>
      <c r="T140" s="556"/>
      <c r="U140" s="556"/>
      <c r="V140" s="556"/>
      <c r="W140" s="556"/>
      <c r="X140" s="556"/>
      <c r="Y140" s="556"/>
      <c r="Z140" s="556"/>
      <c r="AA140" s="556"/>
      <c r="AB140" s="556"/>
      <c r="AC140" s="556"/>
      <c r="AD140" s="557"/>
      <c r="AE140" s="557"/>
      <c r="AF140" s="557"/>
      <c r="AG140" s="557"/>
      <c r="AH140" s="557"/>
      <c r="AI140" s="557"/>
      <c r="AJ140" s="557"/>
      <c r="AK140" s="557"/>
      <c r="AL140" s="557"/>
      <c r="AM140" s="557"/>
      <c r="AN140" s="558"/>
      <c r="AP140" s="87" t="s">
        <v>859</v>
      </c>
      <c r="AT140" s="559" t="str">
        <f t="shared" ca="1" si="26"/>
        <v>AB</v>
      </c>
      <c r="AU140" s="559">
        <f t="shared" si="29"/>
        <v>117</v>
      </c>
      <c r="AV140" s="285" t="str">
        <f t="shared" ca="1" si="27"/>
        <v>AB117</v>
      </c>
      <c r="AW140" s="293">
        <f t="shared" si="17"/>
        <v>7</v>
      </c>
      <c r="AX140" s="285" t="str">
        <f t="shared" ca="1" si="24"/>
        <v>7. Ownership - Capital Costs</v>
      </c>
      <c r="AY140" s="293" t="s">
        <v>1570</v>
      </c>
      <c r="AZ140" s="285" t="s">
        <v>1574</v>
      </c>
      <c r="BA140" s="285">
        <v>2043</v>
      </c>
      <c r="BB140" s="285" t="str">
        <f t="shared" ca="1" si="28"/>
        <v>7_AB117_Development_fees_2043</v>
      </c>
      <c r="BC140" s="285" t="s">
        <v>574</v>
      </c>
      <c r="BD140" s="285"/>
      <c r="BE140" s="293" t="str">
        <f t="shared" si="25"/>
        <v>&gt;=0</v>
      </c>
      <c r="BF140" s="293" t="s">
        <v>84</v>
      </c>
      <c r="BG140" s="293" t="s">
        <v>84</v>
      </c>
    </row>
    <row r="141" spans="1:59" ht="13.5" hidden="1" thickBot="1">
      <c r="A141" s="197"/>
      <c r="B141" s="763"/>
      <c r="C141" s="248"/>
      <c r="D141" s="764"/>
      <c r="E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57"/>
      <c r="AE141" s="557"/>
      <c r="AF141" s="557"/>
      <c r="AG141" s="557"/>
      <c r="AH141" s="557"/>
      <c r="AI141" s="557"/>
      <c r="AJ141" s="557"/>
      <c r="AK141" s="557"/>
      <c r="AL141" s="557"/>
      <c r="AM141" s="557"/>
      <c r="AN141" s="558"/>
      <c r="AP141" s="87" t="s">
        <v>859</v>
      </c>
      <c r="AT141" s="559" t="str">
        <f t="shared" ca="1" si="26"/>
        <v>AC</v>
      </c>
      <c r="AU141" s="559">
        <f t="shared" si="29"/>
        <v>117</v>
      </c>
      <c r="AV141" s="285" t="str">
        <f t="shared" ca="1" si="27"/>
        <v>AC117</v>
      </c>
      <c r="AW141" s="293">
        <f t="shared" si="17"/>
        <v>7</v>
      </c>
      <c r="AX141" s="285" t="str">
        <f t="shared" ca="1" si="24"/>
        <v>7. Ownership - Capital Costs</v>
      </c>
      <c r="AY141" s="293" t="s">
        <v>1570</v>
      </c>
      <c r="AZ141" s="285" t="s">
        <v>1574</v>
      </c>
      <c r="BA141" s="285">
        <v>2044</v>
      </c>
      <c r="BB141" s="285" t="str">
        <f t="shared" ca="1" si="28"/>
        <v>7_AC117_Development_fees_2044</v>
      </c>
      <c r="BC141" s="285" t="s">
        <v>574</v>
      </c>
      <c r="BD141" s="285"/>
      <c r="BE141" s="293" t="str">
        <f t="shared" si="25"/>
        <v>&gt;=0</v>
      </c>
      <c r="BF141" s="293" t="s">
        <v>84</v>
      </c>
      <c r="BG141" s="293" t="s">
        <v>84</v>
      </c>
    </row>
    <row r="142" spans="1:59" ht="13.5" hidden="1" thickBot="1">
      <c r="A142" s="197"/>
      <c r="B142" s="763"/>
      <c r="C142" s="248"/>
      <c r="D142" s="764"/>
      <c r="E142" s="556"/>
      <c r="F142" s="556"/>
      <c r="G142" s="556"/>
      <c r="H142" s="556"/>
      <c r="I142" s="556"/>
      <c r="J142" s="556"/>
      <c r="K142" s="556"/>
      <c r="L142" s="556"/>
      <c r="M142" s="556"/>
      <c r="N142" s="556"/>
      <c r="O142" s="556"/>
      <c r="P142" s="556"/>
      <c r="Q142" s="556"/>
      <c r="R142" s="556"/>
      <c r="S142" s="556"/>
      <c r="T142" s="556"/>
      <c r="U142" s="556"/>
      <c r="V142" s="556"/>
      <c r="W142" s="556"/>
      <c r="X142" s="556"/>
      <c r="Y142" s="556"/>
      <c r="Z142" s="556"/>
      <c r="AA142" s="556"/>
      <c r="AB142" s="556"/>
      <c r="AC142" s="556"/>
      <c r="AD142" s="557"/>
      <c r="AE142" s="557"/>
      <c r="AF142" s="557"/>
      <c r="AG142" s="557"/>
      <c r="AH142" s="557"/>
      <c r="AI142" s="557"/>
      <c r="AJ142" s="557"/>
      <c r="AK142" s="557"/>
      <c r="AL142" s="557"/>
      <c r="AM142" s="557"/>
      <c r="AN142" s="558"/>
      <c r="AP142" s="87" t="s">
        <v>859</v>
      </c>
      <c r="AT142" s="559" t="str">
        <f t="shared" ca="1" si="26"/>
        <v>AD</v>
      </c>
      <c r="AU142" s="559">
        <f t="shared" si="29"/>
        <v>117</v>
      </c>
      <c r="AV142" s="285" t="str">
        <f t="shared" ca="1" si="27"/>
        <v>AD117</v>
      </c>
      <c r="AW142" s="293">
        <f t="shared" si="17"/>
        <v>7</v>
      </c>
      <c r="AX142" s="285" t="str">
        <f t="shared" ca="1" si="24"/>
        <v>7. Ownership - Capital Costs</v>
      </c>
      <c r="AY142" s="293" t="s">
        <v>1570</v>
      </c>
      <c r="AZ142" s="285" t="s">
        <v>1574</v>
      </c>
      <c r="BA142" s="285">
        <v>2045</v>
      </c>
      <c r="BB142" s="285" t="str">
        <f t="shared" ca="1" si="28"/>
        <v>7_AD117_Development_fees_2045</v>
      </c>
      <c r="BC142" s="285" t="s">
        <v>574</v>
      </c>
      <c r="BD142" s="285"/>
      <c r="BE142" s="293" t="str">
        <f t="shared" si="25"/>
        <v>&gt;=0</v>
      </c>
      <c r="BF142" s="293" t="s">
        <v>84</v>
      </c>
      <c r="BG142" s="293" t="s">
        <v>84</v>
      </c>
    </row>
    <row r="143" spans="1:59" ht="13.5" hidden="1" thickBot="1">
      <c r="A143" s="197"/>
      <c r="B143" s="763"/>
      <c r="C143" s="248"/>
      <c r="D143" s="764"/>
      <c r="E143" s="556"/>
      <c r="F143" s="556"/>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7"/>
      <c r="AE143" s="557"/>
      <c r="AF143" s="557"/>
      <c r="AG143" s="557"/>
      <c r="AH143" s="557"/>
      <c r="AI143" s="557"/>
      <c r="AJ143" s="557"/>
      <c r="AK143" s="557"/>
      <c r="AL143" s="557"/>
      <c r="AM143" s="557"/>
      <c r="AN143" s="558"/>
      <c r="AP143" s="87" t="s">
        <v>859</v>
      </c>
      <c r="AT143" s="559" t="str">
        <f t="shared" ca="1" si="26"/>
        <v>AE</v>
      </c>
      <c r="AU143" s="559">
        <f t="shared" si="29"/>
        <v>117</v>
      </c>
      <c r="AV143" s="285" t="str">
        <f t="shared" ca="1" si="27"/>
        <v>AE117</v>
      </c>
      <c r="AW143" s="293">
        <f t="shared" si="17"/>
        <v>7</v>
      </c>
      <c r="AX143" s="285" t="str">
        <f t="shared" ca="1" si="24"/>
        <v>7. Ownership - Capital Costs</v>
      </c>
      <c r="AY143" s="293" t="s">
        <v>1570</v>
      </c>
      <c r="AZ143" s="285" t="s">
        <v>1574</v>
      </c>
      <c r="BA143" s="285">
        <v>2046</v>
      </c>
      <c r="BB143" s="285" t="str">
        <f t="shared" ca="1" si="28"/>
        <v>7_AE117_Development_fees_2046</v>
      </c>
      <c r="BC143" s="285" t="s">
        <v>574</v>
      </c>
      <c r="BD143" s="285"/>
      <c r="BE143" s="293" t="str">
        <f t="shared" si="25"/>
        <v>&gt;=0</v>
      </c>
      <c r="BF143" s="293" t="s">
        <v>84</v>
      </c>
      <c r="BG143" s="293" t="s">
        <v>84</v>
      </c>
    </row>
    <row r="144" spans="1:59" ht="13.5" hidden="1" thickBot="1">
      <c r="A144" s="197"/>
      <c r="B144" s="763"/>
      <c r="C144" s="248"/>
      <c r="D144" s="764"/>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7"/>
      <c r="AE144" s="557"/>
      <c r="AF144" s="557"/>
      <c r="AG144" s="557"/>
      <c r="AH144" s="557"/>
      <c r="AI144" s="557"/>
      <c r="AJ144" s="557"/>
      <c r="AK144" s="557"/>
      <c r="AL144" s="557"/>
      <c r="AM144" s="557"/>
      <c r="AN144" s="558"/>
      <c r="AP144" s="87" t="s">
        <v>859</v>
      </c>
      <c r="AT144" s="559" t="str">
        <f t="shared" ca="1" si="26"/>
        <v>AF</v>
      </c>
      <c r="AU144" s="559">
        <f t="shared" si="29"/>
        <v>117</v>
      </c>
      <c r="AV144" s="285" t="str">
        <f t="shared" ca="1" si="27"/>
        <v>AF117</v>
      </c>
      <c r="AW144" s="293">
        <f t="shared" si="17"/>
        <v>7</v>
      </c>
      <c r="AX144" s="285" t="str">
        <f t="shared" ca="1" si="24"/>
        <v>7. Ownership - Capital Costs</v>
      </c>
      <c r="AY144" s="293" t="s">
        <v>1570</v>
      </c>
      <c r="AZ144" s="285" t="s">
        <v>1574</v>
      </c>
      <c r="BA144" s="285">
        <v>2047</v>
      </c>
      <c r="BB144" s="285" t="str">
        <f t="shared" ca="1" si="28"/>
        <v>7_AF117_Development_fees_2047</v>
      </c>
      <c r="BC144" s="285" t="s">
        <v>574</v>
      </c>
      <c r="BD144" s="285"/>
      <c r="BE144" s="293" t="str">
        <f t="shared" si="25"/>
        <v>&gt;=0</v>
      </c>
      <c r="BF144" s="293" t="s">
        <v>84</v>
      </c>
      <c r="BG144" s="293" t="s">
        <v>84</v>
      </c>
    </row>
    <row r="145" spans="1:59" ht="13.5" hidden="1" thickBot="1">
      <c r="A145" s="197"/>
      <c r="B145" s="763"/>
      <c r="C145" s="248"/>
      <c r="D145" s="764"/>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7"/>
      <c r="AE145" s="557"/>
      <c r="AF145" s="557"/>
      <c r="AG145" s="557"/>
      <c r="AH145" s="557"/>
      <c r="AI145" s="557"/>
      <c r="AJ145" s="557"/>
      <c r="AK145" s="557"/>
      <c r="AL145" s="557"/>
      <c r="AM145" s="557"/>
      <c r="AN145" s="558"/>
      <c r="AP145" s="87" t="s">
        <v>859</v>
      </c>
      <c r="AT145" s="559" t="str">
        <f t="shared" ca="1" si="26"/>
        <v>AG</v>
      </c>
      <c r="AU145" s="559">
        <f t="shared" si="29"/>
        <v>117</v>
      </c>
      <c r="AV145" s="285" t="str">
        <f t="shared" ca="1" si="27"/>
        <v>AG117</v>
      </c>
      <c r="AW145" s="293">
        <f t="shared" ref="AW145:AW151" si="30">$AW$5</f>
        <v>7</v>
      </c>
      <c r="AX145" s="285" t="str">
        <f t="shared" ca="1" si="24"/>
        <v>7. Ownership - Capital Costs</v>
      </c>
      <c r="AY145" s="293" t="s">
        <v>1570</v>
      </c>
      <c r="AZ145" s="285" t="s">
        <v>1574</v>
      </c>
      <c r="BA145" s="285">
        <v>2048</v>
      </c>
      <c r="BB145" s="285" t="str">
        <f t="shared" ca="1" si="28"/>
        <v>7_AG117_Development_fees_2048</v>
      </c>
      <c r="BC145" s="285" t="s">
        <v>574</v>
      </c>
      <c r="BD145" s="285"/>
      <c r="BE145" s="293" t="str">
        <f t="shared" si="25"/>
        <v>&gt;=0</v>
      </c>
      <c r="BF145" s="293" t="s">
        <v>84</v>
      </c>
      <c r="BG145" s="293" t="s">
        <v>84</v>
      </c>
    </row>
    <row r="146" spans="1:59" ht="13.5" hidden="1" thickBot="1">
      <c r="A146" s="197"/>
      <c r="B146" s="763"/>
      <c r="C146" s="248"/>
      <c r="D146" s="764"/>
      <c r="E146" s="556"/>
      <c r="F146" s="556"/>
      <c r="G146" s="556"/>
      <c r="H146" s="556"/>
      <c r="I146" s="556"/>
      <c r="J146" s="556"/>
      <c r="K146" s="556"/>
      <c r="L146" s="556"/>
      <c r="M146" s="556"/>
      <c r="N146" s="556"/>
      <c r="O146" s="556"/>
      <c r="P146" s="556"/>
      <c r="Q146" s="556"/>
      <c r="R146" s="556"/>
      <c r="S146" s="556"/>
      <c r="T146" s="556"/>
      <c r="U146" s="556"/>
      <c r="V146" s="556"/>
      <c r="W146" s="556"/>
      <c r="X146" s="556"/>
      <c r="Y146" s="556"/>
      <c r="Z146" s="556"/>
      <c r="AA146" s="556"/>
      <c r="AB146" s="556"/>
      <c r="AC146" s="556"/>
      <c r="AD146" s="557"/>
      <c r="AE146" s="557"/>
      <c r="AF146" s="557"/>
      <c r="AG146" s="557"/>
      <c r="AH146" s="557"/>
      <c r="AI146" s="557"/>
      <c r="AJ146" s="557"/>
      <c r="AK146" s="557"/>
      <c r="AL146" s="557"/>
      <c r="AM146" s="557"/>
      <c r="AN146" s="558"/>
      <c r="AP146" s="87" t="s">
        <v>859</v>
      </c>
      <c r="AT146" s="559" t="str">
        <f t="shared" ca="1" si="26"/>
        <v>AH</v>
      </c>
      <c r="AU146" s="559">
        <f t="shared" si="29"/>
        <v>117</v>
      </c>
      <c r="AV146" s="285" t="str">
        <f t="shared" ca="1" si="27"/>
        <v>AH117</v>
      </c>
      <c r="AW146" s="293">
        <f t="shared" si="30"/>
        <v>7</v>
      </c>
      <c r="AX146" s="285" t="str">
        <f t="shared" ca="1" si="24"/>
        <v>7. Ownership - Capital Costs</v>
      </c>
      <c r="AY146" s="293" t="s">
        <v>1570</v>
      </c>
      <c r="AZ146" s="285" t="s">
        <v>1574</v>
      </c>
      <c r="BA146" s="285">
        <v>2049</v>
      </c>
      <c r="BB146" s="285" t="str">
        <f t="shared" ca="1" si="28"/>
        <v>7_AH117_Development_fees_2049</v>
      </c>
      <c r="BC146" s="285" t="s">
        <v>574</v>
      </c>
      <c r="BD146" s="285"/>
      <c r="BE146" s="293" t="str">
        <f t="shared" si="25"/>
        <v>&gt;=0</v>
      </c>
      <c r="BF146" s="293" t="s">
        <v>84</v>
      </c>
      <c r="BG146" s="293" t="s">
        <v>84</v>
      </c>
    </row>
    <row r="147" spans="1:59" ht="13.5" hidden="1" thickBot="1">
      <c r="A147" s="197"/>
      <c r="B147" s="763"/>
      <c r="C147" s="248"/>
      <c r="D147" s="764"/>
      <c r="E147" s="556"/>
      <c r="F147" s="556"/>
      <c r="G147" s="556"/>
      <c r="H147" s="556"/>
      <c r="I147" s="556"/>
      <c r="J147" s="556"/>
      <c r="K147" s="556"/>
      <c r="L147" s="556"/>
      <c r="M147" s="556"/>
      <c r="N147" s="556"/>
      <c r="O147" s="556"/>
      <c r="P147" s="556"/>
      <c r="Q147" s="556"/>
      <c r="R147" s="556"/>
      <c r="S147" s="556"/>
      <c r="T147" s="556"/>
      <c r="U147" s="556"/>
      <c r="V147" s="556"/>
      <c r="W147" s="556"/>
      <c r="X147" s="556"/>
      <c r="Y147" s="556"/>
      <c r="Z147" s="556"/>
      <c r="AA147" s="556"/>
      <c r="AB147" s="556"/>
      <c r="AC147" s="556"/>
      <c r="AD147" s="557"/>
      <c r="AE147" s="557"/>
      <c r="AF147" s="557"/>
      <c r="AG147" s="557"/>
      <c r="AH147" s="557"/>
      <c r="AI147" s="557"/>
      <c r="AJ147" s="557"/>
      <c r="AK147" s="557"/>
      <c r="AL147" s="557"/>
      <c r="AM147" s="557"/>
      <c r="AN147" s="558"/>
      <c r="AP147" s="87" t="s">
        <v>859</v>
      </c>
      <c r="AT147" s="559" t="str">
        <f t="shared" ca="1" si="26"/>
        <v>AI</v>
      </c>
      <c r="AU147" s="559">
        <f t="shared" si="29"/>
        <v>117</v>
      </c>
      <c r="AV147" s="285" t="str">
        <f t="shared" ca="1" si="27"/>
        <v>AI117</v>
      </c>
      <c r="AW147" s="293">
        <f t="shared" si="30"/>
        <v>7</v>
      </c>
      <c r="AX147" s="285" t="str">
        <f t="shared" ca="1" si="24"/>
        <v>7. Ownership - Capital Costs</v>
      </c>
      <c r="AY147" s="293" t="s">
        <v>1570</v>
      </c>
      <c r="AZ147" s="285" t="s">
        <v>1574</v>
      </c>
      <c r="BA147" s="285">
        <v>2050</v>
      </c>
      <c r="BB147" s="285" t="str">
        <f t="shared" ca="1" si="28"/>
        <v>7_AI117_Development_fees_2050</v>
      </c>
      <c r="BC147" s="285" t="s">
        <v>574</v>
      </c>
      <c r="BD147" s="285"/>
      <c r="BE147" s="293" t="str">
        <f t="shared" si="25"/>
        <v>&gt;=0</v>
      </c>
      <c r="BF147" s="293" t="s">
        <v>84</v>
      </c>
      <c r="BG147" s="293" t="s">
        <v>84</v>
      </c>
    </row>
    <row r="148" spans="1:59" ht="13.5" hidden="1" thickBot="1">
      <c r="A148" s="197"/>
      <c r="B148" s="763"/>
      <c r="C148" s="248"/>
      <c r="D148" s="764"/>
      <c r="E148" s="556"/>
      <c r="F148" s="556"/>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7"/>
      <c r="AE148" s="557"/>
      <c r="AF148" s="557"/>
      <c r="AG148" s="557"/>
      <c r="AH148" s="557"/>
      <c r="AI148" s="557"/>
      <c r="AJ148" s="557"/>
      <c r="AK148" s="557"/>
      <c r="AL148" s="557"/>
      <c r="AM148" s="557"/>
      <c r="AN148" s="558"/>
      <c r="AP148" s="87" t="s">
        <v>859</v>
      </c>
      <c r="AT148" s="559" t="str">
        <f t="shared" ca="1" si="26"/>
        <v>AJ</v>
      </c>
      <c r="AU148" s="559">
        <f t="shared" si="29"/>
        <v>117</v>
      </c>
      <c r="AV148" s="285" t="str">
        <f t="shared" ca="1" si="27"/>
        <v>AJ117</v>
      </c>
      <c r="AW148" s="293">
        <f t="shared" si="30"/>
        <v>7</v>
      </c>
      <c r="AX148" s="285" t="str">
        <f t="shared" ca="1" si="24"/>
        <v>7. Ownership - Capital Costs</v>
      </c>
      <c r="AY148" s="293" t="s">
        <v>1570</v>
      </c>
      <c r="AZ148" s="285" t="s">
        <v>1574</v>
      </c>
      <c r="BA148" s="285">
        <v>2051</v>
      </c>
      <c r="BB148" s="285" t="str">
        <f t="shared" ca="1" si="28"/>
        <v>7_AJ117_Development_fees_2051</v>
      </c>
      <c r="BC148" s="285" t="s">
        <v>574</v>
      </c>
      <c r="BD148" s="285"/>
      <c r="BE148" s="293" t="str">
        <f t="shared" si="25"/>
        <v>&gt;=0</v>
      </c>
      <c r="BF148" s="293" t="s">
        <v>84</v>
      </c>
      <c r="BG148" s="293" t="s">
        <v>84</v>
      </c>
    </row>
    <row r="149" spans="1:59" ht="13.5" hidden="1" thickBot="1">
      <c r="A149" s="197"/>
      <c r="B149" s="763"/>
      <c r="C149" s="248"/>
      <c r="D149" s="764"/>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7"/>
      <c r="AE149" s="557"/>
      <c r="AF149" s="557"/>
      <c r="AG149" s="557"/>
      <c r="AH149" s="557"/>
      <c r="AI149" s="557"/>
      <c r="AJ149" s="557"/>
      <c r="AK149" s="557"/>
      <c r="AL149" s="557"/>
      <c r="AM149" s="557"/>
      <c r="AN149" s="558"/>
      <c r="AP149" s="87" t="s">
        <v>859</v>
      </c>
      <c r="AT149" s="559" t="str">
        <f t="shared" ca="1" si="26"/>
        <v>AK</v>
      </c>
      <c r="AU149" s="559">
        <f t="shared" si="29"/>
        <v>117</v>
      </c>
      <c r="AV149" s="285" t="str">
        <f t="shared" ca="1" si="27"/>
        <v>AK117</v>
      </c>
      <c r="AW149" s="293">
        <f t="shared" si="30"/>
        <v>7</v>
      </c>
      <c r="AX149" s="285" t="str">
        <f t="shared" ca="1" si="24"/>
        <v>7. Ownership - Capital Costs</v>
      </c>
      <c r="AY149" s="293" t="s">
        <v>1570</v>
      </c>
      <c r="AZ149" s="285" t="s">
        <v>1574</v>
      </c>
      <c r="BA149" s="285">
        <v>2052</v>
      </c>
      <c r="BB149" s="285" t="str">
        <f t="shared" ca="1" si="28"/>
        <v>7_AK117_Development_fees_2052</v>
      </c>
      <c r="BC149" s="285" t="s">
        <v>574</v>
      </c>
      <c r="BD149" s="285"/>
      <c r="BE149" s="293" t="str">
        <f t="shared" si="25"/>
        <v>&gt;=0</v>
      </c>
      <c r="BF149" s="293" t="s">
        <v>84</v>
      </c>
      <c r="BG149" s="293" t="s">
        <v>84</v>
      </c>
    </row>
    <row r="150" spans="1:59" ht="13.5" hidden="1" thickBot="1">
      <c r="A150" s="197"/>
      <c r="B150" s="763"/>
      <c r="C150" s="248"/>
      <c r="D150" s="764"/>
      <c r="E150" s="556"/>
      <c r="F150" s="556"/>
      <c r="G150" s="556"/>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7"/>
      <c r="AE150" s="557"/>
      <c r="AF150" s="557"/>
      <c r="AG150" s="557"/>
      <c r="AH150" s="557"/>
      <c r="AI150" s="557"/>
      <c r="AJ150" s="557"/>
      <c r="AK150" s="557"/>
      <c r="AL150" s="557"/>
      <c r="AM150" s="557"/>
      <c r="AN150" s="558"/>
      <c r="AP150" s="87" t="s">
        <v>859</v>
      </c>
      <c r="AT150" s="559" t="str">
        <f t="shared" ca="1" si="26"/>
        <v>AL</v>
      </c>
      <c r="AU150" s="559">
        <f t="shared" si="29"/>
        <v>117</v>
      </c>
      <c r="AV150" s="285" t="str">
        <f t="shared" ca="1" si="27"/>
        <v>AL117</v>
      </c>
      <c r="AW150" s="293">
        <f t="shared" si="30"/>
        <v>7</v>
      </c>
      <c r="AX150" s="285" t="str">
        <f t="shared" ca="1" si="24"/>
        <v>7. Ownership - Capital Costs</v>
      </c>
      <c r="AY150" s="293" t="s">
        <v>1570</v>
      </c>
      <c r="AZ150" s="285" t="s">
        <v>1574</v>
      </c>
      <c r="BA150" s="285">
        <v>2053</v>
      </c>
      <c r="BB150" s="285" t="str">
        <f t="shared" ca="1" si="28"/>
        <v>7_AL117_Development_fees_2053</v>
      </c>
      <c r="BC150" s="285" t="s">
        <v>574</v>
      </c>
      <c r="BD150" s="285"/>
      <c r="BE150" s="293" t="str">
        <f t="shared" si="25"/>
        <v>&gt;=0</v>
      </c>
      <c r="BF150" s="293" t="s">
        <v>84</v>
      </c>
      <c r="BG150" s="293" t="s">
        <v>84</v>
      </c>
    </row>
    <row r="151" spans="1:59" ht="13.5" hidden="1" thickBot="1">
      <c r="A151" s="197"/>
      <c r="B151" s="763"/>
      <c r="C151" s="248"/>
      <c r="D151" s="764"/>
      <c r="E151" s="556"/>
      <c r="F151" s="556"/>
      <c r="G151" s="556"/>
      <c r="H151" s="556"/>
      <c r="I151" s="556"/>
      <c r="J151" s="556"/>
      <c r="K151" s="556"/>
      <c r="L151" s="556"/>
      <c r="M151" s="556"/>
      <c r="N151" s="556"/>
      <c r="O151" s="556"/>
      <c r="P151" s="556"/>
      <c r="Q151" s="556"/>
      <c r="R151" s="556"/>
      <c r="S151" s="556"/>
      <c r="T151" s="556"/>
      <c r="U151" s="556"/>
      <c r="V151" s="556"/>
      <c r="W151" s="556"/>
      <c r="X151" s="556"/>
      <c r="Y151" s="556"/>
      <c r="Z151" s="556"/>
      <c r="AA151" s="556"/>
      <c r="AB151" s="556"/>
      <c r="AC151" s="556"/>
      <c r="AD151" s="557"/>
      <c r="AE151" s="557"/>
      <c r="AF151" s="557"/>
      <c r="AG151" s="557"/>
      <c r="AH151" s="557"/>
      <c r="AI151" s="557"/>
      <c r="AJ151" s="557"/>
      <c r="AK151" s="557"/>
      <c r="AL151" s="557"/>
      <c r="AM151" s="557"/>
      <c r="AN151" s="558"/>
      <c r="AP151" s="87" t="s">
        <v>859</v>
      </c>
      <c r="AT151" s="559" t="str">
        <f t="shared" ca="1" si="26"/>
        <v>AM</v>
      </c>
      <c r="AU151" s="559">
        <f t="shared" si="29"/>
        <v>117</v>
      </c>
      <c r="AV151" s="285" t="str">
        <f t="shared" ca="1" si="27"/>
        <v>AM117</v>
      </c>
      <c r="AW151" s="293">
        <f t="shared" si="30"/>
        <v>7</v>
      </c>
      <c r="AX151" s="285" t="str">
        <f t="shared" ca="1" si="24"/>
        <v>7. Ownership - Capital Costs</v>
      </c>
      <c r="AY151" s="293" t="s">
        <v>1570</v>
      </c>
      <c r="AZ151" s="285" t="s">
        <v>1574</v>
      </c>
      <c r="BA151" s="285">
        <v>2054</v>
      </c>
      <c r="BB151" s="285" t="str">
        <f t="shared" ca="1" si="28"/>
        <v>7_AM117_Development_fees_2054</v>
      </c>
      <c r="BC151" s="285" t="s">
        <v>574</v>
      </c>
      <c r="BD151" s="285"/>
      <c r="BE151" s="293" t="str">
        <f t="shared" si="25"/>
        <v>&gt;=0</v>
      </c>
      <c r="BF151" s="293" t="s">
        <v>84</v>
      </c>
      <c r="BG151" s="293" t="s">
        <v>84</v>
      </c>
    </row>
    <row r="152" spans="1:59" ht="13.5" hidden="1" thickBot="1">
      <c r="A152" s="197"/>
      <c r="B152" s="763"/>
      <c r="C152" s="248"/>
      <c r="D152" s="764"/>
      <c r="E152" s="556"/>
      <c r="F152" s="556"/>
      <c r="G152" s="556"/>
      <c r="H152" s="556"/>
      <c r="I152" s="556"/>
      <c r="J152" s="556"/>
      <c r="K152" s="556"/>
      <c r="L152" s="556"/>
      <c r="M152" s="556"/>
      <c r="N152" s="556"/>
      <c r="O152" s="556"/>
      <c r="P152" s="556"/>
      <c r="Q152" s="556"/>
      <c r="R152" s="556"/>
      <c r="S152" s="556"/>
      <c r="T152" s="556"/>
      <c r="U152" s="556"/>
      <c r="V152" s="556"/>
      <c r="W152" s="556"/>
      <c r="X152" s="556"/>
      <c r="Y152" s="556"/>
      <c r="Z152" s="556"/>
      <c r="AA152" s="556"/>
      <c r="AB152" s="556"/>
      <c r="AC152" s="556"/>
      <c r="AD152" s="557"/>
      <c r="AE152" s="557"/>
      <c r="AF152" s="557"/>
      <c r="AG152" s="557"/>
      <c r="AH152" s="557"/>
      <c r="AI152" s="557"/>
      <c r="AJ152" s="557"/>
      <c r="AK152" s="557"/>
      <c r="AL152" s="557"/>
      <c r="AM152" s="557"/>
      <c r="AN152" s="558"/>
      <c r="AP152" s="87" t="s">
        <v>859</v>
      </c>
      <c r="AT152" s="559" t="str">
        <f t="shared" ca="1" si="26"/>
        <v>AN</v>
      </c>
      <c r="AU152" s="559">
        <f t="shared" si="29"/>
        <v>117</v>
      </c>
      <c r="AV152" s="285" t="str">
        <f t="shared" ca="1" si="27"/>
        <v>AN117</v>
      </c>
      <c r="AW152" s="293">
        <v>7</v>
      </c>
      <c r="AX152" s="285" t="str">
        <f t="shared" ca="1" si="24"/>
        <v>7. Ownership - Capital Costs</v>
      </c>
      <c r="AY152" s="293" t="s">
        <v>1570</v>
      </c>
      <c r="AZ152" s="285" t="s">
        <v>1574</v>
      </c>
      <c r="BA152" s="285" t="s">
        <v>1572</v>
      </c>
      <c r="BB152" s="285" t="str">
        <f t="shared" ca="1" si="28"/>
        <v>7_AN117_Development_fees_Additional_Info</v>
      </c>
      <c r="BC152" s="293" t="s">
        <v>255</v>
      </c>
      <c r="BD152" s="293">
        <v>100</v>
      </c>
      <c r="BF152" s="293" t="s">
        <v>84</v>
      </c>
      <c r="BG152" s="293" t="s">
        <v>84</v>
      </c>
    </row>
    <row r="153" spans="1:59" ht="13.5" thickBot="1">
      <c r="A153" s="197">
        <f>+A117+1</f>
        <v>6</v>
      </c>
      <c r="B153" s="763"/>
      <c r="C153" s="247" t="s">
        <v>1575</v>
      </c>
      <c r="D153" s="764" t="s">
        <v>1569</v>
      </c>
      <c r="E153" s="540"/>
      <c r="F153" s="540"/>
      <c r="G153" s="540"/>
      <c r="H153" s="540"/>
      <c r="I153" s="540"/>
      <c r="J153" s="540"/>
      <c r="K153" s="540"/>
      <c r="L153" s="540"/>
      <c r="M153" s="540"/>
      <c r="N153" s="540"/>
      <c r="O153" s="540"/>
      <c r="P153" s="540"/>
      <c r="Q153" s="540"/>
      <c r="R153" s="540"/>
      <c r="S153" s="540"/>
      <c r="T153" s="540"/>
      <c r="U153" s="540"/>
      <c r="V153" s="540"/>
      <c r="W153" s="540"/>
      <c r="X153" s="540"/>
      <c r="Y153" s="540"/>
      <c r="Z153" s="540"/>
      <c r="AA153" s="540"/>
      <c r="AB153" s="540"/>
      <c r="AC153" s="540"/>
      <c r="AD153" s="541"/>
      <c r="AE153" s="541"/>
      <c r="AF153" s="541"/>
      <c r="AG153" s="541"/>
      <c r="AH153" s="541"/>
      <c r="AI153" s="541"/>
      <c r="AJ153" s="541"/>
      <c r="AK153" s="541"/>
      <c r="AL153" s="541"/>
      <c r="AM153" s="541"/>
      <c r="AN153" s="246"/>
      <c r="AR153" s="87" t="s">
        <v>40</v>
      </c>
      <c r="AS153" s="560" t="str">
        <f ca="1">SUBSTITUTE(CELL("address",E153),"$","")</f>
        <v>E153</v>
      </c>
      <c r="AT153" s="561" t="str">
        <f ca="1">CHAR(CODE(AS153))</f>
        <v>E</v>
      </c>
      <c r="AU153" s="561">
        <f>ROW(AS153)</f>
        <v>153</v>
      </c>
      <c r="AV153" s="562" t="str">
        <f ca="1">CONCATENATE(AT153&amp;AU153)</f>
        <v>E153</v>
      </c>
      <c r="AW153" s="555">
        <f t="shared" si="17"/>
        <v>7</v>
      </c>
      <c r="AX153" s="562" t="str">
        <f t="shared" ca="1" si="24"/>
        <v>7. Ownership - Capital Costs</v>
      </c>
      <c r="AY153" s="555" t="s">
        <v>1570</v>
      </c>
      <c r="AZ153" s="562" t="s">
        <v>1576</v>
      </c>
      <c r="BA153" s="562">
        <v>2020</v>
      </c>
      <c r="BB153" s="562" t="str">
        <f ca="1">AW153&amp;"_"&amp;AV153&amp;"_"&amp;AZ153&amp;"_"&amp;BA153</f>
        <v>7_E153_Other_development_costs_2020</v>
      </c>
      <c r="BC153" s="562" t="s">
        <v>574</v>
      </c>
      <c r="BD153" s="562"/>
      <c r="BE153" s="555" t="str">
        <f t="shared" ref="BE153:BE187" si="31">"&gt;=0"</f>
        <v>&gt;=0</v>
      </c>
      <c r="BF153" s="555" t="s">
        <v>84</v>
      </c>
      <c r="BG153" s="555" t="s">
        <v>84</v>
      </c>
    </row>
    <row r="154" spans="1:59" ht="13.5" hidden="1" thickBot="1">
      <c r="A154" s="197"/>
      <c r="B154" s="763"/>
      <c r="C154" s="247"/>
      <c r="D154" s="764"/>
      <c r="E154" s="556"/>
      <c r="F154" s="556"/>
      <c r="G154" s="556"/>
      <c r="H154" s="556"/>
      <c r="I154" s="556"/>
      <c r="J154" s="556"/>
      <c r="K154" s="556"/>
      <c r="L154" s="556"/>
      <c r="M154" s="556"/>
      <c r="N154" s="556"/>
      <c r="O154" s="556"/>
      <c r="P154" s="556"/>
      <c r="Q154" s="556"/>
      <c r="R154" s="556"/>
      <c r="S154" s="556"/>
      <c r="T154" s="556"/>
      <c r="U154" s="556"/>
      <c r="V154" s="556"/>
      <c r="W154" s="556"/>
      <c r="X154" s="556"/>
      <c r="Y154" s="556"/>
      <c r="Z154" s="556"/>
      <c r="AA154" s="556"/>
      <c r="AB154" s="556"/>
      <c r="AC154" s="556"/>
      <c r="AD154" s="557"/>
      <c r="AE154" s="557"/>
      <c r="AF154" s="557"/>
      <c r="AG154" s="557"/>
      <c r="AH154" s="557"/>
      <c r="AI154" s="557"/>
      <c r="AJ154" s="557"/>
      <c r="AK154" s="557"/>
      <c r="AL154" s="557"/>
      <c r="AM154" s="557"/>
      <c r="AN154" s="558"/>
      <c r="AP154" s="87" t="s">
        <v>859</v>
      </c>
      <c r="AT154" s="559" t="str">
        <f t="shared" ref="AT154:AT188" ca="1" si="32">IF(AT153="Z","AA",IF(LEN(AT153)=1,CHAR(CODE(AT153)+1),IF(RIGHT(AT153,1)="Z",CHAR(CODE(LEFT(AT153,1))+1),LEFT(AT153,1))&amp;CHAR(65+MOD(CODE(RIGHT(AT153,1))+1-65,26))))</f>
        <v>F</v>
      </c>
      <c r="AU154" s="559">
        <f>AU153</f>
        <v>153</v>
      </c>
      <c r="AV154" s="285" t="str">
        <f t="shared" ref="AV154:AV188" ca="1" si="33">CONCATENATE(AT154&amp;AU154)</f>
        <v>F153</v>
      </c>
      <c r="AW154" s="293">
        <f t="shared" si="17"/>
        <v>7</v>
      </c>
      <c r="AX154" s="285" t="str">
        <f t="shared" ca="1" si="24"/>
        <v>7. Ownership - Capital Costs</v>
      </c>
      <c r="AY154" s="293" t="s">
        <v>1570</v>
      </c>
      <c r="AZ154" s="285" t="s">
        <v>1576</v>
      </c>
      <c r="BA154" s="285">
        <v>2021</v>
      </c>
      <c r="BB154" s="285" t="str">
        <f t="shared" ref="BB154:BB188" ca="1" si="34">AW154&amp;"_"&amp;AV154&amp;"_"&amp;AZ154&amp;"_"&amp;BA154</f>
        <v>7_F153_Other_development_costs_2021</v>
      </c>
      <c r="BC154" s="285" t="s">
        <v>574</v>
      </c>
      <c r="BD154" s="285"/>
      <c r="BE154" s="293" t="str">
        <f t="shared" si="31"/>
        <v>&gt;=0</v>
      </c>
      <c r="BF154" s="293" t="s">
        <v>84</v>
      </c>
      <c r="BG154" s="293" t="s">
        <v>84</v>
      </c>
    </row>
    <row r="155" spans="1:59" ht="13.5" hidden="1" thickBot="1">
      <c r="A155" s="197"/>
      <c r="B155" s="763"/>
      <c r="C155" s="247"/>
      <c r="D155" s="764"/>
      <c r="E155" s="556"/>
      <c r="F155" s="556"/>
      <c r="G155" s="556"/>
      <c r="H155" s="556"/>
      <c r="I155" s="556"/>
      <c r="J155" s="556"/>
      <c r="K155" s="556"/>
      <c r="L155" s="556"/>
      <c r="M155" s="556"/>
      <c r="N155" s="556"/>
      <c r="O155" s="556"/>
      <c r="P155" s="556"/>
      <c r="Q155" s="556"/>
      <c r="R155" s="556"/>
      <c r="S155" s="556"/>
      <c r="T155" s="556"/>
      <c r="U155" s="556"/>
      <c r="V155" s="556"/>
      <c r="W155" s="556"/>
      <c r="X155" s="556"/>
      <c r="Y155" s="556"/>
      <c r="Z155" s="556"/>
      <c r="AA155" s="556"/>
      <c r="AB155" s="556"/>
      <c r="AC155" s="556"/>
      <c r="AD155" s="557"/>
      <c r="AE155" s="557"/>
      <c r="AF155" s="557"/>
      <c r="AG155" s="557"/>
      <c r="AH155" s="557"/>
      <c r="AI155" s="557"/>
      <c r="AJ155" s="557"/>
      <c r="AK155" s="557"/>
      <c r="AL155" s="557"/>
      <c r="AM155" s="557"/>
      <c r="AN155" s="558"/>
      <c r="AP155" s="87" t="s">
        <v>859</v>
      </c>
      <c r="AT155" s="559" t="str">
        <f t="shared" ca="1" si="32"/>
        <v>G</v>
      </c>
      <c r="AU155" s="559">
        <f t="shared" ref="AU155:AU188" si="35">AU154</f>
        <v>153</v>
      </c>
      <c r="AV155" s="285" t="str">
        <f t="shared" ca="1" si="33"/>
        <v>G153</v>
      </c>
      <c r="AW155" s="293">
        <f t="shared" si="17"/>
        <v>7</v>
      </c>
      <c r="AX155" s="285" t="str">
        <f t="shared" ca="1" si="24"/>
        <v>7. Ownership - Capital Costs</v>
      </c>
      <c r="AY155" s="293" t="s">
        <v>1570</v>
      </c>
      <c r="AZ155" s="285" t="s">
        <v>1576</v>
      </c>
      <c r="BA155" s="285">
        <v>2022</v>
      </c>
      <c r="BB155" s="285" t="str">
        <f t="shared" ca="1" si="34"/>
        <v>7_G153_Other_development_costs_2022</v>
      </c>
      <c r="BC155" s="285" t="s">
        <v>574</v>
      </c>
      <c r="BD155" s="285"/>
      <c r="BE155" s="293" t="str">
        <f t="shared" si="31"/>
        <v>&gt;=0</v>
      </c>
      <c r="BF155" s="293" t="s">
        <v>84</v>
      </c>
      <c r="BG155" s="293" t="s">
        <v>84</v>
      </c>
    </row>
    <row r="156" spans="1:59" ht="13.5" hidden="1" thickBot="1">
      <c r="A156" s="197"/>
      <c r="B156" s="763"/>
      <c r="C156" s="247"/>
      <c r="D156" s="764"/>
      <c r="E156" s="556"/>
      <c r="F156" s="556"/>
      <c r="G156" s="556"/>
      <c r="H156" s="556"/>
      <c r="I156" s="556"/>
      <c r="J156" s="556"/>
      <c r="K156" s="556"/>
      <c r="L156" s="556"/>
      <c r="M156" s="556"/>
      <c r="N156" s="556"/>
      <c r="O156" s="556"/>
      <c r="P156" s="556"/>
      <c r="Q156" s="556"/>
      <c r="R156" s="556"/>
      <c r="S156" s="556"/>
      <c r="T156" s="556"/>
      <c r="U156" s="556"/>
      <c r="V156" s="556"/>
      <c r="W156" s="556"/>
      <c r="X156" s="556"/>
      <c r="Y156" s="556"/>
      <c r="Z156" s="556"/>
      <c r="AA156" s="556"/>
      <c r="AB156" s="556"/>
      <c r="AC156" s="556"/>
      <c r="AD156" s="557"/>
      <c r="AE156" s="557"/>
      <c r="AF156" s="557"/>
      <c r="AG156" s="557"/>
      <c r="AH156" s="557"/>
      <c r="AI156" s="557"/>
      <c r="AJ156" s="557"/>
      <c r="AK156" s="557"/>
      <c r="AL156" s="557"/>
      <c r="AM156" s="557"/>
      <c r="AN156" s="558"/>
      <c r="AP156" s="87" t="s">
        <v>859</v>
      </c>
      <c r="AT156" s="559" t="str">
        <f t="shared" ca="1" si="32"/>
        <v>H</v>
      </c>
      <c r="AU156" s="559">
        <f t="shared" si="35"/>
        <v>153</v>
      </c>
      <c r="AV156" s="285" t="str">
        <f t="shared" ca="1" si="33"/>
        <v>H153</v>
      </c>
      <c r="AW156" s="293">
        <f t="shared" si="17"/>
        <v>7</v>
      </c>
      <c r="AX156" s="285" t="str">
        <f t="shared" ca="1" si="24"/>
        <v>7. Ownership - Capital Costs</v>
      </c>
      <c r="AY156" s="293" t="s">
        <v>1570</v>
      </c>
      <c r="AZ156" s="285" t="s">
        <v>1576</v>
      </c>
      <c r="BA156" s="285">
        <v>2023</v>
      </c>
      <c r="BB156" s="285" t="str">
        <f t="shared" ca="1" si="34"/>
        <v>7_H153_Other_development_costs_2023</v>
      </c>
      <c r="BC156" s="285" t="s">
        <v>574</v>
      </c>
      <c r="BD156" s="285"/>
      <c r="BE156" s="293" t="str">
        <f t="shared" si="31"/>
        <v>&gt;=0</v>
      </c>
      <c r="BF156" s="293" t="s">
        <v>84</v>
      </c>
      <c r="BG156" s="293" t="s">
        <v>84</v>
      </c>
    </row>
    <row r="157" spans="1:59" ht="13.5" hidden="1" thickBot="1">
      <c r="A157" s="197"/>
      <c r="B157" s="763"/>
      <c r="C157" s="247"/>
      <c r="D157" s="764"/>
      <c r="E157" s="556"/>
      <c r="F157" s="556"/>
      <c r="G157" s="556"/>
      <c r="H157" s="556"/>
      <c r="I157" s="556"/>
      <c r="J157" s="556"/>
      <c r="K157" s="556"/>
      <c r="L157" s="556"/>
      <c r="M157" s="556"/>
      <c r="N157" s="556"/>
      <c r="O157" s="556"/>
      <c r="P157" s="556"/>
      <c r="Q157" s="556"/>
      <c r="R157" s="556"/>
      <c r="S157" s="556"/>
      <c r="T157" s="556"/>
      <c r="U157" s="556"/>
      <c r="V157" s="556"/>
      <c r="W157" s="556"/>
      <c r="X157" s="556"/>
      <c r="Y157" s="556"/>
      <c r="Z157" s="556"/>
      <c r="AA157" s="556"/>
      <c r="AB157" s="556"/>
      <c r="AC157" s="556"/>
      <c r="AD157" s="557"/>
      <c r="AE157" s="557"/>
      <c r="AF157" s="557"/>
      <c r="AG157" s="557"/>
      <c r="AH157" s="557"/>
      <c r="AI157" s="557"/>
      <c r="AJ157" s="557"/>
      <c r="AK157" s="557"/>
      <c r="AL157" s="557"/>
      <c r="AM157" s="557"/>
      <c r="AN157" s="558"/>
      <c r="AP157" s="87" t="s">
        <v>859</v>
      </c>
      <c r="AT157" s="559" t="str">
        <f t="shared" ca="1" si="32"/>
        <v>I</v>
      </c>
      <c r="AU157" s="559">
        <f t="shared" si="35"/>
        <v>153</v>
      </c>
      <c r="AV157" s="285" t="str">
        <f t="shared" ca="1" si="33"/>
        <v>I153</v>
      </c>
      <c r="AW157" s="293">
        <f t="shared" si="17"/>
        <v>7</v>
      </c>
      <c r="AX157" s="285" t="str">
        <f t="shared" ca="1" si="24"/>
        <v>7. Ownership - Capital Costs</v>
      </c>
      <c r="AY157" s="293" t="s">
        <v>1570</v>
      </c>
      <c r="AZ157" s="285" t="s">
        <v>1576</v>
      </c>
      <c r="BA157" s="285">
        <v>2024</v>
      </c>
      <c r="BB157" s="285" t="str">
        <f t="shared" ca="1" si="34"/>
        <v>7_I153_Other_development_costs_2024</v>
      </c>
      <c r="BC157" s="285" t="s">
        <v>574</v>
      </c>
      <c r="BD157" s="285"/>
      <c r="BE157" s="293" t="str">
        <f t="shared" si="31"/>
        <v>&gt;=0</v>
      </c>
      <c r="BF157" s="293" t="s">
        <v>84</v>
      </c>
      <c r="BG157" s="293" t="s">
        <v>84</v>
      </c>
    </row>
    <row r="158" spans="1:59" ht="13.5" hidden="1" thickBot="1">
      <c r="A158" s="197"/>
      <c r="B158" s="763"/>
      <c r="C158" s="247"/>
      <c r="D158" s="764"/>
      <c r="E158" s="556"/>
      <c r="F158" s="556"/>
      <c r="G158" s="556"/>
      <c r="H158" s="556"/>
      <c r="I158" s="556"/>
      <c r="J158" s="556"/>
      <c r="K158" s="556"/>
      <c r="L158" s="556"/>
      <c r="M158" s="556"/>
      <c r="N158" s="556"/>
      <c r="O158" s="556"/>
      <c r="P158" s="556"/>
      <c r="Q158" s="556"/>
      <c r="R158" s="556"/>
      <c r="S158" s="556"/>
      <c r="T158" s="556"/>
      <c r="U158" s="556"/>
      <c r="V158" s="556"/>
      <c r="W158" s="556"/>
      <c r="X158" s="556"/>
      <c r="Y158" s="556"/>
      <c r="Z158" s="556"/>
      <c r="AA158" s="556"/>
      <c r="AB158" s="556"/>
      <c r="AC158" s="556"/>
      <c r="AD158" s="557"/>
      <c r="AE158" s="557"/>
      <c r="AF158" s="557"/>
      <c r="AG158" s="557"/>
      <c r="AH158" s="557"/>
      <c r="AI158" s="557"/>
      <c r="AJ158" s="557"/>
      <c r="AK158" s="557"/>
      <c r="AL158" s="557"/>
      <c r="AM158" s="557"/>
      <c r="AN158" s="558"/>
      <c r="AP158" s="87" t="s">
        <v>859</v>
      </c>
      <c r="AT158" s="559" t="str">
        <f t="shared" ca="1" si="32"/>
        <v>J</v>
      </c>
      <c r="AU158" s="559">
        <f t="shared" si="35"/>
        <v>153</v>
      </c>
      <c r="AV158" s="285" t="str">
        <f t="shared" ca="1" si="33"/>
        <v>J153</v>
      </c>
      <c r="AW158" s="293">
        <f t="shared" si="17"/>
        <v>7</v>
      </c>
      <c r="AX158" s="285" t="str">
        <f t="shared" ca="1" si="24"/>
        <v>7. Ownership - Capital Costs</v>
      </c>
      <c r="AY158" s="293" t="s">
        <v>1570</v>
      </c>
      <c r="AZ158" s="285" t="s">
        <v>1576</v>
      </c>
      <c r="BA158" s="285">
        <v>2025</v>
      </c>
      <c r="BB158" s="285" t="str">
        <f t="shared" ca="1" si="34"/>
        <v>7_J153_Other_development_costs_2025</v>
      </c>
      <c r="BC158" s="285" t="s">
        <v>574</v>
      </c>
      <c r="BD158" s="285"/>
      <c r="BE158" s="293" t="str">
        <f t="shared" si="31"/>
        <v>&gt;=0</v>
      </c>
      <c r="BF158" s="293" t="s">
        <v>84</v>
      </c>
      <c r="BG158" s="293" t="s">
        <v>84</v>
      </c>
    </row>
    <row r="159" spans="1:59" ht="13.5" hidden="1" thickBot="1">
      <c r="A159" s="197"/>
      <c r="B159" s="763"/>
      <c r="C159" s="247"/>
      <c r="D159" s="764"/>
      <c r="E159" s="556"/>
      <c r="F159" s="556"/>
      <c r="G159" s="556"/>
      <c r="H159" s="556"/>
      <c r="I159" s="556"/>
      <c r="J159" s="556"/>
      <c r="K159" s="556"/>
      <c r="L159" s="556"/>
      <c r="M159" s="556"/>
      <c r="N159" s="556"/>
      <c r="O159" s="556"/>
      <c r="P159" s="556"/>
      <c r="Q159" s="556"/>
      <c r="R159" s="556"/>
      <c r="S159" s="556"/>
      <c r="T159" s="556"/>
      <c r="U159" s="556"/>
      <c r="V159" s="556"/>
      <c r="W159" s="556"/>
      <c r="X159" s="556"/>
      <c r="Y159" s="556"/>
      <c r="Z159" s="556"/>
      <c r="AA159" s="556"/>
      <c r="AB159" s="556"/>
      <c r="AC159" s="556"/>
      <c r="AD159" s="557"/>
      <c r="AE159" s="557"/>
      <c r="AF159" s="557"/>
      <c r="AG159" s="557"/>
      <c r="AH159" s="557"/>
      <c r="AI159" s="557"/>
      <c r="AJ159" s="557"/>
      <c r="AK159" s="557"/>
      <c r="AL159" s="557"/>
      <c r="AM159" s="557"/>
      <c r="AN159" s="558"/>
      <c r="AP159" s="87" t="s">
        <v>859</v>
      </c>
      <c r="AT159" s="559" t="str">
        <f t="shared" ca="1" si="32"/>
        <v>K</v>
      </c>
      <c r="AU159" s="559">
        <f t="shared" si="35"/>
        <v>153</v>
      </c>
      <c r="AV159" s="285" t="str">
        <f t="shared" ca="1" si="33"/>
        <v>K153</v>
      </c>
      <c r="AW159" s="293">
        <f t="shared" si="17"/>
        <v>7</v>
      </c>
      <c r="AX159" s="285" t="str">
        <f t="shared" ca="1" si="24"/>
        <v>7. Ownership - Capital Costs</v>
      </c>
      <c r="AY159" s="293" t="s">
        <v>1570</v>
      </c>
      <c r="AZ159" s="285" t="s">
        <v>1576</v>
      </c>
      <c r="BA159" s="285">
        <v>2026</v>
      </c>
      <c r="BB159" s="285" t="str">
        <f t="shared" ca="1" si="34"/>
        <v>7_K153_Other_development_costs_2026</v>
      </c>
      <c r="BC159" s="285" t="s">
        <v>574</v>
      </c>
      <c r="BD159" s="285"/>
      <c r="BE159" s="293" t="str">
        <f t="shared" si="31"/>
        <v>&gt;=0</v>
      </c>
      <c r="BF159" s="293" t="s">
        <v>84</v>
      </c>
      <c r="BG159" s="293" t="s">
        <v>84</v>
      </c>
    </row>
    <row r="160" spans="1:59" ht="13.5" hidden="1" thickBot="1">
      <c r="A160" s="197"/>
      <c r="B160" s="763"/>
      <c r="C160" s="247"/>
      <c r="D160" s="764"/>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7"/>
      <c r="AE160" s="557"/>
      <c r="AF160" s="557"/>
      <c r="AG160" s="557"/>
      <c r="AH160" s="557"/>
      <c r="AI160" s="557"/>
      <c r="AJ160" s="557"/>
      <c r="AK160" s="557"/>
      <c r="AL160" s="557"/>
      <c r="AM160" s="557"/>
      <c r="AN160" s="558"/>
      <c r="AP160" s="87" t="s">
        <v>859</v>
      </c>
      <c r="AT160" s="559" t="str">
        <f t="shared" ca="1" si="32"/>
        <v>L</v>
      </c>
      <c r="AU160" s="559">
        <f t="shared" si="35"/>
        <v>153</v>
      </c>
      <c r="AV160" s="285" t="str">
        <f t="shared" ca="1" si="33"/>
        <v>L153</v>
      </c>
      <c r="AW160" s="293">
        <f t="shared" si="17"/>
        <v>7</v>
      </c>
      <c r="AX160" s="285" t="str">
        <f t="shared" ca="1" si="24"/>
        <v>7. Ownership - Capital Costs</v>
      </c>
      <c r="AY160" s="293" t="s">
        <v>1570</v>
      </c>
      <c r="AZ160" s="285" t="s">
        <v>1576</v>
      </c>
      <c r="BA160" s="285">
        <v>2027</v>
      </c>
      <c r="BB160" s="285" t="str">
        <f t="shared" ca="1" si="34"/>
        <v>7_L153_Other_development_costs_2027</v>
      </c>
      <c r="BC160" s="285" t="s">
        <v>574</v>
      </c>
      <c r="BD160" s="285"/>
      <c r="BE160" s="293" t="str">
        <f t="shared" si="31"/>
        <v>&gt;=0</v>
      </c>
      <c r="BF160" s="293" t="s">
        <v>84</v>
      </c>
      <c r="BG160" s="293" t="s">
        <v>84</v>
      </c>
    </row>
    <row r="161" spans="1:59" ht="13.5" hidden="1" thickBot="1">
      <c r="A161" s="197"/>
      <c r="B161" s="763"/>
      <c r="C161" s="247"/>
      <c r="D161" s="764"/>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7"/>
      <c r="AE161" s="557"/>
      <c r="AF161" s="557"/>
      <c r="AG161" s="557"/>
      <c r="AH161" s="557"/>
      <c r="AI161" s="557"/>
      <c r="AJ161" s="557"/>
      <c r="AK161" s="557"/>
      <c r="AL161" s="557"/>
      <c r="AM161" s="557"/>
      <c r="AN161" s="558"/>
      <c r="AP161" s="87" t="s">
        <v>859</v>
      </c>
      <c r="AT161" s="559" t="str">
        <f t="shared" ca="1" si="32"/>
        <v>M</v>
      </c>
      <c r="AU161" s="559">
        <f t="shared" si="35"/>
        <v>153</v>
      </c>
      <c r="AV161" s="285" t="str">
        <f t="shared" ca="1" si="33"/>
        <v>M153</v>
      </c>
      <c r="AW161" s="293">
        <f t="shared" si="17"/>
        <v>7</v>
      </c>
      <c r="AX161" s="285" t="str">
        <f t="shared" ca="1" si="24"/>
        <v>7. Ownership - Capital Costs</v>
      </c>
      <c r="AY161" s="293" t="s">
        <v>1570</v>
      </c>
      <c r="AZ161" s="285" t="s">
        <v>1576</v>
      </c>
      <c r="BA161" s="285">
        <v>2028</v>
      </c>
      <c r="BB161" s="285" t="str">
        <f t="shared" ca="1" si="34"/>
        <v>7_M153_Other_development_costs_2028</v>
      </c>
      <c r="BC161" s="285" t="s">
        <v>574</v>
      </c>
      <c r="BD161" s="285"/>
      <c r="BE161" s="293" t="str">
        <f t="shared" si="31"/>
        <v>&gt;=0</v>
      </c>
      <c r="BF161" s="293" t="s">
        <v>84</v>
      </c>
      <c r="BG161" s="293" t="s">
        <v>84</v>
      </c>
    </row>
    <row r="162" spans="1:59" ht="13.5" hidden="1" thickBot="1">
      <c r="A162" s="197"/>
      <c r="B162" s="763"/>
      <c r="C162" s="247"/>
      <c r="D162" s="764"/>
      <c r="E162" s="556"/>
      <c r="F162" s="556"/>
      <c r="G162" s="556"/>
      <c r="H162" s="556"/>
      <c r="I162" s="556"/>
      <c r="J162" s="556"/>
      <c r="K162" s="556"/>
      <c r="L162" s="556"/>
      <c r="M162" s="556"/>
      <c r="N162" s="556"/>
      <c r="O162" s="556"/>
      <c r="P162" s="556"/>
      <c r="Q162" s="556"/>
      <c r="R162" s="556"/>
      <c r="S162" s="556"/>
      <c r="T162" s="556"/>
      <c r="U162" s="556"/>
      <c r="V162" s="556"/>
      <c r="W162" s="556"/>
      <c r="X162" s="556"/>
      <c r="Y162" s="556"/>
      <c r="Z162" s="556"/>
      <c r="AA162" s="556"/>
      <c r="AB162" s="556"/>
      <c r="AC162" s="556"/>
      <c r="AD162" s="557"/>
      <c r="AE162" s="557"/>
      <c r="AF162" s="557"/>
      <c r="AG162" s="557"/>
      <c r="AH162" s="557"/>
      <c r="AI162" s="557"/>
      <c r="AJ162" s="557"/>
      <c r="AK162" s="557"/>
      <c r="AL162" s="557"/>
      <c r="AM162" s="557"/>
      <c r="AN162" s="558"/>
      <c r="AP162" s="87" t="s">
        <v>859</v>
      </c>
      <c r="AT162" s="559" t="str">
        <f t="shared" ca="1" si="32"/>
        <v>N</v>
      </c>
      <c r="AU162" s="559">
        <f t="shared" si="35"/>
        <v>153</v>
      </c>
      <c r="AV162" s="285" t="str">
        <f t="shared" ca="1" si="33"/>
        <v>N153</v>
      </c>
      <c r="AW162" s="293">
        <f t="shared" si="17"/>
        <v>7</v>
      </c>
      <c r="AX162" s="285" t="str">
        <f t="shared" ca="1" si="24"/>
        <v>7. Ownership - Capital Costs</v>
      </c>
      <c r="AY162" s="293" t="s">
        <v>1570</v>
      </c>
      <c r="AZ162" s="285" t="s">
        <v>1576</v>
      </c>
      <c r="BA162" s="285">
        <v>2029</v>
      </c>
      <c r="BB162" s="285" t="str">
        <f t="shared" ca="1" si="34"/>
        <v>7_N153_Other_development_costs_2029</v>
      </c>
      <c r="BC162" s="285" t="s">
        <v>574</v>
      </c>
      <c r="BD162" s="285"/>
      <c r="BE162" s="293" t="str">
        <f t="shared" si="31"/>
        <v>&gt;=0</v>
      </c>
      <c r="BF162" s="293" t="s">
        <v>84</v>
      </c>
      <c r="BG162" s="293" t="s">
        <v>84</v>
      </c>
    </row>
    <row r="163" spans="1:59" ht="13.5" hidden="1" thickBot="1">
      <c r="A163" s="197"/>
      <c r="B163" s="763"/>
      <c r="C163" s="247"/>
      <c r="D163" s="764"/>
      <c r="E163" s="556"/>
      <c r="F163" s="556"/>
      <c r="G163" s="556"/>
      <c r="H163" s="556"/>
      <c r="I163" s="556"/>
      <c r="J163" s="556"/>
      <c r="K163" s="556"/>
      <c r="L163" s="556"/>
      <c r="M163" s="556"/>
      <c r="N163" s="556"/>
      <c r="O163" s="556"/>
      <c r="P163" s="556"/>
      <c r="Q163" s="556"/>
      <c r="R163" s="556"/>
      <c r="S163" s="556"/>
      <c r="T163" s="556"/>
      <c r="U163" s="556"/>
      <c r="V163" s="556"/>
      <c r="W163" s="556"/>
      <c r="X163" s="556"/>
      <c r="Y163" s="556"/>
      <c r="Z163" s="556"/>
      <c r="AA163" s="556"/>
      <c r="AB163" s="556"/>
      <c r="AC163" s="556"/>
      <c r="AD163" s="557"/>
      <c r="AE163" s="557"/>
      <c r="AF163" s="557"/>
      <c r="AG163" s="557"/>
      <c r="AH163" s="557"/>
      <c r="AI163" s="557"/>
      <c r="AJ163" s="557"/>
      <c r="AK163" s="557"/>
      <c r="AL163" s="557"/>
      <c r="AM163" s="557"/>
      <c r="AN163" s="558"/>
      <c r="AP163" s="87" t="s">
        <v>859</v>
      </c>
      <c r="AT163" s="559" t="str">
        <f t="shared" ca="1" si="32"/>
        <v>O</v>
      </c>
      <c r="AU163" s="559">
        <f t="shared" si="35"/>
        <v>153</v>
      </c>
      <c r="AV163" s="285" t="str">
        <f t="shared" ca="1" si="33"/>
        <v>O153</v>
      </c>
      <c r="AW163" s="293">
        <f t="shared" si="17"/>
        <v>7</v>
      </c>
      <c r="AX163" s="285" t="str">
        <f t="shared" ca="1" si="24"/>
        <v>7. Ownership - Capital Costs</v>
      </c>
      <c r="AY163" s="293" t="s">
        <v>1570</v>
      </c>
      <c r="AZ163" s="285" t="s">
        <v>1576</v>
      </c>
      <c r="BA163" s="285">
        <v>2030</v>
      </c>
      <c r="BB163" s="285" t="str">
        <f t="shared" ca="1" si="34"/>
        <v>7_O153_Other_development_costs_2030</v>
      </c>
      <c r="BC163" s="285" t="s">
        <v>574</v>
      </c>
      <c r="BD163" s="285"/>
      <c r="BE163" s="293" t="str">
        <f t="shared" si="31"/>
        <v>&gt;=0</v>
      </c>
      <c r="BF163" s="293" t="s">
        <v>84</v>
      </c>
      <c r="BG163" s="293" t="s">
        <v>84</v>
      </c>
    </row>
    <row r="164" spans="1:59" ht="13.5" hidden="1" thickBot="1">
      <c r="A164" s="197"/>
      <c r="B164" s="763"/>
      <c r="C164" s="247"/>
      <c r="D164" s="764"/>
      <c r="E164" s="556"/>
      <c r="F164" s="556"/>
      <c r="G164" s="556"/>
      <c r="H164" s="556"/>
      <c r="I164" s="556"/>
      <c r="J164" s="556"/>
      <c r="K164" s="556"/>
      <c r="L164" s="556"/>
      <c r="M164" s="556"/>
      <c r="N164" s="556"/>
      <c r="O164" s="556"/>
      <c r="P164" s="556"/>
      <c r="Q164" s="556"/>
      <c r="R164" s="556"/>
      <c r="S164" s="556"/>
      <c r="T164" s="556"/>
      <c r="U164" s="556"/>
      <c r="V164" s="556"/>
      <c r="W164" s="556"/>
      <c r="X164" s="556"/>
      <c r="Y164" s="556"/>
      <c r="Z164" s="556"/>
      <c r="AA164" s="556"/>
      <c r="AB164" s="556"/>
      <c r="AC164" s="556"/>
      <c r="AD164" s="557"/>
      <c r="AE164" s="557"/>
      <c r="AF164" s="557"/>
      <c r="AG164" s="557"/>
      <c r="AH164" s="557"/>
      <c r="AI164" s="557"/>
      <c r="AJ164" s="557"/>
      <c r="AK164" s="557"/>
      <c r="AL164" s="557"/>
      <c r="AM164" s="557"/>
      <c r="AN164" s="558"/>
      <c r="AP164" s="87" t="s">
        <v>859</v>
      </c>
      <c r="AT164" s="559" t="str">
        <f t="shared" ca="1" si="32"/>
        <v>P</v>
      </c>
      <c r="AU164" s="559">
        <f t="shared" si="35"/>
        <v>153</v>
      </c>
      <c r="AV164" s="285" t="str">
        <f t="shared" ca="1" si="33"/>
        <v>P153</v>
      </c>
      <c r="AW164" s="293">
        <f t="shared" si="17"/>
        <v>7</v>
      </c>
      <c r="AX164" s="285" t="str">
        <f t="shared" ca="1" si="24"/>
        <v>7. Ownership - Capital Costs</v>
      </c>
      <c r="AY164" s="293" t="s">
        <v>1570</v>
      </c>
      <c r="AZ164" s="285" t="s">
        <v>1576</v>
      </c>
      <c r="BA164" s="285">
        <v>2031</v>
      </c>
      <c r="BB164" s="285" t="str">
        <f t="shared" ca="1" si="34"/>
        <v>7_P153_Other_development_costs_2031</v>
      </c>
      <c r="BC164" s="285" t="s">
        <v>574</v>
      </c>
      <c r="BD164" s="285"/>
      <c r="BE164" s="293" t="str">
        <f t="shared" si="31"/>
        <v>&gt;=0</v>
      </c>
      <c r="BF164" s="293" t="s">
        <v>84</v>
      </c>
      <c r="BG164" s="293" t="s">
        <v>84</v>
      </c>
    </row>
    <row r="165" spans="1:59" ht="13.5" hidden="1" thickBot="1">
      <c r="A165" s="197"/>
      <c r="B165" s="763"/>
      <c r="C165" s="247"/>
      <c r="D165" s="764"/>
      <c r="E165" s="556"/>
      <c r="F165" s="556"/>
      <c r="G165" s="556"/>
      <c r="H165" s="556"/>
      <c r="I165" s="556"/>
      <c r="J165" s="556"/>
      <c r="K165" s="556"/>
      <c r="L165" s="556"/>
      <c r="M165" s="556"/>
      <c r="N165" s="556"/>
      <c r="O165" s="556"/>
      <c r="P165" s="556"/>
      <c r="Q165" s="556"/>
      <c r="R165" s="556"/>
      <c r="S165" s="556"/>
      <c r="T165" s="556"/>
      <c r="U165" s="556"/>
      <c r="V165" s="556"/>
      <c r="W165" s="556"/>
      <c r="X165" s="556"/>
      <c r="Y165" s="556"/>
      <c r="Z165" s="556"/>
      <c r="AA165" s="556"/>
      <c r="AB165" s="556"/>
      <c r="AC165" s="556"/>
      <c r="AD165" s="557"/>
      <c r="AE165" s="557"/>
      <c r="AF165" s="557"/>
      <c r="AG165" s="557"/>
      <c r="AH165" s="557"/>
      <c r="AI165" s="557"/>
      <c r="AJ165" s="557"/>
      <c r="AK165" s="557"/>
      <c r="AL165" s="557"/>
      <c r="AM165" s="557"/>
      <c r="AN165" s="558"/>
      <c r="AP165" s="87" t="s">
        <v>859</v>
      </c>
      <c r="AT165" s="559" t="str">
        <f t="shared" ca="1" si="32"/>
        <v>Q</v>
      </c>
      <c r="AU165" s="559">
        <f t="shared" si="35"/>
        <v>153</v>
      </c>
      <c r="AV165" s="285" t="str">
        <f t="shared" ca="1" si="33"/>
        <v>Q153</v>
      </c>
      <c r="AW165" s="293">
        <f t="shared" si="17"/>
        <v>7</v>
      </c>
      <c r="AX165" s="285" t="str">
        <f t="shared" ca="1" si="24"/>
        <v>7. Ownership - Capital Costs</v>
      </c>
      <c r="AY165" s="293" t="s">
        <v>1570</v>
      </c>
      <c r="AZ165" s="285" t="s">
        <v>1576</v>
      </c>
      <c r="BA165" s="285">
        <v>2032</v>
      </c>
      <c r="BB165" s="285" t="str">
        <f t="shared" ca="1" si="34"/>
        <v>7_Q153_Other_development_costs_2032</v>
      </c>
      <c r="BC165" s="285" t="s">
        <v>574</v>
      </c>
      <c r="BD165" s="285"/>
      <c r="BE165" s="293" t="str">
        <f t="shared" si="31"/>
        <v>&gt;=0</v>
      </c>
      <c r="BF165" s="293" t="s">
        <v>84</v>
      </c>
      <c r="BG165" s="293" t="s">
        <v>84</v>
      </c>
    </row>
    <row r="166" spans="1:59" ht="13.5" hidden="1" thickBot="1">
      <c r="A166" s="197"/>
      <c r="B166" s="763"/>
      <c r="C166" s="247"/>
      <c r="D166" s="764"/>
      <c r="E166" s="556"/>
      <c r="F166" s="556"/>
      <c r="G166" s="556"/>
      <c r="H166" s="556"/>
      <c r="I166" s="556"/>
      <c r="J166" s="556"/>
      <c r="K166" s="556"/>
      <c r="L166" s="556"/>
      <c r="M166" s="556"/>
      <c r="N166" s="556"/>
      <c r="O166" s="556"/>
      <c r="P166" s="556"/>
      <c r="Q166" s="556"/>
      <c r="R166" s="556"/>
      <c r="S166" s="556"/>
      <c r="T166" s="556"/>
      <c r="U166" s="556"/>
      <c r="V166" s="556"/>
      <c r="W166" s="556"/>
      <c r="X166" s="556"/>
      <c r="Y166" s="556"/>
      <c r="Z166" s="556"/>
      <c r="AA166" s="556"/>
      <c r="AB166" s="556"/>
      <c r="AC166" s="556"/>
      <c r="AD166" s="557"/>
      <c r="AE166" s="557"/>
      <c r="AF166" s="557"/>
      <c r="AG166" s="557"/>
      <c r="AH166" s="557"/>
      <c r="AI166" s="557"/>
      <c r="AJ166" s="557"/>
      <c r="AK166" s="557"/>
      <c r="AL166" s="557"/>
      <c r="AM166" s="557"/>
      <c r="AN166" s="558"/>
      <c r="AP166" s="87" t="s">
        <v>859</v>
      </c>
      <c r="AT166" s="559" t="str">
        <f t="shared" ca="1" si="32"/>
        <v>R</v>
      </c>
      <c r="AU166" s="559">
        <f t="shared" si="35"/>
        <v>153</v>
      </c>
      <c r="AV166" s="285" t="str">
        <f t="shared" ca="1" si="33"/>
        <v>R153</v>
      </c>
      <c r="AW166" s="293">
        <f t="shared" si="17"/>
        <v>7</v>
      </c>
      <c r="AX166" s="285" t="str">
        <f t="shared" ca="1" si="24"/>
        <v>7. Ownership - Capital Costs</v>
      </c>
      <c r="AY166" s="293" t="s">
        <v>1570</v>
      </c>
      <c r="AZ166" s="285" t="s">
        <v>1576</v>
      </c>
      <c r="BA166" s="285">
        <v>2033</v>
      </c>
      <c r="BB166" s="285" t="str">
        <f t="shared" ca="1" si="34"/>
        <v>7_R153_Other_development_costs_2033</v>
      </c>
      <c r="BC166" s="285" t="s">
        <v>574</v>
      </c>
      <c r="BD166" s="285"/>
      <c r="BE166" s="293" t="str">
        <f t="shared" si="31"/>
        <v>&gt;=0</v>
      </c>
      <c r="BF166" s="293" t="s">
        <v>84</v>
      </c>
      <c r="BG166" s="293" t="s">
        <v>84</v>
      </c>
    </row>
    <row r="167" spans="1:59" ht="13.5" hidden="1" thickBot="1">
      <c r="A167" s="197"/>
      <c r="B167" s="763"/>
      <c r="C167" s="247"/>
      <c r="D167" s="764"/>
      <c r="E167" s="556"/>
      <c r="F167" s="556"/>
      <c r="G167" s="556"/>
      <c r="H167" s="556"/>
      <c r="I167" s="556"/>
      <c r="J167" s="556"/>
      <c r="K167" s="556"/>
      <c r="L167" s="556"/>
      <c r="M167" s="556"/>
      <c r="N167" s="556"/>
      <c r="O167" s="556"/>
      <c r="P167" s="556"/>
      <c r="Q167" s="556"/>
      <c r="R167" s="556"/>
      <c r="S167" s="556"/>
      <c r="T167" s="556"/>
      <c r="U167" s="556"/>
      <c r="V167" s="556"/>
      <c r="W167" s="556"/>
      <c r="X167" s="556"/>
      <c r="Y167" s="556"/>
      <c r="Z167" s="556"/>
      <c r="AA167" s="556"/>
      <c r="AB167" s="556"/>
      <c r="AC167" s="556"/>
      <c r="AD167" s="557"/>
      <c r="AE167" s="557"/>
      <c r="AF167" s="557"/>
      <c r="AG167" s="557"/>
      <c r="AH167" s="557"/>
      <c r="AI167" s="557"/>
      <c r="AJ167" s="557"/>
      <c r="AK167" s="557"/>
      <c r="AL167" s="557"/>
      <c r="AM167" s="557"/>
      <c r="AN167" s="558"/>
      <c r="AP167" s="87" t="s">
        <v>859</v>
      </c>
      <c r="AT167" s="559" t="str">
        <f t="shared" ca="1" si="32"/>
        <v>S</v>
      </c>
      <c r="AU167" s="559">
        <f t="shared" si="35"/>
        <v>153</v>
      </c>
      <c r="AV167" s="285" t="str">
        <f t="shared" ca="1" si="33"/>
        <v>S153</v>
      </c>
      <c r="AW167" s="293">
        <f t="shared" si="17"/>
        <v>7</v>
      </c>
      <c r="AX167" s="285" t="str">
        <f t="shared" ca="1" si="24"/>
        <v>7. Ownership - Capital Costs</v>
      </c>
      <c r="AY167" s="293" t="s">
        <v>1570</v>
      </c>
      <c r="AZ167" s="285" t="s">
        <v>1576</v>
      </c>
      <c r="BA167" s="285">
        <v>2034</v>
      </c>
      <c r="BB167" s="285" t="str">
        <f t="shared" ca="1" si="34"/>
        <v>7_S153_Other_development_costs_2034</v>
      </c>
      <c r="BC167" s="285" t="s">
        <v>574</v>
      </c>
      <c r="BD167" s="285"/>
      <c r="BE167" s="293" t="str">
        <f t="shared" si="31"/>
        <v>&gt;=0</v>
      </c>
      <c r="BF167" s="293" t="s">
        <v>84</v>
      </c>
      <c r="BG167" s="293" t="s">
        <v>84</v>
      </c>
    </row>
    <row r="168" spans="1:59" ht="13.5" hidden="1" thickBot="1">
      <c r="A168" s="197"/>
      <c r="B168" s="763"/>
      <c r="C168" s="247"/>
      <c r="D168" s="764"/>
      <c r="E168" s="556"/>
      <c r="F168" s="556"/>
      <c r="G168" s="556"/>
      <c r="H168" s="556"/>
      <c r="I168" s="556"/>
      <c r="J168" s="556"/>
      <c r="K168" s="556"/>
      <c r="L168" s="556"/>
      <c r="M168" s="556"/>
      <c r="N168" s="556"/>
      <c r="O168" s="556"/>
      <c r="P168" s="556"/>
      <c r="Q168" s="556"/>
      <c r="R168" s="556"/>
      <c r="S168" s="556"/>
      <c r="T168" s="556"/>
      <c r="U168" s="556"/>
      <c r="V168" s="556"/>
      <c r="W168" s="556"/>
      <c r="X168" s="556"/>
      <c r="Y168" s="556"/>
      <c r="Z168" s="556"/>
      <c r="AA168" s="556"/>
      <c r="AB168" s="556"/>
      <c r="AC168" s="556"/>
      <c r="AD168" s="557"/>
      <c r="AE168" s="557"/>
      <c r="AF168" s="557"/>
      <c r="AG168" s="557"/>
      <c r="AH168" s="557"/>
      <c r="AI168" s="557"/>
      <c r="AJ168" s="557"/>
      <c r="AK168" s="557"/>
      <c r="AL168" s="557"/>
      <c r="AM168" s="557"/>
      <c r="AN168" s="558"/>
      <c r="AP168" s="87" t="s">
        <v>859</v>
      </c>
      <c r="AT168" s="559" t="str">
        <f t="shared" ca="1" si="32"/>
        <v>T</v>
      </c>
      <c r="AU168" s="559">
        <f t="shared" si="35"/>
        <v>153</v>
      </c>
      <c r="AV168" s="285" t="str">
        <f t="shared" ca="1" si="33"/>
        <v>T153</v>
      </c>
      <c r="AW168" s="293">
        <f t="shared" si="17"/>
        <v>7</v>
      </c>
      <c r="AX168" s="285" t="str">
        <f t="shared" ca="1" si="24"/>
        <v>7. Ownership - Capital Costs</v>
      </c>
      <c r="AY168" s="293" t="s">
        <v>1570</v>
      </c>
      <c r="AZ168" s="285" t="s">
        <v>1576</v>
      </c>
      <c r="BA168" s="285">
        <v>2035</v>
      </c>
      <c r="BB168" s="285" t="str">
        <f t="shared" ca="1" si="34"/>
        <v>7_T153_Other_development_costs_2035</v>
      </c>
      <c r="BC168" s="285" t="s">
        <v>574</v>
      </c>
      <c r="BD168" s="285"/>
      <c r="BE168" s="293" t="str">
        <f t="shared" si="31"/>
        <v>&gt;=0</v>
      </c>
      <c r="BF168" s="293" t="s">
        <v>84</v>
      </c>
      <c r="BG168" s="293" t="s">
        <v>84</v>
      </c>
    </row>
    <row r="169" spans="1:59" ht="13.5" hidden="1" thickBot="1">
      <c r="A169" s="197"/>
      <c r="B169" s="763"/>
      <c r="C169" s="247"/>
      <c r="D169" s="764"/>
      <c r="E169" s="556"/>
      <c r="F169" s="556"/>
      <c r="G169" s="556"/>
      <c r="H169" s="556"/>
      <c r="I169" s="556"/>
      <c r="J169" s="556"/>
      <c r="K169" s="556"/>
      <c r="L169" s="556"/>
      <c r="M169" s="556"/>
      <c r="N169" s="556"/>
      <c r="O169" s="556"/>
      <c r="P169" s="556"/>
      <c r="Q169" s="556"/>
      <c r="R169" s="556"/>
      <c r="S169" s="556"/>
      <c r="T169" s="556"/>
      <c r="U169" s="556"/>
      <c r="V169" s="556"/>
      <c r="W169" s="556"/>
      <c r="X169" s="556"/>
      <c r="Y169" s="556"/>
      <c r="Z169" s="556"/>
      <c r="AA169" s="556"/>
      <c r="AB169" s="556"/>
      <c r="AC169" s="556"/>
      <c r="AD169" s="557"/>
      <c r="AE169" s="557"/>
      <c r="AF169" s="557"/>
      <c r="AG169" s="557"/>
      <c r="AH169" s="557"/>
      <c r="AI169" s="557"/>
      <c r="AJ169" s="557"/>
      <c r="AK169" s="557"/>
      <c r="AL169" s="557"/>
      <c r="AM169" s="557"/>
      <c r="AN169" s="558"/>
      <c r="AP169" s="87" t="s">
        <v>859</v>
      </c>
      <c r="AT169" s="559" t="str">
        <f t="shared" ca="1" si="32"/>
        <v>U</v>
      </c>
      <c r="AU169" s="559">
        <f t="shared" si="35"/>
        <v>153</v>
      </c>
      <c r="AV169" s="285" t="str">
        <f t="shared" ca="1" si="33"/>
        <v>U153</v>
      </c>
      <c r="AW169" s="293">
        <f t="shared" si="17"/>
        <v>7</v>
      </c>
      <c r="AX169" s="285" t="str">
        <f t="shared" ca="1" si="24"/>
        <v>7. Ownership - Capital Costs</v>
      </c>
      <c r="AY169" s="293" t="s">
        <v>1570</v>
      </c>
      <c r="AZ169" s="285" t="s">
        <v>1576</v>
      </c>
      <c r="BA169" s="285">
        <v>2036</v>
      </c>
      <c r="BB169" s="285" t="str">
        <f t="shared" ca="1" si="34"/>
        <v>7_U153_Other_development_costs_2036</v>
      </c>
      <c r="BC169" s="285" t="s">
        <v>574</v>
      </c>
      <c r="BD169" s="285"/>
      <c r="BE169" s="293" t="str">
        <f t="shared" si="31"/>
        <v>&gt;=0</v>
      </c>
      <c r="BF169" s="293" t="s">
        <v>84</v>
      </c>
      <c r="BG169" s="293" t="s">
        <v>84</v>
      </c>
    </row>
    <row r="170" spans="1:59" ht="13.5" hidden="1" thickBot="1">
      <c r="A170" s="197"/>
      <c r="B170" s="763"/>
      <c r="C170" s="247"/>
      <c r="D170" s="764"/>
      <c r="E170" s="556"/>
      <c r="F170" s="556"/>
      <c r="G170" s="556"/>
      <c r="H170" s="556"/>
      <c r="I170" s="556"/>
      <c r="J170" s="556"/>
      <c r="K170" s="556"/>
      <c r="L170" s="556"/>
      <c r="M170" s="556"/>
      <c r="N170" s="556"/>
      <c r="O170" s="556"/>
      <c r="P170" s="556"/>
      <c r="Q170" s="556"/>
      <c r="R170" s="556"/>
      <c r="S170" s="556"/>
      <c r="T170" s="556"/>
      <c r="U170" s="556"/>
      <c r="V170" s="556"/>
      <c r="W170" s="556"/>
      <c r="X170" s="556"/>
      <c r="Y170" s="556"/>
      <c r="Z170" s="556"/>
      <c r="AA170" s="556"/>
      <c r="AB170" s="556"/>
      <c r="AC170" s="556"/>
      <c r="AD170" s="557"/>
      <c r="AE170" s="557"/>
      <c r="AF170" s="557"/>
      <c r="AG170" s="557"/>
      <c r="AH170" s="557"/>
      <c r="AI170" s="557"/>
      <c r="AJ170" s="557"/>
      <c r="AK170" s="557"/>
      <c r="AL170" s="557"/>
      <c r="AM170" s="557"/>
      <c r="AN170" s="558"/>
      <c r="AP170" s="87" t="s">
        <v>859</v>
      </c>
      <c r="AT170" s="559" t="str">
        <f t="shared" ca="1" si="32"/>
        <v>V</v>
      </c>
      <c r="AU170" s="559">
        <f t="shared" si="35"/>
        <v>153</v>
      </c>
      <c r="AV170" s="285" t="str">
        <f t="shared" ca="1" si="33"/>
        <v>V153</v>
      </c>
      <c r="AW170" s="293">
        <f t="shared" si="17"/>
        <v>7</v>
      </c>
      <c r="AX170" s="285" t="str">
        <f t="shared" ca="1" si="24"/>
        <v>7. Ownership - Capital Costs</v>
      </c>
      <c r="AY170" s="293" t="s">
        <v>1570</v>
      </c>
      <c r="AZ170" s="285" t="s">
        <v>1576</v>
      </c>
      <c r="BA170" s="285">
        <v>2037</v>
      </c>
      <c r="BB170" s="285" t="str">
        <f t="shared" ca="1" si="34"/>
        <v>7_V153_Other_development_costs_2037</v>
      </c>
      <c r="BC170" s="285" t="s">
        <v>574</v>
      </c>
      <c r="BD170" s="285"/>
      <c r="BE170" s="293" t="str">
        <f t="shared" si="31"/>
        <v>&gt;=0</v>
      </c>
      <c r="BF170" s="293" t="s">
        <v>84</v>
      </c>
      <c r="BG170" s="293" t="s">
        <v>84</v>
      </c>
    </row>
    <row r="171" spans="1:59" ht="13.5" hidden="1" thickBot="1">
      <c r="A171" s="197"/>
      <c r="B171" s="763"/>
      <c r="C171" s="247"/>
      <c r="D171" s="764"/>
      <c r="E171" s="556"/>
      <c r="F171" s="556"/>
      <c r="G171" s="556"/>
      <c r="H171" s="556"/>
      <c r="I171" s="556"/>
      <c r="J171" s="556"/>
      <c r="K171" s="556"/>
      <c r="L171" s="556"/>
      <c r="M171" s="556"/>
      <c r="N171" s="556"/>
      <c r="O171" s="556"/>
      <c r="P171" s="556"/>
      <c r="Q171" s="556"/>
      <c r="R171" s="556"/>
      <c r="S171" s="556"/>
      <c r="T171" s="556"/>
      <c r="U171" s="556"/>
      <c r="V171" s="556"/>
      <c r="W171" s="556"/>
      <c r="X171" s="556"/>
      <c r="Y171" s="556"/>
      <c r="Z171" s="556"/>
      <c r="AA171" s="556"/>
      <c r="AB171" s="556"/>
      <c r="AC171" s="556"/>
      <c r="AD171" s="557"/>
      <c r="AE171" s="557"/>
      <c r="AF171" s="557"/>
      <c r="AG171" s="557"/>
      <c r="AH171" s="557"/>
      <c r="AI171" s="557"/>
      <c r="AJ171" s="557"/>
      <c r="AK171" s="557"/>
      <c r="AL171" s="557"/>
      <c r="AM171" s="557"/>
      <c r="AN171" s="558"/>
      <c r="AP171" s="87" t="s">
        <v>859</v>
      </c>
      <c r="AT171" s="559" t="str">
        <f t="shared" ca="1" si="32"/>
        <v>W</v>
      </c>
      <c r="AU171" s="559">
        <f t="shared" si="35"/>
        <v>153</v>
      </c>
      <c r="AV171" s="285" t="str">
        <f t="shared" ca="1" si="33"/>
        <v>W153</v>
      </c>
      <c r="AW171" s="293">
        <f t="shared" si="17"/>
        <v>7</v>
      </c>
      <c r="AX171" s="285" t="str">
        <f t="shared" ca="1" si="24"/>
        <v>7. Ownership - Capital Costs</v>
      </c>
      <c r="AY171" s="293" t="s">
        <v>1570</v>
      </c>
      <c r="AZ171" s="285" t="s">
        <v>1576</v>
      </c>
      <c r="BA171" s="285">
        <v>2038</v>
      </c>
      <c r="BB171" s="285" t="str">
        <f t="shared" ca="1" si="34"/>
        <v>7_W153_Other_development_costs_2038</v>
      </c>
      <c r="BC171" s="285" t="s">
        <v>574</v>
      </c>
      <c r="BD171" s="285"/>
      <c r="BE171" s="293" t="str">
        <f t="shared" si="31"/>
        <v>&gt;=0</v>
      </c>
      <c r="BF171" s="293" t="s">
        <v>84</v>
      </c>
      <c r="BG171" s="293" t="s">
        <v>84</v>
      </c>
    </row>
    <row r="172" spans="1:59" ht="13.5" hidden="1" thickBot="1">
      <c r="A172" s="197"/>
      <c r="B172" s="763"/>
      <c r="C172" s="247"/>
      <c r="D172" s="764"/>
      <c r="E172" s="556"/>
      <c r="F172" s="556"/>
      <c r="G172" s="556"/>
      <c r="H172" s="556"/>
      <c r="I172" s="556"/>
      <c r="J172" s="556"/>
      <c r="K172" s="556"/>
      <c r="L172" s="556"/>
      <c r="M172" s="556"/>
      <c r="N172" s="556"/>
      <c r="O172" s="556"/>
      <c r="P172" s="556"/>
      <c r="Q172" s="556"/>
      <c r="R172" s="556"/>
      <c r="S172" s="556"/>
      <c r="T172" s="556"/>
      <c r="U172" s="556"/>
      <c r="V172" s="556"/>
      <c r="W172" s="556"/>
      <c r="X172" s="556"/>
      <c r="Y172" s="556"/>
      <c r="Z172" s="556"/>
      <c r="AA172" s="556"/>
      <c r="AB172" s="556"/>
      <c r="AC172" s="556"/>
      <c r="AD172" s="557"/>
      <c r="AE172" s="557"/>
      <c r="AF172" s="557"/>
      <c r="AG172" s="557"/>
      <c r="AH172" s="557"/>
      <c r="AI172" s="557"/>
      <c r="AJ172" s="557"/>
      <c r="AK172" s="557"/>
      <c r="AL172" s="557"/>
      <c r="AM172" s="557"/>
      <c r="AN172" s="558"/>
      <c r="AP172" s="87" t="s">
        <v>859</v>
      </c>
      <c r="AT172" s="559" t="str">
        <f t="shared" ca="1" si="32"/>
        <v>X</v>
      </c>
      <c r="AU172" s="559">
        <f t="shared" si="35"/>
        <v>153</v>
      </c>
      <c r="AV172" s="285" t="str">
        <f t="shared" ca="1" si="33"/>
        <v>X153</v>
      </c>
      <c r="AW172" s="293">
        <f t="shared" si="17"/>
        <v>7</v>
      </c>
      <c r="AX172" s="285" t="str">
        <f t="shared" ca="1" si="24"/>
        <v>7. Ownership - Capital Costs</v>
      </c>
      <c r="AY172" s="293" t="s">
        <v>1570</v>
      </c>
      <c r="AZ172" s="285" t="s">
        <v>1576</v>
      </c>
      <c r="BA172" s="285">
        <v>2039</v>
      </c>
      <c r="BB172" s="285" t="str">
        <f t="shared" ca="1" si="34"/>
        <v>7_X153_Other_development_costs_2039</v>
      </c>
      <c r="BC172" s="285" t="s">
        <v>574</v>
      </c>
      <c r="BD172" s="285"/>
      <c r="BE172" s="293" t="str">
        <f t="shared" si="31"/>
        <v>&gt;=0</v>
      </c>
      <c r="BF172" s="293" t="s">
        <v>84</v>
      </c>
      <c r="BG172" s="293" t="s">
        <v>84</v>
      </c>
    </row>
    <row r="173" spans="1:59" ht="13.5" hidden="1" thickBot="1">
      <c r="A173" s="197"/>
      <c r="B173" s="763"/>
      <c r="C173" s="247"/>
      <c r="D173" s="764"/>
      <c r="E173" s="556"/>
      <c r="F173" s="556"/>
      <c r="G173" s="556"/>
      <c r="H173" s="556"/>
      <c r="I173" s="556"/>
      <c r="J173" s="556"/>
      <c r="K173" s="556"/>
      <c r="L173" s="556"/>
      <c r="M173" s="556"/>
      <c r="N173" s="556"/>
      <c r="O173" s="556"/>
      <c r="P173" s="556"/>
      <c r="Q173" s="556"/>
      <c r="R173" s="556"/>
      <c r="S173" s="556"/>
      <c r="T173" s="556"/>
      <c r="U173" s="556"/>
      <c r="V173" s="556"/>
      <c r="W173" s="556"/>
      <c r="X173" s="556"/>
      <c r="Y173" s="556"/>
      <c r="Z173" s="556"/>
      <c r="AA173" s="556"/>
      <c r="AB173" s="556"/>
      <c r="AC173" s="556"/>
      <c r="AD173" s="557"/>
      <c r="AE173" s="557"/>
      <c r="AF173" s="557"/>
      <c r="AG173" s="557"/>
      <c r="AH173" s="557"/>
      <c r="AI173" s="557"/>
      <c r="AJ173" s="557"/>
      <c r="AK173" s="557"/>
      <c r="AL173" s="557"/>
      <c r="AM173" s="557"/>
      <c r="AN173" s="558"/>
      <c r="AP173" s="87" t="s">
        <v>859</v>
      </c>
      <c r="AT173" s="559" t="str">
        <f t="shared" ca="1" si="32"/>
        <v>Y</v>
      </c>
      <c r="AU173" s="559">
        <f t="shared" si="35"/>
        <v>153</v>
      </c>
      <c r="AV173" s="285" t="str">
        <f t="shared" ca="1" si="33"/>
        <v>Y153</v>
      </c>
      <c r="AW173" s="293">
        <f t="shared" si="17"/>
        <v>7</v>
      </c>
      <c r="AX173" s="285" t="str">
        <f t="shared" ca="1" si="24"/>
        <v>7. Ownership - Capital Costs</v>
      </c>
      <c r="AY173" s="293" t="s">
        <v>1570</v>
      </c>
      <c r="AZ173" s="285" t="s">
        <v>1576</v>
      </c>
      <c r="BA173" s="285">
        <v>2040</v>
      </c>
      <c r="BB173" s="285" t="str">
        <f t="shared" ca="1" si="34"/>
        <v>7_Y153_Other_development_costs_2040</v>
      </c>
      <c r="BC173" s="285" t="s">
        <v>574</v>
      </c>
      <c r="BD173" s="285"/>
      <c r="BE173" s="293" t="str">
        <f t="shared" si="31"/>
        <v>&gt;=0</v>
      </c>
      <c r="BF173" s="293" t="s">
        <v>84</v>
      </c>
      <c r="BG173" s="293" t="s">
        <v>84</v>
      </c>
    </row>
    <row r="174" spans="1:59" ht="13.5" hidden="1" thickBot="1">
      <c r="A174" s="197"/>
      <c r="B174" s="763"/>
      <c r="C174" s="247"/>
      <c r="D174" s="764"/>
      <c r="E174" s="556"/>
      <c r="F174" s="556"/>
      <c r="G174" s="556"/>
      <c r="H174" s="556"/>
      <c r="I174" s="556"/>
      <c r="J174" s="556"/>
      <c r="K174" s="556"/>
      <c r="L174" s="556"/>
      <c r="M174" s="556"/>
      <c r="N174" s="556"/>
      <c r="O174" s="556"/>
      <c r="P174" s="556"/>
      <c r="Q174" s="556"/>
      <c r="R174" s="556"/>
      <c r="S174" s="556"/>
      <c r="T174" s="556"/>
      <c r="U174" s="556"/>
      <c r="V174" s="556"/>
      <c r="W174" s="556"/>
      <c r="X174" s="556"/>
      <c r="Y174" s="556"/>
      <c r="Z174" s="556"/>
      <c r="AA174" s="556"/>
      <c r="AB174" s="556"/>
      <c r="AC174" s="556"/>
      <c r="AD174" s="557"/>
      <c r="AE174" s="557"/>
      <c r="AF174" s="557"/>
      <c r="AG174" s="557"/>
      <c r="AH174" s="557"/>
      <c r="AI174" s="557"/>
      <c r="AJ174" s="557"/>
      <c r="AK174" s="557"/>
      <c r="AL174" s="557"/>
      <c r="AM174" s="557"/>
      <c r="AN174" s="558"/>
      <c r="AP174" s="87" t="s">
        <v>859</v>
      </c>
      <c r="AT174" s="559" t="str">
        <f t="shared" ca="1" si="32"/>
        <v>Z</v>
      </c>
      <c r="AU174" s="559">
        <f t="shared" si="35"/>
        <v>153</v>
      </c>
      <c r="AV174" s="285" t="str">
        <f t="shared" ca="1" si="33"/>
        <v>Z153</v>
      </c>
      <c r="AW174" s="293">
        <f t="shared" si="17"/>
        <v>7</v>
      </c>
      <c r="AX174" s="285" t="str">
        <f t="shared" ca="1" si="24"/>
        <v>7. Ownership - Capital Costs</v>
      </c>
      <c r="AY174" s="293" t="s">
        <v>1570</v>
      </c>
      <c r="AZ174" s="285" t="s">
        <v>1576</v>
      </c>
      <c r="BA174" s="285">
        <v>2041</v>
      </c>
      <c r="BB174" s="285" t="str">
        <f t="shared" ca="1" si="34"/>
        <v>7_Z153_Other_development_costs_2041</v>
      </c>
      <c r="BC174" s="285" t="s">
        <v>574</v>
      </c>
      <c r="BD174" s="285"/>
      <c r="BE174" s="293" t="str">
        <f t="shared" si="31"/>
        <v>&gt;=0</v>
      </c>
      <c r="BF174" s="293" t="s">
        <v>84</v>
      </c>
      <c r="BG174" s="293" t="s">
        <v>84</v>
      </c>
    </row>
    <row r="175" spans="1:59" ht="13.5" hidden="1" thickBot="1">
      <c r="A175" s="197"/>
      <c r="B175" s="763"/>
      <c r="C175" s="247"/>
      <c r="D175" s="764"/>
      <c r="E175" s="556"/>
      <c r="F175" s="556"/>
      <c r="G175" s="556"/>
      <c r="H175" s="556"/>
      <c r="I175" s="556"/>
      <c r="J175" s="556"/>
      <c r="K175" s="556"/>
      <c r="L175" s="556"/>
      <c r="M175" s="556"/>
      <c r="N175" s="556"/>
      <c r="O175" s="556"/>
      <c r="P175" s="556"/>
      <c r="Q175" s="556"/>
      <c r="R175" s="556"/>
      <c r="S175" s="556"/>
      <c r="T175" s="556"/>
      <c r="U175" s="556"/>
      <c r="V175" s="556"/>
      <c r="W175" s="556"/>
      <c r="X175" s="556"/>
      <c r="Y175" s="556"/>
      <c r="Z175" s="556"/>
      <c r="AA175" s="556"/>
      <c r="AB175" s="556"/>
      <c r="AC175" s="556"/>
      <c r="AD175" s="557"/>
      <c r="AE175" s="557"/>
      <c r="AF175" s="557"/>
      <c r="AG175" s="557"/>
      <c r="AH175" s="557"/>
      <c r="AI175" s="557"/>
      <c r="AJ175" s="557"/>
      <c r="AK175" s="557"/>
      <c r="AL175" s="557"/>
      <c r="AM175" s="557"/>
      <c r="AN175" s="558"/>
      <c r="AP175" s="87" t="s">
        <v>859</v>
      </c>
      <c r="AT175" s="559" t="str">
        <f t="shared" ca="1" si="32"/>
        <v>AA</v>
      </c>
      <c r="AU175" s="559">
        <f t="shared" si="35"/>
        <v>153</v>
      </c>
      <c r="AV175" s="285" t="str">
        <f t="shared" ca="1" si="33"/>
        <v>AA153</v>
      </c>
      <c r="AW175" s="293">
        <f t="shared" si="17"/>
        <v>7</v>
      </c>
      <c r="AX175" s="285" t="str">
        <f t="shared" ca="1" si="24"/>
        <v>7. Ownership - Capital Costs</v>
      </c>
      <c r="AY175" s="293" t="s">
        <v>1570</v>
      </c>
      <c r="AZ175" s="285" t="s">
        <v>1576</v>
      </c>
      <c r="BA175" s="285">
        <v>2042</v>
      </c>
      <c r="BB175" s="285" t="str">
        <f t="shared" ca="1" si="34"/>
        <v>7_AA153_Other_development_costs_2042</v>
      </c>
      <c r="BC175" s="285" t="s">
        <v>574</v>
      </c>
      <c r="BD175" s="285"/>
      <c r="BE175" s="293" t="str">
        <f t="shared" si="31"/>
        <v>&gt;=0</v>
      </c>
      <c r="BF175" s="293" t="s">
        <v>84</v>
      </c>
      <c r="BG175" s="293" t="s">
        <v>84</v>
      </c>
    </row>
    <row r="176" spans="1:59" ht="13.5" hidden="1" thickBot="1">
      <c r="A176" s="197"/>
      <c r="B176" s="763"/>
      <c r="C176" s="247"/>
      <c r="D176" s="764"/>
      <c r="E176" s="556"/>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7"/>
      <c r="AE176" s="557"/>
      <c r="AF176" s="557"/>
      <c r="AG176" s="557"/>
      <c r="AH176" s="557"/>
      <c r="AI176" s="557"/>
      <c r="AJ176" s="557"/>
      <c r="AK176" s="557"/>
      <c r="AL176" s="557"/>
      <c r="AM176" s="557"/>
      <c r="AN176" s="558"/>
      <c r="AP176" s="87" t="s">
        <v>859</v>
      </c>
      <c r="AT176" s="559" t="str">
        <f t="shared" ca="1" si="32"/>
        <v>AB</v>
      </c>
      <c r="AU176" s="559">
        <f t="shared" si="35"/>
        <v>153</v>
      </c>
      <c r="AV176" s="285" t="str">
        <f t="shared" ca="1" si="33"/>
        <v>AB153</v>
      </c>
      <c r="AW176" s="293">
        <f t="shared" si="17"/>
        <v>7</v>
      </c>
      <c r="AX176" s="285" t="str">
        <f t="shared" ca="1" si="24"/>
        <v>7. Ownership - Capital Costs</v>
      </c>
      <c r="AY176" s="293" t="s">
        <v>1570</v>
      </c>
      <c r="AZ176" s="285" t="s">
        <v>1576</v>
      </c>
      <c r="BA176" s="285">
        <v>2043</v>
      </c>
      <c r="BB176" s="285" t="str">
        <f t="shared" ca="1" si="34"/>
        <v>7_AB153_Other_development_costs_2043</v>
      </c>
      <c r="BC176" s="285" t="s">
        <v>574</v>
      </c>
      <c r="BD176" s="285"/>
      <c r="BE176" s="293" t="str">
        <f t="shared" si="31"/>
        <v>&gt;=0</v>
      </c>
      <c r="BF176" s="293" t="s">
        <v>84</v>
      </c>
      <c r="BG176" s="293" t="s">
        <v>84</v>
      </c>
    </row>
    <row r="177" spans="1:59" ht="13.5" hidden="1" thickBot="1">
      <c r="A177" s="197"/>
      <c r="B177" s="763"/>
      <c r="C177" s="247"/>
      <c r="D177" s="764"/>
      <c r="E177" s="556"/>
      <c r="F177" s="556"/>
      <c r="G177" s="556"/>
      <c r="H177" s="556"/>
      <c r="I177" s="556"/>
      <c r="J177" s="556"/>
      <c r="K177" s="556"/>
      <c r="L177" s="556"/>
      <c r="M177" s="556"/>
      <c r="N177" s="556"/>
      <c r="O177" s="556"/>
      <c r="P177" s="556"/>
      <c r="Q177" s="556"/>
      <c r="R177" s="556"/>
      <c r="S177" s="556"/>
      <c r="T177" s="556"/>
      <c r="U177" s="556"/>
      <c r="V177" s="556"/>
      <c r="W177" s="556"/>
      <c r="X177" s="556"/>
      <c r="Y177" s="556"/>
      <c r="Z177" s="556"/>
      <c r="AA177" s="556"/>
      <c r="AB177" s="556"/>
      <c r="AC177" s="556"/>
      <c r="AD177" s="557"/>
      <c r="AE177" s="557"/>
      <c r="AF177" s="557"/>
      <c r="AG177" s="557"/>
      <c r="AH177" s="557"/>
      <c r="AI177" s="557"/>
      <c r="AJ177" s="557"/>
      <c r="AK177" s="557"/>
      <c r="AL177" s="557"/>
      <c r="AM177" s="557"/>
      <c r="AN177" s="558"/>
      <c r="AP177" s="87" t="s">
        <v>859</v>
      </c>
      <c r="AT177" s="559" t="str">
        <f t="shared" ca="1" si="32"/>
        <v>AC</v>
      </c>
      <c r="AU177" s="559">
        <f t="shared" si="35"/>
        <v>153</v>
      </c>
      <c r="AV177" s="285" t="str">
        <f t="shared" ca="1" si="33"/>
        <v>AC153</v>
      </c>
      <c r="AW177" s="293">
        <f t="shared" si="17"/>
        <v>7</v>
      </c>
      <c r="AX177" s="285" t="str">
        <f t="shared" ca="1" si="24"/>
        <v>7. Ownership - Capital Costs</v>
      </c>
      <c r="AY177" s="293" t="s">
        <v>1570</v>
      </c>
      <c r="AZ177" s="285" t="s">
        <v>1576</v>
      </c>
      <c r="BA177" s="285">
        <v>2044</v>
      </c>
      <c r="BB177" s="285" t="str">
        <f t="shared" ca="1" si="34"/>
        <v>7_AC153_Other_development_costs_2044</v>
      </c>
      <c r="BC177" s="285" t="s">
        <v>574</v>
      </c>
      <c r="BD177" s="285"/>
      <c r="BE177" s="293" t="str">
        <f t="shared" si="31"/>
        <v>&gt;=0</v>
      </c>
      <c r="BF177" s="293" t="s">
        <v>84</v>
      </c>
      <c r="BG177" s="293" t="s">
        <v>84</v>
      </c>
    </row>
    <row r="178" spans="1:59" ht="13.5" hidden="1" thickBot="1">
      <c r="A178" s="197"/>
      <c r="B178" s="763"/>
      <c r="C178" s="247"/>
      <c r="D178" s="764"/>
      <c r="E178" s="556"/>
      <c r="F178" s="556"/>
      <c r="G178" s="556"/>
      <c r="H178" s="556"/>
      <c r="I178" s="556"/>
      <c r="J178" s="556"/>
      <c r="K178" s="556"/>
      <c r="L178" s="556"/>
      <c r="M178" s="556"/>
      <c r="N178" s="556"/>
      <c r="O178" s="556"/>
      <c r="P178" s="556"/>
      <c r="Q178" s="556"/>
      <c r="R178" s="556"/>
      <c r="S178" s="556"/>
      <c r="T178" s="556"/>
      <c r="U178" s="556"/>
      <c r="V178" s="556"/>
      <c r="W178" s="556"/>
      <c r="X178" s="556"/>
      <c r="Y178" s="556"/>
      <c r="Z178" s="556"/>
      <c r="AA178" s="556"/>
      <c r="AB178" s="556"/>
      <c r="AC178" s="556"/>
      <c r="AD178" s="557"/>
      <c r="AE178" s="557"/>
      <c r="AF178" s="557"/>
      <c r="AG178" s="557"/>
      <c r="AH178" s="557"/>
      <c r="AI178" s="557"/>
      <c r="AJ178" s="557"/>
      <c r="AK178" s="557"/>
      <c r="AL178" s="557"/>
      <c r="AM178" s="557"/>
      <c r="AN178" s="558"/>
      <c r="AP178" s="87" t="s">
        <v>859</v>
      </c>
      <c r="AT178" s="559" t="str">
        <f t="shared" ca="1" si="32"/>
        <v>AD</v>
      </c>
      <c r="AU178" s="559">
        <f t="shared" si="35"/>
        <v>153</v>
      </c>
      <c r="AV178" s="285" t="str">
        <f t="shared" ca="1" si="33"/>
        <v>AD153</v>
      </c>
      <c r="AW178" s="293">
        <f t="shared" si="17"/>
        <v>7</v>
      </c>
      <c r="AX178" s="285" t="str">
        <f t="shared" ca="1" si="24"/>
        <v>7. Ownership - Capital Costs</v>
      </c>
      <c r="AY178" s="293" t="s">
        <v>1570</v>
      </c>
      <c r="AZ178" s="285" t="s">
        <v>1576</v>
      </c>
      <c r="BA178" s="285">
        <v>2045</v>
      </c>
      <c r="BB178" s="285" t="str">
        <f t="shared" ca="1" si="34"/>
        <v>7_AD153_Other_development_costs_2045</v>
      </c>
      <c r="BC178" s="285" t="s">
        <v>574</v>
      </c>
      <c r="BD178" s="285"/>
      <c r="BE178" s="293" t="str">
        <f t="shared" si="31"/>
        <v>&gt;=0</v>
      </c>
      <c r="BF178" s="293" t="s">
        <v>84</v>
      </c>
      <c r="BG178" s="293" t="s">
        <v>84</v>
      </c>
    </row>
    <row r="179" spans="1:59" ht="13.5" hidden="1" thickBot="1">
      <c r="A179" s="197"/>
      <c r="B179" s="763"/>
      <c r="C179" s="247"/>
      <c r="D179" s="764"/>
      <c r="E179" s="556"/>
      <c r="F179" s="556"/>
      <c r="G179" s="556"/>
      <c r="H179" s="556"/>
      <c r="I179" s="556"/>
      <c r="J179" s="556"/>
      <c r="K179" s="556"/>
      <c r="L179" s="556"/>
      <c r="M179" s="556"/>
      <c r="N179" s="556"/>
      <c r="O179" s="556"/>
      <c r="P179" s="556"/>
      <c r="Q179" s="556"/>
      <c r="R179" s="556"/>
      <c r="S179" s="556"/>
      <c r="T179" s="556"/>
      <c r="U179" s="556"/>
      <c r="V179" s="556"/>
      <c r="W179" s="556"/>
      <c r="X179" s="556"/>
      <c r="Y179" s="556"/>
      <c r="Z179" s="556"/>
      <c r="AA179" s="556"/>
      <c r="AB179" s="556"/>
      <c r="AC179" s="556"/>
      <c r="AD179" s="557"/>
      <c r="AE179" s="557"/>
      <c r="AF179" s="557"/>
      <c r="AG179" s="557"/>
      <c r="AH179" s="557"/>
      <c r="AI179" s="557"/>
      <c r="AJ179" s="557"/>
      <c r="AK179" s="557"/>
      <c r="AL179" s="557"/>
      <c r="AM179" s="557"/>
      <c r="AN179" s="558"/>
      <c r="AP179" s="87" t="s">
        <v>859</v>
      </c>
      <c r="AT179" s="559" t="str">
        <f t="shared" ca="1" si="32"/>
        <v>AE</v>
      </c>
      <c r="AU179" s="559">
        <f t="shared" si="35"/>
        <v>153</v>
      </c>
      <c r="AV179" s="285" t="str">
        <f t="shared" ca="1" si="33"/>
        <v>AE153</v>
      </c>
      <c r="AW179" s="293">
        <f t="shared" si="17"/>
        <v>7</v>
      </c>
      <c r="AX179" s="285" t="str">
        <f t="shared" ca="1" si="24"/>
        <v>7. Ownership - Capital Costs</v>
      </c>
      <c r="AY179" s="293" t="s">
        <v>1570</v>
      </c>
      <c r="AZ179" s="285" t="s">
        <v>1576</v>
      </c>
      <c r="BA179" s="285">
        <v>2046</v>
      </c>
      <c r="BB179" s="285" t="str">
        <f t="shared" ca="1" si="34"/>
        <v>7_AE153_Other_development_costs_2046</v>
      </c>
      <c r="BC179" s="285" t="s">
        <v>574</v>
      </c>
      <c r="BD179" s="285"/>
      <c r="BE179" s="293" t="str">
        <f t="shared" si="31"/>
        <v>&gt;=0</v>
      </c>
      <c r="BF179" s="293" t="s">
        <v>84</v>
      </c>
      <c r="BG179" s="293" t="s">
        <v>84</v>
      </c>
    </row>
    <row r="180" spans="1:59" ht="13.5" hidden="1" thickBot="1">
      <c r="A180" s="197"/>
      <c r="B180" s="763"/>
      <c r="C180" s="247"/>
      <c r="D180" s="764"/>
      <c r="E180" s="556"/>
      <c r="F180" s="556"/>
      <c r="G180" s="556"/>
      <c r="H180" s="556"/>
      <c r="I180" s="556"/>
      <c r="J180" s="556"/>
      <c r="K180" s="556"/>
      <c r="L180" s="556"/>
      <c r="M180" s="556"/>
      <c r="N180" s="556"/>
      <c r="O180" s="556"/>
      <c r="P180" s="556"/>
      <c r="Q180" s="556"/>
      <c r="R180" s="556"/>
      <c r="S180" s="556"/>
      <c r="T180" s="556"/>
      <c r="U180" s="556"/>
      <c r="V180" s="556"/>
      <c r="W180" s="556"/>
      <c r="X180" s="556"/>
      <c r="Y180" s="556"/>
      <c r="Z180" s="556"/>
      <c r="AA180" s="556"/>
      <c r="AB180" s="556"/>
      <c r="AC180" s="556"/>
      <c r="AD180" s="557"/>
      <c r="AE180" s="557"/>
      <c r="AF180" s="557"/>
      <c r="AG180" s="557"/>
      <c r="AH180" s="557"/>
      <c r="AI180" s="557"/>
      <c r="AJ180" s="557"/>
      <c r="AK180" s="557"/>
      <c r="AL180" s="557"/>
      <c r="AM180" s="557"/>
      <c r="AN180" s="558"/>
      <c r="AP180" s="87" t="s">
        <v>859</v>
      </c>
      <c r="AT180" s="559" t="str">
        <f t="shared" ca="1" si="32"/>
        <v>AF</v>
      </c>
      <c r="AU180" s="559">
        <f t="shared" si="35"/>
        <v>153</v>
      </c>
      <c r="AV180" s="285" t="str">
        <f t="shared" ca="1" si="33"/>
        <v>AF153</v>
      </c>
      <c r="AW180" s="293">
        <f t="shared" si="17"/>
        <v>7</v>
      </c>
      <c r="AX180" s="285" t="str">
        <f t="shared" ref="AX180:AX243" ca="1" si="36">MID(CELL("filename",AW180),FIND("]",CELL("filename",AW180))+1,256)</f>
        <v>7. Ownership - Capital Costs</v>
      </c>
      <c r="AY180" s="293" t="s">
        <v>1570</v>
      </c>
      <c r="AZ180" s="285" t="s">
        <v>1576</v>
      </c>
      <c r="BA180" s="285">
        <v>2047</v>
      </c>
      <c r="BB180" s="285" t="str">
        <f t="shared" ca="1" si="34"/>
        <v>7_AF153_Other_development_costs_2047</v>
      </c>
      <c r="BC180" s="285" t="s">
        <v>574</v>
      </c>
      <c r="BD180" s="285"/>
      <c r="BE180" s="293" t="str">
        <f t="shared" si="31"/>
        <v>&gt;=0</v>
      </c>
      <c r="BF180" s="293" t="s">
        <v>84</v>
      </c>
      <c r="BG180" s="293" t="s">
        <v>84</v>
      </c>
    </row>
    <row r="181" spans="1:59" ht="13.5" hidden="1" thickBot="1">
      <c r="A181" s="197"/>
      <c r="B181" s="763"/>
      <c r="C181" s="247"/>
      <c r="D181" s="764"/>
      <c r="E181" s="556"/>
      <c r="F181" s="556"/>
      <c r="G181" s="556"/>
      <c r="H181" s="556"/>
      <c r="I181" s="556"/>
      <c r="J181" s="556"/>
      <c r="K181" s="556"/>
      <c r="L181" s="556"/>
      <c r="M181" s="556"/>
      <c r="N181" s="556"/>
      <c r="O181" s="556"/>
      <c r="P181" s="556"/>
      <c r="Q181" s="556"/>
      <c r="R181" s="556"/>
      <c r="S181" s="556"/>
      <c r="T181" s="556"/>
      <c r="U181" s="556"/>
      <c r="V181" s="556"/>
      <c r="W181" s="556"/>
      <c r="X181" s="556"/>
      <c r="Y181" s="556"/>
      <c r="Z181" s="556"/>
      <c r="AA181" s="556"/>
      <c r="AB181" s="556"/>
      <c r="AC181" s="556"/>
      <c r="AD181" s="557"/>
      <c r="AE181" s="557"/>
      <c r="AF181" s="557"/>
      <c r="AG181" s="557"/>
      <c r="AH181" s="557"/>
      <c r="AI181" s="557"/>
      <c r="AJ181" s="557"/>
      <c r="AK181" s="557"/>
      <c r="AL181" s="557"/>
      <c r="AM181" s="557"/>
      <c r="AN181" s="558"/>
      <c r="AP181" s="87" t="s">
        <v>859</v>
      </c>
      <c r="AT181" s="559" t="str">
        <f t="shared" ca="1" si="32"/>
        <v>AG</v>
      </c>
      <c r="AU181" s="559">
        <f t="shared" si="35"/>
        <v>153</v>
      </c>
      <c r="AV181" s="285" t="str">
        <f t="shared" ca="1" si="33"/>
        <v>AG153</v>
      </c>
      <c r="AW181" s="293">
        <f t="shared" ref="AW181:AW187" si="37">$AW$5</f>
        <v>7</v>
      </c>
      <c r="AX181" s="285" t="str">
        <f t="shared" ca="1" si="36"/>
        <v>7. Ownership - Capital Costs</v>
      </c>
      <c r="AY181" s="293" t="s">
        <v>1570</v>
      </c>
      <c r="AZ181" s="285" t="s">
        <v>1576</v>
      </c>
      <c r="BA181" s="285">
        <v>2048</v>
      </c>
      <c r="BB181" s="285" t="str">
        <f t="shared" ca="1" si="34"/>
        <v>7_AG153_Other_development_costs_2048</v>
      </c>
      <c r="BC181" s="285" t="s">
        <v>574</v>
      </c>
      <c r="BD181" s="285"/>
      <c r="BE181" s="293" t="str">
        <f t="shared" si="31"/>
        <v>&gt;=0</v>
      </c>
      <c r="BF181" s="293" t="s">
        <v>84</v>
      </c>
      <c r="BG181" s="293" t="s">
        <v>84</v>
      </c>
    </row>
    <row r="182" spans="1:59" ht="13.5" hidden="1" thickBot="1">
      <c r="A182" s="197"/>
      <c r="B182" s="763"/>
      <c r="C182" s="247"/>
      <c r="D182" s="764"/>
      <c r="E182" s="556"/>
      <c r="F182" s="556"/>
      <c r="G182" s="556"/>
      <c r="H182" s="556"/>
      <c r="I182" s="556"/>
      <c r="J182" s="556"/>
      <c r="K182" s="556"/>
      <c r="L182" s="556"/>
      <c r="M182" s="556"/>
      <c r="N182" s="556"/>
      <c r="O182" s="556"/>
      <c r="P182" s="556"/>
      <c r="Q182" s="556"/>
      <c r="R182" s="556"/>
      <c r="S182" s="556"/>
      <c r="T182" s="556"/>
      <c r="U182" s="556"/>
      <c r="V182" s="556"/>
      <c r="W182" s="556"/>
      <c r="X182" s="556"/>
      <c r="Y182" s="556"/>
      <c r="Z182" s="556"/>
      <c r="AA182" s="556"/>
      <c r="AB182" s="556"/>
      <c r="AC182" s="556"/>
      <c r="AD182" s="557"/>
      <c r="AE182" s="557"/>
      <c r="AF182" s="557"/>
      <c r="AG182" s="557"/>
      <c r="AH182" s="557"/>
      <c r="AI182" s="557"/>
      <c r="AJ182" s="557"/>
      <c r="AK182" s="557"/>
      <c r="AL182" s="557"/>
      <c r="AM182" s="557"/>
      <c r="AN182" s="558"/>
      <c r="AP182" s="87" t="s">
        <v>859</v>
      </c>
      <c r="AT182" s="559" t="str">
        <f t="shared" ca="1" si="32"/>
        <v>AH</v>
      </c>
      <c r="AU182" s="559">
        <f t="shared" si="35"/>
        <v>153</v>
      </c>
      <c r="AV182" s="285" t="str">
        <f t="shared" ca="1" si="33"/>
        <v>AH153</v>
      </c>
      <c r="AW182" s="293">
        <f t="shared" si="37"/>
        <v>7</v>
      </c>
      <c r="AX182" s="285" t="str">
        <f t="shared" ca="1" si="36"/>
        <v>7. Ownership - Capital Costs</v>
      </c>
      <c r="AY182" s="293" t="s">
        <v>1570</v>
      </c>
      <c r="AZ182" s="285" t="s">
        <v>1576</v>
      </c>
      <c r="BA182" s="285">
        <v>2049</v>
      </c>
      <c r="BB182" s="285" t="str">
        <f t="shared" ca="1" si="34"/>
        <v>7_AH153_Other_development_costs_2049</v>
      </c>
      <c r="BC182" s="285" t="s">
        <v>574</v>
      </c>
      <c r="BD182" s="285"/>
      <c r="BE182" s="293" t="str">
        <f t="shared" si="31"/>
        <v>&gt;=0</v>
      </c>
      <c r="BF182" s="293" t="s">
        <v>84</v>
      </c>
      <c r="BG182" s="293" t="s">
        <v>84</v>
      </c>
    </row>
    <row r="183" spans="1:59" ht="13.5" hidden="1" thickBot="1">
      <c r="A183" s="197"/>
      <c r="B183" s="763"/>
      <c r="C183" s="247"/>
      <c r="D183" s="764"/>
      <c r="E183" s="556"/>
      <c r="F183" s="556"/>
      <c r="G183" s="556"/>
      <c r="H183" s="556"/>
      <c r="I183" s="556"/>
      <c r="J183" s="556"/>
      <c r="K183" s="556"/>
      <c r="L183" s="556"/>
      <c r="M183" s="556"/>
      <c r="N183" s="556"/>
      <c r="O183" s="556"/>
      <c r="P183" s="556"/>
      <c r="Q183" s="556"/>
      <c r="R183" s="556"/>
      <c r="S183" s="556"/>
      <c r="T183" s="556"/>
      <c r="U183" s="556"/>
      <c r="V183" s="556"/>
      <c r="W183" s="556"/>
      <c r="X183" s="556"/>
      <c r="Y183" s="556"/>
      <c r="Z183" s="556"/>
      <c r="AA183" s="556"/>
      <c r="AB183" s="556"/>
      <c r="AC183" s="556"/>
      <c r="AD183" s="557"/>
      <c r="AE183" s="557"/>
      <c r="AF183" s="557"/>
      <c r="AG183" s="557"/>
      <c r="AH183" s="557"/>
      <c r="AI183" s="557"/>
      <c r="AJ183" s="557"/>
      <c r="AK183" s="557"/>
      <c r="AL183" s="557"/>
      <c r="AM183" s="557"/>
      <c r="AN183" s="558"/>
      <c r="AP183" s="87" t="s">
        <v>859</v>
      </c>
      <c r="AT183" s="559" t="str">
        <f t="shared" ca="1" si="32"/>
        <v>AI</v>
      </c>
      <c r="AU183" s="559">
        <f t="shared" si="35"/>
        <v>153</v>
      </c>
      <c r="AV183" s="285" t="str">
        <f t="shared" ca="1" si="33"/>
        <v>AI153</v>
      </c>
      <c r="AW183" s="293">
        <f t="shared" si="37"/>
        <v>7</v>
      </c>
      <c r="AX183" s="285" t="str">
        <f t="shared" ca="1" si="36"/>
        <v>7. Ownership - Capital Costs</v>
      </c>
      <c r="AY183" s="293" t="s">
        <v>1570</v>
      </c>
      <c r="AZ183" s="285" t="s">
        <v>1576</v>
      </c>
      <c r="BA183" s="285">
        <v>2050</v>
      </c>
      <c r="BB183" s="285" t="str">
        <f t="shared" ca="1" si="34"/>
        <v>7_AI153_Other_development_costs_2050</v>
      </c>
      <c r="BC183" s="285" t="s">
        <v>574</v>
      </c>
      <c r="BD183" s="285"/>
      <c r="BE183" s="293" t="str">
        <f t="shared" si="31"/>
        <v>&gt;=0</v>
      </c>
      <c r="BF183" s="293" t="s">
        <v>84</v>
      </c>
      <c r="BG183" s="293" t="s">
        <v>84</v>
      </c>
    </row>
    <row r="184" spans="1:59" ht="13.5" hidden="1" thickBot="1">
      <c r="A184" s="197"/>
      <c r="B184" s="763"/>
      <c r="C184" s="247"/>
      <c r="D184" s="764"/>
      <c r="E184" s="556"/>
      <c r="F184" s="556"/>
      <c r="G184" s="556"/>
      <c r="H184" s="556"/>
      <c r="I184" s="556"/>
      <c r="J184" s="556"/>
      <c r="K184" s="556"/>
      <c r="L184" s="556"/>
      <c r="M184" s="556"/>
      <c r="N184" s="556"/>
      <c r="O184" s="556"/>
      <c r="P184" s="556"/>
      <c r="Q184" s="556"/>
      <c r="R184" s="556"/>
      <c r="S184" s="556"/>
      <c r="T184" s="556"/>
      <c r="U184" s="556"/>
      <c r="V184" s="556"/>
      <c r="W184" s="556"/>
      <c r="X184" s="556"/>
      <c r="Y184" s="556"/>
      <c r="Z184" s="556"/>
      <c r="AA184" s="556"/>
      <c r="AB184" s="556"/>
      <c r="AC184" s="556"/>
      <c r="AD184" s="557"/>
      <c r="AE184" s="557"/>
      <c r="AF184" s="557"/>
      <c r="AG184" s="557"/>
      <c r="AH184" s="557"/>
      <c r="AI184" s="557"/>
      <c r="AJ184" s="557"/>
      <c r="AK184" s="557"/>
      <c r="AL184" s="557"/>
      <c r="AM184" s="557"/>
      <c r="AN184" s="558"/>
      <c r="AP184" s="87" t="s">
        <v>859</v>
      </c>
      <c r="AT184" s="559" t="str">
        <f t="shared" ca="1" si="32"/>
        <v>AJ</v>
      </c>
      <c r="AU184" s="559">
        <f t="shared" si="35"/>
        <v>153</v>
      </c>
      <c r="AV184" s="285" t="str">
        <f t="shared" ca="1" si="33"/>
        <v>AJ153</v>
      </c>
      <c r="AW184" s="293">
        <f t="shared" si="37"/>
        <v>7</v>
      </c>
      <c r="AX184" s="285" t="str">
        <f t="shared" ca="1" si="36"/>
        <v>7. Ownership - Capital Costs</v>
      </c>
      <c r="AY184" s="293" t="s">
        <v>1570</v>
      </c>
      <c r="AZ184" s="285" t="s">
        <v>1576</v>
      </c>
      <c r="BA184" s="285">
        <v>2051</v>
      </c>
      <c r="BB184" s="285" t="str">
        <f t="shared" ca="1" si="34"/>
        <v>7_AJ153_Other_development_costs_2051</v>
      </c>
      <c r="BC184" s="285" t="s">
        <v>574</v>
      </c>
      <c r="BD184" s="285"/>
      <c r="BE184" s="293" t="str">
        <f t="shared" si="31"/>
        <v>&gt;=0</v>
      </c>
      <c r="BF184" s="293" t="s">
        <v>84</v>
      </c>
      <c r="BG184" s="293" t="s">
        <v>84</v>
      </c>
    </row>
    <row r="185" spans="1:59" ht="13.5" hidden="1" thickBot="1">
      <c r="A185" s="197"/>
      <c r="B185" s="763"/>
      <c r="C185" s="247"/>
      <c r="D185" s="764"/>
      <c r="E185" s="556"/>
      <c r="F185" s="556"/>
      <c r="G185" s="556"/>
      <c r="H185" s="556"/>
      <c r="I185" s="556"/>
      <c r="J185" s="556"/>
      <c r="K185" s="556"/>
      <c r="L185" s="556"/>
      <c r="M185" s="556"/>
      <c r="N185" s="556"/>
      <c r="O185" s="556"/>
      <c r="P185" s="556"/>
      <c r="Q185" s="556"/>
      <c r="R185" s="556"/>
      <c r="S185" s="556"/>
      <c r="T185" s="556"/>
      <c r="U185" s="556"/>
      <c r="V185" s="556"/>
      <c r="W185" s="556"/>
      <c r="X185" s="556"/>
      <c r="Y185" s="556"/>
      <c r="Z185" s="556"/>
      <c r="AA185" s="556"/>
      <c r="AB185" s="556"/>
      <c r="AC185" s="556"/>
      <c r="AD185" s="557"/>
      <c r="AE185" s="557"/>
      <c r="AF185" s="557"/>
      <c r="AG185" s="557"/>
      <c r="AH185" s="557"/>
      <c r="AI185" s="557"/>
      <c r="AJ185" s="557"/>
      <c r="AK185" s="557"/>
      <c r="AL185" s="557"/>
      <c r="AM185" s="557"/>
      <c r="AN185" s="558"/>
      <c r="AP185" s="87" t="s">
        <v>859</v>
      </c>
      <c r="AT185" s="559" t="str">
        <f t="shared" ca="1" si="32"/>
        <v>AK</v>
      </c>
      <c r="AU185" s="559">
        <f t="shared" si="35"/>
        <v>153</v>
      </c>
      <c r="AV185" s="285" t="str">
        <f t="shared" ca="1" si="33"/>
        <v>AK153</v>
      </c>
      <c r="AW185" s="293">
        <f t="shared" si="37"/>
        <v>7</v>
      </c>
      <c r="AX185" s="285" t="str">
        <f t="shared" ca="1" si="36"/>
        <v>7. Ownership - Capital Costs</v>
      </c>
      <c r="AY185" s="293" t="s">
        <v>1570</v>
      </c>
      <c r="AZ185" s="285" t="s">
        <v>1576</v>
      </c>
      <c r="BA185" s="285">
        <v>2052</v>
      </c>
      <c r="BB185" s="285" t="str">
        <f t="shared" ca="1" si="34"/>
        <v>7_AK153_Other_development_costs_2052</v>
      </c>
      <c r="BC185" s="285" t="s">
        <v>574</v>
      </c>
      <c r="BD185" s="285"/>
      <c r="BE185" s="293" t="str">
        <f t="shared" si="31"/>
        <v>&gt;=0</v>
      </c>
      <c r="BF185" s="293" t="s">
        <v>84</v>
      </c>
      <c r="BG185" s="293" t="s">
        <v>84</v>
      </c>
    </row>
    <row r="186" spans="1:59" ht="13.5" hidden="1" thickBot="1">
      <c r="A186" s="197"/>
      <c r="B186" s="763"/>
      <c r="C186" s="247"/>
      <c r="D186" s="764"/>
      <c r="E186" s="556"/>
      <c r="F186" s="556"/>
      <c r="G186" s="556"/>
      <c r="H186" s="556"/>
      <c r="I186" s="556"/>
      <c r="J186" s="556"/>
      <c r="K186" s="556"/>
      <c r="L186" s="556"/>
      <c r="M186" s="556"/>
      <c r="N186" s="556"/>
      <c r="O186" s="556"/>
      <c r="P186" s="556"/>
      <c r="Q186" s="556"/>
      <c r="R186" s="556"/>
      <c r="S186" s="556"/>
      <c r="T186" s="556"/>
      <c r="U186" s="556"/>
      <c r="V186" s="556"/>
      <c r="W186" s="556"/>
      <c r="X186" s="556"/>
      <c r="Y186" s="556"/>
      <c r="Z186" s="556"/>
      <c r="AA186" s="556"/>
      <c r="AB186" s="556"/>
      <c r="AC186" s="556"/>
      <c r="AD186" s="557"/>
      <c r="AE186" s="557"/>
      <c r="AF186" s="557"/>
      <c r="AG186" s="557"/>
      <c r="AH186" s="557"/>
      <c r="AI186" s="557"/>
      <c r="AJ186" s="557"/>
      <c r="AK186" s="557"/>
      <c r="AL186" s="557"/>
      <c r="AM186" s="557"/>
      <c r="AN186" s="558"/>
      <c r="AP186" s="87" t="s">
        <v>859</v>
      </c>
      <c r="AT186" s="559" t="str">
        <f t="shared" ca="1" si="32"/>
        <v>AL</v>
      </c>
      <c r="AU186" s="559">
        <f t="shared" si="35"/>
        <v>153</v>
      </c>
      <c r="AV186" s="285" t="str">
        <f t="shared" ca="1" si="33"/>
        <v>AL153</v>
      </c>
      <c r="AW186" s="293">
        <f t="shared" si="37"/>
        <v>7</v>
      </c>
      <c r="AX186" s="285" t="str">
        <f t="shared" ca="1" si="36"/>
        <v>7. Ownership - Capital Costs</v>
      </c>
      <c r="AY186" s="293" t="s">
        <v>1570</v>
      </c>
      <c r="AZ186" s="285" t="s">
        <v>1576</v>
      </c>
      <c r="BA186" s="285">
        <v>2053</v>
      </c>
      <c r="BB186" s="285" t="str">
        <f t="shared" ca="1" si="34"/>
        <v>7_AL153_Other_development_costs_2053</v>
      </c>
      <c r="BC186" s="285" t="s">
        <v>574</v>
      </c>
      <c r="BD186" s="285"/>
      <c r="BE186" s="293" t="str">
        <f t="shared" si="31"/>
        <v>&gt;=0</v>
      </c>
      <c r="BF186" s="293" t="s">
        <v>84</v>
      </c>
      <c r="BG186" s="293" t="s">
        <v>84</v>
      </c>
    </row>
    <row r="187" spans="1:59" ht="13.5" hidden="1" thickBot="1">
      <c r="A187" s="197"/>
      <c r="B187" s="763"/>
      <c r="C187" s="247"/>
      <c r="D187" s="764"/>
      <c r="E187" s="556"/>
      <c r="F187" s="556"/>
      <c r="G187" s="556"/>
      <c r="H187" s="556"/>
      <c r="I187" s="556"/>
      <c r="J187" s="556"/>
      <c r="K187" s="556"/>
      <c r="L187" s="556"/>
      <c r="M187" s="556"/>
      <c r="N187" s="556"/>
      <c r="O187" s="556"/>
      <c r="P187" s="556"/>
      <c r="Q187" s="556"/>
      <c r="R187" s="556"/>
      <c r="S187" s="556"/>
      <c r="T187" s="556"/>
      <c r="U187" s="556"/>
      <c r="V187" s="556"/>
      <c r="W187" s="556"/>
      <c r="X187" s="556"/>
      <c r="Y187" s="556"/>
      <c r="Z187" s="556"/>
      <c r="AA187" s="556"/>
      <c r="AB187" s="556"/>
      <c r="AC187" s="556"/>
      <c r="AD187" s="557"/>
      <c r="AE187" s="557"/>
      <c r="AF187" s="557"/>
      <c r="AG187" s="557"/>
      <c r="AH187" s="557"/>
      <c r="AI187" s="557"/>
      <c r="AJ187" s="557"/>
      <c r="AK187" s="557"/>
      <c r="AL187" s="557"/>
      <c r="AM187" s="557"/>
      <c r="AN187" s="558"/>
      <c r="AP187" s="87" t="s">
        <v>859</v>
      </c>
      <c r="AT187" s="559" t="str">
        <f t="shared" ca="1" si="32"/>
        <v>AM</v>
      </c>
      <c r="AU187" s="559">
        <f t="shared" si="35"/>
        <v>153</v>
      </c>
      <c r="AV187" s="285" t="str">
        <f t="shared" ca="1" si="33"/>
        <v>AM153</v>
      </c>
      <c r="AW187" s="293">
        <f t="shared" si="37"/>
        <v>7</v>
      </c>
      <c r="AX187" s="285" t="str">
        <f t="shared" ca="1" si="36"/>
        <v>7. Ownership - Capital Costs</v>
      </c>
      <c r="AY187" s="293" t="s">
        <v>1570</v>
      </c>
      <c r="AZ187" s="285" t="s">
        <v>1576</v>
      </c>
      <c r="BA187" s="285">
        <v>2054</v>
      </c>
      <c r="BB187" s="285" t="str">
        <f t="shared" ca="1" si="34"/>
        <v>7_AM153_Other_development_costs_2054</v>
      </c>
      <c r="BC187" s="285" t="s">
        <v>574</v>
      </c>
      <c r="BD187" s="285"/>
      <c r="BE187" s="293" t="str">
        <f t="shared" si="31"/>
        <v>&gt;=0</v>
      </c>
      <c r="BF187" s="293" t="s">
        <v>84</v>
      </c>
      <c r="BG187" s="293" t="s">
        <v>84</v>
      </c>
    </row>
    <row r="188" spans="1:59" ht="13.5" hidden="1" thickBot="1">
      <c r="A188" s="197"/>
      <c r="B188" s="763"/>
      <c r="C188" s="247"/>
      <c r="D188" s="764"/>
      <c r="E188" s="556"/>
      <c r="F188" s="556"/>
      <c r="G188" s="556"/>
      <c r="H188" s="556"/>
      <c r="I188" s="556"/>
      <c r="J188" s="556"/>
      <c r="K188" s="556"/>
      <c r="L188" s="556"/>
      <c r="M188" s="556"/>
      <c r="N188" s="556"/>
      <c r="O188" s="556"/>
      <c r="P188" s="556"/>
      <c r="Q188" s="556"/>
      <c r="R188" s="556"/>
      <c r="S188" s="556"/>
      <c r="T188" s="556"/>
      <c r="U188" s="556"/>
      <c r="V188" s="556"/>
      <c r="W188" s="556"/>
      <c r="X188" s="556"/>
      <c r="Y188" s="556"/>
      <c r="Z188" s="556"/>
      <c r="AA188" s="556"/>
      <c r="AB188" s="556"/>
      <c r="AC188" s="556"/>
      <c r="AD188" s="557"/>
      <c r="AE188" s="557"/>
      <c r="AF188" s="557"/>
      <c r="AG188" s="557"/>
      <c r="AH188" s="557"/>
      <c r="AI188" s="557"/>
      <c r="AJ188" s="557"/>
      <c r="AK188" s="557"/>
      <c r="AL188" s="557"/>
      <c r="AM188" s="557"/>
      <c r="AN188" s="558"/>
      <c r="AP188" s="87" t="s">
        <v>859</v>
      </c>
      <c r="AT188" s="559" t="str">
        <f t="shared" ca="1" si="32"/>
        <v>AN</v>
      </c>
      <c r="AU188" s="559">
        <f t="shared" si="35"/>
        <v>153</v>
      </c>
      <c r="AV188" s="285" t="str">
        <f t="shared" ca="1" si="33"/>
        <v>AN153</v>
      </c>
      <c r="AW188" s="293">
        <v>7</v>
      </c>
      <c r="AX188" s="285" t="str">
        <f t="shared" ca="1" si="36"/>
        <v>7. Ownership - Capital Costs</v>
      </c>
      <c r="AY188" s="293" t="s">
        <v>1570</v>
      </c>
      <c r="AZ188" s="285" t="s">
        <v>1576</v>
      </c>
      <c r="BA188" s="285" t="s">
        <v>1572</v>
      </c>
      <c r="BB188" s="285" t="str">
        <f t="shared" ca="1" si="34"/>
        <v>7_AN153_Other_development_costs_Additional_Info</v>
      </c>
      <c r="BC188" s="293" t="s">
        <v>255</v>
      </c>
      <c r="BD188" s="293">
        <v>100</v>
      </c>
      <c r="BF188" s="293" t="s">
        <v>84</v>
      </c>
      <c r="BG188" s="293" t="s">
        <v>84</v>
      </c>
    </row>
    <row r="189" spans="1:59" ht="13.5" thickBot="1">
      <c r="A189" s="197">
        <f>+A153+1</f>
        <v>7</v>
      </c>
      <c r="B189" s="763"/>
      <c r="C189" s="247" t="s">
        <v>1577</v>
      </c>
      <c r="D189" s="764" t="s">
        <v>1569</v>
      </c>
      <c r="E189" s="540"/>
      <c r="F189" s="540"/>
      <c r="G189" s="540"/>
      <c r="H189" s="540"/>
      <c r="I189" s="540"/>
      <c r="J189" s="540"/>
      <c r="K189" s="540"/>
      <c r="L189" s="540"/>
      <c r="M189" s="540"/>
      <c r="N189" s="540"/>
      <c r="O189" s="540"/>
      <c r="P189" s="540"/>
      <c r="Q189" s="540"/>
      <c r="R189" s="540"/>
      <c r="S189" s="540"/>
      <c r="T189" s="540"/>
      <c r="U189" s="540"/>
      <c r="V189" s="540"/>
      <c r="W189" s="540"/>
      <c r="X189" s="540"/>
      <c r="Y189" s="540"/>
      <c r="Z189" s="540"/>
      <c r="AA189" s="540"/>
      <c r="AB189" s="540"/>
      <c r="AC189" s="540"/>
      <c r="AD189" s="541"/>
      <c r="AE189" s="541"/>
      <c r="AF189" s="541"/>
      <c r="AG189" s="541"/>
      <c r="AH189" s="541"/>
      <c r="AI189" s="541"/>
      <c r="AJ189" s="541"/>
      <c r="AK189" s="541"/>
      <c r="AL189" s="541"/>
      <c r="AM189" s="541"/>
      <c r="AN189" s="246"/>
      <c r="AR189" s="87" t="s">
        <v>40</v>
      </c>
      <c r="AS189" s="560" t="str">
        <f ca="1">SUBSTITUTE(CELL("address",E189),"$","")</f>
        <v>E189</v>
      </c>
      <c r="AT189" s="561" t="str">
        <f ca="1">CHAR(CODE(AS189))</f>
        <v>E</v>
      </c>
      <c r="AU189" s="561">
        <f>ROW(AS189)</f>
        <v>189</v>
      </c>
      <c r="AV189" s="562" t="str">
        <f ca="1">CONCATENATE(AT189&amp;AU189)</f>
        <v>E189</v>
      </c>
      <c r="AW189" s="555">
        <f t="shared" ref="AW189:AW252" si="38">$AW$5</f>
        <v>7</v>
      </c>
      <c r="AX189" s="562" t="str">
        <f t="shared" ca="1" si="36"/>
        <v>7. Ownership - Capital Costs</v>
      </c>
      <c r="AY189" s="555" t="s">
        <v>1570</v>
      </c>
      <c r="AZ189" s="562" t="s">
        <v>1578</v>
      </c>
      <c r="BA189" s="562">
        <v>2020</v>
      </c>
      <c r="BB189" s="562" t="str">
        <f ca="1">AW189&amp;"_"&amp;AV189&amp;"_"&amp;AZ189&amp;"_"&amp;BA189</f>
        <v>7_E189_Generation_facility_2020</v>
      </c>
      <c r="BC189" s="562" t="s">
        <v>574</v>
      </c>
      <c r="BD189" s="562"/>
      <c r="BE189" s="555" t="str">
        <f t="shared" ref="BE189:BE223" si="39">"&gt;=0"</f>
        <v>&gt;=0</v>
      </c>
      <c r="BF189" s="555" t="s">
        <v>84</v>
      </c>
      <c r="BG189" s="555" t="s">
        <v>84</v>
      </c>
    </row>
    <row r="190" spans="1:59" ht="13.5" hidden="1" thickBot="1">
      <c r="A190" s="197"/>
      <c r="B190" s="763"/>
      <c r="C190" s="247"/>
      <c r="D190" s="764"/>
      <c r="E190" s="556"/>
      <c r="F190" s="556"/>
      <c r="G190" s="556"/>
      <c r="H190" s="556"/>
      <c r="I190" s="556"/>
      <c r="J190" s="556"/>
      <c r="K190" s="556"/>
      <c r="L190" s="556"/>
      <c r="M190" s="556"/>
      <c r="N190" s="556"/>
      <c r="O190" s="556"/>
      <c r="P190" s="556"/>
      <c r="Q190" s="556"/>
      <c r="R190" s="556"/>
      <c r="S190" s="556"/>
      <c r="T190" s="556"/>
      <c r="U190" s="556"/>
      <c r="V190" s="556"/>
      <c r="W190" s="556"/>
      <c r="X190" s="556"/>
      <c r="Y190" s="556"/>
      <c r="Z190" s="556"/>
      <c r="AA190" s="556"/>
      <c r="AB190" s="556"/>
      <c r="AC190" s="556"/>
      <c r="AD190" s="557"/>
      <c r="AE190" s="557"/>
      <c r="AF190" s="557"/>
      <c r="AG190" s="557"/>
      <c r="AH190" s="557"/>
      <c r="AI190" s="557"/>
      <c r="AJ190" s="557"/>
      <c r="AK190" s="557"/>
      <c r="AL190" s="557"/>
      <c r="AM190" s="557"/>
      <c r="AN190" s="558"/>
      <c r="AP190" s="87" t="s">
        <v>859</v>
      </c>
      <c r="AT190" s="559" t="str">
        <f t="shared" ref="AT190:AT224" ca="1" si="40">IF(AT189="Z","AA",IF(LEN(AT189)=1,CHAR(CODE(AT189)+1),IF(RIGHT(AT189,1)="Z",CHAR(CODE(LEFT(AT189,1))+1),LEFT(AT189,1))&amp;CHAR(65+MOD(CODE(RIGHT(AT189,1))+1-65,26))))</f>
        <v>F</v>
      </c>
      <c r="AU190" s="559">
        <f>AU189</f>
        <v>189</v>
      </c>
      <c r="AV190" s="285" t="str">
        <f t="shared" ref="AV190:AV224" ca="1" si="41">CONCATENATE(AT190&amp;AU190)</f>
        <v>F189</v>
      </c>
      <c r="AW190" s="293">
        <f t="shared" si="38"/>
        <v>7</v>
      </c>
      <c r="AX190" s="285" t="str">
        <f t="shared" ca="1" si="36"/>
        <v>7. Ownership - Capital Costs</v>
      </c>
      <c r="AY190" s="293" t="s">
        <v>1570</v>
      </c>
      <c r="AZ190" s="285" t="s">
        <v>1578</v>
      </c>
      <c r="BA190" s="285">
        <v>2021</v>
      </c>
      <c r="BB190" s="285" t="str">
        <f t="shared" ref="BB190:BB224" ca="1" si="42">AW190&amp;"_"&amp;AV190&amp;"_"&amp;AZ190&amp;"_"&amp;BA190</f>
        <v>7_F189_Generation_facility_2021</v>
      </c>
      <c r="BC190" s="285" t="s">
        <v>574</v>
      </c>
      <c r="BD190" s="285"/>
      <c r="BE190" s="293" t="str">
        <f t="shared" si="39"/>
        <v>&gt;=0</v>
      </c>
      <c r="BF190" s="293" t="s">
        <v>84</v>
      </c>
      <c r="BG190" s="293" t="s">
        <v>84</v>
      </c>
    </row>
    <row r="191" spans="1:59" ht="13.5" hidden="1" thickBot="1">
      <c r="A191" s="197"/>
      <c r="B191" s="763"/>
      <c r="C191" s="247"/>
      <c r="D191" s="764"/>
      <c r="E191" s="556"/>
      <c r="F191" s="556"/>
      <c r="G191" s="556"/>
      <c r="H191" s="556"/>
      <c r="I191" s="556"/>
      <c r="J191" s="556"/>
      <c r="K191" s="556"/>
      <c r="L191" s="556"/>
      <c r="M191" s="556"/>
      <c r="N191" s="556"/>
      <c r="O191" s="556"/>
      <c r="P191" s="556"/>
      <c r="Q191" s="556"/>
      <c r="R191" s="556"/>
      <c r="S191" s="556"/>
      <c r="T191" s="556"/>
      <c r="U191" s="556"/>
      <c r="V191" s="556"/>
      <c r="W191" s="556"/>
      <c r="X191" s="556"/>
      <c r="Y191" s="556"/>
      <c r="Z191" s="556"/>
      <c r="AA191" s="556"/>
      <c r="AB191" s="556"/>
      <c r="AC191" s="556"/>
      <c r="AD191" s="557"/>
      <c r="AE191" s="557"/>
      <c r="AF191" s="557"/>
      <c r="AG191" s="557"/>
      <c r="AH191" s="557"/>
      <c r="AI191" s="557"/>
      <c r="AJ191" s="557"/>
      <c r="AK191" s="557"/>
      <c r="AL191" s="557"/>
      <c r="AM191" s="557"/>
      <c r="AN191" s="558"/>
      <c r="AP191" s="87" t="s">
        <v>859</v>
      </c>
      <c r="AT191" s="559" t="str">
        <f t="shared" ca="1" si="40"/>
        <v>G</v>
      </c>
      <c r="AU191" s="559">
        <f t="shared" ref="AU191:AU224" si="43">AU190</f>
        <v>189</v>
      </c>
      <c r="AV191" s="285" t="str">
        <f t="shared" ca="1" si="41"/>
        <v>G189</v>
      </c>
      <c r="AW191" s="293">
        <f t="shared" si="38"/>
        <v>7</v>
      </c>
      <c r="AX191" s="285" t="str">
        <f t="shared" ca="1" si="36"/>
        <v>7. Ownership - Capital Costs</v>
      </c>
      <c r="AY191" s="293" t="s">
        <v>1570</v>
      </c>
      <c r="AZ191" s="285" t="s">
        <v>1578</v>
      </c>
      <c r="BA191" s="285">
        <v>2022</v>
      </c>
      <c r="BB191" s="285" t="str">
        <f t="shared" ca="1" si="42"/>
        <v>7_G189_Generation_facility_2022</v>
      </c>
      <c r="BC191" s="285" t="s">
        <v>574</v>
      </c>
      <c r="BD191" s="285"/>
      <c r="BE191" s="293" t="str">
        <f t="shared" si="39"/>
        <v>&gt;=0</v>
      </c>
      <c r="BF191" s="293" t="s">
        <v>84</v>
      </c>
      <c r="BG191" s="293" t="s">
        <v>84</v>
      </c>
    </row>
    <row r="192" spans="1:59" ht="13.5" hidden="1" thickBot="1">
      <c r="A192" s="197"/>
      <c r="B192" s="763"/>
      <c r="C192" s="247"/>
      <c r="D192" s="764"/>
      <c r="E192" s="556"/>
      <c r="F192" s="556"/>
      <c r="G192" s="556"/>
      <c r="H192" s="556"/>
      <c r="I192" s="556"/>
      <c r="J192" s="556"/>
      <c r="K192" s="556"/>
      <c r="L192" s="556"/>
      <c r="M192" s="556"/>
      <c r="N192" s="556"/>
      <c r="O192" s="556"/>
      <c r="P192" s="556"/>
      <c r="Q192" s="556"/>
      <c r="R192" s="556"/>
      <c r="S192" s="556"/>
      <c r="T192" s="556"/>
      <c r="U192" s="556"/>
      <c r="V192" s="556"/>
      <c r="W192" s="556"/>
      <c r="X192" s="556"/>
      <c r="Y192" s="556"/>
      <c r="Z192" s="556"/>
      <c r="AA192" s="556"/>
      <c r="AB192" s="556"/>
      <c r="AC192" s="556"/>
      <c r="AD192" s="557"/>
      <c r="AE192" s="557"/>
      <c r="AF192" s="557"/>
      <c r="AG192" s="557"/>
      <c r="AH192" s="557"/>
      <c r="AI192" s="557"/>
      <c r="AJ192" s="557"/>
      <c r="AK192" s="557"/>
      <c r="AL192" s="557"/>
      <c r="AM192" s="557"/>
      <c r="AN192" s="558"/>
      <c r="AP192" s="87" t="s">
        <v>859</v>
      </c>
      <c r="AT192" s="559" t="str">
        <f t="shared" ca="1" si="40"/>
        <v>H</v>
      </c>
      <c r="AU192" s="559">
        <f t="shared" si="43"/>
        <v>189</v>
      </c>
      <c r="AV192" s="285" t="str">
        <f t="shared" ca="1" si="41"/>
        <v>H189</v>
      </c>
      <c r="AW192" s="293">
        <f t="shared" si="38"/>
        <v>7</v>
      </c>
      <c r="AX192" s="285" t="str">
        <f t="shared" ca="1" si="36"/>
        <v>7. Ownership - Capital Costs</v>
      </c>
      <c r="AY192" s="293" t="s">
        <v>1570</v>
      </c>
      <c r="AZ192" s="285" t="s">
        <v>1578</v>
      </c>
      <c r="BA192" s="285">
        <v>2023</v>
      </c>
      <c r="BB192" s="285" t="str">
        <f t="shared" ca="1" si="42"/>
        <v>7_H189_Generation_facility_2023</v>
      </c>
      <c r="BC192" s="285" t="s">
        <v>574</v>
      </c>
      <c r="BD192" s="285"/>
      <c r="BE192" s="293" t="str">
        <f t="shared" si="39"/>
        <v>&gt;=0</v>
      </c>
      <c r="BF192" s="293" t="s">
        <v>84</v>
      </c>
      <c r="BG192" s="293" t="s">
        <v>84</v>
      </c>
    </row>
    <row r="193" spans="1:59" ht="13.5" hidden="1" thickBot="1">
      <c r="A193" s="197"/>
      <c r="B193" s="763"/>
      <c r="C193" s="247"/>
      <c r="D193" s="764"/>
      <c r="E193" s="556"/>
      <c r="F193" s="556"/>
      <c r="G193" s="556"/>
      <c r="H193" s="556"/>
      <c r="I193" s="556"/>
      <c r="J193" s="556"/>
      <c r="K193" s="556"/>
      <c r="L193" s="556"/>
      <c r="M193" s="556"/>
      <c r="N193" s="556"/>
      <c r="O193" s="556"/>
      <c r="P193" s="556"/>
      <c r="Q193" s="556"/>
      <c r="R193" s="556"/>
      <c r="S193" s="556"/>
      <c r="T193" s="556"/>
      <c r="U193" s="556"/>
      <c r="V193" s="556"/>
      <c r="W193" s="556"/>
      <c r="X193" s="556"/>
      <c r="Y193" s="556"/>
      <c r="Z193" s="556"/>
      <c r="AA193" s="556"/>
      <c r="AB193" s="556"/>
      <c r="AC193" s="556"/>
      <c r="AD193" s="557"/>
      <c r="AE193" s="557"/>
      <c r="AF193" s="557"/>
      <c r="AG193" s="557"/>
      <c r="AH193" s="557"/>
      <c r="AI193" s="557"/>
      <c r="AJ193" s="557"/>
      <c r="AK193" s="557"/>
      <c r="AL193" s="557"/>
      <c r="AM193" s="557"/>
      <c r="AN193" s="558"/>
      <c r="AP193" s="87" t="s">
        <v>859</v>
      </c>
      <c r="AT193" s="559" t="str">
        <f t="shared" ca="1" si="40"/>
        <v>I</v>
      </c>
      <c r="AU193" s="559">
        <f t="shared" si="43"/>
        <v>189</v>
      </c>
      <c r="AV193" s="285" t="str">
        <f t="shared" ca="1" si="41"/>
        <v>I189</v>
      </c>
      <c r="AW193" s="293">
        <f t="shared" si="38"/>
        <v>7</v>
      </c>
      <c r="AX193" s="285" t="str">
        <f t="shared" ca="1" si="36"/>
        <v>7. Ownership - Capital Costs</v>
      </c>
      <c r="AY193" s="293" t="s">
        <v>1570</v>
      </c>
      <c r="AZ193" s="285" t="s">
        <v>1578</v>
      </c>
      <c r="BA193" s="285">
        <v>2024</v>
      </c>
      <c r="BB193" s="285" t="str">
        <f t="shared" ca="1" si="42"/>
        <v>7_I189_Generation_facility_2024</v>
      </c>
      <c r="BC193" s="285" t="s">
        <v>574</v>
      </c>
      <c r="BD193" s="285"/>
      <c r="BE193" s="293" t="str">
        <f t="shared" si="39"/>
        <v>&gt;=0</v>
      </c>
      <c r="BF193" s="293" t="s">
        <v>84</v>
      </c>
      <c r="BG193" s="293" t="s">
        <v>84</v>
      </c>
    </row>
    <row r="194" spans="1:59" ht="13.5" hidden="1" thickBot="1">
      <c r="A194" s="197"/>
      <c r="B194" s="763"/>
      <c r="C194" s="247"/>
      <c r="D194" s="764"/>
      <c r="E194" s="556"/>
      <c r="F194" s="556"/>
      <c r="G194" s="556"/>
      <c r="H194" s="556"/>
      <c r="I194" s="556"/>
      <c r="J194" s="556"/>
      <c r="K194" s="556"/>
      <c r="L194" s="556"/>
      <c r="M194" s="556"/>
      <c r="N194" s="556"/>
      <c r="O194" s="556"/>
      <c r="P194" s="556"/>
      <c r="Q194" s="556"/>
      <c r="R194" s="556"/>
      <c r="S194" s="556"/>
      <c r="T194" s="556"/>
      <c r="U194" s="556"/>
      <c r="V194" s="556"/>
      <c r="W194" s="556"/>
      <c r="X194" s="556"/>
      <c r="Y194" s="556"/>
      <c r="Z194" s="556"/>
      <c r="AA194" s="556"/>
      <c r="AB194" s="556"/>
      <c r="AC194" s="556"/>
      <c r="AD194" s="557"/>
      <c r="AE194" s="557"/>
      <c r="AF194" s="557"/>
      <c r="AG194" s="557"/>
      <c r="AH194" s="557"/>
      <c r="AI194" s="557"/>
      <c r="AJ194" s="557"/>
      <c r="AK194" s="557"/>
      <c r="AL194" s="557"/>
      <c r="AM194" s="557"/>
      <c r="AN194" s="558"/>
      <c r="AP194" s="87" t="s">
        <v>859</v>
      </c>
      <c r="AT194" s="559" t="str">
        <f t="shared" ca="1" si="40"/>
        <v>J</v>
      </c>
      <c r="AU194" s="559">
        <f t="shared" si="43"/>
        <v>189</v>
      </c>
      <c r="AV194" s="285" t="str">
        <f t="shared" ca="1" si="41"/>
        <v>J189</v>
      </c>
      <c r="AW194" s="293">
        <f t="shared" si="38"/>
        <v>7</v>
      </c>
      <c r="AX194" s="285" t="str">
        <f t="shared" ca="1" si="36"/>
        <v>7. Ownership - Capital Costs</v>
      </c>
      <c r="AY194" s="293" t="s">
        <v>1570</v>
      </c>
      <c r="AZ194" s="285" t="s">
        <v>1578</v>
      </c>
      <c r="BA194" s="285">
        <v>2025</v>
      </c>
      <c r="BB194" s="285" t="str">
        <f t="shared" ca="1" si="42"/>
        <v>7_J189_Generation_facility_2025</v>
      </c>
      <c r="BC194" s="285" t="s">
        <v>574</v>
      </c>
      <c r="BD194" s="285"/>
      <c r="BE194" s="293" t="str">
        <f t="shared" si="39"/>
        <v>&gt;=0</v>
      </c>
      <c r="BF194" s="293" t="s">
        <v>84</v>
      </c>
      <c r="BG194" s="293" t="s">
        <v>84</v>
      </c>
    </row>
    <row r="195" spans="1:59" ht="13.5" hidden="1" thickBot="1">
      <c r="A195" s="197"/>
      <c r="B195" s="763"/>
      <c r="C195" s="247"/>
      <c r="D195" s="764"/>
      <c r="E195" s="556"/>
      <c r="F195" s="556"/>
      <c r="G195" s="556"/>
      <c r="H195" s="556"/>
      <c r="I195" s="556"/>
      <c r="J195" s="556"/>
      <c r="K195" s="556"/>
      <c r="L195" s="556"/>
      <c r="M195" s="556"/>
      <c r="N195" s="556"/>
      <c r="O195" s="556"/>
      <c r="P195" s="556"/>
      <c r="Q195" s="556"/>
      <c r="R195" s="556"/>
      <c r="S195" s="556"/>
      <c r="T195" s="556"/>
      <c r="U195" s="556"/>
      <c r="V195" s="556"/>
      <c r="W195" s="556"/>
      <c r="X195" s="556"/>
      <c r="Y195" s="556"/>
      <c r="Z195" s="556"/>
      <c r="AA195" s="556"/>
      <c r="AB195" s="556"/>
      <c r="AC195" s="556"/>
      <c r="AD195" s="557"/>
      <c r="AE195" s="557"/>
      <c r="AF195" s="557"/>
      <c r="AG195" s="557"/>
      <c r="AH195" s="557"/>
      <c r="AI195" s="557"/>
      <c r="AJ195" s="557"/>
      <c r="AK195" s="557"/>
      <c r="AL195" s="557"/>
      <c r="AM195" s="557"/>
      <c r="AN195" s="558"/>
      <c r="AP195" s="87" t="s">
        <v>859</v>
      </c>
      <c r="AT195" s="559" t="str">
        <f t="shared" ca="1" si="40"/>
        <v>K</v>
      </c>
      <c r="AU195" s="559">
        <f t="shared" si="43"/>
        <v>189</v>
      </c>
      <c r="AV195" s="285" t="str">
        <f t="shared" ca="1" si="41"/>
        <v>K189</v>
      </c>
      <c r="AW195" s="293">
        <f t="shared" si="38"/>
        <v>7</v>
      </c>
      <c r="AX195" s="285" t="str">
        <f t="shared" ca="1" si="36"/>
        <v>7. Ownership - Capital Costs</v>
      </c>
      <c r="AY195" s="293" t="s">
        <v>1570</v>
      </c>
      <c r="AZ195" s="285" t="s">
        <v>1578</v>
      </c>
      <c r="BA195" s="285">
        <v>2026</v>
      </c>
      <c r="BB195" s="285" t="str">
        <f t="shared" ca="1" si="42"/>
        <v>7_K189_Generation_facility_2026</v>
      </c>
      <c r="BC195" s="285" t="s">
        <v>574</v>
      </c>
      <c r="BD195" s="285"/>
      <c r="BE195" s="293" t="str">
        <f t="shared" si="39"/>
        <v>&gt;=0</v>
      </c>
      <c r="BF195" s="293" t="s">
        <v>84</v>
      </c>
      <c r="BG195" s="293" t="s">
        <v>84</v>
      </c>
    </row>
    <row r="196" spans="1:59" ht="13.5" hidden="1" thickBot="1">
      <c r="A196" s="197"/>
      <c r="B196" s="763"/>
      <c r="C196" s="247"/>
      <c r="D196" s="764"/>
      <c r="E196" s="556"/>
      <c r="F196" s="556"/>
      <c r="G196" s="556"/>
      <c r="H196" s="556"/>
      <c r="I196" s="556"/>
      <c r="J196" s="556"/>
      <c r="K196" s="556"/>
      <c r="L196" s="556"/>
      <c r="M196" s="556"/>
      <c r="N196" s="556"/>
      <c r="O196" s="556"/>
      <c r="P196" s="556"/>
      <c r="Q196" s="556"/>
      <c r="R196" s="556"/>
      <c r="S196" s="556"/>
      <c r="T196" s="556"/>
      <c r="U196" s="556"/>
      <c r="V196" s="556"/>
      <c r="W196" s="556"/>
      <c r="X196" s="556"/>
      <c r="Y196" s="556"/>
      <c r="Z196" s="556"/>
      <c r="AA196" s="556"/>
      <c r="AB196" s="556"/>
      <c r="AC196" s="556"/>
      <c r="AD196" s="557"/>
      <c r="AE196" s="557"/>
      <c r="AF196" s="557"/>
      <c r="AG196" s="557"/>
      <c r="AH196" s="557"/>
      <c r="AI196" s="557"/>
      <c r="AJ196" s="557"/>
      <c r="AK196" s="557"/>
      <c r="AL196" s="557"/>
      <c r="AM196" s="557"/>
      <c r="AN196" s="558"/>
      <c r="AP196" s="87" t="s">
        <v>859</v>
      </c>
      <c r="AT196" s="559" t="str">
        <f t="shared" ca="1" si="40"/>
        <v>L</v>
      </c>
      <c r="AU196" s="559">
        <f t="shared" si="43"/>
        <v>189</v>
      </c>
      <c r="AV196" s="285" t="str">
        <f t="shared" ca="1" si="41"/>
        <v>L189</v>
      </c>
      <c r="AW196" s="293">
        <f t="shared" si="38"/>
        <v>7</v>
      </c>
      <c r="AX196" s="285" t="str">
        <f t="shared" ca="1" si="36"/>
        <v>7. Ownership - Capital Costs</v>
      </c>
      <c r="AY196" s="293" t="s">
        <v>1570</v>
      </c>
      <c r="AZ196" s="285" t="s">
        <v>1578</v>
      </c>
      <c r="BA196" s="285">
        <v>2027</v>
      </c>
      <c r="BB196" s="285" t="str">
        <f t="shared" ca="1" si="42"/>
        <v>7_L189_Generation_facility_2027</v>
      </c>
      <c r="BC196" s="285" t="s">
        <v>574</v>
      </c>
      <c r="BD196" s="285"/>
      <c r="BE196" s="293" t="str">
        <f t="shared" si="39"/>
        <v>&gt;=0</v>
      </c>
      <c r="BF196" s="293" t="s">
        <v>84</v>
      </c>
      <c r="BG196" s="293" t="s">
        <v>84</v>
      </c>
    </row>
    <row r="197" spans="1:59" ht="13.5" hidden="1" thickBot="1">
      <c r="A197" s="197"/>
      <c r="B197" s="763"/>
      <c r="C197" s="247"/>
      <c r="D197" s="764"/>
      <c r="E197" s="556"/>
      <c r="F197" s="556"/>
      <c r="G197" s="556"/>
      <c r="H197" s="556"/>
      <c r="I197" s="556"/>
      <c r="J197" s="556"/>
      <c r="K197" s="556"/>
      <c r="L197" s="556"/>
      <c r="M197" s="556"/>
      <c r="N197" s="556"/>
      <c r="O197" s="556"/>
      <c r="P197" s="556"/>
      <c r="Q197" s="556"/>
      <c r="R197" s="556"/>
      <c r="S197" s="556"/>
      <c r="T197" s="556"/>
      <c r="U197" s="556"/>
      <c r="V197" s="556"/>
      <c r="W197" s="556"/>
      <c r="X197" s="556"/>
      <c r="Y197" s="556"/>
      <c r="Z197" s="556"/>
      <c r="AA197" s="556"/>
      <c r="AB197" s="556"/>
      <c r="AC197" s="556"/>
      <c r="AD197" s="557"/>
      <c r="AE197" s="557"/>
      <c r="AF197" s="557"/>
      <c r="AG197" s="557"/>
      <c r="AH197" s="557"/>
      <c r="AI197" s="557"/>
      <c r="AJ197" s="557"/>
      <c r="AK197" s="557"/>
      <c r="AL197" s="557"/>
      <c r="AM197" s="557"/>
      <c r="AN197" s="558"/>
      <c r="AP197" s="87" t="s">
        <v>859</v>
      </c>
      <c r="AT197" s="559" t="str">
        <f t="shared" ca="1" si="40"/>
        <v>M</v>
      </c>
      <c r="AU197" s="559">
        <f t="shared" si="43"/>
        <v>189</v>
      </c>
      <c r="AV197" s="285" t="str">
        <f t="shared" ca="1" si="41"/>
        <v>M189</v>
      </c>
      <c r="AW197" s="293">
        <f t="shared" si="38"/>
        <v>7</v>
      </c>
      <c r="AX197" s="285" t="str">
        <f t="shared" ca="1" si="36"/>
        <v>7. Ownership - Capital Costs</v>
      </c>
      <c r="AY197" s="293" t="s">
        <v>1570</v>
      </c>
      <c r="AZ197" s="285" t="s">
        <v>1578</v>
      </c>
      <c r="BA197" s="285">
        <v>2028</v>
      </c>
      <c r="BB197" s="285" t="str">
        <f t="shared" ca="1" si="42"/>
        <v>7_M189_Generation_facility_2028</v>
      </c>
      <c r="BC197" s="285" t="s">
        <v>574</v>
      </c>
      <c r="BD197" s="285"/>
      <c r="BE197" s="293" t="str">
        <f t="shared" si="39"/>
        <v>&gt;=0</v>
      </c>
      <c r="BF197" s="293" t="s">
        <v>84</v>
      </c>
      <c r="BG197" s="293" t="s">
        <v>84</v>
      </c>
    </row>
    <row r="198" spans="1:59" ht="13.5" hidden="1" thickBot="1">
      <c r="A198" s="197"/>
      <c r="B198" s="763"/>
      <c r="C198" s="247"/>
      <c r="D198" s="764"/>
      <c r="E198" s="556"/>
      <c r="F198" s="556"/>
      <c r="G198" s="556"/>
      <c r="H198" s="556"/>
      <c r="I198" s="556"/>
      <c r="J198" s="556"/>
      <c r="K198" s="556"/>
      <c r="L198" s="556"/>
      <c r="M198" s="556"/>
      <c r="N198" s="556"/>
      <c r="O198" s="556"/>
      <c r="P198" s="556"/>
      <c r="Q198" s="556"/>
      <c r="R198" s="556"/>
      <c r="S198" s="556"/>
      <c r="T198" s="556"/>
      <c r="U198" s="556"/>
      <c r="V198" s="556"/>
      <c r="W198" s="556"/>
      <c r="X198" s="556"/>
      <c r="Y198" s="556"/>
      <c r="Z198" s="556"/>
      <c r="AA198" s="556"/>
      <c r="AB198" s="556"/>
      <c r="AC198" s="556"/>
      <c r="AD198" s="557"/>
      <c r="AE198" s="557"/>
      <c r="AF198" s="557"/>
      <c r="AG198" s="557"/>
      <c r="AH198" s="557"/>
      <c r="AI198" s="557"/>
      <c r="AJ198" s="557"/>
      <c r="AK198" s="557"/>
      <c r="AL198" s="557"/>
      <c r="AM198" s="557"/>
      <c r="AN198" s="558"/>
      <c r="AP198" s="87" t="s">
        <v>859</v>
      </c>
      <c r="AT198" s="559" t="str">
        <f t="shared" ca="1" si="40"/>
        <v>N</v>
      </c>
      <c r="AU198" s="559">
        <f t="shared" si="43"/>
        <v>189</v>
      </c>
      <c r="AV198" s="285" t="str">
        <f t="shared" ca="1" si="41"/>
        <v>N189</v>
      </c>
      <c r="AW198" s="293">
        <f t="shared" si="38"/>
        <v>7</v>
      </c>
      <c r="AX198" s="285" t="str">
        <f t="shared" ca="1" si="36"/>
        <v>7. Ownership - Capital Costs</v>
      </c>
      <c r="AY198" s="293" t="s">
        <v>1570</v>
      </c>
      <c r="AZ198" s="285" t="s">
        <v>1578</v>
      </c>
      <c r="BA198" s="285">
        <v>2029</v>
      </c>
      <c r="BB198" s="285" t="str">
        <f t="shared" ca="1" si="42"/>
        <v>7_N189_Generation_facility_2029</v>
      </c>
      <c r="BC198" s="285" t="s">
        <v>574</v>
      </c>
      <c r="BD198" s="285"/>
      <c r="BE198" s="293" t="str">
        <f t="shared" si="39"/>
        <v>&gt;=0</v>
      </c>
      <c r="BF198" s="293" t="s">
        <v>84</v>
      </c>
      <c r="BG198" s="293" t="s">
        <v>84</v>
      </c>
    </row>
    <row r="199" spans="1:59" ht="13.5" hidden="1" thickBot="1">
      <c r="A199" s="197"/>
      <c r="B199" s="763"/>
      <c r="C199" s="247"/>
      <c r="D199" s="764"/>
      <c r="E199" s="556"/>
      <c r="F199" s="556"/>
      <c r="G199" s="556"/>
      <c r="H199" s="556"/>
      <c r="I199" s="556"/>
      <c r="J199" s="556"/>
      <c r="K199" s="556"/>
      <c r="L199" s="556"/>
      <c r="M199" s="556"/>
      <c r="N199" s="556"/>
      <c r="O199" s="556"/>
      <c r="P199" s="556"/>
      <c r="Q199" s="556"/>
      <c r="R199" s="556"/>
      <c r="S199" s="556"/>
      <c r="T199" s="556"/>
      <c r="U199" s="556"/>
      <c r="V199" s="556"/>
      <c r="W199" s="556"/>
      <c r="X199" s="556"/>
      <c r="Y199" s="556"/>
      <c r="Z199" s="556"/>
      <c r="AA199" s="556"/>
      <c r="AB199" s="556"/>
      <c r="AC199" s="556"/>
      <c r="AD199" s="557"/>
      <c r="AE199" s="557"/>
      <c r="AF199" s="557"/>
      <c r="AG199" s="557"/>
      <c r="AH199" s="557"/>
      <c r="AI199" s="557"/>
      <c r="AJ199" s="557"/>
      <c r="AK199" s="557"/>
      <c r="AL199" s="557"/>
      <c r="AM199" s="557"/>
      <c r="AN199" s="558"/>
      <c r="AP199" s="87" t="s">
        <v>859</v>
      </c>
      <c r="AT199" s="559" t="str">
        <f t="shared" ca="1" si="40"/>
        <v>O</v>
      </c>
      <c r="AU199" s="559">
        <f t="shared" si="43"/>
        <v>189</v>
      </c>
      <c r="AV199" s="285" t="str">
        <f t="shared" ca="1" si="41"/>
        <v>O189</v>
      </c>
      <c r="AW199" s="293">
        <f t="shared" si="38"/>
        <v>7</v>
      </c>
      <c r="AX199" s="285" t="str">
        <f t="shared" ca="1" si="36"/>
        <v>7. Ownership - Capital Costs</v>
      </c>
      <c r="AY199" s="293" t="s">
        <v>1570</v>
      </c>
      <c r="AZ199" s="285" t="s">
        <v>1578</v>
      </c>
      <c r="BA199" s="285">
        <v>2030</v>
      </c>
      <c r="BB199" s="285" t="str">
        <f t="shared" ca="1" si="42"/>
        <v>7_O189_Generation_facility_2030</v>
      </c>
      <c r="BC199" s="285" t="s">
        <v>574</v>
      </c>
      <c r="BD199" s="285"/>
      <c r="BE199" s="293" t="str">
        <f t="shared" si="39"/>
        <v>&gt;=0</v>
      </c>
      <c r="BF199" s="293" t="s">
        <v>84</v>
      </c>
      <c r="BG199" s="293" t="s">
        <v>84</v>
      </c>
    </row>
    <row r="200" spans="1:59" ht="13.5" hidden="1" thickBot="1">
      <c r="A200" s="197"/>
      <c r="B200" s="763"/>
      <c r="C200" s="247"/>
      <c r="D200" s="764"/>
      <c r="E200" s="556"/>
      <c r="F200" s="556"/>
      <c r="G200" s="556"/>
      <c r="H200" s="556"/>
      <c r="I200" s="556"/>
      <c r="J200" s="556"/>
      <c r="K200" s="556"/>
      <c r="L200" s="556"/>
      <c r="M200" s="556"/>
      <c r="N200" s="556"/>
      <c r="O200" s="556"/>
      <c r="P200" s="556"/>
      <c r="Q200" s="556"/>
      <c r="R200" s="556"/>
      <c r="S200" s="556"/>
      <c r="T200" s="556"/>
      <c r="U200" s="556"/>
      <c r="V200" s="556"/>
      <c r="W200" s="556"/>
      <c r="X200" s="556"/>
      <c r="Y200" s="556"/>
      <c r="Z200" s="556"/>
      <c r="AA200" s="556"/>
      <c r="AB200" s="556"/>
      <c r="AC200" s="556"/>
      <c r="AD200" s="557"/>
      <c r="AE200" s="557"/>
      <c r="AF200" s="557"/>
      <c r="AG200" s="557"/>
      <c r="AH200" s="557"/>
      <c r="AI200" s="557"/>
      <c r="AJ200" s="557"/>
      <c r="AK200" s="557"/>
      <c r="AL200" s="557"/>
      <c r="AM200" s="557"/>
      <c r="AN200" s="558"/>
      <c r="AP200" s="87" t="s">
        <v>859</v>
      </c>
      <c r="AT200" s="559" t="str">
        <f t="shared" ca="1" si="40"/>
        <v>P</v>
      </c>
      <c r="AU200" s="559">
        <f t="shared" si="43"/>
        <v>189</v>
      </c>
      <c r="AV200" s="285" t="str">
        <f t="shared" ca="1" si="41"/>
        <v>P189</v>
      </c>
      <c r="AW200" s="293">
        <f t="shared" si="38"/>
        <v>7</v>
      </c>
      <c r="AX200" s="285" t="str">
        <f t="shared" ca="1" si="36"/>
        <v>7. Ownership - Capital Costs</v>
      </c>
      <c r="AY200" s="293" t="s">
        <v>1570</v>
      </c>
      <c r="AZ200" s="285" t="s">
        <v>1578</v>
      </c>
      <c r="BA200" s="285">
        <v>2031</v>
      </c>
      <c r="BB200" s="285" t="str">
        <f t="shared" ca="1" si="42"/>
        <v>7_P189_Generation_facility_2031</v>
      </c>
      <c r="BC200" s="285" t="s">
        <v>574</v>
      </c>
      <c r="BD200" s="285"/>
      <c r="BE200" s="293" t="str">
        <f t="shared" si="39"/>
        <v>&gt;=0</v>
      </c>
      <c r="BF200" s="293" t="s">
        <v>84</v>
      </c>
      <c r="BG200" s="293" t="s">
        <v>84</v>
      </c>
    </row>
    <row r="201" spans="1:59" ht="13.5" hidden="1" thickBot="1">
      <c r="A201" s="197"/>
      <c r="B201" s="763"/>
      <c r="C201" s="247"/>
      <c r="D201" s="764"/>
      <c r="E201" s="556"/>
      <c r="F201" s="556"/>
      <c r="G201" s="556"/>
      <c r="H201" s="556"/>
      <c r="I201" s="556"/>
      <c r="J201" s="556"/>
      <c r="K201" s="556"/>
      <c r="L201" s="556"/>
      <c r="M201" s="556"/>
      <c r="N201" s="556"/>
      <c r="O201" s="556"/>
      <c r="P201" s="556"/>
      <c r="Q201" s="556"/>
      <c r="R201" s="556"/>
      <c r="S201" s="556"/>
      <c r="T201" s="556"/>
      <c r="U201" s="556"/>
      <c r="V201" s="556"/>
      <c r="W201" s="556"/>
      <c r="X201" s="556"/>
      <c r="Y201" s="556"/>
      <c r="Z201" s="556"/>
      <c r="AA201" s="556"/>
      <c r="AB201" s="556"/>
      <c r="AC201" s="556"/>
      <c r="AD201" s="557"/>
      <c r="AE201" s="557"/>
      <c r="AF201" s="557"/>
      <c r="AG201" s="557"/>
      <c r="AH201" s="557"/>
      <c r="AI201" s="557"/>
      <c r="AJ201" s="557"/>
      <c r="AK201" s="557"/>
      <c r="AL201" s="557"/>
      <c r="AM201" s="557"/>
      <c r="AN201" s="558"/>
      <c r="AP201" s="87" t="s">
        <v>859</v>
      </c>
      <c r="AT201" s="559" t="str">
        <f t="shared" ca="1" si="40"/>
        <v>Q</v>
      </c>
      <c r="AU201" s="559">
        <f t="shared" si="43"/>
        <v>189</v>
      </c>
      <c r="AV201" s="285" t="str">
        <f t="shared" ca="1" si="41"/>
        <v>Q189</v>
      </c>
      <c r="AW201" s="293">
        <f t="shared" si="38"/>
        <v>7</v>
      </c>
      <c r="AX201" s="285" t="str">
        <f t="shared" ca="1" si="36"/>
        <v>7. Ownership - Capital Costs</v>
      </c>
      <c r="AY201" s="293" t="s">
        <v>1570</v>
      </c>
      <c r="AZ201" s="285" t="s">
        <v>1578</v>
      </c>
      <c r="BA201" s="285">
        <v>2032</v>
      </c>
      <c r="BB201" s="285" t="str">
        <f t="shared" ca="1" si="42"/>
        <v>7_Q189_Generation_facility_2032</v>
      </c>
      <c r="BC201" s="285" t="s">
        <v>574</v>
      </c>
      <c r="BD201" s="285"/>
      <c r="BE201" s="293" t="str">
        <f t="shared" si="39"/>
        <v>&gt;=0</v>
      </c>
      <c r="BF201" s="293" t="s">
        <v>84</v>
      </c>
      <c r="BG201" s="293" t="s">
        <v>84</v>
      </c>
    </row>
    <row r="202" spans="1:59" ht="13.5" hidden="1" thickBot="1">
      <c r="A202" s="197"/>
      <c r="B202" s="763"/>
      <c r="C202" s="247"/>
      <c r="D202" s="764"/>
      <c r="E202" s="556"/>
      <c r="F202" s="556"/>
      <c r="G202" s="556"/>
      <c r="H202" s="556"/>
      <c r="I202" s="556"/>
      <c r="J202" s="556"/>
      <c r="K202" s="556"/>
      <c r="L202" s="556"/>
      <c r="M202" s="556"/>
      <c r="N202" s="556"/>
      <c r="O202" s="556"/>
      <c r="P202" s="556"/>
      <c r="Q202" s="556"/>
      <c r="R202" s="556"/>
      <c r="S202" s="556"/>
      <c r="T202" s="556"/>
      <c r="U202" s="556"/>
      <c r="V202" s="556"/>
      <c r="W202" s="556"/>
      <c r="X202" s="556"/>
      <c r="Y202" s="556"/>
      <c r="Z202" s="556"/>
      <c r="AA202" s="556"/>
      <c r="AB202" s="556"/>
      <c r="AC202" s="556"/>
      <c r="AD202" s="557"/>
      <c r="AE202" s="557"/>
      <c r="AF202" s="557"/>
      <c r="AG202" s="557"/>
      <c r="AH202" s="557"/>
      <c r="AI202" s="557"/>
      <c r="AJ202" s="557"/>
      <c r="AK202" s="557"/>
      <c r="AL202" s="557"/>
      <c r="AM202" s="557"/>
      <c r="AN202" s="558"/>
      <c r="AP202" s="87" t="s">
        <v>859</v>
      </c>
      <c r="AT202" s="559" t="str">
        <f t="shared" ca="1" si="40"/>
        <v>R</v>
      </c>
      <c r="AU202" s="559">
        <f t="shared" si="43"/>
        <v>189</v>
      </c>
      <c r="AV202" s="285" t="str">
        <f t="shared" ca="1" si="41"/>
        <v>R189</v>
      </c>
      <c r="AW202" s="293">
        <f t="shared" si="38"/>
        <v>7</v>
      </c>
      <c r="AX202" s="285" t="str">
        <f t="shared" ca="1" si="36"/>
        <v>7. Ownership - Capital Costs</v>
      </c>
      <c r="AY202" s="293" t="s">
        <v>1570</v>
      </c>
      <c r="AZ202" s="285" t="s">
        <v>1578</v>
      </c>
      <c r="BA202" s="285">
        <v>2033</v>
      </c>
      <c r="BB202" s="285" t="str">
        <f t="shared" ca="1" si="42"/>
        <v>7_R189_Generation_facility_2033</v>
      </c>
      <c r="BC202" s="285" t="s">
        <v>574</v>
      </c>
      <c r="BD202" s="285"/>
      <c r="BE202" s="293" t="str">
        <f t="shared" si="39"/>
        <v>&gt;=0</v>
      </c>
      <c r="BF202" s="293" t="s">
        <v>84</v>
      </c>
      <c r="BG202" s="293" t="s">
        <v>84</v>
      </c>
    </row>
    <row r="203" spans="1:59" ht="13.5" hidden="1" thickBot="1">
      <c r="A203" s="197"/>
      <c r="B203" s="763"/>
      <c r="C203" s="247"/>
      <c r="D203" s="764"/>
      <c r="E203" s="556"/>
      <c r="F203" s="556"/>
      <c r="G203" s="556"/>
      <c r="H203" s="556"/>
      <c r="I203" s="556"/>
      <c r="J203" s="556"/>
      <c r="K203" s="556"/>
      <c r="L203" s="556"/>
      <c r="M203" s="556"/>
      <c r="N203" s="556"/>
      <c r="O203" s="556"/>
      <c r="P203" s="556"/>
      <c r="Q203" s="556"/>
      <c r="R203" s="556"/>
      <c r="S203" s="556"/>
      <c r="T203" s="556"/>
      <c r="U203" s="556"/>
      <c r="V203" s="556"/>
      <c r="W203" s="556"/>
      <c r="X203" s="556"/>
      <c r="Y203" s="556"/>
      <c r="Z203" s="556"/>
      <c r="AA203" s="556"/>
      <c r="AB203" s="556"/>
      <c r="AC203" s="556"/>
      <c r="AD203" s="557"/>
      <c r="AE203" s="557"/>
      <c r="AF203" s="557"/>
      <c r="AG203" s="557"/>
      <c r="AH203" s="557"/>
      <c r="AI203" s="557"/>
      <c r="AJ203" s="557"/>
      <c r="AK203" s="557"/>
      <c r="AL203" s="557"/>
      <c r="AM203" s="557"/>
      <c r="AN203" s="558"/>
      <c r="AP203" s="87" t="s">
        <v>859</v>
      </c>
      <c r="AT203" s="559" t="str">
        <f t="shared" ca="1" si="40"/>
        <v>S</v>
      </c>
      <c r="AU203" s="559">
        <f t="shared" si="43"/>
        <v>189</v>
      </c>
      <c r="AV203" s="285" t="str">
        <f t="shared" ca="1" si="41"/>
        <v>S189</v>
      </c>
      <c r="AW203" s="293">
        <f t="shared" si="38"/>
        <v>7</v>
      </c>
      <c r="AX203" s="285" t="str">
        <f t="shared" ca="1" si="36"/>
        <v>7. Ownership - Capital Costs</v>
      </c>
      <c r="AY203" s="293" t="s">
        <v>1570</v>
      </c>
      <c r="AZ203" s="285" t="s">
        <v>1578</v>
      </c>
      <c r="BA203" s="285">
        <v>2034</v>
      </c>
      <c r="BB203" s="285" t="str">
        <f t="shared" ca="1" si="42"/>
        <v>7_S189_Generation_facility_2034</v>
      </c>
      <c r="BC203" s="285" t="s">
        <v>574</v>
      </c>
      <c r="BD203" s="285"/>
      <c r="BE203" s="293" t="str">
        <f t="shared" si="39"/>
        <v>&gt;=0</v>
      </c>
      <c r="BF203" s="293" t="s">
        <v>84</v>
      </c>
      <c r="BG203" s="293" t="s">
        <v>84</v>
      </c>
    </row>
    <row r="204" spans="1:59" ht="13.5" hidden="1" thickBot="1">
      <c r="A204" s="197"/>
      <c r="B204" s="763"/>
      <c r="C204" s="247"/>
      <c r="D204" s="764"/>
      <c r="E204" s="556"/>
      <c r="F204" s="556"/>
      <c r="G204" s="556"/>
      <c r="H204" s="556"/>
      <c r="I204" s="556"/>
      <c r="J204" s="556"/>
      <c r="K204" s="556"/>
      <c r="L204" s="556"/>
      <c r="M204" s="556"/>
      <c r="N204" s="556"/>
      <c r="O204" s="556"/>
      <c r="P204" s="556"/>
      <c r="Q204" s="556"/>
      <c r="R204" s="556"/>
      <c r="S204" s="556"/>
      <c r="T204" s="556"/>
      <c r="U204" s="556"/>
      <c r="V204" s="556"/>
      <c r="W204" s="556"/>
      <c r="X204" s="556"/>
      <c r="Y204" s="556"/>
      <c r="Z204" s="556"/>
      <c r="AA204" s="556"/>
      <c r="AB204" s="556"/>
      <c r="AC204" s="556"/>
      <c r="AD204" s="557"/>
      <c r="AE204" s="557"/>
      <c r="AF204" s="557"/>
      <c r="AG204" s="557"/>
      <c r="AH204" s="557"/>
      <c r="AI204" s="557"/>
      <c r="AJ204" s="557"/>
      <c r="AK204" s="557"/>
      <c r="AL204" s="557"/>
      <c r="AM204" s="557"/>
      <c r="AN204" s="558"/>
      <c r="AP204" s="87" t="s">
        <v>859</v>
      </c>
      <c r="AT204" s="559" t="str">
        <f t="shared" ca="1" si="40"/>
        <v>T</v>
      </c>
      <c r="AU204" s="559">
        <f t="shared" si="43"/>
        <v>189</v>
      </c>
      <c r="AV204" s="285" t="str">
        <f t="shared" ca="1" si="41"/>
        <v>T189</v>
      </c>
      <c r="AW204" s="293">
        <f t="shared" si="38"/>
        <v>7</v>
      </c>
      <c r="AX204" s="285" t="str">
        <f t="shared" ca="1" si="36"/>
        <v>7. Ownership - Capital Costs</v>
      </c>
      <c r="AY204" s="293" t="s">
        <v>1570</v>
      </c>
      <c r="AZ204" s="285" t="s">
        <v>1578</v>
      </c>
      <c r="BA204" s="285">
        <v>2035</v>
      </c>
      <c r="BB204" s="285" t="str">
        <f t="shared" ca="1" si="42"/>
        <v>7_T189_Generation_facility_2035</v>
      </c>
      <c r="BC204" s="285" t="s">
        <v>574</v>
      </c>
      <c r="BD204" s="285"/>
      <c r="BE204" s="293" t="str">
        <f t="shared" si="39"/>
        <v>&gt;=0</v>
      </c>
      <c r="BF204" s="293" t="s">
        <v>84</v>
      </c>
      <c r="BG204" s="293" t="s">
        <v>84</v>
      </c>
    </row>
    <row r="205" spans="1:59" ht="13.5" hidden="1" thickBot="1">
      <c r="A205" s="197"/>
      <c r="B205" s="763"/>
      <c r="C205" s="247"/>
      <c r="D205" s="764"/>
      <c r="E205" s="556"/>
      <c r="F205" s="556"/>
      <c r="G205" s="556"/>
      <c r="H205" s="556"/>
      <c r="I205" s="556"/>
      <c r="J205" s="556"/>
      <c r="K205" s="556"/>
      <c r="L205" s="556"/>
      <c r="M205" s="556"/>
      <c r="N205" s="556"/>
      <c r="O205" s="556"/>
      <c r="P205" s="556"/>
      <c r="Q205" s="556"/>
      <c r="R205" s="556"/>
      <c r="S205" s="556"/>
      <c r="T205" s="556"/>
      <c r="U205" s="556"/>
      <c r="V205" s="556"/>
      <c r="W205" s="556"/>
      <c r="X205" s="556"/>
      <c r="Y205" s="556"/>
      <c r="Z205" s="556"/>
      <c r="AA205" s="556"/>
      <c r="AB205" s="556"/>
      <c r="AC205" s="556"/>
      <c r="AD205" s="557"/>
      <c r="AE205" s="557"/>
      <c r="AF205" s="557"/>
      <c r="AG205" s="557"/>
      <c r="AH205" s="557"/>
      <c r="AI205" s="557"/>
      <c r="AJ205" s="557"/>
      <c r="AK205" s="557"/>
      <c r="AL205" s="557"/>
      <c r="AM205" s="557"/>
      <c r="AN205" s="558"/>
      <c r="AP205" s="87" t="s">
        <v>859</v>
      </c>
      <c r="AT205" s="559" t="str">
        <f t="shared" ca="1" si="40"/>
        <v>U</v>
      </c>
      <c r="AU205" s="559">
        <f t="shared" si="43"/>
        <v>189</v>
      </c>
      <c r="AV205" s="285" t="str">
        <f t="shared" ca="1" si="41"/>
        <v>U189</v>
      </c>
      <c r="AW205" s="293">
        <f t="shared" si="38"/>
        <v>7</v>
      </c>
      <c r="AX205" s="285" t="str">
        <f t="shared" ca="1" si="36"/>
        <v>7. Ownership - Capital Costs</v>
      </c>
      <c r="AY205" s="293" t="s">
        <v>1570</v>
      </c>
      <c r="AZ205" s="285" t="s">
        <v>1578</v>
      </c>
      <c r="BA205" s="285">
        <v>2036</v>
      </c>
      <c r="BB205" s="285" t="str">
        <f t="shared" ca="1" si="42"/>
        <v>7_U189_Generation_facility_2036</v>
      </c>
      <c r="BC205" s="285" t="s">
        <v>574</v>
      </c>
      <c r="BD205" s="285"/>
      <c r="BE205" s="293" t="str">
        <f t="shared" si="39"/>
        <v>&gt;=0</v>
      </c>
      <c r="BF205" s="293" t="s">
        <v>84</v>
      </c>
      <c r="BG205" s="293" t="s">
        <v>84</v>
      </c>
    </row>
    <row r="206" spans="1:59" ht="13.5" hidden="1" thickBot="1">
      <c r="A206" s="197"/>
      <c r="B206" s="763"/>
      <c r="C206" s="247"/>
      <c r="D206" s="764"/>
      <c r="E206" s="556"/>
      <c r="F206" s="556"/>
      <c r="G206" s="556"/>
      <c r="H206" s="556"/>
      <c r="I206" s="556"/>
      <c r="J206" s="556"/>
      <c r="K206" s="556"/>
      <c r="L206" s="556"/>
      <c r="M206" s="556"/>
      <c r="N206" s="556"/>
      <c r="O206" s="556"/>
      <c r="P206" s="556"/>
      <c r="Q206" s="556"/>
      <c r="R206" s="556"/>
      <c r="S206" s="556"/>
      <c r="T206" s="556"/>
      <c r="U206" s="556"/>
      <c r="V206" s="556"/>
      <c r="W206" s="556"/>
      <c r="X206" s="556"/>
      <c r="Y206" s="556"/>
      <c r="Z206" s="556"/>
      <c r="AA206" s="556"/>
      <c r="AB206" s="556"/>
      <c r="AC206" s="556"/>
      <c r="AD206" s="557"/>
      <c r="AE206" s="557"/>
      <c r="AF206" s="557"/>
      <c r="AG206" s="557"/>
      <c r="AH206" s="557"/>
      <c r="AI206" s="557"/>
      <c r="AJ206" s="557"/>
      <c r="AK206" s="557"/>
      <c r="AL206" s="557"/>
      <c r="AM206" s="557"/>
      <c r="AN206" s="558"/>
      <c r="AP206" s="87" t="s">
        <v>859</v>
      </c>
      <c r="AT206" s="559" t="str">
        <f t="shared" ca="1" si="40"/>
        <v>V</v>
      </c>
      <c r="AU206" s="559">
        <f t="shared" si="43"/>
        <v>189</v>
      </c>
      <c r="AV206" s="285" t="str">
        <f t="shared" ca="1" si="41"/>
        <v>V189</v>
      </c>
      <c r="AW206" s="293">
        <f t="shared" si="38"/>
        <v>7</v>
      </c>
      <c r="AX206" s="285" t="str">
        <f t="shared" ca="1" si="36"/>
        <v>7. Ownership - Capital Costs</v>
      </c>
      <c r="AY206" s="293" t="s">
        <v>1570</v>
      </c>
      <c r="AZ206" s="285" t="s">
        <v>1578</v>
      </c>
      <c r="BA206" s="285">
        <v>2037</v>
      </c>
      <c r="BB206" s="285" t="str">
        <f t="shared" ca="1" si="42"/>
        <v>7_V189_Generation_facility_2037</v>
      </c>
      <c r="BC206" s="285" t="s">
        <v>574</v>
      </c>
      <c r="BD206" s="285"/>
      <c r="BE206" s="293" t="str">
        <f t="shared" si="39"/>
        <v>&gt;=0</v>
      </c>
      <c r="BF206" s="293" t="s">
        <v>84</v>
      </c>
      <c r="BG206" s="293" t="s">
        <v>84</v>
      </c>
    </row>
    <row r="207" spans="1:59" ht="13.5" hidden="1" thickBot="1">
      <c r="A207" s="197"/>
      <c r="B207" s="763"/>
      <c r="C207" s="247"/>
      <c r="D207" s="764"/>
      <c r="E207" s="556"/>
      <c r="F207" s="556"/>
      <c r="G207" s="556"/>
      <c r="H207" s="556"/>
      <c r="I207" s="556"/>
      <c r="J207" s="556"/>
      <c r="K207" s="556"/>
      <c r="L207" s="556"/>
      <c r="M207" s="556"/>
      <c r="N207" s="556"/>
      <c r="O207" s="556"/>
      <c r="P207" s="556"/>
      <c r="Q207" s="556"/>
      <c r="R207" s="556"/>
      <c r="S207" s="556"/>
      <c r="T207" s="556"/>
      <c r="U207" s="556"/>
      <c r="V207" s="556"/>
      <c r="W207" s="556"/>
      <c r="X207" s="556"/>
      <c r="Y207" s="556"/>
      <c r="Z207" s="556"/>
      <c r="AA207" s="556"/>
      <c r="AB207" s="556"/>
      <c r="AC207" s="556"/>
      <c r="AD207" s="557"/>
      <c r="AE207" s="557"/>
      <c r="AF207" s="557"/>
      <c r="AG207" s="557"/>
      <c r="AH207" s="557"/>
      <c r="AI207" s="557"/>
      <c r="AJ207" s="557"/>
      <c r="AK207" s="557"/>
      <c r="AL207" s="557"/>
      <c r="AM207" s="557"/>
      <c r="AN207" s="558"/>
      <c r="AP207" s="87" t="s">
        <v>859</v>
      </c>
      <c r="AT207" s="559" t="str">
        <f t="shared" ca="1" si="40"/>
        <v>W</v>
      </c>
      <c r="AU207" s="559">
        <f t="shared" si="43"/>
        <v>189</v>
      </c>
      <c r="AV207" s="285" t="str">
        <f t="shared" ca="1" si="41"/>
        <v>W189</v>
      </c>
      <c r="AW207" s="293">
        <f t="shared" si="38"/>
        <v>7</v>
      </c>
      <c r="AX207" s="285" t="str">
        <f t="shared" ca="1" si="36"/>
        <v>7. Ownership - Capital Costs</v>
      </c>
      <c r="AY207" s="293" t="s">
        <v>1570</v>
      </c>
      <c r="AZ207" s="285" t="s">
        <v>1578</v>
      </c>
      <c r="BA207" s="285">
        <v>2038</v>
      </c>
      <c r="BB207" s="285" t="str">
        <f t="shared" ca="1" si="42"/>
        <v>7_W189_Generation_facility_2038</v>
      </c>
      <c r="BC207" s="285" t="s">
        <v>574</v>
      </c>
      <c r="BD207" s="285"/>
      <c r="BE207" s="293" t="str">
        <f t="shared" si="39"/>
        <v>&gt;=0</v>
      </c>
      <c r="BF207" s="293" t="s">
        <v>84</v>
      </c>
      <c r="BG207" s="293" t="s">
        <v>84</v>
      </c>
    </row>
    <row r="208" spans="1:59" ht="13.5" hidden="1" thickBot="1">
      <c r="A208" s="197"/>
      <c r="B208" s="763"/>
      <c r="C208" s="247"/>
      <c r="D208" s="764"/>
      <c r="E208" s="556"/>
      <c r="F208" s="556"/>
      <c r="G208" s="556"/>
      <c r="H208" s="556"/>
      <c r="I208" s="556"/>
      <c r="J208" s="556"/>
      <c r="K208" s="556"/>
      <c r="L208" s="556"/>
      <c r="M208" s="556"/>
      <c r="N208" s="556"/>
      <c r="O208" s="556"/>
      <c r="P208" s="556"/>
      <c r="Q208" s="556"/>
      <c r="R208" s="556"/>
      <c r="S208" s="556"/>
      <c r="T208" s="556"/>
      <c r="U208" s="556"/>
      <c r="V208" s="556"/>
      <c r="W208" s="556"/>
      <c r="X208" s="556"/>
      <c r="Y208" s="556"/>
      <c r="Z208" s="556"/>
      <c r="AA208" s="556"/>
      <c r="AB208" s="556"/>
      <c r="AC208" s="556"/>
      <c r="AD208" s="557"/>
      <c r="AE208" s="557"/>
      <c r="AF208" s="557"/>
      <c r="AG208" s="557"/>
      <c r="AH208" s="557"/>
      <c r="AI208" s="557"/>
      <c r="AJ208" s="557"/>
      <c r="AK208" s="557"/>
      <c r="AL208" s="557"/>
      <c r="AM208" s="557"/>
      <c r="AN208" s="558"/>
      <c r="AP208" s="87" t="s">
        <v>859</v>
      </c>
      <c r="AT208" s="559" t="str">
        <f t="shared" ca="1" si="40"/>
        <v>X</v>
      </c>
      <c r="AU208" s="559">
        <f t="shared" si="43"/>
        <v>189</v>
      </c>
      <c r="AV208" s="285" t="str">
        <f t="shared" ca="1" si="41"/>
        <v>X189</v>
      </c>
      <c r="AW208" s="293">
        <f t="shared" si="38"/>
        <v>7</v>
      </c>
      <c r="AX208" s="285" t="str">
        <f t="shared" ca="1" si="36"/>
        <v>7. Ownership - Capital Costs</v>
      </c>
      <c r="AY208" s="293" t="s">
        <v>1570</v>
      </c>
      <c r="AZ208" s="285" t="s">
        <v>1578</v>
      </c>
      <c r="BA208" s="285">
        <v>2039</v>
      </c>
      <c r="BB208" s="285" t="str">
        <f t="shared" ca="1" si="42"/>
        <v>7_X189_Generation_facility_2039</v>
      </c>
      <c r="BC208" s="285" t="s">
        <v>574</v>
      </c>
      <c r="BD208" s="285"/>
      <c r="BE208" s="293" t="str">
        <f t="shared" si="39"/>
        <v>&gt;=0</v>
      </c>
      <c r="BF208" s="293" t="s">
        <v>84</v>
      </c>
      <c r="BG208" s="293" t="s">
        <v>84</v>
      </c>
    </row>
    <row r="209" spans="1:59" ht="13.5" hidden="1" thickBot="1">
      <c r="A209" s="197"/>
      <c r="B209" s="763"/>
      <c r="C209" s="247"/>
      <c r="D209" s="764"/>
      <c r="E209" s="556"/>
      <c r="F209" s="556"/>
      <c r="G209" s="556"/>
      <c r="H209" s="556"/>
      <c r="I209" s="556"/>
      <c r="J209" s="556"/>
      <c r="K209" s="556"/>
      <c r="L209" s="556"/>
      <c r="M209" s="556"/>
      <c r="N209" s="556"/>
      <c r="O209" s="556"/>
      <c r="P209" s="556"/>
      <c r="Q209" s="556"/>
      <c r="R209" s="556"/>
      <c r="S209" s="556"/>
      <c r="T209" s="556"/>
      <c r="U209" s="556"/>
      <c r="V209" s="556"/>
      <c r="W209" s="556"/>
      <c r="X209" s="556"/>
      <c r="Y209" s="556"/>
      <c r="Z209" s="556"/>
      <c r="AA209" s="556"/>
      <c r="AB209" s="556"/>
      <c r="AC209" s="556"/>
      <c r="AD209" s="557"/>
      <c r="AE209" s="557"/>
      <c r="AF209" s="557"/>
      <c r="AG209" s="557"/>
      <c r="AH209" s="557"/>
      <c r="AI209" s="557"/>
      <c r="AJ209" s="557"/>
      <c r="AK209" s="557"/>
      <c r="AL209" s="557"/>
      <c r="AM209" s="557"/>
      <c r="AN209" s="558"/>
      <c r="AP209" s="87" t="s">
        <v>859</v>
      </c>
      <c r="AT209" s="559" t="str">
        <f t="shared" ca="1" si="40"/>
        <v>Y</v>
      </c>
      <c r="AU209" s="559">
        <f t="shared" si="43"/>
        <v>189</v>
      </c>
      <c r="AV209" s="285" t="str">
        <f t="shared" ca="1" si="41"/>
        <v>Y189</v>
      </c>
      <c r="AW209" s="293">
        <f t="shared" si="38"/>
        <v>7</v>
      </c>
      <c r="AX209" s="285" t="str">
        <f t="shared" ca="1" si="36"/>
        <v>7. Ownership - Capital Costs</v>
      </c>
      <c r="AY209" s="293" t="s">
        <v>1570</v>
      </c>
      <c r="AZ209" s="285" t="s">
        <v>1578</v>
      </c>
      <c r="BA209" s="285">
        <v>2040</v>
      </c>
      <c r="BB209" s="285" t="str">
        <f t="shared" ca="1" si="42"/>
        <v>7_Y189_Generation_facility_2040</v>
      </c>
      <c r="BC209" s="285" t="s">
        <v>574</v>
      </c>
      <c r="BD209" s="285"/>
      <c r="BE209" s="293" t="str">
        <f t="shared" si="39"/>
        <v>&gt;=0</v>
      </c>
      <c r="BF209" s="293" t="s">
        <v>84</v>
      </c>
      <c r="BG209" s="293" t="s">
        <v>84</v>
      </c>
    </row>
    <row r="210" spans="1:59" ht="13.5" hidden="1" thickBot="1">
      <c r="A210" s="197"/>
      <c r="B210" s="763"/>
      <c r="C210" s="247"/>
      <c r="D210" s="764"/>
      <c r="E210" s="556"/>
      <c r="F210" s="556"/>
      <c r="G210" s="556"/>
      <c r="H210" s="556"/>
      <c r="I210" s="556"/>
      <c r="J210" s="556"/>
      <c r="K210" s="556"/>
      <c r="L210" s="556"/>
      <c r="M210" s="556"/>
      <c r="N210" s="556"/>
      <c r="O210" s="556"/>
      <c r="P210" s="556"/>
      <c r="Q210" s="556"/>
      <c r="R210" s="556"/>
      <c r="S210" s="556"/>
      <c r="T210" s="556"/>
      <c r="U210" s="556"/>
      <c r="V210" s="556"/>
      <c r="W210" s="556"/>
      <c r="X210" s="556"/>
      <c r="Y210" s="556"/>
      <c r="Z210" s="556"/>
      <c r="AA210" s="556"/>
      <c r="AB210" s="556"/>
      <c r="AC210" s="556"/>
      <c r="AD210" s="557"/>
      <c r="AE210" s="557"/>
      <c r="AF210" s="557"/>
      <c r="AG210" s="557"/>
      <c r="AH210" s="557"/>
      <c r="AI210" s="557"/>
      <c r="AJ210" s="557"/>
      <c r="AK210" s="557"/>
      <c r="AL210" s="557"/>
      <c r="AM210" s="557"/>
      <c r="AN210" s="558"/>
      <c r="AP210" s="87" t="s">
        <v>859</v>
      </c>
      <c r="AT210" s="559" t="str">
        <f t="shared" ca="1" si="40"/>
        <v>Z</v>
      </c>
      <c r="AU210" s="559">
        <f t="shared" si="43"/>
        <v>189</v>
      </c>
      <c r="AV210" s="285" t="str">
        <f t="shared" ca="1" si="41"/>
        <v>Z189</v>
      </c>
      <c r="AW210" s="293">
        <f t="shared" si="38"/>
        <v>7</v>
      </c>
      <c r="AX210" s="285" t="str">
        <f t="shared" ca="1" si="36"/>
        <v>7. Ownership - Capital Costs</v>
      </c>
      <c r="AY210" s="293" t="s">
        <v>1570</v>
      </c>
      <c r="AZ210" s="285" t="s">
        <v>1578</v>
      </c>
      <c r="BA210" s="285">
        <v>2041</v>
      </c>
      <c r="BB210" s="285" t="str">
        <f t="shared" ca="1" si="42"/>
        <v>7_Z189_Generation_facility_2041</v>
      </c>
      <c r="BC210" s="285" t="s">
        <v>574</v>
      </c>
      <c r="BD210" s="285"/>
      <c r="BE210" s="293" t="str">
        <f t="shared" si="39"/>
        <v>&gt;=0</v>
      </c>
      <c r="BF210" s="293" t="s">
        <v>84</v>
      </c>
      <c r="BG210" s="293" t="s">
        <v>84</v>
      </c>
    </row>
    <row r="211" spans="1:59" ht="13.5" hidden="1" thickBot="1">
      <c r="A211" s="197"/>
      <c r="B211" s="763"/>
      <c r="C211" s="247"/>
      <c r="D211" s="764"/>
      <c r="E211" s="556"/>
      <c r="F211" s="556"/>
      <c r="G211" s="556"/>
      <c r="H211" s="556"/>
      <c r="I211" s="556"/>
      <c r="J211" s="556"/>
      <c r="K211" s="556"/>
      <c r="L211" s="556"/>
      <c r="M211" s="556"/>
      <c r="N211" s="556"/>
      <c r="O211" s="556"/>
      <c r="P211" s="556"/>
      <c r="Q211" s="556"/>
      <c r="R211" s="556"/>
      <c r="S211" s="556"/>
      <c r="T211" s="556"/>
      <c r="U211" s="556"/>
      <c r="V211" s="556"/>
      <c r="W211" s="556"/>
      <c r="X211" s="556"/>
      <c r="Y211" s="556"/>
      <c r="Z211" s="556"/>
      <c r="AA211" s="556"/>
      <c r="AB211" s="556"/>
      <c r="AC211" s="556"/>
      <c r="AD211" s="557"/>
      <c r="AE211" s="557"/>
      <c r="AF211" s="557"/>
      <c r="AG211" s="557"/>
      <c r="AH211" s="557"/>
      <c r="AI211" s="557"/>
      <c r="AJ211" s="557"/>
      <c r="AK211" s="557"/>
      <c r="AL211" s="557"/>
      <c r="AM211" s="557"/>
      <c r="AN211" s="558"/>
      <c r="AP211" s="87" t="s">
        <v>859</v>
      </c>
      <c r="AT211" s="559" t="str">
        <f t="shared" ca="1" si="40"/>
        <v>AA</v>
      </c>
      <c r="AU211" s="559">
        <f t="shared" si="43"/>
        <v>189</v>
      </c>
      <c r="AV211" s="285" t="str">
        <f t="shared" ca="1" si="41"/>
        <v>AA189</v>
      </c>
      <c r="AW211" s="293">
        <f t="shared" si="38"/>
        <v>7</v>
      </c>
      <c r="AX211" s="285" t="str">
        <f t="shared" ca="1" si="36"/>
        <v>7. Ownership - Capital Costs</v>
      </c>
      <c r="AY211" s="293" t="s">
        <v>1570</v>
      </c>
      <c r="AZ211" s="285" t="s">
        <v>1578</v>
      </c>
      <c r="BA211" s="285">
        <v>2042</v>
      </c>
      <c r="BB211" s="285" t="str">
        <f t="shared" ca="1" si="42"/>
        <v>7_AA189_Generation_facility_2042</v>
      </c>
      <c r="BC211" s="285" t="s">
        <v>574</v>
      </c>
      <c r="BD211" s="285"/>
      <c r="BE211" s="293" t="str">
        <f t="shared" si="39"/>
        <v>&gt;=0</v>
      </c>
      <c r="BF211" s="293" t="s">
        <v>84</v>
      </c>
      <c r="BG211" s="293" t="s">
        <v>84</v>
      </c>
    </row>
    <row r="212" spans="1:59" ht="13.5" hidden="1" thickBot="1">
      <c r="A212" s="197"/>
      <c r="B212" s="763"/>
      <c r="C212" s="247"/>
      <c r="D212" s="764"/>
      <c r="E212" s="556"/>
      <c r="F212" s="556"/>
      <c r="G212" s="556"/>
      <c r="H212" s="556"/>
      <c r="I212" s="556"/>
      <c r="J212" s="556"/>
      <c r="K212" s="556"/>
      <c r="L212" s="556"/>
      <c r="M212" s="556"/>
      <c r="N212" s="556"/>
      <c r="O212" s="556"/>
      <c r="P212" s="556"/>
      <c r="Q212" s="556"/>
      <c r="R212" s="556"/>
      <c r="S212" s="556"/>
      <c r="T212" s="556"/>
      <c r="U212" s="556"/>
      <c r="V212" s="556"/>
      <c r="W212" s="556"/>
      <c r="X212" s="556"/>
      <c r="Y212" s="556"/>
      <c r="Z212" s="556"/>
      <c r="AA212" s="556"/>
      <c r="AB212" s="556"/>
      <c r="AC212" s="556"/>
      <c r="AD212" s="557"/>
      <c r="AE212" s="557"/>
      <c r="AF212" s="557"/>
      <c r="AG212" s="557"/>
      <c r="AH212" s="557"/>
      <c r="AI212" s="557"/>
      <c r="AJ212" s="557"/>
      <c r="AK212" s="557"/>
      <c r="AL212" s="557"/>
      <c r="AM212" s="557"/>
      <c r="AN212" s="558"/>
      <c r="AP212" s="87" t="s">
        <v>859</v>
      </c>
      <c r="AT212" s="559" t="str">
        <f t="shared" ca="1" si="40"/>
        <v>AB</v>
      </c>
      <c r="AU212" s="559">
        <f t="shared" si="43"/>
        <v>189</v>
      </c>
      <c r="AV212" s="285" t="str">
        <f t="shared" ca="1" si="41"/>
        <v>AB189</v>
      </c>
      <c r="AW212" s="293">
        <f t="shared" si="38"/>
        <v>7</v>
      </c>
      <c r="AX212" s="285" t="str">
        <f t="shared" ca="1" si="36"/>
        <v>7. Ownership - Capital Costs</v>
      </c>
      <c r="AY212" s="293" t="s">
        <v>1570</v>
      </c>
      <c r="AZ212" s="285" t="s">
        <v>1578</v>
      </c>
      <c r="BA212" s="285">
        <v>2043</v>
      </c>
      <c r="BB212" s="285" t="str">
        <f t="shared" ca="1" si="42"/>
        <v>7_AB189_Generation_facility_2043</v>
      </c>
      <c r="BC212" s="285" t="s">
        <v>574</v>
      </c>
      <c r="BD212" s="285"/>
      <c r="BE212" s="293" t="str">
        <f t="shared" si="39"/>
        <v>&gt;=0</v>
      </c>
      <c r="BF212" s="293" t="s">
        <v>84</v>
      </c>
      <c r="BG212" s="293" t="s">
        <v>84</v>
      </c>
    </row>
    <row r="213" spans="1:59" ht="13.5" hidden="1" thickBot="1">
      <c r="A213" s="197"/>
      <c r="B213" s="763"/>
      <c r="C213" s="247"/>
      <c r="D213" s="764"/>
      <c r="E213" s="556"/>
      <c r="F213" s="556"/>
      <c r="G213" s="556"/>
      <c r="H213" s="556"/>
      <c r="I213" s="556"/>
      <c r="J213" s="556"/>
      <c r="K213" s="556"/>
      <c r="L213" s="556"/>
      <c r="M213" s="556"/>
      <c r="N213" s="556"/>
      <c r="O213" s="556"/>
      <c r="P213" s="556"/>
      <c r="Q213" s="556"/>
      <c r="R213" s="556"/>
      <c r="S213" s="556"/>
      <c r="T213" s="556"/>
      <c r="U213" s="556"/>
      <c r="V213" s="556"/>
      <c r="W213" s="556"/>
      <c r="X213" s="556"/>
      <c r="Y213" s="556"/>
      <c r="Z213" s="556"/>
      <c r="AA213" s="556"/>
      <c r="AB213" s="556"/>
      <c r="AC213" s="556"/>
      <c r="AD213" s="557"/>
      <c r="AE213" s="557"/>
      <c r="AF213" s="557"/>
      <c r="AG213" s="557"/>
      <c r="AH213" s="557"/>
      <c r="AI213" s="557"/>
      <c r="AJ213" s="557"/>
      <c r="AK213" s="557"/>
      <c r="AL213" s="557"/>
      <c r="AM213" s="557"/>
      <c r="AN213" s="558"/>
      <c r="AP213" s="87" t="s">
        <v>859</v>
      </c>
      <c r="AT213" s="559" t="str">
        <f t="shared" ca="1" si="40"/>
        <v>AC</v>
      </c>
      <c r="AU213" s="559">
        <f t="shared" si="43"/>
        <v>189</v>
      </c>
      <c r="AV213" s="285" t="str">
        <f t="shared" ca="1" si="41"/>
        <v>AC189</v>
      </c>
      <c r="AW213" s="293">
        <f t="shared" si="38"/>
        <v>7</v>
      </c>
      <c r="AX213" s="285" t="str">
        <f t="shared" ca="1" si="36"/>
        <v>7. Ownership - Capital Costs</v>
      </c>
      <c r="AY213" s="293" t="s">
        <v>1570</v>
      </c>
      <c r="AZ213" s="285" t="s">
        <v>1578</v>
      </c>
      <c r="BA213" s="285">
        <v>2044</v>
      </c>
      <c r="BB213" s="285" t="str">
        <f t="shared" ca="1" si="42"/>
        <v>7_AC189_Generation_facility_2044</v>
      </c>
      <c r="BC213" s="285" t="s">
        <v>574</v>
      </c>
      <c r="BD213" s="285"/>
      <c r="BE213" s="293" t="str">
        <f t="shared" si="39"/>
        <v>&gt;=0</v>
      </c>
      <c r="BF213" s="293" t="s">
        <v>84</v>
      </c>
      <c r="BG213" s="293" t="s">
        <v>84</v>
      </c>
    </row>
    <row r="214" spans="1:59" ht="13.5" hidden="1" thickBot="1">
      <c r="A214" s="197"/>
      <c r="B214" s="763"/>
      <c r="C214" s="247"/>
      <c r="D214" s="764"/>
      <c r="E214" s="556"/>
      <c r="F214" s="556"/>
      <c r="G214" s="556"/>
      <c r="H214" s="556"/>
      <c r="I214" s="556"/>
      <c r="J214" s="556"/>
      <c r="K214" s="556"/>
      <c r="L214" s="556"/>
      <c r="M214" s="556"/>
      <c r="N214" s="556"/>
      <c r="O214" s="556"/>
      <c r="P214" s="556"/>
      <c r="Q214" s="556"/>
      <c r="R214" s="556"/>
      <c r="S214" s="556"/>
      <c r="T214" s="556"/>
      <c r="U214" s="556"/>
      <c r="V214" s="556"/>
      <c r="W214" s="556"/>
      <c r="X214" s="556"/>
      <c r="Y214" s="556"/>
      <c r="Z214" s="556"/>
      <c r="AA214" s="556"/>
      <c r="AB214" s="556"/>
      <c r="AC214" s="556"/>
      <c r="AD214" s="557"/>
      <c r="AE214" s="557"/>
      <c r="AF214" s="557"/>
      <c r="AG214" s="557"/>
      <c r="AH214" s="557"/>
      <c r="AI214" s="557"/>
      <c r="AJ214" s="557"/>
      <c r="AK214" s="557"/>
      <c r="AL214" s="557"/>
      <c r="AM214" s="557"/>
      <c r="AN214" s="558"/>
      <c r="AP214" s="87" t="s">
        <v>859</v>
      </c>
      <c r="AT214" s="559" t="str">
        <f t="shared" ca="1" si="40"/>
        <v>AD</v>
      </c>
      <c r="AU214" s="559">
        <f t="shared" si="43"/>
        <v>189</v>
      </c>
      <c r="AV214" s="285" t="str">
        <f t="shared" ca="1" si="41"/>
        <v>AD189</v>
      </c>
      <c r="AW214" s="293">
        <f t="shared" si="38"/>
        <v>7</v>
      </c>
      <c r="AX214" s="285" t="str">
        <f t="shared" ca="1" si="36"/>
        <v>7. Ownership - Capital Costs</v>
      </c>
      <c r="AY214" s="293" t="s">
        <v>1570</v>
      </c>
      <c r="AZ214" s="285" t="s">
        <v>1578</v>
      </c>
      <c r="BA214" s="285">
        <v>2045</v>
      </c>
      <c r="BB214" s="285" t="str">
        <f t="shared" ca="1" si="42"/>
        <v>7_AD189_Generation_facility_2045</v>
      </c>
      <c r="BC214" s="285" t="s">
        <v>574</v>
      </c>
      <c r="BD214" s="285"/>
      <c r="BE214" s="293" t="str">
        <f t="shared" si="39"/>
        <v>&gt;=0</v>
      </c>
      <c r="BF214" s="293" t="s">
        <v>84</v>
      </c>
      <c r="BG214" s="293" t="s">
        <v>84</v>
      </c>
    </row>
    <row r="215" spans="1:59" ht="13.5" hidden="1" thickBot="1">
      <c r="A215" s="197"/>
      <c r="B215" s="763"/>
      <c r="C215" s="247"/>
      <c r="D215" s="764"/>
      <c r="E215" s="556"/>
      <c r="F215" s="556"/>
      <c r="G215" s="556"/>
      <c r="H215" s="556"/>
      <c r="I215" s="556"/>
      <c r="J215" s="556"/>
      <c r="K215" s="556"/>
      <c r="L215" s="556"/>
      <c r="M215" s="556"/>
      <c r="N215" s="556"/>
      <c r="O215" s="556"/>
      <c r="P215" s="556"/>
      <c r="Q215" s="556"/>
      <c r="R215" s="556"/>
      <c r="S215" s="556"/>
      <c r="T215" s="556"/>
      <c r="U215" s="556"/>
      <c r="V215" s="556"/>
      <c r="W215" s="556"/>
      <c r="X215" s="556"/>
      <c r="Y215" s="556"/>
      <c r="Z215" s="556"/>
      <c r="AA215" s="556"/>
      <c r="AB215" s="556"/>
      <c r="AC215" s="556"/>
      <c r="AD215" s="557"/>
      <c r="AE215" s="557"/>
      <c r="AF215" s="557"/>
      <c r="AG215" s="557"/>
      <c r="AH215" s="557"/>
      <c r="AI215" s="557"/>
      <c r="AJ215" s="557"/>
      <c r="AK215" s="557"/>
      <c r="AL215" s="557"/>
      <c r="AM215" s="557"/>
      <c r="AN215" s="558"/>
      <c r="AP215" s="87" t="s">
        <v>859</v>
      </c>
      <c r="AT215" s="559" t="str">
        <f t="shared" ca="1" si="40"/>
        <v>AE</v>
      </c>
      <c r="AU215" s="559">
        <f t="shared" si="43"/>
        <v>189</v>
      </c>
      <c r="AV215" s="285" t="str">
        <f t="shared" ca="1" si="41"/>
        <v>AE189</v>
      </c>
      <c r="AW215" s="293">
        <f t="shared" si="38"/>
        <v>7</v>
      </c>
      <c r="AX215" s="285" t="str">
        <f t="shared" ca="1" si="36"/>
        <v>7. Ownership - Capital Costs</v>
      </c>
      <c r="AY215" s="293" t="s">
        <v>1570</v>
      </c>
      <c r="AZ215" s="285" t="s">
        <v>1578</v>
      </c>
      <c r="BA215" s="285">
        <v>2046</v>
      </c>
      <c r="BB215" s="285" t="str">
        <f t="shared" ca="1" si="42"/>
        <v>7_AE189_Generation_facility_2046</v>
      </c>
      <c r="BC215" s="285" t="s">
        <v>574</v>
      </c>
      <c r="BD215" s="285"/>
      <c r="BE215" s="293" t="str">
        <f t="shared" si="39"/>
        <v>&gt;=0</v>
      </c>
      <c r="BF215" s="293" t="s">
        <v>84</v>
      </c>
      <c r="BG215" s="293" t="s">
        <v>84</v>
      </c>
    </row>
    <row r="216" spans="1:59" ht="13.5" hidden="1" thickBot="1">
      <c r="A216" s="197"/>
      <c r="B216" s="763"/>
      <c r="C216" s="247"/>
      <c r="D216" s="764"/>
      <c r="E216" s="556"/>
      <c r="F216" s="556"/>
      <c r="G216" s="556"/>
      <c r="H216" s="556"/>
      <c r="I216" s="556"/>
      <c r="J216" s="556"/>
      <c r="K216" s="556"/>
      <c r="L216" s="556"/>
      <c r="M216" s="556"/>
      <c r="N216" s="556"/>
      <c r="O216" s="556"/>
      <c r="P216" s="556"/>
      <c r="Q216" s="556"/>
      <c r="R216" s="556"/>
      <c r="S216" s="556"/>
      <c r="T216" s="556"/>
      <c r="U216" s="556"/>
      <c r="V216" s="556"/>
      <c r="W216" s="556"/>
      <c r="X216" s="556"/>
      <c r="Y216" s="556"/>
      <c r="Z216" s="556"/>
      <c r="AA216" s="556"/>
      <c r="AB216" s="556"/>
      <c r="AC216" s="556"/>
      <c r="AD216" s="557"/>
      <c r="AE216" s="557"/>
      <c r="AF216" s="557"/>
      <c r="AG216" s="557"/>
      <c r="AH216" s="557"/>
      <c r="AI216" s="557"/>
      <c r="AJ216" s="557"/>
      <c r="AK216" s="557"/>
      <c r="AL216" s="557"/>
      <c r="AM216" s="557"/>
      <c r="AN216" s="558"/>
      <c r="AP216" s="87" t="s">
        <v>859</v>
      </c>
      <c r="AT216" s="559" t="str">
        <f t="shared" ca="1" si="40"/>
        <v>AF</v>
      </c>
      <c r="AU216" s="559">
        <f t="shared" si="43"/>
        <v>189</v>
      </c>
      <c r="AV216" s="285" t="str">
        <f t="shared" ca="1" si="41"/>
        <v>AF189</v>
      </c>
      <c r="AW216" s="293">
        <f t="shared" si="38"/>
        <v>7</v>
      </c>
      <c r="AX216" s="285" t="str">
        <f t="shared" ca="1" si="36"/>
        <v>7. Ownership - Capital Costs</v>
      </c>
      <c r="AY216" s="293" t="s">
        <v>1570</v>
      </c>
      <c r="AZ216" s="285" t="s">
        <v>1578</v>
      </c>
      <c r="BA216" s="285">
        <v>2047</v>
      </c>
      <c r="BB216" s="285" t="str">
        <f t="shared" ca="1" si="42"/>
        <v>7_AF189_Generation_facility_2047</v>
      </c>
      <c r="BC216" s="285" t="s">
        <v>574</v>
      </c>
      <c r="BD216" s="285"/>
      <c r="BE216" s="293" t="str">
        <f t="shared" si="39"/>
        <v>&gt;=0</v>
      </c>
      <c r="BF216" s="293" t="s">
        <v>84</v>
      </c>
      <c r="BG216" s="293" t="s">
        <v>84</v>
      </c>
    </row>
    <row r="217" spans="1:59" ht="13.5" hidden="1" thickBot="1">
      <c r="A217" s="197"/>
      <c r="B217" s="763"/>
      <c r="C217" s="247"/>
      <c r="D217" s="764"/>
      <c r="E217" s="556"/>
      <c r="F217" s="556"/>
      <c r="G217" s="556"/>
      <c r="H217" s="556"/>
      <c r="I217" s="556"/>
      <c r="J217" s="556"/>
      <c r="K217" s="556"/>
      <c r="L217" s="556"/>
      <c r="M217" s="556"/>
      <c r="N217" s="556"/>
      <c r="O217" s="556"/>
      <c r="P217" s="556"/>
      <c r="Q217" s="556"/>
      <c r="R217" s="556"/>
      <c r="S217" s="556"/>
      <c r="T217" s="556"/>
      <c r="U217" s="556"/>
      <c r="V217" s="556"/>
      <c r="W217" s="556"/>
      <c r="X217" s="556"/>
      <c r="Y217" s="556"/>
      <c r="Z217" s="556"/>
      <c r="AA217" s="556"/>
      <c r="AB217" s="556"/>
      <c r="AC217" s="556"/>
      <c r="AD217" s="557"/>
      <c r="AE217" s="557"/>
      <c r="AF217" s="557"/>
      <c r="AG217" s="557"/>
      <c r="AH217" s="557"/>
      <c r="AI217" s="557"/>
      <c r="AJ217" s="557"/>
      <c r="AK217" s="557"/>
      <c r="AL217" s="557"/>
      <c r="AM217" s="557"/>
      <c r="AN217" s="558"/>
      <c r="AP217" s="87" t="s">
        <v>859</v>
      </c>
      <c r="AT217" s="559" t="str">
        <f t="shared" ca="1" si="40"/>
        <v>AG</v>
      </c>
      <c r="AU217" s="559">
        <f t="shared" si="43"/>
        <v>189</v>
      </c>
      <c r="AV217" s="285" t="str">
        <f t="shared" ca="1" si="41"/>
        <v>AG189</v>
      </c>
      <c r="AW217" s="293">
        <f t="shared" si="38"/>
        <v>7</v>
      </c>
      <c r="AX217" s="285" t="str">
        <f t="shared" ca="1" si="36"/>
        <v>7. Ownership - Capital Costs</v>
      </c>
      <c r="AY217" s="293" t="s">
        <v>1570</v>
      </c>
      <c r="AZ217" s="285" t="s">
        <v>1578</v>
      </c>
      <c r="BA217" s="285">
        <v>2048</v>
      </c>
      <c r="BB217" s="285" t="str">
        <f t="shared" ca="1" si="42"/>
        <v>7_AG189_Generation_facility_2048</v>
      </c>
      <c r="BC217" s="285" t="s">
        <v>574</v>
      </c>
      <c r="BD217" s="285"/>
      <c r="BE217" s="293" t="str">
        <f t="shared" si="39"/>
        <v>&gt;=0</v>
      </c>
      <c r="BF217" s="293" t="s">
        <v>84</v>
      </c>
      <c r="BG217" s="293" t="s">
        <v>84</v>
      </c>
    </row>
    <row r="218" spans="1:59" ht="13.5" hidden="1" thickBot="1">
      <c r="A218" s="197"/>
      <c r="B218" s="763"/>
      <c r="C218" s="247"/>
      <c r="D218" s="764"/>
      <c r="E218" s="556"/>
      <c r="F218" s="556"/>
      <c r="G218" s="556"/>
      <c r="H218" s="556"/>
      <c r="I218" s="556"/>
      <c r="J218" s="556"/>
      <c r="K218" s="556"/>
      <c r="L218" s="556"/>
      <c r="M218" s="556"/>
      <c r="N218" s="556"/>
      <c r="O218" s="556"/>
      <c r="P218" s="556"/>
      <c r="Q218" s="556"/>
      <c r="R218" s="556"/>
      <c r="S218" s="556"/>
      <c r="T218" s="556"/>
      <c r="U218" s="556"/>
      <c r="V218" s="556"/>
      <c r="W218" s="556"/>
      <c r="X218" s="556"/>
      <c r="Y218" s="556"/>
      <c r="Z218" s="556"/>
      <c r="AA218" s="556"/>
      <c r="AB218" s="556"/>
      <c r="AC218" s="556"/>
      <c r="AD218" s="557"/>
      <c r="AE218" s="557"/>
      <c r="AF218" s="557"/>
      <c r="AG218" s="557"/>
      <c r="AH218" s="557"/>
      <c r="AI218" s="557"/>
      <c r="AJ218" s="557"/>
      <c r="AK218" s="557"/>
      <c r="AL218" s="557"/>
      <c r="AM218" s="557"/>
      <c r="AN218" s="558"/>
      <c r="AP218" s="87" t="s">
        <v>859</v>
      </c>
      <c r="AT218" s="559" t="str">
        <f t="shared" ca="1" si="40"/>
        <v>AH</v>
      </c>
      <c r="AU218" s="559">
        <f t="shared" si="43"/>
        <v>189</v>
      </c>
      <c r="AV218" s="285" t="str">
        <f t="shared" ca="1" si="41"/>
        <v>AH189</v>
      </c>
      <c r="AW218" s="293">
        <f t="shared" si="38"/>
        <v>7</v>
      </c>
      <c r="AX218" s="285" t="str">
        <f t="shared" ca="1" si="36"/>
        <v>7. Ownership - Capital Costs</v>
      </c>
      <c r="AY218" s="293" t="s">
        <v>1570</v>
      </c>
      <c r="AZ218" s="285" t="s">
        <v>1578</v>
      </c>
      <c r="BA218" s="285">
        <v>2049</v>
      </c>
      <c r="BB218" s="285" t="str">
        <f t="shared" ca="1" si="42"/>
        <v>7_AH189_Generation_facility_2049</v>
      </c>
      <c r="BC218" s="285" t="s">
        <v>574</v>
      </c>
      <c r="BD218" s="285"/>
      <c r="BE218" s="293" t="str">
        <f t="shared" si="39"/>
        <v>&gt;=0</v>
      </c>
      <c r="BF218" s="293" t="s">
        <v>84</v>
      </c>
      <c r="BG218" s="293" t="s">
        <v>84</v>
      </c>
    </row>
    <row r="219" spans="1:59" ht="13.5" hidden="1" thickBot="1">
      <c r="A219" s="197"/>
      <c r="B219" s="763"/>
      <c r="C219" s="247"/>
      <c r="D219" s="764"/>
      <c r="E219" s="556"/>
      <c r="F219" s="556"/>
      <c r="G219" s="556"/>
      <c r="H219" s="556"/>
      <c r="I219" s="556"/>
      <c r="J219" s="556"/>
      <c r="K219" s="556"/>
      <c r="L219" s="556"/>
      <c r="M219" s="556"/>
      <c r="N219" s="556"/>
      <c r="O219" s="556"/>
      <c r="P219" s="556"/>
      <c r="Q219" s="556"/>
      <c r="R219" s="556"/>
      <c r="S219" s="556"/>
      <c r="T219" s="556"/>
      <c r="U219" s="556"/>
      <c r="V219" s="556"/>
      <c r="W219" s="556"/>
      <c r="X219" s="556"/>
      <c r="Y219" s="556"/>
      <c r="Z219" s="556"/>
      <c r="AA219" s="556"/>
      <c r="AB219" s="556"/>
      <c r="AC219" s="556"/>
      <c r="AD219" s="557"/>
      <c r="AE219" s="557"/>
      <c r="AF219" s="557"/>
      <c r="AG219" s="557"/>
      <c r="AH219" s="557"/>
      <c r="AI219" s="557"/>
      <c r="AJ219" s="557"/>
      <c r="AK219" s="557"/>
      <c r="AL219" s="557"/>
      <c r="AM219" s="557"/>
      <c r="AN219" s="558"/>
      <c r="AP219" s="87" t="s">
        <v>859</v>
      </c>
      <c r="AT219" s="559" t="str">
        <f t="shared" ca="1" si="40"/>
        <v>AI</v>
      </c>
      <c r="AU219" s="559">
        <f t="shared" si="43"/>
        <v>189</v>
      </c>
      <c r="AV219" s="285" t="str">
        <f t="shared" ca="1" si="41"/>
        <v>AI189</v>
      </c>
      <c r="AW219" s="293">
        <f t="shared" si="38"/>
        <v>7</v>
      </c>
      <c r="AX219" s="285" t="str">
        <f t="shared" ca="1" si="36"/>
        <v>7. Ownership - Capital Costs</v>
      </c>
      <c r="AY219" s="293" t="s">
        <v>1570</v>
      </c>
      <c r="AZ219" s="285" t="s">
        <v>1578</v>
      </c>
      <c r="BA219" s="285">
        <v>2050</v>
      </c>
      <c r="BB219" s="285" t="str">
        <f t="shared" ca="1" si="42"/>
        <v>7_AI189_Generation_facility_2050</v>
      </c>
      <c r="BC219" s="285" t="s">
        <v>574</v>
      </c>
      <c r="BD219" s="285"/>
      <c r="BE219" s="293" t="str">
        <f t="shared" si="39"/>
        <v>&gt;=0</v>
      </c>
      <c r="BF219" s="293" t="s">
        <v>84</v>
      </c>
      <c r="BG219" s="293" t="s">
        <v>84</v>
      </c>
    </row>
    <row r="220" spans="1:59" ht="13.5" hidden="1" thickBot="1">
      <c r="A220" s="197"/>
      <c r="B220" s="763"/>
      <c r="C220" s="247"/>
      <c r="D220" s="764"/>
      <c r="E220" s="556"/>
      <c r="F220" s="556"/>
      <c r="G220" s="556"/>
      <c r="H220" s="556"/>
      <c r="I220" s="556"/>
      <c r="J220" s="556"/>
      <c r="K220" s="556"/>
      <c r="L220" s="556"/>
      <c r="M220" s="556"/>
      <c r="N220" s="556"/>
      <c r="O220" s="556"/>
      <c r="P220" s="556"/>
      <c r="Q220" s="556"/>
      <c r="R220" s="556"/>
      <c r="S220" s="556"/>
      <c r="T220" s="556"/>
      <c r="U220" s="556"/>
      <c r="V220" s="556"/>
      <c r="W220" s="556"/>
      <c r="X220" s="556"/>
      <c r="Y220" s="556"/>
      <c r="Z220" s="556"/>
      <c r="AA220" s="556"/>
      <c r="AB220" s="556"/>
      <c r="AC220" s="556"/>
      <c r="AD220" s="557"/>
      <c r="AE220" s="557"/>
      <c r="AF220" s="557"/>
      <c r="AG220" s="557"/>
      <c r="AH220" s="557"/>
      <c r="AI220" s="557"/>
      <c r="AJ220" s="557"/>
      <c r="AK220" s="557"/>
      <c r="AL220" s="557"/>
      <c r="AM220" s="557"/>
      <c r="AN220" s="558"/>
      <c r="AP220" s="87" t="s">
        <v>859</v>
      </c>
      <c r="AT220" s="559" t="str">
        <f t="shared" ca="1" si="40"/>
        <v>AJ</v>
      </c>
      <c r="AU220" s="559">
        <f t="shared" si="43"/>
        <v>189</v>
      </c>
      <c r="AV220" s="285" t="str">
        <f t="shared" ca="1" si="41"/>
        <v>AJ189</v>
      </c>
      <c r="AW220" s="293">
        <f t="shared" si="38"/>
        <v>7</v>
      </c>
      <c r="AX220" s="285" t="str">
        <f t="shared" ca="1" si="36"/>
        <v>7. Ownership - Capital Costs</v>
      </c>
      <c r="AY220" s="293" t="s">
        <v>1570</v>
      </c>
      <c r="AZ220" s="285" t="s">
        <v>1578</v>
      </c>
      <c r="BA220" s="285">
        <v>2051</v>
      </c>
      <c r="BB220" s="285" t="str">
        <f t="shared" ca="1" si="42"/>
        <v>7_AJ189_Generation_facility_2051</v>
      </c>
      <c r="BC220" s="285" t="s">
        <v>574</v>
      </c>
      <c r="BD220" s="285"/>
      <c r="BE220" s="293" t="str">
        <f t="shared" si="39"/>
        <v>&gt;=0</v>
      </c>
      <c r="BF220" s="293" t="s">
        <v>84</v>
      </c>
      <c r="BG220" s="293" t="s">
        <v>84</v>
      </c>
    </row>
    <row r="221" spans="1:59" ht="13.5" hidden="1" thickBot="1">
      <c r="A221" s="197"/>
      <c r="B221" s="763"/>
      <c r="C221" s="247"/>
      <c r="D221" s="764"/>
      <c r="E221" s="556"/>
      <c r="F221" s="556"/>
      <c r="G221" s="556"/>
      <c r="H221" s="556"/>
      <c r="I221" s="556"/>
      <c r="J221" s="556"/>
      <c r="K221" s="556"/>
      <c r="L221" s="556"/>
      <c r="M221" s="556"/>
      <c r="N221" s="556"/>
      <c r="O221" s="556"/>
      <c r="P221" s="556"/>
      <c r="Q221" s="556"/>
      <c r="R221" s="556"/>
      <c r="S221" s="556"/>
      <c r="T221" s="556"/>
      <c r="U221" s="556"/>
      <c r="V221" s="556"/>
      <c r="W221" s="556"/>
      <c r="X221" s="556"/>
      <c r="Y221" s="556"/>
      <c r="Z221" s="556"/>
      <c r="AA221" s="556"/>
      <c r="AB221" s="556"/>
      <c r="AC221" s="556"/>
      <c r="AD221" s="557"/>
      <c r="AE221" s="557"/>
      <c r="AF221" s="557"/>
      <c r="AG221" s="557"/>
      <c r="AH221" s="557"/>
      <c r="AI221" s="557"/>
      <c r="AJ221" s="557"/>
      <c r="AK221" s="557"/>
      <c r="AL221" s="557"/>
      <c r="AM221" s="557"/>
      <c r="AN221" s="558"/>
      <c r="AP221" s="87" t="s">
        <v>859</v>
      </c>
      <c r="AT221" s="559" t="str">
        <f t="shared" ca="1" si="40"/>
        <v>AK</v>
      </c>
      <c r="AU221" s="559">
        <f t="shared" si="43"/>
        <v>189</v>
      </c>
      <c r="AV221" s="285" t="str">
        <f t="shared" ca="1" si="41"/>
        <v>AK189</v>
      </c>
      <c r="AW221" s="293">
        <f t="shared" si="38"/>
        <v>7</v>
      </c>
      <c r="AX221" s="285" t="str">
        <f t="shared" ca="1" si="36"/>
        <v>7. Ownership - Capital Costs</v>
      </c>
      <c r="AY221" s="293" t="s">
        <v>1570</v>
      </c>
      <c r="AZ221" s="285" t="s">
        <v>1578</v>
      </c>
      <c r="BA221" s="285">
        <v>2052</v>
      </c>
      <c r="BB221" s="285" t="str">
        <f t="shared" ca="1" si="42"/>
        <v>7_AK189_Generation_facility_2052</v>
      </c>
      <c r="BC221" s="285" t="s">
        <v>574</v>
      </c>
      <c r="BD221" s="285"/>
      <c r="BE221" s="293" t="str">
        <f t="shared" si="39"/>
        <v>&gt;=0</v>
      </c>
      <c r="BF221" s="293" t="s">
        <v>84</v>
      </c>
      <c r="BG221" s="293" t="s">
        <v>84</v>
      </c>
    </row>
    <row r="222" spans="1:59" ht="13.5" hidden="1" thickBot="1">
      <c r="A222" s="197"/>
      <c r="B222" s="763"/>
      <c r="C222" s="247"/>
      <c r="D222" s="764"/>
      <c r="E222" s="556"/>
      <c r="F222" s="556"/>
      <c r="G222" s="556"/>
      <c r="H222" s="556"/>
      <c r="I222" s="556"/>
      <c r="J222" s="556"/>
      <c r="K222" s="556"/>
      <c r="L222" s="556"/>
      <c r="M222" s="556"/>
      <c r="N222" s="556"/>
      <c r="O222" s="556"/>
      <c r="P222" s="556"/>
      <c r="Q222" s="556"/>
      <c r="R222" s="556"/>
      <c r="S222" s="556"/>
      <c r="T222" s="556"/>
      <c r="U222" s="556"/>
      <c r="V222" s="556"/>
      <c r="W222" s="556"/>
      <c r="X222" s="556"/>
      <c r="Y222" s="556"/>
      <c r="Z222" s="556"/>
      <c r="AA222" s="556"/>
      <c r="AB222" s="556"/>
      <c r="AC222" s="556"/>
      <c r="AD222" s="557"/>
      <c r="AE222" s="557"/>
      <c r="AF222" s="557"/>
      <c r="AG222" s="557"/>
      <c r="AH222" s="557"/>
      <c r="AI222" s="557"/>
      <c r="AJ222" s="557"/>
      <c r="AK222" s="557"/>
      <c r="AL222" s="557"/>
      <c r="AM222" s="557"/>
      <c r="AN222" s="558"/>
      <c r="AP222" s="87" t="s">
        <v>859</v>
      </c>
      <c r="AT222" s="559" t="str">
        <f t="shared" ca="1" si="40"/>
        <v>AL</v>
      </c>
      <c r="AU222" s="559">
        <f t="shared" si="43"/>
        <v>189</v>
      </c>
      <c r="AV222" s="285" t="str">
        <f t="shared" ca="1" si="41"/>
        <v>AL189</v>
      </c>
      <c r="AW222" s="293">
        <f t="shared" si="38"/>
        <v>7</v>
      </c>
      <c r="AX222" s="285" t="str">
        <f t="shared" ca="1" si="36"/>
        <v>7. Ownership - Capital Costs</v>
      </c>
      <c r="AY222" s="293" t="s">
        <v>1570</v>
      </c>
      <c r="AZ222" s="285" t="s">
        <v>1578</v>
      </c>
      <c r="BA222" s="285">
        <v>2053</v>
      </c>
      <c r="BB222" s="285" t="str">
        <f t="shared" ca="1" si="42"/>
        <v>7_AL189_Generation_facility_2053</v>
      </c>
      <c r="BC222" s="285" t="s">
        <v>574</v>
      </c>
      <c r="BD222" s="285"/>
      <c r="BE222" s="293" t="str">
        <f t="shared" si="39"/>
        <v>&gt;=0</v>
      </c>
      <c r="BF222" s="293" t="s">
        <v>84</v>
      </c>
      <c r="BG222" s="293" t="s">
        <v>84</v>
      </c>
    </row>
    <row r="223" spans="1:59" ht="13.5" hidden="1" thickBot="1">
      <c r="A223" s="197"/>
      <c r="B223" s="763"/>
      <c r="C223" s="247"/>
      <c r="D223" s="764"/>
      <c r="E223" s="556"/>
      <c r="F223" s="556"/>
      <c r="G223" s="556"/>
      <c r="H223" s="556"/>
      <c r="I223" s="556"/>
      <c r="J223" s="556"/>
      <c r="K223" s="556"/>
      <c r="L223" s="556"/>
      <c r="M223" s="556"/>
      <c r="N223" s="556"/>
      <c r="O223" s="556"/>
      <c r="P223" s="556"/>
      <c r="Q223" s="556"/>
      <c r="R223" s="556"/>
      <c r="S223" s="556"/>
      <c r="T223" s="556"/>
      <c r="U223" s="556"/>
      <c r="V223" s="556"/>
      <c r="W223" s="556"/>
      <c r="X223" s="556"/>
      <c r="Y223" s="556"/>
      <c r="Z223" s="556"/>
      <c r="AA223" s="556"/>
      <c r="AB223" s="556"/>
      <c r="AC223" s="556"/>
      <c r="AD223" s="557"/>
      <c r="AE223" s="557"/>
      <c r="AF223" s="557"/>
      <c r="AG223" s="557"/>
      <c r="AH223" s="557"/>
      <c r="AI223" s="557"/>
      <c r="AJ223" s="557"/>
      <c r="AK223" s="557"/>
      <c r="AL223" s="557"/>
      <c r="AM223" s="557"/>
      <c r="AN223" s="558"/>
      <c r="AP223" s="87" t="s">
        <v>859</v>
      </c>
      <c r="AT223" s="559" t="str">
        <f t="shared" ca="1" si="40"/>
        <v>AM</v>
      </c>
      <c r="AU223" s="559">
        <f t="shared" si="43"/>
        <v>189</v>
      </c>
      <c r="AV223" s="285" t="str">
        <f t="shared" ca="1" si="41"/>
        <v>AM189</v>
      </c>
      <c r="AW223" s="293">
        <f t="shared" si="38"/>
        <v>7</v>
      </c>
      <c r="AX223" s="285" t="str">
        <f t="shared" ca="1" si="36"/>
        <v>7. Ownership - Capital Costs</v>
      </c>
      <c r="AY223" s="293" t="s">
        <v>1570</v>
      </c>
      <c r="AZ223" s="285" t="s">
        <v>1578</v>
      </c>
      <c r="BA223" s="285">
        <v>2054</v>
      </c>
      <c r="BB223" s="285" t="str">
        <f t="shared" ca="1" si="42"/>
        <v>7_AM189_Generation_facility_2054</v>
      </c>
      <c r="BC223" s="285" t="s">
        <v>574</v>
      </c>
      <c r="BD223" s="285"/>
      <c r="BE223" s="293" t="str">
        <f t="shared" si="39"/>
        <v>&gt;=0</v>
      </c>
      <c r="BF223" s="293" t="s">
        <v>84</v>
      </c>
      <c r="BG223" s="293" t="s">
        <v>84</v>
      </c>
    </row>
    <row r="224" spans="1:59" ht="13.5" hidden="1" thickBot="1">
      <c r="A224" s="197"/>
      <c r="B224" s="763"/>
      <c r="C224" s="247"/>
      <c r="D224" s="764"/>
      <c r="E224" s="556"/>
      <c r="F224" s="556"/>
      <c r="G224" s="556"/>
      <c r="H224" s="556"/>
      <c r="I224" s="556"/>
      <c r="J224" s="556"/>
      <c r="K224" s="556"/>
      <c r="L224" s="556"/>
      <c r="M224" s="556"/>
      <c r="N224" s="556"/>
      <c r="O224" s="556"/>
      <c r="P224" s="556"/>
      <c r="Q224" s="556"/>
      <c r="R224" s="556"/>
      <c r="S224" s="556"/>
      <c r="T224" s="556"/>
      <c r="U224" s="556"/>
      <c r="V224" s="556"/>
      <c r="W224" s="556"/>
      <c r="X224" s="556"/>
      <c r="Y224" s="556"/>
      <c r="Z224" s="556"/>
      <c r="AA224" s="556"/>
      <c r="AB224" s="556"/>
      <c r="AC224" s="556"/>
      <c r="AD224" s="557"/>
      <c r="AE224" s="557"/>
      <c r="AF224" s="557"/>
      <c r="AG224" s="557"/>
      <c r="AH224" s="557"/>
      <c r="AI224" s="557"/>
      <c r="AJ224" s="557"/>
      <c r="AK224" s="557"/>
      <c r="AL224" s="557"/>
      <c r="AM224" s="557"/>
      <c r="AN224" s="558"/>
      <c r="AP224" s="87" t="s">
        <v>859</v>
      </c>
      <c r="AT224" s="559" t="str">
        <f t="shared" ca="1" si="40"/>
        <v>AN</v>
      </c>
      <c r="AU224" s="559">
        <f t="shared" si="43"/>
        <v>189</v>
      </c>
      <c r="AV224" s="285" t="str">
        <f t="shared" ca="1" si="41"/>
        <v>AN189</v>
      </c>
      <c r="AW224" s="293">
        <v>7</v>
      </c>
      <c r="AX224" s="285" t="str">
        <f t="shared" ca="1" si="36"/>
        <v>7. Ownership - Capital Costs</v>
      </c>
      <c r="AY224" s="293" t="s">
        <v>1570</v>
      </c>
      <c r="AZ224" s="285" t="s">
        <v>1578</v>
      </c>
      <c r="BA224" s="285" t="s">
        <v>1572</v>
      </c>
      <c r="BB224" s="285" t="str">
        <f t="shared" ca="1" si="42"/>
        <v>7_AN189_Generation_facility_Additional_Info</v>
      </c>
      <c r="BC224" s="293" t="s">
        <v>255</v>
      </c>
      <c r="BD224" s="293">
        <v>100</v>
      </c>
      <c r="BF224" s="293" t="s">
        <v>84</v>
      </c>
      <c r="BG224" s="293" t="s">
        <v>84</v>
      </c>
    </row>
    <row r="225" spans="1:59" ht="13.5" thickBot="1">
      <c r="A225" s="197">
        <f>+A189+1</f>
        <v>8</v>
      </c>
      <c r="B225" s="763"/>
      <c r="C225" s="247" t="s">
        <v>1579</v>
      </c>
      <c r="D225" s="764" t="s">
        <v>1569</v>
      </c>
      <c r="E225" s="540"/>
      <c r="F225" s="540"/>
      <c r="G225" s="540"/>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1"/>
      <c r="AE225" s="541"/>
      <c r="AF225" s="541"/>
      <c r="AG225" s="541"/>
      <c r="AH225" s="541"/>
      <c r="AI225" s="541"/>
      <c r="AJ225" s="541"/>
      <c r="AK225" s="541"/>
      <c r="AL225" s="541"/>
      <c r="AM225" s="541"/>
      <c r="AN225" s="246"/>
      <c r="AR225" s="87" t="s">
        <v>40</v>
      </c>
      <c r="AS225" s="560" t="str">
        <f ca="1">SUBSTITUTE(CELL("address",E225),"$","")</f>
        <v>E225</v>
      </c>
      <c r="AT225" s="561" t="str">
        <f ca="1">CHAR(CODE(AS225))</f>
        <v>E</v>
      </c>
      <c r="AU225" s="561">
        <f>ROW(AS225)</f>
        <v>225</v>
      </c>
      <c r="AV225" s="562" t="str">
        <f ca="1">CONCATENATE(AT225&amp;AU225)</f>
        <v>E225</v>
      </c>
      <c r="AW225" s="555">
        <f t="shared" si="38"/>
        <v>7</v>
      </c>
      <c r="AX225" s="562" t="str">
        <f t="shared" ca="1" si="36"/>
        <v>7. Ownership - Capital Costs</v>
      </c>
      <c r="AY225" s="555" t="s">
        <v>1570</v>
      </c>
      <c r="AZ225" s="562" t="s">
        <v>1580</v>
      </c>
      <c r="BA225" s="562">
        <v>2020</v>
      </c>
      <c r="BB225" s="562" t="str">
        <f ca="1">AW225&amp;"_"&amp;AV225&amp;"_"&amp;AZ225&amp;"_"&amp;BA225</f>
        <v>7_E225_OM_building_2020</v>
      </c>
      <c r="BC225" s="562" t="s">
        <v>574</v>
      </c>
      <c r="BD225" s="562"/>
      <c r="BE225" s="555" t="str">
        <f t="shared" ref="BE225:BE259" si="44">"&gt;=0"</f>
        <v>&gt;=0</v>
      </c>
      <c r="BF225" s="555" t="s">
        <v>84</v>
      </c>
      <c r="BG225" s="555" t="s">
        <v>84</v>
      </c>
    </row>
    <row r="226" spans="1:59" ht="13.5" hidden="1" thickBot="1">
      <c r="A226" s="197"/>
      <c r="B226" s="763"/>
      <c r="C226" s="247"/>
      <c r="D226" s="764"/>
      <c r="E226" s="556"/>
      <c r="F226" s="556"/>
      <c r="G226" s="556"/>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7"/>
      <c r="AE226" s="557"/>
      <c r="AF226" s="557"/>
      <c r="AG226" s="557"/>
      <c r="AH226" s="557"/>
      <c r="AI226" s="557"/>
      <c r="AJ226" s="557"/>
      <c r="AK226" s="557"/>
      <c r="AL226" s="557"/>
      <c r="AM226" s="557"/>
      <c r="AN226" s="558"/>
      <c r="AP226" s="87" t="s">
        <v>859</v>
      </c>
      <c r="AT226" s="559" t="str">
        <f t="shared" ref="AT226:AT260" ca="1" si="45">IF(AT225="Z","AA",IF(LEN(AT225)=1,CHAR(CODE(AT225)+1),IF(RIGHT(AT225,1)="Z",CHAR(CODE(LEFT(AT225,1))+1),LEFT(AT225,1))&amp;CHAR(65+MOD(CODE(RIGHT(AT225,1))+1-65,26))))</f>
        <v>F</v>
      </c>
      <c r="AU226" s="559">
        <f>AU225</f>
        <v>225</v>
      </c>
      <c r="AV226" s="285" t="str">
        <f t="shared" ref="AV226:AV260" ca="1" si="46">CONCATENATE(AT226&amp;AU226)</f>
        <v>F225</v>
      </c>
      <c r="AW226" s="293">
        <f t="shared" si="38"/>
        <v>7</v>
      </c>
      <c r="AX226" s="285" t="str">
        <f t="shared" ca="1" si="36"/>
        <v>7. Ownership - Capital Costs</v>
      </c>
      <c r="AY226" s="293" t="s">
        <v>1570</v>
      </c>
      <c r="AZ226" s="285" t="s">
        <v>1580</v>
      </c>
      <c r="BA226" s="285">
        <v>2021</v>
      </c>
      <c r="BB226" s="285" t="str">
        <f t="shared" ref="BB226:BB260" ca="1" si="47">AW226&amp;"_"&amp;AV226&amp;"_"&amp;AZ226&amp;"_"&amp;BA226</f>
        <v>7_F225_OM_building_2021</v>
      </c>
      <c r="BC226" s="285" t="s">
        <v>574</v>
      </c>
      <c r="BD226" s="285"/>
      <c r="BE226" s="293" t="str">
        <f t="shared" si="44"/>
        <v>&gt;=0</v>
      </c>
      <c r="BF226" s="293" t="s">
        <v>84</v>
      </c>
      <c r="BG226" s="293" t="s">
        <v>84</v>
      </c>
    </row>
    <row r="227" spans="1:59" ht="13.5" hidden="1" thickBot="1">
      <c r="A227" s="197"/>
      <c r="B227" s="763"/>
      <c r="C227" s="247"/>
      <c r="D227" s="764"/>
      <c r="E227" s="556"/>
      <c r="F227" s="556"/>
      <c r="G227" s="556"/>
      <c r="H227" s="556"/>
      <c r="I227" s="556"/>
      <c r="J227" s="556"/>
      <c r="K227" s="556"/>
      <c r="L227" s="556"/>
      <c r="M227" s="556"/>
      <c r="N227" s="556"/>
      <c r="O227" s="556"/>
      <c r="P227" s="556"/>
      <c r="Q227" s="556"/>
      <c r="R227" s="556"/>
      <c r="S227" s="556"/>
      <c r="T227" s="556"/>
      <c r="U227" s="556"/>
      <c r="V227" s="556"/>
      <c r="W227" s="556"/>
      <c r="X227" s="556"/>
      <c r="Y227" s="556"/>
      <c r="Z227" s="556"/>
      <c r="AA227" s="556"/>
      <c r="AB227" s="556"/>
      <c r="AC227" s="556"/>
      <c r="AD227" s="557"/>
      <c r="AE227" s="557"/>
      <c r="AF227" s="557"/>
      <c r="AG227" s="557"/>
      <c r="AH227" s="557"/>
      <c r="AI227" s="557"/>
      <c r="AJ227" s="557"/>
      <c r="AK227" s="557"/>
      <c r="AL227" s="557"/>
      <c r="AM227" s="557"/>
      <c r="AN227" s="558"/>
      <c r="AP227" s="87" t="s">
        <v>859</v>
      </c>
      <c r="AT227" s="559" t="str">
        <f t="shared" ca="1" si="45"/>
        <v>G</v>
      </c>
      <c r="AU227" s="559">
        <f t="shared" ref="AU227:AU260" si="48">AU226</f>
        <v>225</v>
      </c>
      <c r="AV227" s="285" t="str">
        <f t="shared" ca="1" si="46"/>
        <v>G225</v>
      </c>
      <c r="AW227" s="293">
        <f t="shared" si="38"/>
        <v>7</v>
      </c>
      <c r="AX227" s="285" t="str">
        <f t="shared" ca="1" si="36"/>
        <v>7. Ownership - Capital Costs</v>
      </c>
      <c r="AY227" s="293" t="s">
        <v>1570</v>
      </c>
      <c r="AZ227" s="285" t="s">
        <v>1580</v>
      </c>
      <c r="BA227" s="285">
        <v>2022</v>
      </c>
      <c r="BB227" s="285" t="str">
        <f t="shared" ca="1" si="47"/>
        <v>7_G225_OM_building_2022</v>
      </c>
      <c r="BC227" s="285" t="s">
        <v>574</v>
      </c>
      <c r="BD227" s="285"/>
      <c r="BE227" s="293" t="str">
        <f t="shared" si="44"/>
        <v>&gt;=0</v>
      </c>
      <c r="BF227" s="293" t="s">
        <v>84</v>
      </c>
      <c r="BG227" s="293" t="s">
        <v>84</v>
      </c>
    </row>
    <row r="228" spans="1:59" ht="13.5" hidden="1" thickBot="1">
      <c r="A228" s="197"/>
      <c r="B228" s="763"/>
      <c r="C228" s="247"/>
      <c r="D228" s="764"/>
      <c r="E228" s="556"/>
      <c r="F228" s="556"/>
      <c r="G228" s="556"/>
      <c r="H228" s="556"/>
      <c r="I228" s="556"/>
      <c r="J228" s="556"/>
      <c r="K228" s="556"/>
      <c r="L228" s="556"/>
      <c r="M228" s="556"/>
      <c r="N228" s="556"/>
      <c r="O228" s="556"/>
      <c r="P228" s="556"/>
      <c r="Q228" s="556"/>
      <c r="R228" s="556"/>
      <c r="S228" s="556"/>
      <c r="T228" s="556"/>
      <c r="U228" s="556"/>
      <c r="V228" s="556"/>
      <c r="W228" s="556"/>
      <c r="X228" s="556"/>
      <c r="Y228" s="556"/>
      <c r="Z228" s="556"/>
      <c r="AA228" s="556"/>
      <c r="AB228" s="556"/>
      <c r="AC228" s="556"/>
      <c r="AD228" s="557"/>
      <c r="AE228" s="557"/>
      <c r="AF228" s="557"/>
      <c r="AG228" s="557"/>
      <c r="AH228" s="557"/>
      <c r="AI228" s="557"/>
      <c r="AJ228" s="557"/>
      <c r="AK228" s="557"/>
      <c r="AL228" s="557"/>
      <c r="AM228" s="557"/>
      <c r="AN228" s="558"/>
      <c r="AP228" s="87" t="s">
        <v>859</v>
      </c>
      <c r="AT228" s="559" t="str">
        <f t="shared" ca="1" si="45"/>
        <v>H</v>
      </c>
      <c r="AU228" s="559">
        <f t="shared" si="48"/>
        <v>225</v>
      </c>
      <c r="AV228" s="285" t="str">
        <f t="shared" ca="1" si="46"/>
        <v>H225</v>
      </c>
      <c r="AW228" s="293">
        <f t="shared" si="38"/>
        <v>7</v>
      </c>
      <c r="AX228" s="285" t="str">
        <f t="shared" ca="1" si="36"/>
        <v>7. Ownership - Capital Costs</v>
      </c>
      <c r="AY228" s="293" t="s">
        <v>1570</v>
      </c>
      <c r="AZ228" s="285" t="s">
        <v>1580</v>
      </c>
      <c r="BA228" s="285">
        <v>2023</v>
      </c>
      <c r="BB228" s="285" t="str">
        <f t="shared" ca="1" si="47"/>
        <v>7_H225_OM_building_2023</v>
      </c>
      <c r="BC228" s="285" t="s">
        <v>574</v>
      </c>
      <c r="BD228" s="285"/>
      <c r="BE228" s="293" t="str">
        <f t="shared" si="44"/>
        <v>&gt;=0</v>
      </c>
      <c r="BF228" s="293" t="s">
        <v>84</v>
      </c>
      <c r="BG228" s="293" t="s">
        <v>84</v>
      </c>
    </row>
    <row r="229" spans="1:59" ht="13.5" hidden="1" thickBot="1">
      <c r="A229" s="197"/>
      <c r="B229" s="763"/>
      <c r="C229" s="247"/>
      <c r="D229" s="764"/>
      <c r="E229" s="556"/>
      <c r="F229" s="556"/>
      <c r="G229" s="556"/>
      <c r="H229" s="556"/>
      <c r="I229" s="556"/>
      <c r="J229" s="556"/>
      <c r="K229" s="556"/>
      <c r="L229" s="556"/>
      <c r="M229" s="556"/>
      <c r="N229" s="556"/>
      <c r="O229" s="556"/>
      <c r="P229" s="556"/>
      <c r="Q229" s="556"/>
      <c r="R229" s="556"/>
      <c r="S229" s="556"/>
      <c r="T229" s="556"/>
      <c r="U229" s="556"/>
      <c r="V229" s="556"/>
      <c r="W229" s="556"/>
      <c r="X229" s="556"/>
      <c r="Y229" s="556"/>
      <c r="Z229" s="556"/>
      <c r="AA229" s="556"/>
      <c r="AB229" s="556"/>
      <c r="AC229" s="556"/>
      <c r="AD229" s="557"/>
      <c r="AE229" s="557"/>
      <c r="AF229" s="557"/>
      <c r="AG229" s="557"/>
      <c r="AH229" s="557"/>
      <c r="AI229" s="557"/>
      <c r="AJ229" s="557"/>
      <c r="AK229" s="557"/>
      <c r="AL229" s="557"/>
      <c r="AM229" s="557"/>
      <c r="AN229" s="558"/>
      <c r="AP229" s="87" t="s">
        <v>859</v>
      </c>
      <c r="AT229" s="559" t="str">
        <f t="shared" ca="1" si="45"/>
        <v>I</v>
      </c>
      <c r="AU229" s="559">
        <f t="shared" si="48"/>
        <v>225</v>
      </c>
      <c r="AV229" s="285" t="str">
        <f t="shared" ca="1" si="46"/>
        <v>I225</v>
      </c>
      <c r="AW229" s="293">
        <f t="shared" si="38"/>
        <v>7</v>
      </c>
      <c r="AX229" s="285" t="str">
        <f t="shared" ca="1" si="36"/>
        <v>7. Ownership - Capital Costs</v>
      </c>
      <c r="AY229" s="293" t="s">
        <v>1570</v>
      </c>
      <c r="AZ229" s="285" t="s">
        <v>1580</v>
      </c>
      <c r="BA229" s="285">
        <v>2024</v>
      </c>
      <c r="BB229" s="285" t="str">
        <f t="shared" ca="1" si="47"/>
        <v>7_I225_OM_building_2024</v>
      </c>
      <c r="BC229" s="285" t="s">
        <v>574</v>
      </c>
      <c r="BD229" s="285"/>
      <c r="BE229" s="293" t="str">
        <f t="shared" si="44"/>
        <v>&gt;=0</v>
      </c>
      <c r="BF229" s="293" t="s">
        <v>84</v>
      </c>
      <c r="BG229" s="293" t="s">
        <v>84</v>
      </c>
    </row>
    <row r="230" spans="1:59" ht="13.5" hidden="1" thickBot="1">
      <c r="A230" s="197"/>
      <c r="B230" s="763"/>
      <c r="C230" s="247"/>
      <c r="D230" s="764"/>
      <c r="E230" s="556"/>
      <c r="F230" s="556"/>
      <c r="G230" s="556"/>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7"/>
      <c r="AE230" s="557"/>
      <c r="AF230" s="557"/>
      <c r="AG230" s="557"/>
      <c r="AH230" s="557"/>
      <c r="AI230" s="557"/>
      <c r="AJ230" s="557"/>
      <c r="AK230" s="557"/>
      <c r="AL230" s="557"/>
      <c r="AM230" s="557"/>
      <c r="AN230" s="558"/>
      <c r="AP230" s="87" t="s">
        <v>859</v>
      </c>
      <c r="AT230" s="559" t="str">
        <f t="shared" ca="1" si="45"/>
        <v>J</v>
      </c>
      <c r="AU230" s="559">
        <f t="shared" si="48"/>
        <v>225</v>
      </c>
      <c r="AV230" s="285" t="str">
        <f t="shared" ca="1" si="46"/>
        <v>J225</v>
      </c>
      <c r="AW230" s="293">
        <f t="shared" si="38"/>
        <v>7</v>
      </c>
      <c r="AX230" s="285" t="str">
        <f t="shared" ca="1" si="36"/>
        <v>7. Ownership - Capital Costs</v>
      </c>
      <c r="AY230" s="293" t="s">
        <v>1570</v>
      </c>
      <c r="AZ230" s="285" t="s">
        <v>1580</v>
      </c>
      <c r="BA230" s="285">
        <v>2025</v>
      </c>
      <c r="BB230" s="285" t="str">
        <f t="shared" ca="1" si="47"/>
        <v>7_J225_OM_building_2025</v>
      </c>
      <c r="BC230" s="285" t="s">
        <v>574</v>
      </c>
      <c r="BD230" s="285"/>
      <c r="BE230" s="293" t="str">
        <f t="shared" si="44"/>
        <v>&gt;=0</v>
      </c>
      <c r="BF230" s="293" t="s">
        <v>84</v>
      </c>
      <c r="BG230" s="293" t="s">
        <v>84</v>
      </c>
    </row>
    <row r="231" spans="1:59" ht="13.5" hidden="1" thickBot="1">
      <c r="A231" s="197"/>
      <c r="B231" s="763"/>
      <c r="C231" s="247"/>
      <c r="D231" s="764"/>
      <c r="E231" s="556"/>
      <c r="F231" s="556"/>
      <c r="G231" s="556"/>
      <c r="H231" s="556"/>
      <c r="I231" s="556"/>
      <c r="J231" s="556"/>
      <c r="K231" s="556"/>
      <c r="L231" s="556"/>
      <c r="M231" s="556"/>
      <c r="N231" s="556"/>
      <c r="O231" s="556"/>
      <c r="P231" s="556"/>
      <c r="Q231" s="556"/>
      <c r="R231" s="556"/>
      <c r="S231" s="556"/>
      <c r="T231" s="556"/>
      <c r="U231" s="556"/>
      <c r="V231" s="556"/>
      <c r="W231" s="556"/>
      <c r="X231" s="556"/>
      <c r="Y231" s="556"/>
      <c r="Z231" s="556"/>
      <c r="AA231" s="556"/>
      <c r="AB231" s="556"/>
      <c r="AC231" s="556"/>
      <c r="AD231" s="557"/>
      <c r="AE231" s="557"/>
      <c r="AF231" s="557"/>
      <c r="AG231" s="557"/>
      <c r="AH231" s="557"/>
      <c r="AI231" s="557"/>
      <c r="AJ231" s="557"/>
      <c r="AK231" s="557"/>
      <c r="AL231" s="557"/>
      <c r="AM231" s="557"/>
      <c r="AN231" s="558"/>
      <c r="AP231" s="87" t="s">
        <v>859</v>
      </c>
      <c r="AT231" s="559" t="str">
        <f t="shared" ca="1" si="45"/>
        <v>K</v>
      </c>
      <c r="AU231" s="559">
        <f t="shared" si="48"/>
        <v>225</v>
      </c>
      <c r="AV231" s="285" t="str">
        <f t="shared" ca="1" si="46"/>
        <v>K225</v>
      </c>
      <c r="AW231" s="293">
        <f t="shared" si="38"/>
        <v>7</v>
      </c>
      <c r="AX231" s="285" t="str">
        <f t="shared" ca="1" si="36"/>
        <v>7. Ownership - Capital Costs</v>
      </c>
      <c r="AY231" s="293" t="s">
        <v>1570</v>
      </c>
      <c r="AZ231" s="285" t="s">
        <v>1580</v>
      </c>
      <c r="BA231" s="285">
        <v>2026</v>
      </c>
      <c r="BB231" s="285" t="str">
        <f t="shared" ca="1" si="47"/>
        <v>7_K225_OM_building_2026</v>
      </c>
      <c r="BC231" s="285" t="s">
        <v>574</v>
      </c>
      <c r="BD231" s="285"/>
      <c r="BE231" s="293" t="str">
        <f t="shared" si="44"/>
        <v>&gt;=0</v>
      </c>
      <c r="BF231" s="293" t="s">
        <v>84</v>
      </c>
      <c r="BG231" s="293" t="s">
        <v>84</v>
      </c>
    </row>
    <row r="232" spans="1:59" ht="13.5" hidden="1" thickBot="1">
      <c r="A232" s="197"/>
      <c r="B232" s="763"/>
      <c r="C232" s="247"/>
      <c r="D232" s="764"/>
      <c r="E232" s="556"/>
      <c r="F232" s="556"/>
      <c r="G232" s="556"/>
      <c r="H232" s="556"/>
      <c r="I232" s="556"/>
      <c r="J232" s="556"/>
      <c r="K232" s="556"/>
      <c r="L232" s="556"/>
      <c r="M232" s="556"/>
      <c r="N232" s="556"/>
      <c r="O232" s="556"/>
      <c r="P232" s="556"/>
      <c r="Q232" s="556"/>
      <c r="R232" s="556"/>
      <c r="S232" s="556"/>
      <c r="T232" s="556"/>
      <c r="U232" s="556"/>
      <c r="V232" s="556"/>
      <c r="W232" s="556"/>
      <c r="X232" s="556"/>
      <c r="Y232" s="556"/>
      <c r="Z232" s="556"/>
      <c r="AA232" s="556"/>
      <c r="AB232" s="556"/>
      <c r="AC232" s="556"/>
      <c r="AD232" s="557"/>
      <c r="AE232" s="557"/>
      <c r="AF232" s="557"/>
      <c r="AG232" s="557"/>
      <c r="AH232" s="557"/>
      <c r="AI232" s="557"/>
      <c r="AJ232" s="557"/>
      <c r="AK232" s="557"/>
      <c r="AL232" s="557"/>
      <c r="AM232" s="557"/>
      <c r="AN232" s="558"/>
      <c r="AP232" s="87" t="s">
        <v>859</v>
      </c>
      <c r="AT232" s="559" t="str">
        <f t="shared" ca="1" si="45"/>
        <v>L</v>
      </c>
      <c r="AU232" s="559">
        <f t="shared" si="48"/>
        <v>225</v>
      </c>
      <c r="AV232" s="285" t="str">
        <f t="shared" ca="1" si="46"/>
        <v>L225</v>
      </c>
      <c r="AW232" s="293">
        <f t="shared" si="38"/>
        <v>7</v>
      </c>
      <c r="AX232" s="285" t="str">
        <f t="shared" ca="1" si="36"/>
        <v>7. Ownership - Capital Costs</v>
      </c>
      <c r="AY232" s="293" t="s">
        <v>1570</v>
      </c>
      <c r="AZ232" s="285" t="s">
        <v>1580</v>
      </c>
      <c r="BA232" s="285">
        <v>2027</v>
      </c>
      <c r="BB232" s="285" t="str">
        <f t="shared" ca="1" si="47"/>
        <v>7_L225_OM_building_2027</v>
      </c>
      <c r="BC232" s="285" t="s">
        <v>574</v>
      </c>
      <c r="BD232" s="285"/>
      <c r="BE232" s="293" t="str">
        <f t="shared" si="44"/>
        <v>&gt;=0</v>
      </c>
      <c r="BF232" s="293" t="s">
        <v>84</v>
      </c>
      <c r="BG232" s="293" t="s">
        <v>84</v>
      </c>
    </row>
    <row r="233" spans="1:59" ht="13.5" hidden="1" thickBot="1">
      <c r="A233" s="197"/>
      <c r="B233" s="763"/>
      <c r="C233" s="247"/>
      <c r="D233" s="764"/>
      <c r="E233" s="556"/>
      <c r="F233" s="556"/>
      <c r="G233" s="556"/>
      <c r="H233" s="556"/>
      <c r="I233" s="556"/>
      <c r="J233" s="556"/>
      <c r="K233" s="556"/>
      <c r="L233" s="556"/>
      <c r="M233" s="556"/>
      <c r="N233" s="556"/>
      <c r="O233" s="556"/>
      <c r="P233" s="556"/>
      <c r="Q233" s="556"/>
      <c r="R233" s="556"/>
      <c r="S233" s="556"/>
      <c r="T233" s="556"/>
      <c r="U233" s="556"/>
      <c r="V233" s="556"/>
      <c r="W233" s="556"/>
      <c r="X233" s="556"/>
      <c r="Y233" s="556"/>
      <c r="Z233" s="556"/>
      <c r="AA233" s="556"/>
      <c r="AB233" s="556"/>
      <c r="AC233" s="556"/>
      <c r="AD233" s="557"/>
      <c r="AE233" s="557"/>
      <c r="AF233" s="557"/>
      <c r="AG233" s="557"/>
      <c r="AH233" s="557"/>
      <c r="AI233" s="557"/>
      <c r="AJ233" s="557"/>
      <c r="AK233" s="557"/>
      <c r="AL233" s="557"/>
      <c r="AM233" s="557"/>
      <c r="AN233" s="558"/>
      <c r="AP233" s="87" t="s">
        <v>859</v>
      </c>
      <c r="AT233" s="559" t="str">
        <f t="shared" ca="1" si="45"/>
        <v>M</v>
      </c>
      <c r="AU233" s="559">
        <f t="shared" si="48"/>
        <v>225</v>
      </c>
      <c r="AV233" s="285" t="str">
        <f t="shared" ca="1" si="46"/>
        <v>M225</v>
      </c>
      <c r="AW233" s="293">
        <f t="shared" si="38"/>
        <v>7</v>
      </c>
      <c r="AX233" s="285" t="str">
        <f t="shared" ca="1" si="36"/>
        <v>7. Ownership - Capital Costs</v>
      </c>
      <c r="AY233" s="293" t="s">
        <v>1570</v>
      </c>
      <c r="AZ233" s="285" t="s">
        <v>1580</v>
      </c>
      <c r="BA233" s="285">
        <v>2028</v>
      </c>
      <c r="BB233" s="285" t="str">
        <f t="shared" ca="1" si="47"/>
        <v>7_M225_OM_building_2028</v>
      </c>
      <c r="BC233" s="285" t="s">
        <v>574</v>
      </c>
      <c r="BD233" s="285"/>
      <c r="BE233" s="293" t="str">
        <f t="shared" si="44"/>
        <v>&gt;=0</v>
      </c>
      <c r="BF233" s="293" t="s">
        <v>84</v>
      </c>
      <c r="BG233" s="293" t="s">
        <v>84</v>
      </c>
    </row>
    <row r="234" spans="1:59" ht="13.5" hidden="1" thickBot="1">
      <c r="A234" s="197"/>
      <c r="B234" s="763"/>
      <c r="C234" s="247"/>
      <c r="D234" s="764"/>
      <c r="E234" s="556"/>
      <c r="F234" s="556"/>
      <c r="G234" s="556"/>
      <c r="H234" s="556"/>
      <c r="I234" s="556"/>
      <c r="J234" s="556"/>
      <c r="K234" s="556"/>
      <c r="L234" s="556"/>
      <c r="M234" s="556"/>
      <c r="N234" s="556"/>
      <c r="O234" s="556"/>
      <c r="P234" s="556"/>
      <c r="Q234" s="556"/>
      <c r="R234" s="556"/>
      <c r="S234" s="556"/>
      <c r="T234" s="556"/>
      <c r="U234" s="556"/>
      <c r="V234" s="556"/>
      <c r="W234" s="556"/>
      <c r="X234" s="556"/>
      <c r="Y234" s="556"/>
      <c r="Z234" s="556"/>
      <c r="AA234" s="556"/>
      <c r="AB234" s="556"/>
      <c r="AC234" s="556"/>
      <c r="AD234" s="557"/>
      <c r="AE234" s="557"/>
      <c r="AF234" s="557"/>
      <c r="AG234" s="557"/>
      <c r="AH234" s="557"/>
      <c r="AI234" s="557"/>
      <c r="AJ234" s="557"/>
      <c r="AK234" s="557"/>
      <c r="AL234" s="557"/>
      <c r="AM234" s="557"/>
      <c r="AN234" s="558"/>
      <c r="AP234" s="87" t="s">
        <v>859</v>
      </c>
      <c r="AT234" s="559" t="str">
        <f t="shared" ca="1" si="45"/>
        <v>N</v>
      </c>
      <c r="AU234" s="559">
        <f t="shared" si="48"/>
        <v>225</v>
      </c>
      <c r="AV234" s="285" t="str">
        <f t="shared" ca="1" si="46"/>
        <v>N225</v>
      </c>
      <c r="AW234" s="293">
        <f t="shared" si="38"/>
        <v>7</v>
      </c>
      <c r="AX234" s="285" t="str">
        <f t="shared" ca="1" si="36"/>
        <v>7. Ownership - Capital Costs</v>
      </c>
      <c r="AY234" s="293" t="s">
        <v>1570</v>
      </c>
      <c r="AZ234" s="285" t="s">
        <v>1580</v>
      </c>
      <c r="BA234" s="285">
        <v>2029</v>
      </c>
      <c r="BB234" s="285" t="str">
        <f t="shared" ca="1" si="47"/>
        <v>7_N225_OM_building_2029</v>
      </c>
      <c r="BC234" s="285" t="s">
        <v>574</v>
      </c>
      <c r="BD234" s="285"/>
      <c r="BE234" s="293" t="str">
        <f t="shared" si="44"/>
        <v>&gt;=0</v>
      </c>
      <c r="BF234" s="293" t="s">
        <v>84</v>
      </c>
      <c r="BG234" s="293" t="s">
        <v>84</v>
      </c>
    </row>
    <row r="235" spans="1:59" ht="13.5" hidden="1" thickBot="1">
      <c r="A235" s="197"/>
      <c r="B235" s="763"/>
      <c r="C235" s="247"/>
      <c r="D235" s="764"/>
      <c r="E235" s="556"/>
      <c r="F235" s="556"/>
      <c r="G235" s="556"/>
      <c r="H235" s="556"/>
      <c r="I235" s="556"/>
      <c r="J235" s="556"/>
      <c r="K235" s="556"/>
      <c r="L235" s="556"/>
      <c r="M235" s="556"/>
      <c r="N235" s="556"/>
      <c r="O235" s="556"/>
      <c r="P235" s="556"/>
      <c r="Q235" s="556"/>
      <c r="R235" s="556"/>
      <c r="S235" s="556"/>
      <c r="T235" s="556"/>
      <c r="U235" s="556"/>
      <c r="V235" s="556"/>
      <c r="W235" s="556"/>
      <c r="X235" s="556"/>
      <c r="Y235" s="556"/>
      <c r="Z235" s="556"/>
      <c r="AA235" s="556"/>
      <c r="AB235" s="556"/>
      <c r="AC235" s="556"/>
      <c r="AD235" s="557"/>
      <c r="AE235" s="557"/>
      <c r="AF235" s="557"/>
      <c r="AG235" s="557"/>
      <c r="AH235" s="557"/>
      <c r="AI235" s="557"/>
      <c r="AJ235" s="557"/>
      <c r="AK235" s="557"/>
      <c r="AL235" s="557"/>
      <c r="AM235" s="557"/>
      <c r="AN235" s="558"/>
      <c r="AP235" s="87" t="s">
        <v>859</v>
      </c>
      <c r="AT235" s="559" t="str">
        <f t="shared" ca="1" si="45"/>
        <v>O</v>
      </c>
      <c r="AU235" s="559">
        <f t="shared" si="48"/>
        <v>225</v>
      </c>
      <c r="AV235" s="285" t="str">
        <f t="shared" ca="1" si="46"/>
        <v>O225</v>
      </c>
      <c r="AW235" s="293">
        <f t="shared" si="38"/>
        <v>7</v>
      </c>
      <c r="AX235" s="285" t="str">
        <f t="shared" ca="1" si="36"/>
        <v>7. Ownership - Capital Costs</v>
      </c>
      <c r="AY235" s="293" t="s">
        <v>1570</v>
      </c>
      <c r="AZ235" s="285" t="s">
        <v>1580</v>
      </c>
      <c r="BA235" s="285">
        <v>2030</v>
      </c>
      <c r="BB235" s="285" t="str">
        <f t="shared" ca="1" si="47"/>
        <v>7_O225_OM_building_2030</v>
      </c>
      <c r="BC235" s="285" t="s">
        <v>574</v>
      </c>
      <c r="BD235" s="285"/>
      <c r="BE235" s="293" t="str">
        <f t="shared" si="44"/>
        <v>&gt;=0</v>
      </c>
      <c r="BF235" s="293" t="s">
        <v>84</v>
      </c>
      <c r="BG235" s="293" t="s">
        <v>84</v>
      </c>
    </row>
    <row r="236" spans="1:59" ht="13.5" hidden="1" thickBot="1">
      <c r="A236" s="197"/>
      <c r="B236" s="763"/>
      <c r="C236" s="247"/>
      <c r="D236" s="764"/>
      <c r="E236" s="556"/>
      <c r="F236" s="556"/>
      <c r="G236" s="556"/>
      <c r="H236" s="556"/>
      <c r="I236" s="556"/>
      <c r="J236" s="556"/>
      <c r="K236" s="556"/>
      <c r="L236" s="556"/>
      <c r="M236" s="556"/>
      <c r="N236" s="556"/>
      <c r="O236" s="556"/>
      <c r="P236" s="556"/>
      <c r="Q236" s="556"/>
      <c r="R236" s="556"/>
      <c r="S236" s="556"/>
      <c r="T236" s="556"/>
      <c r="U236" s="556"/>
      <c r="V236" s="556"/>
      <c r="W236" s="556"/>
      <c r="X236" s="556"/>
      <c r="Y236" s="556"/>
      <c r="Z236" s="556"/>
      <c r="AA236" s="556"/>
      <c r="AB236" s="556"/>
      <c r="AC236" s="556"/>
      <c r="AD236" s="557"/>
      <c r="AE236" s="557"/>
      <c r="AF236" s="557"/>
      <c r="AG236" s="557"/>
      <c r="AH236" s="557"/>
      <c r="AI236" s="557"/>
      <c r="AJ236" s="557"/>
      <c r="AK236" s="557"/>
      <c r="AL236" s="557"/>
      <c r="AM236" s="557"/>
      <c r="AN236" s="558"/>
      <c r="AP236" s="87" t="s">
        <v>859</v>
      </c>
      <c r="AT236" s="559" t="str">
        <f t="shared" ca="1" si="45"/>
        <v>P</v>
      </c>
      <c r="AU236" s="559">
        <f t="shared" si="48"/>
        <v>225</v>
      </c>
      <c r="AV236" s="285" t="str">
        <f t="shared" ca="1" si="46"/>
        <v>P225</v>
      </c>
      <c r="AW236" s="293">
        <f t="shared" si="38"/>
        <v>7</v>
      </c>
      <c r="AX236" s="285" t="str">
        <f t="shared" ca="1" si="36"/>
        <v>7. Ownership - Capital Costs</v>
      </c>
      <c r="AY236" s="293" t="s">
        <v>1570</v>
      </c>
      <c r="AZ236" s="285" t="s">
        <v>1580</v>
      </c>
      <c r="BA236" s="285">
        <v>2031</v>
      </c>
      <c r="BB236" s="285" t="str">
        <f t="shared" ca="1" si="47"/>
        <v>7_P225_OM_building_2031</v>
      </c>
      <c r="BC236" s="285" t="s">
        <v>574</v>
      </c>
      <c r="BD236" s="285"/>
      <c r="BE236" s="293" t="str">
        <f t="shared" si="44"/>
        <v>&gt;=0</v>
      </c>
      <c r="BF236" s="293" t="s">
        <v>84</v>
      </c>
      <c r="BG236" s="293" t="s">
        <v>84</v>
      </c>
    </row>
    <row r="237" spans="1:59" ht="13.5" hidden="1" thickBot="1">
      <c r="A237" s="197"/>
      <c r="B237" s="763"/>
      <c r="C237" s="247"/>
      <c r="D237" s="764"/>
      <c r="E237" s="556"/>
      <c r="F237" s="556"/>
      <c r="G237" s="556"/>
      <c r="H237" s="556"/>
      <c r="I237" s="556"/>
      <c r="J237" s="556"/>
      <c r="K237" s="556"/>
      <c r="L237" s="556"/>
      <c r="M237" s="556"/>
      <c r="N237" s="556"/>
      <c r="O237" s="556"/>
      <c r="P237" s="556"/>
      <c r="Q237" s="556"/>
      <c r="R237" s="556"/>
      <c r="S237" s="556"/>
      <c r="T237" s="556"/>
      <c r="U237" s="556"/>
      <c r="V237" s="556"/>
      <c r="W237" s="556"/>
      <c r="X237" s="556"/>
      <c r="Y237" s="556"/>
      <c r="Z237" s="556"/>
      <c r="AA237" s="556"/>
      <c r="AB237" s="556"/>
      <c r="AC237" s="556"/>
      <c r="AD237" s="557"/>
      <c r="AE237" s="557"/>
      <c r="AF237" s="557"/>
      <c r="AG237" s="557"/>
      <c r="AH237" s="557"/>
      <c r="AI237" s="557"/>
      <c r="AJ237" s="557"/>
      <c r="AK237" s="557"/>
      <c r="AL237" s="557"/>
      <c r="AM237" s="557"/>
      <c r="AN237" s="558"/>
      <c r="AP237" s="87" t="s">
        <v>859</v>
      </c>
      <c r="AT237" s="559" t="str">
        <f t="shared" ca="1" si="45"/>
        <v>Q</v>
      </c>
      <c r="AU237" s="559">
        <f t="shared" si="48"/>
        <v>225</v>
      </c>
      <c r="AV237" s="285" t="str">
        <f t="shared" ca="1" si="46"/>
        <v>Q225</v>
      </c>
      <c r="AW237" s="293">
        <f t="shared" si="38"/>
        <v>7</v>
      </c>
      <c r="AX237" s="285" t="str">
        <f t="shared" ca="1" si="36"/>
        <v>7. Ownership - Capital Costs</v>
      </c>
      <c r="AY237" s="293" t="s">
        <v>1570</v>
      </c>
      <c r="AZ237" s="285" t="s">
        <v>1580</v>
      </c>
      <c r="BA237" s="285">
        <v>2032</v>
      </c>
      <c r="BB237" s="285" t="str">
        <f t="shared" ca="1" si="47"/>
        <v>7_Q225_OM_building_2032</v>
      </c>
      <c r="BC237" s="285" t="s">
        <v>574</v>
      </c>
      <c r="BD237" s="285"/>
      <c r="BE237" s="293" t="str">
        <f t="shared" si="44"/>
        <v>&gt;=0</v>
      </c>
      <c r="BF237" s="293" t="s">
        <v>84</v>
      </c>
      <c r="BG237" s="293" t="s">
        <v>84</v>
      </c>
    </row>
    <row r="238" spans="1:59" ht="13.5" hidden="1" thickBot="1">
      <c r="A238" s="197"/>
      <c r="B238" s="763"/>
      <c r="C238" s="247"/>
      <c r="D238" s="764"/>
      <c r="E238" s="556"/>
      <c r="F238" s="556"/>
      <c r="G238" s="556"/>
      <c r="H238" s="556"/>
      <c r="I238" s="556"/>
      <c r="J238" s="556"/>
      <c r="K238" s="556"/>
      <c r="L238" s="556"/>
      <c r="M238" s="556"/>
      <c r="N238" s="556"/>
      <c r="O238" s="556"/>
      <c r="P238" s="556"/>
      <c r="Q238" s="556"/>
      <c r="R238" s="556"/>
      <c r="S238" s="556"/>
      <c r="T238" s="556"/>
      <c r="U238" s="556"/>
      <c r="V238" s="556"/>
      <c r="W238" s="556"/>
      <c r="X238" s="556"/>
      <c r="Y238" s="556"/>
      <c r="Z238" s="556"/>
      <c r="AA238" s="556"/>
      <c r="AB238" s="556"/>
      <c r="AC238" s="556"/>
      <c r="AD238" s="557"/>
      <c r="AE238" s="557"/>
      <c r="AF238" s="557"/>
      <c r="AG238" s="557"/>
      <c r="AH238" s="557"/>
      <c r="AI238" s="557"/>
      <c r="AJ238" s="557"/>
      <c r="AK238" s="557"/>
      <c r="AL238" s="557"/>
      <c r="AM238" s="557"/>
      <c r="AN238" s="558"/>
      <c r="AP238" s="87" t="s">
        <v>859</v>
      </c>
      <c r="AT238" s="559" t="str">
        <f t="shared" ca="1" si="45"/>
        <v>R</v>
      </c>
      <c r="AU238" s="559">
        <f t="shared" si="48"/>
        <v>225</v>
      </c>
      <c r="AV238" s="285" t="str">
        <f t="shared" ca="1" si="46"/>
        <v>R225</v>
      </c>
      <c r="AW238" s="293">
        <f t="shared" si="38"/>
        <v>7</v>
      </c>
      <c r="AX238" s="285" t="str">
        <f t="shared" ca="1" si="36"/>
        <v>7. Ownership - Capital Costs</v>
      </c>
      <c r="AY238" s="293" t="s">
        <v>1570</v>
      </c>
      <c r="AZ238" s="285" t="s">
        <v>1580</v>
      </c>
      <c r="BA238" s="285">
        <v>2033</v>
      </c>
      <c r="BB238" s="285" t="str">
        <f t="shared" ca="1" si="47"/>
        <v>7_R225_OM_building_2033</v>
      </c>
      <c r="BC238" s="285" t="s">
        <v>574</v>
      </c>
      <c r="BD238" s="285"/>
      <c r="BE238" s="293" t="str">
        <f t="shared" si="44"/>
        <v>&gt;=0</v>
      </c>
      <c r="BF238" s="293" t="s">
        <v>84</v>
      </c>
      <c r="BG238" s="293" t="s">
        <v>84</v>
      </c>
    </row>
    <row r="239" spans="1:59" ht="13.5" hidden="1" thickBot="1">
      <c r="A239" s="197"/>
      <c r="B239" s="763"/>
      <c r="C239" s="247"/>
      <c r="D239" s="764"/>
      <c r="E239" s="556"/>
      <c r="F239" s="556"/>
      <c r="G239" s="556"/>
      <c r="H239" s="556"/>
      <c r="I239" s="556"/>
      <c r="J239" s="556"/>
      <c r="K239" s="556"/>
      <c r="L239" s="556"/>
      <c r="M239" s="556"/>
      <c r="N239" s="556"/>
      <c r="O239" s="556"/>
      <c r="P239" s="556"/>
      <c r="Q239" s="556"/>
      <c r="R239" s="556"/>
      <c r="S239" s="556"/>
      <c r="T239" s="556"/>
      <c r="U239" s="556"/>
      <c r="V239" s="556"/>
      <c r="W239" s="556"/>
      <c r="X239" s="556"/>
      <c r="Y239" s="556"/>
      <c r="Z239" s="556"/>
      <c r="AA239" s="556"/>
      <c r="AB239" s="556"/>
      <c r="AC239" s="556"/>
      <c r="AD239" s="557"/>
      <c r="AE239" s="557"/>
      <c r="AF239" s="557"/>
      <c r="AG239" s="557"/>
      <c r="AH239" s="557"/>
      <c r="AI239" s="557"/>
      <c r="AJ239" s="557"/>
      <c r="AK239" s="557"/>
      <c r="AL239" s="557"/>
      <c r="AM239" s="557"/>
      <c r="AN239" s="558"/>
      <c r="AP239" s="87" t="s">
        <v>859</v>
      </c>
      <c r="AT239" s="559" t="str">
        <f t="shared" ca="1" si="45"/>
        <v>S</v>
      </c>
      <c r="AU239" s="559">
        <f t="shared" si="48"/>
        <v>225</v>
      </c>
      <c r="AV239" s="285" t="str">
        <f t="shared" ca="1" si="46"/>
        <v>S225</v>
      </c>
      <c r="AW239" s="293">
        <f t="shared" si="38"/>
        <v>7</v>
      </c>
      <c r="AX239" s="285" t="str">
        <f t="shared" ca="1" si="36"/>
        <v>7. Ownership - Capital Costs</v>
      </c>
      <c r="AY239" s="293" t="s">
        <v>1570</v>
      </c>
      <c r="AZ239" s="285" t="s">
        <v>1580</v>
      </c>
      <c r="BA239" s="285">
        <v>2034</v>
      </c>
      <c r="BB239" s="285" t="str">
        <f t="shared" ca="1" si="47"/>
        <v>7_S225_OM_building_2034</v>
      </c>
      <c r="BC239" s="285" t="s">
        <v>574</v>
      </c>
      <c r="BD239" s="285"/>
      <c r="BE239" s="293" t="str">
        <f t="shared" si="44"/>
        <v>&gt;=0</v>
      </c>
      <c r="BF239" s="293" t="s">
        <v>84</v>
      </c>
      <c r="BG239" s="293" t="s">
        <v>84</v>
      </c>
    </row>
    <row r="240" spans="1:59" ht="13.5" hidden="1" thickBot="1">
      <c r="A240" s="197"/>
      <c r="B240" s="763"/>
      <c r="C240" s="247"/>
      <c r="D240" s="764"/>
      <c r="E240" s="556"/>
      <c r="F240" s="556"/>
      <c r="G240" s="556"/>
      <c r="H240" s="556"/>
      <c r="I240" s="556"/>
      <c r="J240" s="556"/>
      <c r="K240" s="556"/>
      <c r="L240" s="556"/>
      <c r="M240" s="556"/>
      <c r="N240" s="556"/>
      <c r="O240" s="556"/>
      <c r="P240" s="556"/>
      <c r="Q240" s="556"/>
      <c r="R240" s="556"/>
      <c r="S240" s="556"/>
      <c r="T240" s="556"/>
      <c r="U240" s="556"/>
      <c r="V240" s="556"/>
      <c r="W240" s="556"/>
      <c r="X240" s="556"/>
      <c r="Y240" s="556"/>
      <c r="Z240" s="556"/>
      <c r="AA240" s="556"/>
      <c r="AB240" s="556"/>
      <c r="AC240" s="556"/>
      <c r="AD240" s="557"/>
      <c r="AE240" s="557"/>
      <c r="AF240" s="557"/>
      <c r="AG240" s="557"/>
      <c r="AH240" s="557"/>
      <c r="AI240" s="557"/>
      <c r="AJ240" s="557"/>
      <c r="AK240" s="557"/>
      <c r="AL240" s="557"/>
      <c r="AM240" s="557"/>
      <c r="AN240" s="558"/>
      <c r="AP240" s="87" t="s">
        <v>859</v>
      </c>
      <c r="AT240" s="559" t="str">
        <f t="shared" ca="1" si="45"/>
        <v>T</v>
      </c>
      <c r="AU240" s="559">
        <f t="shared" si="48"/>
        <v>225</v>
      </c>
      <c r="AV240" s="285" t="str">
        <f t="shared" ca="1" si="46"/>
        <v>T225</v>
      </c>
      <c r="AW240" s="293">
        <f t="shared" si="38"/>
        <v>7</v>
      </c>
      <c r="AX240" s="285" t="str">
        <f t="shared" ca="1" si="36"/>
        <v>7. Ownership - Capital Costs</v>
      </c>
      <c r="AY240" s="293" t="s">
        <v>1570</v>
      </c>
      <c r="AZ240" s="285" t="s">
        <v>1580</v>
      </c>
      <c r="BA240" s="285">
        <v>2035</v>
      </c>
      <c r="BB240" s="285" t="str">
        <f t="shared" ca="1" si="47"/>
        <v>7_T225_OM_building_2035</v>
      </c>
      <c r="BC240" s="285" t="s">
        <v>574</v>
      </c>
      <c r="BD240" s="285"/>
      <c r="BE240" s="293" t="str">
        <f t="shared" si="44"/>
        <v>&gt;=0</v>
      </c>
      <c r="BF240" s="293" t="s">
        <v>84</v>
      </c>
      <c r="BG240" s="293" t="s">
        <v>84</v>
      </c>
    </row>
    <row r="241" spans="1:59" ht="13.5" hidden="1" thickBot="1">
      <c r="A241" s="197"/>
      <c r="B241" s="763"/>
      <c r="C241" s="247"/>
      <c r="D241" s="764"/>
      <c r="E241" s="556"/>
      <c r="F241" s="556"/>
      <c r="G241" s="556"/>
      <c r="H241" s="556"/>
      <c r="I241" s="556"/>
      <c r="J241" s="556"/>
      <c r="K241" s="556"/>
      <c r="L241" s="556"/>
      <c r="M241" s="556"/>
      <c r="N241" s="556"/>
      <c r="O241" s="556"/>
      <c r="P241" s="556"/>
      <c r="Q241" s="556"/>
      <c r="R241" s="556"/>
      <c r="S241" s="556"/>
      <c r="T241" s="556"/>
      <c r="U241" s="556"/>
      <c r="V241" s="556"/>
      <c r="W241" s="556"/>
      <c r="X241" s="556"/>
      <c r="Y241" s="556"/>
      <c r="Z241" s="556"/>
      <c r="AA241" s="556"/>
      <c r="AB241" s="556"/>
      <c r="AC241" s="556"/>
      <c r="AD241" s="557"/>
      <c r="AE241" s="557"/>
      <c r="AF241" s="557"/>
      <c r="AG241" s="557"/>
      <c r="AH241" s="557"/>
      <c r="AI241" s="557"/>
      <c r="AJ241" s="557"/>
      <c r="AK241" s="557"/>
      <c r="AL241" s="557"/>
      <c r="AM241" s="557"/>
      <c r="AN241" s="558"/>
      <c r="AP241" s="87" t="s">
        <v>859</v>
      </c>
      <c r="AT241" s="559" t="str">
        <f t="shared" ca="1" si="45"/>
        <v>U</v>
      </c>
      <c r="AU241" s="559">
        <f t="shared" si="48"/>
        <v>225</v>
      </c>
      <c r="AV241" s="285" t="str">
        <f t="shared" ca="1" si="46"/>
        <v>U225</v>
      </c>
      <c r="AW241" s="293">
        <f t="shared" si="38"/>
        <v>7</v>
      </c>
      <c r="AX241" s="285" t="str">
        <f t="shared" ca="1" si="36"/>
        <v>7. Ownership - Capital Costs</v>
      </c>
      <c r="AY241" s="293" t="s">
        <v>1570</v>
      </c>
      <c r="AZ241" s="285" t="s">
        <v>1580</v>
      </c>
      <c r="BA241" s="285">
        <v>2036</v>
      </c>
      <c r="BB241" s="285" t="str">
        <f t="shared" ca="1" si="47"/>
        <v>7_U225_OM_building_2036</v>
      </c>
      <c r="BC241" s="285" t="s">
        <v>574</v>
      </c>
      <c r="BD241" s="285"/>
      <c r="BE241" s="293" t="str">
        <f t="shared" si="44"/>
        <v>&gt;=0</v>
      </c>
      <c r="BF241" s="293" t="s">
        <v>84</v>
      </c>
      <c r="BG241" s="293" t="s">
        <v>84</v>
      </c>
    </row>
    <row r="242" spans="1:59" ht="13.5" hidden="1" thickBot="1">
      <c r="A242" s="197"/>
      <c r="B242" s="763"/>
      <c r="C242" s="247"/>
      <c r="D242" s="764"/>
      <c r="E242" s="556"/>
      <c r="F242" s="556"/>
      <c r="G242" s="556"/>
      <c r="H242" s="556"/>
      <c r="I242" s="556"/>
      <c r="J242" s="556"/>
      <c r="K242" s="556"/>
      <c r="L242" s="556"/>
      <c r="M242" s="556"/>
      <c r="N242" s="556"/>
      <c r="O242" s="556"/>
      <c r="P242" s="556"/>
      <c r="Q242" s="556"/>
      <c r="R242" s="556"/>
      <c r="S242" s="556"/>
      <c r="T242" s="556"/>
      <c r="U242" s="556"/>
      <c r="V242" s="556"/>
      <c r="W242" s="556"/>
      <c r="X242" s="556"/>
      <c r="Y242" s="556"/>
      <c r="Z242" s="556"/>
      <c r="AA242" s="556"/>
      <c r="AB242" s="556"/>
      <c r="AC242" s="556"/>
      <c r="AD242" s="557"/>
      <c r="AE242" s="557"/>
      <c r="AF242" s="557"/>
      <c r="AG242" s="557"/>
      <c r="AH242" s="557"/>
      <c r="AI242" s="557"/>
      <c r="AJ242" s="557"/>
      <c r="AK242" s="557"/>
      <c r="AL242" s="557"/>
      <c r="AM242" s="557"/>
      <c r="AN242" s="558"/>
      <c r="AP242" s="87" t="s">
        <v>859</v>
      </c>
      <c r="AT242" s="559" t="str">
        <f t="shared" ca="1" si="45"/>
        <v>V</v>
      </c>
      <c r="AU242" s="559">
        <f t="shared" si="48"/>
        <v>225</v>
      </c>
      <c r="AV242" s="285" t="str">
        <f t="shared" ca="1" si="46"/>
        <v>V225</v>
      </c>
      <c r="AW242" s="293">
        <f t="shared" si="38"/>
        <v>7</v>
      </c>
      <c r="AX242" s="285" t="str">
        <f t="shared" ca="1" si="36"/>
        <v>7. Ownership - Capital Costs</v>
      </c>
      <c r="AY242" s="293" t="s">
        <v>1570</v>
      </c>
      <c r="AZ242" s="285" t="s">
        <v>1580</v>
      </c>
      <c r="BA242" s="285">
        <v>2037</v>
      </c>
      <c r="BB242" s="285" t="str">
        <f t="shared" ca="1" si="47"/>
        <v>7_V225_OM_building_2037</v>
      </c>
      <c r="BC242" s="285" t="s">
        <v>574</v>
      </c>
      <c r="BD242" s="285"/>
      <c r="BE242" s="293" t="str">
        <f t="shared" si="44"/>
        <v>&gt;=0</v>
      </c>
      <c r="BF242" s="293" t="s">
        <v>84</v>
      </c>
      <c r="BG242" s="293" t="s">
        <v>84</v>
      </c>
    </row>
    <row r="243" spans="1:59" ht="13.5" hidden="1" thickBot="1">
      <c r="A243" s="197"/>
      <c r="B243" s="763"/>
      <c r="C243" s="247"/>
      <c r="D243" s="764"/>
      <c r="E243" s="556"/>
      <c r="F243" s="556"/>
      <c r="G243" s="556"/>
      <c r="H243" s="556"/>
      <c r="I243" s="556"/>
      <c r="J243" s="556"/>
      <c r="K243" s="556"/>
      <c r="L243" s="556"/>
      <c r="M243" s="556"/>
      <c r="N243" s="556"/>
      <c r="O243" s="556"/>
      <c r="P243" s="556"/>
      <c r="Q243" s="556"/>
      <c r="R243" s="556"/>
      <c r="S243" s="556"/>
      <c r="T243" s="556"/>
      <c r="U243" s="556"/>
      <c r="V243" s="556"/>
      <c r="W243" s="556"/>
      <c r="X243" s="556"/>
      <c r="Y243" s="556"/>
      <c r="Z243" s="556"/>
      <c r="AA243" s="556"/>
      <c r="AB243" s="556"/>
      <c r="AC243" s="556"/>
      <c r="AD243" s="557"/>
      <c r="AE243" s="557"/>
      <c r="AF243" s="557"/>
      <c r="AG243" s="557"/>
      <c r="AH243" s="557"/>
      <c r="AI243" s="557"/>
      <c r="AJ243" s="557"/>
      <c r="AK243" s="557"/>
      <c r="AL243" s="557"/>
      <c r="AM243" s="557"/>
      <c r="AN243" s="558"/>
      <c r="AP243" s="87" t="s">
        <v>859</v>
      </c>
      <c r="AT243" s="559" t="str">
        <f t="shared" ca="1" si="45"/>
        <v>W</v>
      </c>
      <c r="AU243" s="559">
        <f t="shared" si="48"/>
        <v>225</v>
      </c>
      <c r="AV243" s="285" t="str">
        <f t="shared" ca="1" si="46"/>
        <v>W225</v>
      </c>
      <c r="AW243" s="293">
        <f t="shared" si="38"/>
        <v>7</v>
      </c>
      <c r="AX243" s="285" t="str">
        <f t="shared" ca="1" si="36"/>
        <v>7. Ownership - Capital Costs</v>
      </c>
      <c r="AY243" s="293" t="s">
        <v>1570</v>
      </c>
      <c r="AZ243" s="285" t="s">
        <v>1580</v>
      </c>
      <c r="BA243" s="285">
        <v>2038</v>
      </c>
      <c r="BB243" s="285" t="str">
        <f t="shared" ca="1" si="47"/>
        <v>7_W225_OM_building_2038</v>
      </c>
      <c r="BC243" s="285" t="s">
        <v>574</v>
      </c>
      <c r="BD243" s="285"/>
      <c r="BE243" s="293" t="str">
        <f t="shared" si="44"/>
        <v>&gt;=0</v>
      </c>
      <c r="BF243" s="293" t="s">
        <v>84</v>
      </c>
      <c r="BG243" s="293" t="s">
        <v>84</v>
      </c>
    </row>
    <row r="244" spans="1:59" ht="13.5" hidden="1" thickBot="1">
      <c r="A244" s="197"/>
      <c r="B244" s="763"/>
      <c r="C244" s="247"/>
      <c r="D244" s="764"/>
      <c r="E244" s="556"/>
      <c r="F244" s="556"/>
      <c r="G244" s="556"/>
      <c r="H244" s="556"/>
      <c r="I244" s="556"/>
      <c r="J244" s="556"/>
      <c r="K244" s="556"/>
      <c r="L244" s="556"/>
      <c r="M244" s="556"/>
      <c r="N244" s="556"/>
      <c r="O244" s="556"/>
      <c r="P244" s="556"/>
      <c r="Q244" s="556"/>
      <c r="R244" s="556"/>
      <c r="S244" s="556"/>
      <c r="T244" s="556"/>
      <c r="U244" s="556"/>
      <c r="V244" s="556"/>
      <c r="W244" s="556"/>
      <c r="X244" s="556"/>
      <c r="Y244" s="556"/>
      <c r="Z244" s="556"/>
      <c r="AA244" s="556"/>
      <c r="AB244" s="556"/>
      <c r="AC244" s="556"/>
      <c r="AD244" s="557"/>
      <c r="AE244" s="557"/>
      <c r="AF244" s="557"/>
      <c r="AG244" s="557"/>
      <c r="AH244" s="557"/>
      <c r="AI244" s="557"/>
      <c r="AJ244" s="557"/>
      <c r="AK244" s="557"/>
      <c r="AL244" s="557"/>
      <c r="AM244" s="557"/>
      <c r="AN244" s="558"/>
      <c r="AP244" s="87" t="s">
        <v>859</v>
      </c>
      <c r="AT244" s="559" t="str">
        <f t="shared" ca="1" si="45"/>
        <v>X</v>
      </c>
      <c r="AU244" s="559">
        <f t="shared" si="48"/>
        <v>225</v>
      </c>
      <c r="AV244" s="285" t="str">
        <f t="shared" ca="1" si="46"/>
        <v>X225</v>
      </c>
      <c r="AW244" s="293">
        <f t="shared" si="38"/>
        <v>7</v>
      </c>
      <c r="AX244" s="285" t="str">
        <f t="shared" ref="AX244:AX307" ca="1" si="49">MID(CELL("filename",AW244),FIND("]",CELL("filename",AW244))+1,256)</f>
        <v>7. Ownership - Capital Costs</v>
      </c>
      <c r="AY244" s="293" t="s">
        <v>1570</v>
      </c>
      <c r="AZ244" s="285" t="s">
        <v>1580</v>
      </c>
      <c r="BA244" s="285">
        <v>2039</v>
      </c>
      <c r="BB244" s="285" t="str">
        <f t="shared" ca="1" si="47"/>
        <v>7_X225_OM_building_2039</v>
      </c>
      <c r="BC244" s="285" t="s">
        <v>574</v>
      </c>
      <c r="BD244" s="285"/>
      <c r="BE244" s="293" t="str">
        <f t="shared" si="44"/>
        <v>&gt;=0</v>
      </c>
      <c r="BF244" s="293" t="s">
        <v>84</v>
      </c>
      <c r="BG244" s="293" t="s">
        <v>84</v>
      </c>
    </row>
    <row r="245" spans="1:59" ht="13.5" hidden="1" thickBot="1">
      <c r="A245" s="197"/>
      <c r="B245" s="763"/>
      <c r="C245" s="247"/>
      <c r="D245" s="764"/>
      <c r="E245" s="556"/>
      <c r="F245" s="556"/>
      <c r="G245" s="556"/>
      <c r="H245" s="556"/>
      <c r="I245" s="556"/>
      <c r="J245" s="556"/>
      <c r="K245" s="556"/>
      <c r="L245" s="556"/>
      <c r="M245" s="556"/>
      <c r="N245" s="556"/>
      <c r="O245" s="556"/>
      <c r="P245" s="556"/>
      <c r="Q245" s="556"/>
      <c r="R245" s="556"/>
      <c r="S245" s="556"/>
      <c r="T245" s="556"/>
      <c r="U245" s="556"/>
      <c r="V245" s="556"/>
      <c r="W245" s="556"/>
      <c r="X245" s="556"/>
      <c r="Y245" s="556"/>
      <c r="Z245" s="556"/>
      <c r="AA245" s="556"/>
      <c r="AB245" s="556"/>
      <c r="AC245" s="556"/>
      <c r="AD245" s="557"/>
      <c r="AE245" s="557"/>
      <c r="AF245" s="557"/>
      <c r="AG245" s="557"/>
      <c r="AH245" s="557"/>
      <c r="AI245" s="557"/>
      <c r="AJ245" s="557"/>
      <c r="AK245" s="557"/>
      <c r="AL245" s="557"/>
      <c r="AM245" s="557"/>
      <c r="AN245" s="558"/>
      <c r="AP245" s="87" t="s">
        <v>859</v>
      </c>
      <c r="AT245" s="559" t="str">
        <f t="shared" ca="1" si="45"/>
        <v>Y</v>
      </c>
      <c r="AU245" s="559">
        <f t="shared" si="48"/>
        <v>225</v>
      </c>
      <c r="AV245" s="285" t="str">
        <f t="shared" ca="1" si="46"/>
        <v>Y225</v>
      </c>
      <c r="AW245" s="293">
        <f t="shared" si="38"/>
        <v>7</v>
      </c>
      <c r="AX245" s="285" t="str">
        <f t="shared" ca="1" si="49"/>
        <v>7. Ownership - Capital Costs</v>
      </c>
      <c r="AY245" s="293" t="s">
        <v>1570</v>
      </c>
      <c r="AZ245" s="285" t="s">
        <v>1580</v>
      </c>
      <c r="BA245" s="285">
        <v>2040</v>
      </c>
      <c r="BB245" s="285" t="str">
        <f t="shared" ca="1" si="47"/>
        <v>7_Y225_OM_building_2040</v>
      </c>
      <c r="BC245" s="285" t="s">
        <v>574</v>
      </c>
      <c r="BD245" s="285"/>
      <c r="BE245" s="293" t="str">
        <f t="shared" si="44"/>
        <v>&gt;=0</v>
      </c>
      <c r="BF245" s="293" t="s">
        <v>84</v>
      </c>
      <c r="BG245" s="293" t="s">
        <v>84</v>
      </c>
    </row>
    <row r="246" spans="1:59" ht="13.5" hidden="1" thickBot="1">
      <c r="A246" s="197"/>
      <c r="B246" s="763"/>
      <c r="C246" s="247"/>
      <c r="D246" s="764"/>
      <c r="E246" s="556"/>
      <c r="F246" s="556"/>
      <c r="G246" s="556"/>
      <c r="H246" s="556"/>
      <c r="I246" s="556"/>
      <c r="J246" s="556"/>
      <c r="K246" s="556"/>
      <c r="L246" s="556"/>
      <c r="M246" s="556"/>
      <c r="N246" s="556"/>
      <c r="O246" s="556"/>
      <c r="P246" s="556"/>
      <c r="Q246" s="556"/>
      <c r="R246" s="556"/>
      <c r="S246" s="556"/>
      <c r="T246" s="556"/>
      <c r="U246" s="556"/>
      <c r="V246" s="556"/>
      <c r="W246" s="556"/>
      <c r="X246" s="556"/>
      <c r="Y246" s="556"/>
      <c r="Z246" s="556"/>
      <c r="AA246" s="556"/>
      <c r="AB246" s="556"/>
      <c r="AC246" s="556"/>
      <c r="AD246" s="557"/>
      <c r="AE246" s="557"/>
      <c r="AF246" s="557"/>
      <c r="AG246" s="557"/>
      <c r="AH246" s="557"/>
      <c r="AI246" s="557"/>
      <c r="AJ246" s="557"/>
      <c r="AK246" s="557"/>
      <c r="AL246" s="557"/>
      <c r="AM246" s="557"/>
      <c r="AN246" s="558"/>
      <c r="AP246" s="87" t="s">
        <v>859</v>
      </c>
      <c r="AT246" s="559" t="str">
        <f t="shared" ca="1" si="45"/>
        <v>Z</v>
      </c>
      <c r="AU246" s="559">
        <f t="shared" si="48"/>
        <v>225</v>
      </c>
      <c r="AV246" s="285" t="str">
        <f t="shared" ca="1" si="46"/>
        <v>Z225</v>
      </c>
      <c r="AW246" s="293">
        <f t="shared" si="38"/>
        <v>7</v>
      </c>
      <c r="AX246" s="285" t="str">
        <f t="shared" ca="1" si="49"/>
        <v>7. Ownership - Capital Costs</v>
      </c>
      <c r="AY246" s="293" t="s">
        <v>1570</v>
      </c>
      <c r="AZ246" s="285" t="s">
        <v>1580</v>
      </c>
      <c r="BA246" s="285">
        <v>2041</v>
      </c>
      <c r="BB246" s="285" t="str">
        <f t="shared" ca="1" si="47"/>
        <v>7_Z225_OM_building_2041</v>
      </c>
      <c r="BC246" s="285" t="s">
        <v>574</v>
      </c>
      <c r="BD246" s="285"/>
      <c r="BE246" s="293" t="str">
        <f t="shared" si="44"/>
        <v>&gt;=0</v>
      </c>
      <c r="BF246" s="293" t="s">
        <v>84</v>
      </c>
      <c r="BG246" s="293" t="s">
        <v>84</v>
      </c>
    </row>
    <row r="247" spans="1:59" ht="13.5" hidden="1" thickBot="1">
      <c r="A247" s="197"/>
      <c r="B247" s="763"/>
      <c r="C247" s="247"/>
      <c r="D247" s="764"/>
      <c r="E247" s="556"/>
      <c r="F247" s="556"/>
      <c r="G247" s="556"/>
      <c r="H247" s="556"/>
      <c r="I247" s="556"/>
      <c r="J247" s="556"/>
      <c r="K247" s="556"/>
      <c r="L247" s="556"/>
      <c r="M247" s="556"/>
      <c r="N247" s="556"/>
      <c r="O247" s="556"/>
      <c r="P247" s="556"/>
      <c r="Q247" s="556"/>
      <c r="R247" s="556"/>
      <c r="S247" s="556"/>
      <c r="T247" s="556"/>
      <c r="U247" s="556"/>
      <c r="V247" s="556"/>
      <c r="W247" s="556"/>
      <c r="X247" s="556"/>
      <c r="Y247" s="556"/>
      <c r="Z247" s="556"/>
      <c r="AA247" s="556"/>
      <c r="AB247" s="556"/>
      <c r="AC247" s="556"/>
      <c r="AD247" s="557"/>
      <c r="AE247" s="557"/>
      <c r="AF247" s="557"/>
      <c r="AG247" s="557"/>
      <c r="AH247" s="557"/>
      <c r="AI247" s="557"/>
      <c r="AJ247" s="557"/>
      <c r="AK247" s="557"/>
      <c r="AL247" s="557"/>
      <c r="AM247" s="557"/>
      <c r="AN247" s="558"/>
      <c r="AP247" s="87" t="s">
        <v>859</v>
      </c>
      <c r="AT247" s="559" t="str">
        <f t="shared" ca="1" si="45"/>
        <v>AA</v>
      </c>
      <c r="AU247" s="559">
        <f t="shared" si="48"/>
        <v>225</v>
      </c>
      <c r="AV247" s="285" t="str">
        <f t="shared" ca="1" si="46"/>
        <v>AA225</v>
      </c>
      <c r="AW247" s="293">
        <f t="shared" si="38"/>
        <v>7</v>
      </c>
      <c r="AX247" s="285" t="str">
        <f t="shared" ca="1" si="49"/>
        <v>7. Ownership - Capital Costs</v>
      </c>
      <c r="AY247" s="293" t="s">
        <v>1570</v>
      </c>
      <c r="AZ247" s="285" t="s">
        <v>1580</v>
      </c>
      <c r="BA247" s="285">
        <v>2042</v>
      </c>
      <c r="BB247" s="285" t="str">
        <f t="shared" ca="1" si="47"/>
        <v>7_AA225_OM_building_2042</v>
      </c>
      <c r="BC247" s="285" t="s">
        <v>574</v>
      </c>
      <c r="BD247" s="285"/>
      <c r="BE247" s="293" t="str">
        <f t="shared" si="44"/>
        <v>&gt;=0</v>
      </c>
      <c r="BF247" s="293" t="s">
        <v>84</v>
      </c>
      <c r="BG247" s="293" t="s">
        <v>84</v>
      </c>
    </row>
    <row r="248" spans="1:59" ht="13.5" hidden="1" thickBot="1">
      <c r="A248" s="197"/>
      <c r="B248" s="763"/>
      <c r="C248" s="247"/>
      <c r="D248" s="764"/>
      <c r="E248" s="556"/>
      <c r="F248" s="556"/>
      <c r="G248" s="556"/>
      <c r="H248" s="556"/>
      <c r="I248" s="556"/>
      <c r="J248" s="556"/>
      <c r="K248" s="556"/>
      <c r="L248" s="556"/>
      <c r="M248" s="556"/>
      <c r="N248" s="556"/>
      <c r="O248" s="556"/>
      <c r="P248" s="556"/>
      <c r="Q248" s="556"/>
      <c r="R248" s="556"/>
      <c r="S248" s="556"/>
      <c r="T248" s="556"/>
      <c r="U248" s="556"/>
      <c r="V248" s="556"/>
      <c r="W248" s="556"/>
      <c r="X248" s="556"/>
      <c r="Y248" s="556"/>
      <c r="Z248" s="556"/>
      <c r="AA248" s="556"/>
      <c r="AB248" s="556"/>
      <c r="AC248" s="556"/>
      <c r="AD248" s="557"/>
      <c r="AE248" s="557"/>
      <c r="AF248" s="557"/>
      <c r="AG248" s="557"/>
      <c r="AH248" s="557"/>
      <c r="AI248" s="557"/>
      <c r="AJ248" s="557"/>
      <c r="AK248" s="557"/>
      <c r="AL248" s="557"/>
      <c r="AM248" s="557"/>
      <c r="AN248" s="558"/>
      <c r="AP248" s="87" t="s">
        <v>859</v>
      </c>
      <c r="AT248" s="559" t="str">
        <f t="shared" ca="1" si="45"/>
        <v>AB</v>
      </c>
      <c r="AU248" s="559">
        <f t="shared" si="48"/>
        <v>225</v>
      </c>
      <c r="AV248" s="285" t="str">
        <f t="shared" ca="1" si="46"/>
        <v>AB225</v>
      </c>
      <c r="AW248" s="293">
        <f t="shared" si="38"/>
        <v>7</v>
      </c>
      <c r="AX248" s="285" t="str">
        <f t="shared" ca="1" si="49"/>
        <v>7. Ownership - Capital Costs</v>
      </c>
      <c r="AY248" s="293" t="s">
        <v>1570</v>
      </c>
      <c r="AZ248" s="285" t="s">
        <v>1580</v>
      </c>
      <c r="BA248" s="285">
        <v>2043</v>
      </c>
      <c r="BB248" s="285" t="str">
        <f t="shared" ca="1" si="47"/>
        <v>7_AB225_OM_building_2043</v>
      </c>
      <c r="BC248" s="285" t="s">
        <v>574</v>
      </c>
      <c r="BD248" s="285"/>
      <c r="BE248" s="293" t="str">
        <f t="shared" si="44"/>
        <v>&gt;=0</v>
      </c>
      <c r="BF248" s="293" t="s">
        <v>84</v>
      </c>
      <c r="BG248" s="293" t="s">
        <v>84</v>
      </c>
    </row>
    <row r="249" spans="1:59" ht="13.5" hidden="1" thickBot="1">
      <c r="A249" s="197"/>
      <c r="B249" s="763"/>
      <c r="C249" s="247"/>
      <c r="D249" s="764"/>
      <c r="E249" s="556"/>
      <c r="F249" s="556"/>
      <c r="G249" s="556"/>
      <c r="H249" s="556"/>
      <c r="I249" s="556"/>
      <c r="J249" s="556"/>
      <c r="K249" s="556"/>
      <c r="L249" s="556"/>
      <c r="M249" s="556"/>
      <c r="N249" s="556"/>
      <c r="O249" s="556"/>
      <c r="P249" s="556"/>
      <c r="Q249" s="556"/>
      <c r="R249" s="556"/>
      <c r="S249" s="556"/>
      <c r="T249" s="556"/>
      <c r="U249" s="556"/>
      <c r="V249" s="556"/>
      <c r="W249" s="556"/>
      <c r="X249" s="556"/>
      <c r="Y249" s="556"/>
      <c r="Z249" s="556"/>
      <c r="AA249" s="556"/>
      <c r="AB249" s="556"/>
      <c r="AC249" s="556"/>
      <c r="AD249" s="557"/>
      <c r="AE249" s="557"/>
      <c r="AF249" s="557"/>
      <c r="AG249" s="557"/>
      <c r="AH249" s="557"/>
      <c r="AI249" s="557"/>
      <c r="AJ249" s="557"/>
      <c r="AK249" s="557"/>
      <c r="AL249" s="557"/>
      <c r="AM249" s="557"/>
      <c r="AN249" s="558"/>
      <c r="AP249" s="87" t="s">
        <v>859</v>
      </c>
      <c r="AT249" s="559" t="str">
        <f t="shared" ca="1" si="45"/>
        <v>AC</v>
      </c>
      <c r="AU249" s="559">
        <f t="shared" si="48"/>
        <v>225</v>
      </c>
      <c r="AV249" s="285" t="str">
        <f t="shared" ca="1" si="46"/>
        <v>AC225</v>
      </c>
      <c r="AW249" s="293">
        <f t="shared" si="38"/>
        <v>7</v>
      </c>
      <c r="AX249" s="285" t="str">
        <f t="shared" ca="1" si="49"/>
        <v>7. Ownership - Capital Costs</v>
      </c>
      <c r="AY249" s="293" t="s">
        <v>1570</v>
      </c>
      <c r="AZ249" s="285" t="s">
        <v>1580</v>
      </c>
      <c r="BA249" s="285">
        <v>2044</v>
      </c>
      <c r="BB249" s="285" t="str">
        <f t="shared" ca="1" si="47"/>
        <v>7_AC225_OM_building_2044</v>
      </c>
      <c r="BC249" s="285" t="s">
        <v>574</v>
      </c>
      <c r="BD249" s="285"/>
      <c r="BE249" s="293" t="str">
        <f t="shared" si="44"/>
        <v>&gt;=0</v>
      </c>
      <c r="BF249" s="293" t="s">
        <v>84</v>
      </c>
      <c r="BG249" s="293" t="s">
        <v>84</v>
      </c>
    </row>
    <row r="250" spans="1:59" ht="13.5" hidden="1" thickBot="1">
      <c r="A250" s="197"/>
      <c r="B250" s="763"/>
      <c r="C250" s="247"/>
      <c r="D250" s="764"/>
      <c r="E250" s="556"/>
      <c r="F250" s="556"/>
      <c r="G250" s="556"/>
      <c r="H250" s="556"/>
      <c r="I250" s="556"/>
      <c r="J250" s="556"/>
      <c r="K250" s="556"/>
      <c r="L250" s="556"/>
      <c r="M250" s="556"/>
      <c r="N250" s="556"/>
      <c r="O250" s="556"/>
      <c r="P250" s="556"/>
      <c r="Q250" s="556"/>
      <c r="R250" s="556"/>
      <c r="S250" s="556"/>
      <c r="T250" s="556"/>
      <c r="U250" s="556"/>
      <c r="V250" s="556"/>
      <c r="W250" s="556"/>
      <c r="X250" s="556"/>
      <c r="Y250" s="556"/>
      <c r="Z250" s="556"/>
      <c r="AA250" s="556"/>
      <c r="AB250" s="556"/>
      <c r="AC250" s="556"/>
      <c r="AD250" s="557"/>
      <c r="AE250" s="557"/>
      <c r="AF250" s="557"/>
      <c r="AG250" s="557"/>
      <c r="AH250" s="557"/>
      <c r="AI250" s="557"/>
      <c r="AJ250" s="557"/>
      <c r="AK250" s="557"/>
      <c r="AL250" s="557"/>
      <c r="AM250" s="557"/>
      <c r="AN250" s="558"/>
      <c r="AP250" s="87" t="s">
        <v>859</v>
      </c>
      <c r="AT250" s="559" t="str">
        <f t="shared" ca="1" si="45"/>
        <v>AD</v>
      </c>
      <c r="AU250" s="559">
        <f t="shared" si="48"/>
        <v>225</v>
      </c>
      <c r="AV250" s="285" t="str">
        <f t="shared" ca="1" si="46"/>
        <v>AD225</v>
      </c>
      <c r="AW250" s="293">
        <f t="shared" si="38"/>
        <v>7</v>
      </c>
      <c r="AX250" s="285" t="str">
        <f t="shared" ca="1" si="49"/>
        <v>7. Ownership - Capital Costs</v>
      </c>
      <c r="AY250" s="293" t="s">
        <v>1570</v>
      </c>
      <c r="AZ250" s="285" t="s">
        <v>1580</v>
      </c>
      <c r="BA250" s="285">
        <v>2045</v>
      </c>
      <c r="BB250" s="285" t="str">
        <f t="shared" ca="1" si="47"/>
        <v>7_AD225_OM_building_2045</v>
      </c>
      <c r="BC250" s="285" t="s">
        <v>574</v>
      </c>
      <c r="BD250" s="285"/>
      <c r="BE250" s="293" t="str">
        <f t="shared" si="44"/>
        <v>&gt;=0</v>
      </c>
      <c r="BF250" s="293" t="s">
        <v>84</v>
      </c>
      <c r="BG250" s="293" t="s">
        <v>84</v>
      </c>
    </row>
    <row r="251" spans="1:59" ht="13.5" hidden="1" thickBot="1">
      <c r="A251" s="197"/>
      <c r="B251" s="763"/>
      <c r="C251" s="247"/>
      <c r="D251" s="764"/>
      <c r="E251" s="556"/>
      <c r="F251" s="556"/>
      <c r="G251" s="556"/>
      <c r="H251" s="556"/>
      <c r="I251" s="556"/>
      <c r="J251" s="556"/>
      <c r="K251" s="556"/>
      <c r="L251" s="556"/>
      <c r="M251" s="556"/>
      <c r="N251" s="556"/>
      <c r="O251" s="556"/>
      <c r="P251" s="556"/>
      <c r="Q251" s="556"/>
      <c r="R251" s="556"/>
      <c r="S251" s="556"/>
      <c r="T251" s="556"/>
      <c r="U251" s="556"/>
      <c r="V251" s="556"/>
      <c r="W251" s="556"/>
      <c r="X251" s="556"/>
      <c r="Y251" s="556"/>
      <c r="Z251" s="556"/>
      <c r="AA251" s="556"/>
      <c r="AB251" s="556"/>
      <c r="AC251" s="556"/>
      <c r="AD251" s="557"/>
      <c r="AE251" s="557"/>
      <c r="AF251" s="557"/>
      <c r="AG251" s="557"/>
      <c r="AH251" s="557"/>
      <c r="AI251" s="557"/>
      <c r="AJ251" s="557"/>
      <c r="AK251" s="557"/>
      <c r="AL251" s="557"/>
      <c r="AM251" s="557"/>
      <c r="AN251" s="558"/>
      <c r="AP251" s="87" t="s">
        <v>859</v>
      </c>
      <c r="AT251" s="559" t="str">
        <f t="shared" ca="1" si="45"/>
        <v>AE</v>
      </c>
      <c r="AU251" s="559">
        <f t="shared" si="48"/>
        <v>225</v>
      </c>
      <c r="AV251" s="285" t="str">
        <f t="shared" ca="1" si="46"/>
        <v>AE225</v>
      </c>
      <c r="AW251" s="293">
        <f t="shared" si="38"/>
        <v>7</v>
      </c>
      <c r="AX251" s="285" t="str">
        <f t="shared" ca="1" si="49"/>
        <v>7. Ownership - Capital Costs</v>
      </c>
      <c r="AY251" s="293" t="s">
        <v>1570</v>
      </c>
      <c r="AZ251" s="285" t="s">
        <v>1580</v>
      </c>
      <c r="BA251" s="285">
        <v>2046</v>
      </c>
      <c r="BB251" s="285" t="str">
        <f t="shared" ca="1" si="47"/>
        <v>7_AE225_OM_building_2046</v>
      </c>
      <c r="BC251" s="285" t="s">
        <v>574</v>
      </c>
      <c r="BD251" s="285"/>
      <c r="BE251" s="293" t="str">
        <f t="shared" si="44"/>
        <v>&gt;=0</v>
      </c>
      <c r="BF251" s="293" t="s">
        <v>84</v>
      </c>
      <c r="BG251" s="293" t="s">
        <v>84</v>
      </c>
    </row>
    <row r="252" spans="1:59" ht="13.5" hidden="1" thickBot="1">
      <c r="A252" s="197"/>
      <c r="B252" s="763"/>
      <c r="C252" s="247"/>
      <c r="D252" s="764"/>
      <c r="E252" s="556"/>
      <c r="F252" s="556"/>
      <c r="G252" s="556"/>
      <c r="H252" s="556"/>
      <c r="I252" s="556"/>
      <c r="J252" s="556"/>
      <c r="K252" s="556"/>
      <c r="L252" s="556"/>
      <c r="M252" s="556"/>
      <c r="N252" s="556"/>
      <c r="O252" s="556"/>
      <c r="P252" s="556"/>
      <c r="Q252" s="556"/>
      <c r="R252" s="556"/>
      <c r="S252" s="556"/>
      <c r="T252" s="556"/>
      <c r="U252" s="556"/>
      <c r="V252" s="556"/>
      <c r="W252" s="556"/>
      <c r="X252" s="556"/>
      <c r="Y252" s="556"/>
      <c r="Z252" s="556"/>
      <c r="AA252" s="556"/>
      <c r="AB252" s="556"/>
      <c r="AC252" s="556"/>
      <c r="AD252" s="557"/>
      <c r="AE252" s="557"/>
      <c r="AF252" s="557"/>
      <c r="AG252" s="557"/>
      <c r="AH252" s="557"/>
      <c r="AI252" s="557"/>
      <c r="AJ252" s="557"/>
      <c r="AK252" s="557"/>
      <c r="AL252" s="557"/>
      <c r="AM252" s="557"/>
      <c r="AN252" s="558"/>
      <c r="AP252" s="87" t="s">
        <v>859</v>
      </c>
      <c r="AT252" s="559" t="str">
        <f t="shared" ca="1" si="45"/>
        <v>AF</v>
      </c>
      <c r="AU252" s="559">
        <f t="shared" si="48"/>
        <v>225</v>
      </c>
      <c r="AV252" s="285" t="str">
        <f t="shared" ca="1" si="46"/>
        <v>AF225</v>
      </c>
      <c r="AW252" s="293">
        <f t="shared" si="38"/>
        <v>7</v>
      </c>
      <c r="AX252" s="285" t="str">
        <f t="shared" ca="1" si="49"/>
        <v>7. Ownership - Capital Costs</v>
      </c>
      <c r="AY252" s="293" t="s">
        <v>1570</v>
      </c>
      <c r="AZ252" s="285" t="s">
        <v>1580</v>
      </c>
      <c r="BA252" s="285">
        <v>2047</v>
      </c>
      <c r="BB252" s="285" t="str">
        <f t="shared" ca="1" si="47"/>
        <v>7_AF225_OM_building_2047</v>
      </c>
      <c r="BC252" s="285" t="s">
        <v>574</v>
      </c>
      <c r="BD252" s="285"/>
      <c r="BE252" s="293" t="str">
        <f t="shared" si="44"/>
        <v>&gt;=0</v>
      </c>
      <c r="BF252" s="293" t="s">
        <v>84</v>
      </c>
      <c r="BG252" s="293" t="s">
        <v>84</v>
      </c>
    </row>
    <row r="253" spans="1:59" ht="13.5" hidden="1" thickBot="1">
      <c r="A253" s="197"/>
      <c r="B253" s="763"/>
      <c r="C253" s="247"/>
      <c r="D253" s="764"/>
      <c r="E253" s="556"/>
      <c r="F253" s="556"/>
      <c r="G253" s="556"/>
      <c r="H253" s="556"/>
      <c r="I253" s="556"/>
      <c r="J253" s="556"/>
      <c r="K253" s="556"/>
      <c r="L253" s="556"/>
      <c r="M253" s="556"/>
      <c r="N253" s="556"/>
      <c r="O253" s="556"/>
      <c r="P253" s="556"/>
      <c r="Q253" s="556"/>
      <c r="R253" s="556"/>
      <c r="S253" s="556"/>
      <c r="T253" s="556"/>
      <c r="U253" s="556"/>
      <c r="V253" s="556"/>
      <c r="W253" s="556"/>
      <c r="X253" s="556"/>
      <c r="Y253" s="556"/>
      <c r="Z253" s="556"/>
      <c r="AA253" s="556"/>
      <c r="AB253" s="556"/>
      <c r="AC253" s="556"/>
      <c r="AD253" s="557"/>
      <c r="AE253" s="557"/>
      <c r="AF253" s="557"/>
      <c r="AG253" s="557"/>
      <c r="AH253" s="557"/>
      <c r="AI253" s="557"/>
      <c r="AJ253" s="557"/>
      <c r="AK253" s="557"/>
      <c r="AL253" s="557"/>
      <c r="AM253" s="557"/>
      <c r="AN253" s="558"/>
      <c r="AP253" s="87" t="s">
        <v>859</v>
      </c>
      <c r="AT253" s="559" t="str">
        <f t="shared" ca="1" si="45"/>
        <v>AG</v>
      </c>
      <c r="AU253" s="559">
        <f t="shared" si="48"/>
        <v>225</v>
      </c>
      <c r="AV253" s="285" t="str">
        <f t="shared" ca="1" si="46"/>
        <v>AG225</v>
      </c>
      <c r="AW253" s="293">
        <f t="shared" ref="AW253:AW259" si="50">$AW$5</f>
        <v>7</v>
      </c>
      <c r="AX253" s="285" t="str">
        <f t="shared" ca="1" si="49"/>
        <v>7. Ownership - Capital Costs</v>
      </c>
      <c r="AY253" s="293" t="s">
        <v>1570</v>
      </c>
      <c r="AZ253" s="285" t="s">
        <v>1580</v>
      </c>
      <c r="BA253" s="285">
        <v>2048</v>
      </c>
      <c r="BB253" s="285" t="str">
        <f t="shared" ca="1" si="47"/>
        <v>7_AG225_OM_building_2048</v>
      </c>
      <c r="BC253" s="285" t="s">
        <v>574</v>
      </c>
      <c r="BD253" s="285"/>
      <c r="BE253" s="293" t="str">
        <f t="shared" si="44"/>
        <v>&gt;=0</v>
      </c>
      <c r="BF253" s="293" t="s">
        <v>84</v>
      </c>
      <c r="BG253" s="293" t="s">
        <v>84</v>
      </c>
    </row>
    <row r="254" spans="1:59" ht="13.5" hidden="1" thickBot="1">
      <c r="A254" s="197"/>
      <c r="B254" s="763"/>
      <c r="C254" s="247"/>
      <c r="D254" s="764"/>
      <c r="E254" s="556"/>
      <c r="F254" s="556"/>
      <c r="G254" s="556"/>
      <c r="H254" s="556"/>
      <c r="I254" s="556"/>
      <c r="J254" s="556"/>
      <c r="K254" s="556"/>
      <c r="L254" s="556"/>
      <c r="M254" s="556"/>
      <c r="N254" s="556"/>
      <c r="O254" s="556"/>
      <c r="P254" s="556"/>
      <c r="Q254" s="556"/>
      <c r="R254" s="556"/>
      <c r="S254" s="556"/>
      <c r="T254" s="556"/>
      <c r="U254" s="556"/>
      <c r="V254" s="556"/>
      <c r="W254" s="556"/>
      <c r="X254" s="556"/>
      <c r="Y254" s="556"/>
      <c r="Z254" s="556"/>
      <c r="AA254" s="556"/>
      <c r="AB254" s="556"/>
      <c r="AC254" s="556"/>
      <c r="AD254" s="557"/>
      <c r="AE254" s="557"/>
      <c r="AF254" s="557"/>
      <c r="AG254" s="557"/>
      <c r="AH254" s="557"/>
      <c r="AI254" s="557"/>
      <c r="AJ254" s="557"/>
      <c r="AK254" s="557"/>
      <c r="AL254" s="557"/>
      <c r="AM254" s="557"/>
      <c r="AN254" s="558"/>
      <c r="AP254" s="87" t="s">
        <v>859</v>
      </c>
      <c r="AT254" s="559" t="str">
        <f t="shared" ca="1" si="45"/>
        <v>AH</v>
      </c>
      <c r="AU254" s="559">
        <f t="shared" si="48"/>
        <v>225</v>
      </c>
      <c r="AV254" s="285" t="str">
        <f t="shared" ca="1" si="46"/>
        <v>AH225</v>
      </c>
      <c r="AW254" s="293">
        <f t="shared" si="50"/>
        <v>7</v>
      </c>
      <c r="AX254" s="285" t="str">
        <f t="shared" ca="1" si="49"/>
        <v>7. Ownership - Capital Costs</v>
      </c>
      <c r="AY254" s="293" t="s">
        <v>1570</v>
      </c>
      <c r="AZ254" s="285" t="s">
        <v>1580</v>
      </c>
      <c r="BA254" s="285">
        <v>2049</v>
      </c>
      <c r="BB254" s="285" t="str">
        <f t="shared" ca="1" si="47"/>
        <v>7_AH225_OM_building_2049</v>
      </c>
      <c r="BC254" s="285" t="s">
        <v>574</v>
      </c>
      <c r="BD254" s="285"/>
      <c r="BE254" s="293" t="str">
        <f t="shared" si="44"/>
        <v>&gt;=0</v>
      </c>
      <c r="BF254" s="293" t="s">
        <v>84</v>
      </c>
      <c r="BG254" s="293" t="s">
        <v>84</v>
      </c>
    </row>
    <row r="255" spans="1:59" ht="13.5" hidden="1" thickBot="1">
      <c r="A255" s="197"/>
      <c r="B255" s="763"/>
      <c r="C255" s="247"/>
      <c r="D255" s="764"/>
      <c r="E255" s="556"/>
      <c r="F255" s="556"/>
      <c r="G255" s="556"/>
      <c r="H255" s="556"/>
      <c r="I255" s="556"/>
      <c r="J255" s="556"/>
      <c r="K255" s="556"/>
      <c r="L255" s="556"/>
      <c r="M255" s="556"/>
      <c r="N255" s="556"/>
      <c r="O255" s="556"/>
      <c r="P255" s="556"/>
      <c r="Q255" s="556"/>
      <c r="R255" s="556"/>
      <c r="S255" s="556"/>
      <c r="T255" s="556"/>
      <c r="U255" s="556"/>
      <c r="V255" s="556"/>
      <c r="W255" s="556"/>
      <c r="X255" s="556"/>
      <c r="Y255" s="556"/>
      <c r="Z255" s="556"/>
      <c r="AA255" s="556"/>
      <c r="AB255" s="556"/>
      <c r="AC255" s="556"/>
      <c r="AD255" s="557"/>
      <c r="AE255" s="557"/>
      <c r="AF255" s="557"/>
      <c r="AG255" s="557"/>
      <c r="AH255" s="557"/>
      <c r="AI255" s="557"/>
      <c r="AJ255" s="557"/>
      <c r="AK255" s="557"/>
      <c r="AL255" s="557"/>
      <c r="AM255" s="557"/>
      <c r="AN255" s="558"/>
      <c r="AP255" s="87" t="s">
        <v>859</v>
      </c>
      <c r="AT255" s="559" t="str">
        <f t="shared" ca="1" si="45"/>
        <v>AI</v>
      </c>
      <c r="AU255" s="559">
        <f t="shared" si="48"/>
        <v>225</v>
      </c>
      <c r="AV255" s="285" t="str">
        <f t="shared" ca="1" si="46"/>
        <v>AI225</v>
      </c>
      <c r="AW255" s="293">
        <f t="shared" si="50"/>
        <v>7</v>
      </c>
      <c r="AX255" s="285" t="str">
        <f t="shared" ca="1" si="49"/>
        <v>7. Ownership - Capital Costs</v>
      </c>
      <c r="AY255" s="293" t="s">
        <v>1570</v>
      </c>
      <c r="AZ255" s="285" t="s">
        <v>1580</v>
      </c>
      <c r="BA255" s="285">
        <v>2050</v>
      </c>
      <c r="BB255" s="285" t="str">
        <f t="shared" ca="1" si="47"/>
        <v>7_AI225_OM_building_2050</v>
      </c>
      <c r="BC255" s="285" t="s">
        <v>574</v>
      </c>
      <c r="BD255" s="285"/>
      <c r="BE255" s="293" t="str">
        <f t="shared" si="44"/>
        <v>&gt;=0</v>
      </c>
      <c r="BF255" s="293" t="s">
        <v>84</v>
      </c>
      <c r="BG255" s="293" t="s">
        <v>84</v>
      </c>
    </row>
    <row r="256" spans="1:59" ht="13.5" hidden="1" thickBot="1">
      <c r="A256" s="197"/>
      <c r="B256" s="763"/>
      <c r="C256" s="247"/>
      <c r="D256" s="764"/>
      <c r="E256" s="556"/>
      <c r="F256" s="556"/>
      <c r="G256" s="556"/>
      <c r="H256" s="556"/>
      <c r="I256" s="556"/>
      <c r="J256" s="556"/>
      <c r="K256" s="556"/>
      <c r="L256" s="556"/>
      <c r="M256" s="556"/>
      <c r="N256" s="556"/>
      <c r="O256" s="556"/>
      <c r="P256" s="556"/>
      <c r="Q256" s="556"/>
      <c r="R256" s="556"/>
      <c r="S256" s="556"/>
      <c r="T256" s="556"/>
      <c r="U256" s="556"/>
      <c r="V256" s="556"/>
      <c r="W256" s="556"/>
      <c r="X256" s="556"/>
      <c r="Y256" s="556"/>
      <c r="Z256" s="556"/>
      <c r="AA256" s="556"/>
      <c r="AB256" s="556"/>
      <c r="AC256" s="556"/>
      <c r="AD256" s="557"/>
      <c r="AE256" s="557"/>
      <c r="AF256" s="557"/>
      <c r="AG256" s="557"/>
      <c r="AH256" s="557"/>
      <c r="AI256" s="557"/>
      <c r="AJ256" s="557"/>
      <c r="AK256" s="557"/>
      <c r="AL256" s="557"/>
      <c r="AM256" s="557"/>
      <c r="AN256" s="558"/>
      <c r="AP256" s="87" t="s">
        <v>859</v>
      </c>
      <c r="AT256" s="559" t="str">
        <f t="shared" ca="1" si="45"/>
        <v>AJ</v>
      </c>
      <c r="AU256" s="559">
        <f t="shared" si="48"/>
        <v>225</v>
      </c>
      <c r="AV256" s="285" t="str">
        <f t="shared" ca="1" si="46"/>
        <v>AJ225</v>
      </c>
      <c r="AW256" s="293">
        <f t="shared" si="50"/>
        <v>7</v>
      </c>
      <c r="AX256" s="285" t="str">
        <f t="shared" ca="1" si="49"/>
        <v>7. Ownership - Capital Costs</v>
      </c>
      <c r="AY256" s="293" t="s">
        <v>1570</v>
      </c>
      <c r="AZ256" s="285" t="s">
        <v>1580</v>
      </c>
      <c r="BA256" s="285">
        <v>2051</v>
      </c>
      <c r="BB256" s="285" t="str">
        <f t="shared" ca="1" si="47"/>
        <v>7_AJ225_OM_building_2051</v>
      </c>
      <c r="BC256" s="285" t="s">
        <v>574</v>
      </c>
      <c r="BD256" s="285"/>
      <c r="BE256" s="293" t="str">
        <f t="shared" si="44"/>
        <v>&gt;=0</v>
      </c>
      <c r="BF256" s="293" t="s">
        <v>84</v>
      </c>
      <c r="BG256" s="293" t="s">
        <v>84</v>
      </c>
    </row>
    <row r="257" spans="1:59" ht="13.5" hidden="1" thickBot="1">
      <c r="A257" s="197"/>
      <c r="B257" s="763"/>
      <c r="C257" s="247"/>
      <c r="D257" s="764"/>
      <c r="E257" s="556"/>
      <c r="F257" s="556"/>
      <c r="G257" s="556"/>
      <c r="H257" s="556"/>
      <c r="I257" s="556"/>
      <c r="J257" s="556"/>
      <c r="K257" s="556"/>
      <c r="L257" s="556"/>
      <c r="M257" s="556"/>
      <c r="N257" s="556"/>
      <c r="O257" s="556"/>
      <c r="P257" s="556"/>
      <c r="Q257" s="556"/>
      <c r="R257" s="556"/>
      <c r="S257" s="556"/>
      <c r="T257" s="556"/>
      <c r="U257" s="556"/>
      <c r="V257" s="556"/>
      <c r="W257" s="556"/>
      <c r="X257" s="556"/>
      <c r="Y257" s="556"/>
      <c r="Z257" s="556"/>
      <c r="AA257" s="556"/>
      <c r="AB257" s="556"/>
      <c r="AC257" s="556"/>
      <c r="AD257" s="557"/>
      <c r="AE257" s="557"/>
      <c r="AF257" s="557"/>
      <c r="AG257" s="557"/>
      <c r="AH257" s="557"/>
      <c r="AI257" s="557"/>
      <c r="AJ257" s="557"/>
      <c r="AK257" s="557"/>
      <c r="AL257" s="557"/>
      <c r="AM257" s="557"/>
      <c r="AN257" s="558"/>
      <c r="AP257" s="87" t="s">
        <v>859</v>
      </c>
      <c r="AT257" s="559" t="str">
        <f t="shared" ca="1" si="45"/>
        <v>AK</v>
      </c>
      <c r="AU257" s="559">
        <f t="shared" si="48"/>
        <v>225</v>
      </c>
      <c r="AV257" s="285" t="str">
        <f t="shared" ca="1" si="46"/>
        <v>AK225</v>
      </c>
      <c r="AW257" s="293">
        <f t="shared" si="50"/>
        <v>7</v>
      </c>
      <c r="AX257" s="285" t="str">
        <f t="shared" ca="1" si="49"/>
        <v>7. Ownership - Capital Costs</v>
      </c>
      <c r="AY257" s="293" t="s">
        <v>1570</v>
      </c>
      <c r="AZ257" s="285" t="s">
        <v>1580</v>
      </c>
      <c r="BA257" s="285">
        <v>2052</v>
      </c>
      <c r="BB257" s="285" t="str">
        <f t="shared" ca="1" si="47"/>
        <v>7_AK225_OM_building_2052</v>
      </c>
      <c r="BC257" s="285" t="s">
        <v>574</v>
      </c>
      <c r="BD257" s="285"/>
      <c r="BE257" s="293" t="str">
        <f t="shared" si="44"/>
        <v>&gt;=0</v>
      </c>
      <c r="BF257" s="293" t="s">
        <v>84</v>
      </c>
      <c r="BG257" s="293" t="s">
        <v>84</v>
      </c>
    </row>
    <row r="258" spans="1:59" ht="13.5" hidden="1" thickBot="1">
      <c r="A258" s="197"/>
      <c r="B258" s="763"/>
      <c r="C258" s="247"/>
      <c r="D258" s="764"/>
      <c r="E258" s="556"/>
      <c r="F258" s="556"/>
      <c r="G258" s="556"/>
      <c r="H258" s="556"/>
      <c r="I258" s="556"/>
      <c r="J258" s="556"/>
      <c r="K258" s="556"/>
      <c r="L258" s="556"/>
      <c r="M258" s="556"/>
      <c r="N258" s="556"/>
      <c r="O258" s="556"/>
      <c r="P258" s="556"/>
      <c r="Q258" s="556"/>
      <c r="R258" s="556"/>
      <c r="S258" s="556"/>
      <c r="T258" s="556"/>
      <c r="U258" s="556"/>
      <c r="V258" s="556"/>
      <c r="W258" s="556"/>
      <c r="X258" s="556"/>
      <c r="Y258" s="556"/>
      <c r="Z258" s="556"/>
      <c r="AA258" s="556"/>
      <c r="AB258" s="556"/>
      <c r="AC258" s="556"/>
      <c r="AD258" s="557"/>
      <c r="AE258" s="557"/>
      <c r="AF258" s="557"/>
      <c r="AG258" s="557"/>
      <c r="AH258" s="557"/>
      <c r="AI258" s="557"/>
      <c r="AJ258" s="557"/>
      <c r="AK258" s="557"/>
      <c r="AL258" s="557"/>
      <c r="AM258" s="557"/>
      <c r="AN258" s="558"/>
      <c r="AP258" s="87" t="s">
        <v>859</v>
      </c>
      <c r="AT258" s="559" t="str">
        <f t="shared" ca="1" si="45"/>
        <v>AL</v>
      </c>
      <c r="AU258" s="559">
        <f t="shared" si="48"/>
        <v>225</v>
      </c>
      <c r="AV258" s="285" t="str">
        <f t="shared" ca="1" si="46"/>
        <v>AL225</v>
      </c>
      <c r="AW258" s="293">
        <f t="shared" si="50"/>
        <v>7</v>
      </c>
      <c r="AX258" s="285" t="str">
        <f t="shared" ca="1" si="49"/>
        <v>7. Ownership - Capital Costs</v>
      </c>
      <c r="AY258" s="293" t="s">
        <v>1570</v>
      </c>
      <c r="AZ258" s="285" t="s">
        <v>1580</v>
      </c>
      <c r="BA258" s="285">
        <v>2053</v>
      </c>
      <c r="BB258" s="285" t="str">
        <f t="shared" ca="1" si="47"/>
        <v>7_AL225_OM_building_2053</v>
      </c>
      <c r="BC258" s="285" t="s">
        <v>574</v>
      </c>
      <c r="BD258" s="285"/>
      <c r="BE258" s="293" t="str">
        <f t="shared" si="44"/>
        <v>&gt;=0</v>
      </c>
      <c r="BF258" s="293" t="s">
        <v>84</v>
      </c>
      <c r="BG258" s="293" t="s">
        <v>84</v>
      </c>
    </row>
    <row r="259" spans="1:59" ht="13.5" hidden="1" thickBot="1">
      <c r="A259" s="197"/>
      <c r="B259" s="763"/>
      <c r="C259" s="247"/>
      <c r="D259" s="764"/>
      <c r="E259" s="556"/>
      <c r="F259" s="556"/>
      <c r="G259" s="556"/>
      <c r="H259" s="556"/>
      <c r="I259" s="556"/>
      <c r="J259" s="556"/>
      <c r="K259" s="556"/>
      <c r="L259" s="556"/>
      <c r="M259" s="556"/>
      <c r="N259" s="556"/>
      <c r="O259" s="556"/>
      <c r="P259" s="556"/>
      <c r="Q259" s="556"/>
      <c r="R259" s="556"/>
      <c r="S259" s="556"/>
      <c r="T259" s="556"/>
      <c r="U259" s="556"/>
      <c r="V259" s="556"/>
      <c r="W259" s="556"/>
      <c r="X259" s="556"/>
      <c r="Y259" s="556"/>
      <c r="Z259" s="556"/>
      <c r="AA259" s="556"/>
      <c r="AB259" s="556"/>
      <c r="AC259" s="556"/>
      <c r="AD259" s="557"/>
      <c r="AE259" s="557"/>
      <c r="AF259" s="557"/>
      <c r="AG259" s="557"/>
      <c r="AH259" s="557"/>
      <c r="AI259" s="557"/>
      <c r="AJ259" s="557"/>
      <c r="AK259" s="557"/>
      <c r="AL259" s="557"/>
      <c r="AM259" s="557"/>
      <c r="AN259" s="558"/>
      <c r="AP259" s="87" t="s">
        <v>859</v>
      </c>
      <c r="AT259" s="559" t="str">
        <f t="shared" ca="1" si="45"/>
        <v>AM</v>
      </c>
      <c r="AU259" s="559">
        <f t="shared" si="48"/>
        <v>225</v>
      </c>
      <c r="AV259" s="285" t="str">
        <f t="shared" ca="1" si="46"/>
        <v>AM225</v>
      </c>
      <c r="AW259" s="293">
        <f t="shared" si="50"/>
        <v>7</v>
      </c>
      <c r="AX259" s="285" t="str">
        <f t="shared" ca="1" si="49"/>
        <v>7. Ownership - Capital Costs</v>
      </c>
      <c r="AY259" s="293" t="s">
        <v>1570</v>
      </c>
      <c r="AZ259" s="285" t="s">
        <v>1580</v>
      </c>
      <c r="BA259" s="285">
        <v>2054</v>
      </c>
      <c r="BB259" s="285" t="str">
        <f t="shared" ca="1" si="47"/>
        <v>7_AM225_OM_building_2054</v>
      </c>
      <c r="BC259" s="285" t="s">
        <v>574</v>
      </c>
      <c r="BD259" s="285"/>
      <c r="BE259" s="293" t="str">
        <f t="shared" si="44"/>
        <v>&gt;=0</v>
      </c>
      <c r="BF259" s="293" t="s">
        <v>84</v>
      </c>
      <c r="BG259" s="293" t="s">
        <v>84</v>
      </c>
    </row>
    <row r="260" spans="1:59" ht="13.5" hidden="1" thickBot="1">
      <c r="A260" s="197"/>
      <c r="B260" s="763"/>
      <c r="C260" s="247"/>
      <c r="D260" s="764"/>
      <c r="E260" s="556"/>
      <c r="F260" s="556"/>
      <c r="G260" s="556"/>
      <c r="H260" s="556"/>
      <c r="I260" s="556"/>
      <c r="J260" s="556"/>
      <c r="K260" s="556"/>
      <c r="L260" s="556"/>
      <c r="M260" s="556"/>
      <c r="N260" s="556"/>
      <c r="O260" s="556"/>
      <c r="P260" s="556"/>
      <c r="Q260" s="556"/>
      <c r="R260" s="556"/>
      <c r="S260" s="556"/>
      <c r="T260" s="556"/>
      <c r="U260" s="556"/>
      <c r="V260" s="556"/>
      <c r="W260" s="556"/>
      <c r="X260" s="556"/>
      <c r="Y260" s="556"/>
      <c r="Z260" s="556"/>
      <c r="AA260" s="556"/>
      <c r="AB260" s="556"/>
      <c r="AC260" s="556"/>
      <c r="AD260" s="557"/>
      <c r="AE260" s="557"/>
      <c r="AF260" s="557"/>
      <c r="AG260" s="557"/>
      <c r="AH260" s="557"/>
      <c r="AI260" s="557"/>
      <c r="AJ260" s="557"/>
      <c r="AK260" s="557"/>
      <c r="AL260" s="557"/>
      <c r="AM260" s="557"/>
      <c r="AN260" s="558"/>
      <c r="AP260" s="87" t="s">
        <v>859</v>
      </c>
      <c r="AT260" s="559" t="str">
        <f t="shared" ca="1" si="45"/>
        <v>AN</v>
      </c>
      <c r="AU260" s="559">
        <f t="shared" si="48"/>
        <v>225</v>
      </c>
      <c r="AV260" s="285" t="str">
        <f t="shared" ca="1" si="46"/>
        <v>AN225</v>
      </c>
      <c r="AW260" s="293">
        <v>7</v>
      </c>
      <c r="AX260" s="285" t="str">
        <f t="shared" ca="1" si="49"/>
        <v>7. Ownership - Capital Costs</v>
      </c>
      <c r="AY260" s="293" t="s">
        <v>1570</v>
      </c>
      <c r="AZ260" s="285" t="s">
        <v>1580</v>
      </c>
      <c r="BA260" s="285" t="s">
        <v>1572</v>
      </c>
      <c r="BB260" s="285" t="str">
        <f t="shared" ca="1" si="47"/>
        <v>7_AN225_OM_building_Additional_Info</v>
      </c>
      <c r="BC260" s="293" t="s">
        <v>255</v>
      </c>
      <c r="BD260" s="293">
        <v>100</v>
      </c>
      <c r="BF260" s="293" t="s">
        <v>84</v>
      </c>
      <c r="BG260" s="293" t="s">
        <v>84</v>
      </c>
    </row>
    <row r="261" spans="1:59" ht="13.5" thickBot="1">
      <c r="A261" s="197">
        <f>+A225+1</f>
        <v>9</v>
      </c>
      <c r="B261" s="763"/>
      <c r="C261" s="247" t="s">
        <v>1581</v>
      </c>
      <c r="D261" s="764" t="s">
        <v>1569</v>
      </c>
      <c r="E261" s="540"/>
      <c r="F261" s="540"/>
      <c r="G261" s="540"/>
      <c r="H261" s="540"/>
      <c r="I261" s="540"/>
      <c r="J261" s="540"/>
      <c r="K261" s="540"/>
      <c r="L261" s="540"/>
      <c r="M261" s="540"/>
      <c r="N261" s="540"/>
      <c r="O261" s="540"/>
      <c r="P261" s="540"/>
      <c r="Q261" s="540"/>
      <c r="R261" s="540"/>
      <c r="S261" s="540"/>
      <c r="T261" s="540"/>
      <c r="U261" s="540"/>
      <c r="V261" s="540"/>
      <c r="W261" s="540"/>
      <c r="X261" s="540"/>
      <c r="Y261" s="540"/>
      <c r="Z261" s="540"/>
      <c r="AA261" s="540"/>
      <c r="AB261" s="540"/>
      <c r="AC261" s="540"/>
      <c r="AD261" s="541"/>
      <c r="AE261" s="541"/>
      <c r="AF261" s="541"/>
      <c r="AG261" s="541"/>
      <c r="AH261" s="541"/>
      <c r="AI261" s="541"/>
      <c r="AJ261" s="541"/>
      <c r="AK261" s="541"/>
      <c r="AL261" s="541"/>
      <c r="AM261" s="541"/>
      <c r="AN261" s="246"/>
      <c r="AR261" s="87" t="s">
        <v>40</v>
      </c>
      <c r="AS261" s="560" t="str">
        <f ca="1">SUBSTITUTE(CELL("address",E261),"$","")</f>
        <v>E261</v>
      </c>
      <c r="AT261" s="561" t="str">
        <f ca="1">CHAR(CODE(AS261))</f>
        <v>E</v>
      </c>
      <c r="AU261" s="561">
        <f>ROW(AS261)</f>
        <v>261</v>
      </c>
      <c r="AV261" s="562" t="str">
        <f ca="1">CONCATENATE(AT261&amp;AU261)</f>
        <v>E261</v>
      </c>
      <c r="AW261" s="555">
        <f t="shared" ref="AW261:AW324" si="51">$AW$5</f>
        <v>7</v>
      </c>
      <c r="AX261" s="562" t="str">
        <f t="shared" ca="1" si="49"/>
        <v>7. Ownership - Capital Costs</v>
      </c>
      <c r="AY261" s="555" t="s">
        <v>1570</v>
      </c>
      <c r="AZ261" s="562" t="s">
        <v>1582</v>
      </c>
      <c r="BA261" s="562">
        <v>2020</v>
      </c>
      <c r="BB261" s="562" t="str">
        <f ca="1">AW261&amp;"_"&amp;AV261&amp;"_"&amp;AZ261&amp;"_"&amp;BA261</f>
        <v>7_E261_Project_substation_2020</v>
      </c>
      <c r="BC261" s="562" t="s">
        <v>574</v>
      </c>
      <c r="BD261" s="562"/>
      <c r="BE261" s="555" t="str">
        <f t="shared" ref="BE261:BE295" si="52">"&gt;=0"</f>
        <v>&gt;=0</v>
      </c>
      <c r="BF261" s="555" t="s">
        <v>84</v>
      </c>
      <c r="BG261" s="555" t="s">
        <v>84</v>
      </c>
    </row>
    <row r="262" spans="1:59" ht="13.5" hidden="1" thickBot="1">
      <c r="A262" s="197"/>
      <c r="B262" s="763"/>
      <c r="C262" s="247"/>
      <c r="D262" s="764"/>
      <c r="E262" s="556"/>
      <c r="F262" s="556"/>
      <c r="G262" s="556"/>
      <c r="H262" s="556"/>
      <c r="I262" s="556"/>
      <c r="J262" s="556"/>
      <c r="K262" s="556"/>
      <c r="L262" s="556"/>
      <c r="M262" s="556"/>
      <c r="N262" s="556"/>
      <c r="O262" s="556"/>
      <c r="P262" s="556"/>
      <c r="Q262" s="556"/>
      <c r="R262" s="556"/>
      <c r="S262" s="556"/>
      <c r="T262" s="556"/>
      <c r="U262" s="556"/>
      <c r="V262" s="556"/>
      <c r="W262" s="556"/>
      <c r="X262" s="556"/>
      <c r="Y262" s="556"/>
      <c r="Z262" s="556"/>
      <c r="AA262" s="556"/>
      <c r="AB262" s="556"/>
      <c r="AC262" s="556"/>
      <c r="AD262" s="557"/>
      <c r="AE262" s="557"/>
      <c r="AF262" s="557"/>
      <c r="AG262" s="557"/>
      <c r="AH262" s="557"/>
      <c r="AI262" s="557"/>
      <c r="AJ262" s="557"/>
      <c r="AK262" s="557"/>
      <c r="AL262" s="557"/>
      <c r="AM262" s="557"/>
      <c r="AN262" s="558"/>
      <c r="AP262" s="87" t="s">
        <v>859</v>
      </c>
      <c r="AT262" s="559" t="str">
        <f t="shared" ref="AT262:AT296" ca="1" si="53">IF(AT261="Z","AA",IF(LEN(AT261)=1,CHAR(CODE(AT261)+1),IF(RIGHT(AT261,1)="Z",CHAR(CODE(LEFT(AT261,1))+1),LEFT(AT261,1))&amp;CHAR(65+MOD(CODE(RIGHT(AT261,1))+1-65,26))))</f>
        <v>F</v>
      </c>
      <c r="AU262" s="559">
        <f>AU261</f>
        <v>261</v>
      </c>
      <c r="AV262" s="285" t="str">
        <f t="shared" ref="AV262:AV296" ca="1" si="54">CONCATENATE(AT262&amp;AU262)</f>
        <v>F261</v>
      </c>
      <c r="AW262" s="293">
        <f t="shared" si="51"/>
        <v>7</v>
      </c>
      <c r="AX262" s="285" t="str">
        <f t="shared" ca="1" si="49"/>
        <v>7. Ownership - Capital Costs</v>
      </c>
      <c r="AY262" s="293" t="s">
        <v>1570</v>
      </c>
      <c r="AZ262" s="285" t="s">
        <v>1582</v>
      </c>
      <c r="BA262" s="285">
        <v>2021</v>
      </c>
      <c r="BB262" s="285" t="str">
        <f t="shared" ref="BB262:BB296" ca="1" si="55">AW262&amp;"_"&amp;AV262&amp;"_"&amp;AZ262&amp;"_"&amp;BA262</f>
        <v>7_F261_Project_substation_2021</v>
      </c>
      <c r="BC262" s="285" t="s">
        <v>574</v>
      </c>
      <c r="BD262" s="285"/>
      <c r="BE262" s="293" t="str">
        <f t="shared" si="52"/>
        <v>&gt;=0</v>
      </c>
      <c r="BF262" s="293" t="s">
        <v>84</v>
      </c>
      <c r="BG262" s="293" t="s">
        <v>84</v>
      </c>
    </row>
    <row r="263" spans="1:59" ht="13.5" hidden="1" thickBot="1">
      <c r="A263" s="197"/>
      <c r="B263" s="763"/>
      <c r="C263" s="247"/>
      <c r="D263" s="764"/>
      <c r="E263" s="556"/>
      <c r="F263" s="556"/>
      <c r="G263" s="556"/>
      <c r="H263" s="556"/>
      <c r="I263" s="556"/>
      <c r="J263" s="556"/>
      <c r="K263" s="556"/>
      <c r="L263" s="556"/>
      <c r="M263" s="556"/>
      <c r="N263" s="556"/>
      <c r="O263" s="556"/>
      <c r="P263" s="556"/>
      <c r="Q263" s="556"/>
      <c r="R263" s="556"/>
      <c r="S263" s="556"/>
      <c r="T263" s="556"/>
      <c r="U263" s="556"/>
      <c r="V263" s="556"/>
      <c r="W263" s="556"/>
      <c r="X263" s="556"/>
      <c r="Y263" s="556"/>
      <c r="Z263" s="556"/>
      <c r="AA263" s="556"/>
      <c r="AB263" s="556"/>
      <c r="AC263" s="556"/>
      <c r="AD263" s="557"/>
      <c r="AE263" s="557"/>
      <c r="AF263" s="557"/>
      <c r="AG263" s="557"/>
      <c r="AH263" s="557"/>
      <c r="AI263" s="557"/>
      <c r="AJ263" s="557"/>
      <c r="AK263" s="557"/>
      <c r="AL263" s="557"/>
      <c r="AM263" s="557"/>
      <c r="AN263" s="558"/>
      <c r="AP263" s="87" t="s">
        <v>859</v>
      </c>
      <c r="AT263" s="559" t="str">
        <f t="shared" ca="1" si="53"/>
        <v>G</v>
      </c>
      <c r="AU263" s="559">
        <f t="shared" ref="AU263:AU296" si="56">AU262</f>
        <v>261</v>
      </c>
      <c r="AV263" s="285" t="str">
        <f t="shared" ca="1" si="54"/>
        <v>G261</v>
      </c>
      <c r="AW263" s="293">
        <f t="shared" si="51"/>
        <v>7</v>
      </c>
      <c r="AX263" s="285" t="str">
        <f t="shared" ca="1" si="49"/>
        <v>7. Ownership - Capital Costs</v>
      </c>
      <c r="AY263" s="293" t="s">
        <v>1570</v>
      </c>
      <c r="AZ263" s="285" t="s">
        <v>1582</v>
      </c>
      <c r="BA263" s="285">
        <v>2022</v>
      </c>
      <c r="BB263" s="285" t="str">
        <f t="shared" ca="1" si="55"/>
        <v>7_G261_Project_substation_2022</v>
      </c>
      <c r="BC263" s="285" t="s">
        <v>574</v>
      </c>
      <c r="BD263" s="285"/>
      <c r="BE263" s="293" t="str">
        <f t="shared" si="52"/>
        <v>&gt;=0</v>
      </c>
      <c r="BF263" s="293" t="s">
        <v>84</v>
      </c>
      <c r="BG263" s="293" t="s">
        <v>84</v>
      </c>
    </row>
    <row r="264" spans="1:59" ht="13.5" hidden="1" thickBot="1">
      <c r="A264" s="197"/>
      <c r="B264" s="763"/>
      <c r="C264" s="247"/>
      <c r="D264" s="764"/>
      <c r="E264" s="556"/>
      <c r="F264" s="556"/>
      <c r="G264" s="556"/>
      <c r="H264" s="556"/>
      <c r="I264" s="556"/>
      <c r="J264" s="556"/>
      <c r="K264" s="556"/>
      <c r="L264" s="556"/>
      <c r="M264" s="556"/>
      <c r="N264" s="556"/>
      <c r="O264" s="556"/>
      <c r="P264" s="556"/>
      <c r="Q264" s="556"/>
      <c r="R264" s="556"/>
      <c r="S264" s="556"/>
      <c r="T264" s="556"/>
      <c r="U264" s="556"/>
      <c r="V264" s="556"/>
      <c r="W264" s="556"/>
      <c r="X264" s="556"/>
      <c r="Y264" s="556"/>
      <c r="Z264" s="556"/>
      <c r="AA264" s="556"/>
      <c r="AB264" s="556"/>
      <c r="AC264" s="556"/>
      <c r="AD264" s="557"/>
      <c r="AE264" s="557"/>
      <c r="AF264" s="557"/>
      <c r="AG264" s="557"/>
      <c r="AH264" s="557"/>
      <c r="AI264" s="557"/>
      <c r="AJ264" s="557"/>
      <c r="AK264" s="557"/>
      <c r="AL264" s="557"/>
      <c r="AM264" s="557"/>
      <c r="AN264" s="558"/>
      <c r="AP264" s="87" t="s">
        <v>859</v>
      </c>
      <c r="AT264" s="559" t="str">
        <f t="shared" ca="1" si="53"/>
        <v>H</v>
      </c>
      <c r="AU264" s="559">
        <f t="shared" si="56"/>
        <v>261</v>
      </c>
      <c r="AV264" s="285" t="str">
        <f t="shared" ca="1" si="54"/>
        <v>H261</v>
      </c>
      <c r="AW264" s="293">
        <f t="shared" si="51"/>
        <v>7</v>
      </c>
      <c r="AX264" s="285" t="str">
        <f t="shared" ca="1" si="49"/>
        <v>7. Ownership - Capital Costs</v>
      </c>
      <c r="AY264" s="293" t="s">
        <v>1570</v>
      </c>
      <c r="AZ264" s="285" t="s">
        <v>1582</v>
      </c>
      <c r="BA264" s="285">
        <v>2023</v>
      </c>
      <c r="BB264" s="285" t="str">
        <f t="shared" ca="1" si="55"/>
        <v>7_H261_Project_substation_2023</v>
      </c>
      <c r="BC264" s="285" t="s">
        <v>574</v>
      </c>
      <c r="BD264" s="285"/>
      <c r="BE264" s="293" t="str">
        <f t="shared" si="52"/>
        <v>&gt;=0</v>
      </c>
      <c r="BF264" s="293" t="s">
        <v>84</v>
      </c>
      <c r="BG264" s="293" t="s">
        <v>84</v>
      </c>
    </row>
    <row r="265" spans="1:59" ht="13.5" hidden="1" thickBot="1">
      <c r="A265" s="197"/>
      <c r="B265" s="763"/>
      <c r="C265" s="247"/>
      <c r="D265" s="764"/>
      <c r="E265" s="556"/>
      <c r="F265" s="556"/>
      <c r="G265" s="556"/>
      <c r="H265" s="556"/>
      <c r="I265" s="556"/>
      <c r="J265" s="556"/>
      <c r="K265" s="556"/>
      <c r="L265" s="556"/>
      <c r="M265" s="556"/>
      <c r="N265" s="556"/>
      <c r="O265" s="556"/>
      <c r="P265" s="556"/>
      <c r="Q265" s="556"/>
      <c r="R265" s="556"/>
      <c r="S265" s="556"/>
      <c r="T265" s="556"/>
      <c r="U265" s="556"/>
      <c r="V265" s="556"/>
      <c r="W265" s="556"/>
      <c r="X265" s="556"/>
      <c r="Y265" s="556"/>
      <c r="Z265" s="556"/>
      <c r="AA265" s="556"/>
      <c r="AB265" s="556"/>
      <c r="AC265" s="556"/>
      <c r="AD265" s="557"/>
      <c r="AE265" s="557"/>
      <c r="AF265" s="557"/>
      <c r="AG265" s="557"/>
      <c r="AH265" s="557"/>
      <c r="AI265" s="557"/>
      <c r="AJ265" s="557"/>
      <c r="AK265" s="557"/>
      <c r="AL265" s="557"/>
      <c r="AM265" s="557"/>
      <c r="AN265" s="558"/>
      <c r="AP265" s="87" t="s">
        <v>859</v>
      </c>
      <c r="AT265" s="559" t="str">
        <f t="shared" ca="1" si="53"/>
        <v>I</v>
      </c>
      <c r="AU265" s="559">
        <f t="shared" si="56"/>
        <v>261</v>
      </c>
      <c r="AV265" s="285" t="str">
        <f t="shared" ca="1" si="54"/>
        <v>I261</v>
      </c>
      <c r="AW265" s="293">
        <f t="shared" si="51"/>
        <v>7</v>
      </c>
      <c r="AX265" s="285" t="str">
        <f t="shared" ca="1" si="49"/>
        <v>7. Ownership - Capital Costs</v>
      </c>
      <c r="AY265" s="293" t="s">
        <v>1570</v>
      </c>
      <c r="AZ265" s="285" t="s">
        <v>1582</v>
      </c>
      <c r="BA265" s="285">
        <v>2024</v>
      </c>
      <c r="BB265" s="285" t="str">
        <f t="shared" ca="1" si="55"/>
        <v>7_I261_Project_substation_2024</v>
      </c>
      <c r="BC265" s="285" t="s">
        <v>574</v>
      </c>
      <c r="BD265" s="285"/>
      <c r="BE265" s="293" t="str">
        <f t="shared" si="52"/>
        <v>&gt;=0</v>
      </c>
      <c r="BF265" s="293" t="s">
        <v>84</v>
      </c>
      <c r="BG265" s="293" t="s">
        <v>84</v>
      </c>
    </row>
    <row r="266" spans="1:59" ht="13.5" hidden="1" thickBot="1">
      <c r="A266" s="197"/>
      <c r="B266" s="763"/>
      <c r="C266" s="247"/>
      <c r="D266" s="764"/>
      <c r="E266" s="556"/>
      <c r="F266" s="556"/>
      <c r="G266" s="556"/>
      <c r="H266" s="556"/>
      <c r="I266" s="556"/>
      <c r="J266" s="556"/>
      <c r="K266" s="556"/>
      <c r="L266" s="556"/>
      <c r="M266" s="556"/>
      <c r="N266" s="556"/>
      <c r="O266" s="556"/>
      <c r="P266" s="556"/>
      <c r="Q266" s="556"/>
      <c r="R266" s="556"/>
      <c r="S266" s="556"/>
      <c r="T266" s="556"/>
      <c r="U266" s="556"/>
      <c r="V266" s="556"/>
      <c r="W266" s="556"/>
      <c r="X266" s="556"/>
      <c r="Y266" s="556"/>
      <c r="Z266" s="556"/>
      <c r="AA266" s="556"/>
      <c r="AB266" s="556"/>
      <c r="AC266" s="556"/>
      <c r="AD266" s="557"/>
      <c r="AE266" s="557"/>
      <c r="AF266" s="557"/>
      <c r="AG266" s="557"/>
      <c r="AH266" s="557"/>
      <c r="AI266" s="557"/>
      <c r="AJ266" s="557"/>
      <c r="AK266" s="557"/>
      <c r="AL266" s="557"/>
      <c r="AM266" s="557"/>
      <c r="AN266" s="558"/>
      <c r="AP266" s="87" t="s">
        <v>859</v>
      </c>
      <c r="AT266" s="559" t="str">
        <f t="shared" ca="1" si="53"/>
        <v>J</v>
      </c>
      <c r="AU266" s="559">
        <f t="shared" si="56"/>
        <v>261</v>
      </c>
      <c r="AV266" s="285" t="str">
        <f t="shared" ca="1" si="54"/>
        <v>J261</v>
      </c>
      <c r="AW266" s="293">
        <f t="shared" si="51"/>
        <v>7</v>
      </c>
      <c r="AX266" s="285" t="str">
        <f t="shared" ca="1" si="49"/>
        <v>7. Ownership - Capital Costs</v>
      </c>
      <c r="AY266" s="293" t="s">
        <v>1570</v>
      </c>
      <c r="AZ266" s="285" t="s">
        <v>1582</v>
      </c>
      <c r="BA266" s="285">
        <v>2025</v>
      </c>
      <c r="BB266" s="285" t="str">
        <f t="shared" ca="1" si="55"/>
        <v>7_J261_Project_substation_2025</v>
      </c>
      <c r="BC266" s="285" t="s">
        <v>574</v>
      </c>
      <c r="BD266" s="285"/>
      <c r="BE266" s="293" t="str">
        <f t="shared" si="52"/>
        <v>&gt;=0</v>
      </c>
      <c r="BF266" s="293" t="s">
        <v>84</v>
      </c>
      <c r="BG266" s="293" t="s">
        <v>84</v>
      </c>
    </row>
    <row r="267" spans="1:59" ht="13.5" hidden="1" thickBot="1">
      <c r="A267" s="197"/>
      <c r="B267" s="763"/>
      <c r="C267" s="247"/>
      <c r="D267" s="764"/>
      <c r="E267" s="556"/>
      <c r="F267" s="556"/>
      <c r="G267" s="556"/>
      <c r="H267" s="556"/>
      <c r="I267" s="556"/>
      <c r="J267" s="556"/>
      <c r="K267" s="556"/>
      <c r="L267" s="556"/>
      <c r="M267" s="556"/>
      <c r="N267" s="556"/>
      <c r="O267" s="556"/>
      <c r="P267" s="556"/>
      <c r="Q267" s="556"/>
      <c r="R267" s="556"/>
      <c r="S267" s="556"/>
      <c r="T267" s="556"/>
      <c r="U267" s="556"/>
      <c r="V267" s="556"/>
      <c r="W267" s="556"/>
      <c r="X267" s="556"/>
      <c r="Y267" s="556"/>
      <c r="Z267" s="556"/>
      <c r="AA267" s="556"/>
      <c r="AB267" s="556"/>
      <c r="AC267" s="556"/>
      <c r="AD267" s="557"/>
      <c r="AE267" s="557"/>
      <c r="AF267" s="557"/>
      <c r="AG267" s="557"/>
      <c r="AH267" s="557"/>
      <c r="AI267" s="557"/>
      <c r="AJ267" s="557"/>
      <c r="AK267" s="557"/>
      <c r="AL267" s="557"/>
      <c r="AM267" s="557"/>
      <c r="AN267" s="558"/>
      <c r="AP267" s="87" t="s">
        <v>859</v>
      </c>
      <c r="AT267" s="559" t="str">
        <f t="shared" ca="1" si="53"/>
        <v>K</v>
      </c>
      <c r="AU267" s="559">
        <f t="shared" si="56"/>
        <v>261</v>
      </c>
      <c r="AV267" s="285" t="str">
        <f t="shared" ca="1" si="54"/>
        <v>K261</v>
      </c>
      <c r="AW267" s="293">
        <f t="shared" si="51"/>
        <v>7</v>
      </c>
      <c r="AX267" s="285" t="str">
        <f t="shared" ca="1" si="49"/>
        <v>7. Ownership - Capital Costs</v>
      </c>
      <c r="AY267" s="293" t="s">
        <v>1570</v>
      </c>
      <c r="AZ267" s="285" t="s">
        <v>1582</v>
      </c>
      <c r="BA267" s="285">
        <v>2026</v>
      </c>
      <c r="BB267" s="285" t="str">
        <f t="shared" ca="1" si="55"/>
        <v>7_K261_Project_substation_2026</v>
      </c>
      <c r="BC267" s="285" t="s">
        <v>574</v>
      </c>
      <c r="BD267" s="285"/>
      <c r="BE267" s="293" t="str">
        <f t="shared" si="52"/>
        <v>&gt;=0</v>
      </c>
      <c r="BF267" s="293" t="s">
        <v>84</v>
      </c>
      <c r="BG267" s="293" t="s">
        <v>84</v>
      </c>
    </row>
    <row r="268" spans="1:59" ht="13.5" hidden="1" thickBot="1">
      <c r="A268" s="197"/>
      <c r="B268" s="763"/>
      <c r="C268" s="247"/>
      <c r="D268" s="764"/>
      <c r="E268" s="556"/>
      <c r="F268" s="556"/>
      <c r="G268" s="556"/>
      <c r="H268" s="556"/>
      <c r="I268" s="556"/>
      <c r="J268" s="556"/>
      <c r="K268" s="556"/>
      <c r="L268" s="556"/>
      <c r="M268" s="556"/>
      <c r="N268" s="556"/>
      <c r="O268" s="556"/>
      <c r="P268" s="556"/>
      <c r="Q268" s="556"/>
      <c r="R268" s="556"/>
      <c r="S268" s="556"/>
      <c r="T268" s="556"/>
      <c r="U268" s="556"/>
      <c r="V268" s="556"/>
      <c r="W268" s="556"/>
      <c r="X268" s="556"/>
      <c r="Y268" s="556"/>
      <c r="Z268" s="556"/>
      <c r="AA268" s="556"/>
      <c r="AB268" s="556"/>
      <c r="AC268" s="556"/>
      <c r="AD268" s="557"/>
      <c r="AE268" s="557"/>
      <c r="AF268" s="557"/>
      <c r="AG268" s="557"/>
      <c r="AH268" s="557"/>
      <c r="AI268" s="557"/>
      <c r="AJ268" s="557"/>
      <c r="AK268" s="557"/>
      <c r="AL268" s="557"/>
      <c r="AM268" s="557"/>
      <c r="AN268" s="558"/>
      <c r="AP268" s="87" t="s">
        <v>859</v>
      </c>
      <c r="AT268" s="559" t="str">
        <f t="shared" ca="1" si="53"/>
        <v>L</v>
      </c>
      <c r="AU268" s="559">
        <f t="shared" si="56"/>
        <v>261</v>
      </c>
      <c r="AV268" s="285" t="str">
        <f t="shared" ca="1" si="54"/>
        <v>L261</v>
      </c>
      <c r="AW268" s="293">
        <f t="shared" si="51"/>
        <v>7</v>
      </c>
      <c r="AX268" s="285" t="str">
        <f t="shared" ca="1" si="49"/>
        <v>7. Ownership - Capital Costs</v>
      </c>
      <c r="AY268" s="293" t="s">
        <v>1570</v>
      </c>
      <c r="AZ268" s="285" t="s">
        <v>1582</v>
      </c>
      <c r="BA268" s="285">
        <v>2027</v>
      </c>
      <c r="BB268" s="285" t="str">
        <f t="shared" ca="1" si="55"/>
        <v>7_L261_Project_substation_2027</v>
      </c>
      <c r="BC268" s="285" t="s">
        <v>574</v>
      </c>
      <c r="BD268" s="285"/>
      <c r="BE268" s="293" t="str">
        <f t="shared" si="52"/>
        <v>&gt;=0</v>
      </c>
      <c r="BF268" s="293" t="s">
        <v>84</v>
      </c>
      <c r="BG268" s="293" t="s">
        <v>84</v>
      </c>
    </row>
    <row r="269" spans="1:59" ht="13.5" hidden="1" thickBot="1">
      <c r="A269" s="197"/>
      <c r="B269" s="763"/>
      <c r="C269" s="247"/>
      <c r="D269" s="764"/>
      <c r="E269" s="556"/>
      <c r="F269" s="556"/>
      <c r="G269" s="556"/>
      <c r="H269" s="556"/>
      <c r="I269" s="556"/>
      <c r="J269" s="556"/>
      <c r="K269" s="556"/>
      <c r="L269" s="556"/>
      <c r="M269" s="556"/>
      <c r="N269" s="556"/>
      <c r="O269" s="556"/>
      <c r="P269" s="556"/>
      <c r="Q269" s="556"/>
      <c r="R269" s="556"/>
      <c r="S269" s="556"/>
      <c r="T269" s="556"/>
      <c r="U269" s="556"/>
      <c r="V269" s="556"/>
      <c r="W269" s="556"/>
      <c r="X269" s="556"/>
      <c r="Y269" s="556"/>
      <c r="Z269" s="556"/>
      <c r="AA269" s="556"/>
      <c r="AB269" s="556"/>
      <c r="AC269" s="556"/>
      <c r="AD269" s="557"/>
      <c r="AE269" s="557"/>
      <c r="AF269" s="557"/>
      <c r="AG269" s="557"/>
      <c r="AH269" s="557"/>
      <c r="AI269" s="557"/>
      <c r="AJ269" s="557"/>
      <c r="AK269" s="557"/>
      <c r="AL269" s="557"/>
      <c r="AM269" s="557"/>
      <c r="AN269" s="558"/>
      <c r="AP269" s="87" t="s">
        <v>859</v>
      </c>
      <c r="AT269" s="559" t="str">
        <f t="shared" ca="1" si="53"/>
        <v>M</v>
      </c>
      <c r="AU269" s="559">
        <f t="shared" si="56"/>
        <v>261</v>
      </c>
      <c r="AV269" s="285" t="str">
        <f t="shared" ca="1" si="54"/>
        <v>M261</v>
      </c>
      <c r="AW269" s="293">
        <f t="shared" si="51"/>
        <v>7</v>
      </c>
      <c r="AX269" s="285" t="str">
        <f t="shared" ca="1" si="49"/>
        <v>7. Ownership - Capital Costs</v>
      </c>
      <c r="AY269" s="293" t="s">
        <v>1570</v>
      </c>
      <c r="AZ269" s="285" t="s">
        <v>1582</v>
      </c>
      <c r="BA269" s="285">
        <v>2028</v>
      </c>
      <c r="BB269" s="285" t="str">
        <f t="shared" ca="1" si="55"/>
        <v>7_M261_Project_substation_2028</v>
      </c>
      <c r="BC269" s="285" t="s">
        <v>574</v>
      </c>
      <c r="BD269" s="285"/>
      <c r="BE269" s="293" t="str">
        <f t="shared" si="52"/>
        <v>&gt;=0</v>
      </c>
      <c r="BF269" s="293" t="s">
        <v>84</v>
      </c>
      <c r="BG269" s="293" t="s">
        <v>84</v>
      </c>
    </row>
    <row r="270" spans="1:59" ht="13.5" hidden="1" thickBot="1">
      <c r="A270" s="197"/>
      <c r="B270" s="763"/>
      <c r="C270" s="247"/>
      <c r="D270" s="764"/>
      <c r="E270" s="556"/>
      <c r="F270" s="556"/>
      <c r="G270" s="556"/>
      <c r="H270" s="556"/>
      <c r="I270" s="556"/>
      <c r="J270" s="556"/>
      <c r="K270" s="556"/>
      <c r="L270" s="556"/>
      <c r="M270" s="556"/>
      <c r="N270" s="556"/>
      <c r="O270" s="556"/>
      <c r="P270" s="556"/>
      <c r="Q270" s="556"/>
      <c r="R270" s="556"/>
      <c r="S270" s="556"/>
      <c r="T270" s="556"/>
      <c r="U270" s="556"/>
      <c r="V270" s="556"/>
      <c r="W270" s="556"/>
      <c r="X270" s="556"/>
      <c r="Y270" s="556"/>
      <c r="Z270" s="556"/>
      <c r="AA270" s="556"/>
      <c r="AB270" s="556"/>
      <c r="AC270" s="556"/>
      <c r="AD270" s="557"/>
      <c r="AE270" s="557"/>
      <c r="AF270" s="557"/>
      <c r="AG270" s="557"/>
      <c r="AH270" s="557"/>
      <c r="AI270" s="557"/>
      <c r="AJ270" s="557"/>
      <c r="AK270" s="557"/>
      <c r="AL270" s="557"/>
      <c r="AM270" s="557"/>
      <c r="AN270" s="558"/>
      <c r="AP270" s="87" t="s">
        <v>859</v>
      </c>
      <c r="AT270" s="559" t="str">
        <f t="shared" ca="1" si="53"/>
        <v>N</v>
      </c>
      <c r="AU270" s="559">
        <f t="shared" si="56"/>
        <v>261</v>
      </c>
      <c r="AV270" s="285" t="str">
        <f t="shared" ca="1" si="54"/>
        <v>N261</v>
      </c>
      <c r="AW270" s="293">
        <f t="shared" si="51"/>
        <v>7</v>
      </c>
      <c r="AX270" s="285" t="str">
        <f t="shared" ca="1" si="49"/>
        <v>7. Ownership - Capital Costs</v>
      </c>
      <c r="AY270" s="293" t="s">
        <v>1570</v>
      </c>
      <c r="AZ270" s="285" t="s">
        <v>1582</v>
      </c>
      <c r="BA270" s="285">
        <v>2029</v>
      </c>
      <c r="BB270" s="285" t="str">
        <f t="shared" ca="1" si="55"/>
        <v>7_N261_Project_substation_2029</v>
      </c>
      <c r="BC270" s="285" t="s">
        <v>574</v>
      </c>
      <c r="BD270" s="285"/>
      <c r="BE270" s="293" t="str">
        <f t="shared" si="52"/>
        <v>&gt;=0</v>
      </c>
      <c r="BF270" s="293" t="s">
        <v>84</v>
      </c>
      <c r="BG270" s="293" t="s">
        <v>84</v>
      </c>
    </row>
    <row r="271" spans="1:59" ht="13.5" hidden="1" thickBot="1">
      <c r="A271" s="197"/>
      <c r="B271" s="763"/>
      <c r="C271" s="247"/>
      <c r="D271" s="764"/>
      <c r="E271" s="556"/>
      <c r="F271" s="556"/>
      <c r="G271" s="556"/>
      <c r="H271" s="556"/>
      <c r="I271" s="556"/>
      <c r="J271" s="556"/>
      <c r="K271" s="556"/>
      <c r="L271" s="556"/>
      <c r="M271" s="556"/>
      <c r="N271" s="556"/>
      <c r="O271" s="556"/>
      <c r="P271" s="556"/>
      <c r="Q271" s="556"/>
      <c r="R271" s="556"/>
      <c r="S271" s="556"/>
      <c r="T271" s="556"/>
      <c r="U271" s="556"/>
      <c r="V271" s="556"/>
      <c r="W271" s="556"/>
      <c r="X271" s="556"/>
      <c r="Y271" s="556"/>
      <c r="Z271" s="556"/>
      <c r="AA271" s="556"/>
      <c r="AB271" s="556"/>
      <c r="AC271" s="556"/>
      <c r="AD271" s="557"/>
      <c r="AE271" s="557"/>
      <c r="AF271" s="557"/>
      <c r="AG271" s="557"/>
      <c r="AH271" s="557"/>
      <c r="AI271" s="557"/>
      <c r="AJ271" s="557"/>
      <c r="AK271" s="557"/>
      <c r="AL271" s="557"/>
      <c r="AM271" s="557"/>
      <c r="AN271" s="558"/>
      <c r="AP271" s="87" t="s">
        <v>859</v>
      </c>
      <c r="AT271" s="559" t="str">
        <f t="shared" ca="1" si="53"/>
        <v>O</v>
      </c>
      <c r="AU271" s="559">
        <f t="shared" si="56"/>
        <v>261</v>
      </c>
      <c r="AV271" s="285" t="str">
        <f t="shared" ca="1" si="54"/>
        <v>O261</v>
      </c>
      <c r="AW271" s="293">
        <f t="shared" si="51"/>
        <v>7</v>
      </c>
      <c r="AX271" s="285" t="str">
        <f t="shared" ca="1" si="49"/>
        <v>7. Ownership - Capital Costs</v>
      </c>
      <c r="AY271" s="293" t="s">
        <v>1570</v>
      </c>
      <c r="AZ271" s="285" t="s">
        <v>1582</v>
      </c>
      <c r="BA271" s="285">
        <v>2030</v>
      </c>
      <c r="BB271" s="285" t="str">
        <f t="shared" ca="1" si="55"/>
        <v>7_O261_Project_substation_2030</v>
      </c>
      <c r="BC271" s="285" t="s">
        <v>574</v>
      </c>
      <c r="BD271" s="285"/>
      <c r="BE271" s="293" t="str">
        <f t="shared" si="52"/>
        <v>&gt;=0</v>
      </c>
      <c r="BF271" s="293" t="s">
        <v>84</v>
      </c>
      <c r="BG271" s="293" t="s">
        <v>84</v>
      </c>
    </row>
    <row r="272" spans="1:59" ht="13.5" hidden="1" thickBot="1">
      <c r="A272" s="197"/>
      <c r="B272" s="763"/>
      <c r="C272" s="247"/>
      <c r="D272" s="764"/>
      <c r="E272" s="556"/>
      <c r="F272" s="556"/>
      <c r="G272" s="556"/>
      <c r="H272" s="556"/>
      <c r="I272" s="556"/>
      <c r="J272" s="556"/>
      <c r="K272" s="556"/>
      <c r="L272" s="556"/>
      <c r="M272" s="556"/>
      <c r="N272" s="556"/>
      <c r="O272" s="556"/>
      <c r="P272" s="556"/>
      <c r="Q272" s="556"/>
      <c r="R272" s="556"/>
      <c r="S272" s="556"/>
      <c r="T272" s="556"/>
      <c r="U272" s="556"/>
      <c r="V272" s="556"/>
      <c r="W272" s="556"/>
      <c r="X272" s="556"/>
      <c r="Y272" s="556"/>
      <c r="Z272" s="556"/>
      <c r="AA272" s="556"/>
      <c r="AB272" s="556"/>
      <c r="AC272" s="556"/>
      <c r="AD272" s="557"/>
      <c r="AE272" s="557"/>
      <c r="AF272" s="557"/>
      <c r="AG272" s="557"/>
      <c r="AH272" s="557"/>
      <c r="AI272" s="557"/>
      <c r="AJ272" s="557"/>
      <c r="AK272" s="557"/>
      <c r="AL272" s="557"/>
      <c r="AM272" s="557"/>
      <c r="AN272" s="558"/>
      <c r="AP272" s="87" t="s">
        <v>859</v>
      </c>
      <c r="AT272" s="559" t="str">
        <f t="shared" ca="1" si="53"/>
        <v>P</v>
      </c>
      <c r="AU272" s="559">
        <f t="shared" si="56"/>
        <v>261</v>
      </c>
      <c r="AV272" s="285" t="str">
        <f t="shared" ca="1" si="54"/>
        <v>P261</v>
      </c>
      <c r="AW272" s="293">
        <f t="shared" si="51"/>
        <v>7</v>
      </c>
      <c r="AX272" s="285" t="str">
        <f t="shared" ca="1" si="49"/>
        <v>7. Ownership - Capital Costs</v>
      </c>
      <c r="AY272" s="293" t="s">
        <v>1570</v>
      </c>
      <c r="AZ272" s="285" t="s">
        <v>1582</v>
      </c>
      <c r="BA272" s="285">
        <v>2031</v>
      </c>
      <c r="BB272" s="285" t="str">
        <f t="shared" ca="1" si="55"/>
        <v>7_P261_Project_substation_2031</v>
      </c>
      <c r="BC272" s="285" t="s">
        <v>574</v>
      </c>
      <c r="BD272" s="285"/>
      <c r="BE272" s="293" t="str">
        <f t="shared" si="52"/>
        <v>&gt;=0</v>
      </c>
      <c r="BF272" s="293" t="s">
        <v>84</v>
      </c>
      <c r="BG272" s="293" t="s">
        <v>84</v>
      </c>
    </row>
    <row r="273" spans="1:59" ht="13.5" hidden="1" thickBot="1">
      <c r="A273" s="197"/>
      <c r="B273" s="763"/>
      <c r="C273" s="247"/>
      <c r="D273" s="764"/>
      <c r="E273" s="556"/>
      <c r="F273" s="556"/>
      <c r="G273" s="556"/>
      <c r="H273" s="556"/>
      <c r="I273" s="556"/>
      <c r="J273" s="556"/>
      <c r="K273" s="556"/>
      <c r="L273" s="556"/>
      <c r="M273" s="556"/>
      <c r="N273" s="556"/>
      <c r="O273" s="556"/>
      <c r="P273" s="556"/>
      <c r="Q273" s="556"/>
      <c r="R273" s="556"/>
      <c r="S273" s="556"/>
      <c r="T273" s="556"/>
      <c r="U273" s="556"/>
      <c r="V273" s="556"/>
      <c r="W273" s="556"/>
      <c r="X273" s="556"/>
      <c r="Y273" s="556"/>
      <c r="Z273" s="556"/>
      <c r="AA273" s="556"/>
      <c r="AB273" s="556"/>
      <c r="AC273" s="556"/>
      <c r="AD273" s="557"/>
      <c r="AE273" s="557"/>
      <c r="AF273" s="557"/>
      <c r="AG273" s="557"/>
      <c r="AH273" s="557"/>
      <c r="AI273" s="557"/>
      <c r="AJ273" s="557"/>
      <c r="AK273" s="557"/>
      <c r="AL273" s="557"/>
      <c r="AM273" s="557"/>
      <c r="AN273" s="558"/>
      <c r="AP273" s="87" t="s">
        <v>859</v>
      </c>
      <c r="AT273" s="559" t="str">
        <f t="shared" ca="1" si="53"/>
        <v>Q</v>
      </c>
      <c r="AU273" s="559">
        <f t="shared" si="56"/>
        <v>261</v>
      </c>
      <c r="AV273" s="285" t="str">
        <f t="shared" ca="1" si="54"/>
        <v>Q261</v>
      </c>
      <c r="AW273" s="293">
        <f t="shared" si="51"/>
        <v>7</v>
      </c>
      <c r="AX273" s="285" t="str">
        <f t="shared" ca="1" si="49"/>
        <v>7. Ownership - Capital Costs</v>
      </c>
      <c r="AY273" s="293" t="s">
        <v>1570</v>
      </c>
      <c r="AZ273" s="285" t="s">
        <v>1582</v>
      </c>
      <c r="BA273" s="285">
        <v>2032</v>
      </c>
      <c r="BB273" s="285" t="str">
        <f t="shared" ca="1" si="55"/>
        <v>7_Q261_Project_substation_2032</v>
      </c>
      <c r="BC273" s="285" t="s">
        <v>574</v>
      </c>
      <c r="BD273" s="285"/>
      <c r="BE273" s="293" t="str">
        <f t="shared" si="52"/>
        <v>&gt;=0</v>
      </c>
      <c r="BF273" s="293" t="s">
        <v>84</v>
      </c>
      <c r="BG273" s="293" t="s">
        <v>84</v>
      </c>
    </row>
    <row r="274" spans="1:59" ht="13.5" hidden="1" thickBot="1">
      <c r="A274" s="197"/>
      <c r="B274" s="763"/>
      <c r="C274" s="247"/>
      <c r="D274" s="764"/>
      <c r="E274" s="556"/>
      <c r="F274" s="556"/>
      <c r="G274" s="556"/>
      <c r="H274" s="556"/>
      <c r="I274" s="556"/>
      <c r="J274" s="556"/>
      <c r="K274" s="556"/>
      <c r="L274" s="556"/>
      <c r="M274" s="556"/>
      <c r="N274" s="556"/>
      <c r="O274" s="556"/>
      <c r="P274" s="556"/>
      <c r="Q274" s="556"/>
      <c r="R274" s="556"/>
      <c r="S274" s="556"/>
      <c r="T274" s="556"/>
      <c r="U274" s="556"/>
      <c r="V274" s="556"/>
      <c r="W274" s="556"/>
      <c r="X274" s="556"/>
      <c r="Y274" s="556"/>
      <c r="Z274" s="556"/>
      <c r="AA274" s="556"/>
      <c r="AB274" s="556"/>
      <c r="AC274" s="556"/>
      <c r="AD274" s="557"/>
      <c r="AE274" s="557"/>
      <c r="AF274" s="557"/>
      <c r="AG274" s="557"/>
      <c r="AH274" s="557"/>
      <c r="AI274" s="557"/>
      <c r="AJ274" s="557"/>
      <c r="AK274" s="557"/>
      <c r="AL274" s="557"/>
      <c r="AM274" s="557"/>
      <c r="AN274" s="558"/>
      <c r="AP274" s="87" t="s">
        <v>859</v>
      </c>
      <c r="AT274" s="559" t="str">
        <f t="shared" ca="1" si="53"/>
        <v>R</v>
      </c>
      <c r="AU274" s="559">
        <f t="shared" si="56"/>
        <v>261</v>
      </c>
      <c r="AV274" s="285" t="str">
        <f t="shared" ca="1" si="54"/>
        <v>R261</v>
      </c>
      <c r="AW274" s="293">
        <f t="shared" si="51"/>
        <v>7</v>
      </c>
      <c r="AX274" s="285" t="str">
        <f t="shared" ca="1" si="49"/>
        <v>7. Ownership - Capital Costs</v>
      </c>
      <c r="AY274" s="293" t="s">
        <v>1570</v>
      </c>
      <c r="AZ274" s="285" t="s">
        <v>1582</v>
      </c>
      <c r="BA274" s="285">
        <v>2033</v>
      </c>
      <c r="BB274" s="285" t="str">
        <f t="shared" ca="1" si="55"/>
        <v>7_R261_Project_substation_2033</v>
      </c>
      <c r="BC274" s="285" t="s">
        <v>574</v>
      </c>
      <c r="BD274" s="285"/>
      <c r="BE274" s="293" t="str">
        <f t="shared" si="52"/>
        <v>&gt;=0</v>
      </c>
      <c r="BF274" s="293" t="s">
        <v>84</v>
      </c>
      <c r="BG274" s="293" t="s">
        <v>84</v>
      </c>
    </row>
    <row r="275" spans="1:59" ht="13.5" hidden="1" thickBot="1">
      <c r="A275" s="197"/>
      <c r="B275" s="763"/>
      <c r="C275" s="247"/>
      <c r="D275" s="764"/>
      <c r="E275" s="556"/>
      <c r="F275" s="556"/>
      <c r="G275" s="556"/>
      <c r="H275" s="556"/>
      <c r="I275" s="556"/>
      <c r="J275" s="556"/>
      <c r="K275" s="556"/>
      <c r="L275" s="556"/>
      <c r="M275" s="556"/>
      <c r="N275" s="556"/>
      <c r="O275" s="556"/>
      <c r="P275" s="556"/>
      <c r="Q275" s="556"/>
      <c r="R275" s="556"/>
      <c r="S275" s="556"/>
      <c r="T275" s="556"/>
      <c r="U275" s="556"/>
      <c r="V275" s="556"/>
      <c r="W275" s="556"/>
      <c r="X275" s="556"/>
      <c r="Y275" s="556"/>
      <c r="Z275" s="556"/>
      <c r="AA275" s="556"/>
      <c r="AB275" s="556"/>
      <c r="AC275" s="556"/>
      <c r="AD275" s="557"/>
      <c r="AE275" s="557"/>
      <c r="AF275" s="557"/>
      <c r="AG275" s="557"/>
      <c r="AH275" s="557"/>
      <c r="AI275" s="557"/>
      <c r="AJ275" s="557"/>
      <c r="AK275" s="557"/>
      <c r="AL275" s="557"/>
      <c r="AM275" s="557"/>
      <c r="AN275" s="558"/>
      <c r="AP275" s="87" t="s">
        <v>859</v>
      </c>
      <c r="AT275" s="559" t="str">
        <f t="shared" ca="1" si="53"/>
        <v>S</v>
      </c>
      <c r="AU275" s="559">
        <f t="shared" si="56"/>
        <v>261</v>
      </c>
      <c r="AV275" s="285" t="str">
        <f t="shared" ca="1" si="54"/>
        <v>S261</v>
      </c>
      <c r="AW275" s="293">
        <f t="shared" si="51"/>
        <v>7</v>
      </c>
      <c r="AX275" s="285" t="str">
        <f t="shared" ca="1" si="49"/>
        <v>7. Ownership - Capital Costs</v>
      </c>
      <c r="AY275" s="293" t="s">
        <v>1570</v>
      </c>
      <c r="AZ275" s="285" t="s">
        <v>1582</v>
      </c>
      <c r="BA275" s="285">
        <v>2034</v>
      </c>
      <c r="BB275" s="285" t="str">
        <f t="shared" ca="1" si="55"/>
        <v>7_S261_Project_substation_2034</v>
      </c>
      <c r="BC275" s="285" t="s">
        <v>574</v>
      </c>
      <c r="BD275" s="285"/>
      <c r="BE275" s="293" t="str">
        <f t="shared" si="52"/>
        <v>&gt;=0</v>
      </c>
      <c r="BF275" s="293" t="s">
        <v>84</v>
      </c>
      <c r="BG275" s="293" t="s">
        <v>84</v>
      </c>
    </row>
    <row r="276" spans="1:59" ht="13.5" hidden="1" thickBot="1">
      <c r="A276" s="197"/>
      <c r="B276" s="763"/>
      <c r="C276" s="247"/>
      <c r="D276" s="764"/>
      <c r="E276" s="556"/>
      <c r="F276" s="556"/>
      <c r="G276" s="556"/>
      <c r="H276" s="556"/>
      <c r="I276" s="556"/>
      <c r="J276" s="556"/>
      <c r="K276" s="556"/>
      <c r="L276" s="556"/>
      <c r="M276" s="556"/>
      <c r="N276" s="556"/>
      <c r="O276" s="556"/>
      <c r="P276" s="556"/>
      <c r="Q276" s="556"/>
      <c r="R276" s="556"/>
      <c r="S276" s="556"/>
      <c r="T276" s="556"/>
      <c r="U276" s="556"/>
      <c r="V276" s="556"/>
      <c r="W276" s="556"/>
      <c r="X276" s="556"/>
      <c r="Y276" s="556"/>
      <c r="Z276" s="556"/>
      <c r="AA276" s="556"/>
      <c r="AB276" s="556"/>
      <c r="AC276" s="556"/>
      <c r="AD276" s="557"/>
      <c r="AE276" s="557"/>
      <c r="AF276" s="557"/>
      <c r="AG276" s="557"/>
      <c r="AH276" s="557"/>
      <c r="AI276" s="557"/>
      <c r="AJ276" s="557"/>
      <c r="AK276" s="557"/>
      <c r="AL276" s="557"/>
      <c r="AM276" s="557"/>
      <c r="AN276" s="558"/>
      <c r="AP276" s="87" t="s">
        <v>859</v>
      </c>
      <c r="AT276" s="559" t="str">
        <f t="shared" ca="1" si="53"/>
        <v>T</v>
      </c>
      <c r="AU276" s="559">
        <f t="shared" si="56"/>
        <v>261</v>
      </c>
      <c r="AV276" s="285" t="str">
        <f t="shared" ca="1" si="54"/>
        <v>T261</v>
      </c>
      <c r="AW276" s="293">
        <f t="shared" si="51"/>
        <v>7</v>
      </c>
      <c r="AX276" s="285" t="str">
        <f t="shared" ca="1" si="49"/>
        <v>7. Ownership - Capital Costs</v>
      </c>
      <c r="AY276" s="293" t="s">
        <v>1570</v>
      </c>
      <c r="AZ276" s="285" t="s">
        <v>1582</v>
      </c>
      <c r="BA276" s="285">
        <v>2035</v>
      </c>
      <c r="BB276" s="285" t="str">
        <f t="shared" ca="1" si="55"/>
        <v>7_T261_Project_substation_2035</v>
      </c>
      <c r="BC276" s="285" t="s">
        <v>574</v>
      </c>
      <c r="BD276" s="285"/>
      <c r="BE276" s="293" t="str">
        <f t="shared" si="52"/>
        <v>&gt;=0</v>
      </c>
      <c r="BF276" s="293" t="s">
        <v>84</v>
      </c>
      <c r="BG276" s="293" t="s">
        <v>84</v>
      </c>
    </row>
    <row r="277" spans="1:59" ht="13.5" hidden="1" thickBot="1">
      <c r="A277" s="197"/>
      <c r="B277" s="763"/>
      <c r="C277" s="247"/>
      <c r="D277" s="764"/>
      <c r="E277" s="556"/>
      <c r="F277" s="556"/>
      <c r="G277" s="556"/>
      <c r="H277" s="556"/>
      <c r="I277" s="556"/>
      <c r="J277" s="556"/>
      <c r="K277" s="556"/>
      <c r="L277" s="556"/>
      <c r="M277" s="556"/>
      <c r="N277" s="556"/>
      <c r="O277" s="556"/>
      <c r="P277" s="556"/>
      <c r="Q277" s="556"/>
      <c r="R277" s="556"/>
      <c r="S277" s="556"/>
      <c r="T277" s="556"/>
      <c r="U277" s="556"/>
      <c r="V277" s="556"/>
      <c r="W277" s="556"/>
      <c r="X277" s="556"/>
      <c r="Y277" s="556"/>
      <c r="Z277" s="556"/>
      <c r="AA277" s="556"/>
      <c r="AB277" s="556"/>
      <c r="AC277" s="556"/>
      <c r="AD277" s="557"/>
      <c r="AE277" s="557"/>
      <c r="AF277" s="557"/>
      <c r="AG277" s="557"/>
      <c r="AH277" s="557"/>
      <c r="AI277" s="557"/>
      <c r="AJ277" s="557"/>
      <c r="AK277" s="557"/>
      <c r="AL277" s="557"/>
      <c r="AM277" s="557"/>
      <c r="AN277" s="558"/>
      <c r="AP277" s="87" t="s">
        <v>859</v>
      </c>
      <c r="AT277" s="559" t="str">
        <f t="shared" ca="1" si="53"/>
        <v>U</v>
      </c>
      <c r="AU277" s="559">
        <f t="shared" si="56"/>
        <v>261</v>
      </c>
      <c r="AV277" s="285" t="str">
        <f t="shared" ca="1" si="54"/>
        <v>U261</v>
      </c>
      <c r="AW277" s="293">
        <f t="shared" si="51"/>
        <v>7</v>
      </c>
      <c r="AX277" s="285" t="str">
        <f t="shared" ca="1" si="49"/>
        <v>7. Ownership - Capital Costs</v>
      </c>
      <c r="AY277" s="293" t="s">
        <v>1570</v>
      </c>
      <c r="AZ277" s="285" t="s">
        <v>1582</v>
      </c>
      <c r="BA277" s="285">
        <v>2036</v>
      </c>
      <c r="BB277" s="285" t="str">
        <f t="shared" ca="1" si="55"/>
        <v>7_U261_Project_substation_2036</v>
      </c>
      <c r="BC277" s="285" t="s">
        <v>574</v>
      </c>
      <c r="BD277" s="285"/>
      <c r="BE277" s="293" t="str">
        <f t="shared" si="52"/>
        <v>&gt;=0</v>
      </c>
      <c r="BF277" s="293" t="s">
        <v>84</v>
      </c>
      <c r="BG277" s="293" t="s">
        <v>84</v>
      </c>
    </row>
    <row r="278" spans="1:59" ht="13.5" hidden="1" thickBot="1">
      <c r="A278" s="197"/>
      <c r="B278" s="763"/>
      <c r="C278" s="247"/>
      <c r="D278" s="764"/>
      <c r="E278" s="556"/>
      <c r="F278" s="556"/>
      <c r="G278" s="556"/>
      <c r="H278" s="556"/>
      <c r="I278" s="556"/>
      <c r="J278" s="556"/>
      <c r="K278" s="556"/>
      <c r="L278" s="556"/>
      <c r="M278" s="556"/>
      <c r="N278" s="556"/>
      <c r="O278" s="556"/>
      <c r="P278" s="556"/>
      <c r="Q278" s="556"/>
      <c r="R278" s="556"/>
      <c r="S278" s="556"/>
      <c r="T278" s="556"/>
      <c r="U278" s="556"/>
      <c r="V278" s="556"/>
      <c r="W278" s="556"/>
      <c r="X278" s="556"/>
      <c r="Y278" s="556"/>
      <c r="Z278" s="556"/>
      <c r="AA278" s="556"/>
      <c r="AB278" s="556"/>
      <c r="AC278" s="556"/>
      <c r="AD278" s="557"/>
      <c r="AE278" s="557"/>
      <c r="AF278" s="557"/>
      <c r="AG278" s="557"/>
      <c r="AH278" s="557"/>
      <c r="AI278" s="557"/>
      <c r="AJ278" s="557"/>
      <c r="AK278" s="557"/>
      <c r="AL278" s="557"/>
      <c r="AM278" s="557"/>
      <c r="AN278" s="558"/>
      <c r="AP278" s="87" t="s">
        <v>859</v>
      </c>
      <c r="AT278" s="559" t="str">
        <f t="shared" ca="1" si="53"/>
        <v>V</v>
      </c>
      <c r="AU278" s="559">
        <f t="shared" si="56"/>
        <v>261</v>
      </c>
      <c r="AV278" s="285" t="str">
        <f t="shared" ca="1" si="54"/>
        <v>V261</v>
      </c>
      <c r="AW278" s="293">
        <f t="shared" si="51"/>
        <v>7</v>
      </c>
      <c r="AX278" s="285" t="str">
        <f t="shared" ca="1" si="49"/>
        <v>7. Ownership - Capital Costs</v>
      </c>
      <c r="AY278" s="293" t="s">
        <v>1570</v>
      </c>
      <c r="AZ278" s="285" t="s">
        <v>1582</v>
      </c>
      <c r="BA278" s="285">
        <v>2037</v>
      </c>
      <c r="BB278" s="285" t="str">
        <f t="shared" ca="1" si="55"/>
        <v>7_V261_Project_substation_2037</v>
      </c>
      <c r="BC278" s="285" t="s">
        <v>574</v>
      </c>
      <c r="BD278" s="285"/>
      <c r="BE278" s="293" t="str">
        <f t="shared" si="52"/>
        <v>&gt;=0</v>
      </c>
      <c r="BF278" s="293" t="s">
        <v>84</v>
      </c>
      <c r="BG278" s="293" t="s">
        <v>84</v>
      </c>
    </row>
    <row r="279" spans="1:59" ht="13.5" hidden="1" thickBot="1">
      <c r="A279" s="197"/>
      <c r="B279" s="763"/>
      <c r="C279" s="247"/>
      <c r="D279" s="764"/>
      <c r="E279" s="556"/>
      <c r="F279" s="556"/>
      <c r="G279" s="556"/>
      <c r="H279" s="556"/>
      <c r="I279" s="556"/>
      <c r="J279" s="556"/>
      <c r="K279" s="556"/>
      <c r="L279" s="556"/>
      <c r="M279" s="556"/>
      <c r="N279" s="556"/>
      <c r="O279" s="556"/>
      <c r="P279" s="556"/>
      <c r="Q279" s="556"/>
      <c r="R279" s="556"/>
      <c r="S279" s="556"/>
      <c r="T279" s="556"/>
      <c r="U279" s="556"/>
      <c r="V279" s="556"/>
      <c r="W279" s="556"/>
      <c r="X279" s="556"/>
      <c r="Y279" s="556"/>
      <c r="Z279" s="556"/>
      <c r="AA279" s="556"/>
      <c r="AB279" s="556"/>
      <c r="AC279" s="556"/>
      <c r="AD279" s="557"/>
      <c r="AE279" s="557"/>
      <c r="AF279" s="557"/>
      <c r="AG279" s="557"/>
      <c r="AH279" s="557"/>
      <c r="AI279" s="557"/>
      <c r="AJ279" s="557"/>
      <c r="AK279" s="557"/>
      <c r="AL279" s="557"/>
      <c r="AM279" s="557"/>
      <c r="AN279" s="558"/>
      <c r="AP279" s="87" t="s">
        <v>859</v>
      </c>
      <c r="AT279" s="559" t="str">
        <f t="shared" ca="1" si="53"/>
        <v>W</v>
      </c>
      <c r="AU279" s="559">
        <f t="shared" si="56"/>
        <v>261</v>
      </c>
      <c r="AV279" s="285" t="str">
        <f t="shared" ca="1" si="54"/>
        <v>W261</v>
      </c>
      <c r="AW279" s="293">
        <f t="shared" si="51"/>
        <v>7</v>
      </c>
      <c r="AX279" s="285" t="str">
        <f t="shared" ca="1" si="49"/>
        <v>7. Ownership - Capital Costs</v>
      </c>
      <c r="AY279" s="293" t="s">
        <v>1570</v>
      </c>
      <c r="AZ279" s="285" t="s">
        <v>1582</v>
      </c>
      <c r="BA279" s="285">
        <v>2038</v>
      </c>
      <c r="BB279" s="285" t="str">
        <f t="shared" ca="1" si="55"/>
        <v>7_W261_Project_substation_2038</v>
      </c>
      <c r="BC279" s="285" t="s">
        <v>574</v>
      </c>
      <c r="BD279" s="285"/>
      <c r="BE279" s="293" t="str">
        <f t="shared" si="52"/>
        <v>&gt;=0</v>
      </c>
      <c r="BF279" s="293" t="s">
        <v>84</v>
      </c>
      <c r="BG279" s="293" t="s">
        <v>84</v>
      </c>
    </row>
    <row r="280" spans="1:59" ht="13.5" hidden="1" thickBot="1">
      <c r="A280" s="197"/>
      <c r="B280" s="763"/>
      <c r="C280" s="247"/>
      <c r="D280" s="764"/>
      <c r="E280" s="556"/>
      <c r="F280" s="556"/>
      <c r="G280" s="556"/>
      <c r="H280" s="556"/>
      <c r="I280" s="556"/>
      <c r="J280" s="556"/>
      <c r="K280" s="556"/>
      <c r="L280" s="556"/>
      <c r="M280" s="556"/>
      <c r="N280" s="556"/>
      <c r="O280" s="556"/>
      <c r="P280" s="556"/>
      <c r="Q280" s="556"/>
      <c r="R280" s="556"/>
      <c r="S280" s="556"/>
      <c r="T280" s="556"/>
      <c r="U280" s="556"/>
      <c r="V280" s="556"/>
      <c r="W280" s="556"/>
      <c r="X280" s="556"/>
      <c r="Y280" s="556"/>
      <c r="Z280" s="556"/>
      <c r="AA280" s="556"/>
      <c r="AB280" s="556"/>
      <c r="AC280" s="556"/>
      <c r="AD280" s="557"/>
      <c r="AE280" s="557"/>
      <c r="AF280" s="557"/>
      <c r="AG280" s="557"/>
      <c r="AH280" s="557"/>
      <c r="AI280" s="557"/>
      <c r="AJ280" s="557"/>
      <c r="AK280" s="557"/>
      <c r="AL280" s="557"/>
      <c r="AM280" s="557"/>
      <c r="AN280" s="558"/>
      <c r="AP280" s="87" t="s">
        <v>859</v>
      </c>
      <c r="AT280" s="559" t="str">
        <f t="shared" ca="1" si="53"/>
        <v>X</v>
      </c>
      <c r="AU280" s="559">
        <f t="shared" si="56"/>
        <v>261</v>
      </c>
      <c r="AV280" s="285" t="str">
        <f t="shared" ca="1" si="54"/>
        <v>X261</v>
      </c>
      <c r="AW280" s="293">
        <f t="shared" si="51"/>
        <v>7</v>
      </c>
      <c r="AX280" s="285" t="str">
        <f t="shared" ca="1" si="49"/>
        <v>7. Ownership - Capital Costs</v>
      </c>
      <c r="AY280" s="293" t="s">
        <v>1570</v>
      </c>
      <c r="AZ280" s="285" t="s">
        <v>1582</v>
      </c>
      <c r="BA280" s="285">
        <v>2039</v>
      </c>
      <c r="BB280" s="285" t="str">
        <f t="shared" ca="1" si="55"/>
        <v>7_X261_Project_substation_2039</v>
      </c>
      <c r="BC280" s="285" t="s">
        <v>574</v>
      </c>
      <c r="BD280" s="285"/>
      <c r="BE280" s="293" t="str">
        <f t="shared" si="52"/>
        <v>&gt;=0</v>
      </c>
      <c r="BF280" s="293" t="s">
        <v>84</v>
      </c>
      <c r="BG280" s="293" t="s">
        <v>84</v>
      </c>
    </row>
    <row r="281" spans="1:59" ht="13.5" hidden="1" thickBot="1">
      <c r="A281" s="197"/>
      <c r="B281" s="763"/>
      <c r="C281" s="247"/>
      <c r="D281" s="764"/>
      <c r="E281" s="556"/>
      <c r="F281" s="556"/>
      <c r="G281" s="556"/>
      <c r="H281" s="556"/>
      <c r="I281" s="556"/>
      <c r="J281" s="556"/>
      <c r="K281" s="556"/>
      <c r="L281" s="556"/>
      <c r="M281" s="556"/>
      <c r="N281" s="556"/>
      <c r="O281" s="556"/>
      <c r="P281" s="556"/>
      <c r="Q281" s="556"/>
      <c r="R281" s="556"/>
      <c r="S281" s="556"/>
      <c r="T281" s="556"/>
      <c r="U281" s="556"/>
      <c r="V281" s="556"/>
      <c r="W281" s="556"/>
      <c r="X281" s="556"/>
      <c r="Y281" s="556"/>
      <c r="Z281" s="556"/>
      <c r="AA281" s="556"/>
      <c r="AB281" s="556"/>
      <c r="AC281" s="556"/>
      <c r="AD281" s="557"/>
      <c r="AE281" s="557"/>
      <c r="AF281" s="557"/>
      <c r="AG281" s="557"/>
      <c r="AH281" s="557"/>
      <c r="AI281" s="557"/>
      <c r="AJ281" s="557"/>
      <c r="AK281" s="557"/>
      <c r="AL281" s="557"/>
      <c r="AM281" s="557"/>
      <c r="AN281" s="558"/>
      <c r="AP281" s="87" t="s">
        <v>859</v>
      </c>
      <c r="AT281" s="559" t="str">
        <f t="shared" ca="1" si="53"/>
        <v>Y</v>
      </c>
      <c r="AU281" s="559">
        <f t="shared" si="56"/>
        <v>261</v>
      </c>
      <c r="AV281" s="285" t="str">
        <f t="shared" ca="1" si="54"/>
        <v>Y261</v>
      </c>
      <c r="AW281" s="293">
        <f t="shared" si="51"/>
        <v>7</v>
      </c>
      <c r="AX281" s="285" t="str">
        <f t="shared" ca="1" si="49"/>
        <v>7. Ownership - Capital Costs</v>
      </c>
      <c r="AY281" s="293" t="s">
        <v>1570</v>
      </c>
      <c r="AZ281" s="285" t="s">
        <v>1582</v>
      </c>
      <c r="BA281" s="285">
        <v>2040</v>
      </c>
      <c r="BB281" s="285" t="str">
        <f t="shared" ca="1" si="55"/>
        <v>7_Y261_Project_substation_2040</v>
      </c>
      <c r="BC281" s="285" t="s">
        <v>574</v>
      </c>
      <c r="BD281" s="285"/>
      <c r="BE281" s="293" t="str">
        <f t="shared" si="52"/>
        <v>&gt;=0</v>
      </c>
      <c r="BF281" s="293" t="s">
        <v>84</v>
      </c>
      <c r="BG281" s="293" t="s">
        <v>84</v>
      </c>
    </row>
    <row r="282" spans="1:59" ht="13.5" hidden="1" thickBot="1">
      <c r="A282" s="197"/>
      <c r="B282" s="763"/>
      <c r="C282" s="247"/>
      <c r="D282" s="764"/>
      <c r="E282" s="556"/>
      <c r="F282" s="556"/>
      <c r="G282" s="556"/>
      <c r="H282" s="556"/>
      <c r="I282" s="556"/>
      <c r="J282" s="556"/>
      <c r="K282" s="556"/>
      <c r="L282" s="556"/>
      <c r="M282" s="556"/>
      <c r="N282" s="556"/>
      <c r="O282" s="556"/>
      <c r="P282" s="556"/>
      <c r="Q282" s="556"/>
      <c r="R282" s="556"/>
      <c r="S282" s="556"/>
      <c r="T282" s="556"/>
      <c r="U282" s="556"/>
      <c r="V282" s="556"/>
      <c r="W282" s="556"/>
      <c r="X282" s="556"/>
      <c r="Y282" s="556"/>
      <c r="Z282" s="556"/>
      <c r="AA282" s="556"/>
      <c r="AB282" s="556"/>
      <c r="AC282" s="556"/>
      <c r="AD282" s="557"/>
      <c r="AE282" s="557"/>
      <c r="AF282" s="557"/>
      <c r="AG282" s="557"/>
      <c r="AH282" s="557"/>
      <c r="AI282" s="557"/>
      <c r="AJ282" s="557"/>
      <c r="AK282" s="557"/>
      <c r="AL282" s="557"/>
      <c r="AM282" s="557"/>
      <c r="AN282" s="558"/>
      <c r="AP282" s="87" t="s">
        <v>859</v>
      </c>
      <c r="AT282" s="559" t="str">
        <f t="shared" ca="1" si="53"/>
        <v>Z</v>
      </c>
      <c r="AU282" s="559">
        <f t="shared" si="56"/>
        <v>261</v>
      </c>
      <c r="AV282" s="285" t="str">
        <f t="shared" ca="1" si="54"/>
        <v>Z261</v>
      </c>
      <c r="AW282" s="293">
        <f t="shared" si="51"/>
        <v>7</v>
      </c>
      <c r="AX282" s="285" t="str">
        <f t="shared" ca="1" si="49"/>
        <v>7. Ownership - Capital Costs</v>
      </c>
      <c r="AY282" s="293" t="s">
        <v>1570</v>
      </c>
      <c r="AZ282" s="285" t="s">
        <v>1582</v>
      </c>
      <c r="BA282" s="285">
        <v>2041</v>
      </c>
      <c r="BB282" s="285" t="str">
        <f t="shared" ca="1" si="55"/>
        <v>7_Z261_Project_substation_2041</v>
      </c>
      <c r="BC282" s="285" t="s">
        <v>574</v>
      </c>
      <c r="BD282" s="285"/>
      <c r="BE282" s="293" t="str">
        <f t="shared" si="52"/>
        <v>&gt;=0</v>
      </c>
      <c r="BF282" s="293" t="s">
        <v>84</v>
      </c>
      <c r="BG282" s="293" t="s">
        <v>84</v>
      </c>
    </row>
    <row r="283" spans="1:59" ht="13.5" hidden="1" thickBot="1">
      <c r="A283" s="197"/>
      <c r="B283" s="763"/>
      <c r="C283" s="247"/>
      <c r="D283" s="764"/>
      <c r="E283" s="556"/>
      <c r="F283" s="556"/>
      <c r="G283" s="556"/>
      <c r="H283" s="556"/>
      <c r="I283" s="556"/>
      <c r="J283" s="556"/>
      <c r="K283" s="556"/>
      <c r="L283" s="556"/>
      <c r="M283" s="556"/>
      <c r="N283" s="556"/>
      <c r="O283" s="556"/>
      <c r="P283" s="556"/>
      <c r="Q283" s="556"/>
      <c r="R283" s="556"/>
      <c r="S283" s="556"/>
      <c r="T283" s="556"/>
      <c r="U283" s="556"/>
      <c r="V283" s="556"/>
      <c r="W283" s="556"/>
      <c r="X283" s="556"/>
      <c r="Y283" s="556"/>
      <c r="Z283" s="556"/>
      <c r="AA283" s="556"/>
      <c r="AB283" s="556"/>
      <c r="AC283" s="556"/>
      <c r="AD283" s="557"/>
      <c r="AE283" s="557"/>
      <c r="AF283" s="557"/>
      <c r="AG283" s="557"/>
      <c r="AH283" s="557"/>
      <c r="AI283" s="557"/>
      <c r="AJ283" s="557"/>
      <c r="AK283" s="557"/>
      <c r="AL283" s="557"/>
      <c r="AM283" s="557"/>
      <c r="AN283" s="558"/>
      <c r="AP283" s="87" t="s">
        <v>859</v>
      </c>
      <c r="AT283" s="559" t="str">
        <f t="shared" ca="1" si="53"/>
        <v>AA</v>
      </c>
      <c r="AU283" s="559">
        <f t="shared" si="56"/>
        <v>261</v>
      </c>
      <c r="AV283" s="285" t="str">
        <f t="shared" ca="1" si="54"/>
        <v>AA261</v>
      </c>
      <c r="AW283" s="293">
        <f t="shared" si="51"/>
        <v>7</v>
      </c>
      <c r="AX283" s="285" t="str">
        <f t="shared" ca="1" si="49"/>
        <v>7. Ownership - Capital Costs</v>
      </c>
      <c r="AY283" s="293" t="s">
        <v>1570</v>
      </c>
      <c r="AZ283" s="285" t="s">
        <v>1582</v>
      </c>
      <c r="BA283" s="285">
        <v>2042</v>
      </c>
      <c r="BB283" s="285" t="str">
        <f t="shared" ca="1" si="55"/>
        <v>7_AA261_Project_substation_2042</v>
      </c>
      <c r="BC283" s="285" t="s">
        <v>574</v>
      </c>
      <c r="BD283" s="285"/>
      <c r="BE283" s="293" t="str">
        <f t="shared" si="52"/>
        <v>&gt;=0</v>
      </c>
      <c r="BF283" s="293" t="s">
        <v>84</v>
      </c>
      <c r="BG283" s="293" t="s">
        <v>84</v>
      </c>
    </row>
    <row r="284" spans="1:59" ht="13.5" hidden="1" thickBot="1">
      <c r="A284" s="197"/>
      <c r="B284" s="763"/>
      <c r="C284" s="247"/>
      <c r="D284" s="764"/>
      <c r="E284" s="556"/>
      <c r="F284" s="556"/>
      <c r="G284" s="556"/>
      <c r="H284" s="556"/>
      <c r="I284" s="556"/>
      <c r="J284" s="556"/>
      <c r="K284" s="556"/>
      <c r="L284" s="556"/>
      <c r="M284" s="556"/>
      <c r="N284" s="556"/>
      <c r="O284" s="556"/>
      <c r="P284" s="556"/>
      <c r="Q284" s="556"/>
      <c r="R284" s="556"/>
      <c r="S284" s="556"/>
      <c r="T284" s="556"/>
      <c r="U284" s="556"/>
      <c r="V284" s="556"/>
      <c r="W284" s="556"/>
      <c r="X284" s="556"/>
      <c r="Y284" s="556"/>
      <c r="Z284" s="556"/>
      <c r="AA284" s="556"/>
      <c r="AB284" s="556"/>
      <c r="AC284" s="556"/>
      <c r="AD284" s="557"/>
      <c r="AE284" s="557"/>
      <c r="AF284" s="557"/>
      <c r="AG284" s="557"/>
      <c r="AH284" s="557"/>
      <c r="AI284" s="557"/>
      <c r="AJ284" s="557"/>
      <c r="AK284" s="557"/>
      <c r="AL284" s="557"/>
      <c r="AM284" s="557"/>
      <c r="AN284" s="558"/>
      <c r="AP284" s="87" t="s">
        <v>859</v>
      </c>
      <c r="AT284" s="559" t="str">
        <f t="shared" ca="1" si="53"/>
        <v>AB</v>
      </c>
      <c r="AU284" s="559">
        <f t="shared" si="56"/>
        <v>261</v>
      </c>
      <c r="AV284" s="285" t="str">
        <f t="shared" ca="1" si="54"/>
        <v>AB261</v>
      </c>
      <c r="AW284" s="293">
        <f t="shared" si="51"/>
        <v>7</v>
      </c>
      <c r="AX284" s="285" t="str">
        <f t="shared" ca="1" si="49"/>
        <v>7. Ownership - Capital Costs</v>
      </c>
      <c r="AY284" s="293" t="s">
        <v>1570</v>
      </c>
      <c r="AZ284" s="285" t="s">
        <v>1582</v>
      </c>
      <c r="BA284" s="285">
        <v>2043</v>
      </c>
      <c r="BB284" s="285" t="str">
        <f t="shared" ca="1" si="55"/>
        <v>7_AB261_Project_substation_2043</v>
      </c>
      <c r="BC284" s="285" t="s">
        <v>574</v>
      </c>
      <c r="BD284" s="285"/>
      <c r="BE284" s="293" t="str">
        <f t="shared" si="52"/>
        <v>&gt;=0</v>
      </c>
      <c r="BF284" s="293" t="s">
        <v>84</v>
      </c>
      <c r="BG284" s="293" t="s">
        <v>84</v>
      </c>
    </row>
    <row r="285" spans="1:59" ht="13.5" hidden="1" thickBot="1">
      <c r="A285" s="197"/>
      <c r="B285" s="763"/>
      <c r="C285" s="247"/>
      <c r="D285" s="764"/>
      <c r="E285" s="556"/>
      <c r="F285" s="556"/>
      <c r="G285" s="556"/>
      <c r="H285" s="556"/>
      <c r="I285" s="556"/>
      <c r="J285" s="556"/>
      <c r="K285" s="556"/>
      <c r="L285" s="556"/>
      <c r="M285" s="556"/>
      <c r="N285" s="556"/>
      <c r="O285" s="556"/>
      <c r="P285" s="556"/>
      <c r="Q285" s="556"/>
      <c r="R285" s="556"/>
      <c r="S285" s="556"/>
      <c r="T285" s="556"/>
      <c r="U285" s="556"/>
      <c r="V285" s="556"/>
      <c r="W285" s="556"/>
      <c r="X285" s="556"/>
      <c r="Y285" s="556"/>
      <c r="Z285" s="556"/>
      <c r="AA285" s="556"/>
      <c r="AB285" s="556"/>
      <c r="AC285" s="556"/>
      <c r="AD285" s="557"/>
      <c r="AE285" s="557"/>
      <c r="AF285" s="557"/>
      <c r="AG285" s="557"/>
      <c r="AH285" s="557"/>
      <c r="AI285" s="557"/>
      <c r="AJ285" s="557"/>
      <c r="AK285" s="557"/>
      <c r="AL285" s="557"/>
      <c r="AM285" s="557"/>
      <c r="AN285" s="558"/>
      <c r="AP285" s="87" t="s">
        <v>859</v>
      </c>
      <c r="AT285" s="559" t="str">
        <f t="shared" ca="1" si="53"/>
        <v>AC</v>
      </c>
      <c r="AU285" s="559">
        <f t="shared" si="56"/>
        <v>261</v>
      </c>
      <c r="AV285" s="285" t="str">
        <f t="shared" ca="1" si="54"/>
        <v>AC261</v>
      </c>
      <c r="AW285" s="293">
        <f t="shared" si="51"/>
        <v>7</v>
      </c>
      <c r="AX285" s="285" t="str">
        <f t="shared" ca="1" si="49"/>
        <v>7. Ownership - Capital Costs</v>
      </c>
      <c r="AY285" s="293" t="s">
        <v>1570</v>
      </c>
      <c r="AZ285" s="285" t="s">
        <v>1582</v>
      </c>
      <c r="BA285" s="285">
        <v>2044</v>
      </c>
      <c r="BB285" s="285" t="str">
        <f t="shared" ca="1" si="55"/>
        <v>7_AC261_Project_substation_2044</v>
      </c>
      <c r="BC285" s="285" t="s">
        <v>574</v>
      </c>
      <c r="BD285" s="285"/>
      <c r="BE285" s="293" t="str">
        <f t="shared" si="52"/>
        <v>&gt;=0</v>
      </c>
      <c r="BF285" s="293" t="s">
        <v>84</v>
      </c>
      <c r="BG285" s="293" t="s">
        <v>84</v>
      </c>
    </row>
    <row r="286" spans="1:59" ht="13.5" hidden="1" thickBot="1">
      <c r="A286" s="197"/>
      <c r="B286" s="763"/>
      <c r="C286" s="247"/>
      <c r="D286" s="764"/>
      <c r="E286" s="556"/>
      <c r="F286" s="556"/>
      <c r="G286" s="556"/>
      <c r="H286" s="556"/>
      <c r="I286" s="556"/>
      <c r="J286" s="556"/>
      <c r="K286" s="556"/>
      <c r="L286" s="556"/>
      <c r="M286" s="556"/>
      <c r="N286" s="556"/>
      <c r="O286" s="556"/>
      <c r="P286" s="556"/>
      <c r="Q286" s="556"/>
      <c r="R286" s="556"/>
      <c r="S286" s="556"/>
      <c r="T286" s="556"/>
      <c r="U286" s="556"/>
      <c r="V286" s="556"/>
      <c r="W286" s="556"/>
      <c r="X286" s="556"/>
      <c r="Y286" s="556"/>
      <c r="Z286" s="556"/>
      <c r="AA286" s="556"/>
      <c r="AB286" s="556"/>
      <c r="AC286" s="556"/>
      <c r="AD286" s="557"/>
      <c r="AE286" s="557"/>
      <c r="AF286" s="557"/>
      <c r="AG286" s="557"/>
      <c r="AH286" s="557"/>
      <c r="AI286" s="557"/>
      <c r="AJ286" s="557"/>
      <c r="AK286" s="557"/>
      <c r="AL286" s="557"/>
      <c r="AM286" s="557"/>
      <c r="AN286" s="558"/>
      <c r="AP286" s="87" t="s">
        <v>859</v>
      </c>
      <c r="AT286" s="559" t="str">
        <f t="shared" ca="1" si="53"/>
        <v>AD</v>
      </c>
      <c r="AU286" s="559">
        <f t="shared" si="56"/>
        <v>261</v>
      </c>
      <c r="AV286" s="285" t="str">
        <f t="shared" ca="1" si="54"/>
        <v>AD261</v>
      </c>
      <c r="AW286" s="293">
        <f t="shared" si="51"/>
        <v>7</v>
      </c>
      <c r="AX286" s="285" t="str">
        <f t="shared" ca="1" si="49"/>
        <v>7. Ownership - Capital Costs</v>
      </c>
      <c r="AY286" s="293" t="s">
        <v>1570</v>
      </c>
      <c r="AZ286" s="285" t="s">
        <v>1582</v>
      </c>
      <c r="BA286" s="285">
        <v>2045</v>
      </c>
      <c r="BB286" s="285" t="str">
        <f t="shared" ca="1" si="55"/>
        <v>7_AD261_Project_substation_2045</v>
      </c>
      <c r="BC286" s="285" t="s">
        <v>574</v>
      </c>
      <c r="BD286" s="285"/>
      <c r="BE286" s="293" t="str">
        <f t="shared" si="52"/>
        <v>&gt;=0</v>
      </c>
      <c r="BF286" s="293" t="s">
        <v>84</v>
      </c>
      <c r="BG286" s="293" t="s">
        <v>84</v>
      </c>
    </row>
    <row r="287" spans="1:59" ht="13.5" hidden="1" thickBot="1">
      <c r="A287" s="197"/>
      <c r="B287" s="763"/>
      <c r="C287" s="247"/>
      <c r="D287" s="764"/>
      <c r="E287" s="556"/>
      <c r="F287" s="556"/>
      <c r="G287" s="556"/>
      <c r="H287" s="556"/>
      <c r="I287" s="556"/>
      <c r="J287" s="556"/>
      <c r="K287" s="556"/>
      <c r="L287" s="556"/>
      <c r="M287" s="556"/>
      <c r="N287" s="556"/>
      <c r="O287" s="556"/>
      <c r="P287" s="556"/>
      <c r="Q287" s="556"/>
      <c r="R287" s="556"/>
      <c r="S287" s="556"/>
      <c r="T287" s="556"/>
      <c r="U287" s="556"/>
      <c r="V287" s="556"/>
      <c r="W287" s="556"/>
      <c r="X287" s="556"/>
      <c r="Y287" s="556"/>
      <c r="Z287" s="556"/>
      <c r="AA287" s="556"/>
      <c r="AB287" s="556"/>
      <c r="AC287" s="556"/>
      <c r="AD287" s="557"/>
      <c r="AE287" s="557"/>
      <c r="AF287" s="557"/>
      <c r="AG287" s="557"/>
      <c r="AH287" s="557"/>
      <c r="AI287" s="557"/>
      <c r="AJ287" s="557"/>
      <c r="AK287" s="557"/>
      <c r="AL287" s="557"/>
      <c r="AM287" s="557"/>
      <c r="AN287" s="558"/>
      <c r="AP287" s="87" t="s">
        <v>859</v>
      </c>
      <c r="AT287" s="559" t="str">
        <f t="shared" ca="1" si="53"/>
        <v>AE</v>
      </c>
      <c r="AU287" s="559">
        <f t="shared" si="56"/>
        <v>261</v>
      </c>
      <c r="AV287" s="285" t="str">
        <f t="shared" ca="1" si="54"/>
        <v>AE261</v>
      </c>
      <c r="AW287" s="293">
        <f t="shared" si="51"/>
        <v>7</v>
      </c>
      <c r="AX287" s="285" t="str">
        <f t="shared" ca="1" si="49"/>
        <v>7. Ownership - Capital Costs</v>
      </c>
      <c r="AY287" s="293" t="s">
        <v>1570</v>
      </c>
      <c r="AZ287" s="285" t="s">
        <v>1582</v>
      </c>
      <c r="BA287" s="285">
        <v>2046</v>
      </c>
      <c r="BB287" s="285" t="str">
        <f t="shared" ca="1" si="55"/>
        <v>7_AE261_Project_substation_2046</v>
      </c>
      <c r="BC287" s="285" t="s">
        <v>574</v>
      </c>
      <c r="BD287" s="285"/>
      <c r="BE287" s="293" t="str">
        <f t="shared" si="52"/>
        <v>&gt;=0</v>
      </c>
      <c r="BF287" s="293" t="s">
        <v>84</v>
      </c>
      <c r="BG287" s="293" t="s">
        <v>84</v>
      </c>
    </row>
    <row r="288" spans="1:59" ht="13.5" hidden="1" thickBot="1">
      <c r="A288" s="197"/>
      <c r="B288" s="763"/>
      <c r="C288" s="247"/>
      <c r="D288" s="764"/>
      <c r="E288" s="556"/>
      <c r="F288" s="556"/>
      <c r="G288" s="556"/>
      <c r="H288" s="556"/>
      <c r="I288" s="556"/>
      <c r="J288" s="556"/>
      <c r="K288" s="556"/>
      <c r="L288" s="556"/>
      <c r="M288" s="556"/>
      <c r="N288" s="556"/>
      <c r="O288" s="556"/>
      <c r="P288" s="556"/>
      <c r="Q288" s="556"/>
      <c r="R288" s="556"/>
      <c r="S288" s="556"/>
      <c r="T288" s="556"/>
      <c r="U288" s="556"/>
      <c r="V288" s="556"/>
      <c r="W288" s="556"/>
      <c r="X288" s="556"/>
      <c r="Y288" s="556"/>
      <c r="Z288" s="556"/>
      <c r="AA288" s="556"/>
      <c r="AB288" s="556"/>
      <c r="AC288" s="556"/>
      <c r="AD288" s="557"/>
      <c r="AE288" s="557"/>
      <c r="AF288" s="557"/>
      <c r="AG288" s="557"/>
      <c r="AH288" s="557"/>
      <c r="AI288" s="557"/>
      <c r="AJ288" s="557"/>
      <c r="AK288" s="557"/>
      <c r="AL288" s="557"/>
      <c r="AM288" s="557"/>
      <c r="AN288" s="558"/>
      <c r="AP288" s="87" t="s">
        <v>859</v>
      </c>
      <c r="AT288" s="559" t="str">
        <f t="shared" ca="1" si="53"/>
        <v>AF</v>
      </c>
      <c r="AU288" s="559">
        <f t="shared" si="56"/>
        <v>261</v>
      </c>
      <c r="AV288" s="285" t="str">
        <f t="shared" ca="1" si="54"/>
        <v>AF261</v>
      </c>
      <c r="AW288" s="293">
        <f t="shared" si="51"/>
        <v>7</v>
      </c>
      <c r="AX288" s="285" t="str">
        <f t="shared" ca="1" si="49"/>
        <v>7. Ownership - Capital Costs</v>
      </c>
      <c r="AY288" s="293" t="s">
        <v>1570</v>
      </c>
      <c r="AZ288" s="285" t="s">
        <v>1582</v>
      </c>
      <c r="BA288" s="285">
        <v>2047</v>
      </c>
      <c r="BB288" s="285" t="str">
        <f t="shared" ca="1" si="55"/>
        <v>7_AF261_Project_substation_2047</v>
      </c>
      <c r="BC288" s="285" t="s">
        <v>574</v>
      </c>
      <c r="BD288" s="285"/>
      <c r="BE288" s="293" t="str">
        <f t="shared" si="52"/>
        <v>&gt;=0</v>
      </c>
      <c r="BF288" s="293" t="s">
        <v>84</v>
      </c>
      <c r="BG288" s="293" t="s">
        <v>84</v>
      </c>
    </row>
    <row r="289" spans="1:59" ht="13.5" hidden="1" thickBot="1">
      <c r="A289" s="197"/>
      <c r="B289" s="763"/>
      <c r="C289" s="247"/>
      <c r="D289" s="764"/>
      <c r="E289" s="556"/>
      <c r="F289" s="556"/>
      <c r="G289" s="556"/>
      <c r="H289" s="556"/>
      <c r="I289" s="556"/>
      <c r="J289" s="556"/>
      <c r="K289" s="556"/>
      <c r="L289" s="556"/>
      <c r="M289" s="556"/>
      <c r="N289" s="556"/>
      <c r="O289" s="556"/>
      <c r="P289" s="556"/>
      <c r="Q289" s="556"/>
      <c r="R289" s="556"/>
      <c r="S289" s="556"/>
      <c r="T289" s="556"/>
      <c r="U289" s="556"/>
      <c r="V289" s="556"/>
      <c r="W289" s="556"/>
      <c r="X289" s="556"/>
      <c r="Y289" s="556"/>
      <c r="Z289" s="556"/>
      <c r="AA289" s="556"/>
      <c r="AB289" s="556"/>
      <c r="AC289" s="556"/>
      <c r="AD289" s="557"/>
      <c r="AE289" s="557"/>
      <c r="AF289" s="557"/>
      <c r="AG289" s="557"/>
      <c r="AH289" s="557"/>
      <c r="AI289" s="557"/>
      <c r="AJ289" s="557"/>
      <c r="AK289" s="557"/>
      <c r="AL289" s="557"/>
      <c r="AM289" s="557"/>
      <c r="AN289" s="558"/>
      <c r="AP289" s="87" t="s">
        <v>859</v>
      </c>
      <c r="AT289" s="559" t="str">
        <f t="shared" ca="1" si="53"/>
        <v>AG</v>
      </c>
      <c r="AU289" s="559">
        <f t="shared" si="56"/>
        <v>261</v>
      </c>
      <c r="AV289" s="285" t="str">
        <f t="shared" ca="1" si="54"/>
        <v>AG261</v>
      </c>
      <c r="AW289" s="293">
        <f t="shared" si="51"/>
        <v>7</v>
      </c>
      <c r="AX289" s="285" t="str">
        <f t="shared" ca="1" si="49"/>
        <v>7. Ownership - Capital Costs</v>
      </c>
      <c r="AY289" s="293" t="s">
        <v>1570</v>
      </c>
      <c r="AZ289" s="285" t="s">
        <v>1582</v>
      </c>
      <c r="BA289" s="285">
        <v>2048</v>
      </c>
      <c r="BB289" s="285" t="str">
        <f t="shared" ca="1" si="55"/>
        <v>7_AG261_Project_substation_2048</v>
      </c>
      <c r="BC289" s="285" t="s">
        <v>574</v>
      </c>
      <c r="BD289" s="285"/>
      <c r="BE289" s="293" t="str">
        <f t="shared" si="52"/>
        <v>&gt;=0</v>
      </c>
      <c r="BF289" s="293" t="s">
        <v>84</v>
      </c>
      <c r="BG289" s="293" t="s">
        <v>84</v>
      </c>
    </row>
    <row r="290" spans="1:59" ht="13.5" hidden="1" thickBot="1">
      <c r="A290" s="197"/>
      <c r="B290" s="763"/>
      <c r="C290" s="247"/>
      <c r="D290" s="764"/>
      <c r="E290" s="556"/>
      <c r="F290" s="556"/>
      <c r="G290" s="556"/>
      <c r="H290" s="556"/>
      <c r="I290" s="556"/>
      <c r="J290" s="556"/>
      <c r="K290" s="556"/>
      <c r="L290" s="556"/>
      <c r="M290" s="556"/>
      <c r="N290" s="556"/>
      <c r="O290" s="556"/>
      <c r="P290" s="556"/>
      <c r="Q290" s="556"/>
      <c r="R290" s="556"/>
      <c r="S290" s="556"/>
      <c r="T290" s="556"/>
      <c r="U290" s="556"/>
      <c r="V290" s="556"/>
      <c r="W290" s="556"/>
      <c r="X290" s="556"/>
      <c r="Y290" s="556"/>
      <c r="Z290" s="556"/>
      <c r="AA290" s="556"/>
      <c r="AB290" s="556"/>
      <c r="AC290" s="556"/>
      <c r="AD290" s="557"/>
      <c r="AE290" s="557"/>
      <c r="AF290" s="557"/>
      <c r="AG290" s="557"/>
      <c r="AH290" s="557"/>
      <c r="AI290" s="557"/>
      <c r="AJ290" s="557"/>
      <c r="AK290" s="557"/>
      <c r="AL290" s="557"/>
      <c r="AM290" s="557"/>
      <c r="AN290" s="558"/>
      <c r="AP290" s="87" t="s">
        <v>859</v>
      </c>
      <c r="AT290" s="559" t="str">
        <f t="shared" ca="1" si="53"/>
        <v>AH</v>
      </c>
      <c r="AU290" s="559">
        <f t="shared" si="56"/>
        <v>261</v>
      </c>
      <c r="AV290" s="285" t="str">
        <f t="shared" ca="1" si="54"/>
        <v>AH261</v>
      </c>
      <c r="AW290" s="293">
        <f t="shared" si="51"/>
        <v>7</v>
      </c>
      <c r="AX290" s="285" t="str">
        <f t="shared" ca="1" si="49"/>
        <v>7. Ownership - Capital Costs</v>
      </c>
      <c r="AY290" s="293" t="s">
        <v>1570</v>
      </c>
      <c r="AZ290" s="285" t="s">
        <v>1582</v>
      </c>
      <c r="BA290" s="285">
        <v>2049</v>
      </c>
      <c r="BB290" s="285" t="str">
        <f t="shared" ca="1" si="55"/>
        <v>7_AH261_Project_substation_2049</v>
      </c>
      <c r="BC290" s="285" t="s">
        <v>574</v>
      </c>
      <c r="BD290" s="285"/>
      <c r="BE290" s="293" t="str">
        <f t="shared" si="52"/>
        <v>&gt;=0</v>
      </c>
      <c r="BF290" s="293" t="s">
        <v>84</v>
      </c>
      <c r="BG290" s="293" t="s">
        <v>84</v>
      </c>
    </row>
    <row r="291" spans="1:59" ht="13.5" hidden="1" thickBot="1">
      <c r="A291" s="197"/>
      <c r="B291" s="763"/>
      <c r="C291" s="247"/>
      <c r="D291" s="764"/>
      <c r="E291" s="556"/>
      <c r="F291" s="556"/>
      <c r="G291" s="556"/>
      <c r="H291" s="556"/>
      <c r="I291" s="556"/>
      <c r="J291" s="556"/>
      <c r="K291" s="556"/>
      <c r="L291" s="556"/>
      <c r="M291" s="556"/>
      <c r="N291" s="556"/>
      <c r="O291" s="556"/>
      <c r="P291" s="556"/>
      <c r="Q291" s="556"/>
      <c r="R291" s="556"/>
      <c r="S291" s="556"/>
      <c r="T291" s="556"/>
      <c r="U291" s="556"/>
      <c r="V291" s="556"/>
      <c r="W291" s="556"/>
      <c r="X291" s="556"/>
      <c r="Y291" s="556"/>
      <c r="Z291" s="556"/>
      <c r="AA291" s="556"/>
      <c r="AB291" s="556"/>
      <c r="AC291" s="556"/>
      <c r="AD291" s="557"/>
      <c r="AE291" s="557"/>
      <c r="AF291" s="557"/>
      <c r="AG291" s="557"/>
      <c r="AH291" s="557"/>
      <c r="AI291" s="557"/>
      <c r="AJ291" s="557"/>
      <c r="AK291" s="557"/>
      <c r="AL291" s="557"/>
      <c r="AM291" s="557"/>
      <c r="AN291" s="558"/>
      <c r="AP291" s="87" t="s">
        <v>859</v>
      </c>
      <c r="AT291" s="559" t="str">
        <f t="shared" ca="1" si="53"/>
        <v>AI</v>
      </c>
      <c r="AU291" s="559">
        <f t="shared" si="56"/>
        <v>261</v>
      </c>
      <c r="AV291" s="285" t="str">
        <f t="shared" ca="1" si="54"/>
        <v>AI261</v>
      </c>
      <c r="AW291" s="293">
        <f t="shared" si="51"/>
        <v>7</v>
      </c>
      <c r="AX291" s="285" t="str">
        <f t="shared" ca="1" si="49"/>
        <v>7. Ownership - Capital Costs</v>
      </c>
      <c r="AY291" s="293" t="s">
        <v>1570</v>
      </c>
      <c r="AZ291" s="285" t="s">
        <v>1582</v>
      </c>
      <c r="BA291" s="285">
        <v>2050</v>
      </c>
      <c r="BB291" s="285" t="str">
        <f t="shared" ca="1" si="55"/>
        <v>7_AI261_Project_substation_2050</v>
      </c>
      <c r="BC291" s="285" t="s">
        <v>574</v>
      </c>
      <c r="BD291" s="285"/>
      <c r="BE291" s="293" t="str">
        <f t="shared" si="52"/>
        <v>&gt;=0</v>
      </c>
      <c r="BF291" s="293" t="s">
        <v>84</v>
      </c>
      <c r="BG291" s="293" t="s">
        <v>84</v>
      </c>
    </row>
    <row r="292" spans="1:59" ht="13.5" hidden="1" thickBot="1">
      <c r="A292" s="197"/>
      <c r="B292" s="763"/>
      <c r="C292" s="247"/>
      <c r="D292" s="764"/>
      <c r="E292" s="556"/>
      <c r="F292" s="556"/>
      <c r="G292" s="556"/>
      <c r="H292" s="556"/>
      <c r="I292" s="556"/>
      <c r="J292" s="556"/>
      <c r="K292" s="556"/>
      <c r="L292" s="556"/>
      <c r="M292" s="556"/>
      <c r="N292" s="556"/>
      <c r="O292" s="556"/>
      <c r="P292" s="556"/>
      <c r="Q292" s="556"/>
      <c r="R292" s="556"/>
      <c r="S292" s="556"/>
      <c r="T292" s="556"/>
      <c r="U292" s="556"/>
      <c r="V292" s="556"/>
      <c r="W292" s="556"/>
      <c r="X292" s="556"/>
      <c r="Y292" s="556"/>
      <c r="Z292" s="556"/>
      <c r="AA292" s="556"/>
      <c r="AB292" s="556"/>
      <c r="AC292" s="556"/>
      <c r="AD292" s="557"/>
      <c r="AE292" s="557"/>
      <c r="AF292" s="557"/>
      <c r="AG292" s="557"/>
      <c r="AH292" s="557"/>
      <c r="AI292" s="557"/>
      <c r="AJ292" s="557"/>
      <c r="AK292" s="557"/>
      <c r="AL292" s="557"/>
      <c r="AM292" s="557"/>
      <c r="AN292" s="558"/>
      <c r="AP292" s="87" t="s">
        <v>859</v>
      </c>
      <c r="AT292" s="559" t="str">
        <f t="shared" ca="1" si="53"/>
        <v>AJ</v>
      </c>
      <c r="AU292" s="559">
        <f t="shared" si="56"/>
        <v>261</v>
      </c>
      <c r="AV292" s="285" t="str">
        <f t="shared" ca="1" si="54"/>
        <v>AJ261</v>
      </c>
      <c r="AW292" s="293">
        <f t="shared" si="51"/>
        <v>7</v>
      </c>
      <c r="AX292" s="285" t="str">
        <f t="shared" ca="1" si="49"/>
        <v>7. Ownership - Capital Costs</v>
      </c>
      <c r="AY292" s="293" t="s">
        <v>1570</v>
      </c>
      <c r="AZ292" s="285" t="s">
        <v>1582</v>
      </c>
      <c r="BA292" s="285">
        <v>2051</v>
      </c>
      <c r="BB292" s="285" t="str">
        <f t="shared" ca="1" si="55"/>
        <v>7_AJ261_Project_substation_2051</v>
      </c>
      <c r="BC292" s="285" t="s">
        <v>574</v>
      </c>
      <c r="BD292" s="285"/>
      <c r="BE292" s="293" t="str">
        <f t="shared" si="52"/>
        <v>&gt;=0</v>
      </c>
      <c r="BF292" s="293" t="s">
        <v>84</v>
      </c>
      <c r="BG292" s="293" t="s">
        <v>84</v>
      </c>
    </row>
    <row r="293" spans="1:59" ht="13.5" hidden="1" thickBot="1">
      <c r="A293" s="197"/>
      <c r="B293" s="763"/>
      <c r="C293" s="247"/>
      <c r="D293" s="764"/>
      <c r="E293" s="556"/>
      <c r="F293" s="556"/>
      <c r="G293" s="556"/>
      <c r="H293" s="556"/>
      <c r="I293" s="556"/>
      <c r="J293" s="556"/>
      <c r="K293" s="556"/>
      <c r="L293" s="556"/>
      <c r="M293" s="556"/>
      <c r="N293" s="556"/>
      <c r="O293" s="556"/>
      <c r="P293" s="556"/>
      <c r="Q293" s="556"/>
      <c r="R293" s="556"/>
      <c r="S293" s="556"/>
      <c r="T293" s="556"/>
      <c r="U293" s="556"/>
      <c r="V293" s="556"/>
      <c r="W293" s="556"/>
      <c r="X293" s="556"/>
      <c r="Y293" s="556"/>
      <c r="Z293" s="556"/>
      <c r="AA293" s="556"/>
      <c r="AB293" s="556"/>
      <c r="AC293" s="556"/>
      <c r="AD293" s="557"/>
      <c r="AE293" s="557"/>
      <c r="AF293" s="557"/>
      <c r="AG293" s="557"/>
      <c r="AH293" s="557"/>
      <c r="AI293" s="557"/>
      <c r="AJ293" s="557"/>
      <c r="AK293" s="557"/>
      <c r="AL293" s="557"/>
      <c r="AM293" s="557"/>
      <c r="AN293" s="558"/>
      <c r="AP293" s="87" t="s">
        <v>859</v>
      </c>
      <c r="AT293" s="559" t="str">
        <f t="shared" ca="1" si="53"/>
        <v>AK</v>
      </c>
      <c r="AU293" s="559">
        <f t="shared" si="56"/>
        <v>261</v>
      </c>
      <c r="AV293" s="285" t="str">
        <f t="shared" ca="1" si="54"/>
        <v>AK261</v>
      </c>
      <c r="AW293" s="293">
        <f t="shared" si="51"/>
        <v>7</v>
      </c>
      <c r="AX293" s="285" t="str">
        <f t="shared" ca="1" si="49"/>
        <v>7. Ownership - Capital Costs</v>
      </c>
      <c r="AY293" s="293" t="s">
        <v>1570</v>
      </c>
      <c r="AZ293" s="285" t="s">
        <v>1582</v>
      </c>
      <c r="BA293" s="285">
        <v>2052</v>
      </c>
      <c r="BB293" s="285" t="str">
        <f t="shared" ca="1" si="55"/>
        <v>7_AK261_Project_substation_2052</v>
      </c>
      <c r="BC293" s="285" t="s">
        <v>574</v>
      </c>
      <c r="BD293" s="285"/>
      <c r="BE293" s="293" t="str">
        <f t="shared" si="52"/>
        <v>&gt;=0</v>
      </c>
      <c r="BF293" s="293" t="s">
        <v>84</v>
      </c>
      <c r="BG293" s="293" t="s">
        <v>84</v>
      </c>
    </row>
    <row r="294" spans="1:59" ht="13.5" hidden="1" thickBot="1">
      <c r="A294" s="197"/>
      <c r="B294" s="763"/>
      <c r="C294" s="247"/>
      <c r="D294" s="764"/>
      <c r="E294" s="556"/>
      <c r="F294" s="556"/>
      <c r="G294" s="556"/>
      <c r="H294" s="556"/>
      <c r="I294" s="556"/>
      <c r="J294" s="556"/>
      <c r="K294" s="556"/>
      <c r="L294" s="556"/>
      <c r="M294" s="556"/>
      <c r="N294" s="556"/>
      <c r="O294" s="556"/>
      <c r="P294" s="556"/>
      <c r="Q294" s="556"/>
      <c r="R294" s="556"/>
      <c r="S294" s="556"/>
      <c r="T294" s="556"/>
      <c r="U294" s="556"/>
      <c r="V294" s="556"/>
      <c r="W294" s="556"/>
      <c r="X294" s="556"/>
      <c r="Y294" s="556"/>
      <c r="Z294" s="556"/>
      <c r="AA294" s="556"/>
      <c r="AB294" s="556"/>
      <c r="AC294" s="556"/>
      <c r="AD294" s="557"/>
      <c r="AE294" s="557"/>
      <c r="AF294" s="557"/>
      <c r="AG294" s="557"/>
      <c r="AH294" s="557"/>
      <c r="AI294" s="557"/>
      <c r="AJ294" s="557"/>
      <c r="AK294" s="557"/>
      <c r="AL294" s="557"/>
      <c r="AM294" s="557"/>
      <c r="AN294" s="558"/>
      <c r="AP294" s="87" t="s">
        <v>859</v>
      </c>
      <c r="AT294" s="559" t="str">
        <f t="shared" ca="1" si="53"/>
        <v>AL</v>
      </c>
      <c r="AU294" s="559">
        <f t="shared" si="56"/>
        <v>261</v>
      </c>
      <c r="AV294" s="285" t="str">
        <f t="shared" ca="1" si="54"/>
        <v>AL261</v>
      </c>
      <c r="AW294" s="293">
        <f t="shared" si="51"/>
        <v>7</v>
      </c>
      <c r="AX294" s="285" t="str">
        <f t="shared" ca="1" si="49"/>
        <v>7. Ownership - Capital Costs</v>
      </c>
      <c r="AY294" s="293" t="s">
        <v>1570</v>
      </c>
      <c r="AZ294" s="285" t="s">
        <v>1582</v>
      </c>
      <c r="BA294" s="285">
        <v>2053</v>
      </c>
      <c r="BB294" s="285" t="str">
        <f t="shared" ca="1" si="55"/>
        <v>7_AL261_Project_substation_2053</v>
      </c>
      <c r="BC294" s="285" t="s">
        <v>574</v>
      </c>
      <c r="BD294" s="285"/>
      <c r="BE294" s="293" t="str">
        <f t="shared" si="52"/>
        <v>&gt;=0</v>
      </c>
      <c r="BF294" s="293" t="s">
        <v>84</v>
      </c>
      <c r="BG294" s="293" t="s">
        <v>84</v>
      </c>
    </row>
    <row r="295" spans="1:59" ht="13.5" hidden="1" thickBot="1">
      <c r="A295" s="197"/>
      <c r="B295" s="763"/>
      <c r="C295" s="247"/>
      <c r="D295" s="764"/>
      <c r="E295" s="556"/>
      <c r="F295" s="556"/>
      <c r="G295" s="556"/>
      <c r="H295" s="556"/>
      <c r="I295" s="556"/>
      <c r="J295" s="556"/>
      <c r="K295" s="556"/>
      <c r="L295" s="556"/>
      <c r="M295" s="556"/>
      <c r="N295" s="556"/>
      <c r="O295" s="556"/>
      <c r="P295" s="556"/>
      <c r="Q295" s="556"/>
      <c r="R295" s="556"/>
      <c r="S295" s="556"/>
      <c r="T295" s="556"/>
      <c r="U295" s="556"/>
      <c r="V295" s="556"/>
      <c r="W295" s="556"/>
      <c r="X295" s="556"/>
      <c r="Y295" s="556"/>
      <c r="Z295" s="556"/>
      <c r="AA295" s="556"/>
      <c r="AB295" s="556"/>
      <c r="AC295" s="556"/>
      <c r="AD295" s="557"/>
      <c r="AE295" s="557"/>
      <c r="AF295" s="557"/>
      <c r="AG295" s="557"/>
      <c r="AH295" s="557"/>
      <c r="AI295" s="557"/>
      <c r="AJ295" s="557"/>
      <c r="AK295" s="557"/>
      <c r="AL295" s="557"/>
      <c r="AM295" s="557"/>
      <c r="AN295" s="558"/>
      <c r="AP295" s="87" t="s">
        <v>859</v>
      </c>
      <c r="AT295" s="559" t="str">
        <f t="shared" ca="1" si="53"/>
        <v>AM</v>
      </c>
      <c r="AU295" s="559">
        <f t="shared" si="56"/>
        <v>261</v>
      </c>
      <c r="AV295" s="285" t="str">
        <f t="shared" ca="1" si="54"/>
        <v>AM261</v>
      </c>
      <c r="AW295" s="293">
        <f t="shared" si="51"/>
        <v>7</v>
      </c>
      <c r="AX295" s="285" t="str">
        <f t="shared" ca="1" si="49"/>
        <v>7. Ownership - Capital Costs</v>
      </c>
      <c r="AY295" s="293" t="s">
        <v>1570</v>
      </c>
      <c r="AZ295" s="285" t="s">
        <v>1582</v>
      </c>
      <c r="BA295" s="285">
        <v>2054</v>
      </c>
      <c r="BB295" s="285" t="str">
        <f t="shared" ca="1" si="55"/>
        <v>7_AM261_Project_substation_2054</v>
      </c>
      <c r="BC295" s="285" t="s">
        <v>574</v>
      </c>
      <c r="BD295" s="285"/>
      <c r="BE295" s="293" t="str">
        <f t="shared" si="52"/>
        <v>&gt;=0</v>
      </c>
      <c r="BF295" s="293" t="s">
        <v>84</v>
      </c>
      <c r="BG295" s="293" t="s">
        <v>84</v>
      </c>
    </row>
    <row r="296" spans="1:59" ht="13.5" hidden="1" thickBot="1">
      <c r="A296" s="197"/>
      <c r="B296" s="763"/>
      <c r="C296" s="247"/>
      <c r="D296" s="764"/>
      <c r="E296" s="556"/>
      <c r="F296" s="556"/>
      <c r="G296" s="556"/>
      <c r="H296" s="556"/>
      <c r="I296" s="556"/>
      <c r="J296" s="556"/>
      <c r="K296" s="556"/>
      <c r="L296" s="556"/>
      <c r="M296" s="556"/>
      <c r="N296" s="556"/>
      <c r="O296" s="556"/>
      <c r="P296" s="556"/>
      <c r="Q296" s="556"/>
      <c r="R296" s="556"/>
      <c r="S296" s="556"/>
      <c r="T296" s="556"/>
      <c r="U296" s="556"/>
      <c r="V296" s="556"/>
      <c r="W296" s="556"/>
      <c r="X296" s="556"/>
      <c r="Y296" s="556"/>
      <c r="Z296" s="556"/>
      <c r="AA296" s="556"/>
      <c r="AB296" s="556"/>
      <c r="AC296" s="556"/>
      <c r="AD296" s="557"/>
      <c r="AE296" s="557"/>
      <c r="AF296" s="557"/>
      <c r="AG296" s="557"/>
      <c r="AH296" s="557"/>
      <c r="AI296" s="557"/>
      <c r="AJ296" s="557"/>
      <c r="AK296" s="557"/>
      <c r="AL296" s="557"/>
      <c r="AM296" s="557"/>
      <c r="AN296" s="558"/>
      <c r="AP296" s="87" t="s">
        <v>859</v>
      </c>
      <c r="AT296" s="559" t="str">
        <f t="shared" ca="1" si="53"/>
        <v>AN</v>
      </c>
      <c r="AU296" s="559">
        <f t="shared" si="56"/>
        <v>261</v>
      </c>
      <c r="AV296" s="285" t="str">
        <f t="shared" ca="1" si="54"/>
        <v>AN261</v>
      </c>
      <c r="AW296" s="293">
        <v>7</v>
      </c>
      <c r="AX296" s="285" t="str">
        <f t="shared" ca="1" si="49"/>
        <v>7. Ownership - Capital Costs</v>
      </c>
      <c r="AY296" s="293" t="s">
        <v>1570</v>
      </c>
      <c r="AZ296" s="285" t="s">
        <v>1582</v>
      </c>
      <c r="BA296" s="285" t="s">
        <v>1572</v>
      </c>
      <c r="BB296" s="285" t="str">
        <f t="shared" ca="1" si="55"/>
        <v>7_AN261_Project_substation_Additional_Info</v>
      </c>
      <c r="BC296" s="293" t="s">
        <v>255</v>
      </c>
      <c r="BD296" s="293">
        <v>100</v>
      </c>
      <c r="BF296" s="293" t="s">
        <v>84</v>
      </c>
      <c r="BG296" s="293" t="s">
        <v>84</v>
      </c>
    </row>
    <row r="297" spans="1:59" ht="13.5" thickBot="1">
      <c r="A297" s="197">
        <f>+A261+1</f>
        <v>10</v>
      </c>
      <c r="B297" s="763"/>
      <c r="C297" s="247" t="s">
        <v>1583</v>
      </c>
      <c r="D297" s="764" t="s">
        <v>1569</v>
      </c>
      <c r="E297" s="540"/>
      <c r="F297" s="540"/>
      <c r="G297" s="540"/>
      <c r="H297" s="540"/>
      <c r="I297" s="540"/>
      <c r="J297" s="540"/>
      <c r="K297" s="540"/>
      <c r="L297" s="540"/>
      <c r="M297" s="540"/>
      <c r="N297" s="540"/>
      <c r="O297" s="540"/>
      <c r="P297" s="540"/>
      <c r="Q297" s="540"/>
      <c r="R297" s="540"/>
      <c r="S297" s="540"/>
      <c r="T297" s="540"/>
      <c r="U297" s="540"/>
      <c r="V297" s="540"/>
      <c r="W297" s="540"/>
      <c r="X297" s="540"/>
      <c r="Y297" s="540"/>
      <c r="Z297" s="540"/>
      <c r="AA297" s="540"/>
      <c r="AB297" s="540"/>
      <c r="AC297" s="540"/>
      <c r="AD297" s="541"/>
      <c r="AE297" s="541"/>
      <c r="AF297" s="541"/>
      <c r="AG297" s="541"/>
      <c r="AH297" s="541"/>
      <c r="AI297" s="541"/>
      <c r="AJ297" s="541"/>
      <c r="AK297" s="541"/>
      <c r="AL297" s="541"/>
      <c r="AM297" s="541"/>
      <c r="AN297" s="246"/>
      <c r="AR297" s="87" t="s">
        <v>40</v>
      </c>
      <c r="AS297" s="560" t="str">
        <f ca="1">SUBSTITUTE(CELL("address",E297),"$","")</f>
        <v>E297</v>
      </c>
      <c r="AT297" s="561" t="str">
        <f ca="1">CHAR(CODE(AS297))</f>
        <v>E</v>
      </c>
      <c r="AU297" s="561">
        <f>ROW(AS297)</f>
        <v>297</v>
      </c>
      <c r="AV297" s="562" t="str">
        <f ca="1">CONCATENATE(AT297&amp;AU297)</f>
        <v>E297</v>
      </c>
      <c r="AW297" s="555">
        <f t="shared" si="51"/>
        <v>7</v>
      </c>
      <c r="AX297" s="562" t="str">
        <f t="shared" ca="1" si="49"/>
        <v>7. Ownership - Capital Costs</v>
      </c>
      <c r="AY297" s="555" t="s">
        <v>1570</v>
      </c>
      <c r="AZ297" s="562" t="s">
        <v>1584</v>
      </c>
      <c r="BA297" s="562">
        <v>2020</v>
      </c>
      <c r="BB297" s="562" t="str">
        <f ca="1">AW297&amp;"_"&amp;AV297&amp;"_"&amp;AZ297&amp;"_"&amp;BA297</f>
        <v>7_E297_Generation_equipment_2020</v>
      </c>
      <c r="BC297" s="562" t="s">
        <v>574</v>
      </c>
      <c r="BD297" s="562"/>
      <c r="BE297" s="555" t="str">
        <f t="shared" ref="BE297:BE331" si="57">"&gt;=0"</f>
        <v>&gt;=0</v>
      </c>
      <c r="BF297" s="555" t="s">
        <v>84</v>
      </c>
      <c r="BG297" s="555" t="s">
        <v>84</v>
      </c>
    </row>
    <row r="298" spans="1:59" ht="13.5" hidden="1" thickBot="1">
      <c r="A298" s="197"/>
      <c r="B298" s="763"/>
      <c r="C298" s="247"/>
      <c r="D298" s="764"/>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84"/>
      <c r="AE298" s="284"/>
      <c r="AF298" s="284"/>
      <c r="AG298" s="284"/>
      <c r="AH298" s="284"/>
      <c r="AI298" s="284"/>
      <c r="AJ298" s="284"/>
      <c r="AK298" s="284"/>
      <c r="AL298" s="284"/>
      <c r="AM298" s="284"/>
      <c r="AN298" s="263"/>
      <c r="AP298" s="87" t="s">
        <v>859</v>
      </c>
      <c r="AT298" s="559" t="str">
        <f t="shared" ref="AT298:AT332" ca="1" si="58">IF(AT297="Z","AA",IF(LEN(AT297)=1,CHAR(CODE(AT297)+1),IF(RIGHT(AT297,1)="Z",CHAR(CODE(LEFT(AT297,1))+1),LEFT(AT297,1))&amp;CHAR(65+MOD(CODE(RIGHT(AT297,1))+1-65,26))))</f>
        <v>F</v>
      </c>
      <c r="AU298" s="559">
        <f>AU297</f>
        <v>297</v>
      </c>
      <c r="AV298" s="285" t="str">
        <f t="shared" ref="AV298:AV332" ca="1" si="59">CONCATENATE(AT298&amp;AU298)</f>
        <v>F297</v>
      </c>
      <c r="AW298" s="293">
        <f t="shared" si="51"/>
        <v>7</v>
      </c>
      <c r="AX298" s="285" t="str">
        <f t="shared" ca="1" si="49"/>
        <v>7. Ownership - Capital Costs</v>
      </c>
      <c r="AY298" s="293" t="s">
        <v>1570</v>
      </c>
      <c r="AZ298" s="285" t="s">
        <v>1584</v>
      </c>
      <c r="BA298" s="285">
        <v>2021</v>
      </c>
      <c r="BB298" s="285" t="str">
        <f t="shared" ref="BB298:BB332" ca="1" si="60">AW298&amp;"_"&amp;AV298&amp;"_"&amp;AZ298&amp;"_"&amp;BA298</f>
        <v>7_F297_Generation_equipment_2021</v>
      </c>
      <c r="BC298" s="285" t="s">
        <v>574</v>
      </c>
      <c r="BD298" s="285"/>
      <c r="BE298" s="293" t="str">
        <f t="shared" si="57"/>
        <v>&gt;=0</v>
      </c>
      <c r="BF298" s="293" t="s">
        <v>84</v>
      </c>
      <c r="BG298" s="293" t="s">
        <v>84</v>
      </c>
    </row>
    <row r="299" spans="1:59" ht="13.5" hidden="1" thickBot="1">
      <c r="A299" s="197"/>
      <c r="B299" s="763"/>
      <c r="C299" s="247"/>
      <c r="D299" s="764"/>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84"/>
      <c r="AE299" s="284"/>
      <c r="AF299" s="284"/>
      <c r="AG299" s="284"/>
      <c r="AH299" s="284"/>
      <c r="AI299" s="284"/>
      <c r="AJ299" s="284"/>
      <c r="AK299" s="284"/>
      <c r="AL299" s="284"/>
      <c r="AM299" s="284"/>
      <c r="AN299" s="263"/>
      <c r="AP299" s="87" t="s">
        <v>859</v>
      </c>
      <c r="AT299" s="559" t="str">
        <f t="shared" ca="1" si="58"/>
        <v>G</v>
      </c>
      <c r="AU299" s="559">
        <f t="shared" ref="AU299:AU332" si="61">AU298</f>
        <v>297</v>
      </c>
      <c r="AV299" s="285" t="str">
        <f t="shared" ca="1" si="59"/>
        <v>G297</v>
      </c>
      <c r="AW299" s="293">
        <f t="shared" si="51"/>
        <v>7</v>
      </c>
      <c r="AX299" s="285" t="str">
        <f t="shared" ca="1" si="49"/>
        <v>7. Ownership - Capital Costs</v>
      </c>
      <c r="AY299" s="293" t="s">
        <v>1570</v>
      </c>
      <c r="AZ299" s="285" t="s">
        <v>1584</v>
      </c>
      <c r="BA299" s="285">
        <v>2022</v>
      </c>
      <c r="BB299" s="285" t="str">
        <f t="shared" ca="1" si="60"/>
        <v>7_G297_Generation_equipment_2022</v>
      </c>
      <c r="BC299" s="285" t="s">
        <v>574</v>
      </c>
      <c r="BD299" s="285"/>
      <c r="BE299" s="293" t="str">
        <f t="shared" si="57"/>
        <v>&gt;=0</v>
      </c>
      <c r="BF299" s="293" t="s">
        <v>84</v>
      </c>
      <c r="BG299" s="293" t="s">
        <v>84</v>
      </c>
    </row>
    <row r="300" spans="1:59" ht="13.5" hidden="1" thickBot="1">
      <c r="A300" s="197"/>
      <c r="B300" s="763"/>
      <c r="C300" s="247"/>
      <c r="D300" s="764"/>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84"/>
      <c r="AE300" s="284"/>
      <c r="AF300" s="284"/>
      <c r="AG300" s="284"/>
      <c r="AH300" s="284"/>
      <c r="AI300" s="284"/>
      <c r="AJ300" s="284"/>
      <c r="AK300" s="284"/>
      <c r="AL300" s="284"/>
      <c r="AM300" s="284"/>
      <c r="AN300" s="263"/>
      <c r="AP300" s="87" t="s">
        <v>859</v>
      </c>
      <c r="AT300" s="559" t="str">
        <f t="shared" ca="1" si="58"/>
        <v>H</v>
      </c>
      <c r="AU300" s="559">
        <f t="shared" si="61"/>
        <v>297</v>
      </c>
      <c r="AV300" s="285" t="str">
        <f t="shared" ca="1" si="59"/>
        <v>H297</v>
      </c>
      <c r="AW300" s="293">
        <f t="shared" si="51"/>
        <v>7</v>
      </c>
      <c r="AX300" s="285" t="str">
        <f t="shared" ca="1" si="49"/>
        <v>7. Ownership - Capital Costs</v>
      </c>
      <c r="AY300" s="293" t="s">
        <v>1570</v>
      </c>
      <c r="AZ300" s="285" t="s">
        <v>1584</v>
      </c>
      <c r="BA300" s="285">
        <v>2023</v>
      </c>
      <c r="BB300" s="285" t="str">
        <f t="shared" ca="1" si="60"/>
        <v>7_H297_Generation_equipment_2023</v>
      </c>
      <c r="BC300" s="285" t="s">
        <v>574</v>
      </c>
      <c r="BD300" s="285"/>
      <c r="BE300" s="293" t="str">
        <f t="shared" si="57"/>
        <v>&gt;=0</v>
      </c>
      <c r="BF300" s="293" t="s">
        <v>84</v>
      </c>
      <c r="BG300" s="293" t="s">
        <v>84</v>
      </c>
    </row>
    <row r="301" spans="1:59" ht="13.5" hidden="1" thickBot="1">
      <c r="A301" s="197"/>
      <c r="B301" s="763"/>
      <c r="C301" s="247"/>
      <c r="D301" s="764"/>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84"/>
      <c r="AE301" s="284"/>
      <c r="AF301" s="284"/>
      <c r="AG301" s="284"/>
      <c r="AH301" s="284"/>
      <c r="AI301" s="284"/>
      <c r="AJ301" s="284"/>
      <c r="AK301" s="284"/>
      <c r="AL301" s="284"/>
      <c r="AM301" s="284"/>
      <c r="AN301" s="263"/>
      <c r="AP301" s="87" t="s">
        <v>859</v>
      </c>
      <c r="AT301" s="559" t="str">
        <f t="shared" ca="1" si="58"/>
        <v>I</v>
      </c>
      <c r="AU301" s="559">
        <f t="shared" si="61"/>
        <v>297</v>
      </c>
      <c r="AV301" s="285" t="str">
        <f t="shared" ca="1" si="59"/>
        <v>I297</v>
      </c>
      <c r="AW301" s="293">
        <f t="shared" si="51"/>
        <v>7</v>
      </c>
      <c r="AX301" s="285" t="str">
        <f t="shared" ca="1" si="49"/>
        <v>7. Ownership - Capital Costs</v>
      </c>
      <c r="AY301" s="293" t="s">
        <v>1570</v>
      </c>
      <c r="AZ301" s="285" t="s">
        <v>1584</v>
      </c>
      <c r="BA301" s="285">
        <v>2024</v>
      </c>
      <c r="BB301" s="285" t="str">
        <f t="shared" ca="1" si="60"/>
        <v>7_I297_Generation_equipment_2024</v>
      </c>
      <c r="BC301" s="285" t="s">
        <v>574</v>
      </c>
      <c r="BD301" s="285"/>
      <c r="BE301" s="293" t="str">
        <f t="shared" si="57"/>
        <v>&gt;=0</v>
      </c>
      <c r="BF301" s="293" t="s">
        <v>84</v>
      </c>
      <c r="BG301" s="293" t="s">
        <v>84</v>
      </c>
    </row>
    <row r="302" spans="1:59" ht="13.5" hidden="1" thickBot="1">
      <c r="A302" s="197"/>
      <c r="B302" s="763"/>
      <c r="C302" s="247"/>
      <c r="D302" s="764"/>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84"/>
      <c r="AE302" s="284"/>
      <c r="AF302" s="284"/>
      <c r="AG302" s="284"/>
      <c r="AH302" s="284"/>
      <c r="AI302" s="284"/>
      <c r="AJ302" s="284"/>
      <c r="AK302" s="284"/>
      <c r="AL302" s="284"/>
      <c r="AM302" s="284"/>
      <c r="AN302" s="263"/>
      <c r="AP302" s="87" t="s">
        <v>859</v>
      </c>
      <c r="AT302" s="559" t="str">
        <f t="shared" ca="1" si="58"/>
        <v>J</v>
      </c>
      <c r="AU302" s="559">
        <f t="shared" si="61"/>
        <v>297</v>
      </c>
      <c r="AV302" s="285" t="str">
        <f t="shared" ca="1" si="59"/>
        <v>J297</v>
      </c>
      <c r="AW302" s="293">
        <f t="shared" si="51"/>
        <v>7</v>
      </c>
      <c r="AX302" s="285" t="str">
        <f t="shared" ca="1" si="49"/>
        <v>7. Ownership - Capital Costs</v>
      </c>
      <c r="AY302" s="293" t="s">
        <v>1570</v>
      </c>
      <c r="AZ302" s="285" t="s">
        <v>1584</v>
      </c>
      <c r="BA302" s="285">
        <v>2025</v>
      </c>
      <c r="BB302" s="285" t="str">
        <f t="shared" ca="1" si="60"/>
        <v>7_J297_Generation_equipment_2025</v>
      </c>
      <c r="BC302" s="285" t="s">
        <v>574</v>
      </c>
      <c r="BD302" s="285"/>
      <c r="BE302" s="293" t="str">
        <f t="shared" si="57"/>
        <v>&gt;=0</v>
      </c>
      <c r="BF302" s="293" t="s">
        <v>84</v>
      </c>
      <c r="BG302" s="293" t="s">
        <v>84</v>
      </c>
    </row>
    <row r="303" spans="1:59" ht="13.5" hidden="1" thickBot="1">
      <c r="A303" s="197"/>
      <c r="B303" s="763"/>
      <c r="C303" s="247"/>
      <c r="D303" s="764"/>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84"/>
      <c r="AE303" s="284"/>
      <c r="AF303" s="284"/>
      <c r="AG303" s="284"/>
      <c r="AH303" s="284"/>
      <c r="AI303" s="284"/>
      <c r="AJ303" s="284"/>
      <c r="AK303" s="284"/>
      <c r="AL303" s="284"/>
      <c r="AM303" s="284"/>
      <c r="AN303" s="263"/>
      <c r="AP303" s="87" t="s">
        <v>859</v>
      </c>
      <c r="AT303" s="559" t="str">
        <f t="shared" ca="1" si="58"/>
        <v>K</v>
      </c>
      <c r="AU303" s="559">
        <f t="shared" si="61"/>
        <v>297</v>
      </c>
      <c r="AV303" s="285" t="str">
        <f t="shared" ca="1" si="59"/>
        <v>K297</v>
      </c>
      <c r="AW303" s="293">
        <f t="shared" si="51"/>
        <v>7</v>
      </c>
      <c r="AX303" s="285" t="str">
        <f t="shared" ca="1" si="49"/>
        <v>7. Ownership - Capital Costs</v>
      </c>
      <c r="AY303" s="293" t="s">
        <v>1570</v>
      </c>
      <c r="AZ303" s="285" t="s">
        <v>1584</v>
      </c>
      <c r="BA303" s="285">
        <v>2026</v>
      </c>
      <c r="BB303" s="285" t="str">
        <f t="shared" ca="1" si="60"/>
        <v>7_K297_Generation_equipment_2026</v>
      </c>
      <c r="BC303" s="285" t="s">
        <v>574</v>
      </c>
      <c r="BD303" s="285"/>
      <c r="BE303" s="293" t="str">
        <f t="shared" si="57"/>
        <v>&gt;=0</v>
      </c>
      <c r="BF303" s="293" t="s">
        <v>84</v>
      </c>
      <c r="BG303" s="293" t="s">
        <v>84</v>
      </c>
    </row>
    <row r="304" spans="1:59" ht="13.5" hidden="1" thickBot="1">
      <c r="A304" s="197"/>
      <c r="B304" s="763"/>
      <c r="C304" s="247"/>
      <c r="D304" s="764"/>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84"/>
      <c r="AE304" s="284"/>
      <c r="AF304" s="284"/>
      <c r="AG304" s="284"/>
      <c r="AH304" s="284"/>
      <c r="AI304" s="284"/>
      <c r="AJ304" s="284"/>
      <c r="AK304" s="284"/>
      <c r="AL304" s="284"/>
      <c r="AM304" s="284"/>
      <c r="AN304" s="263"/>
      <c r="AP304" s="87" t="s">
        <v>859</v>
      </c>
      <c r="AT304" s="559" t="str">
        <f t="shared" ca="1" si="58"/>
        <v>L</v>
      </c>
      <c r="AU304" s="559">
        <f t="shared" si="61"/>
        <v>297</v>
      </c>
      <c r="AV304" s="285" t="str">
        <f t="shared" ca="1" si="59"/>
        <v>L297</v>
      </c>
      <c r="AW304" s="293">
        <f t="shared" si="51"/>
        <v>7</v>
      </c>
      <c r="AX304" s="285" t="str">
        <f t="shared" ca="1" si="49"/>
        <v>7. Ownership - Capital Costs</v>
      </c>
      <c r="AY304" s="293" t="s">
        <v>1570</v>
      </c>
      <c r="AZ304" s="285" t="s">
        <v>1584</v>
      </c>
      <c r="BA304" s="285">
        <v>2027</v>
      </c>
      <c r="BB304" s="285" t="str">
        <f t="shared" ca="1" si="60"/>
        <v>7_L297_Generation_equipment_2027</v>
      </c>
      <c r="BC304" s="285" t="s">
        <v>574</v>
      </c>
      <c r="BD304" s="285"/>
      <c r="BE304" s="293" t="str">
        <f t="shared" si="57"/>
        <v>&gt;=0</v>
      </c>
      <c r="BF304" s="293" t="s">
        <v>84</v>
      </c>
      <c r="BG304" s="293" t="s">
        <v>84</v>
      </c>
    </row>
    <row r="305" spans="1:59" ht="13.5" hidden="1" thickBot="1">
      <c r="A305" s="197"/>
      <c r="B305" s="763"/>
      <c r="C305" s="247"/>
      <c r="D305" s="764"/>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84"/>
      <c r="AE305" s="284"/>
      <c r="AF305" s="284"/>
      <c r="AG305" s="284"/>
      <c r="AH305" s="284"/>
      <c r="AI305" s="284"/>
      <c r="AJ305" s="284"/>
      <c r="AK305" s="284"/>
      <c r="AL305" s="284"/>
      <c r="AM305" s="284"/>
      <c r="AN305" s="263"/>
      <c r="AP305" s="87" t="s">
        <v>859</v>
      </c>
      <c r="AT305" s="559" t="str">
        <f t="shared" ca="1" si="58"/>
        <v>M</v>
      </c>
      <c r="AU305" s="559">
        <f t="shared" si="61"/>
        <v>297</v>
      </c>
      <c r="AV305" s="285" t="str">
        <f t="shared" ca="1" si="59"/>
        <v>M297</v>
      </c>
      <c r="AW305" s="293">
        <f t="shared" si="51"/>
        <v>7</v>
      </c>
      <c r="AX305" s="285" t="str">
        <f t="shared" ca="1" si="49"/>
        <v>7. Ownership - Capital Costs</v>
      </c>
      <c r="AY305" s="293" t="s">
        <v>1570</v>
      </c>
      <c r="AZ305" s="285" t="s">
        <v>1584</v>
      </c>
      <c r="BA305" s="285">
        <v>2028</v>
      </c>
      <c r="BB305" s="285" t="str">
        <f t="shared" ca="1" si="60"/>
        <v>7_M297_Generation_equipment_2028</v>
      </c>
      <c r="BC305" s="285" t="s">
        <v>574</v>
      </c>
      <c r="BD305" s="285"/>
      <c r="BE305" s="293" t="str">
        <f t="shared" si="57"/>
        <v>&gt;=0</v>
      </c>
      <c r="BF305" s="293" t="s">
        <v>84</v>
      </c>
      <c r="BG305" s="293" t="s">
        <v>84</v>
      </c>
    </row>
    <row r="306" spans="1:59" ht="13.5" hidden="1" thickBot="1">
      <c r="A306" s="197"/>
      <c r="B306" s="763"/>
      <c r="C306" s="247"/>
      <c r="D306" s="764"/>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84"/>
      <c r="AE306" s="284"/>
      <c r="AF306" s="284"/>
      <c r="AG306" s="284"/>
      <c r="AH306" s="284"/>
      <c r="AI306" s="284"/>
      <c r="AJ306" s="284"/>
      <c r="AK306" s="284"/>
      <c r="AL306" s="284"/>
      <c r="AM306" s="284"/>
      <c r="AN306" s="263"/>
      <c r="AP306" s="87" t="s">
        <v>859</v>
      </c>
      <c r="AT306" s="559" t="str">
        <f t="shared" ca="1" si="58"/>
        <v>N</v>
      </c>
      <c r="AU306" s="559">
        <f t="shared" si="61"/>
        <v>297</v>
      </c>
      <c r="AV306" s="285" t="str">
        <f t="shared" ca="1" si="59"/>
        <v>N297</v>
      </c>
      <c r="AW306" s="293">
        <f t="shared" si="51"/>
        <v>7</v>
      </c>
      <c r="AX306" s="285" t="str">
        <f t="shared" ca="1" si="49"/>
        <v>7. Ownership - Capital Costs</v>
      </c>
      <c r="AY306" s="293" t="s">
        <v>1570</v>
      </c>
      <c r="AZ306" s="285" t="s">
        <v>1584</v>
      </c>
      <c r="BA306" s="285">
        <v>2029</v>
      </c>
      <c r="BB306" s="285" t="str">
        <f t="shared" ca="1" si="60"/>
        <v>7_N297_Generation_equipment_2029</v>
      </c>
      <c r="BC306" s="285" t="s">
        <v>574</v>
      </c>
      <c r="BD306" s="285"/>
      <c r="BE306" s="293" t="str">
        <f t="shared" si="57"/>
        <v>&gt;=0</v>
      </c>
      <c r="BF306" s="293" t="s">
        <v>84</v>
      </c>
      <c r="BG306" s="293" t="s">
        <v>84</v>
      </c>
    </row>
    <row r="307" spans="1:59" ht="13.5" hidden="1" thickBot="1">
      <c r="A307" s="197"/>
      <c r="B307" s="763"/>
      <c r="C307" s="247"/>
      <c r="D307" s="764"/>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84"/>
      <c r="AE307" s="284"/>
      <c r="AF307" s="284"/>
      <c r="AG307" s="284"/>
      <c r="AH307" s="284"/>
      <c r="AI307" s="284"/>
      <c r="AJ307" s="284"/>
      <c r="AK307" s="284"/>
      <c r="AL307" s="284"/>
      <c r="AM307" s="284"/>
      <c r="AN307" s="263"/>
      <c r="AP307" s="87" t="s">
        <v>859</v>
      </c>
      <c r="AT307" s="559" t="str">
        <f t="shared" ca="1" si="58"/>
        <v>O</v>
      </c>
      <c r="AU307" s="559">
        <f t="shared" si="61"/>
        <v>297</v>
      </c>
      <c r="AV307" s="285" t="str">
        <f t="shared" ca="1" si="59"/>
        <v>O297</v>
      </c>
      <c r="AW307" s="293">
        <f t="shared" si="51"/>
        <v>7</v>
      </c>
      <c r="AX307" s="285" t="str">
        <f t="shared" ca="1" si="49"/>
        <v>7. Ownership - Capital Costs</v>
      </c>
      <c r="AY307" s="293" t="s">
        <v>1570</v>
      </c>
      <c r="AZ307" s="285" t="s">
        <v>1584</v>
      </c>
      <c r="BA307" s="285">
        <v>2030</v>
      </c>
      <c r="BB307" s="285" t="str">
        <f t="shared" ca="1" si="60"/>
        <v>7_O297_Generation_equipment_2030</v>
      </c>
      <c r="BC307" s="285" t="s">
        <v>574</v>
      </c>
      <c r="BD307" s="285"/>
      <c r="BE307" s="293" t="str">
        <f t="shared" si="57"/>
        <v>&gt;=0</v>
      </c>
      <c r="BF307" s="293" t="s">
        <v>84</v>
      </c>
      <c r="BG307" s="293" t="s">
        <v>84</v>
      </c>
    </row>
    <row r="308" spans="1:59" ht="13.5" hidden="1" thickBot="1">
      <c r="A308" s="197"/>
      <c r="B308" s="763"/>
      <c r="C308" s="247"/>
      <c r="D308" s="764"/>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84"/>
      <c r="AE308" s="284"/>
      <c r="AF308" s="284"/>
      <c r="AG308" s="284"/>
      <c r="AH308" s="284"/>
      <c r="AI308" s="284"/>
      <c r="AJ308" s="284"/>
      <c r="AK308" s="284"/>
      <c r="AL308" s="284"/>
      <c r="AM308" s="284"/>
      <c r="AN308" s="263"/>
      <c r="AP308" s="87" t="s">
        <v>859</v>
      </c>
      <c r="AT308" s="559" t="str">
        <f t="shared" ca="1" si="58"/>
        <v>P</v>
      </c>
      <c r="AU308" s="559">
        <f t="shared" si="61"/>
        <v>297</v>
      </c>
      <c r="AV308" s="285" t="str">
        <f t="shared" ca="1" si="59"/>
        <v>P297</v>
      </c>
      <c r="AW308" s="293">
        <f t="shared" si="51"/>
        <v>7</v>
      </c>
      <c r="AX308" s="285" t="str">
        <f t="shared" ref="AX308:AX371" ca="1" si="62">MID(CELL("filename",AW308),FIND("]",CELL("filename",AW308))+1,256)</f>
        <v>7. Ownership - Capital Costs</v>
      </c>
      <c r="AY308" s="293" t="s">
        <v>1570</v>
      </c>
      <c r="AZ308" s="285" t="s">
        <v>1584</v>
      </c>
      <c r="BA308" s="285">
        <v>2031</v>
      </c>
      <c r="BB308" s="285" t="str">
        <f t="shared" ca="1" si="60"/>
        <v>7_P297_Generation_equipment_2031</v>
      </c>
      <c r="BC308" s="285" t="s">
        <v>574</v>
      </c>
      <c r="BD308" s="285"/>
      <c r="BE308" s="293" t="str">
        <f t="shared" si="57"/>
        <v>&gt;=0</v>
      </c>
      <c r="BF308" s="293" t="s">
        <v>84</v>
      </c>
      <c r="BG308" s="293" t="s">
        <v>84</v>
      </c>
    </row>
    <row r="309" spans="1:59" ht="13.5" hidden="1" thickBot="1">
      <c r="A309" s="197"/>
      <c r="B309" s="763"/>
      <c r="C309" s="247"/>
      <c r="D309" s="764"/>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84"/>
      <c r="AE309" s="284"/>
      <c r="AF309" s="284"/>
      <c r="AG309" s="284"/>
      <c r="AH309" s="284"/>
      <c r="AI309" s="284"/>
      <c r="AJ309" s="284"/>
      <c r="AK309" s="284"/>
      <c r="AL309" s="284"/>
      <c r="AM309" s="284"/>
      <c r="AN309" s="263"/>
      <c r="AP309" s="87" t="s">
        <v>859</v>
      </c>
      <c r="AT309" s="559" t="str">
        <f t="shared" ca="1" si="58"/>
        <v>Q</v>
      </c>
      <c r="AU309" s="559">
        <f t="shared" si="61"/>
        <v>297</v>
      </c>
      <c r="AV309" s="285" t="str">
        <f t="shared" ca="1" si="59"/>
        <v>Q297</v>
      </c>
      <c r="AW309" s="293">
        <f t="shared" si="51"/>
        <v>7</v>
      </c>
      <c r="AX309" s="285" t="str">
        <f t="shared" ca="1" si="62"/>
        <v>7. Ownership - Capital Costs</v>
      </c>
      <c r="AY309" s="293" t="s">
        <v>1570</v>
      </c>
      <c r="AZ309" s="285" t="s">
        <v>1584</v>
      </c>
      <c r="BA309" s="285">
        <v>2032</v>
      </c>
      <c r="BB309" s="285" t="str">
        <f t="shared" ca="1" si="60"/>
        <v>7_Q297_Generation_equipment_2032</v>
      </c>
      <c r="BC309" s="285" t="s">
        <v>574</v>
      </c>
      <c r="BD309" s="285"/>
      <c r="BE309" s="293" t="str">
        <f t="shared" si="57"/>
        <v>&gt;=0</v>
      </c>
      <c r="BF309" s="293" t="s">
        <v>84</v>
      </c>
      <c r="BG309" s="293" t="s">
        <v>84</v>
      </c>
    </row>
    <row r="310" spans="1:59" ht="13.5" hidden="1" thickBot="1">
      <c r="A310" s="197"/>
      <c r="B310" s="763"/>
      <c r="C310" s="247"/>
      <c r="D310" s="764"/>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84"/>
      <c r="AE310" s="284"/>
      <c r="AF310" s="284"/>
      <c r="AG310" s="284"/>
      <c r="AH310" s="284"/>
      <c r="AI310" s="284"/>
      <c r="AJ310" s="284"/>
      <c r="AK310" s="284"/>
      <c r="AL310" s="284"/>
      <c r="AM310" s="284"/>
      <c r="AN310" s="263"/>
      <c r="AP310" s="87" t="s">
        <v>859</v>
      </c>
      <c r="AT310" s="559" t="str">
        <f t="shared" ca="1" si="58"/>
        <v>R</v>
      </c>
      <c r="AU310" s="559">
        <f t="shared" si="61"/>
        <v>297</v>
      </c>
      <c r="AV310" s="285" t="str">
        <f t="shared" ca="1" si="59"/>
        <v>R297</v>
      </c>
      <c r="AW310" s="293">
        <f t="shared" si="51"/>
        <v>7</v>
      </c>
      <c r="AX310" s="285" t="str">
        <f t="shared" ca="1" si="62"/>
        <v>7. Ownership - Capital Costs</v>
      </c>
      <c r="AY310" s="293" t="s">
        <v>1570</v>
      </c>
      <c r="AZ310" s="285" t="s">
        <v>1584</v>
      </c>
      <c r="BA310" s="285">
        <v>2033</v>
      </c>
      <c r="BB310" s="285" t="str">
        <f t="shared" ca="1" si="60"/>
        <v>7_R297_Generation_equipment_2033</v>
      </c>
      <c r="BC310" s="285" t="s">
        <v>574</v>
      </c>
      <c r="BD310" s="285"/>
      <c r="BE310" s="293" t="str">
        <f t="shared" si="57"/>
        <v>&gt;=0</v>
      </c>
      <c r="BF310" s="293" t="s">
        <v>84</v>
      </c>
      <c r="BG310" s="293" t="s">
        <v>84</v>
      </c>
    </row>
    <row r="311" spans="1:59" ht="13.5" hidden="1" thickBot="1">
      <c r="A311" s="197"/>
      <c r="B311" s="763"/>
      <c r="C311" s="247"/>
      <c r="D311" s="764"/>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84"/>
      <c r="AE311" s="284"/>
      <c r="AF311" s="284"/>
      <c r="AG311" s="284"/>
      <c r="AH311" s="284"/>
      <c r="AI311" s="284"/>
      <c r="AJ311" s="284"/>
      <c r="AK311" s="284"/>
      <c r="AL311" s="284"/>
      <c r="AM311" s="284"/>
      <c r="AN311" s="263"/>
      <c r="AP311" s="87" t="s">
        <v>859</v>
      </c>
      <c r="AT311" s="559" t="str">
        <f t="shared" ca="1" si="58"/>
        <v>S</v>
      </c>
      <c r="AU311" s="559">
        <f t="shared" si="61"/>
        <v>297</v>
      </c>
      <c r="AV311" s="285" t="str">
        <f t="shared" ca="1" si="59"/>
        <v>S297</v>
      </c>
      <c r="AW311" s="293">
        <f t="shared" si="51"/>
        <v>7</v>
      </c>
      <c r="AX311" s="285" t="str">
        <f t="shared" ca="1" si="62"/>
        <v>7. Ownership - Capital Costs</v>
      </c>
      <c r="AY311" s="293" t="s">
        <v>1570</v>
      </c>
      <c r="AZ311" s="285" t="s">
        <v>1584</v>
      </c>
      <c r="BA311" s="285">
        <v>2034</v>
      </c>
      <c r="BB311" s="285" t="str">
        <f t="shared" ca="1" si="60"/>
        <v>7_S297_Generation_equipment_2034</v>
      </c>
      <c r="BC311" s="285" t="s">
        <v>574</v>
      </c>
      <c r="BD311" s="285"/>
      <c r="BE311" s="293" t="str">
        <f t="shared" si="57"/>
        <v>&gt;=0</v>
      </c>
      <c r="BF311" s="293" t="s">
        <v>84</v>
      </c>
      <c r="BG311" s="293" t="s">
        <v>84</v>
      </c>
    </row>
    <row r="312" spans="1:59" ht="13.5" hidden="1" thickBot="1">
      <c r="A312" s="197"/>
      <c r="B312" s="763"/>
      <c r="C312" s="247"/>
      <c r="D312" s="764"/>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84"/>
      <c r="AE312" s="284"/>
      <c r="AF312" s="284"/>
      <c r="AG312" s="284"/>
      <c r="AH312" s="284"/>
      <c r="AI312" s="284"/>
      <c r="AJ312" s="284"/>
      <c r="AK312" s="284"/>
      <c r="AL312" s="284"/>
      <c r="AM312" s="284"/>
      <c r="AN312" s="263"/>
      <c r="AP312" s="87" t="s">
        <v>859</v>
      </c>
      <c r="AT312" s="559" t="str">
        <f t="shared" ca="1" si="58"/>
        <v>T</v>
      </c>
      <c r="AU312" s="559">
        <f t="shared" si="61"/>
        <v>297</v>
      </c>
      <c r="AV312" s="285" t="str">
        <f t="shared" ca="1" si="59"/>
        <v>T297</v>
      </c>
      <c r="AW312" s="293">
        <f t="shared" si="51"/>
        <v>7</v>
      </c>
      <c r="AX312" s="285" t="str">
        <f t="shared" ca="1" si="62"/>
        <v>7. Ownership - Capital Costs</v>
      </c>
      <c r="AY312" s="293" t="s">
        <v>1570</v>
      </c>
      <c r="AZ312" s="285" t="s">
        <v>1584</v>
      </c>
      <c r="BA312" s="285">
        <v>2035</v>
      </c>
      <c r="BB312" s="285" t="str">
        <f t="shared" ca="1" si="60"/>
        <v>7_T297_Generation_equipment_2035</v>
      </c>
      <c r="BC312" s="285" t="s">
        <v>574</v>
      </c>
      <c r="BD312" s="285"/>
      <c r="BE312" s="293" t="str">
        <f t="shared" si="57"/>
        <v>&gt;=0</v>
      </c>
      <c r="BF312" s="293" t="s">
        <v>84</v>
      </c>
      <c r="BG312" s="293" t="s">
        <v>84</v>
      </c>
    </row>
    <row r="313" spans="1:59" ht="13.5" hidden="1" thickBot="1">
      <c r="A313" s="197"/>
      <c r="B313" s="763"/>
      <c r="C313" s="247"/>
      <c r="D313" s="764"/>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84"/>
      <c r="AE313" s="284"/>
      <c r="AF313" s="284"/>
      <c r="AG313" s="284"/>
      <c r="AH313" s="284"/>
      <c r="AI313" s="284"/>
      <c r="AJ313" s="284"/>
      <c r="AK313" s="284"/>
      <c r="AL313" s="284"/>
      <c r="AM313" s="284"/>
      <c r="AN313" s="263"/>
      <c r="AP313" s="87" t="s">
        <v>859</v>
      </c>
      <c r="AT313" s="559" t="str">
        <f t="shared" ca="1" si="58"/>
        <v>U</v>
      </c>
      <c r="AU313" s="559">
        <f t="shared" si="61"/>
        <v>297</v>
      </c>
      <c r="AV313" s="285" t="str">
        <f t="shared" ca="1" si="59"/>
        <v>U297</v>
      </c>
      <c r="AW313" s="293">
        <f t="shared" si="51"/>
        <v>7</v>
      </c>
      <c r="AX313" s="285" t="str">
        <f t="shared" ca="1" si="62"/>
        <v>7. Ownership - Capital Costs</v>
      </c>
      <c r="AY313" s="293" t="s">
        <v>1570</v>
      </c>
      <c r="AZ313" s="285" t="s">
        <v>1584</v>
      </c>
      <c r="BA313" s="285">
        <v>2036</v>
      </c>
      <c r="BB313" s="285" t="str">
        <f t="shared" ca="1" si="60"/>
        <v>7_U297_Generation_equipment_2036</v>
      </c>
      <c r="BC313" s="285" t="s">
        <v>574</v>
      </c>
      <c r="BD313" s="285"/>
      <c r="BE313" s="293" t="str">
        <f t="shared" si="57"/>
        <v>&gt;=0</v>
      </c>
      <c r="BF313" s="293" t="s">
        <v>84</v>
      </c>
      <c r="BG313" s="293" t="s">
        <v>84</v>
      </c>
    </row>
    <row r="314" spans="1:59" ht="13.5" hidden="1" thickBot="1">
      <c r="A314" s="197"/>
      <c r="B314" s="763"/>
      <c r="C314" s="247"/>
      <c r="D314" s="764"/>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84"/>
      <c r="AE314" s="284"/>
      <c r="AF314" s="284"/>
      <c r="AG314" s="284"/>
      <c r="AH314" s="284"/>
      <c r="AI314" s="284"/>
      <c r="AJ314" s="284"/>
      <c r="AK314" s="284"/>
      <c r="AL314" s="284"/>
      <c r="AM314" s="284"/>
      <c r="AN314" s="263"/>
      <c r="AP314" s="87" t="s">
        <v>859</v>
      </c>
      <c r="AT314" s="559" t="str">
        <f t="shared" ca="1" si="58"/>
        <v>V</v>
      </c>
      <c r="AU314" s="559">
        <f t="shared" si="61"/>
        <v>297</v>
      </c>
      <c r="AV314" s="285" t="str">
        <f t="shared" ca="1" si="59"/>
        <v>V297</v>
      </c>
      <c r="AW314" s="293">
        <f t="shared" si="51"/>
        <v>7</v>
      </c>
      <c r="AX314" s="285" t="str">
        <f t="shared" ca="1" si="62"/>
        <v>7. Ownership - Capital Costs</v>
      </c>
      <c r="AY314" s="293" t="s">
        <v>1570</v>
      </c>
      <c r="AZ314" s="285" t="s">
        <v>1584</v>
      </c>
      <c r="BA314" s="285">
        <v>2037</v>
      </c>
      <c r="BB314" s="285" t="str">
        <f t="shared" ca="1" si="60"/>
        <v>7_V297_Generation_equipment_2037</v>
      </c>
      <c r="BC314" s="285" t="s">
        <v>574</v>
      </c>
      <c r="BD314" s="285"/>
      <c r="BE314" s="293" t="str">
        <f t="shared" si="57"/>
        <v>&gt;=0</v>
      </c>
      <c r="BF314" s="293" t="s">
        <v>84</v>
      </c>
      <c r="BG314" s="293" t="s">
        <v>84</v>
      </c>
    </row>
    <row r="315" spans="1:59" ht="13.5" hidden="1" thickBot="1">
      <c r="A315" s="197"/>
      <c r="B315" s="763"/>
      <c r="C315" s="247"/>
      <c r="D315" s="764"/>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84"/>
      <c r="AE315" s="284"/>
      <c r="AF315" s="284"/>
      <c r="AG315" s="284"/>
      <c r="AH315" s="284"/>
      <c r="AI315" s="284"/>
      <c r="AJ315" s="284"/>
      <c r="AK315" s="284"/>
      <c r="AL315" s="284"/>
      <c r="AM315" s="284"/>
      <c r="AN315" s="263"/>
      <c r="AP315" s="87" t="s">
        <v>859</v>
      </c>
      <c r="AT315" s="559" t="str">
        <f t="shared" ca="1" si="58"/>
        <v>W</v>
      </c>
      <c r="AU315" s="559">
        <f t="shared" si="61"/>
        <v>297</v>
      </c>
      <c r="AV315" s="285" t="str">
        <f t="shared" ca="1" si="59"/>
        <v>W297</v>
      </c>
      <c r="AW315" s="293">
        <f t="shared" si="51"/>
        <v>7</v>
      </c>
      <c r="AX315" s="285" t="str">
        <f t="shared" ca="1" si="62"/>
        <v>7. Ownership - Capital Costs</v>
      </c>
      <c r="AY315" s="293" t="s">
        <v>1570</v>
      </c>
      <c r="AZ315" s="285" t="s">
        <v>1584</v>
      </c>
      <c r="BA315" s="285">
        <v>2038</v>
      </c>
      <c r="BB315" s="285" t="str">
        <f t="shared" ca="1" si="60"/>
        <v>7_W297_Generation_equipment_2038</v>
      </c>
      <c r="BC315" s="285" t="s">
        <v>574</v>
      </c>
      <c r="BD315" s="285"/>
      <c r="BE315" s="293" t="str">
        <f t="shared" si="57"/>
        <v>&gt;=0</v>
      </c>
      <c r="BF315" s="293" t="s">
        <v>84</v>
      </c>
      <c r="BG315" s="293" t="s">
        <v>84</v>
      </c>
    </row>
    <row r="316" spans="1:59" ht="13.5" hidden="1" thickBot="1">
      <c r="A316" s="197"/>
      <c r="B316" s="763"/>
      <c r="C316" s="247"/>
      <c r="D316" s="764"/>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84"/>
      <c r="AE316" s="284"/>
      <c r="AF316" s="284"/>
      <c r="AG316" s="284"/>
      <c r="AH316" s="284"/>
      <c r="AI316" s="284"/>
      <c r="AJ316" s="284"/>
      <c r="AK316" s="284"/>
      <c r="AL316" s="284"/>
      <c r="AM316" s="284"/>
      <c r="AN316" s="263"/>
      <c r="AP316" s="87" t="s">
        <v>859</v>
      </c>
      <c r="AT316" s="559" t="str">
        <f t="shared" ca="1" si="58"/>
        <v>X</v>
      </c>
      <c r="AU316" s="559">
        <f t="shared" si="61"/>
        <v>297</v>
      </c>
      <c r="AV316" s="285" t="str">
        <f t="shared" ca="1" si="59"/>
        <v>X297</v>
      </c>
      <c r="AW316" s="293">
        <f t="shared" si="51"/>
        <v>7</v>
      </c>
      <c r="AX316" s="285" t="str">
        <f t="shared" ca="1" si="62"/>
        <v>7. Ownership - Capital Costs</v>
      </c>
      <c r="AY316" s="293" t="s">
        <v>1570</v>
      </c>
      <c r="AZ316" s="285" t="s">
        <v>1584</v>
      </c>
      <c r="BA316" s="285">
        <v>2039</v>
      </c>
      <c r="BB316" s="285" t="str">
        <f t="shared" ca="1" si="60"/>
        <v>7_X297_Generation_equipment_2039</v>
      </c>
      <c r="BC316" s="285" t="s">
        <v>574</v>
      </c>
      <c r="BD316" s="285"/>
      <c r="BE316" s="293" t="str">
        <f t="shared" si="57"/>
        <v>&gt;=0</v>
      </c>
      <c r="BF316" s="293" t="s">
        <v>84</v>
      </c>
      <c r="BG316" s="293" t="s">
        <v>84</v>
      </c>
    </row>
    <row r="317" spans="1:59" ht="13.5" hidden="1" thickBot="1">
      <c r="A317" s="197"/>
      <c r="B317" s="763"/>
      <c r="C317" s="247"/>
      <c r="D317" s="764"/>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84"/>
      <c r="AE317" s="284"/>
      <c r="AF317" s="284"/>
      <c r="AG317" s="284"/>
      <c r="AH317" s="284"/>
      <c r="AI317" s="284"/>
      <c r="AJ317" s="284"/>
      <c r="AK317" s="284"/>
      <c r="AL317" s="284"/>
      <c r="AM317" s="284"/>
      <c r="AN317" s="263"/>
      <c r="AP317" s="87" t="s">
        <v>859</v>
      </c>
      <c r="AT317" s="559" t="str">
        <f t="shared" ca="1" si="58"/>
        <v>Y</v>
      </c>
      <c r="AU317" s="559">
        <f t="shared" si="61"/>
        <v>297</v>
      </c>
      <c r="AV317" s="285" t="str">
        <f t="shared" ca="1" si="59"/>
        <v>Y297</v>
      </c>
      <c r="AW317" s="293">
        <f t="shared" si="51"/>
        <v>7</v>
      </c>
      <c r="AX317" s="285" t="str">
        <f t="shared" ca="1" si="62"/>
        <v>7. Ownership - Capital Costs</v>
      </c>
      <c r="AY317" s="293" t="s">
        <v>1570</v>
      </c>
      <c r="AZ317" s="285" t="s">
        <v>1584</v>
      </c>
      <c r="BA317" s="285">
        <v>2040</v>
      </c>
      <c r="BB317" s="285" t="str">
        <f t="shared" ca="1" si="60"/>
        <v>7_Y297_Generation_equipment_2040</v>
      </c>
      <c r="BC317" s="285" t="s">
        <v>574</v>
      </c>
      <c r="BD317" s="285"/>
      <c r="BE317" s="293" t="str">
        <f t="shared" si="57"/>
        <v>&gt;=0</v>
      </c>
      <c r="BF317" s="293" t="s">
        <v>84</v>
      </c>
      <c r="BG317" s="293" t="s">
        <v>84</v>
      </c>
    </row>
    <row r="318" spans="1:59" ht="13.5" hidden="1" thickBot="1">
      <c r="A318" s="197"/>
      <c r="B318" s="763"/>
      <c r="C318" s="247"/>
      <c r="D318" s="764"/>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84"/>
      <c r="AE318" s="284"/>
      <c r="AF318" s="284"/>
      <c r="AG318" s="284"/>
      <c r="AH318" s="284"/>
      <c r="AI318" s="284"/>
      <c r="AJ318" s="284"/>
      <c r="AK318" s="284"/>
      <c r="AL318" s="284"/>
      <c r="AM318" s="284"/>
      <c r="AN318" s="263"/>
      <c r="AP318" s="87" t="s">
        <v>859</v>
      </c>
      <c r="AT318" s="559" t="str">
        <f t="shared" ca="1" si="58"/>
        <v>Z</v>
      </c>
      <c r="AU318" s="559">
        <f t="shared" si="61"/>
        <v>297</v>
      </c>
      <c r="AV318" s="285" t="str">
        <f t="shared" ca="1" si="59"/>
        <v>Z297</v>
      </c>
      <c r="AW318" s="293">
        <f t="shared" si="51"/>
        <v>7</v>
      </c>
      <c r="AX318" s="285" t="str">
        <f t="shared" ca="1" si="62"/>
        <v>7. Ownership - Capital Costs</v>
      </c>
      <c r="AY318" s="293" t="s">
        <v>1570</v>
      </c>
      <c r="AZ318" s="285" t="s">
        <v>1584</v>
      </c>
      <c r="BA318" s="285">
        <v>2041</v>
      </c>
      <c r="BB318" s="285" t="str">
        <f t="shared" ca="1" si="60"/>
        <v>7_Z297_Generation_equipment_2041</v>
      </c>
      <c r="BC318" s="285" t="s">
        <v>574</v>
      </c>
      <c r="BD318" s="285"/>
      <c r="BE318" s="293" t="str">
        <f t="shared" si="57"/>
        <v>&gt;=0</v>
      </c>
      <c r="BF318" s="293" t="s">
        <v>84</v>
      </c>
      <c r="BG318" s="293" t="s">
        <v>84</v>
      </c>
    </row>
    <row r="319" spans="1:59" ht="13.5" hidden="1" thickBot="1">
      <c r="A319" s="197"/>
      <c r="B319" s="763"/>
      <c r="C319" s="247"/>
      <c r="D319" s="764"/>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84"/>
      <c r="AE319" s="284"/>
      <c r="AF319" s="284"/>
      <c r="AG319" s="284"/>
      <c r="AH319" s="284"/>
      <c r="AI319" s="284"/>
      <c r="AJ319" s="284"/>
      <c r="AK319" s="284"/>
      <c r="AL319" s="284"/>
      <c r="AM319" s="284"/>
      <c r="AN319" s="263"/>
      <c r="AP319" s="87" t="s">
        <v>859</v>
      </c>
      <c r="AT319" s="559" t="str">
        <f t="shared" ca="1" si="58"/>
        <v>AA</v>
      </c>
      <c r="AU319" s="559">
        <f t="shared" si="61"/>
        <v>297</v>
      </c>
      <c r="AV319" s="285" t="str">
        <f t="shared" ca="1" si="59"/>
        <v>AA297</v>
      </c>
      <c r="AW319" s="293">
        <f t="shared" si="51"/>
        <v>7</v>
      </c>
      <c r="AX319" s="285" t="str">
        <f t="shared" ca="1" si="62"/>
        <v>7. Ownership - Capital Costs</v>
      </c>
      <c r="AY319" s="293" t="s">
        <v>1570</v>
      </c>
      <c r="AZ319" s="285" t="s">
        <v>1584</v>
      </c>
      <c r="BA319" s="285">
        <v>2042</v>
      </c>
      <c r="BB319" s="285" t="str">
        <f t="shared" ca="1" si="60"/>
        <v>7_AA297_Generation_equipment_2042</v>
      </c>
      <c r="BC319" s="285" t="s">
        <v>574</v>
      </c>
      <c r="BD319" s="285"/>
      <c r="BE319" s="293" t="str">
        <f t="shared" si="57"/>
        <v>&gt;=0</v>
      </c>
      <c r="BF319" s="293" t="s">
        <v>84</v>
      </c>
      <c r="BG319" s="293" t="s">
        <v>84</v>
      </c>
    </row>
    <row r="320" spans="1:59" ht="13.5" hidden="1" thickBot="1">
      <c r="A320" s="197"/>
      <c r="B320" s="763"/>
      <c r="C320" s="247"/>
      <c r="D320" s="764"/>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84"/>
      <c r="AE320" s="284"/>
      <c r="AF320" s="284"/>
      <c r="AG320" s="284"/>
      <c r="AH320" s="284"/>
      <c r="AI320" s="284"/>
      <c r="AJ320" s="284"/>
      <c r="AK320" s="284"/>
      <c r="AL320" s="284"/>
      <c r="AM320" s="284"/>
      <c r="AN320" s="263"/>
      <c r="AP320" s="87" t="s">
        <v>859</v>
      </c>
      <c r="AT320" s="559" t="str">
        <f t="shared" ca="1" si="58"/>
        <v>AB</v>
      </c>
      <c r="AU320" s="559">
        <f t="shared" si="61"/>
        <v>297</v>
      </c>
      <c r="AV320" s="285" t="str">
        <f t="shared" ca="1" si="59"/>
        <v>AB297</v>
      </c>
      <c r="AW320" s="293">
        <f t="shared" si="51"/>
        <v>7</v>
      </c>
      <c r="AX320" s="285" t="str">
        <f t="shared" ca="1" si="62"/>
        <v>7. Ownership - Capital Costs</v>
      </c>
      <c r="AY320" s="293" t="s">
        <v>1570</v>
      </c>
      <c r="AZ320" s="285" t="s">
        <v>1584</v>
      </c>
      <c r="BA320" s="285">
        <v>2043</v>
      </c>
      <c r="BB320" s="285" t="str">
        <f t="shared" ca="1" si="60"/>
        <v>7_AB297_Generation_equipment_2043</v>
      </c>
      <c r="BC320" s="285" t="s">
        <v>574</v>
      </c>
      <c r="BD320" s="285"/>
      <c r="BE320" s="293" t="str">
        <f t="shared" si="57"/>
        <v>&gt;=0</v>
      </c>
      <c r="BF320" s="293" t="s">
        <v>84</v>
      </c>
      <c r="BG320" s="293" t="s">
        <v>84</v>
      </c>
    </row>
    <row r="321" spans="1:59" ht="13.5" hidden="1" thickBot="1">
      <c r="A321" s="197"/>
      <c r="B321" s="763"/>
      <c r="C321" s="247"/>
      <c r="D321" s="764"/>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84"/>
      <c r="AE321" s="284"/>
      <c r="AF321" s="284"/>
      <c r="AG321" s="284"/>
      <c r="AH321" s="284"/>
      <c r="AI321" s="284"/>
      <c r="AJ321" s="284"/>
      <c r="AK321" s="284"/>
      <c r="AL321" s="284"/>
      <c r="AM321" s="284"/>
      <c r="AN321" s="263"/>
      <c r="AP321" s="87" t="s">
        <v>859</v>
      </c>
      <c r="AT321" s="559" t="str">
        <f t="shared" ca="1" si="58"/>
        <v>AC</v>
      </c>
      <c r="AU321" s="559">
        <f t="shared" si="61"/>
        <v>297</v>
      </c>
      <c r="AV321" s="285" t="str">
        <f t="shared" ca="1" si="59"/>
        <v>AC297</v>
      </c>
      <c r="AW321" s="293">
        <f t="shared" si="51"/>
        <v>7</v>
      </c>
      <c r="AX321" s="285" t="str">
        <f t="shared" ca="1" si="62"/>
        <v>7. Ownership - Capital Costs</v>
      </c>
      <c r="AY321" s="293" t="s">
        <v>1570</v>
      </c>
      <c r="AZ321" s="285" t="s">
        <v>1584</v>
      </c>
      <c r="BA321" s="285">
        <v>2044</v>
      </c>
      <c r="BB321" s="285" t="str">
        <f t="shared" ca="1" si="60"/>
        <v>7_AC297_Generation_equipment_2044</v>
      </c>
      <c r="BC321" s="285" t="s">
        <v>574</v>
      </c>
      <c r="BD321" s="285"/>
      <c r="BE321" s="293" t="str">
        <f t="shared" si="57"/>
        <v>&gt;=0</v>
      </c>
      <c r="BF321" s="293" t="s">
        <v>84</v>
      </c>
      <c r="BG321" s="293" t="s">
        <v>84</v>
      </c>
    </row>
    <row r="322" spans="1:59" ht="13.5" hidden="1" thickBot="1">
      <c r="A322" s="197"/>
      <c r="B322" s="763"/>
      <c r="C322" s="247"/>
      <c r="D322" s="764"/>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84"/>
      <c r="AE322" s="284"/>
      <c r="AF322" s="284"/>
      <c r="AG322" s="284"/>
      <c r="AH322" s="284"/>
      <c r="AI322" s="284"/>
      <c r="AJ322" s="284"/>
      <c r="AK322" s="284"/>
      <c r="AL322" s="284"/>
      <c r="AM322" s="284"/>
      <c r="AN322" s="263"/>
      <c r="AP322" s="87" t="s">
        <v>859</v>
      </c>
      <c r="AT322" s="559" t="str">
        <f t="shared" ca="1" si="58"/>
        <v>AD</v>
      </c>
      <c r="AU322" s="559">
        <f t="shared" si="61"/>
        <v>297</v>
      </c>
      <c r="AV322" s="285" t="str">
        <f t="shared" ca="1" si="59"/>
        <v>AD297</v>
      </c>
      <c r="AW322" s="293">
        <f t="shared" si="51"/>
        <v>7</v>
      </c>
      <c r="AX322" s="285" t="str">
        <f t="shared" ca="1" si="62"/>
        <v>7. Ownership - Capital Costs</v>
      </c>
      <c r="AY322" s="293" t="s">
        <v>1570</v>
      </c>
      <c r="AZ322" s="285" t="s">
        <v>1584</v>
      </c>
      <c r="BA322" s="285">
        <v>2045</v>
      </c>
      <c r="BB322" s="285" t="str">
        <f t="shared" ca="1" si="60"/>
        <v>7_AD297_Generation_equipment_2045</v>
      </c>
      <c r="BC322" s="285" t="s">
        <v>574</v>
      </c>
      <c r="BD322" s="285"/>
      <c r="BE322" s="293" t="str">
        <f t="shared" si="57"/>
        <v>&gt;=0</v>
      </c>
      <c r="BF322" s="293" t="s">
        <v>84</v>
      </c>
      <c r="BG322" s="293" t="s">
        <v>84</v>
      </c>
    </row>
    <row r="323" spans="1:59" ht="13.5" hidden="1" thickBot="1">
      <c r="A323" s="197"/>
      <c r="B323" s="763"/>
      <c r="C323" s="247"/>
      <c r="D323" s="764"/>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84"/>
      <c r="AE323" s="284"/>
      <c r="AF323" s="284"/>
      <c r="AG323" s="284"/>
      <c r="AH323" s="284"/>
      <c r="AI323" s="284"/>
      <c r="AJ323" s="284"/>
      <c r="AK323" s="284"/>
      <c r="AL323" s="284"/>
      <c r="AM323" s="284"/>
      <c r="AN323" s="263"/>
      <c r="AP323" s="87" t="s">
        <v>859</v>
      </c>
      <c r="AT323" s="559" t="str">
        <f t="shared" ca="1" si="58"/>
        <v>AE</v>
      </c>
      <c r="AU323" s="559">
        <f t="shared" si="61"/>
        <v>297</v>
      </c>
      <c r="AV323" s="285" t="str">
        <f t="shared" ca="1" si="59"/>
        <v>AE297</v>
      </c>
      <c r="AW323" s="293">
        <f t="shared" si="51"/>
        <v>7</v>
      </c>
      <c r="AX323" s="285" t="str">
        <f t="shared" ca="1" si="62"/>
        <v>7. Ownership - Capital Costs</v>
      </c>
      <c r="AY323" s="293" t="s">
        <v>1570</v>
      </c>
      <c r="AZ323" s="285" t="s">
        <v>1584</v>
      </c>
      <c r="BA323" s="285">
        <v>2046</v>
      </c>
      <c r="BB323" s="285" t="str">
        <f t="shared" ca="1" si="60"/>
        <v>7_AE297_Generation_equipment_2046</v>
      </c>
      <c r="BC323" s="285" t="s">
        <v>574</v>
      </c>
      <c r="BD323" s="285"/>
      <c r="BE323" s="293" t="str">
        <f t="shared" si="57"/>
        <v>&gt;=0</v>
      </c>
      <c r="BF323" s="293" t="s">
        <v>84</v>
      </c>
      <c r="BG323" s="293" t="s">
        <v>84</v>
      </c>
    </row>
    <row r="324" spans="1:59" ht="13.5" hidden="1" thickBot="1">
      <c r="A324" s="197"/>
      <c r="B324" s="763"/>
      <c r="C324" s="247"/>
      <c r="D324" s="764"/>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84"/>
      <c r="AE324" s="284"/>
      <c r="AF324" s="284"/>
      <c r="AG324" s="284"/>
      <c r="AH324" s="284"/>
      <c r="AI324" s="284"/>
      <c r="AJ324" s="284"/>
      <c r="AK324" s="284"/>
      <c r="AL324" s="284"/>
      <c r="AM324" s="284"/>
      <c r="AN324" s="263"/>
      <c r="AP324" s="87" t="s">
        <v>859</v>
      </c>
      <c r="AT324" s="559" t="str">
        <f t="shared" ca="1" si="58"/>
        <v>AF</v>
      </c>
      <c r="AU324" s="559">
        <f t="shared" si="61"/>
        <v>297</v>
      </c>
      <c r="AV324" s="285" t="str">
        <f t="shared" ca="1" si="59"/>
        <v>AF297</v>
      </c>
      <c r="AW324" s="293">
        <f t="shared" si="51"/>
        <v>7</v>
      </c>
      <c r="AX324" s="285" t="str">
        <f t="shared" ca="1" si="62"/>
        <v>7. Ownership - Capital Costs</v>
      </c>
      <c r="AY324" s="293" t="s">
        <v>1570</v>
      </c>
      <c r="AZ324" s="285" t="s">
        <v>1584</v>
      </c>
      <c r="BA324" s="285">
        <v>2047</v>
      </c>
      <c r="BB324" s="285" t="str">
        <f t="shared" ca="1" si="60"/>
        <v>7_AF297_Generation_equipment_2047</v>
      </c>
      <c r="BC324" s="285" t="s">
        <v>574</v>
      </c>
      <c r="BD324" s="285"/>
      <c r="BE324" s="293" t="str">
        <f t="shared" si="57"/>
        <v>&gt;=0</v>
      </c>
      <c r="BF324" s="293" t="s">
        <v>84</v>
      </c>
      <c r="BG324" s="293" t="s">
        <v>84</v>
      </c>
    </row>
    <row r="325" spans="1:59" ht="13.5" hidden="1" thickBot="1">
      <c r="A325" s="197"/>
      <c r="B325" s="763"/>
      <c r="C325" s="247"/>
      <c r="D325" s="764"/>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84"/>
      <c r="AE325" s="284"/>
      <c r="AF325" s="284"/>
      <c r="AG325" s="284"/>
      <c r="AH325" s="284"/>
      <c r="AI325" s="284"/>
      <c r="AJ325" s="284"/>
      <c r="AK325" s="284"/>
      <c r="AL325" s="284"/>
      <c r="AM325" s="284"/>
      <c r="AN325" s="263"/>
      <c r="AP325" s="87" t="s">
        <v>859</v>
      </c>
      <c r="AT325" s="559" t="str">
        <f t="shared" ca="1" si="58"/>
        <v>AG</v>
      </c>
      <c r="AU325" s="559">
        <f t="shared" si="61"/>
        <v>297</v>
      </c>
      <c r="AV325" s="285" t="str">
        <f t="shared" ca="1" si="59"/>
        <v>AG297</v>
      </c>
      <c r="AW325" s="293">
        <f t="shared" ref="AW325:AW331" si="63">$AW$5</f>
        <v>7</v>
      </c>
      <c r="AX325" s="285" t="str">
        <f t="shared" ca="1" si="62"/>
        <v>7. Ownership - Capital Costs</v>
      </c>
      <c r="AY325" s="293" t="s">
        <v>1570</v>
      </c>
      <c r="AZ325" s="285" t="s">
        <v>1584</v>
      </c>
      <c r="BA325" s="285">
        <v>2048</v>
      </c>
      <c r="BB325" s="285" t="str">
        <f t="shared" ca="1" si="60"/>
        <v>7_AG297_Generation_equipment_2048</v>
      </c>
      <c r="BC325" s="285" t="s">
        <v>574</v>
      </c>
      <c r="BD325" s="285"/>
      <c r="BE325" s="293" t="str">
        <f t="shared" si="57"/>
        <v>&gt;=0</v>
      </c>
      <c r="BF325" s="293" t="s">
        <v>84</v>
      </c>
      <c r="BG325" s="293" t="s">
        <v>84</v>
      </c>
    </row>
    <row r="326" spans="1:59" ht="13.5" hidden="1" thickBot="1">
      <c r="A326" s="197"/>
      <c r="B326" s="763"/>
      <c r="C326" s="247"/>
      <c r="D326" s="764"/>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84"/>
      <c r="AE326" s="284"/>
      <c r="AF326" s="284"/>
      <c r="AG326" s="284"/>
      <c r="AH326" s="284"/>
      <c r="AI326" s="284"/>
      <c r="AJ326" s="284"/>
      <c r="AK326" s="284"/>
      <c r="AL326" s="284"/>
      <c r="AM326" s="284"/>
      <c r="AN326" s="263"/>
      <c r="AP326" s="87" t="s">
        <v>859</v>
      </c>
      <c r="AT326" s="559" t="str">
        <f t="shared" ca="1" si="58"/>
        <v>AH</v>
      </c>
      <c r="AU326" s="559">
        <f t="shared" si="61"/>
        <v>297</v>
      </c>
      <c r="AV326" s="285" t="str">
        <f t="shared" ca="1" si="59"/>
        <v>AH297</v>
      </c>
      <c r="AW326" s="293">
        <f t="shared" si="63"/>
        <v>7</v>
      </c>
      <c r="AX326" s="285" t="str">
        <f t="shared" ca="1" si="62"/>
        <v>7. Ownership - Capital Costs</v>
      </c>
      <c r="AY326" s="293" t="s">
        <v>1570</v>
      </c>
      <c r="AZ326" s="285" t="s">
        <v>1584</v>
      </c>
      <c r="BA326" s="285">
        <v>2049</v>
      </c>
      <c r="BB326" s="285" t="str">
        <f t="shared" ca="1" si="60"/>
        <v>7_AH297_Generation_equipment_2049</v>
      </c>
      <c r="BC326" s="285" t="s">
        <v>574</v>
      </c>
      <c r="BD326" s="285"/>
      <c r="BE326" s="293" t="str">
        <f t="shared" si="57"/>
        <v>&gt;=0</v>
      </c>
      <c r="BF326" s="293" t="s">
        <v>84</v>
      </c>
      <c r="BG326" s="293" t="s">
        <v>84</v>
      </c>
    </row>
    <row r="327" spans="1:59" ht="13.5" hidden="1" thickBot="1">
      <c r="A327" s="197"/>
      <c r="B327" s="763"/>
      <c r="C327" s="247"/>
      <c r="D327" s="764"/>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84"/>
      <c r="AE327" s="284"/>
      <c r="AF327" s="284"/>
      <c r="AG327" s="284"/>
      <c r="AH327" s="284"/>
      <c r="AI327" s="284"/>
      <c r="AJ327" s="284"/>
      <c r="AK327" s="284"/>
      <c r="AL327" s="284"/>
      <c r="AM327" s="284"/>
      <c r="AN327" s="263"/>
      <c r="AP327" s="87" t="s">
        <v>859</v>
      </c>
      <c r="AT327" s="559" t="str">
        <f t="shared" ca="1" si="58"/>
        <v>AI</v>
      </c>
      <c r="AU327" s="559">
        <f t="shared" si="61"/>
        <v>297</v>
      </c>
      <c r="AV327" s="285" t="str">
        <f t="shared" ca="1" si="59"/>
        <v>AI297</v>
      </c>
      <c r="AW327" s="293">
        <f t="shared" si="63"/>
        <v>7</v>
      </c>
      <c r="AX327" s="285" t="str">
        <f t="shared" ca="1" si="62"/>
        <v>7. Ownership - Capital Costs</v>
      </c>
      <c r="AY327" s="293" t="s">
        <v>1570</v>
      </c>
      <c r="AZ327" s="285" t="s">
        <v>1584</v>
      </c>
      <c r="BA327" s="285">
        <v>2050</v>
      </c>
      <c r="BB327" s="285" t="str">
        <f t="shared" ca="1" si="60"/>
        <v>7_AI297_Generation_equipment_2050</v>
      </c>
      <c r="BC327" s="285" t="s">
        <v>574</v>
      </c>
      <c r="BD327" s="285"/>
      <c r="BE327" s="293" t="str">
        <f t="shared" si="57"/>
        <v>&gt;=0</v>
      </c>
      <c r="BF327" s="293" t="s">
        <v>84</v>
      </c>
      <c r="BG327" s="293" t="s">
        <v>84</v>
      </c>
    </row>
    <row r="328" spans="1:59" ht="13.5" hidden="1" thickBot="1">
      <c r="A328" s="197"/>
      <c r="B328" s="763"/>
      <c r="C328" s="247"/>
      <c r="D328" s="764"/>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84"/>
      <c r="AE328" s="284"/>
      <c r="AF328" s="284"/>
      <c r="AG328" s="284"/>
      <c r="AH328" s="284"/>
      <c r="AI328" s="284"/>
      <c r="AJ328" s="284"/>
      <c r="AK328" s="284"/>
      <c r="AL328" s="284"/>
      <c r="AM328" s="284"/>
      <c r="AN328" s="263"/>
      <c r="AP328" s="87" t="s">
        <v>859</v>
      </c>
      <c r="AT328" s="559" t="str">
        <f t="shared" ca="1" si="58"/>
        <v>AJ</v>
      </c>
      <c r="AU328" s="559">
        <f t="shared" si="61"/>
        <v>297</v>
      </c>
      <c r="AV328" s="285" t="str">
        <f t="shared" ca="1" si="59"/>
        <v>AJ297</v>
      </c>
      <c r="AW328" s="293">
        <f t="shared" si="63"/>
        <v>7</v>
      </c>
      <c r="AX328" s="285" t="str">
        <f t="shared" ca="1" si="62"/>
        <v>7. Ownership - Capital Costs</v>
      </c>
      <c r="AY328" s="293" t="s">
        <v>1570</v>
      </c>
      <c r="AZ328" s="285" t="s">
        <v>1584</v>
      </c>
      <c r="BA328" s="285">
        <v>2051</v>
      </c>
      <c r="BB328" s="285" t="str">
        <f t="shared" ca="1" si="60"/>
        <v>7_AJ297_Generation_equipment_2051</v>
      </c>
      <c r="BC328" s="285" t="s">
        <v>574</v>
      </c>
      <c r="BD328" s="285"/>
      <c r="BE328" s="293" t="str">
        <f t="shared" si="57"/>
        <v>&gt;=0</v>
      </c>
      <c r="BF328" s="293" t="s">
        <v>84</v>
      </c>
      <c r="BG328" s="293" t="s">
        <v>84</v>
      </c>
    </row>
    <row r="329" spans="1:59" ht="13.5" hidden="1" thickBot="1">
      <c r="A329" s="197"/>
      <c r="B329" s="763"/>
      <c r="C329" s="247"/>
      <c r="D329" s="764"/>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84"/>
      <c r="AE329" s="284"/>
      <c r="AF329" s="284"/>
      <c r="AG329" s="284"/>
      <c r="AH329" s="284"/>
      <c r="AI329" s="284"/>
      <c r="AJ329" s="284"/>
      <c r="AK329" s="284"/>
      <c r="AL329" s="284"/>
      <c r="AM329" s="284"/>
      <c r="AN329" s="263"/>
      <c r="AP329" s="87" t="s">
        <v>859</v>
      </c>
      <c r="AT329" s="559" t="str">
        <f t="shared" ca="1" si="58"/>
        <v>AK</v>
      </c>
      <c r="AU329" s="559">
        <f t="shared" si="61"/>
        <v>297</v>
      </c>
      <c r="AV329" s="285" t="str">
        <f t="shared" ca="1" si="59"/>
        <v>AK297</v>
      </c>
      <c r="AW329" s="293">
        <f t="shared" si="63"/>
        <v>7</v>
      </c>
      <c r="AX329" s="285" t="str">
        <f t="shared" ca="1" si="62"/>
        <v>7. Ownership - Capital Costs</v>
      </c>
      <c r="AY329" s="293" t="s">
        <v>1570</v>
      </c>
      <c r="AZ329" s="285" t="s">
        <v>1584</v>
      </c>
      <c r="BA329" s="285">
        <v>2052</v>
      </c>
      <c r="BB329" s="285" t="str">
        <f t="shared" ca="1" si="60"/>
        <v>7_AK297_Generation_equipment_2052</v>
      </c>
      <c r="BC329" s="285" t="s">
        <v>574</v>
      </c>
      <c r="BD329" s="285"/>
      <c r="BE329" s="293" t="str">
        <f t="shared" si="57"/>
        <v>&gt;=0</v>
      </c>
      <c r="BF329" s="293" t="s">
        <v>84</v>
      </c>
      <c r="BG329" s="293" t="s">
        <v>84</v>
      </c>
    </row>
    <row r="330" spans="1:59" ht="13.5" hidden="1" thickBot="1">
      <c r="A330" s="197"/>
      <c r="B330" s="763"/>
      <c r="C330" s="247"/>
      <c r="D330" s="764"/>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84"/>
      <c r="AE330" s="284"/>
      <c r="AF330" s="284"/>
      <c r="AG330" s="284"/>
      <c r="AH330" s="284"/>
      <c r="AI330" s="284"/>
      <c r="AJ330" s="284"/>
      <c r="AK330" s="284"/>
      <c r="AL330" s="284"/>
      <c r="AM330" s="284"/>
      <c r="AN330" s="263"/>
      <c r="AP330" s="87" t="s">
        <v>859</v>
      </c>
      <c r="AT330" s="559" t="str">
        <f t="shared" ca="1" si="58"/>
        <v>AL</v>
      </c>
      <c r="AU330" s="559">
        <f t="shared" si="61"/>
        <v>297</v>
      </c>
      <c r="AV330" s="285" t="str">
        <f t="shared" ca="1" si="59"/>
        <v>AL297</v>
      </c>
      <c r="AW330" s="293">
        <f t="shared" si="63"/>
        <v>7</v>
      </c>
      <c r="AX330" s="285" t="str">
        <f t="shared" ca="1" si="62"/>
        <v>7. Ownership - Capital Costs</v>
      </c>
      <c r="AY330" s="293" t="s">
        <v>1570</v>
      </c>
      <c r="AZ330" s="285" t="s">
        <v>1584</v>
      </c>
      <c r="BA330" s="285">
        <v>2053</v>
      </c>
      <c r="BB330" s="285" t="str">
        <f t="shared" ca="1" si="60"/>
        <v>7_AL297_Generation_equipment_2053</v>
      </c>
      <c r="BC330" s="285" t="s">
        <v>574</v>
      </c>
      <c r="BD330" s="285"/>
      <c r="BE330" s="293" t="str">
        <f t="shared" si="57"/>
        <v>&gt;=0</v>
      </c>
      <c r="BF330" s="293" t="s">
        <v>84</v>
      </c>
      <c r="BG330" s="293" t="s">
        <v>84</v>
      </c>
    </row>
    <row r="331" spans="1:59" ht="13.5" hidden="1" thickBot="1">
      <c r="A331" s="197"/>
      <c r="B331" s="763"/>
      <c r="C331" s="247"/>
      <c r="D331" s="764"/>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84"/>
      <c r="AE331" s="284"/>
      <c r="AF331" s="284"/>
      <c r="AG331" s="284"/>
      <c r="AH331" s="284"/>
      <c r="AI331" s="284"/>
      <c r="AJ331" s="284"/>
      <c r="AK331" s="284"/>
      <c r="AL331" s="284"/>
      <c r="AM331" s="284"/>
      <c r="AN331" s="263"/>
      <c r="AP331" s="87" t="s">
        <v>859</v>
      </c>
      <c r="AT331" s="559" t="str">
        <f t="shared" ca="1" si="58"/>
        <v>AM</v>
      </c>
      <c r="AU331" s="559">
        <f t="shared" si="61"/>
        <v>297</v>
      </c>
      <c r="AV331" s="285" t="str">
        <f t="shared" ca="1" si="59"/>
        <v>AM297</v>
      </c>
      <c r="AW331" s="293">
        <f t="shared" si="63"/>
        <v>7</v>
      </c>
      <c r="AX331" s="285" t="str">
        <f t="shared" ca="1" si="62"/>
        <v>7. Ownership - Capital Costs</v>
      </c>
      <c r="AY331" s="293" t="s">
        <v>1570</v>
      </c>
      <c r="AZ331" s="285" t="s">
        <v>1584</v>
      </c>
      <c r="BA331" s="285">
        <v>2054</v>
      </c>
      <c r="BB331" s="285" t="str">
        <f t="shared" ca="1" si="60"/>
        <v>7_AM297_Generation_equipment_2054</v>
      </c>
      <c r="BC331" s="285" t="s">
        <v>574</v>
      </c>
      <c r="BD331" s="285"/>
      <c r="BE331" s="293" t="str">
        <f t="shared" si="57"/>
        <v>&gt;=0</v>
      </c>
      <c r="BF331" s="293" t="s">
        <v>84</v>
      </c>
      <c r="BG331" s="293" t="s">
        <v>84</v>
      </c>
    </row>
    <row r="332" spans="1:59" ht="13.5" hidden="1" thickBot="1">
      <c r="A332" s="197"/>
      <c r="B332" s="763"/>
      <c r="C332" s="247"/>
      <c r="D332" s="764"/>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84"/>
      <c r="AE332" s="284"/>
      <c r="AF332" s="284"/>
      <c r="AG332" s="284"/>
      <c r="AH332" s="284"/>
      <c r="AI332" s="284"/>
      <c r="AJ332" s="284"/>
      <c r="AK332" s="284"/>
      <c r="AL332" s="284"/>
      <c r="AM332" s="284"/>
      <c r="AN332" s="263"/>
      <c r="AP332" s="87" t="s">
        <v>859</v>
      </c>
      <c r="AT332" s="559" t="str">
        <f t="shared" ca="1" si="58"/>
        <v>AN</v>
      </c>
      <c r="AU332" s="559">
        <f t="shared" si="61"/>
        <v>297</v>
      </c>
      <c r="AV332" s="285" t="str">
        <f t="shared" ca="1" si="59"/>
        <v>AN297</v>
      </c>
      <c r="AW332" s="293">
        <v>7</v>
      </c>
      <c r="AX332" s="285" t="str">
        <f t="shared" ca="1" si="62"/>
        <v>7. Ownership - Capital Costs</v>
      </c>
      <c r="AY332" s="293" t="s">
        <v>1570</v>
      </c>
      <c r="AZ332" s="285" t="s">
        <v>1584</v>
      </c>
      <c r="BA332" s="285" t="s">
        <v>1572</v>
      </c>
      <c r="BB332" s="285" t="str">
        <f t="shared" ca="1" si="60"/>
        <v>7_AN297_Generation_equipment_Additional_Info</v>
      </c>
      <c r="BC332" s="293" t="s">
        <v>255</v>
      </c>
      <c r="BD332" s="293">
        <v>100</v>
      </c>
      <c r="BF332" s="293" t="s">
        <v>84</v>
      </c>
      <c r="BG332" s="293" t="s">
        <v>84</v>
      </c>
    </row>
    <row r="333" spans="1:59" ht="13.5" thickBot="1">
      <c r="A333" s="197">
        <v>11</v>
      </c>
      <c r="B333" s="763"/>
      <c r="C333" s="249" t="s">
        <v>1585</v>
      </c>
      <c r="D333" s="764" t="s">
        <v>1569</v>
      </c>
      <c r="E333" s="540"/>
      <c r="F333" s="540"/>
      <c r="G333" s="540"/>
      <c r="H333" s="540"/>
      <c r="I333" s="540"/>
      <c r="J333" s="540"/>
      <c r="K333" s="540"/>
      <c r="L333" s="540"/>
      <c r="M333" s="540"/>
      <c r="N333" s="540"/>
      <c r="O333" s="540"/>
      <c r="P333" s="540"/>
      <c r="Q333" s="540"/>
      <c r="R333" s="540"/>
      <c r="S333" s="540"/>
      <c r="T333" s="540"/>
      <c r="U333" s="540"/>
      <c r="V333" s="540"/>
      <c r="W333" s="540"/>
      <c r="X333" s="540"/>
      <c r="Y333" s="540"/>
      <c r="Z333" s="540"/>
      <c r="AA333" s="540"/>
      <c r="AB333" s="540"/>
      <c r="AC333" s="540"/>
      <c r="AD333" s="541"/>
      <c r="AE333" s="541"/>
      <c r="AF333" s="541"/>
      <c r="AG333" s="541"/>
      <c r="AH333" s="541"/>
      <c r="AI333" s="541"/>
      <c r="AJ333" s="541"/>
      <c r="AK333" s="541"/>
      <c r="AL333" s="541"/>
      <c r="AM333" s="541"/>
      <c r="AN333" s="246"/>
      <c r="AR333" s="87" t="s">
        <v>40</v>
      </c>
      <c r="AS333" s="560" t="str">
        <f ca="1">SUBSTITUTE(CELL("address",E333),"$","")</f>
        <v>E333</v>
      </c>
      <c r="AT333" s="561" t="str">
        <f ca="1">CHAR(CODE(AS333))</f>
        <v>E</v>
      </c>
      <c r="AU333" s="561">
        <f>ROW(AS333)</f>
        <v>333</v>
      </c>
      <c r="AV333" s="562" t="str">
        <f ca="1">CONCATENATE(AT333&amp;AU333)</f>
        <v>E333</v>
      </c>
      <c r="AW333" s="555">
        <f t="shared" ref="AW333:AW367" si="64">$AW$5</f>
        <v>7</v>
      </c>
      <c r="AX333" s="562" t="str">
        <f t="shared" ca="1" si="62"/>
        <v>7. Ownership - Capital Costs</v>
      </c>
      <c r="AY333" s="555" t="s">
        <v>1570</v>
      </c>
      <c r="AZ333" s="562" t="s">
        <v>1586</v>
      </c>
      <c r="BA333" s="562">
        <v>2020</v>
      </c>
      <c r="BB333" s="562" t="str">
        <f ca="1">AW333&amp;"_"&amp;AV333&amp;"_"&amp;AZ333&amp;"_"&amp;BA333</f>
        <v>7_E333_Wind_turbines_2020</v>
      </c>
      <c r="BC333" s="562" t="s">
        <v>574</v>
      </c>
      <c r="BD333" s="562"/>
      <c r="BE333" s="555" t="str">
        <f t="shared" ref="BE333:BE367" si="65">"&gt;=0"</f>
        <v>&gt;=0</v>
      </c>
      <c r="BF333" s="555" t="s">
        <v>84</v>
      </c>
      <c r="BG333" s="555" t="s">
        <v>84</v>
      </c>
    </row>
    <row r="334" spans="1:59" ht="13.5" hidden="1" thickBot="1">
      <c r="A334" s="197"/>
      <c r="B334" s="763"/>
      <c r="C334" s="249"/>
      <c r="D334" s="764"/>
      <c r="E334" s="556"/>
      <c r="F334" s="556"/>
      <c r="G334" s="556"/>
      <c r="H334" s="556"/>
      <c r="I334" s="556"/>
      <c r="J334" s="556"/>
      <c r="K334" s="556"/>
      <c r="L334" s="556"/>
      <c r="M334" s="556"/>
      <c r="N334" s="556"/>
      <c r="O334" s="556"/>
      <c r="P334" s="556"/>
      <c r="Q334" s="556"/>
      <c r="R334" s="556"/>
      <c r="S334" s="556"/>
      <c r="T334" s="556"/>
      <c r="U334" s="556"/>
      <c r="V334" s="556"/>
      <c r="W334" s="556"/>
      <c r="X334" s="556"/>
      <c r="Y334" s="556"/>
      <c r="Z334" s="556"/>
      <c r="AA334" s="556"/>
      <c r="AB334" s="556"/>
      <c r="AC334" s="556"/>
      <c r="AD334" s="557"/>
      <c r="AE334" s="557"/>
      <c r="AF334" s="557"/>
      <c r="AG334" s="557"/>
      <c r="AH334" s="557"/>
      <c r="AI334" s="557"/>
      <c r="AJ334" s="557"/>
      <c r="AK334" s="557"/>
      <c r="AL334" s="557"/>
      <c r="AM334" s="557"/>
      <c r="AN334" s="558"/>
      <c r="AP334" s="87" t="s">
        <v>859</v>
      </c>
      <c r="AT334" s="559" t="str">
        <f t="shared" ref="AT334:AT368" ca="1" si="66">IF(AT333="Z","AA",IF(LEN(AT333)=1,CHAR(CODE(AT333)+1),IF(RIGHT(AT333,1)="Z",CHAR(CODE(LEFT(AT333,1))+1),LEFT(AT333,1))&amp;CHAR(65+MOD(CODE(RIGHT(AT333,1))+1-65,26))))</f>
        <v>F</v>
      </c>
      <c r="AU334" s="559">
        <f>AU333</f>
        <v>333</v>
      </c>
      <c r="AV334" s="285" t="str">
        <f t="shared" ref="AV334:AV368" ca="1" si="67">CONCATENATE(AT334&amp;AU334)</f>
        <v>F333</v>
      </c>
      <c r="AW334" s="293">
        <f t="shared" si="64"/>
        <v>7</v>
      </c>
      <c r="AX334" s="285" t="str">
        <f t="shared" ca="1" si="62"/>
        <v>7. Ownership - Capital Costs</v>
      </c>
      <c r="AY334" s="293" t="s">
        <v>1570</v>
      </c>
      <c r="AZ334" s="285" t="s">
        <v>1586</v>
      </c>
      <c r="BA334" s="285">
        <v>2021</v>
      </c>
      <c r="BB334" s="285" t="str">
        <f t="shared" ref="BB334:BB368" ca="1" si="68">AW334&amp;"_"&amp;AV334&amp;"_"&amp;AZ334&amp;"_"&amp;BA334</f>
        <v>7_F333_Wind_turbines_2021</v>
      </c>
      <c r="BC334" s="285" t="s">
        <v>574</v>
      </c>
      <c r="BD334" s="285"/>
      <c r="BE334" s="293" t="str">
        <f t="shared" si="65"/>
        <v>&gt;=0</v>
      </c>
      <c r="BF334" s="293" t="s">
        <v>84</v>
      </c>
      <c r="BG334" s="293" t="s">
        <v>84</v>
      </c>
    </row>
    <row r="335" spans="1:59" ht="13.5" hidden="1" thickBot="1">
      <c r="A335" s="197"/>
      <c r="B335" s="763"/>
      <c r="C335" s="249"/>
      <c r="D335" s="764"/>
      <c r="E335" s="556"/>
      <c r="F335" s="556"/>
      <c r="G335" s="556"/>
      <c r="H335" s="556"/>
      <c r="I335" s="556"/>
      <c r="J335" s="556"/>
      <c r="K335" s="556"/>
      <c r="L335" s="556"/>
      <c r="M335" s="556"/>
      <c r="N335" s="556"/>
      <c r="O335" s="556"/>
      <c r="P335" s="556"/>
      <c r="Q335" s="556"/>
      <c r="R335" s="556"/>
      <c r="S335" s="556"/>
      <c r="T335" s="556"/>
      <c r="U335" s="556"/>
      <c r="V335" s="556"/>
      <c r="W335" s="556"/>
      <c r="X335" s="556"/>
      <c r="Y335" s="556"/>
      <c r="Z335" s="556"/>
      <c r="AA335" s="556"/>
      <c r="AB335" s="556"/>
      <c r="AC335" s="556"/>
      <c r="AD335" s="557"/>
      <c r="AE335" s="557"/>
      <c r="AF335" s="557"/>
      <c r="AG335" s="557"/>
      <c r="AH335" s="557"/>
      <c r="AI335" s="557"/>
      <c r="AJ335" s="557"/>
      <c r="AK335" s="557"/>
      <c r="AL335" s="557"/>
      <c r="AM335" s="557"/>
      <c r="AN335" s="558"/>
      <c r="AP335" s="87" t="s">
        <v>859</v>
      </c>
      <c r="AT335" s="559" t="str">
        <f t="shared" ca="1" si="66"/>
        <v>G</v>
      </c>
      <c r="AU335" s="559">
        <f t="shared" ref="AU335:AU368" si="69">AU334</f>
        <v>333</v>
      </c>
      <c r="AV335" s="285" t="str">
        <f t="shared" ca="1" si="67"/>
        <v>G333</v>
      </c>
      <c r="AW335" s="293">
        <f t="shared" si="64"/>
        <v>7</v>
      </c>
      <c r="AX335" s="285" t="str">
        <f t="shared" ca="1" si="62"/>
        <v>7. Ownership - Capital Costs</v>
      </c>
      <c r="AY335" s="293" t="s">
        <v>1570</v>
      </c>
      <c r="AZ335" s="285" t="s">
        <v>1586</v>
      </c>
      <c r="BA335" s="285">
        <v>2022</v>
      </c>
      <c r="BB335" s="285" t="str">
        <f t="shared" ca="1" si="68"/>
        <v>7_G333_Wind_turbines_2022</v>
      </c>
      <c r="BC335" s="285" t="s">
        <v>574</v>
      </c>
      <c r="BD335" s="285"/>
      <c r="BE335" s="293" t="str">
        <f t="shared" si="65"/>
        <v>&gt;=0</v>
      </c>
      <c r="BF335" s="293" t="s">
        <v>84</v>
      </c>
      <c r="BG335" s="293" t="s">
        <v>84</v>
      </c>
    </row>
    <row r="336" spans="1:59" ht="13.5" hidden="1" thickBot="1">
      <c r="A336" s="197"/>
      <c r="B336" s="763"/>
      <c r="C336" s="249"/>
      <c r="D336" s="764"/>
      <c r="E336" s="556"/>
      <c r="F336" s="556"/>
      <c r="G336" s="556"/>
      <c r="H336" s="556"/>
      <c r="I336" s="556"/>
      <c r="J336" s="556"/>
      <c r="K336" s="556"/>
      <c r="L336" s="556"/>
      <c r="M336" s="556"/>
      <c r="N336" s="556"/>
      <c r="O336" s="556"/>
      <c r="P336" s="556"/>
      <c r="Q336" s="556"/>
      <c r="R336" s="556"/>
      <c r="S336" s="556"/>
      <c r="T336" s="556"/>
      <c r="U336" s="556"/>
      <c r="V336" s="556"/>
      <c r="W336" s="556"/>
      <c r="X336" s="556"/>
      <c r="Y336" s="556"/>
      <c r="Z336" s="556"/>
      <c r="AA336" s="556"/>
      <c r="AB336" s="556"/>
      <c r="AC336" s="556"/>
      <c r="AD336" s="557"/>
      <c r="AE336" s="557"/>
      <c r="AF336" s="557"/>
      <c r="AG336" s="557"/>
      <c r="AH336" s="557"/>
      <c r="AI336" s="557"/>
      <c r="AJ336" s="557"/>
      <c r="AK336" s="557"/>
      <c r="AL336" s="557"/>
      <c r="AM336" s="557"/>
      <c r="AN336" s="558"/>
      <c r="AP336" s="87" t="s">
        <v>859</v>
      </c>
      <c r="AT336" s="559" t="str">
        <f t="shared" ca="1" si="66"/>
        <v>H</v>
      </c>
      <c r="AU336" s="559">
        <f t="shared" si="69"/>
        <v>333</v>
      </c>
      <c r="AV336" s="285" t="str">
        <f t="shared" ca="1" si="67"/>
        <v>H333</v>
      </c>
      <c r="AW336" s="293">
        <f t="shared" si="64"/>
        <v>7</v>
      </c>
      <c r="AX336" s="285" t="str">
        <f t="shared" ca="1" si="62"/>
        <v>7. Ownership - Capital Costs</v>
      </c>
      <c r="AY336" s="293" t="s">
        <v>1570</v>
      </c>
      <c r="AZ336" s="285" t="s">
        <v>1586</v>
      </c>
      <c r="BA336" s="285">
        <v>2023</v>
      </c>
      <c r="BB336" s="285" t="str">
        <f t="shared" ca="1" si="68"/>
        <v>7_H333_Wind_turbines_2023</v>
      </c>
      <c r="BC336" s="285" t="s">
        <v>574</v>
      </c>
      <c r="BD336" s="285"/>
      <c r="BE336" s="293" t="str">
        <f t="shared" si="65"/>
        <v>&gt;=0</v>
      </c>
      <c r="BF336" s="293" t="s">
        <v>84</v>
      </c>
      <c r="BG336" s="293" t="s">
        <v>84</v>
      </c>
    </row>
    <row r="337" spans="1:59" ht="13.5" hidden="1" thickBot="1">
      <c r="A337" s="197"/>
      <c r="B337" s="763"/>
      <c r="C337" s="249"/>
      <c r="D337" s="764"/>
      <c r="E337" s="556"/>
      <c r="F337" s="556"/>
      <c r="G337" s="556"/>
      <c r="H337" s="556"/>
      <c r="I337" s="556"/>
      <c r="J337" s="556"/>
      <c r="K337" s="556"/>
      <c r="L337" s="556"/>
      <c r="M337" s="556"/>
      <c r="N337" s="556"/>
      <c r="O337" s="556"/>
      <c r="P337" s="556"/>
      <c r="Q337" s="556"/>
      <c r="R337" s="556"/>
      <c r="S337" s="556"/>
      <c r="T337" s="556"/>
      <c r="U337" s="556"/>
      <c r="V337" s="556"/>
      <c r="W337" s="556"/>
      <c r="X337" s="556"/>
      <c r="Y337" s="556"/>
      <c r="Z337" s="556"/>
      <c r="AA337" s="556"/>
      <c r="AB337" s="556"/>
      <c r="AC337" s="556"/>
      <c r="AD337" s="557"/>
      <c r="AE337" s="557"/>
      <c r="AF337" s="557"/>
      <c r="AG337" s="557"/>
      <c r="AH337" s="557"/>
      <c r="AI337" s="557"/>
      <c r="AJ337" s="557"/>
      <c r="AK337" s="557"/>
      <c r="AL337" s="557"/>
      <c r="AM337" s="557"/>
      <c r="AN337" s="558"/>
      <c r="AP337" s="87" t="s">
        <v>859</v>
      </c>
      <c r="AT337" s="559" t="str">
        <f t="shared" ca="1" si="66"/>
        <v>I</v>
      </c>
      <c r="AU337" s="559">
        <f t="shared" si="69"/>
        <v>333</v>
      </c>
      <c r="AV337" s="285" t="str">
        <f t="shared" ca="1" si="67"/>
        <v>I333</v>
      </c>
      <c r="AW337" s="293">
        <f t="shared" si="64"/>
        <v>7</v>
      </c>
      <c r="AX337" s="285" t="str">
        <f t="shared" ca="1" si="62"/>
        <v>7. Ownership - Capital Costs</v>
      </c>
      <c r="AY337" s="293" t="s">
        <v>1570</v>
      </c>
      <c r="AZ337" s="285" t="s">
        <v>1586</v>
      </c>
      <c r="BA337" s="285">
        <v>2024</v>
      </c>
      <c r="BB337" s="285" t="str">
        <f t="shared" ca="1" si="68"/>
        <v>7_I333_Wind_turbines_2024</v>
      </c>
      <c r="BC337" s="285" t="s">
        <v>574</v>
      </c>
      <c r="BD337" s="285"/>
      <c r="BE337" s="293" t="str">
        <f t="shared" si="65"/>
        <v>&gt;=0</v>
      </c>
      <c r="BF337" s="293" t="s">
        <v>84</v>
      </c>
      <c r="BG337" s="293" t="s">
        <v>84</v>
      </c>
    </row>
    <row r="338" spans="1:59" ht="13.5" hidden="1" thickBot="1">
      <c r="A338" s="197"/>
      <c r="B338" s="763"/>
      <c r="C338" s="249"/>
      <c r="D338" s="764"/>
      <c r="E338" s="556"/>
      <c r="F338" s="556"/>
      <c r="G338" s="556"/>
      <c r="H338" s="556"/>
      <c r="I338" s="556"/>
      <c r="J338" s="556"/>
      <c r="K338" s="556"/>
      <c r="L338" s="556"/>
      <c r="M338" s="556"/>
      <c r="N338" s="556"/>
      <c r="O338" s="556"/>
      <c r="P338" s="556"/>
      <c r="Q338" s="556"/>
      <c r="R338" s="556"/>
      <c r="S338" s="556"/>
      <c r="T338" s="556"/>
      <c r="U338" s="556"/>
      <c r="V338" s="556"/>
      <c r="W338" s="556"/>
      <c r="X338" s="556"/>
      <c r="Y338" s="556"/>
      <c r="Z338" s="556"/>
      <c r="AA338" s="556"/>
      <c r="AB338" s="556"/>
      <c r="AC338" s="556"/>
      <c r="AD338" s="557"/>
      <c r="AE338" s="557"/>
      <c r="AF338" s="557"/>
      <c r="AG338" s="557"/>
      <c r="AH338" s="557"/>
      <c r="AI338" s="557"/>
      <c r="AJ338" s="557"/>
      <c r="AK338" s="557"/>
      <c r="AL338" s="557"/>
      <c r="AM338" s="557"/>
      <c r="AN338" s="558"/>
      <c r="AP338" s="87" t="s">
        <v>859</v>
      </c>
      <c r="AT338" s="559" t="str">
        <f t="shared" ca="1" si="66"/>
        <v>J</v>
      </c>
      <c r="AU338" s="559">
        <f t="shared" si="69"/>
        <v>333</v>
      </c>
      <c r="AV338" s="285" t="str">
        <f t="shared" ca="1" si="67"/>
        <v>J333</v>
      </c>
      <c r="AW338" s="293">
        <f t="shared" si="64"/>
        <v>7</v>
      </c>
      <c r="AX338" s="285" t="str">
        <f t="shared" ca="1" si="62"/>
        <v>7. Ownership - Capital Costs</v>
      </c>
      <c r="AY338" s="293" t="s">
        <v>1570</v>
      </c>
      <c r="AZ338" s="285" t="s">
        <v>1586</v>
      </c>
      <c r="BA338" s="285">
        <v>2025</v>
      </c>
      <c r="BB338" s="285" t="str">
        <f t="shared" ca="1" si="68"/>
        <v>7_J333_Wind_turbines_2025</v>
      </c>
      <c r="BC338" s="285" t="s">
        <v>574</v>
      </c>
      <c r="BD338" s="285"/>
      <c r="BE338" s="293" t="str">
        <f t="shared" si="65"/>
        <v>&gt;=0</v>
      </c>
      <c r="BF338" s="293" t="s">
        <v>84</v>
      </c>
      <c r="BG338" s="293" t="s">
        <v>84</v>
      </c>
    </row>
    <row r="339" spans="1:59" ht="13.5" hidden="1" thickBot="1">
      <c r="A339" s="197"/>
      <c r="B339" s="763"/>
      <c r="C339" s="249"/>
      <c r="D339" s="764"/>
      <c r="E339" s="556"/>
      <c r="F339" s="556"/>
      <c r="G339" s="556"/>
      <c r="H339" s="556"/>
      <c r="I339" s="556"/>
      <c r="J339" s="556"/>
      <c r="K339" s="556"/>
      <c r="L339" s="556"/>
      <c r="M339" s="556"/>
      <c r="N339" s="556"/>
      <c r="O339" s="556"/>
      <c r="P339" s="556"/>
      <c r="Q339" s="556"/>
      <c r="R339" s="556"/>
      <c r="S339" s="556"/>
      <c r="T339" s="556"/>
      <c r="U339" s="556"/>
      <c r="V339" s="556"/>
      <c r="W339" s="556"/>
      <c r="X339" s="556"/>
      <c r="Y339" s="556"/>
      <c r="Z339" s="556"/>
      <c r="AA339" s="556"/>
      <c r="AB339" s="556"/>
      <c r="AC339" s="556"/>
      <c r="AD339" s="557"/>
      <c r="AE339" s="557"/>
      <c r="AF339" s="557"/>
      <c r="AG339" s="557"/>
      <c r="AH339" s="557"/>
      <c r="AI339" s="557"/>
      <c r="AJ339" s="557"/>
      <c r="AK339" s="557"/>
      <c r="AL339" s="557"/>
      <c r="AM339" s="557"/>
      <c r="AN339" s="558"/>
      <c r="AP339" s="87" t="s">
        <v>859</v>
      </c>
      <c r="AT339" s="559" t="str">
        <f t="shared" ca="1" si="66"/>
        <v>K</v>
      </c>
      <c r="AU339" s="559">
        <f t="shared" si="69"/>
        <v>333</v>
      </c>
      <c r="AV339" s="285" t="str">
        <f t="shared" ca="1" si="67"/>
        <v>K333</v>
      </c>
      <c r="AW339" s="293">
        <f t="shared" si="64"/>
        <v>7</v>
      </c>
      <c r="AX339" s="285" t="str">
        <f t="shared" ca="1" si="62"/>
        <v>7. Ownership - Capital Costs</v>
      </c>
      <c r="AY339" s="293" t="s">
        <v>1570</v>
      </c>
      <c r="AZ339" s="285" t="s">
        <v>1586</v>
      </c>
      <c r="BA339" s="285">
        <v>2026</v>
      </c>
      <c r="BB339" s="285" t="str">
        <f t="shared" ca="1" si="68"/>
        <v>7_K333_Wind_turbines_2026</v>
      </c>
      <c r="BC339" s="285" t="s">
        <v>574</v>
      </c>
      <c r="BD339" s="285"/>
      <c r="BE339" s="293" t="str">
        <f t="shared" si="65"/>
        <v>&gt;=0</v>
      </c>
      <c r="BF339" s="293" t="s">
        <v>84</v>
      </c>
      <c r="BG339" s="293" t="s">
        <v>84</v>
      </c>
    </row>
    <row r="340" spans="1:59" ht="13.5" hidden="1" thickBot="1">
      <c r="A340" s="197"/>
      <c r="B340" s="763"/>
      <c r="C340" s="249"/>
      <c r="D340" s="764"/>
      <c r="E340" s="556"/>
      <c r="F340" s="556"/>
      <c r="G340" s="556"/>
      <c r="H340" s="556"/>
      <c r="I340" s="556"/>
      <c r="J340" s="556"/>
      <c r="K340" s="556"/>
      <c r="L340" s="556"/>
      <c r="M340" s="556"/>
      <c r="N340" s="556"/>
      <c r="O340" s="556"/>
      <c r="P340" s="556"/>
      <c r="Q340" s="556"/>
      <c r="R340" s="556"/>
      <c r="S340" s="556"/>
      <c r="T340" s="556"/>
      <c r="U340" s="556"/>
      <c r="V340" s="556"/>
      <c r="W340" s="556"/>
      <c r="X340" s="556"/>
      <c r="Y340" s="556"/>
      <c r="Z340" s="556"/>
      <c r="AA340" s="556"/>
      <c r="AB340" s="556"/>
      <c r="AC340" s="556"/>
      <c r="AD340" s="557"/>
      <c r="AE340" s="557"/>
      <c r="AF340" s="557"/>
      <c r="AG340" s="557"/>
      <c r="AH340" s="557"/>
      <c r="AI340" s="557"/>
      <c r="AJ340" s="557"/>
      <c r="AK340" s="557"/>
      <c r="AL340" s="557"/>
      <c r="AM340" s="557"/>
      <c r="AN340" s="558"/>
      <c r="AP340" s="87" t="s">
        <v>859</v>
      </c>
      <c r="AT340" s="559" t="str">
        <f t="shared" ca="1" si="66"/>
        <v>L</v>
      </c>
      <c r="AU340" s="559">
        <f t="shared" si="69"/>
        <v>333</v>
      </c>
      <c r="AV340" s="285" t="str">
        <f t="shared" ca="1" si="67"/>
        <v>L333</v>
      </c>
      <c r="AW340" s="293">
        <f t="shared" si="64"/>
        <v>7</v>
      </c>
      <c r="AX340" s="285" t="str">
        <f t="shared" ca="1" si="62"/>
        <v>7. Ownership - Capital Costs</v>
      </c>
      <c r="AY340" s="293" t="s">
        <v>1570</v>
      </c>
      <c r="AZ340" s="285" t="s">
        <v>1586</v>
      </c>
      <c r="BA340" s="285">
        <v>2027</v>
      </c>
      <c r="BB340" s="285" t="str">
        <f t="shared" ca="1" si="68"/>
        <v>7_L333_Wind_turbines_2027</v>
      </c>
      <c r="BC340" s="285" t="s">
        <v>574</v>
      </c>
      <c r="BD340" s="285"/>
      <c r="BE340" s="293" t="str">
        <f t="shared" si="65"/>
        <v>&gt;=0</v>
      </c>
      <c r="BF340" s="293" t="s">
        <v>84</v>
      </c>
      <c r="BG340" s="293" t="s">
        <v>84</v>
      </c>
    </row>
    <row r="341" spans="1:59" ht="13.5" hidden="1" thickBot="1">
      <c r="A341" s="197"/>
      <c r="B341" s="763"/>
      <c r="C341" s="249"/>
      <c r="D341" s="764"/>
      <c r="E341" s="556"/>
      <c r="F341" s="556"/>
      <c r="G341" s="556"/>
      <c r="H341" s="556"/>
      <c r="I341" s="556"/>
      <c r="J341" s="556"/>
      <c r="K341" s="556"/>
      <c r="L341" s="556"/>
      <c r="M341" s="556"/>
      <c r="N341" s="556"/>
      <c r="O341" s="556"/>
      <c r="P341" s="556"/>
      <c r="Q341" s="556"/>
      <c r="R341" s="556"/>
      <c r="S341" s="556"/>
      <c r="T341" s="556"/>
      <c r="U341" s="556"/>
      <c r="V341" s="556"/>
      <c r="W341" s="556"/>
      <c r="X341" s="556"/>
      <c r="Y341" s="556"/>
      <c r="Z341" s="556"/>
      <c r="AA341" s="556"/>
      <c r="AB341" s="556"/>
      <c r="AC341" s="556"/>
      <c r="AD341" s="557"/>
      <c r="AE341" s="557"/>
      <c r="AF341" s="557"/>
      <c r="AG341" s="557"/>
      <c r="AH341" s="557"/>
      <c r="AI341" s="557"/>
      <c r="AJ341" s="557"/>
      <c r="AK341" s="557"/>
      <c r="AL341" s="557"/>
      <c r="AM341" s="557"/>
      <c r="AN341" s="558"/>
      <c r="AP341" s="87" t="s">
        <v>859</v>
      </c>
      <c r="AT341" s="559" t="str">
        <f t="shared" ca="1" si="66"/>
        <v>M</v>
      </c>
      <c r="AU341" s="559">
        <f t="shared" si="69"/>
        <v>333</v>
      </c>
      <c r="AV341" s="285" t="str">
        <f t="shared" ca="1" si="67"/>
        <v>M333</v>
      </c>
      <c r="AW341" s="293">
        <f t="shared" si="64"/>
        <v>7</v>
      </c>
      <c r="AX341" s="285" t="str">
        <f t="shared" ca="1" si="62"/>
        <v>7. Ownership - Capital Costs</v>
      </c>
      <c r="AY341" s="293" t="s">
        <v>1570</v>
      </c>
      <c r="AZ341" s="285" t="s">
        <v>1586</v>
      </c>
      <c r="BA341" s="285">
        <v>2028</v>
      </c>
      <c r="BB341" s="285" t="str">
        <f t="shared" ca="1" si="68"/>
        <v>7_M333_Wind_turbines_2028</v>
      </c>
      <c r="BC341" s="285" t="s">
        <v>574</v>
      </c>
      <c r="BD341" s="285"/>
      <c r="BE341" s="293" t="str">
        <f t="shared" si="65"/>
        <v>&gt;=0</v>
      </c>
      <c r="BF341" s="293" t="s">
        <v>84</v>
      </c>
      <c r="BG341" s="293" t="s">
        <v>84</v>
      </c>
    </row>
    <row r="342" spans="1:59" ht="13.5" hidden="1" thickBot="1">
      <c r="A342" s="197"/>
      <c r="B342" s="763"/>
      <c r="C342" s="249"/>
      <c r="D342" s="764"/>
      <c r="E342" s="556"/>
      <c r="F342" s="556"/>
      <c r="G342" s="556"/>
      <c r="H342" s="556"/>
      <c r="I342" s="556"/>
      <c r="J342" s="556"/>
      <c r="K342" s="556"/>
      <c r="L342" s="556"/>
      <c r="M342" s="556"/>
      <c r="N342" s="556"/>
      <c r="O342" s="556"/>
      <c r="P342" s="556"/>
      <c r="Q342" s="556"/>
      <c r="R342" s="556"/>
      <c r="S342" s="556"/>
      <c r="T342" s="556"/>
      <c r="U342" s="556"/>
      <c r="V342" s="556"/>
      <c r="W342" s="556"/>
      <c r="X342" s="556"/>
      <c r="Y342" s="556"/>
      <c r="Z342" s="556"/>
      <c r="AA342" s="556"/>
      <c r="AB342" s="556"/>
      <c r="AC342" s="556"/>
      <c r="AD342" s="557"/>
      <c r="AE342" s="557"/>
      <c r="AF342" s="557"/>
      <c r="AG342" s="557"/>
      <c r="AH342" s="557"/>
      <c r="AI342" s="557"/>
      <c r="AJ342" s="557"/>
      <c r="AK342" s="557"/>
      <c r="AL342" s="557"/>
      <c r="AM342" s="557"/>
      <c r="AN342" s="558"/>
      <c r="AP342" s="87" t="s">
        <v>859</v>
      </c>
      <c r="AT342" s="559" t="str">
        <f t="shared" ca="1" si="66"/>
        <v>N</v>
      </c>
      <c r="AU342" s="559">
        <f t="shared" si="69"/>
        <v>333</v>
      </c>
      <c r="AV342" s="285" t="str">
        <f t="shared" ca="1" si="67"/>
        <v>N333</v>
      </c>
      <c r="AW342" s="293">
        <f t="shared" si="64"/>
        <v>7</v>
      </c>
      <c r="AX342" s="285" t="str">
        <f t="shared" ca="1" si="62"/>
        <v>7. Ownership - Capital Costs</v>
      </c>
      <c r="AY342" s="293" t="s">
        <v>1570</v>
      </c>
      <c r="AZ342" s="285" t="s">
        <v>1586</v>
      </c>
      <c r="BA342" s="285">
        <v>2029</v>
      </c>
      <c r="BB342" s="285" t="str">
        <f t="shared" ca="1" si="68"/>
        <v>7_N333_Wind_turbines_2029</v>
      </c>
      <c r="BC342" s="285" t="s">
        <v>574</v>
      </c>
      <c r="BD342" s="285"/>
      <c r="BE342" s="293" t="str">
        <f t="shared" si="65"/>
        <v>&gt;=0</v>
      </c>
      <c r="BF342" s="293" t="s">
        <v>84</v>
      </c>
      <c r="BG342" s="293" t="s">
        <v>84</v>
      </c>
    </row>
    <row r="343" spans="1:59" ht="13.5" hidden="1" thickBot="1">
      <c r="A343" s="197"/>
      <c r="B343" s="763"/>
      <c r="C343" s="249"/>
      <c r="D343" s="764"/>
      <c r="E343" s="556"/>
      <c r="F343" s="556"/>
      <c r="G343" s="556"/>
      <c r="H343" s="556"/>
      <c r="I343" s="556"/>
      <c r="J343" s="556"/>
      <c r="K343" s="556"/>
      <c r="L343" s="556"/>
      <c r="M343" s="556"/>
      <c r="N343" s="556"/>
      <c r="O343" s="556"/>
      <c r="P343" s="556"/>
      <c r="Q343" s="556"/>
      <c r="R343" s="556"/>
      <c r="S343" s="556"/>
      <c r="T343" s="556"/>
      <c r="U343" s="556"/>
      <c r="V343" s="556"/>
      <c r="W343" s="556"/>
      <c r="X343" s="556"/>
      <c r="Y343" s="556"/>
      <c r="Z343" s="556"/>
      <c r="AA343" s="556"/>
      <c r="AB343" s="556"/>
      <c r="AC343" s="556"/>
      <c r="AD343" s="557"/>
      <c r="AE343" s="557"/>
      <c r="AF343" s="557"/>
      <c r="AG343" s="557"/>
      <c r="AH343" s="557"/>
      <c r="AI343" s="557"/>
      <c r="AJ343" s="557"/>
      <c r="AK343" s="557"/>
      <c r="AL343" s="557"/>
      <c r="AM343" s="557"/>
      <c r="AN343" s="558"/>
      <c r="AP343" s="87" t="s">
        <v>859</v>
      </c>
      <c r="AT343" s="559" t="str">
        <f t="shared" ca="1" si="66"/>
        <v>O</v>
      </c>
      <c r="AU343" s="559">
        <f t="shared" si="69"/>
        <v>333</v>
      </c>
      <c r="AV343" s="285" t="str">
        <f t="shared" ca="1" si="67"/>
        <v>O333</v>
      </c>
      <c r="AW343" s="293">
        <f t="shared" si="64"/>
        <v>7</v>
      </c>
      <c r="AX343" s="285" t="str">
        <f t="shared" ca="1" si="62"/>
        <v>7. Ownership - Capital Costs</v>
      </c>
      <c r="AY343" s="293" t="s">
        <v>1570</v>
      </c>
      <c r="AZ343" s="285" t="s">
        <v>1586</v>
      </c>
      <c r="BA343" s="285">
        <v>2030</v>
      </c>
      <c r="BB343" s="285" t="str">
        <f t="shared" ca="1" si="68"/>
        <v>7_O333_Wind_turbines_2030</v>
      </c>
      <c r="BC343" s="285" t="s">
        <v>574</v>
      </c>
      <c r="BD343" s="285"/>
      <c r="BE343" s="293" t="str">
        <f t="shared" si="65"/>
        <v>&gt;=0</v>
      </c>
      <c r="BF343" s="293" t="s">
        <v>84</v>
      </c>
      <c r="BG343" s="293" t="s">
        <v>84</v>
      </c>
    </row>
    <row r="344" spans="1:59" ht="13.5" hidden="1" thickBot="1">
      <c r="A344" s="197"/>
      <c r="B344" s="763"/>
      <c r="C344" s="249"/>
      <c r="D344" s="764"/>
      <c r="E344" s="556"/>
      <c r="F344" s="556"/>
      <c r="G344" s="556"/>
      <c r="H344" s="556"/>
      <c r="I344" s="556"/>
      <c r="J344" s="556"/>
      <c r="K344" s="556"/>
      <c r="L344" s="556"/>
      <c r="M344" s="556"/>
      <c r="N344" s="556"/>
      <c r="O344" s="556"/>
      <c r="P344" s="556"/>
      <c r="Q344" s="556"/>
      <c r="R344" s="556"/>
      <c r="S344" s="556"/>
      <c r="T344" s="556"/>
      <c r="U344" s="556"/>
      <c r="V344" s="556"/>
      <c r="W344" s="556"/>
      <c r="X344" s="556"/>
      <c r="Y344" s="556"/>
      <c r="Z344" s="556"/>
      <c r="AA344" s="556"/>
      <c r="AB344" s="556"/>
      <c r="AC344" s="556"/>
      <c r="AD344" s="557"/>
      <c r="AE344" s="557"/>
      <c r="AF344" s="557"/>
      <c r="AG344" s="557"/>
      <c r="AH344" s="557"/>
      <c r="AI344" s="557"/>
      <c r="AJ344" s="557"/>
      <c r="AK344" s="557"/>
      <c r="AL344" s="557"/>
      <c r="AM344" s="557"/>
      <c r="AN344" s="558"/>
      <c r="AP344" s="87" t="s">
        <v>859</v>
      </c>
      <c r="AT344" s="559" t="str">
        <f t="shared" ca="1" si="66"/>
        <v>P</v>
      </c>
      <c r="AU344" s="559">
        <f t="shared" si="69"/>
        <v>333</v>
      </c>
      <c r="AV344" s="285" t="str">
        <f t="shared" ca="1" si="67"/>
        <v>P333</v>
      </c>
      <c r="AW344" s="293">
        <f t="shared" si="64"/>
        <v>7</v>
      </c>
      <c r="AX344" s="285" t="str">
        <f t="shared" ca="1" si="62"/>
        <v>7. Ownership - Capital Costs</v>
      </c>
      <c r="AY344" s="293" t="s">
        <v>1570</v>
      </c>
      <c r="AZ344" s="285" t="s">
        <v>1586</v>
      </c>
      <c r="BA344" s="285">
        <v>2031</v>
      </c>
      <c r="BB344" s="285" t="str">
        <f t="shared" ca="1" si="68"/>
        <v>7_P333_Wind_turbines_2031</v>
      </c>
      <c r="BC344" s="285" t="s">
        <v>574</v>
      </c>
      <c r="BD344" s="285"/>
      <c r="BE344" s="293" t="str">
        <f t="shared" si="65"/>
        <v>&gt;=0</v>
      </c>
      <c r="BF344" s="293" t="s">
        <v>84</v>
      </c>
      <c r="BG344" s="293" t="s">
        <v>84</v>
      </c>
    </row>
    <row r="345" spans="1:59" ht="13.5" hidden="1" thickBot="1">
      <c r="A345" s="197"/>
      <c r="B345" s="763"/>
      <c r="C345" s="249"/>
      <c r="D345" s="764"/>
      <c r="E345" s="556"/>
      <c r="F345" s="556"/>
      <c r="G345" s="556"/>
      <c r="H345" s="556"/>
      <c r="I345" s="556"/>
      <c r="J345" s="556"/>
      <c r="K345" s="556"/>
      <c r="L345" s="556"/>
      <c r="M345" s="556"/>
      <c r="N345" s="556"/>
      <c r="O345" s="556"/>
      <c r="P345" s="556"/>
      <c r="Q345" s="556"/>
      <c r="R345" s="556"/>
      <c r="S345" s="556"/>
      <c r="T345" s="556"/>
      <c r="U345" s="556"/>
      <c r="V345" s="556"/>
      <c r="W345" s="556"/>
      <c r="X345" s="556"/>
      <c r="Y345" s="556"/>
      <c r="Z345" s="556"/>
      <c r="AA345" s="556"/>
      <c r="AB345" s="556"/>
      <c r="AC345" s="556"/>
      <c r="AD345" s="557"/>
      <c r="AE345" s="557"/>
      <c r="AF345" s="557"/>
      <c r="AG345" s="557"/>
      <c r="AH345" s="557"/>
      <c r="AI345" s="557"/>
      <c r="AJ345" s="557"/>
      <c r="AK345" s="557"/>
      <c r="AL345" s="557"/>
      <c r="AM345" s="557"/>
      <c r="AN345" s="558"/>
      <c r="AP345" s="87" t="s">
        <v>859</v>
      </c>
      <c r="AT345" s="559" t="str">
        <f t="shared" ca="1" si="66"/>
        <v>Q</v>
      </c>
      <c r="AU345" s="559">
        <f t="shared" si="69"/>
        <v>333</v>
      </c>
      <c r="AV345" s="285" t="str">
        <f t="shared" ca="1" si="67"/>
        <v>Q333</v>
      </c>
      <c r="AW345" s="293">
        <f t="shared" si="64"/>
        <v>7</v>
      </c>
      <c r="AX345" s="285" t="str">
        <f t="shared" ca="1" si="62"/>
        <v>7. Ownership - Capital Costs</v>
      </c>
      <c r="AY345" s="293" t="s">
        <v>1570</v>
      </c>
      <c r="AZ345" s="285" t="s">
        <v>1586</v>
      </c>
      <c r="BA345" s="285">
        <v>2032</v>
      </c>
      <c r="BB345" s="285" t="str">
        <f t="shared" ca="1" si="68"/>
        <v>7_Q333_Wind_turbines_2032</v>
      </c>
      <c r="BC345" s="285" t="s">
        <v>574</v>
      </c>
      <c r="BD345" s="285"/>
      <c r="BE345" s="293" t="str">
        <f t="shared" si="65"/>
        <v>&gt;=0</v>
      </c>
      <c r="BF345" s="293" t="s">
        <v>84</v>
      </c>
      <c r="BG345" s="293" t="s">
        <v>84</v>
      </c>
    </row>
    <row r="346" spans="1:59" ht="13.5" hidden="1" thickBot="1">
      <c r="A346" s="197"/>
      <c r="B346" s="763"/>
      <c r="C346" s="249"/>
      <c r="D346" s="764"/>
      <c r="E346" s="556"/>
      <c r="F346" s="556"/>
      <c r="G346" s="556"/>
      <c r="H346" s="556"/>
      <c r="I346" s="556"/>
      <c r="J346" s="556"/>
      <c r="K346" s="556"/>
      <c r="L346" s="556"/>
      <c r="M346" s="556"/>
      <c r="N346" s="556"/>
      <c r="O346" s="556"/>
      <c r="P346" s="556"/>
      <c r="Q346" s="556"/>
      <c r="R346" s="556"/>
      <c r="S346" s="556"/>
      <c r="T346" s="556"/>
      <c r="U346" s="556"/>
      <c r="V346" s="556"/>
      <c r="W346" s="556"/>
      <c r="X346" s="556"/>
      <c r="Y346" s="556"/>
      <c r="Z346" s="556"/>
      <c r="AA346" s="556"/>
      <c r="AB346" s="556"/>
      <c r="AC346" s="556"/>
      <c r="AD346" s="557"/>
      <c r="AE346" s="557"/>
      <c r="AF346" s="557"/>
      <c r="AG346" s="557"/>
      <c r="AH346" s="557"/>
      <c r="AI346" s="557"/>
      <c r="AJ346" s="557"/>
      <c r="AK346" s="557"/>
      <c r="AL346" s="557"/>
      <c r="AM346" s="557"/>
      <c r="AN346" s="558"/>
      <c r="AP346" s="87" t="s">
        <v>859</v>
      </c>
      <c r="AT346" s="559" t="str">
        <f t="shared" ca="1" si="66"/>
        <v>R</v>
      </c>
      <c r="AU346" s="559">
        <f t="shared" si="69"/>
        <v>333</v>
      </c>
      <c r="AV346" s="285" t="str">
        <f t="shared" ca="1" si="67"/>
        <v>R333</v>
      </c>
      <c r="AW346" s="293">
        <f t="shared" si="64"/>
        <v>7</v>
      </c>
      <c r="AX346" s="285" t="str">
        <f t="shared" ca="1" si="62"/>
        <v>7. Ownership - Capital Costs</v>
      </c>
      <c r="AY346" s="293" t="s">
        <v>1570</v>
      </c>
      <c r="AZ346" s="285" t="s">
        <v>1586</v>
      </c>
      <c r="BA346" s="285">
        <v>2033</v>
      </c>
      <c r="BB346" s="285" t="str">
        <f t="shared" ca="1" si="68"/>
        <v>7_R333_Wind_turbines_2033</v>
      </c>
      <c r="BC346" s="285" t="s">
        <v>574</v>
      </c>
      <c r="BD346" s="285"/>
      <c r="BE346" s="293" t="str">
        <f t="shared" si="65"/>
        <v>&gt;=0</v>
      </c>
      <c r="BF346" s="293" t="s">
        <v>84</v>
      </c>
      <c r="BG346" s="293" t="s">
        <v>84</v>
      </c>
    </row>
    <row r="347" spans="1:59" ht="13.5" hidden="1" thickBot="1">
      <c r="A347" s="197"/>
      <c r="B347" s="763"/>
      <c r="C347" s="249"/>
      <c r="D347" s="764"/>
      <c r="E347" s="556"/>
      <c r="F347" s="556"/>
      <c r="G347" s="556"/>
      <c r="H347" s="556"/>
      <c r="I347" s="556"/>
      <c r="J347" s="556"/>
      <c r="K347" s="556"/>
      <c r="L347" s="556"/>
      <c r="M347" s="556"/>
      <c r="N347" s="556"/>
      <c r="O347" s="556"/>
      <c r="P347" s="556"/>
      <c r="Q347" s="556"/>
      <c r="R347" s="556"/>
      <c r="S347" s="556"/>
      <c r="T347" s="556"/>
      <c r="U347" s="556"/>
      <c r="V347" s="556"/>
      <c r="W347" s="556"/>
      <c r="X347" s="556"/>
      <c r="Y347" s="556"/>
      <c r="Z347" s="556"/>
      <c r="AA347" s="556"/>
      <c r="AB347" s="556"/>
      <c r="AC347" s="556"/>
      <c r="AD347" s="557"/>
      <c r="AE347" s="557"/>
      <c r="AF347" s="557"/>
      <c r="AG347" s="557"/>
      <c r="AH347" s="557"/>
      <c r="AI347" s="557"/>
      <c r="AJ347" s="557"/>
      <c r="AK347" s="557"/>
      <c r="AL347" s="557"/>
      <c r="AM347" s="557"/>
      <c r="AN347" s="558"/>
      <c r="AP347" s="87" t="s">
        <v>859</v>
      </c>
      <c r="AT347" s="559" t="str">
        <f t="shared" ca="1" si="66"/>
        <v>S</v>
      </c>
      <c r="AU347" s="559">
        <f t="shared" si="69"/>
        <v>333</v>
      </c>
      <c r="AV347" s="285" t="str">
        <f t="shared" ca="1" si="67"/>
        <v>S333</v>
      </c>
      <c r="AW347" s="293">
        <f t="shared" si="64"/>
        <v>7</v>
      </c>
      <c r="AX347" s="285" t="str">
        <f t="shared" ca="1" si="62"/>
        <v>7. Ownership - Capital Costs</v>
      </c>
      <c r="AY347" s="293" t="s">
        <v>1570</v>
      </c>
      <c r="AZ347" s="285" t="s">
        <v>1586</v>
      </c>
      <c r="BA347" s="285">
        <v>2034</v>
      </c>
      <c r="BB347" s="285" t="str">
        <f t="shared" ca="1" si="68"/>
        <v>7_S333_Wind_turbines_2034</v>
      </c>
      <c r="BC347" s="285" t="s">
        <v>574</v>
      </c>
      <c r="BD347" s="285"/>
      <c r="BE347" s="293" t="str">
        <f t="shared" si="65"/>
        <v>&gt;=0</v>
      </c>
      <c r="BF347" s="293" t="s">
        <v>84</v>
      </c>
      <c r="BG347" s="293" t="s">
        <v>84</v>
      </c>
    </row>
    <row r="348" spans="1:59" ht="13.5" hidden="1" thickBot="1">
      <c r="A348" s="197"/>
      <c r="B348" s="763"/>
      <c r="C348" s="249"/>
      <c r="D348" s="764"/>
      <c r="E348" s="556"/>
      <c r="F348" s="556"/>
      <c r="G348" s="556"/>
      <c r="H348" s="556"/>
      <c r="I348" s="556"/>
      <c r="J348" s="556"/>
      <c r="K348" s="556"/>
      <c r="L348" s="556"/>
      <c r="M348" s="556"/>
      <c r="N348" s="556"/>
      <c r="O348" s="556"/>
      <c r="P348" s="556"/>
      <c r="Q348" s="556"/>
      <c r="R348" s="556"/>
      <c r="S348" s="556"/>
      <c r="T348" s="556"/>
      <c r="U348" s="556"/>
      <c r="V348" s="556"/>
      <c r="W348" s="556"/>
      <c r="X348" s="556"/>
      <c r="Y348" s="556"/>
      <c r="Z348" s="556"/>
      <c r="AA348" s="556"/>
      <c r="AB348" s="556"/>
      <c r="AC348" s="556"/>
      <c r="AD348" s="557"/>
      <c r="AE348" s="557"/>
      <c r="AF348" s="557"/>
      <c r="AG348" s="557"/>
      <c r="AH348" s="557"/>
      <c r="AI348" s="557"/>
      <c r="AJ348" s="557"/>
      <c r="AK348" s="557"/>
      <c r="AL348" s="557"/>
      <c r="AM348" s="557"/>
      <c r="AN348" s="558"/>
      <c r="AP348" s="87" t="s">
        <v>859</v>
      </c>
      <c r="AT348" s="559" t="str">
        <f t="shared" ca="1" si="66"/>
        <v>T</v>
      </c>
      <c r="AU348" s="559">
        <f t="shared" si="69"/>
        <v>333</v>
      </c>
      <c r="AV348" s="285" t="str">
        <f t="shared" ca="1" si="67"/>
        <v>T333</v>
      </c>
      <c r="AW348" s="293">
        <f t="shared" si="64"/>
        <v>7</v>
      </c>
      <c r="AX348" s="285" t="str">
        <f t="shared" ca="1" si="62"/>
        <v>7. Ownership - Capital Costs</v>
      </c>
      <c r="AY348" s="293" t="s">
        <v>1570</v>
      </c>
      <c r="AZ348" s="285" t="s">
        <v>1586</v>
      </c>
      <c r="BA348" s="285">
        <v>2035</v>
      </c>
      <c r="BB348" s="285" t="str">
        <f t="shared" ca="1" si="68"/>
        <v>7_T333_Wind_turbines_2035</v>
      </c>
      <c r="BC348" s="285" t="s">
        <v>574</v>
      </c>
      <c r="BD348" s="285"/>
      <c r="BE348" s="293" t="str">
        <f t="shared" si="65"/>
        <v>&gt;=0</v>
      </c>
      <c r="BF348" s="293" t="s">
        <v>84</v>
      </c>
      <c r="BG348" s="293" t="s">
        <v>84</v>
      </c>
    </row>
    <row r="349" spans="1:59" ht="13.5" hidden="1" thickBot="1">
      <c r="A349" s="197"/>
      <c r="B349" s="763"/>
      <c r="C349" s="249"/>
      <c r="D349" s="764"/>
      <c r="E349" s="556"/>
      <c r="F349" s="556"/>
      <c r="G349" s="556"/>
      <c r="H349" s="556"/>
      <c r="I349" s="556"/>
      <c r="J349" s="556"/>
      <c r="K349" s="556"/>
      <c r="L349" s="556"/>
      <c r="M349" s="556"/>
      <c r="N349" s="556"/>
      <c r="O349" s="556"/>
      <c r="P349" s="556"/>
      <c r="Q349" s="556"/>
      <c r="R349" s="556"/>
      <c r="S349" s="556"/>
      <c r="T349" s="556"/>
      <c r="U349" s="556"/>
      <c r="V349" s="556"/>
      <c r="W349" s="556"/>
      <c r="X349" s="556"/>
      <c r="Y349" s="556"/>
      <c r="Z349" s="556"/>
      <c r="AA349" s="556"/>
      <c r="AB349" s="556"/>
      <c r="AC349" s="556"/>
      <c r="AD349" s="557"/>
      <c r="AE349" s="557"/>
      <c r="AF349" s="557"/>
      <c r="AG349" s="557"/>
      <c r="AH349" s="557"/>
      <c r="AI349" s="557"/>
      <c r="AJ349" s="557"/>
      <c r="AK349" s="557"/>
      <c r="AL349" s="557"/>
      <c r="AM349" s="557"/>
      <c r="AN349" s="558"/>
      <c r="AP349" s="87" t="s">
        <v>859</v>
      </c>
      <c r="AT349" s="559" t="str">
        <f t="shared" ca="1" si="66"/>
        <v>U</v>
      </c>
      <c r="AU349" s="559">
        <f t="shared" si="69"/>
        <v>333</v>
      </c>
      <c r="AV349" s="285" t="str">
        <f t="shared" ca="1" si="67"/>
        <v>U333</v>
      </c>
      <c r="AW349" s="293">
        <f t="shared" si="64"/>
        <v>7</v>
      </c>
      <c r="AX349" s="285" t="str">
        <f t="shared" ca="1" si="62"/>
        <v>7. Ownership - Capital Costs</v>
      </c>
      <c r="AY349" s="293" t="s">
        <v>1570</v>
      </c>
      <c r="AZ349" s="285" t="s">
        <v>1586</v>
      </c>
      <c r="BA349" s="285">
        <v>2036</v>
      </c>
      <c r="BB349" s="285" t="str">
        <f t="shared" ca="1" si="68"/>
        <v>7_U333_Wind_turbines_2036</v>
      </c>
      <c r="BC349" s="285" t="s">
        <v>574</v>
      </c>
      <c r="BD349" s="285"/>
      <c r="BE349" s="293" t="str">
        <f t="shared" si="65"/>
        <v>&gt;=0</v>
      </c>
      <c r="BF349" s="293" t="s">
        <v>84</v>
      </c>
      <c r="BG349" s="293" t="s">
        <v>84</v>
      </c>
    </row>
    <row r="350" spans="1:59" ht="13.5" hidden="1" thickBot="1">
      <c r="A350" s="197"/>
      <c r="B350" s="763"/>
      <c r="C350" s="249"/>
      <c r="D350" s="764"/>
      <c r="E350" s="556"/>
      <c r="F350" s="556"/>
      <c r="G350" s="556"/>
      <c r="H350" s="556"/>
      <c r="I350" s="556"/>
      <c r="J350" s="556"/>
      <c r="K350" s="556"/>
      <c r="L350" s="556"/>
      <c r="M350" s="556"/>
      <c r="N350" s="556"/>
      <c r="O350" s="556"/>
      <c r="P350" s="556"/>
      <c r="Q350" s="556"/>
      <c r="R350" s="556"/>
      <c r="S350" s="556"/>
      <c r="T350" s="556"/>
      <c r="U350" s="556"/>
      <c r="V350" s="556"/>
      <c r="W350" s="556"/>
      <c r="X350" s="556"/>
      <c r="Y350" s="556"/>
      <c r="Z350" s="556"/>
      <c r="AA350" s="556"/>
      <c r="AB350" s="556"/>
      <c r="AC350" s="556"/>
      <c r="AD350" s="557"/>
      <c r="AE350" s="557"/>
      <c r="AF350" s="557"/>
      <c r="AG350" s="557"/>
      <c r="AH350" s="557"/>
      <c r="AI350" s="557"/>
      <c r="AJ350" s="557"/>
      <c r="AK350" s="557"/>
      <c r="AL350" s="557"/>
      <c r="AM350" s="557"/>
      <c r="AN350" s="558"/>
      <c r="AP350" s="87" t="s">
        <v>859</v>
      </c>
      <c r="AT350" s="559" t="str">
        <f t="shared" ca="1" si="66"/>
        <v>V</v>
      </c>
      <c r="AU350" s="559">
        <f t="shared" si="69"/>
        <v>333</v>
      </c>
      <c r="AV350" s="285" t="str">
        <f t="shared" ca="1" si="67"/>
        <v>V333</v>
      </c>
      <c r="AW350" s="293">
        <f t="shared" si="64"/>
        <v>7</v>
      </c>
      <c r="AX350" s="285" t="str">
        <f t="shared" ca="1" si="62"/>
        <v>7. Ownership - Capital Costs</v>
      </c>
      <c r="AY350" s="293" t="s">
        <v>1570</v>
      </c>
      <c r="AZ350" s="285" t="s">
        <v>1586</v>
      </c>
      <c r="BA350" s="285">
        <v>2037</v>
      </c>
      <c r="BB350" s="285" t="str">
        <f t="shared" ca="1" si="68"/>
        <v>7_V333_Wind_turbines_2037</v>
      </c>
      <c r="BC350" s="285" t="s">
        <v>574</v>
      </c>
      <c r="BD350" s="285"/>
      <c r="BE350" s="293" t="str">
        <f t="shared" si="65"/>
        <v>&gt;=0</v>
      </c>
      <c r="BF350" s="293" t="s">
        <v>84</v>
      </c>
      <c r="BG350" s="293" t="s">
        <v>84</v>
      </c>
    </row>
    <row r="351" spans="1:59" ht="13.5" hidden="1" thickBot="1">
      <c r="A351" s="197"/>
      <c r="B351" s="763"/>
      <c r="C351" s="249"/>
      <c r="D351" s="764"/>
      <c r="E351" s="556"/>
      <c r="F351" s="556"/>
      <c r="G351" s="556"/>
      <c r="H351" s="556"/>
      <c r="I351" s="556"/>
      <c r="J351" s="556"/>
      <c r="K351" s="556"/>
      <c r="L351" s="556"/>
      <c r="M351" s="556"/>
      <c r="N351" s="556"/>
      <c r="O351" s="556"/>
      <c r="P351" s="556"/>
      <c r="Q351" s="556"/>
      <c r="R351" s="556"/>
      <c r="S351" s="556"/>
      <c r="T351" s="556"/>
      <c r="U351" s="556"/>
      <c r="V351" s="556"/>
      <c r="W351" s="556"/>
      <c r="X351" s="556"/>
      <c r="Y351" s="556"/>
      <c r="Z351" s="556"/>
      <c r="AA351" s="556"/>
      <c r="AB351" s="556"/>
      <c r="AC351" s="556"/>
      <c r="AD351" s="557"/>
      <c r="AE351" s="557"/>
      <c r="AF351" s="557"/>
      <c r="AG351" s="557"/>
      <c r="AH351" s="557"/>
      <c r="AI351" s="557"/>
      <c r="AJ351" s="557"/>
      <c r="AK351" s="557"/>
      <c r="AL351" s="557"/>
      <c r="AM351" s="557"/>
      <c r="AN351" s="558"/>
      <c r="AP351" s="87" t="s">
        <v>859</v>
      </c>
      <c r="AT351" s="559" t="str">
        <f t="shared" ca="1" si="66"/>
        <v>W</v>
      </c>
      <c r="AU351" s="559">
        <f t="shared" si="69"/>
        <v>333</v>
      </c>
      <c r="AV351" s="285" t="str">
        <f t="shared" ca="1" si="67"/>
        <v>W333</v>
      </c>
      <c r="AW351" s="293">
        <f t="shared" si="64"/>
        <v>7</v>
      </c>
      <c r="AX351" s="285" t="str">
        <f t="shared" ca="1" si="62"/>
        <v>7. Ownership - Capital Costs</v>
      </c>
      <c r="AY351" s="293" t="s">
        <v>1570</v>
      </c>
      <c r="AZ351" s="285" t="s">
        <v>1586</v>
      </c>
      <c r="BA351" s="285">
        <v>2038</v>
      </c>
      <c r="BB351" s="285" t="str">
        <f t="shared" ca="1" si="68"/>
        <v>7_W333_Wind_turbines_2038</v>
      </c>
      <c r="BC351" s="285" t="s">
        <v>574</v>
      </c>
      <c r="BD351" s="285"/>
      <c r="BE351" s="293" t="str">
        <f t="shared" si="65"/>
        <v>&gt;=0</v>
      </c>
      <c r="BF351" s="293" t="s">
        <v>84</v>
      </c>
      <c r="BG351" s="293" t="s">
        <v>84</v>
      </c>
    </row>
    <row r="352" spans="1:59" ht="13.5" hidden="1" thickBot="1">
      <c r="A352" s="197"/>
      <c r="B352" s="763"/>
      <c r="C352" s="249"/>
      <c r="D352" s="764"/>
      <c r="E352" s="556"/>
      <c r="F352" s="556"/>
      <c r="G352" s="556"/>
      <c r="H352" s="556"/>
      <c r="I352" s="556"/>
      <c r="J352" s="556"/>
      <c r="K352" s="556"/>
      <c r="L352" s="556"/>
      <c r="M352" s="556"/>
      <c r="N352" s="556"/>
      <c r="O352" s="556"/>
      <c r="P352" s="556"/>
      <c r="Q352" s="556"/>
      <c r="R352" s="556"/>
      <c r="S352" s="556"/>
      <c r="T352" s="556"/>
      <c r="U352" s="556"/>
      <c r="V352" s="556"/>
      <c r="W352" s="556"/>
      <c r="X352" s="556"/>
      <c r="Y352" s="556"/>
      <c r="Z352" s="556"/>
      <c r="AA352" s="556"/>
      <c r="AB352" s="556"/>
      <c r="AC352" s="556"/>
      <c r="AD352" s="557"/>
      <c r="AE352" s="557"/>
      <c r="AF352" s="557"/>
      <c r="AG352" s="557"/>
      <c r="AH352" s="557"/>
      <c r="AI352" s="557"/>
      <c r="AJ352" s="557"/>
      <c r="AK352" s="557"/>
      <c r="AL352" s="557"/>
      <c r="AM352" s="557"/>
      <c r="AN352" s="558"/>
      <c r="AP352" s="87" t="s">
        <v>859</v>
      </c>
      <c r="AT352" s="559" t="str">
        <f t="shared" ca="1" si="66"/>
        <v>X</v>
      </c>
      <c r="AU352" s="559">
        <f t="shared" si="69"/>
        <v>333</v>
      </c>
      <c r="AV352" s="285" t="str">
        <f t="shared" ca="1" si="67"/>
        <v>X333</v>
      </c>
      <c r="AW352" s="293">
        <f t="shared" si="64"/>
        <v>7</v>
      </c>
      <c r="AX352" s="285" t="str">
        <f t="shared" ca="1" si="62"/>
        <v>7. Ownership - Capital Costs</v>
      </c>
      <c r="AY352" s="293" t="s">
        <v>1570</v>
      </c>
      <c r="AZ352" s="285" t="s">
        <v>1586</v>
      </c>
      <c r="BA352" s="285">
        <v>2039</v>
      </c>
      <c r="BB352" s="285" t="str">
        <f t="shared" ca="1" si="68"/>
        <v>7_X333_Wind_turbines_2039</v>
      </c>
      <c r="BC352" s="285" t="s">
        <v>574</v>
      </c>
      <c r="BD352" s="285"/>
      <c r="BE352" s="293" t="str">
        <f t="shared" si="65"/>
        <v>&gt;=0</v>
      </c>
      <c r="BF352" s="293" t="s">
        <v>84</v>
      </c>
      <c r="BG352" s="293" t="s">
        <v>84</v>
      </c>
    </row>
    <row r="353" spans="1:59" ht="13.5" hidden="1" thickBot="1">
      <c r="A353" s="197"/>
      <c r="B353" s="763"/>
      <c r="C353" s="249"/>
      <c r="D353" s="764"/>
      <c r="E353" s="556"/>
      <c r="F353" s="556"/>
      <c r="G353" s="556"/>
      <c r="H353" s="556"/>
      <c r="I353" s="556"/>
      <c r="J353" s="556"/>
      <c r="K353" s="556"/>
      <c r="L353" s="556"/>
      <c r="M353" s="556"/>
      <c r="N353" s="556"/>
      <c r="O353" s="556"/>
      <c r="P353" s="556"/>
      <c r="Q353" s="556"/>
      <c r="R353" s="556"/>
      <c r="S353" s="556"/>
      <c r="T353" s="556"/>
      <c r="U353" s="556"/>
      <c r="V353" s="556"/>
      <c r="W353" s="556"/>
      <c r="X353" s="556"/>
      <c r="Y353" s="556"/>
      <c r="Z353" s="556"/>
      <c r="AA353" s="556"/>
      <c r="AB353" s="556"/>
      <c r="AC353" s="556"/>
      <c r="AD353" s="557"/>
      <c r="AE353" s="557"/>
      <c r="AF353" s="557"/>
      <c r="AG353" s="557"/>
      <c r="AH353" s="557"/>
      <c r="AI353" s="557"/>
      <c r="AJ353" s="557"/>
      <c r="AK353" s="557"/>
      <c r="AL353" s="557"/>
      <c r="AM353" s="557"/>
      <c r="AN353" s="558"/>
      <c r="AP353" s="87" t="s">
        <v>859</v>
      </c>
      <c r="AT353" s="559" t="str">
        <f t="shared" ca="1" si="66"/>
        <v>Y</v>
      </c>
      <c r="AU353" s="559">
        <f t="shared" si="69"/>
        <v>333</v>
      </c>
      <c r="AV353" s="285" t="str">
        <f t="shared" ca="1" si="67"/>
        <v>Y333</v>
      </c>
      <c r="AW353" s="293">
        <f t="shared" si="64"/>
        <v>7</v>
      </c>
      <c r="AX353" s="285" t="str">
        <f t="shared" ca="1" si="62"/>
        <v>7. Ownership - Capital Costs</v>
      </c>
      <c r="AY353" s="293" t="s">
        <v>1570</v>
      </c>
      <c r="AZ353" s="285" t="s">
        <v>1586</v>
      </c>
      <c r="BA353" s="285">
        <v>2040</v>
      </c>
      <c r="BB353" s="285" t="str">
        <f t="shared" ca="1" si="68"/>
        <v>7_Y333_Wind_turbines_2040</v>
      </c>
      <c r="BC353" s="285" t="s">
        <v>574</v>
      </c>
      <c r="BD353" s="285"/>
      <c r="BE353" s="293" t="str">
        <f t="shared" si="65"/>
        <v>&gt;=0</v>
      </c>
      <c r="BF353" s="293" t="s">
        <v>84</v>
      </c>
      <c r="BG353" s="293" t="s">
        <v>84</v>
      </c>
    </row>
    <row r="354" spans="1:59" ht="13.5" hidden="1" thickBot="1">
      <c r="A354" s="197"/>
      <c r="B354" s="763"/>
      <c r="C354" s="249"/>
      <c r="D354" s="764"/>
      <c r="E354" s="556"/>
      <c r="F354" s="556"/>
      <c r="G354" s="556"/>
      <c r="H354" s="556"/>
      <c r="I354" s="556"/>
      <c r="J354" s="556"/>
      <c r="K354" s="556"/>
      <c r="L354" s="556"/>
      <c r="M354" s="556"/>
      <c r="N354" s="556"/>
      <c r="O354" s="556"/>
      <c r="P354" s="556"/>
      <c r="Q354" s="556"/>
      <c r="R354" s="556"/>
      <c r="S354" s="556"/>
      <c r="T354" s="556"/>
      <c r="U354" s="556"/>
      <c r="V354" s="556"/>
      <c r="W354" s="556"/>
      <c r="X354" s="556"/>
      <c r="Y354" s="556"/>
      <c r="Z354" s="556"/>
      <c r="AA354" s="556"/>
      <c r="AB354" s="556"/>
      <c r="AC354" s="556"/>
      <c r="AD354" s="557"/>
      <c r="AE354" s="557"/>
      <c r="AF354" s="557"/>
      <c r="AG354" s="557"/>
      <c r="AH354" s="557"/>
      <c r="AI354" s="557"/>
      <c r="AJ354" s="557"/>
      <c r="AK354" s="557"/>
      <c r="AL354" s="557"/>
      <c r="AM354" s="557"/>
      <c r="AN354" s="558"/>
      <c r="AP354" s="87" t="s">
        <v>859</v>
      </c>
      <c r="AT354" s="559" t="str">
        <f t="shared" ca="1" si="66"/>
        <v>Z</v>
      </c>
      <c r="AU354" s="559">
        <f t="shared" si="69"/>
        <v>333</v>
      </c>
      <c r="AV354" s="285" t="str">
        <f t="shared" ca="1" si="67"/>
        <v>Z333</v>
      </c>
      <c r="AW354" s="293">
        <f t="shared" si="64"/>
        <v>7</v>
      </c>
      <c r="AX354" s="285" t="str">
        <f t="shared" ca="1" si="62"/>
        <v>7. Ownership - Capital Costs</v>
      </c>
      <c r="AY354" s="293" t="s">
        <v>1570</v>
      </c>
      <c r="AZ354" s="285" t="s">
        <v>1586</v>
      </c>
      <c r="BA354" s="285">
        <v>2041</v>
      </c>
      <c r="BB354" s="285" t="str">
        <f t="shared" ca="1" si="68"/>
        <v>7_Z333_Wind_turbines_2041</v>
      </c>
      <c r="BC354" s="285" t="s">
        <v>574</v>
      </c>
      <c r="BD354" s="285"/>
      <c r="BE354" s="293" t="str">
        <f t="shared" si="65"/>
        <v>&gt;=0</v>
      </c>
      <c r="BF354" s="293" t="s">
        <v>84</v>
      </c>
      <c r="BG354" s="293" t="s">
        <v>84</v>
      </c>
    </row>
    <row r="355" spans="1:59" ht="13.5" hidden="1" thickBot="1">
      <c r="A355" s="197"/>
      <c r="B355" s="763"/>
      <c r="C355" s="249"/>
      <c r="D355" s="764"/>
      <c r="E355" s="556"/>
      <c r="F355" s="556"/>
      <c r="G355" s="556"/>
      <c r="H355" s="556"/>
      <c r="I355" s="556"/>
      <c r="J355" s="556"/>
      <c r="K355" s="556"/>
      <c r="L355" s="556"/>
      <c r="M355" s="556"/>
      <c r="N355" s="556"/>
      <c r="O355" s="556"/>
      <c r="P355" s="556"/>
      <c r="Q355" s="556"/>
      <c r="R355" s="556"/>
      <c r="S355" s="556"/>
      <c r="T355" s="556"/>
      <c r="U355" s="556"/>
      <c r="V355" s="556"/>
      <c r="W355" s="556"/>
      <c r="X355" s="556"/>
      <c r="Y355" s="556"/>
      <c r="Z355" s="556"/>
      <c r="AA355" s="556"/>
      <c r="AB355" s="556"/>
      <c r="AC355" s="556"/>
      <c r="AD355" s="557"/>
      <c r="AE355" s="557"/>
      <c r="AF355" s="557"/>
      <c r="AG355" s="557"/>
      <c r="AH355" s="557"/>
      <c r="AI355" s="557"/>
      <c r="AJ355" s="557"/>
      <c r="AK355" s="557"/>
      <c r="AL355" s="557"/>
      <c r="AM355" s="557"/>
      <c r="AN355" s="558"/>
      <c r="AP355" s="87" t="s">
        <v>859</v>
      </c>
      <c r="AT355" s="559" t="str">
        <f t="shared" ca="1" si="66"/>
        <v>AA</v>
      </c>
      <c r="AU355" s="559">
        <f t="shared" si="69"/>
        <v>333</v>
      </c>
      <c r="AV355" s="285" t="str">
        <f t="shared" ca="1" si="67"/>
        <v>AA333</v>
      </c>
      <c r="AW355" s="293">
        <f t="shared" si="64"/>
        <v>7</v>
      </c>
      <c r="AX355" s="285" t="str">
        <f t="shared" ca="1" si="62"/>
        <v>7. Ownership - Capital Costs</v>
      </c>
      <c r="AY355" s="293" t="s">
        <v>1570</v>
      </c>
      <c r="AZ355" s="285" t="s">
        <v>1586</v>
      </c>
      <c r="BA355" s="285">
        <v>2042</v>
      </c>
      <c r="BB355" s="285" t="str">
        <f t="shared" ca="1" si="68"/>
        <v>7_AA333_Wind_turbines_2042</v>
      </c>
      <c r="BC355" s="285" t="s">
        <v>574</v>
      </c>
      <c r="BD355" s="285"/>
      <c r="BE355" s="293" t="str">
        <f t="shared" si="65"/>
        <v>&gt;=0</v>
      </c>
      <c r="BF355" s="293" t="s">
        <v>84</v>
      </c>
      <c r="BG355" s="293" t="s">
        <v>84</v>
      </c>
    </row>
    <row r="356" spans="1:59" ht="13.5" hidden="1" thickBot="1">
      <c r="A356" s="197"/>
      <c r="B356" s="763"/>
      <c r="C356" s="249"/>
      <c r="D356" s="764"/>
      <c r="E356" s="556"/>
      <c r="F356" s="556"/>
      <c r="G356" s="556"/>
      <c r="H356" s="556"/>
      <c r="I356" s="556"/>
      <c r="J356" s="556"/>
      <c r="K356" s="556"/>
      <c r="L356" s="556"/>
      <c r="M356" s="556"/>
      <c r="N356" s="556"/>
      <c r="O356" s="556"/>
      <c r="P356" s="556"/>
      <c r="Q356" s="556"/>
      <c r="R356" s="556"/>
      <c r="S356" s="556"/>
      <c r="T356" s="556"/>
      <c r="U356" s="556"/>
      <c r="V356" s="556"/>
      <c r="W356" s="556"/>
      <c r="X356" s="556"/>
      <c r="Y356" s="556"/>
      <c r="Z356" s="556"/>
      <c r="AA356" s="556"/>
      <c r="AB356" s="556"/>
      <c r="AC356" s="556"/>
      <c r="AD356" s="557"/>
      <c r="AE356" s="557"/>
      <c r="AF356" s="557"/>
      <c r="AG356" s="557"/>
      <c r="AH356" s="557"/>
      <c r="AI356" s="557"/>
      <c r="AJ356" s="557"/>
      <c r="AK356" s="557"/>
      <c r="AL356" s="557"/>
      <c r="AM356" s="557"/>
      <c r="AN356" s="558"/>
      <c r="AP356" s="87" t="s">
        <v>859</v>
      </c>
      <c r="AT356" s="559" t="str">
        <f t="shared" ca="1" si="66"/>
        <v>AB</v>
      </c>
      <c r="AU356" s="559">
        <f t="shared" si="69"/>
        <v>333</v>
      </c>
      <c r="AV356" s="285" t="str">
        <f t="shared" ca="1" si="67"/>
        <v>AB333</v>
      </c>
      <c r="AW356" s="293">
        <f t="shared" si="64"/>
        <v>7</v>
      </c>
      <c r="AX356" s="285" t="str">
        <f t="shared" ca="1" si="62"/>
        <v>7. Ownership - Capital Costs</v>
      </c>
      <c r="AY356" s="293" t="s">
        <v>1570</v>
      </c>
      <c r="AZ356" s="285" t="s">
        <v>1586</v>
      </c>
      <c r="BA356" s="285">
        <v>2043</v>
      </c>
      <c r="BB356" s="285" t="str">
        <f t="shared" ca="1" si="68"/>
        <v>7_AB333_Wind_turbines_2043</v>
      </c>
      <c r="BC356" s="285" t="s">
        <v>574</v>
      </c>
      <c r="BD356" s="285"/>
      <c r="BE356" s="293" t="str">
        <f t="shared" si="65"/>
        <v>&gt;=0</v>
      </c>
      <c r="BF356" s="293" t="s">
        <v>84</v>
      </c>
      <c r="BG356" s="293" t="s">
        <v>84</v>
      </c>
    </row>
    <row r="357" spans="1:59" ht="13.5" hidden="1" thickBot="1">
      <c r="A357" s="197"/>
      <c r="B357" s="763"/>
      <c r="C357" s="249"/>
      <c r="D357" s="764"/>
      <c r="E357" s="556"/>
      <c r="F357" s="556"/>
      <c r="G357" s="556"/>
      <c r="H357" s="556"/>
      <c r="I357" s="556"/>
      <c r="J357" s="556"/>
      <c r="K357" s="556"/>
      <c r="L357" s="556"/>
      <c r="M357" s="556"/>
      <c r="N357" s="556"/>
      <c r="O357" s="556"/>
      <c r="P357" s="556"/>
      <c r="Q357" s="556"/>
      <c r="R357" s="556"/>
      <c r="S357" s="556"/>
      <c r="T357" s="556"/>
      <c r="U357" s="556"/>
      <c r="V357" s="556"/>
      <c r="W357" s="556"/>
      <c r="X357" s="556"/>
      <c r="Y357" s="556"/>
      <c r="Z357" s="556"/>
      <c r="AA357" s="556"/>
      <c r="AB357" s="556"/>
      <c r="AC357" s="556"/>
      <c r="AD357" s="557"/>
      <c r="AE357" s="557"/>
      <c r="AF357" s="557"/>
      <c r="AG357" s="557"/>
      <c r="AH357" s="557"/>
      <c r="AI357" s="557"/>
      <c r="AJ357" s="557"/>
      <c r="AK357" s="557"/>
      <c r="AL357" s="557"/>
      <c r="AM357" s="557"/>
      <c r="AN357" s="558"/>
      <c r="AP357" s="87" t="s">
        <v>859</v>
      </c>
      <c r="AT357" s="559" t="str">
        <f t="shared" ca="1" si="66"/>
        <v>AC</v>
      </c>
      <c r="AU357" s="559">
        <f t="shared" si="69"/>
        <v>333</v>
      </c>
      <c r="AV357" s="285" t="str">
        <f t="shared" ca="1" si="67"/>
        <v>AC333</v>
      </c>
      <c r="AW357" s="293">
        <f t="shared" si="64"/>
        <v>7</v>
      </c>
      <c r="AX357" s="285" t="str">
        <f t="shared" ca="1" si="62"/>
        <v>7. Ownership - Capital Costs</v>
      </c>
      <c r="AY357" s="293" t="s">
        <v>1570</v>
      </c>
      <c r="AZ357" s="285" t="s">
        <v>1586</v>
      </c>
      <c r="BA357" s="285">
        <v>2044</v>
      </c>
      <c r="BB357" s="285" t="str">
        <f t="shared" ca="1" si="68"/>
        <v>7_AC333_Wind_turbines_2044</v>
      </c>
      <c r="BC357" s="285" t="s">
        <v>574</v>
      </c>
      <c r="BD357" s="285"/>
      <c r="BE357" s="293" t="str">
        <f t="shared" si="65"/>
        <v>&gt;=0</v>
      </c>
      <c r="BF357" s="293" t="s">
        <v>84</v>
      </c>
      <c r="BG357" s="293" t="s">
        <v>84</v>
      </c>
    </row>
    <row r="358" spans="1:59" ht="13.5" hidden="1" thickBot="1">
      <c r="A358" s="197"/>
      <c r="B358" s="763"/>
      <c r="C358" s="249"/>
      <c r="D358" s="764"/>
      <c r="E358" s="556"/>
      <c r="F358" s="556"/>
      <c r="G358" s="556"/>
      <c r="H358" s="556"/>
      <c r="I358" s="556"/>
      <c r="J358" s="556"/>
      <c r="K358" s="556"/>
      <c r="L358" s="556"/>
      <c r="M358" s="556"/>
      <c r="N358" s="556"/>
      <c r="O358" s="556"/>
      <c r="P358" s="556"/>
      <c r="Q358" s="556"/>
      <c r="R358" s="556"/>
      <c r="S358" s="556"/>
      <c r="T358" s="556"/>
      <c r="U358" s="556"/>
      <c r="V358" s="556"/>
      <c r="W358" s="556"/>
      <c r="X358" s="556"/>
      <c r="Y358" s="556"/>
      <c r="Z358" s="556"/>
      <c r="AA358" s="556"/>
      <c r="AB358" s="556"/>
      <c r="AC358" s="556"/>
      <c r="AD358" s="557"/>
      <c r="AE358" s="557"/>
      <c r="AF358" s="557"/>
      <c r="AG358" s="557"/>
      <c r="AH358" s="557"/>
      <c r="AI358" s="557"/>
      <c r="AJ358" s="557"/>
      <c r="AK358" s="557"/>
      <c r="AL358" s="557"/>
      <c r="AM358" s="557"/>
      <c r="AN358" s="558"/>
      <c r="AP358" s="87" t="s">
        <v>859</v>
      </c>
      <c r="AT358" s="559" t="str">
        <f t="shared" ca="1" si="66"/>
        <v>AD</v>
      </c>
      <c r="AU358" s="559">
        <f t="shared" si="69"/>
        <v>333</v>
      </c>
      <c r="AV358" s="285" t="str">
        <f t="shared" ca="1" si="67"/>
        <v>AD333</v>
      </c>
      <c r="AW358" s="293">
        <f t="shared" si="64"/>
        <v>7</v>
      </c>
      <c r="AX358" s="285" t="str">
        <f t="shared" ca="1" si="62"/>
        <v>7. Ownership - Capital Costs</v>
      </c>
      <c r="AY358" s="293" t="s">
        <v>1570</v>
      </c>
      <c r="AZ358" s="285" t="s">
        <v>1586</v>
      </c>
      <c r="BA358" s="285">
        <v>2045</v>
      </c>
      <c r="BB358" s="285" t="str">
        <f t="shared" ca="1" si="68"/>
        <v>7_AD333_Wind_turbines_2045</v>
      </c>
      <c r="BC358" s="285" t="s">
        <v>574</v>
      </c>
      <c r="BD358" s="285"/>
      <c r="BE358" s="293" t="str">
        <f t="shared" si="65"/>
        <v>&gt;=0</v>
      </c>
      <c r="BF358" s="293" t="s">
        <v>84</v>
      </c>
      <c r="BG358" s="293" t="s">
        <v>84</v>
      </c>
    </row>
    <row r="359" spans="1:59" ht="13.5" hidden="1" thickBot="1">
      <c r="A359" s="197"/>
      <c r="B359" s="763"/>
      <c r="C359" s="249"/>
      <c r="D359" s="764"/>
      <c r="E359" s="556"/>
      <c r="F359" s="556"/>
      <c r="G359" s="556"/>
      <c r="H359" s="556"/>
      <c r="I359" s="556"/>
      <c r="J359" s="556"/>
      <c r="K359" s="556"/>
      <c r="L359" s="556"/>
      <c r="M359" s="556"/>
      <c r="N359" s="556"/>
      <c r="O359" s="556"/>
      <c r="P359" s="556"/>
      <c r="Q359" s="556"/>
      <c r="R359" s="556"/>
      <c r="S359" s="556"/>
      <c r="T359" s="556"/>
      <c r="U359" s="556"/>
      <c r="V359" s="556"/>
      <c r="W359" s="556"/>
      <c r="X359" s="556"/>
      <c r="Y359" s="556"/>
      <c r="Z359" s="556"/>
      <c r="AA359" s="556"/>
      <c r="AB359" s="556"/>
      <c r="AC359" s="556"/>
      <c r="AD359" s="557"/>
      <c r="AE359" s="557"/>
      <c r="AF359" s="557"/>
      <c r="AG359" s="557"/>
      <c r="AH359" s="557"/>
      <c r="AI359" s="557"/>
      <c r="AJ359" s="557"/>
      <c r="AK359" s="557"/>
      <c r="AL359" s="557"/>
      <c r="AM359" s="557"/>
      <c r="AN359" s="558"/>
      <c r="AP359" s="87" t="s">
        <v>859</v>
      </c>
      <c r="AT359" s="559" t="str">
        <f t="shared" ca="1" si="66"/>
        <v>AE</v>
      </c>
      <c r="AU359" s="559">
        <f t="shared" si="69"/>
        <v>333</v>
      </c>
      <c r="AV359" s="285" t="str">
        <f t="shared" ca="1" si="67"/>
        <v>AE333</v>
      </c>
      <c r="AW359" s="293">
        <f t="shared" si="64"/>
        <v>7</v>
      </c>
      <c r="AX359" s="285" t="str">
        <f t="shared" ca="1" si="62"/>
        <v>7. Ownership - Capital Costs</v>
      </c>
      <c r="AY359" s="293" t="s">
        <v>1570</v>
      </c>
      <c r="AZ359" s="285" t="s">
        <v>1586</v>
      </c>
      <c r="BA359" s="285">
        <v>2046</v>
      </c>
      <c r="BB359" s="285" t="str">
        <f t="shared" ca="1" si="68"/>
        <v>7_AE333_Wind_turbines_2046</v>
      </c>
      <c r="BC359" s="285" t="s">
        <v>574</v>
      </c>
      <c r="BD359" s="285"/>
      <c r="BE359" s="293" t="str">
        <f t="shared" si="65"/>
        <v>&gt;=0</v>
      </c>
      <c r="BF359" s="293" t="s">
        <v>84</v>
      </c>
      <c r="BG359" s="293" t="s">
        <v>84</v>
      </c>
    </row>
    <row r="360" spans="1:59" ht="13.5" hidden="1" thickBot="1">
      <c r="A360" s="197"/>
      <c r="B360" s="763"/>
      <c r="C360" s="249"/>
      <c r="D360" s="764"/>
      <c r="E360" s="556"/>
      <c r="F360" s="556"/>
      <c r="G360" s="556"/>
      <c r="H360" s="556"/>
      <c r="I360" s="556"/>
      <c r="J360" s="556"/>
      <c r="K360" s="556"/>
      <c r="L360" s="556"/>
      <c r="M360" s="556"/>
      <c r="N360" s="556"/>
      <c r="O360" s="556"/>
      <c r="P360" s="556"/>
      <c r="Q360" s="556"/>
      <c r="R360" s="556"/>
      <c r="S360" s="556"/>
      <c r="T360" s="556"/>
      <c r="U360" s="556"/>
      <c r="V360" s="556"/>
      <c r="W360" s="556"/>
      <c r="X360" s="556"/>
      <c r="Y360" s="556"/>
      <c r="Z360" s="556"/>
      <c r="AA360" s="556"/>
      <c r="AB360" s="556"/>
      <c r="AC360" s="556"/>
      <c r="AD360" s="557"/>
      <c r="AE360" s="557"/>
      <c r="AF360" s="557"/>
      <c r="AG360" s="557"/>
      <c r="AH360" s="557"/>
      <c r="AI360" s="557"/>
      <c r="AJ360" s="557"/>
      <c r="AK360" s="557"/>
      <c r="AL360" s="557"/>
      <c r="AM360" s="557"/>
      <c r="AN360" s="558"/>
      <c r="AP360" s="87" t="s">
        <v>859</v>
      </c>
      <c r="AT360" s="559" t="str">
        <f t="shared" ca="1" si="66"/>
        <v>AF</v>
      </c>
      <c r="AU360" s="559">
        <f t="shared" si="69"/>
        <v>333</v>
      </c>
      <c r="AV360" s="285" t="str">
        <f t="shared" ca="1" si="67"/>
        <v>AF333</v>
      </c>
      <c r="AW360" s="293">
        <f t="shared" si="64"/>
        <v>7</v>
      </c>
      <c r="AX360" s="285" t="str">
        <f t="shared" ca="1" si="62"/>
        <v>7. Ownership - Capital Costs</v>
      </c>
      <c r="AY360" s="293" t="s">
        <v>1570</v>
      </c>
      <c r="AZ360" s="285" t="s">
        <v>1586</v>
      </c>
      <c r="BA360" s="285">
        <v>2047</v>
      </c>
      <c r="BB360" s="285" t="str">
        <f t="shared" ca="1" si="68"/>
        <v>7_AF333_Wind_turbines_2047</v>
      </c>
      <c r="BC360" s="285" t="s">
        <v>574</v>
      </c>
      <c r="BD360" s="285"/>
      <c r="BE360" s="293" t="str">
        <f t="shared" si="65"/>
        <v>&gt;=0</v>
      </c>
      <c r="BF360" s="293" t="s">
        <v>84</v>
      </c>
      <c r="BG360" s="293" t="s">
        <v>84</v>
      </c>
    </row>
    <row r="361" spans="1:59" ht="13.5" hidden="1" thickBot="1">
      <c r="A361" s="197"/>
      <c r="B361" s="763"/>
      <c r="C361" s="249"/>
      <c r="D361" s="764"/>
      <c r="E361" s="556"/>
      <c r="F361" s="556"/>
      <c r="G361" s="556"/>
      <c r="H361" s="556"/>
      <c r="I361" s="556"/>
      <c r="J361" s="556"/>
      <c r="K361" s="556"/>
      <c r="L361" s="556"/>
      <c r="M361" s="556"/>
      <c r="N361" s="556"/>
      <c r="O361" s="556"/>
      <c r="P361" s="556"/>
      <c r="Q361" s="556"/>
      <c r="R361" s="556"/>
      <c r="S361" s="556"/>
      <c r="T361" s="556"/>
      <c r="U361" s="556"/>
      <c r="V361" s="556"/>
      <c r="W361" s="556"/>
      <c r="X361" s="556"/>
      <c r="Y361" s="556"/>
      <c r="Z361" s="556"/>
      <c r="AA361" s="556"/>
      <c r="AB361" s="556"/>
      <c r="AC361" s="556"/>
      <c r="AD361" s="557"/>
      <c r="AE361" s="557"/>
      <c r="AF361" s="557"/>
      <c r="AG361" s="557"/>
      <c r="AH361" s="557"/>
      <c r="AI361" s="557"/>
      <c r="AJ361" s="557"/>
      <c r="AK361" s="557"/>
      <c r="AL361" s="557"/>
      <c r="AM361" s="557"/>
      <c r="AN361" s="558"/>
      <c r="AP361" s="87" t="s">
        <v>859</v>
      </c>
      <c r="AT361" s="559" t="str">
        <f t="shared" ca="1" si="66"/>
        <v>AG</v>
      </c>
      <c r="AU361" s="559">
        <f t="shared" si="69"/>
        <v>333</v>
      </c>
      <c r="AV361" s="285" t="str">
        <f t="shared" ca="1" si="67"/>
        <v>AG333</v>
      </c>
      <c r="AW361" s="293">
        <f t="shared" si="64"/>
        <v>7</v>
      </c>
      <c r="AX361" s="285" t="str">
        <f t="shared" ca="1" si="62"/>
        <v>7. Ownership - Capital Costs</v>
      </c>
      <c r="AY361" s="293" t="s">
        <v>1570</v>
      </c>
      <c r="AZ361" s="285" t="s">
        <v>1586</v>
      </c>
      <c r="BA361" s="285">
        <v>2048</v>
      </c>
      <c r="BB361" s="285" t="str">
        <f t="shared" ca="1" si="68"/>
        <v>7_AG333_Wind_turbines_2048</v>
      </c>
      <c r="BC361" s="285" t="s">
        <v>574</v>
      </c>
      <c r="BD361" s="285"/>
      <c r="BE361" s="293" t="str">
        <f t="shared" si="65"/>
        <v>&gt;=0</v>
      </c>
      <c r="BF361" s="293" t="s">
        <v>84</v>
      </c>
      <c r="BG361" s="293" t="s">
        <v>84</v>
      </c>
    </row>
    <row r="362" spans="1:59" ht="13.5" hidden="1" thickBot="1">
      <c r="A362" s="197"/>
      <c r="B362" s="763"/>
      <c r="C362" s="249"/>
      <c r="D362" s="764"/>
      <c r="E362" s="556"/>
      <c r="F362" s="556"/>
      <c r="G362" s="556"/>
      <c r="H362" s="556"/>
      <c r="I362" s="556"/>
      <c r="J362" s="556"/>
      <c r="K362" s="556"/>
      <c r="L362" s="556"/>
      <c r="M362" s="556"/>
      <c r="N362" s="556"/>
      <c r="O362" s="556"/>
      <c r="P362" s="556"/>
      <c r="Q362" s="556"/>
      <c r="R362" s="556"/>
      <c r="S362" s="556"/>
      <c r="T362" s="556"/>
      <c r="U362" s="556"/>
      <c r="V362" s="556"/>
      <c r="W362" s="556"/>
      <c r="X362" s="556"/>
      <c r="Y362" s="556"/>
      <c r="Z362" s="556"/>
      <c r="AA362" s="556"/>
      <c r="AB362" s="556"/>
      <c r="AC362" s="556"/>
      <c r="AD362" s="557"/>
      <c r="AE362" s="557"/>
      <c r="AF362" s="557"/>
      <c r="AG362" s="557"/>
      <c r="AH362" s="557"/>
      <c r="AI362" s="557"/>
      <c r="AJ362" s="557"/>
      <c r="AK362" s="557"/>
      <c r="AL362" s="557"/>
      <c r="AM362" s="557"/>
      <c r="AN362" s="558"/>
      <c r="AP362" s="87" t="s">
        <v>859</v>
      </c>
      <c r="AT362" s="559" t="str">
        <f t="shared" ca="1" si="66"/>
        <v>AH</v>
      </c>
      <c r="AU362" s="559">
        <f t="shared" si="69"/>
        <v>333</v>
      </c>
      <c r="AV362" s="285" t="str">
        <f t="shared" ca="1" si="67"/>
        <v>AH333</v>
      </c>
      <c r="AW362" s="293">
        <f t="shared" si="64"/>
        <v>7</v>
      </c>
      <c r="AX362" s="285" t="str">
        <f t="shared" ca="1" si="62"/>
        <v>7. Ownership - Capital Costs</v>
      </c>
      <c r="AY362" s="293" t="s">
        <v>1570</v>
      </c>
      <c r="AZ362" s="285" t="s">
        <v>1586</v>
      </c>
      <c r="BA362" s="285">
        <v>2049</v>
      </c>
      <c r="BB362" s="285" t="str">
        <f t="shared" ca="1" si="68"/>
        <v>7_AH333_Wind_turbines_2049</v>
      </c>
      <c r="BC362" s="285" t="s">
        <v>574</v>
      </c>
      <c r="BD362" s="285"/>
      <c r="BE362" s="293" t="str">
        <f t="shared" si="65"/>
        <v>&gt;=0</v>
      </c>
      <c r="BF362" s="293" t="s">
        <v>84</v>
      </c>
      <c r="BG362" s="293" t="s">
        <v>84</v>
      </c>
    </row>
    <row r="363" spans="1:59" ht="13.5" hidden="1" thickBot="1">
      <c r="A363" s="197"/>
      <c r="B363" s="763"/>
      <c r="C363" s="249"/>
      <c r="D363" s="764"/>
      <c r="E363" s="556"/>
      <c r="F363" s="556"/>
      <c r="G363" s="556"/>
      <c r="H363" s="556"/>
      <c r="I363" s="556"/>
      <c r="J363" s="556"/>
      <c r="K363" s="556"/>
      <c r="L363" s="556"/>
      <c r="M363" s="556"/>
      <c r="N363" s="556"/>
      <c r="O363" s="556"/>
      <c r="P363" s="556"/>
      <c r="Q363" s="556"/>
      <c r="R363" s="556"/>
      <c r="S363" s="556"/>
      <c r="T363" s="556"/>
      <c r="U363" s="556"/>
      <c r="V363" s="556"/>
      <c r="W363" s="556"/>
      <c r="X363" s="556"/>
      <c r="Y363" s="556"/>
      <c r="Z363" s="556"/>
      <c r="AA363" s="556"/>
      <c r="AB363" s="556"/>
      <c r="AC363" s="556"/>
      <c r="AD363" s="557"/>
      <c r="AE363" s="557"/>
      <c r="AF363" s="557"/>
      <c r="AG363" s="557"/>
      <c r="AH363" s="557"/>
      <c r="AI363" s="557"/>
      <c r="AJ363" s="557"/>
      <c r="AK363" s="557"/>
      <c r="AL363" s="557"/>
      <c r="AM363" s="557"/>
      <c r="AN363" s="558"/>
      <c r="AP363" s="87" t="s">
        <v>859</v>
      </c>
      <c r="AT363" s="559" t="str">
        <f t="shared" ca="1" si="66"/>
        <v>AI</v>
      </c>
      <c r="AU363" s="559">
        <f t="shared" si="69"/>
        <v>333</v>
      </c>
      <c r="AV363" s="285" t="str">
        <f t="shared" ca="1" si="67"/>
        <v>AI333</v>
      </c>
      <c r="AW363" s="293">
        <f t="shared" si="64"/>
        <v>7</v>
      </c>
      <c r="AX363" s="285" t="str">
        <f t="shared" ca="1" si="62"/>
        <v>7. Ownership - Capital Costs</v>
      </c>
      <c r="AY363" s="293" t="s">
        <v>1570</v>
      </c>
      <c r="AZ363" s="285" t="s">
        <v>1586</v>
      </c>
      <c r="BA363" s="285">
        <v>2050</v>
      </c>
      <c r="BB363" s="285" t="str">
        <f t="shared" ca="1" si="68"/>
        <v>7_AI333_Wind_turbines_2050</v>
      </c>
      <c r="BC363" s="285" t="s">
        <v>574</v>
      </c>
      <c r="BD363" s="285"/>
      <c r="BE363" s="293" t="str">
        <f t="shared" si="65"/>
        <v>&gt;=0</v>
      </c>
      <c r="BF363" s="293" t="s">
        <v>84</v>
      </c>
      <c r="BG363" s="293" t="s">
        <v>84</v>
      </c>
    </row>
    <row r="364" spans="1:59" ht="13.5" hidden="1" thickBot="1">
      <c r="A364" s="197"/>
      <c r="B364" s="763"/>
      <c r="C364" s="249"/>
      <c r="D364" s="764"/>
      <c r="E364" s="556"/>
      <c r="F364" s="556"/>
      <c r="G364" s="556"/>
      <c r="H364" s="556"/>
      <c r="I364" s="556"/>
      <c r="J364" s="556"/>
      <c r="K364" s="556"/>
      <c r="L364" s="556"/>
      <c r="M364" s="556"/>
      <c r="N364" s="556"/>
      <c r="O364" s="556"/>
      <c r="P364" s="556"/>
      <c r="Q364" s="556"/>
      <c r="R364" s="556"/>
      <c r="S364" s="556"/>
      <c r="T364" s="556"/>
      <c r="U364" s="556"/>
      <c r="V364" s="556"/>
      <c r="W364" s="556"/>
      <c r="X364" s="556"/>
      <c r="Y364" s="556"/>
      <c r="Z364" s="556"/>
      <c r="AA364" s="556"/>
      <c r="AB364" s="556"/>
      <c r="AC364" s="556"/>
      <c r="AD364" s="557"/>
      <c r="AE364" s="557"/>
      <c r="AF364" s="557"/>
      <c r="AG364" s="557"/>
      <c r="AH364" s="557"/>
      <c r="AI364" s="557"/>
      <c r="AJ364" s="557"/>
      <c r="AK364" s="557"/>
      <c r="AL364" s="557"/>
      <c r="AM364" s="557"/>
      <c r="AN364" s="558"/>
      <c r="AP364" s="87" t="s">
        <v>859</v>
      </c>
      <c r="AT364" s="559" t="str">
        <f t="shared" ca="1" si="66"/>
        <v>AJ</v>
      </c>
      <c r="AU364" s="559">
        <f t="shared" si="69"/>
        <v>333</v>
      </c>
      <c r="AV364" s="285" t="str">
        <f t="shared" ca="1" si="67"/>
        <v>AJ333</v>
      </c>
      <c r="AW364" s="293">
        <f t="shared" si="64"/>
        <v>7</v>
      </c>
      <c r="AX364" s="285" t="str">
        <f t="shared" ca="1" si="62"/>
        <v>7. Ownership - Capital Costs</v>
      </c>
      <c r="AY364" s="293" t="s">
        <v>1570</v>
      </c>
      <c r="AZ364" s="285" t="s">
        <v>1586</v>
      </c>
      <c r="BA364" s="285">
        <v>2051</v>
      </c>
      <c r="BB364" s="285" t="str">
        <f t="shared" ca="1" si="68"/>
        <v>7_AJ333_Wind_turbines_2051</v>
      </c>
      <c r="BC364" s="285" t="s">
        <v>574</v>
      </c>
      <c r="BD364" s="285"/>
      <c r="BE364" s="293" t="str">
        <f t="shared" si="65"/>
        <v>&gt;=0</v>
      </c>
      <c r="BF364" s="293" t="s">
        <v>84</v>
      </c>
      <c r="BG364" s="293" t="s">
        <v>84</v>
      </c>
    </row>
    <row r="365" spans="1:59" ht="13.5" hidden="1" thickBot="1">
      <c r="A365" s="197"/>
      <c r="B365" s="763"/>
      <c r="C365" s="249"/>
      <c r="D365" s="764"/>
      <c r="E365" s="556"/>
      <c r="F365" s="556"/>
      <c r="G365" s="556"/>
      <c r="H365" s="556"/>
      <c r="I365" s="556"/>
      <c r="J365" s="556"/>
      <c r="K365" s="556"/>
      <c r="L365" s="556"/>
      <c r="M365" s="556"/>
      <c r="N365" s="556"/>
      <c r="O365" s="556"/>
      <c r="P365" s="556"/>
      <c r="Q365" s="556"/>
      <c r="R365" s="556"/>
      <c r="S365" s="556"/>
      <c r="T365" s="556"/>
      <c r="U365" s="556"/>
      <c r="V365" s="556"/>
      <c r="W365" s="556"/>
      <c r="X365" s="556"/>
      <c r="Y365" s="556"/>
      <c r="Z365" s="556"/>
      <c r="AA365" s="556"/>
      <c r="AB365" s="556"/>
      <c r="AC365" s="556"/>
      <c r="AD365" s="557"/>
      <c r="AE365" s="557"/>
      <c r="AF365" s="557"/>
      <c r="AG365" s="557"/>
      <c r="AH365" s="557"/>
      <c r="AI365" s="557"/>
      <c r="AJ365" s="557"/>
      <c r="AK365" s="557"/>
      <c r="AL365" s="557"/>
      <c r="AM365" s="557"/>
      <c r="AN365" s="558"/>
      <c r="AP365" s="87" t="s">
        <v>859</v>
      </c>
      <c r="AT365" s="559" t="str">
        <f t="shared" ca="1" si="66"/>
        <v>AK</v>
      </c>
      <c r="AU365" s="559">
        <f t="shared" si="69"/>
        <v>333</v>
      </c>
      <c r="AV365" s="285" t="str">
        <f t="shared" ca="1" si="67"/>
        <v>AK333</v>
      </c>
      <c r="AW365" s="293">
        <f t="shared" si="64"/>
        <v>7</v>
      </c>
      <c r="AX365" s="285" t="str">
        <f t="shared" ca="1" si="62"/>
        <v>7. Ownership - Capital Costs</v>
      </c>
      <c r="AY365" s="293" t="s">
        <v>1570</v>
      </c>
      <c r="AZ365" s="285" t="s">
        <v>1586</v>
      </c>
      <c r="BA365" s="285">
        <v>2052</v>
      </c>
      <c r="BB365" s="285" t="str">
        <f t="shared" ca="1" si="68"/>
        <v>7_AK333_Wind_turbines_2052</v>
      </c>
      <c r="BC365" s="285" t="s">
        <v>574</v>
      </c>
      <c r="BD365" s="285"/>
      <c r="BE365" s="293" t="str">
        <f t="shared" si="65"/>
        <v>&gt;=0</v>
      </c>
      <c r="BF365" s="293" t="s">
        <v>84</v>
      </c>
      <c r="BG365" s="293" t="s">
        <v>84</v>
      </c>
    </row>
    <row r="366" spans="1:59" ht="13.5" hidden="1" thickBot="1">
      <c r="A366" s="197"/>
      <c r="B366" s="763"/>
      <c r="C366" s="249"/>
      <c r="D366" s="764"/>
      <c r="E366" s="556"/>
      <c r="F366" s="556"/>
      <c r="G366" s="556"/>
      <c r="H366" s="556"/>
      <c r="I366" s="556"/>
      <c r="J366" s="556"/>
      <c r="K366" s="556"/>
      <c r="L366" s="556"/>
      <c r="M366" s="556"/>
      <c r="N366" s="556"/>
      <c r="O366" s="556"/>
      <c r="P366" s="556"/>
      <c r="Q366" s="556"/>
      <c r="R366" s="556"/>
      <c r="S366" s="556"/>
      <c r="T366" s="556"/>
      <c r="U366" s="556"/>
      <c r="V366" s="556"/>
      <c r="W366" s="556"/>
      <c r="X366" s="556"/>
      <c r="Y366" s="556"/>
      <c r="Z366" s="556"/>
      <c r="AA366" s="556"/>
      <c r="AB366" s="556"/>
      <c r="AC366" s="556"/>
      <c r="AD366" s="557"/>
      <c r="AE366" s="557"/>
      <c r="AF366" s="557"/>
      <c r="AG366" s="557"/>
      <c r="AH366" s="557"/>
      <c r="AI366" s="557"/>
      <c r="AJ366" s="557"/>
      <c r="AK366" s="557"/>
      <c r="AL366" s="557"/>
      <c r="AM366" s="557"/>
      <c r="AN366" s="558"/>
      <c r="AP366" s="87" t="s">
        <v>859</v>
      </c>
      <c r="AT366" s="559" t="str">
        <f t="shared" ca="1" si="66"/>
        <v>AL</v>
      </c>
      <c r="AU366" s="559">
        <f t="shared" si="69"/>
        <v>333</v>
      </c>
      <c r="AV366" s="285" t="str">
        <f t="shared" ca="1" si="67"/>
        <v>AL333</v>
      </c>
      <c r="AW366" s="293">
        <f t="shared" si="64"/>
        <v>7</v>
      </c>
      <c r="AX366" s="285" t="str">
        <f t="shared" ca="1" si="62"/>
        <v>7. Ownership - Capital Costs</v>
      </c>
      <c r="AY366" s="293" t="s">
        <v>1570</v>
      </c>
      <c r="AZ366" s="285" t="s">
        <v>1586</v>
      </c>
      <c r="BA366" s="285">
        <v>2053</v>
      </c>
      <c r="BB366" s="285" t="str">
        <f t="shared" ca="1" si="68"/>
        <v>7_AL333_Wind_turbines_2053</v>
      </c>
      <c r="BC366" s="285" t="s">
        <v>574</v>
      </c>
      <c r="BD366" s="285"/>
      <c r="BE366" s="293" t="str">
        <f t="shared" si="65"/>
        <v>&gt;=0</v>
      </c>
      <c r="BF366" s="293" t="s">
        <v>84</v>
      </c>
      <c r="BG366" s="293" t="s">
        <v>84</v>
      </c>
    </row>
    <row r="367" spans="1:59" ht="13.5" hidden="1" thickBot="1">
      <c r="A367" s="197"/>
      <c r="B367" s="763"/>
      <c r="C367" s="249"/>
      <c r="D367" s="764"/>
      <c r="E367" s="556"/>
      <c r="F367" s="556"/>
      <c r="G367" s="556"/>
      <c r="H367" s="556"/>
      <c r="I367" s="556"/>
      <c r="J367" s="556"/>
      <c r="K367" s="556"/>
      <c r="L367" s="556"/>
      <c r="M367" s="556"/>
      <c r="N367" s="556"/>
      <c r="O367" s="556"/>
      <c r="P367" s="556"/>
      <c r="Q367" s="556"/>
      <c r="R367" s="556"/>
      <c r="S367" s="556"/>
      <c r="T367" s="556"/>
      <c r="U367" s="556"/>
      <c r="V367" s="556"/>
      <c r="W367" s="556"/>
      <c r="X367" s="556"/>
      <c r="Y367" s="556"/>
      <c r="Z367" s="556"/>
      <c r="AA367" s="556"/>
      <c r="AB367" s="556"/>
      <c r="AC367" s="556"/>
      <c r="AD367" s="557"/>
      <c r="AE367" s="557"/>
      <c r="AF367" s="557"/>
      <c r="AG367" s="557"/>
      <c r="AH367" s="557"/>
      <c r="AI367" s="557"/>
      <c r="AJ367" s="557"/>
      <c r="AK367" s="557"/>
      <c r="AL367" s="557"/>
      <c r="AM367" s="557"/>
      <c r="AN367" s="558"/>
      <c r="AP367" s="87" t="s">
        <v>859</v>
      </c>
      <c r="AT367" s="559" t="str">
        <f t="shared" ca="1" si="66"/>
        <v>AM</v>
      </c>
      <c r="AU367" s="559">
        <f t="shared" si="69"/>
        <v>333</v>
      </c>
      <c r="AV367" s="285" t="str">
        <f t="shared" ca="1" si="67"/>
        <v>AM333</v>
      </c>
      <c r="AW367" s="293">
        <f t="shared" si="64"/>
        <v>7</v>
      </c>
      <c r="AX367" s="285" t="str">
        <f t="shared" ca="1" si="62"/>
        <v>7. Ownership - Capital Costs</v>
      </c>
      <c r="AY367" s="293" t="s">
        <v>1570</v>
      </c>
      <c r="AZ367" s="285" t="s">
        <v>1586</v>
      </c>
      <c r="BA367" s="285">
        <v>2054</v>
      </c>
      <c r="BB367" s="285" t="str">
        <f t="shared" ca="1" si="68"/>
        <v>7_AM333_Wind_turbines_2054</v>
      </c>
      <c r="BC367" s="285" t="s">
        <v>574</v>
      </c>
      <c r="BD367" s="285"/>
      <c r="BE367" s="293" t="str">
        <f t="shared" si="65"/>
        <v>&gt;=0</v>
      </c>
      <c r="BF367" s="293" t="s">
        <v>84</v>
      </c>
      <c r="BG367" s="293" t="s">
        <v>84</v>
      </c>
    </row>
    <row r="368" spans="1:59" ht="13.5" hidden="1" thickBot="1">
      <c r="A368" s="197"/>
      <c r="B368" s="763"/>
      <c r="C368" s="249"/>
      <c r="D368" s="764"/>
      <c r="E368" s="556"/>
      <c r="F368" s="556"/>
      <c r="G368" s="556"/>
      <c r="H368" s="556"/>
      <c r="I368" s="556"/>
      <c r="J368" s="556"/>
      <c r="K368" s="556"/>
      <c r="L368" s="556"/>
      <c r="M368" s="556"/>
      <c r="N368" s="556"/>
      <c r="O368" s="556"/>
      <c r="P368" s="556"/>
      <c r="Q368" s="556"/>
      <c r="R368" s="556"/>
      <c r="S368" s="556"/>
      <c r="T368" s="556"/>
      <c r="U368" s="556"/>
      <c r="V368" s="556"/>
      <c r="W368" s="556"/>
      <c r="X368" s="556"/>
      <c r="Y368" s="556"/>
      <c r="Z368" s="556"/>
      <c r="AA368" s="556"/>
      <c r="AB368" s="556"/>
      <c r="AC368" s="556"/>
      <c r="AD368" s="557"/>
      <c r="AE368" s="557"/>
      <c r="AF368" s="557"/>
      <c r="AG368" s="557"/>
      <c r="AH368" s="557"/>
      <c r="AI368" s="557"/>
      <c r="AJ368" s="557"/>
      <c r="AK368" s="557"/>
      <c r="AL368" s="557"/>
      <c r="AM368" s="557"/>
      <c r="AN368" s="558"/>
      <c r="AP368" s="87" t="s">
        <v>859</v>
      </c>
      <c r="AT368" s="559" t="str">
        <f t="shared" ca="1" si="66"/>
        <v>AN</v>
      </c>
      <c r="AU368" s="559">
        <f t="shared" si="69"/>
        <v>333</v>
      </c>
      <c r="AV368" s="285" t="str">
        <f t="shared" ca="1" si="67"/>
        <v>AN333</v>
      </c>
      <c r="AW368" s="293">
        <v>7</v>
      </c>
      <c r="AX368" s="285" t="str">
        <f t="shared" ca="1" si="62"/>
        <v>7. Ownership - Capital Costs</v>
      </c>
      <c r="AY368" s="293" t="s">
        <v>1570</v>
      </c>
      <c r="AZ368" s="285" t="s">
        <v>1586</v>
      </c>
      <c r="BA368" s="285" t="s">
        <v>1572</v>
      </c>
      <c r="BB368" s="285" t="str">
        <f t="shared" ca="1" si="68"/>
        <v>7_AN333_Wind_turbines_Additional_Info</v>
      </c>
      <c r="BC368" s="293" t="s">
        <v>255</v>
      </c>
      <c r="BD368" s="293">
        <v>100</v>
      </c>
      <c r="BF368" s="293" t="s">
        <v>84</v>
      </c>
      <c r="BG368" s="293" t="s">
        <v>84</v>
      </c>
    </row>
    <row r="369" spans="1:59" ht="13.5" thickBot="1">
      <c r="A369" s="197">
        <f>+A333+1</f>
        <v>12</v>
      </c>
      <c r="B369" s="763"/>
      <c r="C369" s="249" t="s">
        <v>1587</v>
      </c>
      <c r="D369" s="764" t="s">
        <v>1569</v>
      </c>
      <c r="E369" s="540"/>
      <c r="F369" s="540"/>
      <c r="G369" s="540"/>
      <c r="H369" s="540"/>
      <c r="I369" s="540"/>
      <c r="J369" s="540"/>
      <c r="K369" s="540"/>
      <c r="L369" s="540"/>
      <c r="M369" s="540"/>
      <c r="N369" s="540"/>
      <c r="O369" s="540"/>
      <c r="P369" s="540"/>
      <c r="Q369" s="540"/>
      <c r="R369" s="540"/>
      <c r="S369" s="540"/>
      <c r="T369" s="540"/>
      <c r="U369" s="540"/>
      <c r="V369" s="540"/>
      <c r="W369" s="540"/>
      <c r="X369" s="540"/>
      <c r="Y369" s="540"/>
      <c r="Z369" s="540"/>
      <c r="AA369" s="540"/>
      <c r="AB369" s="540"/>
      <c r="AC369" s="540"/>
      <c r="AD369" s="541"/>
      <c r="AE369" s="541"/>
      <c r="AF369" s="541"/>
      <c r="AG369" s="541"/>
      <c r="AH369" s="541"/>
      <c r="AI369" s="541"/>
      <c r="AJ369" s="541"/>
      <c r="AK369" s="541"/>
      <c r="AL369" s="541"/>
      <c r="AM369" s="541"/>
      <c r="AN369" s="246"/>
      <c r="AR369" s="87" t="s">
        <v>40</v>
      </c>
      <c r="AS369" s="560" t="str">
        <f ca="1">SUBSTITUTE(CELL("address",E369),"$","")</f>
        <v>E369</v>
      </c>
      <c r="AT369" s="561" t="str">
        <f ca="1">CHAR(CODE(AS369))</f>
        <v>E</v>
      </c>
      <c r="AU369" s="561">
        <f>ROW(AS369)</f>
        <v>369</v>
      </c>
      <c r="AV369" s="562" t="str">
        <f ca="1">CONCATENATE(AT369&amp;AU369)</f>
        <v>E369</v>
      </c>
      <c r="AW369" s="555">
        <f t="shared" ref="AW369:AW403" si="70">$AW$5</f>
        <v>7</v>
      </c>
      <c r="AX369" s="562" t="str">
        <f t="shared" ca="1" si="62"/>
        <v>7. Ownership - Capital Costs</v>
      </c>
      <c r="AY369" s="555" t="s">
        <v>1570</v>
      </c>
      <c r="AZ369" s="562" t="s">
        <v>1588</v>
      </c>
      <c r="BA369" s="562">
        <v>2020</v>
      </c>
      <c r="BB369" s="562" t="str">
        <f ca="1">AW369&amp;"_"&amp;AV369&amp;"_"&amp;AZ369&amp;"_"&amp;BA369</f>
        <v>7_E369_Solar_arrays_2020</v>
      </c>
      <c r="BC369" s="562" t="s">
        <v>574</v>
      </c>
      <c r="BD369" s="562"/>
      <c r="BE369" s="555" t="str">
        <f t="shared" ref="BE369:BE403" si="71">"&gt;=0"</f>
        <v>&gt;=0</v>
      </c>
      <c r="BF369" s="555" t="s">
        <v>84</v>
      </c>
      <c r="BG369" s="555" t="s">
        <v>84</v>
      </c>
    </row>
    <row r="370" spans="1:59" ht="13.5" hidden="1" thickBot="1">
      <c r="A370" s="197"/>
      <c r="B370" s="763"/>
      <c r="C370" s="249"/>
      <c r="D370" s="764"/>
      <c r="E370" s="556"/>
      <c r="F370" s="556"/>
      <c r="G370" s="556"/>
      <c r="H370" s="556"/>
      <c r="I370" s="556"/>
      <c r="J370" s="556"/>
      <c r="K370" s="556"/>
      <c r="L370" s="556"/>
      <c r="M370" s="556"/>
      <c r="N370" s="556"/>
      <c r="O370" s="556"/>
      <c r="P370" s="556"/>
      <c r="Q370" s="556"/>
      <c r="R370" s="556"/>
      <c r="S370" s="556"/>
      <c r="T370" s="556"/>
      <c r="U370" s="556"/>
      <c r="V370" s="556"/>
      <c r="W370" s="556"/>
      <c r="X370" s="556"/>
      <c r="Y370" s="556"/>
      <c r="Z370" s="556"/>
      <c r="AA370" s="556"/>
      <c r="AB370" s="556"/>
      <c r="AC370" s="556"/>
      <c r="AD370" s="557"/>
      <c r="AE370" s="557"/>
      <c r="AF370" s="557"/>
      <c r="AG370" s="557"/>
      <c r="AH370" s="557"/>
      <c r="AI370" s="557"/>
      <c r="AJ370" s="557"/>
      <c r="AK370" s="557"/>
      <c r="AL370" s="557"/>
      <c r="AM370" s="557"/>
      <c r="AN370" s="558"/>
      <c r="AP370" s="87" t="s">
        <v>859</v>
      </c>
      <c r="AT370" s="559" t="str">
        <f t="shared" ref="AT370:AT404" ca="1" si="72">IF(AT369="Z","AA",IF(LEN(AT369)=1,CHAR(CODE(AT369)+1),IF(RIGHT(AT369,1)="Z",CHAR(CODE(LEFT(AT369,1))+1),LEFT(AT369,1))&amp;CHAR(65+MOD(CODE(RIGHT(AT369,1))+1-65,26))))</f>
        <v>F</v>
      </c>
      <c r="AU370" s="559">
        <f>AU369</f>
        <v>369</v>
      </c>
      <c r="AV370" s="285" t="str">
        <f t="shared" ref="AV370:AV404" ca="1" si="73">CONCATENATE(AT370&amp;AU370)</f>
        <v>F369</v>
      </c>
      <c r="AW370" s="293">
        <f t="shared" si="70"/>
        <v>7</v>
      </c>
      <c r="AX370" s="285" t="str">
        <f t="shared" ca="1" si="62"/>
        <v>7. Ownership - Capital Costs</v>
      </c>
      <c r="AY370" s="293" t="s">
        <v>1570</v>
      </c>
      <c r="AZ370" s="285" t="s">
        <v>1588</v>
      </c>
      <c r="BA370" s="285">
        <v>2021</v>
      </c>
      <c r="BB370" s="285" t="str">
        <f t="shared" ref="BB370:BB404" ca="1" si="74">AW370&amp;"_"&amp;AV370&amp;"_"&amp;AZ370&amp;"_"&amp;BA370</f>
        <v>7_F369_Solar_arrays_2021</v>
      </c>
      <c r="BC370" s="285" t="s">
        <v>574</v>
      </c>
      <c r="BD370" s="285"/>
      <c r="BE370" s="293" t="str">
        <f t="shared" si="71"/>
        <v>&gt;=0</v>
      </c>
      <c r="BF370" s="293" t="s">
        <v>84</v>
      </c>
      <c r="BG370" s="293" t="s">
        <v>84</v>
      </c>
    </row>
    <row r="371" spans="1:59" ht="13.5" hidden="1" thickBot="1">
      <c r="A371" s="197"/>
      <c r="B371" s="763"/>
      <c r="C371" s="249"/>
      <c r="D371" s="764"/>
      <c r="E371" s="556"/>
      <c r="F371" s="556"/>
      <c r="G371" s="556"/>
      <c r="H371" s="556"/>
      <c r="I371" s="556"/>
      <c r="J371" s="556"/>
      <c r="K371" s="556"/>
      <c r="L371" s="556"/>
      <c r="M371" s="556"/>
      <c r="N371" s="556"/>
      <c r="O371" s="556"/>
      <c r="P371" s="556"/>
      <c r="Q371" s="556"/>
      <c r="R371" s="556"/>
      <c r="S371" s="556"/>
      <c r="T371" s="556"/>
      <c r="U371" s="556"/>
      <c r="V371" s="556"/>
      <c r="W371" s="556"/>
      <c r="X371" s="556"/>
      <c r="Y371" s="556"/>
      <c r="Z371" s="556"/>
      <c r="AA371" s="556"/>
      <c r="AB371" s="556"/>
      <c r="AC371" s="556"/>
      <c r="AD371" s="557"/>
      <c r="AE371" s="557"/>
      <c r="AF371" s="557"/>
      <c r="AG371" s="557"/>
      <c r="AH371" s="557"/>
      <c r="AI371" s="557"/>
      <c r="AJ371" s="557"/>
      <c r="AK371" s="557"/>
      <c r="AL371" s="557"/>
      <c r="AM371" s="557"/>
      <c r="AN371" s="558"/>
      <c r="AP371" s="87" t="s">
        <v>859</v>
      </c>
      <c r="AT371" s="559" t="str">
        <f t="shared" ca="1" si="72"/>
        <v>G</v>
      </c>
      <c r="AU371" s="559">
        <f t="shared" ref="AU371:AU404" si="75">AU370</f>
        <v>369</v>
      </c>
      <c r="AV371" s="285" t="str">
        <f t="shared" ca="1" si="73"/>
        <v>G369</v>
      </c>
      <c r="AW371" s="293">
        <f t="shared" si="70"/>
        <v>7</v>
      </c>
      <c r="AX371" s="285" t="str">
        <f t="shared" ca="1" si="62"/>
        <v>7. Ownership - Capital Costs</v>
      </c>
      <c r="AY371" s="293" t="s">
        <v>1570</v>
      </c>
      <c r="AZ371" s="285" t="s">
        <v>1588</v>
      </c>
      <c r="BA371" s="285">
        <v>2022</v>
      </c>
      <c r="BB371" s="285" t="str">
        <f t="shared" ca="1" si="74"/>
        <v>7_G369_Solar_arrays_2022</v>
      </c>
      <c r="BC371" s="285" t="s">
        <v>574</v>
      </c>
      <c r="BD371" s="285"/>
      <c r="BE371" s="293" t="str">
        <f t="shared" si="71"/>
        <v>&gt;=0</v>
      </c>
      <c r="BF371" s="293" t="s">
        <v>84</v>
      </c>
      <c r="BG371" s="293" t="s">
        <v>84</v>
      </c>
    </row>
    <row r="372" spans="1:59" ht="13.5" hidden="1" thickBot="1">
      <c r="A372" s="197"/>
      <c r="B372" s="763"/>
      <c r="C372" s="249"/>
      <c r="D372" s="764"/>
      <c r="E372" s="556"/>
      <c r="F372" s="556"/>
      <c r="G372" s="556"/>
      <c r="H372" s="556"/>
      <c r="I372" s="556"/>
      <c r="J372" s="556"/>
      <c r="K372" s="556"/>
      <c r="L372" s="556"/>
      <c r="M372" s="556"/>
      <c r="N372" s="556"/>
      <c r="O372" s="556"/>
      <c r="P372" s="556"/>
      <c r="Q372" s="556"/>
      <c r="R372" s="556"/>
      <c r="S372" s="556"/>
      <c r="T372" s="556"/>
      <c r="U372" s="556"/>
      <c r="V372" s="556"/>
      <c r="W372" s="556"/>
      <c r="X372" s="556"/>
      <c r="Y372" s="556"/>
      <c r="Z372" s="556"/>
      <c r="AA372" s="556"/>
      <c r="AB372" s="556"/>
      <c r="AC372" s="556"/>
      <c r="AD372" s="557"/>
      <c r="AE372" s="557"/>
      <c r="AF372" s="557"/>
      <c r="AG372" s="557"/>
      <c r="AH372" s="557"/>
      <c r="AI372" s="557"/>
      <c r="AJ372" s="557"/>
      <c r="AK372" s="557"/>
      <c r="AL372" s="557"/>
      <c r="AM372" s="557"/>
      <c r="AN372" s="558"/>
      <c r="AP372" s="87" t="s">
        <v>859</v>
      </c>
      <c r="AT372" s="559" t="str">
        <f t="shared" ca="1" si="72"/>
        <v>H</v>
      </c>
      <c r="AU372" s="559">
        <f t="shared" si="75"/>
        <v>369</v>
      </c>
      <c r="AV372" s="285" t="str">
        <f t="shared" ca="1" si="73"/>
        <v>H369</v>
      </c>
      <c r="AW372" s="293">
        <f t="shared" si="70"/>
        <v>7</v>
      </c>
      <c r="AX372" s="285" t="str">
        <f t="shared" ref="AX372:AX435" ca="1" si="76">MID(CELL("filename",AW372),FIND("]",CELL("filename",AW372))+1,256)</f>
        <v>7. Ownership - Capital Costs</v>
      </c>
      <c r="AY372" s="293" t="s">
        <v>1570</v>
      </c>
      <c r="AZ372" s="285" t="s">
        <v>1588</v>
      </c>
      <c r="BA372" s="285">
        <v>2023</v>
      </c>
      <c r="BB372" s="285" t="str">
        <f t="shared" ca="1" si="74"/>
        <v>7_H369_Solar_arrays_2023</v>
      </c>
      <c r="BC372" s="285" t="s">
        <v>574</v>
      </c>
      <c r="BD372" s="285"/>
      <c r="BE372" s="293" t="str">
        <f t="shared" si="71"/>
        <v>&gt;=0</v>
      </c>
      <c r="BF372" s="293" t="s">
        <v>84</v>
      </c>
      <c r="BG372" s="293" t="s">
        <v>84</v>
      </c>
    </row>
    <row r="373" spans="1:59" ht="13.5" hidden="1" thickBot="1">
      <c r="A373" s="197"/>
      <c r="B373" s="763"/>
      <c r="C373" s="249"/>
      <c r="D373" s="764"/>
      <c r="E373" s="556"/>
      <c r="F373" s="556"/>
      <c r="G373" s="556"/>
      <c r="H373" s="556"/>
      <c r="I373" s="556"/>
      <c r="J373" s="556"/>
      <c r="K373" s="556"/>
      <c r="L373" s="556"/>
      <c r="M373" s="556"/>
      <c r="N373" s="556"/>
      <c r="O373" s="556"/>
      <c r="P373" s="556"/>
      <c r="Q373" s="556"/>
      <c r="R373" s="556"/>
      <c r="S373" s="556"/>
      <c r="T373" s="556"/>
      <c r="U373" s="556"/>
      <c r="V373" s="556"/>
      <c r="W373" s="556"/>
      <c r="X373" s="556"/>
      <c r="Y373" s="556"/>
      <c r="Z373" s="556"/>
      <c r="AA373" s="556"/>
      <c r="AB373" s="556"/>
      <c r="AC373" s="556"/>
      <c r="AD373" s="557"/>
      <c r="AE373" s="557"/>
      <c r="AF373" s="557"/>
      <c r="AG373" s="557"/>
      <c r="AH373" s="557"/>
      <c r="AI373" s="557"/>
      <c r="AJ373" s="557"/>
      <c r="AK373" s="557"/>
      <c r="AL373" s="557"/>
      <c r="AM373" s="557"/>
      <c r="AN373" s="558"/>
      <c r="AP373" s="87" t="s">
        <v>859</v>
      </c>
      <c r="AT373" s="559" t="str">
        <f t="shared" ca="1" si="72"/>
        <v>I</v>
      </c>
      <c r="AU373" s="559">
        <f t="shared" si="75"/>
        <v>369</v>
      </c>
      <c r="AV373" s="285" t="str">
        <f t="shared" ca="1" si="73"/>
        <v>I369</v>
      </c>
      <c r="AW373" s="293">
        <f t="shared" si="70"/>
        <v>7</v>
      </c>
      <c r="AX373" s="285" t="str">
        <f t="shared" ca="1" si="76"/>
        <v>7. Ownership - Capital Costs</v>
      </c>
      <c r="AY373" s="293" t="s">
        <v>1570</v>
      </c>
      <c r="AZ373" s="285" t="s">
        <v>1588</v>
      </c>
      <c r="BA373" s="285">
        <v>2024</v>
      </c>
      <c r="BB373" s="285" t="str">
        <f t="shared" ca="1" si="74"/>
        <v>7_I369_Solar_arrays_2024</v>
      </c>
      <c r="BC373" s="285" t="s">
        <v>574</v>
      </c>
      <c r="BD373" s="285"/>
      <c r="BE373" s="293" t="str">
        <f t="shared" si="71"/>
        <v>&gt;=0</v>
      </c>
      <c r="BF373" s="293" t="s">
        <v>84</v>
      </c>
      <c r="BG373" s="293" t="s">
        <v>84</v>
      </c>
    </row>
    <row r="374" spans="1:59" ht="13.5" hidden="1" thickBot="1">
      <c r="A374" s="197"/>
      <c r="B374" s="763"/>
      <c r="C374" s="249"/>
      <c r="D374" s="764"/>
      <c r="E374" s="556"/>
      <c r="F374" s="556"/>
      <c r="G374" s="556"/>
      <c r="H374" s="556"/>
      <c r="I374" s="556"/>
      <c r="J374" s="556"/>
      <c r="K374" s="556"/>
      <c r="L374" s="556"/>
      <c r="M374" s="556"/>
      <c r="N374" s="556"/>
      <c r="O374" s="556"/>
      <c r="P374" s="556"/>
      <c r="Q374" s="556"/>
      <c r="R374" s="556"/>
      <c r="S374" s="556"/>
      <c r="T374" s="556"/>
      <c r="U374" s="556"/>
      <c r="V374" s="556"/>
      <c r="W374" s="556"/>
      <c r="X374" s="556"/>
      <c r="Y374" s="556"/>
      <c r="Z374" s="556"/>
      <c r="AA374" s="556"/>
      <c r="AB374" s="556"/>
      <c r="AC374" s="556"/>
      <c r="AD374" s="557"/>
      <c r="AE374" s="557"/>
      <c r="AF374" s="557"/>
      <c r="AG374" s="557"/>
      <c r="AH374" s="557"/>
      <c r="AI374" s="557"/>
      <c r="AJ374" s="557"/>
      <c r="AK374" s="557"/>
      <c r="AL374" s="557"/>
      <c r="AM374" s="557"/>
      <c r="AN374" s="558"/>
      <c r="AP374" s="87" t="s">
        <v>859</v>
      </c>
      <c r="AT374" s="559" t="str">
        <f t="shared" ca="1" si="72"/>
        <v>J</v>
      </c>
      <c r="AU374" s="559">
        <f t="shared" si="75"/>
        <v>369</v>
      </c>
      <c r="AV374" s="285" t="str">
        <f t="shared" ca="1" si="73"/>
        <v>J369</v>
      </c>
      <c r="AW374" s="293">
        <f t="shared" si="70"/>
        <v>7</v>
      </c>
      <c r="AX374" s="285" t="str">
        <f t="shared" ca="1" si="76"/>
        <v>7. Ownership - Capital Costs</v>
      </c>
      <c r="AY374" s="293" t="s">
        <v>1570</v>
      </c>
      <c r="AZ374" s="285" t="s">
        <v>1588</v>
      </c>
      <c r="BA374" s="285">
        <v>2025</v>
      </c>
      <c r="BB374" s="285" t="str">
        <f t="shared" ca="1" si="74"/>
        <v>7_J369_Solar_arrays_2025</v>
      </c>
      <c r="BC374" s="285" t="s">
        <v>574</v>
      </c>
      <c r="BD374" s="285"/>
      <c r="BE374" s="293" t="str">
        <f t="shared" si="71"/>
        <v>&gt;=0</v>
      </c>
      <c r="BF374" s="293" t="s">
        <v>84</v>
      </c>
      <c r="BG374" s="293" t="s">
        <v>84</v>
      </c>
    </row>
    <row r="375" spans="1:59" ht="13.5" hidden="1" thickBot="1">
      <c r="A375" s="197"/>
      <c r="B375" s="763"/>
      <c r="C375" s="249"/>
      <c r="D375" s="764"/>
      <c r="E375" s="556"/>
      <c r="F375" s="556"/>
      <c r="G375" s="556"/>
      <c r="H375" s="556"/>
      <c r="I375" s="556"/>
      <c r="J375" s="556"/>
      <c r="K375" s="556"/>
      <c r="L375" s="556"/>
      <c r="M375" s="556"/>
      <c r="N375" s="556"/>
      <c r="O375" s="556"/>
      <c r="P375" s="556"/>
      <c r="Q375" s="556"/>
      <c r="R375" s="556"/>
      <c r="S375" s="556"/>
      <c r="T375" s="556"/>
      <c r="U375" s="556"/>
      <c r="V375" s="556"/>
      <c r="W375" s="556"/>
      <c r="X375" s="556"/>
      <c r="Y375" s="556"/>
      <c r="Z375" s="556"/>
      <c r="AA375" s="556"/>
      <c r="AB375" s="556"/>
      <c r="AC375" s="556"/>
      <c r="AD375" s="557"/>
      <c r="AE375" s="557"/>
      <c r="AF375" s="557"/>
      <c r="AG375" s="557"/>
      <c r="AH375" s="557"/>
      <c r="AI375" s="557"/>
      <c r="AJ375" s="557"/>
      <c r="AK375" s="557"/>
      <c r="AL375" s="557"/>
      <c r="AM375" s="557"/>
      <c r="AN375" s="558"/>
      <c r="AP375" s="87" t="s">
        <v>859</v>
      </c>
      <c r="AT375" s="559" t="str">
        <f t="shared" ca="1" si="72"/>
        <v>K</v>
      </c>
      <c r="AU375" s="559">
        <f t="shared" si="75"/>
        <v>369</v>
      </c>
      <c r="AV375" s="285" t="str">
        <f t="shared" ca="1" si="73"/>
        <v>K369</v>
      </c>
      <c r="AW375" s="293">
        <f t="shared" si="70"/>
        <v>7</v>
      </c>
      <c r="AX375" s="285" t="str">
        <f t="shared" ca="1" si="76"/>
        <v>7. Ownership - Capital Costs</v>
      </c>
      <c r="AY375" s="293" t="s">
        <v>1570</v>
      </c>
      <c r="AZ375" s="285" t="s">
        <v>1588</v>
      </c>
      <c r="BA375" s="285">
        <v>2026</v>
      </c>
      <c r="BB375" s="285" t="str">
        <f t="shared" ca="1" si="74"/>
        <v>7_K369_Solar_arrays_2026</v>
      </c>
      <c r="BC375" s="285" t="s">
        <v>574</v>
      </c>
      <c r="BD375" s="285"/>
      <c r="BE375" s="293" t="str">
        <f t="shared" si="71"/>
        <v>&gt;=0</v>
      </c>
      <c r="BF375" s="293" t="s">
        <v>84</v>
      </c>
      <c r="BG375" s="293" t="s">
        <v>84</v>
      </c>
    </row>
    <row r="376" spans="1:59" ht="13.5" hidden="1" thickBot="1">
      <c r="A376" s="197"/>
      <c r="B376" s="763"/>
      <c r="C376" s="249"/>
      <c r="D376" s="764"/>
      <c r="E376" s="556"/>
      <c r="F376" s="556"/>
      <c r="G376" s="556"/>
      <c r="H376" s="556"/>
      <c r="I376" s="556"/>
      <c r="J376" s="556"/>
      <c r="K376" s="556"/>
      <c r="L376" s="556"/>
      <c r="M376" s="556"/>
      <c r="N376" s="556"/>
      <c r="O376" s="556"/>
      <c r="P376" s="556"/>
      <c r="Q376" s="556"/>
      <c r="R376" s="556"/>
      <c r="S376" s="556"/>
      <c r="T376" s="556"/>
      <c r="U376" s="556"/>
      <c r="V376" s="556"/>
      <c r="W376" s="556"/>
      <c r="X376" s="556"/>
      <c r="Y376" s="556"/>
      <c r="Z376" s="556"/>
      <c r="AA376" s="556"/>
      <c r="AB376" s="556"/>
      <c r="AC376" s="556"/>
      <c r="AD376" s="557"/>
      <c r="AE376" s="557"/>
      <c r="AF376" s="557"/>
      <c r="AG376" s="557"/>
      <c r="AH376" s="557"/>
      <c r="AI376" s="557"/>
      <c r="AJ376" s="557"/>
      <c r="AK376" s="557"/>
      <c r="AL376" s="557"/>
      <c r="AM376" s="557"/>
      <c r="AN376" s="558"/>
      <c r="AP376" s="87" t="s">
        <v>859</v>
      </c>
      <c r="AT376" s="559" t="str">
        <f t="shared" ca="1" si="72"/>
        <v>L</v>
      </c>
      <c r="AU376" s="559">
        <f t="shared" si="75"/>
        <v>369</v>
      </c>
      <c r="AV376" s="285" t="str">
        <f t="shared" ca="1" si="73"/>
        <v>L369</v>
      </c>
      <c r="AW376" s="293">
        <f t="shared" si="70"/>
        <v>7</v>
      </c>
      <c r="AX376" s="285" t="str">
        <f t="shared" ca="1" si="76"/>
        <v>7. Ownership - Capital Costs</v>
      </c>
      <c r="AY376" s="293" t="s">
        <v>1570</v>
      </c>
      <c r="AZ376" s="285" t="s">
        <v>1588</v>
      </c>
      <c r="BA376" s="285">
        <v>2027</v>
      </c>
      <c r="BB376" s="285" t="str">
        <f t="shared" ca="1" si="74"/>
        <v>7_L369_Solar_arrays_2027</v>
      </c>
      <c r="BC376" s="285" t="s">
        <v>574</v>
      </c>
      <c r="BD376" s="285"/>
      <c r="BE376" s="293" t="str">
        <f t="shared" si="71"/>
        <v>&gt;=0</v>
      </c>
      <c r="BF376" s="293" t="s">
        <v>84</v>
      </c>
      <c r="BG376" s="293" t="s">
        <v>84</v>
      </c>
    </row>
    <row r="377" spans="1:59" ht="13.5" hidden="1" thickBot="1">
      <c r="A377" s="197"/>
      <c r="B377" s="763"/>
      <c r="C377" s="249"/>
      <c r="D377" s="764"/>
      <c r="E377" s="556"/>
      <c r="F377" s="556"/>
      <c r="G377" s="556"/>
      <c r="H377" s="556"/>
      <c r="I377" s="556"/>
      <c r="J377" s="556"/>
      <c r="K377" s="556"/>
      <c r="L377" s="556"/>
      <c r="M377" s="556"/>
      <c r="N377" s="556"/>
      <c r="O377" s="556"/>
      <c r="P377" s="556"/>
      <c r="Q377" s="556"/>
      <c r="R377" s="556"/>
      <c r="S377" s="556"/>
      <c r="T377" s="556"/>
      <c r="U377" s="556"/>
      <c r="V377" s="556"/>
      <c r="W377" s="556"/>
      <c r="X377" s="556"/>
      <c r="Y377" s="556"/>
      <c r="Z377" s="556"/>
      <c r="AA377" s="556"/>
      <c r="AB377" s="556"/>
      <c r="AC377" s="556"/>
      <c r="AD377" s="557"/>
      <c r="AE377" s="557"/>
      <c r="AF377" s="557"/>
      <c r="AG377" s="557"/>
      <c r="AH377" s="557"/>
      <c r="AI377" s="557"/>
      <c r="AJ377" s="557"/>
      <c r="AK377" s="557"/>
      <c r="AL377" s="557"/>
      <c r="AM377" s="557"/>
      <c r="AN377" s="558"/>
      <c r="AP377" s="87" t="s">
        <v>859</v>
      </c>
      <c r="AT377" s="559" t="str">
        <f t="shared" ca="1" si="72"/>
        <v>M</v>
      </c>
      <c r="AU377" s="559">
        <f t="shared" si="75"/>
        <v>369</v>
      </c>
      <c r="AV377" s="285" t="str">
        <f t="shared" ca="1" si="73"/>
        <v>M369</v>
      </c>
      <c r="AW377" s="293">
        <f t="shared" si="70"/>
        <v>7</v>
      </c>
      <c r="AX377" s="285" t="str">
        <f t="shared" ca="1" si="76"/>
        <v>7. Ownership - Capital Costs</v>
      </c>
      <c r="AY377" s="293" t="s">
        <v>1570</v>
      </c>
      <c r="AZ377" s="285" t="s">
        <v>1588</v>
      </c>
      <c r="BA377" s="285">
        <v>2028</v>
      </c>
      <c r="BB377" s="285" t="str">
        <f t="shared" ca="1" si="74"/>
        <v>7_M369_Solar_arrays_2028</v>
      </c>
      <c r="BC377" s="285" t="s">
        <v>574</v>
      </c>
      <c r="BD377" s="285"/>
      <c r="BE377" s="293" t="str">
        <f t="shared" si="71"/>
        <v>&gt;=0</v>
      </c>
      <c r="BF377" s="293" t="s">
        <v>84</v>
      </c>
      <c r="BG377" s="293" t="s">
        <v>84</v>
      </c>
    </row>
    <row r="378" spans="1:59" ht="13.5" hidden="1" thickBot="1">
      <c r="A378" s="197"/>
      <c r="B378" s="763"/>
      <c r="C378" s="249"/>
      <c r="D378" s="764"/>
      <c r="E378" s="556"/>
      <c r="F378" s="556"/>
      <c r="G378" s="556"/>
      <c r="H378" s="556"/>
      <c r="I378" s="556"/>
      <c r="J378" s="556"/>
      <c r="K378" s="556"/>
      <c r="L378" s="556"/>
      <c r="M378" s="556"/>
      <c r="N378" s="556"/>
      <c r="O378" s="556"/>
      <c r="P378" s="556"/>
      <c r="Q378" s="556"/>
      <c r="R378" s="556"/>
      <c r="S378" s="556"/>
      <c r="T378" s="556"/>
      <c r="U378" s="556"/>
      <c r="V378" s="556"/>
      <c r="W378" s="556"/>
      <c r="X378" s="556"/>
      <c r="Y378" s="556"/>
      <c r="Z378" s="556"/>
      <c r="AA378" s="556"/>
      <c r="AB378" s="556"/>
      <c r="AC378" s="556"/>
      <c r="AD378" s="557"/>
      <c r="AE378" s="557"/>
      <c r="AF378" s="557"/>
      <c r="AG378" s="557"/>
      <c r="AH378" s="557"/>
      <c r="AI378" s="557"/>
      <c r="AJ378" s="557"/>
      <c r="AK378" s="557"/>
      <c r="AL378" s="557"/>
      <c r="AM378" s="557"/>
      <c r="AN378" s="558"/>
      <c r="AP378" s="87" t="s">
        <v>859</v>
      </c>
      <c r="AT378" s="559" t="str">
        <f t="shared" ca="1" si="72"/>
        <v>N</v>
      </c>
      <c r="AU378" s="559">
        <f t="shared" si="75"/>
        <v>369</v>
      </c>
      <c r="AV378" s="285" t="str">
        <f t="shared" ca="1" si="73"/>
        <v>N369</v>
      </c>
      <c r="AW378" s="293">
        <f t="shared" si="70"/>
        <v>7</v>
      </c>
      <c r="AX378" s="285" t="str">
        <f t="shared" ca="1" si="76"/>
        <v>7. Ownership - Capital Costs</v>
      </c>
      <c r="AY378" s="293" t="s">
        <v>1570</v>
      </c>
      <c r="AZ378" s="285" t="s">
        <v>1588</v>
      </c>
      <c r="BA378" s="285">
        <v>2029</v>
      </c>
      <c r="BB378" s="285" t="str">
        <f t="shared" ca="1" si="74"/>
        <v>7_N369_Solar_arrays_2029</v>
      </c>
      <c r="BC378" s="285" t="s">
        <v>574</v>
      </c>
      <c r="BD378" s="285"/>
      <c r="BE378" s="293" t="str">
        <f t="shared" si="71"/>
        <v>&gt;=0</v>
      </c>
      <c r="BF378" s="293" t="s">
        <v>84</v>
      </c>
      <c r="BG378" s="293" t="s">
        <v>84</v>
      </c>
    </row>
    <row r="379" spans="1:59" ht="13.5" hidden="1" thickBot="1">
      <c r="A379" s="197"/>
      <c r="B379" s="763"/>
      <c r="C379" s="249"/>
      <c r="D379" s="764"/>
      <c r="E379" s="556"/>
      <c r="F379" s="556"/>
      <c r="G379" s="556"/>
      <c r="H379" s="556"/>
      <c r="I379" s="556"/>
      <c r="J379" s="556"/>
      <c r="K379" s="556"/>
      <c r="L379" s="556"/>
      <c r="M379" s="556"/>
      <c r="N379" s="556"/>
      <c r="O379" s="556"/>
      <c r="P379" s="556"/>
      <c r="Q379" s="556"/>
      <c r="R379" s="556"/>
      <c r="S379" s="556"/>
      <c r="T379" s="556"/>
      <c r="U379" s="556"/>
      <c r="V379" s="556"/>
      <c r="W379" s="556"/>
      <c r="X379" s="556"/>
      <c r="Y379" s="556"/>
      <c r="Z379" s="556"/>
      <c r="AA379" s="556"/>
      <c r="AB379" s="556"/>
      <c r="AC379" s="556"/>
      <c r="AD379" s="557"/>
      <c r="AE379" s="557"/>
      <c r="AF379" s="557"/>
      <c r="AG379" s="557"/>
      <c r="AH379" s="557"/>
      <c r="AI379" s="557"/>
      <c r="AJ379" s="557"/>
      <c r="AK379" s="557"/>
      <c r="AL379" s="557"/>
      <c r="AM379" s="557"/>
      <c r="AN379" s="558"/>
      <c r="AP379" s="87" t="s">
        <v>859</v>
      </c>
      <c r="AT379" s="559" t="str">
        <f t="shared" ca="1" si="72"/>
        <v>O</v>
      </c>
      <c r="AU379" s="559">
        <f t="shared" si="75"/>
        <v>369</v>
      </c>
      <c r="AV379" s="285" t="str">
        <f t="shared" ca="1" si="73"/>
        <v>O369</v>
      </c>
      <c r="AW379" s="293">
        <f t="shared" si="70"/>
        <v>7</v>
      </c>
      <c r="AX379" s="285" t="str">
        <f t="shared" ca="1" si="76"/>
        <v>7. Ownership - Capital Costs</v>
      </c>
      <c r="AY379" s="293" t="s">
        <v>1570</v>
      </c>
      <c r="AZ379" s="285" t="s">
        <v>1588</v>
      </c>
      <c r="BA379" s="285">
        <v>2030</v>
      </c>
      <c r="BB379" s="285" t="str">
        <f t="shared" ca="1" si="74"/>
        <v>7_O369_Solar_arrays_2030</v>
      </c>
      <c r="BC379" s="285" t="s">
        <v>574</v>
      </c>
      <c r="BD379" s="285"/>
      <c r="BE379" s="293" t="str">
        <f t="shared" si="71"/>
        <v>&gt;=0</v>
      </c>
      <c r="BF379" s="293" t="s">
        <v>84</v>
      </c>
      <c r="BG379" s="293" t="s">
        <v>84</v>
      </c>
    </row>
    <row r="380" spans="1:59" ht="13.5" hidden="1" thickBot="1">
      <c r="A380" s="197"/>
      <c r="B380" s="763"/>
      <c r="C380" s="249"/>
      <c r="D380" s="764"/>
      <c r="E380" s="556"/>
      <c r="F380" s="556"/>
      <c r="G380" s="556"/>
      <c r="H380" s="556"/>
      <c r="I380" s="556"/>
      <c r="J380" s="556"/>
      <c r="K380" s="556"/>
      <c r="L380" s="556"/>
      <c r="M380" s="556"/>
      <c r="N380" s="556"/>
      <c r="O380" s="556"/>
      <c r="P380" s="556"/>
      <c r="Q380" s="556"/>
      <c r="R380" s="556"/>
      <c r="S380" s="556"/>
      <c r="T380" s="556"/>
      <c r="U380" s="556"/>
      <c r="V380" s="556"/>
      <c r="W380" s="556"/>
      <c r="X380" s="556"/>
      <c r="Y380" s="556"/>
      <c r="Z380" s="556"/>
      <c r="AA380" s="556"/>
      <c r="AB380" s="556"/>
      <c r="AC380" s="556"/>
      <c r="AD380" s="557"/>
      <c r="AE380" s="557"/>
      <c r="AF380" s="557"/>
      <c r="AG380" s="557"/>
      <c r="AH380" s="557"/>
      <c r="AI380" s="557"/>
      <c r="AJ380" s="557"/>
      <c r="AK380" s="557"/>
      <c r="AL380" s="557"/>
      <c r="AM380" s="557"/>
      <c r="AN380" s="558"/>
      <c r="AP380" s="87" t="s">
        <v>859</v>
      </c>
      <c r="AT380" s="559" t="str">
        <f t="shared" ca="1" si="72"/>
        <v>P</v>
      </c>
      <c r="AU380" s="559">
        <f t="shared" si="75"/>
        <v>369</v>
      </c>
      <c r="AV380" s="285" t="str">
        <f t="shared" ca="1" si="73"/>
        <v>P369</v>
      </c>
      <c r="AW380" s="293">
        <f t="shared" si="70"/>
        <v>7</v>
      </c>
      <c r="AX380" s="285" t="str">
        <f t="shared" ca="1" si="76"/>
        <v>7. Ownership - Capital Costs</v>
      </c>
      <c r="AY380" s="293" t="s">
        <v>1570</v>
      </c>
      <c r="AZ380" s="285" t="s">
        <v>1588</v>
      </c>
      <c r="BA380" s="285">
        <v>2031</v>
      </c>
      <c r="BB380" s="285" t="str">
        <f t="shared" ca="1" si="74"/>
        <v>7_P369_Solar_arrays_2031</v>
      </c>
      <c r="BC380" s="285" t="s">
        <v>574</v>
      </c>
      <c r="BD380" s="285"/>
      <c r="BE380" s="293" t="str">
        <f t="shared" si="71"/>
        <v>&gt;=0</v>
      </c>
      <c r="BF380" s="293" t="s">
        <v>84</v>
      </c>
      <c r="BG380" s="293" t="s">
        <v>84</v>
      </c>
    </row>
    <row r="381" spans="1:59" ht="13.5" hidden="1" thickBot="1">
      <c r="A381" s="197"/>
      <c r="B381" s="763"/>
      <c r="C381" s="249"/>
      <c r="D381" s="764"/>
      <c r="E381" s="556"/>
      <c r="F381" s="556"/>
      <c r="G381" s="556"/>
      <c r="H381" s="556"/>
      <c r="I381" s="556"/>
      <c r="J381" s="556"/>
      <c r="K381" s="556"/>
      <c r="L381" s="556"/>
      <c r="M381" s="556"/>
      <c r="N381" s="556"/>
      <c r="O381" s="556"/>
      <c r="P381" s="556"/>
      <c r="Q381" s="556"/>
      <c r="R381" s="556"/>
      <c r="S381" s="556"/>
      <c r="T381" s="556"/>
      <c r="U381" s="556"/>
      <c r="V381" s="556"/>
      <c r="W381" s="556"/>
      <c r="X381" s="556"/>
      <c r="Y381" s="556"/>
      <c r="Z381" s="556"/>
      <c r="AA381" s="556"/>
      <c r="AB381" s="556"/>
      <c r="AC381" s="556"/>
      <c r="AD381" s="557"/>
      <c r="AE381" s="557"/>
      <c r="AF381" s="557"/>
      <c r="AG381" s="557"/>
      <c r="AH381" s="557"/>
      <c r="AI381" s="557"/>
      <c r="AJ381" s="557"/>
      <c r="AK381" s="557"/>
      <c r="AL381" s="557"/>
      <c r="AM381" s="557"/>
      <c r="AN381" s="558"/>
      <c r="AP381" s="87" t="s">
        <v>859</v>
      </c>
      <c r="AT381" s="559" t="str">
        <f t="shared" ca="1" si="72"/>
        <v>Q</v>
      </c>
      <c r="AU381" s="559">
        <f t="shared" si="75"/>
        <v>369</v>
      </c>
      <c r="AV381" s="285" t="str">
        <f t="shared" ca="1" si="73"/>
        <v>Q369</v>
      </c>
      <c r="AW381" s="293">
        <f t="shared" si="70"/>
        <v>7</v>
      </c>
      <c r="AX381" s="285" t="str">
        <f t="shared" ca="1" si="76"/>
        <v>7. Ownership - Capital Costs</v>
      </c>
      <c r="AY381" s="293" t="s">
        <v>1570</v>
      </c>
      <c r="AZ381" s="285" t="s">
        <v>1588</v>
      </c>
      <c r="BA381" s="285">
        <v>2032</v>
      </c>
      <c r="BB381" s="285" t="str">
        <f t="shared" ca="1" si="74"/>
        <v>7_Q369_Solar_arrays_2032</v>
      </c>
      <c r="BC381" s="285" t="s">
        <v>574</v>
      </c>
      <c r="BD381" s="285"/>
      <c r="BE381" s="293" t="str">
        <f t="shared" si="71"/>
        <v>&gt;=0</v>
      </c>
      <c r="BF381" s="293" t="s">
        <v>84</v>
      </c>
      <c r="BG381" s="293" t="s">
        <v>84</v>
      </c>
    </row>
    <row r="382" spans="1:59" ht="13.5" hidden="1" thickBot="1">
      <c r="A382" s="197"/>
      <c r="B382" s="763"/>
      <c r="C382" s="249"/>
      <c r="D382" s="764"/>
      <c r="E382" s="556"/>
      <c r="F382" s="556"/>
      <c r="G382" s="556"/>
      <c r="H382" s="556"/>
      <c r="I382" s="556"/>
      <c r="J382" s="556"/>
      <c r="K382" s="556"/>
      <c r="L382" s="556"/>
      <c r="M382" s="556"/>
      <c r="N382" s="556"/>
      <c r="O382" s="556"/>
      <c r="P382" s="556"/>
      <c r="Q382" s="556"/>
      <c r="R382" s="556"/>
      <c r="S382" s="556"/>
      <c r="T382" s="556"/>
      <c r="U382" s="556"/>
      <c r="V382" s="556"/>
      <c r="W382" s="556"/>
      <c r="X382" s="556"/>
      <c r="Y382" s="556"/>
      <c r="Z382" s="556"/>
      <c r="AA382" s="556"/>
      <c r="AB382" s="556"/>
      <c r="AC382" s="556"/>
      <c r="AD382" s="557"/>
      <c r="AE382" s="557"/>
      <c r="AF382" s="557"/>
      <c r="AG382" s="557"/>
      <c r="AH382" s="557"/>
      <c r="AI382" s="557"/>
      <c r="AJ382" s="557"/>
      <c r="AK382" s="557"/>
      <c r="AL382" s="557"/>
      <c r="AM382" s="557"/>
      <c r="AN382" s="558"/>
      <c r="AP382" s="87" t="s">
        <v>859</v>
      </c>
      <c r="AT382" s="559" t="str">
        <f t="shared" ca="1" si="72"/>
        <v>R</v>
      </c>
      <c r="AU382" s="559">
        <f t="shared" si="75"/>
        <v>369</v>
      </c>
      <c r="AV382" s="285" t="str">
        <f t="shared" ca="1" si="73"/>
        <v>R369</v>
      </c>
      <c r="AW382" s="293">
        <f t="shared" si="70"/>
        <v>7</v>
      </c>
      <c r="AX382" s="285" t="str">
        <f t="shared" ca="1" si="76"/>
        <v>7. Ownership - Capital Costs</v>
      </c>
      <c r="AY382" s="293" t="s">
        <v>1570</v>
      </c>
      <c r="AZ382" s="285" t="s">
        <v>1588</v>
      </c>
      <c r="BA382" s="285">
        <v>2033</v>
      </c>
      <c r="BB382" s="285" t="str">
        <f t="shared" ca="1" si="74"/>
        <v>7_R369_Solar_arrays_2033</v>
      </c>
      <c r="BC382" s="285" t="s">
        <v>574</v>
      </c>
      <c r="BD382" s="285"/>
      <c r="BE382" s="293" t="str">
        <f t="shared" si="71"/>
        <v>&gt;=0</v>
      </c>
      <c r="BF382" s="293" t="s">
        <v>84</v>
      </c>
      <c r="BG382" s="293" t="s">
        <v>84</v>
      </c>
    </row>
    <row r="383" spans="1:59" ht="13.5" hidden="1" thickBot="1">
      <c r="A383" s="197"/>
      <c r="B383" s="763"/>
      <c r="C383" s="249"/>
      <c r="D383" s="764"/>
      <c r="E383" s="556"/>
      <c r="F383" s="556"/>
      <c r="G383" s="556"/>
      <c r="H383" s="556"/>
      <c r="I383" s="556"/>
      <c r="J383" s="556"/>
      <c r="K383" s="556"/>
      <c r="L383" s="556"/>
      <c r="M383" s="556"/>
      <c r="N383" s="556"/>
      <c r="O383" s="556"/>
      <c r="P383" s="556"/>
      <c r="Q383" s="556"/>
      <c r="R383" s="556"/>
      <c r="S383" s="556"/>
      <c r="T383" s="556"/>
      <c r="U383" s="556"/>
      <c r="V383" s="556"/>
      <c r="W383" s="556"/>
      <c r="X383" s="556"/>
      <c r="Y383" s="556"/>
      <c r="Z383" s="556"/>
      <c r="AA383" s="556"/>
      <c r="AB383" s="556"/>
      <c r="AC383" s="556"/>
      <c r="AD383" s="557"/>
      <c r="AE383" s="557"/>
      <c r="AF383" s="557"/>
      <c r="AG383" s="557"/>
      <c r="AH383" s="557"/>
      <c r="AI383" s="557"/>
      <c r="AJ383" s="557"/>
      <c r="AK383" s="557"/>
      <c r="AL383" s="557"/>
      <c r="AM383" s="557"/>
      <c r="AN383" s="558"/>
      <c r="AP383" s="87" t="s">
        <v>859</v>
      </c>
      <c r="AT383" s="559" t="str">
        <f t="shared" ca="1" si="72"/>
        <v>S</v>
      </c>
      <c r="AU383" s="559">
        <f t="shared" si="75"/>
        <v>369</v>
      </c>
      <c r="AV383" s="285" t="str">
        <f t="shared" ca="1" si="73"/>
        <v>S369</v>
      </c>
      <c r="AW383" s="293">
        <f t="shared" si="70"/>
        <v>7</v>
      </c>
      <c r="AX383" s="285" t="str">
        <f t="shared" ca="1" si="76"/>
        <v>7. Ownership - Capital Costs</v>
      </c>
      <c r="AY383" s="293" t="s">
        <v>1570</v>
      </c>
      <c r="AZ383" s="285" t="s">
        <v>1588</v>
      </c>
      <c r="BA383" s="285">
        <v>2034</v>
      </c>
      <c r="BB383" s="285" t="str">
        <f t="shared" ca="1" si="74"/>
        <v>7_S369_Solar_arrays_2034</v>
      </c>
      <c r="BC383" s="285" t="s">
        <v>574</v>
      </c>
      <c r="BD383" s="285"/>
      <c r="BE383" s="293" t="str">
        <f t="shared" si="71"/>
        <v>&gt;=0</v>
      </c>
      <c r="BF383" s="293" t="s">
        <v>84</v>
      </c>
      <c r="BG383" s="293" t="s">
        <v>84</v>
      </c>
    </row>
    <row r="384" spans="1:59" ht="13.5" hidden="1" thickBot="1">
      <c r="A384" s="197"/>
      <c r="B384" s="763"/>
      <c r="C384" s="249"/>
      <c r="D384" s="764"/>
      <c r="E384" s="556"/>
      <c r="F384" s="556"/>
      <c r="G384" s="556"/>
      <c r="H384" s="556"/>
      <c r="I384" s="556"/>
      <c r="J384" s="556"/>
      <c r="K384" s="556"/>
      <c r="L384" s="556"/>
      <c r="M384" s="556"/>
      <c r="N384" s="556"/>
      <c r="O384" s="556"/>
      <c r="P384" s="556"/>
      <c r="Q384" s="556"/>
      <c r="R384" s="556"/>
      <c r="S384" s="556"/>
      <c r="T384" s="556"/>
      <c r="U384" s="556"/>
      <c r="V384" s="556"/>
      <c r="W384" s="556"/>
      <c r="X384" s="556"/>
      <c r="Y384" s="556"/>
      <c r="Z384" s="556"/>
      <c r="AA384" s="556"/>
      <c r="AB384" s="556"/>
      <c r="AC384" s="556"/>
      <c r="AD384" s="557"/>
      <c r="AE384" s="557"/>
      <c r="AF384" s="557"/>
      <c r="AG384" s="557"/>
      <c r="AH384" s="557"/>
      <c r="AI384" s="557"/>
      <c r="AJ384" s="557"/>
      <c r="AK384" s="557"/>
      <c r="AL384" s="557"/>
      <c r="AM384" s="557"/>
      <c r="AN384" s="558"/>
      <c r="AP384" s="87" t="s">
        <v>859</v>
      </c>
      <c r="AT384" s="559" t="str">
        <f t="shared" ca="1" si="72"/>
        <v>T</v>
      </c>
      <c r="AU384" s="559">
        <f t="shared" si="75"/>
        <v>369</v>
      </c>
      <c r="AV384" s="285" t="str">
        <f t="shared" ca="1" si="73"/>
        <v>T369</v>
      </c>
      <c r="AW384" s="293">
        <f t="shared" si="70"/>
        <v>7</v>
      </c>
      <c r="AX384" s="285" t="str">
        <f t="shared" ca="1" si="76"/>
        <v>7. Ownership - Capital Costs</v>
      </c>
      <c r="AY384" s="293" t="s">
        <v>1570</v>
      </c>
      <c r="AZ384" s="285" t="s">
        <v>1588</v>
      </c>
      <c r="BA384" s="285">
        <v>2035</v>
      </c>
      <c r="BB384" s="285" t="str">
        <f t="shared" ca="1" si="74"/>
        <v>7_T369_Solar_arrays_2035</v>
      </c>
      <c r="BC384" s="285" t="s">
        <v>574</v>
      </c>
      <c r="BD384" s="285"/>
      <c r="BE384" s="293" t="str">
        <f t="shared" si="71"/>
        <v>&gt;=0</v>
      </c>
      <c r="BF384" s="293" t="s">
        <v>84</v>
      </c>
      <c r="BG384" s="293" t="s">
        <v>84</v>
      </c>
    </row>
    <row r="385" spans="1:59" ht="13.5" hidden="1" thickBot="1">
      <c r="A385" s="197"/>
      <c r="B385" s="763"/>
      <c r="C385" s="249"/>
      <c r="D385" s="764"/>
      <c r="E385" s="556"/>
      <c r="F385" s="556"/>
      <c r="G385" s="556"/>
      <c r="H385" s="556"/>
      <c r="I385" s="556"/>
      <c r="J385" s="556"/>
      <c r="K385" s="556"/>
      <c r="L385" s="556"/>
      <c r="M385" s="556"/>
      <c r="N385" s="556"/>
      <c r="O385" s="556"/>
      <c r="P385" s="556"/>
      <c r="Q385" s="556"/>
      <c r="R385" s="556"/>
      <c r="S385" s="556"/>
      <c r="T385" s="556"/>
      <c r="U385" s="556"/>
      <c r="V385" s="556"/>
      <c r="W385" s="556"/>
      <c r="X385" s="556"/>
      <c r="Y385" s="556"/>
      <c r="Z385" s="556"/>
      <c r="AA385" s="556"/>
      <c r="AB385" s="556"/>
      <c r="AC385" s="556"/>
      <c r="AD385" s="557"/>
      <c r="AE385" s="557"/>
      <c r="AF385" s="557"/>
      <c r="AG385" s="557"/>
      <c r="AH385" s="557"/>
      <c r="AI385" s="557"/>
      <c r="AJ385" s="557"/>
      <c r="AK385" s="557"/>
      <c r="AL385" s="557"/>
      <c r="AM385" s="557"/>
      <c r="AN385" s="558"/>
      <c r="AP385" s="87" t="s">
        <v>859</v>
      </c>
      <c r="AT385" s="559" t="str">
        <f t="shared" ca="1" si="72"/>
        <v>U</v>
      </c>
      <c r="AU385" s="559">
        <f t="shared" si="75"/>
        <v>369</v>
      </c>
      <c r="AV385" s="285" t="str">
        <f t="shared" ca="1" si="73"/>
        <v>U369</v>
      </c>
      <c r="AW385" s="293">
        <f t="shared" si="70"/>
        <v>7</v>
      </c>
      <c r="AX385" s="285" t="str">
        <f t="shared" ca="1" si="76"/>
        <v>7. Ownership - Capital Costs</v>
      </c>
      <c r="AY385" s="293" t="s">
        <v>1570</v>
      </c>
      <c r="AZ385" s="285" t="s">
        <v>1588</v>
      </c>
      <c r="BA385" s="285">
        <v>2036</v>
      </c>
      <c r="BB385" s="285" t="str">
        <f t="shared" ca="1" si="74"/>
        <v>7_U369_Solar_arrays_2036</v>
      </c>
      <c r="BC385" s="285" t="s">
        <v>574</v>
      </c>
      <c r="BD385" s="285"/>
      <c r="BE385" s="293" t="str">
        <f t="shared" si="71"/>
        <v>&gt;=0</v>
      </c>
      <c r="BF385" s="293" t="s">
        <v>84</v>
      </c>
      <c r="BG385" s="293" t="s">
        <v>84</v>
      </c>
    </row>
    <row r="386" spans="1:59" ht="13.5" hidden="1" thickBot="1">
      <c r="A386" s="197"/>
      <c r="B386" s="763"/>
      <c r="C386" s="249"/>
      <c r="D386" s="764"/>
      <c r="E386" s="556"/>
      <c r="F386" s="556"/>
      <c r="G386" s="556"/>
      <c r="H386" s="556"/>
      <c r="I386" s="556"/>
      <c r="J386" s="556"/>
      <c r="K386" s="556"/>
      <c r="L386" s="556"/>
      <c r="M386" s="556"/>
      <c r="N386" s="556"/>
      <c r="O386" s="556"/>
      <c r="P386" s="556"/>
      <c r="Q386" s="556"/>
      <c r="R386" s="556"/>
      <c r="S386" s="556"/>
      <c r="T386" s="556"/>
      <c r="U386" s="556"/>
      <c r="V386" s="556"/>
      <c r="W386" s="556"/>
      <c r="X386" s="556"/>
      <c r="Y386" s="556"/>
      <c r="Z386" s="556"/>
      <c r="AA386" s="556"/>
      <c r="AB386" s="556"/>
      <c r="AC386" s="556"/>
      <c r="AD386" s="557"/>
      <c r="AE386" s="557"/>
      <c r="AF386" s="557"/>
      <c r="AG386" s="557"/>
      <c r="AH386" s="557"/>
      <c r="AI386" s="557"/>
      <c r="AJ386" s="557"/>
      <c r="AK386" s="557"/>
      <c r="AL386" s="557"/>
      <c r="AM386" s="557"/>
      <c r="AN386" s="558"/>
      <c r="AP386" s="87" t="s">
        <v>859</v>
      </c>
      <c r="AT386" s="559" t="str">
        <f t="shared" ca="1" si="72"/>
        <v>V</v>
      </c>
      <c r="AU386" s="559">
        <f t="shared" si="75"/>
        <v>369</v>
      </c>
      <c r="AV386" s="285" t="str">
        <f t="shared" ca="1" si="73"/>
        <v>V369</v>
      </c>
      <c r="AW386" s="293">
        <f t="shared" si="70"/>
        <v>7</v>
      </c>
      <c r="AX386" s="285" t="str">
        <f t="shared" ca="1" si="76"/>
        <v>7. Ownership - Capital Costs</v>
      </c>
      <c r="AY386" s="293" t="s">
        <v>1570</v>
      </c>
      <c r="AZ386" s="285" t="s">
        <v>1588</v>
      </c>
      <c r="BA386" s="285">
        <v>2037</v>
      </c>
      <c r="BB386" s="285" t="str">
        <f t="shared" ca="1" si="74"/>
        <v>7_V369_Solar_arrays_2037</v>
      </c>
      <c r="BC386" s="285" t="s">
        <v>574</v>
      </c>
      <c r="BD386" s="285"/>
      <c r="BE386" s="293" t="str">
        <f t="shared" si="71"/>
        <v>&gt;=0</v>
      </c>
      <c r="BF386" s="293" t="s">
        <v>84</v>
      </c>
      <c r="BG386" s="293" t="s">
        <v>84</v>
      </c>
    </row>
    <row r="387" spans="1:59" ht="13.5" hidden="1" thickBot="1">
      <c r="A387" s="197"/>
      <c r="B387" s="763"/>
      <c r="C387" s="249"/>
      <c r="D387" s="764"/>
      <c r="E387" s="556"/>
      <c r="F387" s="556"/>
      <c r="G387" s="556"/>
      <c r="H387" s="556"/>
      <c r="I387" s="556"/>
      <c r="J387" s="556"/>
      <c r="K387" s="556"/>
      <c r="L387" s="556"/>
      <c r="M387" s="556"/>
      <c r="N387" s="556"/>
      <c r="O387" s="556"/>
      <c r="P387" s="556"/>
      <c r="Q387" s="556"/>
      <c r="R387" s="556"/>
      <c r="S387" s="556"/>
      <c r="T387" s="556"/>
      <c r="U387" s="556"/>
      <c r="V387" s="556"/>
      <c r="W387" s="556"/>
      <c r="X387" s="556"/>
      <c r="Y387" s="556"/>
      <c r="Z387" s="556"/>
      <c r="AA387" s="556"/>
      <c r="AB387" s="556"/>
      <c r="AC387" s="556"/>
      <c r="AD387" s="557"/>
      <c r="AE387" s="557"/>
      <c r="AF387" s="557"/>
      <c r="AG387" s="557"/>
      <c r="AH387" s="557"/>
      <c r="AI387" s="557"/>
      <c r="AJ387" s="557"/>
      <c r="AK387" s="557"/>
      <c r="AL387" s="557"/>
      <c r="AM387" s="557"/>
      <c r="AN387" s="558"/>
      <c r="AP387" s="87" t="s">
        <v>859</v>
      </c>
      <c r="AT387" s="559" t="str">
        <f t="shared" ca="1" si="72"/>
        <v>W</v>
      </c>
      <c r="AU387" s="559">
        <f t="shared" si="75"/>
        <v>369</v>
      </c>
      <c r="AV387" s="285" t="str">
        <f t="shared" ca="1" si="73"/>
        <v>W369</v>
      </c>
      <c r="AW387" s="293">
        <f t="shared" si="70"/>
        <v>7</v>
      </c>
      <c r="AX387" s="285" t="str">
        <f t="shared" ca="1" si="76"/>
        <v>7. Ownership - Capital Costs</v>
      </c>
      <c r="AY387" s="293" t="s">
        <v>1570</v>
      </c>
      <c r="AZ387" s="285" t="s">
        <v>1588</v>
      </c>
      <c r="BA387" s="285">
        <v>2038</v>
      </c>
      <c r="BB387" s="285" t="str">
        <f t="shared" ca="1" si="74"/>
        <v>7_W369_Solar_arrays_2038</v>
      </c>
      <c r="BC387" s="285" t="s">
        <v>574</v>
      </c>
      <c r="BD387" s="285"/>
      <c r="BE387" s="293" t="str">
        <f t="shared" si="71"/>
        <v>&gt;=0</v>
      </c>
      <c r="BF387" s="293" t="s">
        <v>84</v>
      </c>
      <c r="BG387" s="293" t="s">
        <v>84</v>
      </c>
    </row>
    <row r="388" spans="1:59" ht="13.5" hidden="1" thickBot="1">
      <c r="A388" s="197"/>
      <c r="B388" s="763"/>
      <c r="C388" s="249"/>
      <c r="D388" s="764"/>
      <c r="E388" s="556"/>
      <c r="F388" s="556"/>
      <c r="G388" s="556"/>
      <c r="H388" s="556"/>
      <c r="I388" s="556"/>
      <c r="J388" s="556"/>
      <c r="K388" s="556"/>
      <c r="L388" s="556"/>
      <c r="M388" s="556"/>
      <c r="N388" s="556"/>
      <c r="O388" s="556"/>
      <c r="P388" s="556"/>
      <c r="Q388" s="556"/>
      <c r="R388" s="556"/>
      <c r="S388" s="556"/>
      <c r="T388" s="556"/>
      <c r="U388" s="556"/>
      <c r="V388" s="556"/>
      <c r="W388" s="556"/>
      <c r="X388" s="556"/>
      <c r="Y388" s="556"/>
      <c r="Z388" s="556"/>
      <c r="AA388" s="556"/>
      <c r="AB388" s="556"/>
      <c r="AC388" s="556"/>
      <c r="AD388" s="557"/>
      <c r="AE388" s="557"/>
      <c r="AF388" s="557"/>
      <c r="AG388" s="557"/>
      <c r="AH388" s="557"/>
      <c r="AI388" s="557"/>
      <c r="AJ388" s="557"/>
      <c r="AK388" s="557"/>
      <c r="AL388" s="557"/>
      <c r="AM388" s="557"/>
      <c r="AN388" s="558"/>
      <c r="AP388" s="87" t="s">
        <v>859</v>
      </c>
      <c r="AT388" s="559" t="str">
        <f t="shared" ca="1" si="72"/>
        <v>X</v>
      </c>
      <c r="AU388" s="559">
        <f t="shared" si="75"/>
        <v>369</v>
      </c>
      <c r="AV388" s="285" t="str">
        <f t="shared" ca="1" si="73"/>
        <v>X369</v>
      </c>
      <c r="AW388" s="293">
        <f t="shared" si="70"/>
        <v>7</v>
      </c>
      <c r="AX388" s="285" t="str">
        <f t="shared" ca="1" si="76"/>
        <v>7. Ownership - Capital Costs</v>
      </c>
      <c r="AY388" s="293" t="s">
        <v>1570</v>
      </c>
      <c r="AZ388" s="285" t="s">
        <v>1588</v>
      </c>
      <c r="BA388" s="285">
        <v>2039</v>
      </c>
      <c r="BB388" s="285" t="str">
        <f t="shared" ca="1" si="74"/>
        <v>7_X369_Solar_arrays_2039</v>
      </c>
      <c r="BC388" s="285" t="s">
        <v>574</v>
      </c>
      <c r="BD388" s="285"/>
      <c r="BE388" s="293" t="str">
        <f t="shared" si="71"/>
        <v>&gt;=0</v>
      </c>
      <c r="BF388" s="293" t="s">
        <v>84</v>
      </c>
      <c r="BG388" s="293" t="s">
        <v>84</v>
      </c>
    </row>
    <row r="389" spans="1:59" ht="13.5" hidden="1" thickBot="1">
      <c r="A389" s="197"/>
      <c r="B389" s="763"/>
      <c r="C389" s="249"/>
      <c r="D389" s="764"/>
      <c r="E389" s="556"/>
      <c r="F389" s="556"/>
      <c r="G389" s="556"/>
      <c r="H389" s="556"/>
      <c r="I389" s="556"/>
      <c r="J389" s="556"/>
      <c r="K389" s="556"/>
      <c r="L389" s="556"/>
      <c r="M389" s="556"/>
      <c r="N389" s="556"/>
      <c r="O389" s="556"/>
      <c r="P389" s="556"/>
      <c r="Q389" s="556"/>
      <c r="R389" s="556"/>
      <c r="S389" s="556"/>
      <c r="T389" s="556"/>
      <c r="U389" s="556"/>
      <c r="V389" s="556"/>
      <c r="W389" s="556"/>
      <c r="X389" s="556"/>
      <c r="Y389" s="556"/>
      <c r="Z389" s="556"/>
      <c r="AA389" s="556"/>
      <c r="AB389" s="556"/>
      <c r="AC389" s="556"/>
      <c r="AD389" s="557"/>
      <c r="AE389" s="557"/>
      <c r="AF389" s="557"/>
      <c r="AG389" s="557"/>
      <c r="AH389" s="557"/>
      <c r="AI389" s="557"/>
      <c r="AJ389" s="557"/>
      <c r="AK389" s="557"/>
      <c r="AL389" s="557"/>
      <c r="AM389" s="557"/>
      <c r="AN389" s="558"/>
      <c r="AP389" s="87" t="s">
        <v>859</v>
      </c>
      <c r="AT389" s="559" t="str">
        <f t="shared" ca="1" si="72"/>
        <v>Y</v>
      </c>
      <c r="AU389" s="559">
        <f t="shared" si="75"/>
        <v>369</v>
      </c>
      <c r="AV389" s="285" t="str">
        <f t="shared" ca="1" si="73"/>
        <v>Y369</v>
      </c>
      <c r="AW389" s="293">
        <f t="shared" si="70"/>
        <v>7</v>
      </c>
      <c r="AX389" s="285" t="str">
        <f t="shared" ca="1" si="76"/>
        <v>7. Ownership - Capital Costs</v>
      </c>
      <c r="AY389" s="293" t="s">
        <v>1570</v>
      </c>
      <c r="AZ389" s="285" t="s">
        <v>1588</v>
      </c>
      <c r="BA389" s="285">
        <v>2040</v>
      </c>
      <c r="BB389" s="285" t="str">
        <f t="shared" ca="1" si="74"/>
        <v>7_Y369_Solar_arrays_2040</v>
      </c>
      <c r="BC389" s="285" t="s">
        <v>574</v>
      </c>
      <c r="BD389" s="285"/>
      <c r="BE389" s="293" t="str">
        <f t="shared" si="71"/>
        <v>&gt;=0</v>
      </c>
      <c r="BF389" s="293" t="s">
        <v>84</v>
      </c>
      <c r="BG389" s="293" t="s">
        <v>84</v>
      </c>
    </row>
    <row r="390" spans="1:59" ht="13.5" hidden="1" thickBot="1">
      <c r="A390" s="197"/>
      <c r="B390" s="763"/>
      <c r="C390" s="249"/>
      <c r="D390" s="764"/>
      <c r="E390" s="556"/>
      <c r="F390" s="556"/>
      <c r="G390" s="556"/>
      <c r="H390" s="556"/>
      <c r="I390" s="556"/>
      <c r="J390" s="556"/>
      <c r="K390" s="556"/>
      <c r="L390" s="556"/>
      <c r="M390" s="556"/>
      <c r="N390" s="556"/>
      <c r="O390" s="556"/>
      <c r="P390" s="556"/>
      <c r="Q390" s="556"/>
      <c r="R390" s="556"/>
      <c r="S390" s="556"/>
      <c r="T390" s="556"/>
      <c r="U390" s="556"/>
      <c r="V390" s="556"/>
      <c r="W390" s="556"/>
      <c r="X390" s="556"/>
      <c r="Y390" s="556"/>
      <c r="Z390" s="556"/>
      <c r="AA390" s="556"/>
      <c r="AB390" s="556"/>
      <c r="AC390" s="556"/>
      <c r="AD390" s="557"/>
      <c r="AE390" s="557"/>
      <c r="AF390" s="557"/>
      <c r="AG390" s="557"/>
      <c r="AH390" s="557"/>
      <c r="AI390" s="557"/>
      <c r="AJ390" s="557"/>
      <c r="AK390" s="557"/>
      <c r="AL390" s="557"/>
      <c r="AM390" s="557"/>
      <c r="AN390" s="558"/>
      <c r="AP390" s="87" t="s">
        <v>859</v>
      </c>
      <c r="AT390" s="559" t="str">
        <f t="shared" ca="1" si="72"/>
        <v>Z</v>
      </c>
      <c r="AU390" s="559">
        <f t="shared" si="75"/>
        <v>369</v>
      </c>
      <c r="AV390" s="285" t="str">
        <f t="shared" ca="1" si="73"/>
        <v>Z369</v>
      </c>
      <c r="AW390" s="293">
        <f t="shared" si="70"/>
        <v>7</v>
      </c>
      <c r="AX390" s="285" t="str">
        <f t="shared" ca="1" si="76"/>
        <v>7. Ownership - Capital Costs</v>
      </c>
      <c r="AY390" s="293" t="s">
        <v>1570</v>
      </c>
      <c r="AZ390" s="285" t="s">
        <v>1588</v>
      </c>
      <c r="BA390" s="285">
        <v>2041</v>
      </c>
      <c r="BB390" s="285" t="str">
        <f t="shared" ca="1" si="74"/>
        <v>7_Z369_Solar_arrays_2041</v>
      </c>
      <c r="BC390" s="285" t="s">
        <v>574</v>
      </c>
      <c r="BD390" s="285"/>
      <c r="BE390" s="293" t="str">
        <f t="shared" si="71"/>
        <v>&gt;=0</v>
      </c>
      <c r="BF390" s="293" t="s">
        <v>84</v>
      </c>
      <c r="BG390" s="293" t="s">
        <v>84</v>
      </c>
    </row>
    <row r="391" spans="1:59" ht="13.5" hidden="1" thickBot="1">
      <c r="A391" s="197"/>
      <c r="B391" s="763"/>
      <c r="C391" s="249"/>
      <c r="D391" s="764"/>
      <c r="E391" s="556"/>
      <c r="F391" s="556"/>
      <c r="G391" s="556"/>
      <c r="H391" s="556"/>
      <c r="I391" s="556"/>
      <c r="J391" s="556"/>
      <c r="K391" s="556"/>
      <c r="L391" s="556"/>
      <c r="M391" s="556"/>
      <c r="N391" s="556"/>
      <c r="O391" s="556"/>
      <c r="P391" s="556"/>
      <c r="Q391" s="556"/>
      <c r="R391" s="556"/>
      <c r="S391" s="556"/>
      <c r="T391" s="556"/>
      <c r="U391" s="556"/>
      <c r="V391" s="556"/>
      <c r="W391" s="556"/>
      <c r="X391" s="556"/>
      <c r="Y391" s="556"/>
      <c r="Z391" s="556"/>
      <c r="AA391" s="556"/>
      <c r="AB391" s="556"/>
      <c r="AC391" s="556"/>
      <c r="AD391" s="557"/>
      <c r="AE391" s="557"/>
      <c r="AF391" s="557"/>
      <c r="AG391" s="557"/>
      <c r="AH391" s="557"/>
      <c r="AI391" s="557"/>
      <c r="AJ391" s="557"/>
      <c r="AK391" s="557"/>
      <c r="AL391" s="557"/>
      <c r="AM391" s="557"/>
      <c r="AN391" s="558"/>
      <c r="AP391" s="87" t="s">
        <v>859</v>
      </c>
      <c r="AT391" s="559" t="str">
        <f t="shared" ca="1" si="72"/>
        <v>AA</v>
      </c>
      <c r="AU391" s="559">
        <f t="shared" si="75"/>
        <v>369</v>
      </c>
      <c r="AV391" s="285" t="str">
        <f t="shared" ca="1" si="73"/>
        <v>AA369</v>
      </c>
      <c r="AW391" s="293">
        <f t="shared" si="70"/>
        <v>7</v>
      </c>
      <c r="AX391" s="285" t="str">
        <f t="shared" ca="1" si="76"/>
        <v>7. Ownership - Capital Costs</v>
      </c>
      <c r="AY391" s="293" t="s">
        <v>1570</v>
      </c>
      <c r="AZ391" s="285" t="s">
        <v>1588</v>
      </c>
      <c r="BA391" s="285">
        <v>2042</v>
      </c>
      <c r="BB391" s="285" t="str">
        <f t="shared" ca="1" si="74"/>
        <v>7_AA369_Solar_arrays_2042</v>
      </c>
      <c r="BC391" s="285" t="s">
        <v>574</v>
      </c>
      <c r="BD391" s="285"/>
      <c r="BE391" s="293" t="str">
        <f t="shared" si="71"/>
        <v>&gt;=0</v>
      </c>
      <c r="BF391" s="293" t="s">
        <v>84</v>
      </c>
      <c r="BG391" s="293" t="s">
        <v>84</v>
      </c>
    </row>
    <row r="392" spans="1:59" ht="13.5" hidden="1" thickBot="1">
      <c r="A392" s="197"/>
      <c r="B392" s="763"/>
      <c r="C392" s="249"/>
      <c r="D392" s="764"/>
      <c r="E392" s="556"/>
      <c r="F392" s="556"/>
      <c r="G392" s="556"/>
      <c r="H392" s="556"/>
      <c r="I392" s="556"/>
      <c r="J392" s="556"/>
      <c r="K392" s="556"/>
      <c r="L392" s="556"/>
      <c r="M392" s="556"/>
      <c r="N392" s="556"/>
      <c r="O392" s="556"/>
      <c r="P392" s="556"/>
      <c r="Q392" s="556"/>
      <c r="R392" s="556"/>
      <c r="S392" s="556"/>
      <c r="T392" s="556"/>
      <c r="U392" s="556"/>
      <c r="V392" s="556"/>
      <c r="W392" s="556"/>
      <c r="X392" s="556"/>
      <c r="Y392" s="556"/>
      <c r="Z392" s="556"/>
      <c r="AA392" s="556"/>
      <c r="AB392" s="556"/>
      <c r="AC392" s="556"/>
      <c r="AD392" s="557"/>
      <c r="AE392" s="557"/>
      <c r="AF392" s="557"/>
      <c r="AG392" s="557"/>
      <c r="AH392" s="557"/>
      <c r="AI392" s="557"/>
      <c r="AJ392" s="557"/>
      <c r="AK392" s="557"/>
      <c r="AL392" s="557"/>
      <c r="AM392" s="557"/>
      <c r="AN392" s="558"/>
      <c r="AP392" s="87" t="s">
        <v>859</v>
      </c>
      <c r="AT392" s="559" t="str">
        <f t="shared" ca="1" si="72"/>
        <v>AB</v>
      </c>
      <c r="AU392" s="559">
        <f t="shared" si="75"/>
        <v>369</v>
      </c>
      <c r="AV392" s="285" t="str">
        <f t="shared" ca="1" si="73"/>
        <v>AB369</v>
      </c>
      <c r="AW392" s="293">
        <f t="shared" si="70"/>
        <v>7</v>
      </c>
      <c r="AX392" s="285" t="str">
        <f t="shared" ca="1" si="76"/>
        <v>7. Ownership - Capital Costs</v>
      </c>
      <c r="AY392" s="293" t="s">
        <v>1570</v>
      </c>
      <c r="AZ392" s="285" t="s">
        <v>1588</v>
      </c>
      <c r="BA392" s="285">
        <v>2043</v>
      </c>
      <c r="BB392" s="285" t="str">
        <f t="shared" ca="1" si="74"/>
        <v>7_AB369_Solar_arrays_2043</v>
      </c>
      <c r="BC392" s="285" t="s">
        <v>574</v>
      </c>
      <c r="BD392" s="285"/>
      <c r="BE392" s="293" t="str">
        <f t="shared" si="71"/>
        <v>&gt;=0</v>
      </c>
      <c r="BF392" s="293" t="s">
        <v>84</v>
      </c>
      <c r="BG392" s="293" t="s">
        <v>84</v>
      </c>
    </row>
    <row r="393" spans="1:59" ht="13.5" hidden="1" thickBot="1">
      <c r="A393" s="197"/>
      <c r="B393" s="763"/>
      <c r="C393" s="249"/>
      <c r="D393" s="764"/>
      <c r="E393" s="556"/>
      <c r="F393" s="556"/>
      <c r="G393" s="556"/>
      <c r="H393" s="556"/>
      <c r="I393" s="556"/>
      <c r="J393" s="556"/>
      <c r="K393" s="556"/>
      <c r="L393" s="556"/>
      <c r="M393" s="556"/>
      <c r="N393" s="556"/>
      <c r="O393" s="556"/>
      <c r="P393" s="556"/>
      <c r="Q393" s="556"/>
      <c r="R393" s="556"/>
      <c r="S393" s="556"/>
      <c r="T393" s="556"/>
      <c r="U393" s="556"/>
      <c r="V393" s="556"/>
      <c r="W393" s="556"/>
      <c r="X393" s="556"/>
      <c r="Y393" s="556"/>
      <c r="Z393" s="556"/>
      <c r="AA393" s="556"/>
      <c r="AB393" s="556"/>
      <c r="AC393" s="556"/>
      <c r="AD393" s="557"/>
      <c r="AE393" s="557"/>
      <c r="AF393" s="557"/>
      <c r="AG393" s="557"/>
      <c r="AH393" s="557"/>
      <c r="AI393" s="557"/>
      <c r="AJ393" s="557"/>
      <c r="AK393" s="557"/>
      <c r="AL393" s="557"/>
      <c r="AM393" s="557"/>
      <c r="AN393" s="558"/>
      <c r="AP393" s="87" t="s">
        <v>859</v>
      </c>
      <c r="AT393" s="559" t="str">
        <f t="shared" ca="1" si="72"/>
        <v>AC</v>
      </c>
      <c r="AU393" s="559">
        <f t="shared" si="75"/>
        <v>369</v>
      </c>
      <c r="AV393" s="285" t="str">
        <f t="shared" ca="1" si="73"/>
        <v>AC369</v>
      </c>
      <c r="AW393" s="293">
        <f t="shared" si="70"/>
        <v>7</v>
      </c>
      <c r="AX393" s="285" t="str">
        <f t="shared" ca="1" si="76"/>
        <v>7. Ownership - Capital Costs</v>
      </c>
      <c r="AY393" s="293" t="s">
        <v>1570</v>
      </c>
      <c r="AZ393" s="285" t="s">
        <v>1588</v>
      </c>
      <c r="BA393" s="285">
        <v>2044</v>
      </c>
      <c r="BB393" s="285" t="str">
        <f t="shared" ca="1" si="74"/>
        <v>7_AC369_Solar_arrays_2044</v>
      </c>
      <c r="BC393" s="285" t="s">
        <v>574</v>
      </c>
      <c r="BD393" s="285"/>
      <c r="BE393" s="293" t="str">
        <f t="shared" si="71"/>
        <v>&gt;=0</v>
      </c>
      <c r="BF393" s="293" t="s">
        <v>84</v>
      </c>
      <c r="BG393" s="293" t="s">
        <v>84</v>
      </c>
    </row>
    <row r="394" spans="1:59" ht="13.5" hidden="1" thickBot="1">
      <c r="A394" s="197"/>
      <c r="B394" s="763"/>
      <c r="C394" s="249"/>
      <c r="D394" s="764"/>
      <c r="E394" s="556"/>
      <c r="F394" s="556"/>
      <c r="G394" s="556"/>
      <c r="H394" s="556"/>
      <c r="I394" s="556"/>
      <c r="J394" s="556"/>
      <c r="K394" s="556"/>
      <c r="L394" s="556"/>
      <c r="M394" s="556"/>
      <c r="N394" s="556"/>
      <c r="O394" s="556"/>
      <c r="P394" s="556"/>
      <c r="Q394" s="556"/>
      <c r="R394" s="556"/>
      <c r="S394" s="556"/>
      <c r="T394" s="556"/>
      <c r="U394" s="556"/>
      <c r="V394" s="556"/>
      <c r="W394" s="556"/>
      <c r="X394" s="556"/>
      <c r="Y394" s="556"/>
      <c r="Z394" s="556"/>
      <c r="AA394" s="556"/>
      <c r="AB394" s="556"/>
      <c r="AC394" s="556"/>
      <c r="AD394" s="557"/>
      <c r="AE394" s="557"/>
      <c r="AF394" s="557"/>
      <c r="AG394" s="557"/>
      <c r="AH394" s="557"/>
      <c r="AI394" s="557"/>
      <c r="AJ394" s="557"/>
      <c r="AK394" s="557"/>
      <c r="AL394" s="557"/>
      <c r="AM394" s="557"/>
      <c r="AN394" s="558"/>
      <c r="AP394" s="87" t="s">
        <v>859</v>
      </c>
      <c r="AT394" s="559" t="str">
        <f t="shared" ca="1" si="72"/>
        <v>AD</v>
      </c>
      <c r="AU394" s="559">
        <f t="shared" si="75"/>
        <v>369</v>
      </c>
      <c r="AV394" s="285" t="str">
        <f t="shared" ca="1" si="73"/>
        <v>AD369</v>
      </c>
      <c r="AW394" s="293">
        <f t="shared" si="70"/>
        <v>7</v>
      </c>
      <c r="AX394" s="285" t="str">
        <f t="shared" ca="1" si="76"/>
        <v>7. Ownership - Capital Costs</v>
      </c>
      <c r="AY394" s="293" t="s">
        <v>1570</v>
      </c>
      <c r="AZ394" s="285" t="s">
        <v>1588</v>
      </c>
      <c r="BA394" s="285">
        <v>2045</v>
      </c>
      <c r="BB394" s="285" t="str">
        <f t="shared" ca="1" si="74"/>
        <v>7_AD369_Solar_arrays_2045</v>
      </c>
      <c r="BC394" s="285" t="s">
        <v>574</v>
      </c>
      <c r="BD394" s="285"/>
      <c r="BE394" s="293" t="str">
        <f t="shared" si="71"/>
        <v>&gt;=0</v>
      </c>
      <c r="BF394" s="293" t="s">
        <v>84</v>
      </c>
      <c r="BG394" s="293" t="s">
        <v>84</v>
      </c>
    </row>
    <row r="395" spans="1:59" ht="13.5" hidden="1" thickBot="1">
      <c r="A395" s="197"/>
      <c r="B395" s="763"/>
      <c r="C395" s="249"/>
      <c r="D395" s="764"/>
      <c r="E395" s="556"/>
      <c r="F395" s="556"/>
      <c r="G395" s="556"/>
      <c r="H395" s="556"/>
      <c r="I395" s="556"/>
      <c r="J395" s="556"/>
      <c r="K395" s="556"/>
      <c r="L395" s="556"/>
      <c r="M395" s="556"/>
      <c r="N395" s="556"/>
      <c r="O395" s="556"/>
      <c r="P395" s="556"/>
      <c r="Q395" s="556"/>
      <c r="R395" s="556"/>
      <c r="S395" s="556"/>
      <c r="T395" s="556"/>
      <c r="U395" s="556"/>
      <c r="V395" s="556"/>
      <c r="W395" s="556"/>
      <c r="X395" s="556"/>
      <c r="Y395" s="556"/>
      <c r="Z395" s="556"/>
      <c r="AA395" s="556"/>
      <c r="AB395" s="556"/>
      <c r="AC395" s="556"/>
      <c r="AD395" s="557"/>
      <c r="AE395" s="557"/>
      <c r="AF395" s="557"/>
      <c r="AG395" s="557"/>
      <c r="AH395" s="557"/>
      <c r="AI395" s="557"/>
      <c r="AJ395" s="557"/>
      <c r="AK395" s="557"/>
      <c r="AL395" s="557"/>
      <c r="AM395" s="557"/>
      <c r="AN395" s="558"/>
      <c r="AP395" s="87" t="s">
        <v>859</v>
      </c>
      <c r="AT395" s="559" t="str">
        <f t="shared" ca="1" si="72"/>
        <v>AE</v>
      </c>
      <c r="AU395" s="559">
        <f t="shared" si="75"/>
        <v>369</v>
      </c>
      <c r="AV395" s="285" t="str">
        <f t="shared" ca="1" si="73"/>
        <v>AE369</v>
      </c>
      <c r="AW395" s="293">
        <f t="shared" si="70"/>
        <v>7</v>
      </c>
      <c r="AX395" s="285" t="str">
        <f t="shared" ca="1" si="76"/>
        <v>7. Ownership - Capital Costs</v>
      </c>
      <c r="AY395" s="293" t="s">
        <v>1570</v>
      </c>
      <c r="AZ395" s="285" t="s">
        <v>1588</v>
      </c>
      <c r="BA395" s="285">
        <v>2046</v>
      </c>
      <c r="BB395" s="285" t="str">
        <f t="shared" ca="1" si="74"/>
        <v>7_AE369_Solar_arrays_2046</v>
      </c>
      <c r="BC395" s="285" t="s">
        <v>574</v>
      </c>
      <c r="BD395" s="285"/>
      <c r="BE395" s="293" t="str">
        <f t="shared" si="71"/>
        <v>&gt;=0</v>
      </c>
      <c r="BF395" s="293" t="s">
        <v>84</v>
      </c>
      <c r="BG395" s="293" t="s">
        <v>84</v>
      </c>
    </row>
    <row r="396" spans="1:59" ht="13.5" hidden="1" thickBot="1">
      <c r="A396" s="197"/>
      <c r="B396" s="763"/>
      <c r="C396" s="249"/>
      <c r="D396" s="764"/>
      <c r="E396" s="556"/>
      <c r="F396" s="556"/>
      <c r="G396" s="556"/>
      <c r="H396" s="556"/>
      <c r="I396" s="556"/>
      <c r="J396" s="556"/>
      <c r="K396" s="556"/>
      <c r="L396" s="556"/>
      <c r="M396" s="556"/>
      <c r="N396" s="556"/>
      <c r="O396" s="556"/>
      <c r="P396" s="556"/>
      <c r="Q396" s="556"/>
      <c r="R396" s="556"/>
      <c r="S396" s="556"/>
      <c r="T396" s="556"/>
      <c r="U396" s="556"/>
      <c r="V396" s="556"/>
      <c r="W396" s="556"/>
      <c r="X396" s="556"/>
      <c r="Y396" s="556"/>
      <c r="Z396" s="556"/>
      <c r="AA396" s="556"/>
      <c r="AB396" s="556"/>
      <c r="AC396" s="556"/>
      <c r="AD396" s="557"/>
      <c r="AE396" s="557"/>
      <c r="AF396" s="557"/>
      <c r="AG396" s="557"/>
      <c r="AH396" s="557"/>
      <c r="AI396" s="557"/>
      <c r="AJ396" s="557"/>
      <c r="AK396" s="557"/>
      <c r="AL396" s="557"/>
      <c r="AM396" s="557"/>
      <c r="AN396" s="558"/>
      <c r="AP396" s="87" t="s">
        <v>859</v>
      </c>
      <c r="AT396" s="559" t="str">
        <f t="shared" ca="1" si="72"/>
        <v>AF</v>
      </c>
      <c r="AU396" s="559">
        <f t="shared" si="75"/>
        <v>369</v>
      </c>
      <c r="AV396" s="285" t="str">
        <f t="shared" ca="1" si="73"/>
        <v>AF369</v>
      </c>
      <c r="AW396" s="293">
        <f t="shared" si="70"/>
        <v>7</v>
      </c>
      <c r="AX396" s="285" t="str">
        <f t="shared" ca="1" si="76"/>
        <v>7. Ownership - Capital Costs</v>
      </c>
      <c r="AY396" s="293" t="s">
        <v>1570</v>
      </c>
      <c r="AZ396" s="285" t="s">
        <v>1588</v>
      </c>
      <c r="BA396" s="285">
        <v>2047</v>
      </c>
      <c r="BB396" s="285" t="str">
        <f t="shared" ca="1" si="74"/>
        <v>7_AF369_Solar_arrays_2047</v>
      </c>
      <c r="BC396" s="285" t="s">
        <v>574</v>
      </c>
      <c r="BD396" s="285"/>
      <c r="BE396" s="293" t="str">
        <f t="shared" si="71"/>
        <v>&gt;=0</v>
      </c>
      <c r="BF396" s="293" t="s">
        <v>84</v>
      </c>
      <c r="BG396" s="293" t="s">
        <v>84</v>
      </c>
    </row>
    <row r="397" spans="1:59" ht="13.5" hidden="1" thickBot="1">
      <c r="A397" s="197"/>
      <c r="B397" s="763"/>
      <c r="C397" s="249"/>
      <c r="D397" s="764"/>
      <c r="E397" s="556"/>
      <c r="F397" s="556"/>
      <c r="G397" s="556"/>
      <c r="H397" s="556"/>
      <c r="I397" s="556"/>
      <c r="J397" s="556"/>
      <c r="K397" s="556"/>
      <c r="L397" s="556"/>
      <c r="M397" s="556"/>
      <c r="N397" s="556"/>
      <c r="O397" s="556"/>
      <c r="P397" s="556"/>
      <c r="Q397" s="556"/>
      <c r="R397" s="556"/>
      <c r="S397" s="556"/>
      <c r="T397" s="556"/>
      <c r="U397" s="556"/>
      <c r="V397" s="556"/>
      <c r="W397" s="556"/>
      <c r="X397" s="556"/>
      <c r="Y397" s="556"/>
      <c r="Z397" s="556"/>
      <c r="AA397" s="556"/>
      <c r="AB397" s="556"/>
      <c r="AC397" s="556"/>
      <c r="AD397" s="557"/>
      <c r="AE397" s="557"/>
      <c r="AF397" s="557"/>
      <c r="AG397" s="557"/>
      <c r="AH397" s="557"/>
      <c r="AI397" s="557"/>
      <c r="AJ397" s="557"/>
      <c r="AK397" s="557"/>
      <c r="AL397" s="557"/>
      <c r="AM397" s="557"/>
      <c r="AN397" s="558"/>
      <c r="AP397" s="87" t="s">
        <v>859</v>
      </c>
      <c r="AT397" s="559" t="str">
        <f t="shared" ca="1" si="72"/>
        <v>AG</v>
      </c>
      <c r="AU397" s="559">
        <f t="shared" si="75"/>
        <v>369</v>
      </c>
      <c r="AV397" s="285" t="str">
        <f t="shared" ca="1" si="73"/>
        <v>AG369</v>
      </c>
      <c r="AW397" s="293">
        <f t="shared" si="70"/>
        <v>7</v>
      </c>
      <c r="AX397" s="285" t="str">
        <f t="shared" ca="1" si="76"/>
        <v>7. Ownership - Capital Costs</v>
      </c>
      <c r="AY397" s="293" t="s">
        <v>1570</v>
      </c>
      <c r="AZ397" s="285" t="s">
        <v>1588</v>
      </c>
      <c r="BA397" s="285">
        <v>2048</v>
      </c>
      <c r="BB397" s="285" t="str">
        <f t="shared" ca="1" si="74"/>
        <v>7_AG369_Solar_arrays_2048</v>
      </c>
      <c r="BC397" s="285" t="s">
        <v>574</v>
      </c>
      <c r="BD397" s="285"/>
      <c r="BE397" s="293" t="str">
        <f t="shared" si="71"/>
        <v>&gt;=0</v>
      </c>
      <c r="BF397" s="293" t="s">
        <v>84</v>
      </c>
      <c r="BG397" s="293" t="s">
        <v>84</v>
      </c>
    </row>
    <row r="398" spans="1:59" ht="13.5" hidden="1" thickBot="1">
      <c r="A398" s="197"/>
      <c r="B398" s="763"/>
      <c r="C398" s="249"/>
      <c r="D398" s="764"/>
      <c r="E398" s="556"/>
      <c r="F398" s="556"/>
      <c r="G398" s="556"/>
      <c r="H398" s="556"/>
      <c r="I398" s="556"/>
      <c r="J398" s="556"/>
      <c r="K398" s="556"/>
      <c r="L398" s="556"/>
      <c r="M398" s="556"/>
      <c r="N398" s="556"/>
      <c r="O398" s="556"/>
      <c r="P398" s="556"/>
      <c r="Q398" s="556"/>
      <c r="R398" s="556"/>
      <c r="S398" s="556"/>
      <c r="T398" s="556"/>
      <c r="U398" s="556"/>
      <c r="V398" s="556"/>
      <c r="W398" s="556"/>
      <c r="X398" s="556"/>
      <c r="Y398" s="556"/>
      <c r="Z398" s="556"/>
      <c r="AA398" s="556"/>
      <c r="AB398" s="556"/>
      <c r="AC398" s="556"/>
      <c r="AD398" s="557"/>
      <c r="AE398" s="557"/>
      <c r="AF398" s="557"/>
      <c r="AG398" s="557"/>
      <c r="AH398" s="557"/>
      <c r="AI398" s="557"/>
      <c r="AJ398" s="557"/>
      <c r="AK398" s="557"/>
      <c r="AL398" s="557"/>
      <c r="AM398" s="557"/>
      <c r="AN398" s="558"/>
      <c r="AP398" s="87" t="s">
        <v>859</v>
      </c>
      <c r="AT398" s="559" t="str">
        <f t="shared" ca="1" si="72"/>
        <v>AH</v>
      </c>
      <c r="AU398" s="559">
        <f t="shared" si="75"/>
        <v>369</v>
      </c>
      <c r="AV398" s="285" t="str">
        <f t="shared" ca="1" si="73"/>
        <v>AH369</v>
      </c>
      <c r="AW398" s="293">
        <f t="shared" si="70"/>
        <v>7</v>
      </c>
      <c r="AX398" s="285" t="str">
        <f t="shared" ca="1" si="76"/>
        <v>7. Ownership - Capital Costs</v>
      </c>
      <c r="AY398" s="293" t="s">
        <v>1570</v>
      </c>
      <c r="AZ398" s="285" t="s">
        <v>1588</v>
      </c>
      <c r="BA398" s="285">
        <v>2049</v>
      </c>
      <c r="BB398" s="285" t="str">
        <f t="shared" ca="1" si="74"/>
        <v>7_AH369_Solar_arrays_2049</v>
      </c>
      <c r="BC398" s="285" t="s">
        <v>574</v>
      </c>
      <c r="BD398" s="285"/>
      <c r="BE398" s="293" t="str">
        <f t="shared" si="71"/>
        <v>&gt;=0</v>
      </c>
      <c r="BF398" s="293" t="s">
        <v>84</v>
      </c>
      <c r="BG398" s="293" t="s">
        <v>84</v>
      </c>
    </row>
    <row r="399" spans="1:59" ht="13.5" hidden="1" thickBot="1">
      <c r="A399" s="197"/>
      <c r="B399" s="763"/>
      <c r="C399" s="249"/>
      <c r="D399" s="764"/>
      <c r="E399" s="556"/>
      <c r="F399" s="556"/>
      <c r="G399" s="556"/>
      <c r="H399" s="556"/>
      <c r="I399" s="556"/>
      <c r="J399" s="556"/>
      <c r="K399" s="556"/>
      <c r="L399" s="556"/>
      <c r="M399" s="556"/>
      <c r="N399" s="556"/>
      <c r="O399" s="556"/>
      <c r="P399" s="556"/>
      <c r="Q399" s="556"/>
      <c r="R399" s="556"/>
      <c r="S399" s="556"/>
      <c r="T399" s="556"/>
      <c r="U399" s="556"/>
      <c r="V399" s="556"/>
      <c r="W399" s="556"/>
      <c r="X399" s="556"/>
      <c r="Y399" s="556"/>
      <c r="Z399" s="556"/>
      <c r="AA399" s="556"/>
      <c r="AB399" s="556"/>
      <c r="AC399" s="556"/>
      <c r="AD399" s="557"/>
      <c r="AE399" s="557"/>
      <c r="AF399" s="557"/>
      <c r="AG399" s="557"/>
      <c r="AH399" s="557"/>
      <c r="AI399" s="557"/>
      <c r="AJ399" s="557"/>
      <c r="AK399" s="557"/>
      <c r="AL399" s="557"/>
      <c r="AM399" s="557"/>
      <c r="AN399" s="558"/>
      <c r="AP399" s="87" t="s">
        <v>859</v>
      </c>
      <c r="AT399" s="559" t="str">
        <f t="shared" ca="1" si="72"/>
        <v>AI</v>
      </c>
      <c r="AU399" s="559">
        <f t="shared" si="75"/>
        <v>369</v>
      </c>
      <c r="AV399" s="285" t="str">
        <f t="shared" ca="1" si="73"/>
        <v>AI369</v>
      </c>
      <c r="AW399" s="293">
        <f t="shared" si="70"/>
        <v>7</v>
      </c>
      <c r="AX399" s="285" t="str">
        <f t="shared" ca="1" si="76"/>
        <v>7. Ownership - Capital Costs</v>
      </c>
      <c r="AY399" s="293" t="s">
        <v>1570</v>
      </c>
      <c r="AZ399" s="285" t="s">
        <v>1588</v>
      </c>
      <c r="BA399" s="285">
        <v>2050</v>
      </c>
      <c r="BB399" s="285" t="str">
        <f t="shared" ca="1" si="74"/>
        <v>7_AI369_Solar_arrays_2050</v>
      </c>
      <c r="BC399" s="285" t="s">
        <v>574</v>
      </c>
      <c r="BD399" s="285"/>
      <c r="BE399" s="293" t="str">
        <f t="shared" si="71"/>
        <v>&gt;=0</v>
      </c>
      <c r="BF399" s="293" t="s">
        <v>84</v>
      </c>
      <c r="BG399" s="293" t="s">
        <v>84</v>
      </c>
    </row>
    <row r="400" spans="1:59" ht="13.5" hidden="1" thickBot="1">
      <c r="A400" s="197"/>
      <c r="B400" s="763"/>
      <c r="C400" s="249"/>
      <c r="D400" s="764"/>
      <c r="E400" s="556"/>
      <c r="F400" s="556"/>
      <c r="G400" s="556"/>
      <c r="H400" s="556"/>
      <c r="I400" s="556"/>
      <c r="J400" s="556"/>
      <c r="K400" s="556"/>
      <c r="L400" s="556"/>
      <c r="M400" s="556"/>
      <c r="N400" s="556"/>
      <c r="O400" s="556"/>
      <c r="P400" s="556"/>
      <c r="Q400" s="556"/>
      <c r="R400" s="556"/>
      <c r="S400" s="556"/>
      <c r="T400" s="556"/>
      <c r="U400" s="556"/>
      <c r="V400" s="556"/>
      <c r="W400" s="556"/>
      <c r="X400" s="556"/>
      <c r="Y400" s="556"/>
      <c r="Z400" s="556"/>
      <c r="AA400" s="556"/>
      <c r="AB400" s="556"/>
      <c r="AC400" s="556"/>
      <c r="AD400" s="557"/>
      <c r="AE400" s="557"/>
      <c r="AF400" s="557"/>
      <c r="AG400" s="557"/>
      <c r="AH400" s="557"/>
      <c r="AI400" s="557"/>
      <c r="AJ400" s="557"/>
      <c r="AK400" s="557"/>
      <c r="AL400" s="557"/>
      <c r="AM400" s="557"/>
      <c r="AN400" s="558"/>
      <c r="AP400" s="87" t="s">
        <v>859</v>
      </c>
      <c r="AT400" s="559" t="str">
        <f t="shared" ca="1" si="72"/>
        <v>AJ</v>
      </c>
      <c r="AU400" s="559">
        <f t="shared" si="75"/>
        <v>369</v>
      </c>
      <c r="AV400" s="285" t="str">
        <f t="shared" ca="1" si="73"/>
        <v>AJ369</v>
      </c>
      <c r="AW400" s="293">
        <f t="shared" si="70"/>
        <v>7</v>
      </c>
      <c r="AX400" s="285" t="str">
        <f t="shared" ca="1" si="76"/>
        <v>7. Ownership - Capital Costs</v>
      </c>
      <c r="AY400" s="293" t="s">
        <v>1570</v>
      </c>
      <c r="AZ400" s="285" t="s">
        <v>1588</v>
      </c>
      <c r="BA400" s="285">
        <v>2051</v>
      </c>
      <c r="BB400" s="285" t="str">
        <f t="shared" ca="1" si="74"/>
        <v>7_AJ369_Solar_arrays_2051</v>
      </c>
      <c r="BC400" s="285" t="s">
        <v>574</v>
      </c>
      <c r="BD400" s="285"/>
      <c r="BE400" s="293" t="str">
        <f t="shared" si="71"/>
        <v>&gt;=0</v>
      </c>
      <c r="BF400" s="293" t="s">
        <v>84</v>
      </c>
      <c r="BG400" s="293" t="s">
        <v>84</v>
      </c>
    </row>
    <row r="401" spans="1:59" ht="13.5" hidden="1" thickBot="1">
      <c r="A401" s="197"/>
      <c r="B401" s="763"/>
      <c r="C401" s="249"/>
      <c r="D401" s="764"/>
      <c r="E401" s="556"/>
      <c r="F401" s="556"/>
      <c r="G401" s="556"/>
      <c r="H401" s="556"/>
      <c r="I401" s="556"/>
      <c r="J401" s="556"/>
      <c r="K401" s="556"/>
      <c r="L401" s="556"/>
      <c r="M401" s="556"/>
      <c r="N401" s="556"/>
      <c r="O401" s="556"/>
      <c r="P401" s="556"/>
      <c r="Q401" s="556"/>
      <c r="R401" s="556"/>
      <c r="S401" s="556"/>
      <c r="T401" s="556"/>
      <c r="U401" s="556"/>
      <c r="V401" s="556"/>
      <c r="W401" s="556"/>
      <c r="X401" s="556"/>
      <c r="Y401" s="556"/>
      <c r="Z401" s="556"/>
      <c r="AA401" s="556"/>
      <c r="AB401" s="556"/>
      <c r="AC401" s="556"/>
      <c r="AD401" s="557"/>
      <c r="AE401" s="557"/>
      <c r="AF401" s="557"/>
      <c r="AG401" s="557"/>
      <c r="AH401" s="557"/>
      <c r="AI401" s="557"/>
      <c r="AJ401" s="557"/>
      <c r="AK401" s="557"/>
      <c r="AL401" s="557"/>
      <c r="AM401" s="557"/>
      <c r="AN401" s="558"/>
      <c r="AP401" s="87" t="s">
        <v>859</v>
      </c>
      <c r="AT401" s="559" t="str">
        <f t="shared" ca="1" si="72"/>
        <v>AK</v>
      </c>
      <c r="AU401" s="559">
        <f t="shared" si="75"/>
        <v>369</v>
      </c>
      <c r="AV401" s="285" t="str">
        <f t="shared" ca="1" si="73"/>
        <v>AK369</v>
      </c>
      <c r="AW401" s="293">
        <f t="shared" si="70"/>
        <v>7</v>
      </c>
      <c r="AX401" s="285" t="str">
        <f t="shared" ca="1" si="76"/>
        <v>7. Ownership - Capital Costs</v>
      </c>
      <c r="AY401" s="293" t="s">
        <v>1570</v>
      </c>
      <c r="AZ401" s="285" t="s">
        <v>1588</v>
      </c>
      <c r="BA401" s="285">
        <v>2052</v>
      </c>
      <c r="BB401" s="285" t="str">
        <f t="shared" ca="1" si="74"/>
        <v>7_AK369_Solar_arrays_2052</v>
      </c>
      <c r="BC401" s="285" t="s">
        <v>574</v>
      </c>
      <c r="BD401" s="285"/>
      <c r="BE401" s="293" t="str">
        <f t="shared" si="71"/>
        <v>&gt;=0</v>
      </c>
      <c r="BF401" s="293" t="s">
        <v>84</v>
      </c>
      <c r="BG401" s="293" t="s">
        <v>84</v>
      </c>
    </row>
    <row r="402" spans="1:59" ht="13.5" hidden="1" thickBot="1">
      <c r="A402" s="197"/>
      <c r="B402" s="763"/>
      <c r="C402" s="249"/>
      <c r="D402" s="764"/>
      <c r="E402" s="556"/>
      <c r="F402" s="556"/>
      <c r="G402" s="556"/>
      <c r="H402" s="556"/>
      <c r="I402" s="556"/>
      <c r="J402" s="556"/>
      <c r="K402" s="556"/>
      <c r="L402" s="556"/>
      <c r="M402" s="556"/>
      <c r="N402" s="556"/>
      <c r="O402" s="556"/>
      <c r="P402" s="556"/>
      <c r="Q402" s="556"/>
      <c r="R402" s="556"/>
      <c r="S402" s="556"/>
      <c r="T402" s="556"/>
      <c r="U402" s="556"/>
      <c r="V402" s="556"/>
      <c r="W402" s="556"/>
      <c r="X402" s="556"/>
      <c r="Y402" s="556"/>
      <c r="Z402" s="556"/>
      <c r="AA402" s="556"/>
      <c r="AB402" s="556"/>
      <c r="AC402" s="556"/>
      <c r="AD402" s="557"/>
      <c r="AE402" s="557"/>
      <c r="AF402" s="557"/>
      <c r="AG402" s="557"/>
      <c r="AH402" s="557"/>
      <c r="AI402" s="557"/>
      <c r="AJ402" s="557"/>
      <c r="AK402" s="557"/>
      <c r="AL402" s="557"/>
      <c r="AM402" s="557"/>
      <c r="AN402" s="558"/>
      <c r="AP402" s="87" t="s">
        <v>859</v>
      </c>
      <c r="AT402" s="559" t="str">
        <f t="shared" ca="1" si="72"/>
        <v>AL</v>
      </c>
      <c r="AU402" s="559">
        <f t="shared" si="75"/>
        <v>369</v>
      </c>
      <c r="AV402" s="285" t="str">
        <f t="shared" ca="1" si="73"/>
        <v>AL369</v>
      </c>
      <c r="AW402" s="293">
        <f t="shared" si="70"/>
        <v>7</v>
      </c>
      <c r="AX402" s="285" t="str">
        <f t="shared" ca="1" si="76"/>
        <v>7. Ownership - Capital Costs</v>
      </c>
      <c r="AY402" s="293" t="s">
        <v>1570</v>
      </c>
      <c r="AZ402" s="285" t="s">
        <v>1588</v>
      </c>
      <c r="BA402" s="285">
        <v>2053</v>
      </c>
      <c r="BB402" s="285" t="str">
        <f t="shared" ca="1" si="74"/>
        <v>7_AL369_Solar_arrays_2053</v>
      </c>
      <c r="BC402" s="285" t="s">
        <v>574</v>
      </c>
      <c r="BD402" s="285"/>
      <c r="BE402" s="293" t="str">
        <f t="shared" si="71"/>
        <v>&gt;=0</v>
      </c>
      <c r="BF402" s="293" t="s">
        <v>84</v>
      </c>
      <c r="BG402" s="293" t="s">
        <v>84</v>
      </c>
    </row>
    <row r="403" spans="1:59" ht="13.5" hidden="1" thickBot="1">
      <c r="A403" s="197"/>
      <c r="B403" s="763"/>
      <c r="C403" s="249"/>
      <c r="D403" s="764"/>
      <c r="E403" s="556"/>
      <c r="F403" s="556"/>
      <c r="G403" s="556"/>
      <c r="H403" s="556"/>
      <c r="I403" s="556"/>
      <c r="J403" s="556"/>
      <c r="K403" s="556"/>
      <c r="L403" s="556"/>
      <c r="M403" s="556"/>
      <c r="N403" s="556"/>
      <c r="O403" s="556"/>
      <c r="P403" s="556"/>
      <c r="Q403" s="556"/>
      <c r="R403" s="556"/>
      <c r="S403" s="556"/>
      <c r="T403" s="556"/>
      <c r="U403" s="556"/>
      <c r="V403" s="556"/>
      <c r="W403" s="556"/>
      <c r="X403" s="556"/>
      <c r="Y403" s="556"/>
      <c r="Z403" s="556"/>
      <c r="AA403" s="556"/>
      <c r="AB403" s="556"/>
      <c r="AC403" s="556"/>
      <c r="AD403" s="557"/>
      <c r="AE403" s="557"/>
      <c r="AF403" s="557"/>
      <c r="AG403" s="557"/>
      <c r="AH403" s="557"/>
      <c r="AI403" s="557"/>
      <c r="AJ403" s="557"/>
      <c r="AK403" s="557"/>
      <c r="AL403" s="557"/>
      <c r="AM403" s="557"/>
      <c r="AN403" s="558"/>
      <c r="AP403" s="87" t="s">
        <v>859</v>
      </c>
      <c r="AT403" s="559" t="str">
        <f t="shared" ca="1" si="72"/>
        <v>AM</v>
      </c>
      <c r="AU403" s="559">
        <f t="shared" si="75"/>
        <v>369</v>
      </c>
      <c r="AV403" s="285" t="str">
        <f t="shared" ca="1" si="73"/>
        <v>AM369</v>
      </c>
      <c r="AW403" s="293">
        <f t="shared" si="70"/>
        <v>7</v>
      </c>
      <c r="AX403" s="285" t="str">
        <f t="shared" ca="1" si="76"/>
        <v>7. Ownership - Capital Costs</v>
      </c>
      <c r="AY403" s="293" t="s">
        <v>1570</v>
      </c>
      <c r="AZ403" s="285" t="s">
        <v>1588</v>
      </c>
      <c r="BA403" s="285">
        <v>2054</v>
      </c>
      <c r="BB403" s="285" t="str">
        <f t="shared" ca="1" si="74"/>
        <v>7_AM369_Solar_arrays_2054</v>
      </c>
      <c r="BC403" s="285" t="s">
        <v>574</v>
      </c>
      <c r="BD403" s="285"/>
      <c r="BE403" s="293" t="str">
        <f t="shared" si="71"/>
        <v>&gt;=0</v>
      </c>
      <c r="BF403" s="293" t="s">
        <v>84</v>
      </c>
      <c r="BG403" s="293" t="s">
        <v>84</v>
      </c>
    </row>
    <row r="404" spans="1:59" ht="13.5" hidden="1" thickBot="1">
      <c r="A404" s="197"/>
      <c r="B404" s="763"/>
      <c r="C404" s="249"/>
      <c r="D404" s="764"/>
      <c r="E404" s="556"/>
      <c r="F404" s="556"/>
      <c r="G404" s="556"/>
      <c r="H404" s="556"/>
      <c r="I404" s="556"/>
      <c r="J404" s="556"/>
      <c r="K404" s="556"/>
      <c r="L404" s="556"/>
      <c r="M404" s="556"/>
      <c r="N404" s="556"/>
      <c r="O404" s="556"/>
      <c r="P404" s="556"/>
      <c r="Q404" s="556"/>
      <c r="R404" s="556"/>
      <c r="S404" s="556"/>
      <c r="T404" s="556"/>
      <c r="U404" s="556"/>
      <c r="V404" s="556"/>
      <c r="W404" s="556"/>
      <c r="X404" s="556"/>
      <c r="Y404" s="556"/>
      <c r="Z404" s="556"/>
      <c r="AA404" s="556"/>
      <c r="AB404" s="556"/>
      <c r="AC404" s="556"/>
      <c r="AD404" s="557"/>
      <c r="AE404" s="557"/>
      <c r="AF404" s="557"/>
      <c r="AG404" s="557"/>
      <c r="AH404" s="557"/>
      <c r="AI404" s="557"/>
      <c r="AJ404" s="557"/>
      <c r="AK404" s="557"/>
      <c r="AL404" s="557"/>
      <c r="AM404" s="557"/>
      <c r="AN404" s="558"/>
      <c r="AP404" s="87" t="s">
        <v>859</v>
      </c>
      <c r="AT404" s="559" t="str">
        <f t="shared" ca="1" si="72"/>
        <v>AN</v>
      </c>
      <c r="AU404" s="559">
        <f t="shared" si="75"/>
        <v>369</v>
      </c>
      <c r="AV404" s="285" t="str">
        <f t="shared" ca="1" si="73"/>
        <v>AN369</v>
      </c>
      <c r="AW404" s="293">
        <v>7</v>
      </c>
      <c r="AX404" s="285" t="str">
        <f t="shared" ca="1" si="76"/>
        <v>7. Ownership - Capital Costs</v>
      </c>
      <c r="AY404" s="293" t="s">
        <v>1570</v>
      </c>
      <c r="AZ404" s="285" t="s">
        <v>1588</v>
      </c>
      <c r="BA404" s="285" t="s">
        <v>1572</v>
      </c>
      <c r="BB404" s="285" t="str">
        <f t="shared" ca="1" si="74"/>
        <v>7_AN369_Solar_arrays_Additional_Info</v>
      </c>
      <c r="BC404" s="293" t="s">
        <v>255</v>
      </c>
      <c r="BD404" s="293">
        <v>100</v>
      </c>
      <c r="BF404" s="293" t="s">
        <v>84</v>
      </c>
      <c r="BG404" s="293" t="s">
        <v>84</v>
      </c>
    </row>
    <row r="405" spans="1:59" ht="13.5" thickBot="1">
      <c r="A405" s="197">
        <f>+A369+1</f>
        <v>13</v>
      </c>
      <c r="B405" s="763"/>
      <c r="C405" s="249" t="s">
        <v>1589</v>
      </c>
      <c r="D405" s="764" t="s">
        <v>1569</v>
      </c>
      <c r="E405" s="540"/>
      <c r="F405" s="540"/>
      <c r="G405" s="540"/>
      <c r="H405" s="540"/>
      <c r="I405" s="540"/>
      <c r="J405" s="540"/>
      <c r="K405" s="540"/>
      <c r="L405" s="540"/>
      <c r="M405" s="540"/>
      <c r="N405" s="540"/>
      <c r="O405" s="540"/>
      <c r="P405" s="540"/>
      <c r="Q405" s="540"/>
      <c r="R405" s="540"/>
      <c r="S405" s="540"/>
      <c r="T405" s="540"/>
      <c r="U405" s="540"/>
      <c r="V405" s="540"/>
      <c r="W405" s="540"/>
      <c r="X405" s="540"/>
      <c r="Y405" s="540"/>
      <c r="Z405" s="540"/>
      <c r="AA405" s="540"/>
      <c r="AB405" s="540"/>
      <c r="AC405" s="540"/>
      <c r="AD405" s="541"/>
      <c r="AE405" s="541"/>
      <c r="AF405" s="541"/>
      <c r="AG405" s="541"/>
      <c r="AH405" s="541"/>
      <c r="AI405" s="541"/>
      <c r="AJ405" s="541"/>
      <c r="AK405" s="541"/>
      <c r="AL405" s="541"/>
      <c r="AM405" s="541"/>
      <c r="AN405" s="246"/>
      <c r="AR405" s="87" t="s">
        <v>40</v>
      </c>
      <c r="AS405" s="560" t="str">
        <f ca="1">SUBSTITUTE(CELL("address",E405),"$","")</f>
        <v>E405</v>
      </c>
      <c r="AT405" s="561" t="str">
        <f ca="1">CHAR(CODE(AS405))</f>
        <v>E</v>
      </c>
      <c r="AU405" s="561">
        <f>ROW(AS405)</f>
        <v>405</v>
      </c>
      <c r="AV405" s="562" t="str">
        <f ca="1">CONCATENATE(AT405&amp;AU405)</f>
        <v>E405</v>
      </c>
      <c r="AW405" s="555">
        <f t="shared" ref="AW405:AW439" si="77">$AW$5</f>
        <v>7</v>
      </c>
      <c r="AX405" s="562" t="str">
        <f t="shared" ca="1" si="76"/>
        <v>7. Ownership - Capital Costs</v>
      </c>
      <c r="AY405" s="555" t="s">
        <v>1570</v>
      </c>
      <c r="AZ405" s="562" t="s">
        <v>1590</v>
      </c>
      <c r="BA405" s="562">
        <v>2020</v>
      </c>
      <c r="BB405" s="562" t="str">
        <f ca="1">AW405&amp;"_"&amp;AV405&amp;"_"&amp;AZ405&amp;"_"&amp;BA405</f>
        <v>7_E405_Combustion_turbine_generator_2020</v>
      </c>
      <c r="BC405" s="562" t="s">
        <v>574</v>
      </c>
      <c r="BD405" s="562"/>
      <c r="BE405" s="555" t="str">
        <f t="shared" ref="BE405:BE439" si="78">"&gt;=0"</f>
        <v>&gt;=0</v>
      </c>
      <c r="BF405" s="555" t="s">
        <v>84</v>
      </c>
      <c r="BG405" s="555" t="s">
        <v>84</v>
      </c>
    </row>
    <row r="406" spans="1:59" ht="13.5" hidden="1" thickBot="1">
      <c r="A406" s="197"/>
      <c r="B406" s="763"/>
      <c r="C406" s="249"/>
      <c r="D406" s="764"/>
      <c r="E406" s="556"/>
      <c r="F406" s="556"/>
      <c r="G406" s="556"/>
      <c r="H406" s="556"/>
      <c r="I406" s="556"/>
      <c r="J406" s="556"/>
      <c r="K406" s="556"/>
      <c r="L406" s="556"/>
      <c r="M406" s="556"/>
      <c r="N406" s="556"/>
      <c r="O406" s="556"/>
      <c r="P406" s="556"/>
      <c r="Q406" s="556"/>
      <c r="R406" s="556"/>
      <c r="S406" s="556"/>
      <c r="T406" s="556"/>
      <c r="U406" s="556"/>
      <c r="V406" s="556"/>
      <c r="W406" s="556"/>
      <c r="X406" s="556"/>
      <c r="Y406" s="556"/>
      <c r="Z406" s="556"/>
      <c r="AA406" s="556"/>
      <c r="AB406" s="556"/>
      <c r="AC406" s="556"/>
      <c r="AD406" s="557"/>
      <c r="AE406" s="557"/>
      <c r="AF406" s="557"/>
      <c r="AG406" s="557"/>
      <c r="AH406" s="557"/>
      <c r="AI406" s="557"/>
      <c r="AJ406" s="557"/>
      <c r="AK406" s="557"/>
      <c r="AL406" s="557"/>
      <c r="AM406" s="557"/>
      <c r="AN406" s="558"/>
      <c r="AP406" s="87" t="s">
        <v>859</v>
      </c>
      <c r="AT406" s="559" t="str">
        <f t="shared" ref="AT406:AT440" ca="1" si="79">IF(AT405="Z","AA",IF(LEN(AT405)=1,CHAR(CODE(AT405)+1),IF(RIGHT(AT405,1)="Z",CHAR(CODE(LEFT(AT405,1))+1),LEFT(AT405,1))&amp;CHAR(65+MOD(CODE(RIGHT(AT405,1))+1-65,26))))</f>
        <v>F</v>
      </c>
      <c r="AU406" s="559">
        <f>AU405</f>
        <v>405</v>
      </c>
      <c r="AV406" s="285" t="str">
        <f t="shared" ref="AV406:AV440" ca="1" si="80">CONCATENATE(AT406&amp;AU406)</f>
        <v>F405</v>
      </c>
      <c r="AW406" s="293">
        <f t="shared" si="77"/>
        <v>7</v>
      </c>
      <c r="AX406" s="285" t="str">
        <f t="shared" ca="1" si="76"/>
        <v>7. Ownership - Capital Costs</v>
      </c>
      <c r="AY406" s="293" t="s">
        <v>1570</v>
      </c>
      <c r="AZ406" s="285" t="s">
        <v>1590</v>
      </c>
      <c r="BA406" s="285">
        <v>2021</v>
      </c>
      <c r="BB406" s="285" t="str">
        <f t="shared" ref="BB406:BB440" ca="1" si="81">AW406&amp;"_"&amp;AV406&amp;"_"&amp;AZ406&amp;"_"&amp;BA406</f>
        <v>7_F405_Combustion_turbine_generator_2021</v>
      </c>
      <c r="BC406" s="285" t="s">
        <v>574</v>
      </c>
      <c r="BD406" s="285"/>
      <c r="BE406" s="293" t="str">
        <f t="shared" si="78"/>
        <v>&gt;=0</v>
      </c>
      <c r="BF406" s="293" t="s">
        <v>84</v>
      </c>
      <c r="BG406" s="293" t="s">
        <v>84</v>
      </c>
    </row>
    <row r="407" spans="1:59" ht="13.5" hidden="1" thickBot="1">
      <c r="A407" s="197"/>
      <c r="B407" s="763"/>
      <c r="C407" s="249"/>
      <c r="D407" s="764"/>
      <c r="E407" s="556"/>
      <c r="F407" s="556"/>
      <c r="G407" s="556"/>
      <c r="H407" s="556"/>
      <c r="I407" s="556"/>
      <c r="J407" s="556"/>
      <c r="K407" s="556"/>
      <c r="L407" s="556"/>
      <c r="M407" s="556"/>
      <c r="N407" s="556"/>
      <c r="O407" s="556"/>
      <c r="P407" s="556"/>
      <c r="Q407" s="556"/>
      <c r="R407" s="556"/>
      <c r="S407" s="556"/>
      <c r="T407" s="556"/>
      <c r="U407" s="556"/>
      <c r="V407" s="556"/>
      <c r="W407" s="556"/>
      <c r="X407" s="556"/>
      <c r="Y407" s="556"/>
      <c r="Z407" s="556"/>
      <c r="AA407" s="556"/>
      <c r="AB407" s="556"/>
      <c r="AC407" s="556"/>
      <c r="AD407" s="557"/>
      <c r="AE407" s="557"/>
      <c r="AF407" s="557"/>
      <c r="AG407" s="557"/>
      <c r="AH407" s="557"/>
      <c r="AI407" s="557"/>
      <c r="AJ407" s="557"/>
      <c r="AK407" s="557"/>
      <c r="AL407" s="557"/>
      <c r="AM407" s="557"/>
      <c r="AN407" s="558"/>
      <c r="AP407" s="87" t="s">
        <v>859</v>
      </c>
      <c r="AT407" s="559" t="str">
        <f t="shared" ca="1" si="79"/>
        <v>G</v>
      </c>
      <c r="AU407" s="559">
        <f t="shared" ref="AU407:AU440" si="82">AU406</f>
        <v>405</v>
      </c>
      <c r="AV407" s="285" t="str">
        <f t="shared" ca="1" si="80"/>
        <v>G405</v>
      </c>
      <c r="AW407" s="293">
        <f t="shared" si="77"/>
        <v>7</v>
      </c>
      <c r="AX407" s="285" t="str">
        <f t="shared" ca="1" si="76"/>
        <v>7. Ownership - Capital Costs</v>
      </c>
      <c r="AY407" s="293" t="s">
        <v>1570</v>
      </c>
      <c r="AZ407" s="285" t="s">
        <v>1590</v>
      </c>
      <c r="BA407" s="285">
        <v>2022</v>
      </c>
      <c r="BB407" s="285" t="str">
        <f t="shared" ca="1" si="81"/>
        <v>7_G405_Combustion_turbine_generator_2022</v>
      </c>
      <c r="BC407" s="285" t="s">
        <v>574</v>
      </c>
      <c r="BD407" s="285"/>
      <c r="BE407" s="293" t="str">
        <f t="shared" si="78"/>
        <v>&gt;=0</v>
      </c>
      <c r="BF407" s="293" t="s">
        <v>84</v>
      </c>
      <c r="BG407" s="293" t="s">
        <v>84</v>
      </c>
    </row>
    <row r="408" spans="1:59" ht="13.5" hidden="1" thickBot="1">
      <c r="A408" s="197"/>
      <c r="B408" s="763"/>
      <c r="C408" s="249"/>
      <c r="D408" s="764"/>
      <c r="E408" s="556"/>
      <c r="F408" s="556"/>
      <c r="G408" s="556"/>
      <c r="H408" s="556"/>
      <c r="I408" s="556"/>
      <c r="J408" s="556"/>
      <c r="K408" s="556"/>
      <c r="L408" s="556"/>
      <c r="M408" s="556"/>
      <c r="N408" s="556"/>
      <c r="O408" s="556"/>
      <c r="P408" s="556"/>
      <c r="Q408" s="556"/>
      <c r="R408" s="556"/>
      <c r="S408" s="556"/>
      <c r="T408" s="556"/>
      <c r="U408" s="556"/>
      <c r="V408" s="556"/>
      <c r="W408" s="556"/>
      <c r="X408" s="556"/>
      <c r="Y408" s="556"/>
      <c r="Z408" s="556"/>
      <c r="AA408" s="556"/>
      <c r="AB408" s="556"/>
      <c r="AC408" s="556"/>
      <c r="AD408" s="557"/>
      <c r="AE408" s="557"/>
      <c r="AF408" s="557"/>
      <c r="AG408" s="557"/>
      <c r="AH408" s="557"/>
      <c r="AI408" s="557"/>
      <c r="AJ408" s="557"/>
      <c r="AK408" s="557"/>
      <c r="AL408" s="557"/>
      <c r="AM408" s="557"/>
      <c r="AN408" s="558"/>
      <c r="AP408" s="87" t="s">
        <v>859</v>
      </c>
      <c r="AT408" s="559" t="str">
        <f t="shared" ca="1" si="79"/>
        <v>H</v>
      </c>
      <c r="AU408" s="559">
        <f t="shared" si="82"/>
        <v>405</v>
      </c>
      <c r="AV408" s="285" t="str">
        <f t="shared" ca="1" si="80"/>
        <v>H405</v>
      </c>
      <c r="AW408" s="293">
        <f t="shared" si="77"/>
        <v>7</v>
      </c>
      <c r="AX408" s="285" t="str">
        <f t="shared" ca="1" si="76"/>
        <v>7. Ownership - Capital Costs</v>
      </c>
      <c r="AY408" s="293" t="s">
        <v>1570</v>
      </c>
      <c r="AZ408" s="285" t="s">
        <v>1590</v>
      </c>
      <c r="BA408" s="285">
        <v>2023</v>
      </c>
      <c r="BB408" s="285" t="str">
        <f t="shared" ca="1" si="81"/>
        <v>7_H405_Combustion_turbine_generator_2023</v>
      </c>
      <c r="BC408" s="285" t="s">
        <v>574</v>
      </c>
      <c r="BD408" s="285"/>
      <c r="BE408" s="293" t="str">
        <f t="shared" si="78"/>
        <v>&gt;=0</v>
      </c>
      <c r="BF408" s="293" t="s">
        <v>84</v>
      </c>
      <c r="BG408" s="293" t="s">
        <v>84</v>
      </c>
    </row>
    <row r="409" spans="1:59" ht="13.5" hidden="1" thickBot="1">
      <c r="A409" s="197"/>
      <c r="B409" s="763"/>
      <c r="C409" s="249"/>
      <c r="D409" s="764"/>
      <c r="E409" s="556"/>
      <c r="F409" s="556"/>
      <c r="G409" s="556"/>
      <c r="H409" s="556"/>
      <c r="I409" s="556"/>
      <c r="J409" s="556"/>
      <c r="K409" s="556"/>
      <c r="L409" s="556"/>
      <c r="M409" s="556"/>
      <c r="N409" s="556"/>
      <c r="O409" s="556"/>
      <c r="P409" s="556"/>
      <c r="Q409" s="556"/>
      <c r="R409" s="556"/>
      <c r="S409" s="556"/>
      <c r="T409" s="556"/>
      <c r="U409" s="556"/>
      <c r="V409" s="556"/>
      <c r="W409" s="556"/>
      <c r="X409" s="556"/>
      <c r="Y409" s="556"/>
      <c r="Z409" s="556"/>
      <c r="AA409" s="556"/>
      <c r="AB409" s="556"/>
      <c r="AC409" s="556"/>
      <c r="AD409" s="557"/>
      <c r="AE409" s="557"/>
      <c r="AF409" s="557"/>
      <c r="AG409" s="557"/>
      <c r="AH409" s="557"/>
      <c r="AI409" s="557"/>
      <c r="AJ409" s="557"/>
      <c r="AK409" s="557"/>
      <c r="AL409" s="557"/>
      <c r="AM409" s="557"/>
      <c r="AN409" s="558"/>
      <c r="AP409" s="87" t="s">
        <v>859</v>
      </c>
      <c r="AT409" s="559" t="str">
        <f t="shared" ca="1" si="79"/>
        <v>I</v>
      </c>
      <c r="AU409" s="559">
        <f t="shared" si="82"/>
        <v>405</v>
      </c>
      <c r="AV409" s="285" t="str">
        <f t="shared" ca="1" si="80"/>
        <v>I405</v>
      </c>
      <c r="AW409" s="293">
        <f t="shared" si="77"/>
        <v>7</v>
      </c>
      <c r="AX409" s="285" t="str">
        <f t="shared" ca="1" si="76"/>
        <v>7. Ownership - Capital Costs</v>
      </c>
      <c r="AY409" s="293" t="s">
        <v>1570</v>
      </c>
      <c r="AZ409" s="285" t="s">
        <v>1590</v>
      </c>
      <c r="BA409" s="285">
        <v>2024</v>
      </c>
      <c r="BB409" s="285" t="str">
        <f t="shared" ca="1" si="81"/>
        <v>7_I405_Combustion_turbine_generator_2024</v>
      </c>
      <c r="BC409" s="285" t="s">
        <v>574</v>
      </c>
      <c r="BD409" s="285"/>
      <c r="BE409" s="293" t="str">
        <f t="shared" si="78"/>
        <v>&gt;=0</v>
      </c>
      <c r="BF409" s="293" t="s">
        <v>84</v>
      </c>
      <c r="BG409" s="293" t="s">
        <v>84</v>
      </c>
    </row>
    <row r="410" spans="1:59" ht="13.5" hidden="1" thickBot="1">
      <c r="A410" s="197"/>
      <c r="B410" s="763"/>
      <c r="C410" s="249"/>
      <c r="D410" s="764"/>
      <c r="E410" s="556"/>
      <c r="F410" s="556"/>
      <c r="G410" s="556"/>
      <c r="H410" s="556"/>
      <c r="I410" s="556"/>
      <c r="J410" s="556"/>
      <c r="K410" s="556"/>
      <c r="L410" s="556"/>
      <c r="M410" s="556"/>
      <c r="N410" s="556"/>
      <c r="O410" s="556"/>
      <c r="P410" s="556"/>
      <c r="Q410" s="556"/>
      <c r="R410" s="556"/>
      <c r="S410" s="556"/>
      <c r="T410" s="556"/>
      <c r="U410" s="556"/>
      <c r="V410" s="556"/>
      <c r="W410" s="556"/>
      <c r="X410" s="556"/>
      <c r="Y410" s="556"/>
      <c r="Z410" s="556"/>
      <c r="AA410" s="556"/>
      <c r="AB410" s="556"/>
      <c r="AC410" s="556"/>
      <c r="AD410" s="557"/>
      <c r="AE410" s="557"/>
      <c r="AF410" s="557"/>
      <c r="AG410" s="557"/>
      <c r="AH410" s="557"/>
      <c r="AI410" s="557"/>
      <c r="AJ410" s="557"/>
      <c r="AK410" s="557"/>
      <c r="AL410" s="557"/>
      <c r="AM410" s="557"/>
      <c r="AN410" s="558"/>
      <c r="AP410" s="87" t="s">
        <v>859</v>
      </c>
      <c r="AT410" s="559" t="str">
        <f t="shared" ca="1" si="79"/>
        <v>J</v>
      </c>
      <c r="AU410" s="559">
        <f t="shared" si="82"/>
        <v>405</v>
      </c>
      <c r="AV410" s="285" t="str">
        <f t="shared" ca="1" si="80"/>
        <v>J405</v>
      </c>
      <c r="AW410" s="293">
        <f t="shared" si="77"/>
        <v>7</v>
      </c>
      <c r="AX410" s="285" t="str">
        <f t="shared" ca="1" si="76"/>
        <v>7. Ownership - Capital Costs</v>
      </c>
      <c r="AY410" s="293" t="s">
        <v>1570</v>
      </c>
      <c r="AZ410" s="285" t="s">
        <v>1590</v>
      </c>
      <c r="BA410" s="285">
        <v>2025</v>
      </c>
      <c r="BB410" s="285" t="str">
        <f t="shared" ca="1" si="81"/>
        <v>7_J405_Combustion_turbine_generator_2025</v>
      </c>
      <c r="BC410" s="285" t="s">
        <v>574</v>
      </c>
      <c r="BD410" s="285"/>
      <c r="BE410" s="293" t="str">
        <f t="shared" si="78"/>
        <v>&gt;=0</v>
      </c>
      <c r="BF410" s="293" t="s">
        <v>84</v>
      </c>
      <c r="BG410" s="293" t="s">
        <v>84</v>
      </c>
    </row>
    <row r="411" spans="1:59" ht="13.5" hidden="1" thickBot="1">
      <c r="A411" s="197"/>
      <c r="B411" s="763"/>
      <c r="C411" s="249"/>
      <c r="D411" s="764"/>
      <c r="E411" s="556"/>
      <c r="F411" s="556"/>
      <c r="G411" s="556"/>
      <c r="H411" s="556"/>
      <c r="I411" s="556"/>
      <c r="J411" s="556"/>
      <c r="K411" s="556"/>
      <c r="L411" s="556"/>
      <c r="M411" s="556"/>
      <c r="N411" s="556"/>
      <c r="O411" s="556"/>
      <c r="P411" s="556"/>
      <c r="Q411" s="556"/>
      <c r="R411" s="556"/>
      <c r="S411" s="556"/>
      <c r="T411" s="556"/>
      <c r="U411" s="556"/>
      <c r="V411" s="556"/>
      <c r="W411" s="556"/>
      <c r="X411" s="556"/>
      <c r="Y411" s="556"/>
      <c r="Z411" s="556"/>
      <c r="AA411" s="556"/>
      <c r="AB411" s="556"/>
      <c r="AC411" s="556"/>
      <c r="AD411" s="557"/>
      <c r="AE411" s="557"/>
      <c r="AF411" s="557"/>
      <c r="AG411" s="557"/>
      <c r="AH411" s="557"/>
      <c r="AI411" s="557"/>
      <c r="AJ411" s="557"/>
      <c r="AK411" s="557"/>
      <c r="AL411" s="557"/>
      <c r="AM411" s="557"/>
      <c r="AN411" s="558"/>
      <c r="AP411" s="87" t="s">
        <v>859</v>
      </c>
      <c r="AT411" s="559" t="str">
        <f t="shared" ca="1" si="79"/>
        <v>K</v>
      </c>
      <c r="AU411" s="559">
        <f t="shared" si="82"/>
        <v>405</v>
      </c>
      <c r="AV411" s="285" t="str">
        <f t="shared" ca="1" si="80"/>
        <v>K405</v>
      </c>
      <c r="AW411" s="293">
        <f t="shared" si="77"/>
        <v>7</v>
      </c>
      <c r="AX411" s="285" t="str">
        <f t="shared" ca="1" si="76"/>
        <v>7. Ownership - Capital Costs</v>
      </c>
      <c r="AY411" s="293" t="s">
        <v>1570</v>
      </c>
      <c r="AZ411" s="285" t="s">
        <v>1590</v>
      </c>
      <c r="BA411" s="285">
        <v>2026</v>
      </c>
      <c r="BB411" s="285" t="str">
        <f t="shared" ca="1" si="81"/>
        <v>7_K405_Combustion_turbine_generator_2026</v>
      </c>
      <c r="BC411" s="285" t="s">
        <v>574</v>
      </c>
      <c r="BD411" s="285"/>
      <c r="BE411" s="293" t="str">
        <f t="shared" si="78"/>
        <v>&gt;=0</v>
      </c>
      <c r="BF411" s="293" t="s">
        <v>84</v>
      </c>
      <c r="BG411" s="293" t="s">
        <v>84</v>
      </c>
    </row>
    <row r="412" spans="1:59" ht="13.5" hidden="1" thickBot="1">
      <c r="A412" s="197"/>
      <c r="B412" s="763"/>
      <c r="C412" s="249"/>
      <c r="D412" s="764"/>
      <c r="E412" s="556"/>
      <c r="F412" s="556"/>
      <c r="G412" s="556"/>
      <c r="H412" s="556"/>
      <c r="I412" s="556"/>
      <c r="J412" s="556"/>
      <c r="K412" s="556"/>
      <c r="L412" s="556"/>
      <c r="M412" s="556"/>
      <c r="N412" s="556"/>
      <c r="O412" s="556"/>
      <c r="P412" s="556"/>
      <c r="Q412" s="556"/>
      <c r="R412" s="556"/>
      <c r="S412" s="556"/>
      <c r="T412" s="556"/>
      <c r="U412" s="556"/>
      <c r="V412" s="556"/>
      <c r="W412" s="556"/>
      <c r="X412" s="556"/>
      <c r="Y412" s="556"/>
      <c r="Z412" s="556"/>
      <c r="AA412" s="556"/>
      <c r="AB412" s="556"/>
      <c r="AC412" s="556"/>
      <c r="AD412" s="557"/>
      <c r="AE412" s="557"/>
      <c r="AF412" s="557"/>
      <c r="AG412" s="557"/>
      <c r="AH412" s="557"/>
      <c r="AI412" s="557"/>
      <c r="AJ412" s="557"/>
      <c r="AK412" s="557"/>
      <c r="AL412" s="557"/>
      <c r="AM412" s="557"/>
      <c r="AN412" s="558"/>
      <c r="AP412" s="87" t="s">
        <v>859</v>
      </c>
      <c r="AT412" s="559" t="str">
        <f t="shared" ca="1" si="79"/>
        <v>L</v>
      </c>
      <c r="AU412" s="559">
        <f t="shared" si="82"/>
        <v>405</v>
      </c>
      <c r="AV412" s="285" t="str">
        <f t="shared" ca="1" si="80"/>
        <v>L405</v>
      </c>
      <c r="AW412" s="293">
        <f t="shared" si="77"/>
        <v>7</v>
      </c>
      <c r="AX412" s="285" t="str">
        <f t="shared" ca="1" si="76"/>
        <v>7. Ownership - Capital Costs</v>
      </c>
      <c r="AY412" s="293" t="s">
        <v>1570</v>
      </c>
      <c r="AZ412" s="285" t="s">
        <v>1590</v>
      </c>
      <c r="BA412" s="285">
        <v>2027</v>
      </c>
      <c r="BB412" s="285" t="str">
        <f t="shared" ca="1" si="81"/>
        <v>7_L405_Combustion_turbine_generator_2027</v>
      </c>
      <c r="BC412" s="285" t="s">
        <v>574</v>
      </c>
      <c r="BD412" s="285"/>
      <c r="BE412" s="293" t="str">
        <f t="shared" si="78"/>
        <v>&gt;=0</v>
      </c>
      <c r="BF412" s="293" t="s">
        <v>84</v>
      </c>
      <c r="BG412" s="293" t="s">
        <v>84</v>
      </c>
    </row>
    <row r="413" spans="1:59" ht="13.5" hidden="1" thickBot="1">
      <c r="A413" s="197"/>
      <c r="B413" s="763"/>
      <c r="C413" s="249"/>
      <c r="D413" s="764"/>
      <c r="E413" s="556"/>
      <c r="F413" s="556"/>
      <c r="G413" s="556"/>
      <c r="H413" s="556"/>
      <c r="I413" s="556"/>
      <c r="J413" s="556"/>
      <c r="K413" s="556"/>
      <c r="L413" s="556"/>
      <c r="M413" s="556"/>
      <c r="N413" s="556"/>
      <c r="O413" s="556"/>
      <c r="P413" s="556"/>
      <c r="Q413" s="556"/>
      <c r="R413" s="556"/>
      <c r="S413" s="556"/>
      <c r="T413" s="556"/>
      <c r="U413" s="556"/>
      <c r="V413" s="556"/>
      <c r="W413" s="556"/>
      <c r="X413" s="556"/>
      <c r="Y413" s="556"/>
      <c r="Z413" s="556"/>
      <c r="AA413" s="556"/>
      <c r="AB413" s="556"/>
      <c r="AC413" s="556"/>
      <c r="AD413" s="557"/>
      <c r="AE413" s="557"/>
      <c r="AF413" s="557"/>
      <c r="AG413" s="557"/>
      <c r="AH413" s="557"/>
      <c r="AI413" s="557"/>
      <c r="AJ413" s="557"/>
      <c r="AK413" s="557"/>
      <c r="AL413" s="557"/>
      <c r="AM413" s="557"/>
      <c r="AN413" s="558"/>
      <c r="AP413" s="87" t="s">
        <v>859</v>
      </c>
      <c r="AT413" s="559" t="str">
        <f t="shared" ca="1" si="79"/>
        <v>M</v>
      </c>
      <c r="AU413" s="559">
        <f t="shared" si="82"/>
        <v>405</v>
      </c>
      <c r="AV413" s="285" t="str">
        <f t="shared" ca="1" si="80"/>
        <v>M405</v>
      </c>
      <c r="AW413" s="293">
        <f t="shared" si="77"/>
        <v>7</v>
      </c>
      <c r="AX413" s="285" t="str">
        <f t="shared" ca="1" si="76"/>
        <v>7. Ownership - Capital Costs</v>
      </c>
      <c r="AY413" s="293" t="s">
        <v>1570</v>
      </c>
      <c r="AZ413" s="285" t="s">
        <v>1590</v>
      </c>
      <c r="BA413" s="285">
        <v>2028</v>
      </c>
      <c r="BB413" s="285" t="str">
        <f t="shared" ca="1" si="81"/>
        <v>7_M405_Combustion_turbine_generator_2028</v>
      </c>
      <c r="BC413" s="285" t="s">
        <v>574</v>
      </c>
      <c r="BD413" s="285"/>
      <c r="BE413" s="293" t="str">
        <f t="shared" si="78"/>
        <v>&gt;=0</v>
      </c>
      <c r="BF413" s="293" t="s">
        <v>84</v>
      </c>
      <c r="BG413" s="293" t="s">
        <v>84</v>
      </c>
    </row>
    <row r="414" spans="1:59" ht="13.5" hidden="1" thickBot="1">
      <c r="A414" s="197"/>
      <c r="B414" s="763"/>
      <c r="C414" s="249"/>
      <c r="D414" s="764"/>
      <c r="E414" s="556"/>
      <c r="F414" s="556"/>
      <c r="G414" s="556"/>
      <c r="H414" s="556"/>
      <c r="I414" s="556"/>
      <c r="J414" s="556"/>
      <c r="K414" s="556"/>
      <c r="L414" s="556"/>
      <c r="M414" s="556"/>
      <c r="N414" s="556"/>
      <c r="O414" s="556"/>
      <c r="P414" s="556"/>
      <c r="Q414" s="556"/>
      <c r="R414" s="556"/>
      <c r="S414" s="556"/>
      <c r="T414" s="556"/>
      <c r="U414" s="556"/>
      <c r="V414" s="556"/>
      <c r="W414" s="556"/>
      <c r="X414" s="556"/>
      <c r="Y414" s="556"/>
      <c r="Z414" s="556"/>
      <c r="AA414" s="556"/>
      <c r="AB414" s="556"/>
      <c r="AC414" s="556"/>
      <c r="AD414" s="557"/>
      <c r="AE414" s="557"/>
      <c r="AF414" s="557"/>
      <c r="AG414" s="557"/>
      <c r="AH414" s="557"/>
      <c r="AI414" s="557"/>
      <c r="AJ414" s="557"/>
      <c r="AK414" s="557"/>
      <c r="AL414" s="557"/>
      <c r="AM414" s="557"/>
      <c r="AN414" s="558"/>
      <c r="AP414" s="87" t="s">
        <v>859</v>
      </c>
      <c r="AT414" s="559" t="str">
        <f t="shared" ca="1" si="79"/>
        <v>N</v>
      </c>
      <c r="AU414" s="559">
        <f t="shared" si="82"/>
        <v>405</v>
      </c>
      <c r="AV414" s="285" t="str">
        <f t="shared" ca="1" si="80"/>
        <v>N405</v>
      </c>
      <c r="AW414" s="293">
        <f t="shared" si="77"/>
        <v>7</v>
      </c>
      <c r="AX414" s="285" t="str">
        <f t="shared" ca="1" si="76"/>
        <v>7. Ownership - Capital Costs</v>
      </c>
      <c r="AY414" s="293" t="s">
        <v>1570</v>
      </c>
      <c r="AZ414" s="285" t="s">
        <v>1590</v>
      </c>
      <c r="BA414" s="285">
        <v>2029</v>
      </c>
      <c r="BB414" s="285" t="str">
        <f t="shared" ca="1" si="81"/>
        <v>7_N405_Combustion_turbine_generator_2029</v>
      </c>
      <c r="BC414" s="285" t="s">
        <v>574</v>
      </c>
      <c r="BD414" s="285"/>
      <c r="BE414" s="293" t="str">
        <f t="shared" si="78"/>
        <v>&gt;=0</v>
      </c>
      <c r="BF414" s="293" t="s">
        <v>84</v>
      </c>
      <c r="BG414" s="293" t="s">
        <v>84</v>
      </c>
    </row>
    <row r="415" spans="1:59" ht="13.5" hidden="1" thickBot="1">
      <c r="A415" s="197"/>
      <c r="B415" s="763"/>
      <c r="C415" s="249"/>
      <c r="D415" s="764"/>
      <c r="E415" s="556"/>
      <c r="F415" s="556"/>
      <c r="G415" s="556"/>
      <c r="H415" s="556"/>
      <c r="I415" s="556"/>
      <c r="J415" s="556"/>
      <c r="K415" s="556"/>
      <c r="L415" s="556"/>
      <c r="M415" s="556"/>
      <c r="N415" s="556"/>
      <c r="O415" s="556"/>
      <c r="P415" s="556"/>
      <c r="Q415" s="556"/>
      <c r="R415" s="556"/>
      <c r="S415" s="556"/>
      <c r="T415" s="556"/>
      <c r="U415" s="556"/>
      <c r="V415" s="556"/>
      <c r="W415" s="556"/>
      <c r="X415" s="556"/>
      <c r="Y415" s="556"/>
      <c r="Z415" s="556"/>
      <c r="AA415" s="556"/>
      <c r="AB415" s="556"/>
      <c r="AC415" s="556"/>
      <c r="AD415" s="557"/>
      <c r="AE415" s="557"/>
      <c r="AF415" s="557"/>
      <c r="AG415" s="557"/>
      <c r="AH415" s="557"/>
      <c r="AI415" s="557"/>
      <c r="AJ415" s="557"/>
      <c r="AK415" s="557"/>
      <c r="AL415" s="557"/>
      <c r="AM415" s="557"/>
      <c r="AN415" s="558"/>
      <c r="AP415" s="87" t="s">
        <v>859</v>
      </c>
      <c r="AT415" s="559" t="str">
        <f t="shared" ca="1" si="79"/>
        <v>O</v>
      </c>
      <c r="AU415" s="559">
        <f t="shared" si="82"/>
        <v>405</v>
      </c>
      <c r="AV415" s="285" t="str">
        <f t="shared" ca="1" si="80"/>
        <v>O405</v>
      </c>
      <c r="AW415" s="293">
        <f t="shared" si="77"/>
        <v>7</v>
      </c>
      <c r="AX415" s="285" t="str">
        <f t="shared" ca="1" si="76"/>
        <v>7. Ownership - Capital Costs</v>
      </c>
      <c r="AY415" s="293" t="s">
        <v>1570</v>
      </c>
      <c r="AZ415" s="285" t="s">
        <v>1590</v>
      </c>
      <c r="BA415" s="285">
        <v>2030</v>
      </c>
      <c r="BB415" s="285" t="str">
        <f t="shared" ca="1" si="81"/>
        <v>7_O405_Combustion_turbine_generator_2030</v>
      </c>
      <c r="BC415" s="285" t="s">
        <v>574</v>
      </c>
      <c r="BD415" s="285"/>
      <c r="BE415" s="293" t="str">
        <f t="shared" si="78"/>
        <v>&gt;=0</v>
      </c>
      <c r="BF415" s="293" t="s">
        <v>84</v>
      </c>
      <c r="BG415" s="293" t="s">
        <v>84</v>
      </c>
    </row>
    <row r="416" spans="1:59" ht="13.5" hidden="1" thickBot="1">
      <c r="A416" s="197"/>
      <c r="B416" s="763"/>
      <c r="C416" s="249"/>
      <c r="D416" s="764"/>
      <c r="E416" s="556"/>
      <c r="F416" s="556"/>
      <c r="G416" s="556"/>
      <c r="H416" s="556"/>
      <c r="I416" s="556"/>
      <c r="J416" s="556"/>
      <c r="K416" s="556"/>
      <c r="L416" s="556"/>
      <c r="M416" s="556"/>
      <c r="N416" s="556"/>
      <c r="O416" s="556"/>
      <c r="P416" s="556"/>
      <c r="Q416" s="556"/>
      <c r="R416" s="556"/>
      <c r="S416" s="556"/>
      <c r="T416" s="556"/>
      <c r="U416" s="556"/>
      <c r="V416" s="556"/>
      <c r="W416" s="556"/>
      <c r="X416" s="556"/>
      <c r="Y416" s="556"/>
      <c r="Z416" s="556"/>
      <c r="AA416" s="556"/>
      <c r="AB416" s="556"/>
      <c r="AC416" s="556"/>
      <c r="AD416" s="557"/>
      <c r="AE416" s="557"/>
      <c r="AF416" s="557"/>
      <c r="AG416" s="557"/>
      <c r="AH416" s="557"/>
      <c r="AI416" s="557"/>
      <c r="AJ416" s="557"/>
      <c r="AK416" s="557"/>
      <c r="AL416" s="557"/>
      <c r="AM416" s="557"/>
      <c r="AN416" s="558"/>
      <c r="AP416" s="87" t="s">
        <v>859</v>
      </c>
      <c r="AT416" s="559" t="str">
        <f t="shared" ca="1" si="79"/>
        <v>P</v>
      </c>
      <c r="AU416" s="559">
        <f t="shared" si="82"/>
        <v>405</v>
      </c>
      <c r="AV416" s="285" t="str">
        <f t="shared" ca="1" si="80"/>
        <v>P405</v>
      </c>
      <c r="AW416" s="293">
        <f t="shared" si="77"/>
        <v>7</v>
      </c>
      <c r="AX416" s="285" t="str">
        <f t="shared" ca="1" si="76"/>
        <v>7. Ownership - Capital Costs</v>
      </c>
      <c r="AY416" s="293" t="s">
        <v>1570</v>
      </c>
      <c r="AZ416" s="285" t="s">
        <v>1590</v>
      </c>
      <c r="BA416" s="285">
        <v>2031</v>
      </c>
      <c r="BB416" s="285" t="str">
        <f t="shared" ca="1" si="81"/>
        <v>7_P405_Combustion_turbine_generator_2031</v>
      </c>
      <c r="BC416" s="285" t="s">
        <v>574</v>
      </c>
      <c r="BD416" s="285"/>
      <c r="BE416" s="293" t="str">
        <f t="shared" si="78"/>
        <v>&gt;=0</v>
      </c>
      <c r="BF416" s="293" t="s">
        <v>84</v>
      </c>
      <c r="BG416" s="293" t="s">
        <v>84</v>
      </c>
    </row>
    <row r="417" spans="1:59" ht="13.5" hidden="1" thickBot="1">
      <c r="A417" s="197"/>
      <c r="B417" s="763"/>
      <c r="C417" s="249"/>
      <c r="D417" s="764"/>
      <c r="E417" s="556"/>
      <c r="F417" s="556"/>
      <c r="G417" s="556"/>
      <c r="H417" s="556"/>
      <c r="I417" s="556"/>
      <c r="J417" s="556"/>
      <c r="K417" s="556"/>
      <c r="L417" s="556"/>
      <c r="M417" s="556"/>
      <c r="N417" s="556"/>
      <c r="O417" s="556"/>
      <c r="P417" s="556"/>
      <c r="Q417" s="556"/>
      <c r="R417" s="556"/>
      <c r="S417" s="556"/>
      <c r="T417" s="556"/>
      <c r="U417" s="556"/>
      <c r="V417" s="556"/>
      <c r="W417" s="556"/>
      <c r="X417" s="556"/>
      <c r="Y417" s="556"/>
      <c r="Z417" s="556"/>
      <c r="AA417" s="556"/>
      <c r="AB417" s="556"/>
      <c r="AC417" s="556"/>
      <c r="AD417" s="557"/>
      <c r="AE417" s="557"/>
      <c r="AF417" s="557"/>
      <c r="AG417" s="557"/>
      <c r="AH417" s="557"/>
      <c r="AI417" s="557"/>
      <c r="AJ417" s="557"/>
      <c r="AK417" s="557"/>
      <c r="AL417" s="557"/>
      <c r="AM417" s="557"/>
      <c r="AN417" s="558"/>
      <c r="AP417" s="87" t="s">
        <v>859</v>
      </c>
      <c r="AT417" s="559" t="str">
        <f t="shared" ca="1" si="79"/>
        <v>Q</v>
      </c>
      <c r="AU417" s="559">
        <f t="shared" si="82"/>
        <v>405</v>
      </c>
      <c r="AV417" s="285" t="str">
        <f t="shared" ca="1" si="80"/>
        <v>Q405</v>
      </c>
      <c r="AW417" s="293">
        <f t="shared" si="77"/>
        <v>7</v>
      </c>
      <c r="AX417" s="285" t="str">
        <f t="shared" ca="1" si="76"/>
        <v>7. Ownership - Capital Costs</v>
      </c>
      <c r="AY417" s="293" t="s">
        <v>1570</v>
      </c>
      <c r="AZ417" s="285" t="s">
        <v>1590</v>
      </c>
      <c r="BA417" s="285">
        <v>2032</v>
      </c>
      <c r="BB417" s="285" t="str">
        <f t="shared" ca="1" si="81"/>
        <v>7_Q405_Combustion_turbine_generator_2032</v>
      </c>
      <c r="BC417" s="285" t="s">
        <v>574</v>
      </c>
      <c r="BD417" s="285"/>
      <c r="BE417" s="293" t="str">
        <f t="shared" si="78"/>
        <v>&gt;=0</v>
      </c>
      <c r="BF417" s="293" t="s">
        <v>84</v>
      </c>
      <c r="BG417" s="293" t="s">
        <v>84</v>
      </c>
    </row>
    <row r="418" spans="1:59" ht="13.5" hidden="1" thickBot="1">
      <c r="A418" s="197"/>
      <c r="B418" s="763"/>
      <c r="C418" s="249"/>
      <c r="D418" s="764"/>
      <c r="E418" s="556"/>
      <c r="F418" s="556"/>
      <c r="G418" s="556"/>
      <c r="H418" s="556"/>
      <c r="I418" s="556"/>
      <c r="J418" s="556"/>
      <c r="K418" s="556"/>
      <c r="L418" s="556"/>
      <c r="M418" s="556"/>
      <c r="N418" s="556"/>
      <c r="O418" s="556"/>
      <c r="P418" s="556"/>
      <c r="Q418" s="556"/>
      <c r="R418" s="556"/>
      <c r="S418" s="556"/>
      <c r="T418" s="556"/>
      <c r="U418" s="556"/>
      <c r="V418" s="556"/>
      <c r="W418" s="556"/>
      <c r="X418" s="556"/>
      <c r="Y418" s="556"/>
      <c r="Z418" s="556"/>
      <c r="AA418" s="556"/>
      <c r="AB418" s="556"/>
      <c r="AC418" s="556"/>
      <c r="AD418" s="557"/>
      <c r="AE418" s="557"/>
      <c r="AF418" s="557"/>
      <c r="AG418" s="557"/>
      <c r="AH418" s="557"/>
      <c r="AI418" s="557"/>
      <c r="AJ418" s="557"/>
      <c r="AK418" s="557"/>
      <c r="AL418" s="557"/>
      <c r="AM418" s="557"/>
      <c r="AN418" s="558"/>
      <c r="AP418" s="87" t="s">
        <v>859</v>
      </c>
      <c r="AT418" s="559" t="str">
        <f t="shared" ca="1" si="79"/>
        <v>R</v>
      </c>
      <c r="AU418" s="559">
        <f t="shared" si="82"/>
        <v>405</v>
      </c>
      <c r="AV418" s="285" t="str">
        <f t="shared" ca="1" si="80"/>
        <v>R405</v>
      </c>
      <c r="AW418" s="293">
        <f t="shared" si="77"/>
        <v>7</v>
      </c>
      <c r="AX418" s="285" t="str">
        <f t="shared" ca="1" si="76"/>
        <v>7. Ownership - Capital Costs</v>
      </c>
      <c r="AY418" s="293" t="s">
        <v>1570</v>
      </c>
      <c r="AZ418" s="285" t="s">
        <v>1590</v>
      </c>
      <c r="BA418" s="285">
        <v>2033</v>
      </c>
      <c r="BB418" s="285" t="str">
        <f t="shared" ca="1" si="81"/>
        <v>7_R405_Combustion_turbine_generator_2033</v>
      </c>
      <c r="BC418" s="285" t="s">
        <v>574</v>
      </c>
      <c r="BD418" s="285"/>
      <c r="BE418" s="293" t="str">
        <f t="shared" si="78"/>
        <v>&gt;=0</v>
      </c>
      <c r="BF418" s="293" t="s">
        <v>84</v>
      </c>
      <c r="BG418" s="293" t="s">
        <v>84</v>
      </c>
    </row>
    <row r="419" spans="1:59" ht="13.5" hidden="1" thickBot="1">
      <c r="A419" s="197"/>
      <c r="B419" s="763"/>
      <c r="C419" s="249"/>
      <c r="D419" s="764"/>
      <c r="E419" s="556"/>
      <c r="F419" s="556"/>
      <c r="G419" s="556"/>
      <c r="H419" s="556"/>
      <c r="I419" s="556"/>
      <c r="J419" s="556"/>
      <c r="K419" s="556"/>
      <c r="L419" s="556"/>
      <c r="M419" s="556"/>
      <c r="N419" s="556"/>
      <c r="O419" s="556"/>
      <c r="P419" s="556"/>
      <c r="Q419" s="556"/>
      <c r="R419" s="556"/>
      <c r="S419" s="556"/>
      <c r="T419" s="556"/>
      <c r="U419" s="556"/>
      <c r="V419" s="556"/>
      <c r="W419" s="556"/>
      <c r="X419" s="556"/>
      <c r="Y419" s="556"/>
      <c r="Z419" s="556"/>
      <c r="AA419" s="556"/>
      <c r="AB419" s="556"/>
      <c r="AC419" s="556"/>
      <c r="AD419" s="557"/>
      <c r="AE419" s="557"/>
      <c r="AF419" s="557"/>
      <c r="AG419" s="557"/>
      <c r="AH419" s="557"/>
      <c r="AI419" s="557"/>
      <c r="AJ419" s="557"/>
      <c r="AK419" s="557"/>
      <c r="AL419" s="557"/>
      <c r="AM419" s="557"/>
      <c r="AN419" s="558"/>
      <c r="AP419" s="87" t="s">
        <v>859</v>
      </c>
      <c r="AT419" s="559" t="str">
        <f t="shared" ca="1" si="79"/>
        <v>S</v>
      </c>
      <c r="AU419" s="559">
        <f t="shared" si="82"/>
        <v>405</v>
      </c>
      <c r="AV419" s="285" t="str">
        <f t="shared" ca="1" si="80"/>
        <v>S405</v>
      </c>
      <c r="AW419" s="293">
        <f t="shared" si="77"/>
        <v>7</v>
      </c>
      <c r="AX419" s="285" t="str">
        <f t="shared" ca="1" si="76"/>
        <v>7. Ownership - Capital Costs</v>
      </c>
      <c r="AY419" s="293" t="s">
        <v>1570</v>
      </c>
      <c r="AZ419" s="285" t="s">
        <v>1590</v>
      </c>
      <c r="BA419" s="285">
        <v>2034</v>
      </c>
      <c r="BB419" s="285" t="str">
        <f t="shared" ca="1" si="81"/>
        <v>7_S405_Combustion_turbine_generator_2034</v>
      </c>
      <c r="BC419" s="285" t="s">
        <v>574</v>
      </c>
      <c r="BD419" s="285"/>
      <c r="BE419" s="293" t="str">
        <f t="shared" si="78"/>
        <v>&gt;=0</v>
      </c>
      <c r="BF419" s="293" t="s">
        <v>84</v>
      </c>
      <c r="BG419" s="293" t="s">
        <v>84</v>
      </c>
    </row>
    <row r="420" spans="1:59" ht="13.5" hidden="1" thickBot="1">
      <c r="A420" s="197"/>
      <c r="B420" s="763"/>
      <c r="C420" s="249"/>
      <c r="D420" s="764"/>
      <c r="E420" s="556"/>
      <c r="F420" s="556"/>
      <c r="G420" s="556"/>
      <c r="H420" s="556"/>
      <c r="I420" s="556"/>
      <c r="J420" s="556"/>
      <c r="K420" s="556"/>
      <c r="L420" s="556"/>
      <c r="M420" s="556"/>
      <c r="N420" s="556"/>
      <c r="O420" s="556"/>
      <c r="P420" s="556"/>
      <c r="Q420" s="556"/>
      <c r="R420" s="556"/>
      <c r="S420" s="556"/>
      <c r="T420" s="556"/>
      <c r="U420" s="556"/>
      <c r="V420" s="556"/>
      <c r="W420" s="556"/>
      <c r="X420" s="556"/>
      <c r="Y420" s="556"/>
      <c r="Z420" s="556"/>
      <c r="AA420" s="556"/>
      <c r="AB420" s="556"/>
      <c r="AC420" s="556"/>
      <c r="AD420" s="557"/>
      <c r="AE420" s="557"/>
      <c r="AF420" s="557"/>
      <c r="AG420" s="557"/>
      <c r="AH420" s="557"/>
      <c r="AI420" s="557"/>
      <c r="AJ420" s="557"/>
      <c r="AK420" s="557"/>
      <c r="AL420" s="557"/>
      <c r="AM420" s="557"/>
      <c r="AN420" s="558"/>
      <c r="AP420" s="87" t="s">
        <v>859</v>
      </c>
      <c r="AT420" s="559" t="str">
        <f t="shared" ca="1" si="79"/>
        <v>T</v>
      </c>
      <c r="AU420" s="559">
        <f t="shared" si="82"/>
        <v>405</v>
      </c>
      <c r="AV420" s="285" t="str">
        <f t="shared" ca="1" si="80"/>
        <v>T405</v>
      </c>
      <c r="AW420" s="293">
        <f t="shared" si="77"/>
        <v>7</v>
      </c>
      <c r="AX420" s="285" t="str">
        <f t="shared" ca="1" si="76"/>
        <v>7. Ownership - Capital Costs</v>
      </c>
      <c r="AY420" s="293" t="s">
        <v>1570</v>
      </c>
      <c r="AZ420" s="285" t="s">
        <v>1590</v>
      </c>
      <c r="BA420" s="285">
        <v>2035</v>
      </c>
      <c r="BB420" s="285" t="str">
        <f t="shared" ca="1" si="81"/>
        <v>7_T405_Combustion_turbine_generator_2035</v>
      </c>
      <c r="BC420" s="285" t="s">
        <v>574</v>
      </c>
      <c r="BD420" s="285"/>
      <c r="BE420" s="293" t="str">
        <f t="shared" si="78"/>
        <v>&gt;=0</v>
      </c>
      <c r="BF420" s="293" t="s">
        <v>84</v>
      </c>
      <c r="BG420" s="293" t="s">
        <v>84</v>
      </c>
    </row>
    <row r="421" spans="1:59" ht="13.5" hidden="1" thickBot="1">
      <c r="A421" s="197"/>
      <c r="B421" s="763"/>
      <c r="C421" s="249"/>
      <c r="D421" s="764"/>
      <c r="E421" s="556"/>
      <c r="F421" s="556"/>
      <c r="G421" s="556"/>
      <c r="H421" s="556"/>
      <c r="I421" s="556"/>
      <c r="J421" s="556"/>
      <c r="K421" s="556"/>
      <c r="L421" s="556"/>
      <c r="M421" s="556"/>
      <c r="N421" s="556"/>
      <c r="O421" s="556"/>
      <c r="P421" s="556"/>
      <c r="Q421" s="556"/>
      <c r="R421" s="556"/>
      <c r="S421" s="556"/>
      <c r="T421" s="556"/>
      <c r="U421" s="556"/>
      <c r="V421" s="556"/>
      <c r="W421" s="556"/>
      <c r="X421" s="556"/>
      <c r="Y421" s="556"/>
      <c r="Z421" s="556"/>
      <c r="AA421" s="556"/>
      <c r="AB421" s="556"/>
      <c r="AC421" s="556"/>
      <c r="AD421" s="557"/>
      <c r="AE421" s="557"/>
      <c r="AF421" s="557"/>
      <c r="AG421" s="557"/>
      <c r="AH421" s="557"/>
      <c r="AI421" s="557"/>
      <c r="AJ421" s="557"/>
      <c r="AK421" s="557"/>
      <c r="AL421" s="557"/>
      <c r="AM421" s="557"/>
      <c r="AN421" s="558"/>
      <c r="AP421" s="87" t="s">
        <v>859</v>
      </c>
      <c r="AT421" s="559" t="str">
        <f t="shared" ca="1" si="79"/>
        <v>U</v>
      </c>
      <c r="AU421" s="559">
        <f t="shared" si="82"/>
        <v>405</v>
      </c>
      <c r="AV421" s="285" t="str">
        <f t="shared" ca="1" si="80"/>
        <v>U405</v>
      </c>
      <c r="AW421" s="293">
        <f t="shared" si="77"/>
        <v>7</v>
      </c>
      <c r="AX421" s="285" t="str">
        <f t="shared" ca="1" si="76"/>
        <v>7. Ownership - Capital Costs</v>
      </c>
      <c r="AY421" s="293" t="s">
        <v>1570</v>
      </c>
      <c r="AZ421" s="285" t="s">
        <v>1590</v>
      </c>
      <c r="BA421" s="285">
        <v>2036</v>
      </c>
      <c r="BB421" s="285" t="str">
        <f t="shared" ca="1" si="81"/>
        <v>7_U405_Combustion_turbine_generator_2036</v>
      </c>
      <c r="BC421" s="285" t="s">
        <v>574</v>
      </c>
      <c r="BD421" s="285"/>
      <c r="BE421" s="293" t="str">
        <f t="shared" si="78"/>
        <v>&gt;=0</v>
      </c>
      <c r="BF421" s="293" t="s">
        <v>84</v>
      </c>
      <c r="BG421" s="293" t="s">
        <v>84</v>
      </c>
    </row>
    <row r="422" spans="1:59" ht="13.5" hidden="1" thickBot="1">
      <c r="A422" s="197"/>
      <c r="B422" s="763"/>
      <c r="C422" s="249"/>
      <c r="D422" s="764"/>
      <c r="E422" s="556"/>
      <c r="F422" s="556"/>
      <c r="G422" s="556"/>
      <c r="H422" s="556"/>
      <c r="I422" s="556"/>
      <c r="J422" s="556"/>
      <c r="K422" s="556"/>
      <c r="L422" s="556"/>
      <c r="M422" s="556"/>
      <c r="N422" s="556"/>
      <c r="O422" s="556"/>
      <c r="P422" s="556"/>
      <c r="Q422" s="556"/>
      <c r="R422" s="556"/>
      <c r="S422" s="556"/>
      <c r="T422" s="556"/>
      <c r="U422" s="556"/>
      <c r="V422" s="556"/>
      <c r="W422" s="556"/>
      <c r="X422" s="556"/>
      <c r="Y422" s="556"/>
      <c r="Z422" s="556"/>
      <c r="AA422" s="556"/>
      <c r="AB422" s="556"/>
      <c r="AC422" s="556"/>
      <c r="AD422" s="557"/>
      <c r="AE422" s="557"/>
      <c r="AF422" s="557"/>
      <c r="AG422" s="557"/>
      <c r="AH422" s="557"/>
      <c r="AI422" s="557"/>
      <c r="AJ422" s="557"/>
      <c r="AK422" s="557"/>
      <c r="AL422" s="557"/>
      <c r="AM422" s="557"/>
      <c r="AN422" s="558"/>
      <c r="AP422" s="87" t="s">
        <v>859</v>
      </c>
      <c r="AT422" s="559" t="str">
        <f t="shared" ca="1" si="79"/>
        <v>V</v>
      </c>
      <c r="AU422" s="559">
        <f t="shared" si="82"/>
        <v>405</v>
      </c>
      <c r="AV422" s="285" t="str">
        <f t="shared" ca="1" si="80"/>
        <v>V405</v>
      </c>
      <c r="AW422" s="293">
        <f t="shared" si="77"/>
        <v>7</v>
      </c>
      <c r="AX422" s="285" t="str">
        <f t="shared" ca="1" si="76"/>
        <v>7. Ownership - Capital Costs</v>
      </c>
      <c r="AY422" s="293" t="s">
        <v>1570</v>
      </c>
      <c r="AZ422" s="285" t="s">
        <v>1590</v>
      </c>
      <c r="BA422" s="285">
        <v>2037</v>
      </c>
      <c r="BB422" s="285" t="str">
        <f t="shared" ca="1" si="81"/>
        <v>7_V405_Combustion_turbine_generator_2037</v>
      </c>
      <c r="BC422" s="285" t="s">
        <v>574</v>
      </c>
      <c r="BD422" s="285"/>
      <c r="BE422" s="293" t="str">
        <f t="shared" si="78"/>
        <v>&gt;=0</v>
      </c>
      <c r="BF422" s="293" t="s">
        <v>84</v>
      </c>
      <c r="BG422" s="293" t="s">
        <v>84</v>
      </c>
    </row>
    <row r="423" spans="1:59" ht="13.5" hidden="1" thickBot="1">
      <c r="A423" s="197"/>
      <c r="B423" s="763"/>
      <c r="C423" s="249"/>
      <c r="D423" s="764"/>
      <c r="E423" s="556"/>
      <c r="F423" s="556"/>
      <c r="G423" s="556"/>
      <c r="H423" s="556"/>
      <c r="I423" s="556"/>
      <c r="J423" s="556"/>
      <c r="K423" s="556"/>
      <c r="L423" s="556"/>
      <c r="M423" s="556"/>
      <c r="N423" s="556"/>
      <c r="O423" s="556"/>
      <c r="P423" s="556"/>
      <c r="Q423" s="556"/>
      <c r="R423" s="556"/>
      <c r="S423" s="556"/>
      <c r="T423" s="556"/>
      <c r="U423" s="556"/>
      <c r="V423" s="556"/>
      <c r="W423" s="556"/>
      <c r="X423" s="556"/>
      <c r="Y423" s="556"/>
      <c r="Z423" s="556"/>
      <c r="AA423" s="556"/>
      <c r="AB423" s="556"/>
      <c r="AC423" s="556"/>
      <c r="AD423" s="557"/>
      <c r="AE423" s="557"/>
      <c r="AF423" s="557"/>
      <c r="AG423" s="557"/>
      <c r="AH423" s="557"/>
      <c r="AI423" s="557"/>
      <c r="AJ423" s="557"/>
      <c r="AK423" s="557"/>
      <c r="AL423" s="557"/>
      <c r="AM423" s="557"/>
      <c r="AN423" s="558"/>
      <c r="AP423" s="87" t="s">
        <v>859</v>
      </c>
      <c r="AT423" s="559" t="str">
        <f t="shared" ca="1" si="79"/>
        <v>W</v>
      </c>
      <c r="AU423" s="559">
        <f t="shared" si="82"/>
        <v>405</v>
      </c>
      <c r="AV423" s="285" t="str">
        <f t="shared" ca="1" si="80"/>
        <v>W405</v>
      </c>
      <c r="AW423" s="293">
        <f t="shared" si="77"/>
        <v>7</v>
      </c>
      <c r="AX423" s="285" t="str">
        <f t="shared" ca="1" si="76"/>
        <v>7. Ownership - Capital Costs</v>
      </c>
      <c r="AY423" s="293" t="s">
        <v>1570</v>
      </c>
      <c r="AZ423" s="285" t="s">
        <v>1590</v>
      </c>
      <c r="BA423" s="285">
        <v>2038</v>
      </c>
      <c r="BB423" s="285" t="str">
        <f t="shared" ca="1" si="81"/>
        <v>7_W405_Combustion_turbine_generator_2038</v>
      </c>
      <c r="BC423" s="285" t="s">
        <v>574</v>
      </c>
      <c r="BD423" s="285"/>
      <c r="BE423" s="293" t="str">
        <f t="shared" si="78"/>
        <v>&gt;=0</v>
      </c>
      <c r="BF423" s="293" t="s">
        <v>84</v>
      </c>
      <c r="BG423" s="293" t="s">
        <v>84</v>
      </c>
    </row>
    <row r="424" spans="1:59" ht="13.5" hidden="1" thickBot="1">
      <c r="A424" s="197"/>
      <c r="B424" s="763"/>
      <c r="C424" s="249"/>
      <c r="D424" s="764"/>
      <c r="E424" s="556"/>
      <c r="F424" s="556"/>
      <c r="G424" s="556"/>
      <c r="H424" s="556"/>
      <c r="I424" s="556"/>
      <c r="J424" s="556"/>
      <c r="K424" s="556"/>
      <c r="L424" s="556"/>
      <c r="M424" s="556"/>
      <c r="N424" s="556"/>
      <c r="O424" s="556"/>
      <c r="P424" s="556"/>
      <c r="Q424" s="556"/>
      <c r="R424" s="556"/>
      <c r="S424" s="556"/>
      <c r="T424" s="556"/>
      <c r="U424" s="556"/>
      <c r="V424" s="556"/>
      <c r="W424" s="556"/>
      <c r="X424" s="556"/>
      <c r="Y424" s="556"/>
      <c r="Z424" s="556"/>
      <c r="AA424" s="556"/>
      <c r="AB424" s="556"/>
      <c r="AC424" s="556"/>
      <c r="AD424" s="557"/>
      <c r="AE424" s="557"/>
      <c r="AF424" s="557"/>
      <c r="AG424" s="557"/>
      <c r="AH424" s="557"/>
      <c r="AI424" s="557"/>
      <c r="AJ424" s="557"/>
      <c r="AK424" s="557"/>
      <c r="AL424" s="557"/>
      <c r="AM424" s="557"/>
      <c r="AN424" s="558"/>
      <c r="AP424" s="87" t="s">
        <v>859</v>
      </c>
      <c r="AT424" s="559" t="str">
        <f t="shared" ca="1" si="79"/>
        <v>X</v>
      </c>
      <c r="AU424" s="559">
        <f t="shared" si="82"/>
        <v>405</v>
      </c>
      <c r="AV424" s="285" t="str">
        <f t="shared" ca="1" si="80"/>
        <v>X405</v>
      </c>
      <c r="AW424" s="293">
        <f t="shared" si="77"/>
        <v>7</v>
      </c>
      <c r="AX424" s="285" t="str">
        <f t="shared" ca="1" si="76"/>
        <v>7. Ownership - Capital Costs</v>
      </c>
      <c r="AY424" s="293" t="s">
        <v>1570</v>
      </c>
      <c r="AZ424" s="285" t="s">
        <v>1590</v>
      </c>
      <c r="BA424" s="285">
        <v>2039</v>
      </c>
      <c r="BB424" s="285" t="str">
        <f t="shared" ca="1" si="81"/>
        <v>7_X405_Combustion_turbine_generator_2039</v>
      </c>
      <c r="BC424" s="285" t="s">
        <v>574</v>
      </c>
      <c r="BD424" s="285"/>
      <c r="BE424" s="293" t="str">
        <f t="shared" si="78"/>
        <v>&gt;=0</v>
      </c>
      <c r="BF424" s="293" t="s">
        <v>84</v>
      </c>
      <c r="BG424" s="293" t="s">
        <v>84</v>
      </c>
    </row>
    <row r="425" spans="1:59" ht="13.5" hidden="1" thickBot="1">
      <c r="A425" s="197"/>
      <c r="B425" s="763"/>
      <c r="C425" s="249"/>
      <c r="D425" s="764"/>
      <c r="E425" s="556"/>
      <c r="F425" s="556"/>
      <c r="G425" s="556"/>
      <c r="H425" s="556"/>
      <c r="I425" s="556"/>
      <c r="J425" s="556"/>
      <c r="K425" s="556"/>
      <c r="L425" s="556"/>
      <c r="M425" s="556"/>
      <c r="N425" s="556"/>
      <c r="O425" s="556"/>
      <c r="P425" s="556"/>
      <c r="Q425" s="556"/>
      <c r="R425" s="556"/>
      <c r="S425" s="556"/>
      <c r="T425" s="556"/>
      <c r="U425" s="556"/>
      <c r="V425" s="556"/>
      <c r="W425" s="556"/>
      <c r="X425" s="556"/>
      <c r="Y425" s="556"/>
      <c r="Z425" s="556"/>
      <c r="AA425" s="556"/>
      <c r="AB425" s="556"/>
      <c r="AC425" s="556"/>
      <c r="AD425" s="557"/>
      <c r="AE425" s="557"/>
      <c r="AF425" s="557"/>
      <c r="AG425" s="557"/>
      <c r="AH425" s="557"/>
      <c r="AI425" s="557"/>
      <c r="AJ425" s="557"/>
      <c r="AK425" s="557"/>
      <c r="AL425" s="557"/>
      <c r="AM425" s="557"/>
      <c r="AN425" s="558"/>
      <c r="AP425" s="87" t="s">
        <v>859</v>
      </c>
      <c r="AT425" s="559" t="str">
        <f t="shared" ca="1" si="79"/>
        <v>Y</v>
      </c>
      <c r="AU425" s="559">
        <f t="shared" si="82"/>
        <v>405</v>
      </c>
      <c r="AV425" s="285" t="str">
        <f t="shared" ca="1" si="80"/>
        <v>Y405</v>
      </c>
      <c r="AW425" s="293">
        <f t="shared" si="77"/>
        <v>7</v>
      </c>
      <c r="AX425" s="285" t="str">
        <f t="shared" ca="1" si="76"/>
        <v>7. Ownership - Capital Costs</v>
      </c>
      <c r="AY425" s="293" t="s">
        <v>1570</v>
      </c>
      <c r="AZ425" s="285" t="s">
        <v>1590</v>
      </c>
      <c r="BA425" s="285">
        <v>2040</v>
      </c>
      <c r="BB425" s="285" t="str">
        <f t="shared" ca="1" si="81"/>
        <v>7_Y405_Combustion_turbine_generator_2040</v>
      </c>
      <c r="BC425" s="285" t="s">
        <v>574</v>
      </c>
      <c r="BD425" s="285"/>
      <c r="BE425" s="293" t="str">
        <f t="shared" si="78"/>
        <v>&gt;=0</v>
      </c>
      <c r="BF425" s="293" t="s">
        <v>84</v>
      </c>
      <c r="BG425" s="293" t="s">
        <v>84</v>
      </c>
    </row>
    <row r="426" spans="1:59" ht="13.5" hidden="1" thickBot="1">
      <c r="A426" s="197"/>
      <c r="B426" s="763"/>
      <c r="C426" s="249"/>
      <c r="D426" s="764"/>
      <c r="E426" s="556"/>
      <c r="F426" s="556"/>
      <c r="G426" s="556"/>
      <c r="H426" s="556"/>
      <c r="I426" s="556"/>
      <c r="J426" s="556"/>
      <c r="K426" s="556"/>
      <c r="L426" s="556"/>
      <c r="M426" s="556"/>
      <c r="N426" s="556"/>
      <c r="O426" s="556"/>
      <c r="P426" s="556"/>
      <c r="Q426" s="556"/>
      <c r="R426" s="556"/>
      <c r="S426" s="556"/>
      <c r="T426" s="556"/>
      <c r="U426" s="556"/>
      <c r="V426" s="556"/>
      <c r="W426" s="556"/>
      <c r="X426" s="556"/>
      <c r="Y426" s="556"/>
      <c r="Z426" s="556"/>
      <c r="AA426" s="556"/>
      <c r="AB426" s="556"/>
      <c r="AC426" s="556"/>
      <c r="AD426" s="557"/>
      <c r="AE426" s="557"/>
      <c r="AF426" s="557"/>
      <c r="AG426" s="557"/>
      <c r="AH426" s="557"/>
      <c r="AI426" s="557"/>
      <c r="AJ426" s="557"/>
      <c r="AK426" s="557"/>
      <c r="AL426" s="557"/>
      <c r="AM426" s="557"/>
      <c r="AN426" s="558"/>
      <c r="AP426" s="87" t="s">
        <v>859</v>
      </c>
      <c r="AT426" s="559" t="str">
        <f t="shared" ca="1" si="79"/>
        <v>Z</v>
      </c>
      <c r="AU426" s="559">
        <f t="shared" si="82"/>
        <v>405</v>
      </c>
      <c r="AV426" s="285" t="str">
        <f t="shared" ca="1" si="80"/>
        <v>Z405</v>
      </c>
      <c r="AW426" s="293">
        <f t="shared" si="77"/>
        <v>7</v>
      </c>
      <c r="AX426" s="285" t="str">
        <f t="shared" ca="1" si="76"/>
        <v>7. Ownership - Capital Costs</v>
      </c>
      <c r="AY426" s="293" t="s">
        <v>1570</v>
      </c>
      <c r="AZ426" s="285" t="s">
        <v>1590</v>
      </c>
      <c r="BA426" s="285">
        <v>2041</v>
      </c>
      <c r="BB426" s="285" t="str">
        <f t="shared" ca="1" si="81"/>
        <v>7_Z405_Combustion_turbine_generator_2041</v>
      </c>
      <c r="BC426" s="285" t="s">
        <v>574</v>
      </c>
      <c r="BD426" s="285"/>
      <c r="BE426" s="293" t="str">
        <f t="shared" si="78"/>
        <v>&gt;=0</v>
      </c>
      <c r="BF426" s="293" t="s">
        <v>84</v>
      </c>
      <c r="BG426" s="293" t="s">
        <v>84</v>
      </c>
    </row>
    <row r="427" spans="1:59" ht="13.5" hidden="1" thickBot="1">
      <c r="A427" s="197"/>
      <c r="B427" s="763"/>
      <c r="C427" s="249"/>
      <c r="D427" s="764"/>
      <c r="E427" s="556"/>
      <c r="F427" s="556"/>
      <c r="G427" s="556"/>
      <c r="H427" s="556"/>
      <c r="I427" s="556"/>
      <c r="J427" s="556"/>
      <c r="K427" s="556"/>
      <c r="L427" s="556"/>
      <c r="M427" s="556"/>
      <c r="N427" s="556"/>
      <c r="O427" s="556"/>
      <c r="P427" s="556"/>
      <c r="Q427" s="556"/>
      <c r="R427" s="556"/>
      <c r="S427" s="556"/>
      <c r="T427" s="556"/>
      <c r="U427" s="556"/>
      <c r="V427" s="556"/>
      <c r="W427" s="556"/>
      <c r="X427" s="556"/>
      <c r="Y427" s="556"/>
      <c r="Z427" s="556"/>
      <c r="AA427" s="556"/>
      <c r="AB427" s="556"/>
      <c r="AC427" s="556"/>
      <c r="AD427" s="557"/>
      <c r="AE427" s="557"/>
      <c r="AF427" s="557"/>
      <c r="AG427" s="557"/>
      <c r="AH427" s="557"/>
      <c r="AI427" s="557"/>
      <c r="AJ427" s="557"/>
      <c r="AK427" s="557"/>
      <c r="AL427" s="557"/>
      <c r="AM427" s="557"/>
      <c r="AN427" s="558"/>
      <c r="AP427" s="87" t="s">
        <v>859</v>
      </c>
      <c r="AT427" s="559" t="str">
        <f t="shared" ca="1" si="79"/>
        <v>AA</v>
      </c>
      <c r="AU427" s="559">
        <f t="shared" si="82"/>
        <v>405</v>
      </c>
      <c r="AV427" s="285" t="str">
        <f t="shared" ca="1" si="80"/>
        <v>AA405</v>
      </c>
      <c r="AW427" s="293">
        <f t="shared" si="77"/>
        <v>7</v>
      </c>
      <c r="AX427" s="285" t="str">
        <f t="shared" ca="1" si="76"/>
        <v>7. Ownership - Capital Costs</v>
      </c>
      <c r="AY427" s="293" t="s">
        <v>1570</v>
      </c>
      <c r="AZ427" s="285" t="s">
        <v>1590</v>
      </c>
      <c r="BA427" s="285">
        <v>2042</v>
      </c>
      <c r="BB427" s="285" t="str">
        <f t="shared" ca="1" si="81"/>
        <v>7_AA405_Combustion_turbine_generator_2042</v>
      </c>
      <c r="BC427" s="285" t="s">
        <v>574</v>
      </c>
      <c r="BD427" s="285"/>
      <c r="BE427" s="293" t="str">
        <f t="shared" si="78"/>
        <v>&gt;=0</v>
      </c>
      <c r="BF427" s="293" t="s">
        <v>84</v>
      </c>
      <c r="BG427" s="293" t="s">
        <v>84</v>
      </c>
    </row>
    <row r="428" spans="1:59" ht="13.5" hidden="1" thickBot="1">
      <c r="A428" s="197"/>
      <c r="B428" s="763"/>
      <c r="C428" s="249"/>
      <c r="D428" s="764"/>
      <c r="E428" s="556"/>
      <c r="F428" s="556"/>
      <c r="G428" s="556"/>
      <c r="H428" s="556"/>
      <c r="I428" s="556"/>
      <c r="J428" s="556"/>
      <c r="K428" s="556"/>
      <c r="L428" s="556"/>
      <c r="M428" s="556"/>
      <c r="N428" s="556"/>
      <c r="O428" s="556"/>
      <c r="P428" s="556"/>
      <c r="Q428" s="556"/>
      <c r="R428" s="556"/>
      <c r="S428" s="556"/>
      <c r="T428" s="556"/>
      <c r="U428" s="556"/>
      <c r="V428" s="556"/>
      <c r="W428" s="556"/>
      <c r="X428" s="556"/>
      <c r="Y428" s="556"/>
      <c r="Z428" s="556"/>
      <c r="AA428" s="556"/>
      <c r="AB428" s="556"/>
      <c r="AC428" s="556"/>
      <c r="AD428" s="557"/>
      <c r="AE428" s="557"/>
      <c r="AF428" s="557"/>
      <c r="AG428" s="557"/>
      <c r="AH428" s="557"/>
      <c r="AI428" s="557"/>
      <c r="AJ428" s="557"/>
      <c r="AK428" s="557"/>
      <c r="AL428" s="557"/>
      <c r="AM428" s="557"/>
      <c r="AN428" s="558"/>
      <c r="AP428" s="87" t="s">
        <v>859</v>
      </c>
      <c r="AT428" s="559" t="str">
        <f t="shared" ca="1" si="79"/>
        <v>AB</v>
      </c>
      <c r="AU428" s="559">
        <f t="shared" si="82"/>
        <v>405</v>
      </c>
      <c r="AV428" s="285" t="str">
        <f t="shared" ca="1" si="80"/>
        <v>AB405</v>
      </c>
      <c r="AW428" s="293">
        <f t="shared" si="77"/>
        <v>7</v>
      </c>
      <c r="AX428" s="285" t="str">
        <f t="shared" ca="1" si="76"/>
        <v>7. Ownership - Capital Costs</v>
      </c>
      <c r="AY428" s="293" t="s">
        <v>1570</v>
      </c>
      <c r="AZ428" s="285" t="s">
        <v>1590</v>
      </c>
      <c r="BA428" s="285">
        <v>2043</v>
      </c>
      <c r="BB428" s="285" t="str">
        <f t="shared" ca="1" si="81"/>
        <v>7_AB405_Combustion_turbine_generator_2043</v>
      </c>
      <c r="BC428" s="285" t="s">
        <v>574</v>
      </c>
      <c r="BD428" s="285"/>
      <c r="BE428" s="293" t="str">
        <f t="shared" si="78"/>
        <v>&gt;=0</v>
      </c>
      <c r="BF428" s="293" t="s">
        <v>84</v>
      </c>
      <c r="BG428" s="293" t="s">
        <v>84</v>
      </c>
    </row>
    <row r="429" spans="1:59" ht="13.5" hidden="1" thickBot="1">
      <c r="A429" s="197"/>
      <c r="B429" s="763"/>
      <c r="C429" s="249"/>
      <c r="D429" s="764"/>
      <c r="E429" s="556"/>
      <c r="F429" s="556"/>
      <c r="G429" s="556"/>
      <c r="H429" s="556"/>
      <c r="I429" s="556"/>
      <c r="J429" s="556"/>
      <c r="K429" s="556"/>
      <c r="L429" s="556"/>
      <c r="M429" s="556"/>
      <c r="N429" s="556"/>
      <c r="O429" s="556"/>
      <c r="P429" s="556"/>
      <c r="Q429" s="556"/>
      <c r="R429" s="556"/>
      <c r="S429" s="556"/>
      <c r="T429" s="556"/>
      <c r="U429" s="556"/>
      <c r="V429" s="556"/>
      <c r="W429" s="556"/>
      <c r="X429" s="556"/>
      <c r="Y429" s="556"/>
      <c r="Z429" s="556"/>
      <c r="AA429" s="556"/>
      <c r="AB429" s="556"/>
      <c r="AC429" s="556"/>
      <c r="AD429" s="557"/>
      <c r="AE429" s="557"/>
      <c r="AF429" s="557"/>
      <c r="AG429" s="557"/>
      <c r="AH429" s="557"/>
      <c r="AI429" s="557"/>
      <c r="AJ429" s="557"/>
      <c r="AK429" s="557"/>
      <c r="AL429" s="557"/>
      <c r="AM429" s="557"/>
      <c r="AN429" s="558"/>
      <c r="AP429" s="87" t="s">
        <v>859</v>
      </c>
      <c r="AT429" s="559" t="str">
        <f t="shared" ca="1" si="79"/>
        <v>AC</v>
      </c>
      <c r="AU429" s="559">
        <f t="shared" si="82"/>
        <v>405</v>
      </c>
      <c r="AV429" s="285" t="str">
        <f t="shared" ca="1" si="80"/>
        <v>AC405</v>
      </c>
      <c r="AW429" s="293">
        <f t="shared" si="77"/>
        <v>7</v>
      </c>
      <c r="AX429" s="285" t="str">
        <f t="shared" ca="1" si="76"/>
        <v>7. Ownership - Capital Costs</v>
      </c>
      <c r="AY429" s="293" t="s">
        <v>1570</v>
      </c>
      <c r="AZ429" s="285" t="s">
        <v>1590</v>
      </c>
      <c r="BA429" s="285">
        <v>2044</v>
      </c>
      <c r="BB429" s="285" t="str">
        <f t="shared" ca="1" si="81"/>
        <v>7_AC405_Combustion_turbine_generator_2044</v>
      </c>
      <c r="BC429" s="285" t="s">
        <v>574</v>
      </c>
      <c r="BD429" s="285"/>
      <c r="BE429" s="293" t="str">
        <f t="shared" si="78"/>
        <v>&gt;=0</v>
      </c>
      <c r="BF429" s="293" t="s">
        <v>84</v>
      </c>
      <c r="BG429" s="293" t="s">
        <v>84</v>
      </c>
    </row>
    <row r="430" spans="1:59" ht="13.5" hidden="1" thickBot="1">
      <c r="A430" s="197"/>
      <c r="B430" s="763"/>
      <c r="C430" s="249"/>
      <c r="D430" s="764"/>
      <c r="E430" s="556"/>
      <c r="F430" s="556"/>
      <c r="G430" s="556"/>
      <c r="H430" s="556"/>
      <c r="I430" s="556"/>
      <c r="J430" s="556"/>
      <c r="K430" s="556"/>
      <c r="L430" s="556"/>
      <c r="M430" s="556"/>
      <c r="N430" s="556"/>
      <c r="O430" s="556"/>
      <c r="P430" s="556"/>
      <c r="Q430" s="556"/>
      <c r="R430" s="556"/>
      <c r="S430" s="556"/>
      <c r="T430" s="556"/>
      <c r="U430" s="556"/>
      <c r="V430" s="556"/>
      <c r="W430" s="556"/>
      <c r="X430" s="556"/>
      <c r="Y430" s="556"/>
      <c r="Z430" s="556"/>
      <c r="AA430" s="556"/>
      <c r="AB430" s="556"/>
      <c r="AC430" s="556"/>
      <c r="AD430" s="557"/>
      <c r="AE430" s="557"/>
      <c r="AF430" s="557"/>
      <c r="AG430" s="557"/>
      <c r="AH430" s="557"/>
      <c r="AI430" s="557"/>
      <c r="AJ430" s="557"/>
      <c r="AK430" s="557"/>
      <c r="AL430" s="557"/>
      <c r="AM430" s="557"/>
      <c r="AN430" s="558"/>
      <c r="AP430" s="87" t="s">
        <v>859</v>
      </c>
      <c r="AT430" s="559" t="str">
        <f t="shared" ca="1" si="79"/>
        <v>AD</v>
      </c>
      <c r="AU430" s="559">
        <f t="shared" si="82"/>
        <v>405</v>
      </c>
      <c r="AV430" s="285" t="str">
        <f t="shared" ca="1" si="80"/>
        <v>AD405</v>
      </c>
      <c r="AW430" s="293">
        <f t="shared" si="77"/>
        <v>7</v>
      </c>
      <c r="AX430" s="285" t="str">
        <f t="shared" ca="1" si="76"/>
        <v>7. Ownership - Capital Costs</v>
      </c>
      <c r="AY430" s="293" t="s">
        <v>1570</v>
      </c>
      <c r="AZ430" s="285" t="s">
        <v>1590</v>
      </c>
      <c r="BA430" s="285">
        <v>2045</v>
      </c>
      <c r="BB430" s="285" t="str">
        <f t="shared" ca="1" si="81"/>
        <v>7_AD405_Combustion_turbine_generator_2045</v>
      </c>
      <c r="BC430" s="285" t="s">
        <v>574</v>
      </c>
      <c r="BD430" s="285"/>
      <c r="BE430" s="293" t="str">
        <f t="shared" si="78"/>
        <v>&gt;=0</v>
      </c>
      <c r="BF430" s="293" t="s">
        <v>84</v>
      </c>
      <c r="BG430" s="293" t="s">
        <v>84</v>
      </c>
    </row>
    <row r="431" spans="1:59" ht="13.5" hidden="1" thickBot="1">
      <c r="A431" s="197"/>
      <c r="B431" s="763"/>
      <c r="C431" s="249"/>
      <c r="D431" s="764"/>
      <c r="E431" s="556"/>
      <c r="F431" s="556"/>
      <c r="G431" s="556"/>
      <c r="H431" s="556"/>
      <c r="I431" s="556"/>
      <c r="J431" s="556"/>
      <c r="K431" s="556"/>
      <c r="L431" s="556"/>
      <c r="M431" s="556"/>
      <c r="N431" s="556"/>
      <c r="O431" s="556"/>
      <c r="P431" s="556"/>
      <c r="Q431" s="556"/>
      <c r="R431" s="556"/>
      <c r="S431" s="556"/>
      <c r="T431" s="556"/>
      <c r="U431" s="556"/>
      <c r="V431" s="556"/>
      <c r="W431" s="556"/>
      <c r="X431" s="556"/>
      <c r="Y431" s="556"/>
      <c r="Z431" s="556"/>
      <c r="AA431" s="556"/>
      <c r="AB431" s="556"/>
      <c r="AC431" s="556"/>
      <c r="AD431" s="557"/>
      <c r="AE431" s="557"/>
      <c r="AF431" s="557"/>
      <c r="AG431" s="557"/>
      <c r="AH431" s="557"/>
      <c r="AI431" s="557"/>
      <c r="AJ431" s="557"/>
      <c r="AK431" s="557"/>
      <c r="AL431" s="557"/>
      <c r="AM431" s="557"/>
      <c r="AN431" s="558"/>
      <c r="AP431" s="87" t="s">
        <v>859</v>
      </c>
      <c r="AT431" s="559" t="str">
        <f t="shared" ca="1" si="79"/>
        <v>AE</v>
      </c>
      <c r="AU431" s="559">
        <f t="shared" si="82"/>
        <v>405</v>
      </c>
      <c r="AV431" s="285" t="str">
        <f t="shared" ca="1" si="80"/>
        <v>AE405</v>
      </c>
      <c r="AW431" s="293">
        <f t="shared" si="77"/>
        <v>7</v>
      </c>
      <c r="AX431" s="285" t="str">
        <f t="shared" ca="1" si="76"/>
        <v>7. Ownership - Capital Costs</v>
      </c>
      <c r="AY431" s="293" t="s">
        <v>1570</v>
      </c>
      <c r="AZ431" s="285" t="s">
        <v>1590</v>
      </c>
      <c r="BA431" s="285">
        <v>2046</v>
      </c>
      <c r="BB431" s="285" t="str">
        <f t="shared" ca="1" si="81"/>
        <v>7_AE405_Combustion_turbine_generator_2046</v>
      </c>
      <c r="BC431" s="285" t="s">
        <v>574</v>
      </c>
      <c r="BD431" s="285"/>
      <c r="BE431" s="293" t="str">
        <f t="shared" si="78"/>
        <v>&gt;=0</v>
      </c>
      <c r="BF431" s="293" t="s">
        <v>84</v>
      </c>
      <c r="BG431" s="293" t="s">
        <v>84</v>
      </c>
    </row>
    <row r="432" spans="1:59" ht="13.5" hidden="1" thickBot="1">
      <c r="A432" s="197"/>
      <c r="B432" s="763"/>
      <c r="C432" s="249"/>
      <c r="D432" s="764"/>
      <c r="E432" s="556"/>
      <c r="F432" s="556"/>
      <c r="G432" s="556"/>
      <c r="H432" s="556"/>
      <c r="I432" s="556"/>
      <c r="J432" s="556"/>
      <c r="K432" s="556"/>
      <c r="L432" s="556"/>
      <c r="M432" s="556"/>
      <c r="N432" s="556"/>
      <c r="O432" s="556"/>
      <c r="P432" s="556"/>
      <c r="Q432" s="556"/>
      <c r="R432" s="556"/>
      <c r="S432" s="556"/>
      <c r="T432" s="556"/>
      <c r="U432" s="556"/>
      <c r="V432" s="556"/>
      <c r="W432" s="556"/>
      <c r="X432" s="556"/>
      <c r="Y432" s="556"/>
      <c r="Z432" s="556"/>
      <c r="AA432" s="556"/>
      <c r="AB432" s="556"/>
      <c r="AC432" s="556"/>
      <c r="AD432" s="557"/>
      <c r="AE432" s="557"/>
      <c r="AF432" s="557"/>
      <c r="AG432" s="557"/>
      <c r="AH432" s="557"/>
      <c r="AI432" s="557"/>
      <c r="AJ432" s="557"/>
      <c r="AK432" s="557"/>
      <c r="AL432" s="557"/>
      <c r="AM432" s="557"/>
      <c r="AN432" s="558"/>
      <c r="AP432" s="87" t="s">
        <v>859</v>
      </c>
      <c r="AT432" s="559" t="str">
        <f t="shared" ca="1" si="79"/>
        <v>AF</v>
      </c>
      <c r="AU432" s="559">
        <f t="shared" si="82"/>
        <v>405</v>
      </c>
      <c r="AV432" s="285" t="str">
        <f t="shared" ca="1" si="80"/>
        <v>AF405</v>
      </c>
      <c r="AW432" s="293">
        <f t="shared" si="77"/>
        <v>7</v>
      </c>
      <c r="AX432" s="285" t="str">
        <f t="shared" ca="1" si="76"/>
        <v>7. Ownership - Capital Costs</v>
      </c>
      <c r="AY432" s="293" t="s">
        <v>1570</v>
      </c>
      <c r="AZ432" s="285" t="s">
        <v>1590</v>
      </c>
      <c r="BA432" s="285">
        <v>2047</v>
      </c>
      <c r="BB432" s="285" t="str">
        <f t="shared" ca="1" si="81"/>
        <v>7_AF405_Combustion_turbine_generator_2047</v>
      </c>
      <c r="BC432" s="285" t="s">
        <v>574</v>
      </c>
      <c r="BD432" s="285"/>
      <c r="BE432" s="293" t="str">
        <f t="shared" si="78"/>
        <v>&gt;=0</v>
      </c>
      <c r="BF432" s="293" t="s">
        <v>84</v>
      </c>
      <c r="BG432" s="293" t="s">
        <v>84</v>
      </c>
    </row>
    <row r="433" spans="1:59" ht="13.5" hidden="1" thickBot="1">
      <c r="A433" s="197"/>
      <c r="B433" s="763"/>
      <c r="C433" s="249"/>
      <c r="D433" s="764"/>
      <c r="E433" s="556"/>
      <c r="F433" s="556"/>
      <c r="G433" s="556"/>
      <c r="H433" s="556"/>
      <c r="I433" s="556"/>
      <c r="J433" s="556"/>
      <c r="K433" s="556"/>
      <c r="L433" s="556"/>
      <c r="M433" s="556"/>
      <c r="N433" s="556"/>
      <c r="O433" s="556"/>
      <c r="P433" s="556"/>
      <c r="Q433" s="556"/>
      <c r="R433" s="556"/>
      <c r="S433" s="556"/>
      <c r="T433" s="556"/>
      <c r="U433" s="556"/>
      <c r="V433" s="556"/>
      <c r="W433" s="556"/>
      <c r="X433" s="556"/>
      <c r="Y433" s="556"/>
      <c r="Z433" s="556"/>
      <c r="AA433" s="556"/>
      <c r="AB433" s="556"/>
      <c r="AC433" s="556"/>
      <c r="AD433" s="557"/>
      <c r="AE433" s="557"/>
      <c r="AF433" s="557"/>
      <c r="AG433" s="557"/>
      <c r="AH433" s="557"/>
      <c r="AI433" s="557"/>
      <c r="AJ433" s="557"/>
      <c r="AK433" s="557"/>
      <c r="AL433" s="557"/>
      <c r="AM433" s="557"/>
      <c r="AN433" s="558"/>
      <c r="AP433" s="87" t="s">
        <v>859</v>
      </c>
      <c r="AT433" s="559" t="str">
        <f t="shared" ca="1" si="79"/>
        <v>AG</v>
      </c>
      <c r="AU433" s="559">
        <f t="shared" si="82"/>
        <v>405</v>
      </c>
      <c r="AV433" s="285" t="str">
        <f t="shared" ca="1" si="80"/>
        <v>AG405</v>
      </c>
      <c r="AW433" s="293">
        <f t="shared" si="77"/>
        <v>7</v>
      </c>
      <c r="AX433" s="285" t="str">
        <f t="shared" ca="1" si="76"/>
        <v>7. Ownership - Capital Costs</v>
      </c>
      <c r="AY433" s="293" t="s">
        <v>1570</v>
      </c>
      <c r="AZ433" s="285" t="s">
        <v>1590</v>
      </c>
      <c r="BA433" s="285">
        <v>2048</v>
      </c>
      <c r="BB433" s="285" t="str">
        <f t="shared" ca="1" si="81"/>
        <v>7_AG405_Combustion_turbine_generator_2048</v>
      </c>
      <c r="BC433" s="285" t="s">
        <v>574</v>
      </c>
      <c r="BD433" s="285"/>
      <c r="BE433" s="293" t="str">
        <f t="shared" si="78"/>
        <v>&gt;=0</v>
      </c>
      <c r="BF433" s="293" t="s">
        <v>84</v>
      </c>
      <c r="BG433" s="293" t="s">
        <v>84</v>
      </c>
    </row>
    <row r="434" spans="1:59" ht="13.5" hidden="1" thickBot="1">
      <c r="A434" s="197"/>
      <c r="B434" s="763"/>
      <c r="C434" s="249"/>
      <c r="D434" s="764"/>
      <c r="E434" s="556"/>
      <c r="F434" s="556"/>
      <c r="G434" s="556"/>
      <c r="H434" s="556"/>
      <c r="I434" s="556"/>
      <c r="J434" s="556"/>
      <c r="K434" s="556"/>
      <c r="L434" s="556"/>
      <c r="M434" s="556"/>
      <c r="N434" s="556"/>
      <c r="O434" s="556"/>
      <c r="P434" s="556"/>
      <c r="Q434" s="556"/>
      <c r="R434" s="556"/>
      <c r="S434" s="556"/>
      <c r="T434" s="556"/>
      <c r="U434" s="556"/>
      <c r="V434" s="556"/>
      <c r="W434" s="556"/>
      <c r="X434" s="556"/>
      <c r="Y434" s="556"/>
      <c r="Z434" s="556"/>
      <c r="AA434" s="556"/>
      <c r="AB434" s="556"/>
      <c r="AC434" s="556"/>
      <c r="AD434" s="557"/>
      <c r="AE434" s="557"/>
      <c r="AF434" s="557"/>
      <c r="AG434" s="557"/>
      <c r="AH434" s="557"/>
      <c r="AI434" s="557"/>
      <c r="AJ434" s="557"/>
      <c r="AK434" s="557"/>
      <c r="AL434" s="557"/>
      <c r="AM434" s="557"/>
      <c r="AN434" s="558"/>
      <c r="AP434" s="87" t="s">
        <v>859</v>
      </c>
      <c r="AT434" s="559" t="str">
        <f t="shared" ca="1" si="79"/>
        <v>AH</v>
      </c>
      <c r="AU434" s="559">
        <f t="shared" si="82"/>
        <v>405</v>
      </c>
      <c r="AV434" s="285" t="str">
        <f t="shared" ca="1" si="80"/>
        <v>AH405</v>
      </c>
      <c r="AW434" s="293">
        <f t="shared" si="77"/>
        <v>7</v>
      </c>
      <c r="AX434" s="285" t="str">
        <f t="shared" ca="1" si="76"/>
        <v>7. Ownership - Capital Costs</v>
      </c>
      <c r="AY434" s="293" t="s">
        <v>1570</v>
      </c>
      <c r="AZ434" s="285" t="s">
        <v>1590</v>
      </c>
      <c r="BA434" s="285">
        <v>2049</v>
      </c>
      <c r="BB434" s="285" t="str">
        <f t="shared" ca="1" si="81"/>
        <v>7_AH405_Combustion_turbine_generator_2049</v>
      </c>
      <c r="BC434" s="285" t="s">
        <v>574</v>
      </c>
      <c r="BD434" s="285"/>
      <c r="BE434" s="293" t="str">
        <f t="shared" si="78"/>
        <v>&gt;=0</v>
      </c>
      <c r="BF434" s="293" t="s">
        <v>84</v>
      </c>
      <c r="BG434" s="293" t="s">
        <v>84</v>
      </c>
    </row>
    <row r="435" spans="1:59" ht="13.5" hidden="1" thickBot="1">
      <c r="A435" s="197"/>
      <c r="B435" s="763"/>
      <c r="C435" s="249"/>
      <c r="D435" s="764"/>
      <c r="E435" s="556"/>
      <c r="F435" s="556"/>
      <c r="G435" s="556"/>
      <c r="H435" s="556"/>
      <c r="I435" s="556"/>
      <c r="J435" s="556"/>
      <c r="K435" s="556"/>
      <c r="L435" s="556"/>
      <c r="M435" s="556"/>
      <c r="N435" s="556"/>
      <c r="O435" s="556"/>
      <c r="P435" s="556"/>
      <c r="Q435" s="556"/>
      <c r="R435" s="556"/>
      <c r="S435" s="556"/>
      <c r="T435" s="556"/>
      <c r="U435" s="556"/>
      <c r="V435" s="556"/>
      <c r="W435" s="556"/>
      <c r="X435" s="556"/>
      <c r="Y435" s="556"/>
      <c r="Z435" s="556"/>
      <c r="AA435" s="556"/>
      <c r="AB435" s="556"/>
      <c r="AC435" s="556"/>
      <c r="AD435" s="557"/>
      <c r="AE435" s="557"/>
      <c r="AF435" s="557"/>
      <c r="AG435" s="557"/>
      <c r="AH435" s="557"/>
      <c r="AI435" s="557"/>
      <c r="AJ435" s="557"/>
      <c r="AK435" s="557"/>
      <c r="AL435" s="557"/>
      <c r="AM435" s="557"/>
      <c r="AN435" s="558"/>
      <c r="AP435" s="87" t="s">
        <v>859</v>
      </c>
      <c r="AT435" s="559" t="str">
        <f t="shared" ca="1" si="79"/>
        <v>AI</v>
      </c>
      <c r="AU435" s="559">
        <f t="shared" si="82"/>
        <v>405</v>
      </c>
      <c r="AV435" s="285" t="str">
        <f t="shared" ca="1" si="80"/>
        <v>AI405</v>
      </c>
      <c r="AW435" s="293">
        <f t="shared" si="77"/>
        <v>7</v>
      </c>
      <c r="AX435" s="285" t="str">
        <f t="shared" ca="1" si="76"/>
        <v>7. Ownership - Capital Costs</v>
      </c>
      <c r="AY435" s="293" t="s">
        <v>1570</v>
      </c>
      <c r="AZ435" s="285" t="s">
        <v>1590</v>
      </c>
      <c r="BA435" s="285">
        <v>2050</v>
      </c>
      <c r="BB435" s="285" t="str">
        <f t="shared" ca="1" si="81"/>
        <v>7_AI405_Combustion_turbine_generator_2050</v>
      </c>
      <c r="BC435" s="285" t="s">
        <v>574</v>
      </c>
      <c r="BD435" s="285"/>
      <c r="BE435" s="293" t="str">
        <f t="shared" si="78"/>
        <v>&gt;=0</v>
      </c>
      <c r="BF435" s="293" t="s">
        <v>84</v>
      </c>
      <c r="BG435" s="293" t="s">
        <v>84</v>
      </c>
    </row>
    <row r="436" spans="1:59" ht="13.5" hidden="1" thickBot="1">
      <c r="A436" s="197"/>
      <c r="B436" s="763"/>
      <c r="C436" s="249"/>
      <c r="D436" s="764"/>
      <c r="E436" s="556"/>
      <c r="F436" s="556"/>
      <c r="G436" s="556"/>
      <c r="H436" s="556"/>
      <c r="I436" s="556"/>
      <c r="J436" s="556"/>
      <c r="K436" s="556"/>
      <c r="L436" s="556"/>
      <c r="M436" s="556"/>
      <c r="N436" s="556"/>
      <c r="O436" s="556"/>
      <c r="P436" s="556"/>
      <c r="Q436" s="556"/>
      <c r="R436" s="556"/>
      <c r="S436" s="556"/>
      <c r="T436" s="556"/>
      <c r="U436" s="556"/>
      <c r="V436" s="556"/>
      <c r="W436" s="556"/>
      <c r="X436" s="556"/>
      <c r="Y436" s="556"/>
      <c r="Z436" s="556"/>
      <c r="AA436" s="556"/>
      <c r="AB436" s="556"/>
      <c r="AC436" s="556"/>
      <c r="AD436" s="557"/>
      <c r="AE436" s="557"/>
      <c r="AF436" s="557"/>
      <c r="AG436" s="557"/>
      <c r="AH436" s="557"/>
      <c r="AI436" s="557"/>
      <c r="AJ436" s="557"/>
      <c r="AK436" s="557"/>
      <c r="AL436" s="557"/>
      <c r="AM436" s="557"/>
      <c r="AN436" s="558"/>
      <c r="AP436" s="87" t="s">
        <v>859</v>
      </c>
      <c r="AT436" s="559" t="str">
        <f t="shared" ca="1" si="79"/>
        <v>AJ</v>
      </c>
      <c r="AU436" s="559">
        <f t="shared" si="82"/>
        <v>405</v>
      </c>
      <c r="AV436" s="285" t="str">
        <f t="shared" ca="1" si="80"/>
        <v>AJ405</v>
      </c>
      <c r="AW436" s="293">
        <f t="shared" si="77"/>
        <v>7</v>
      </c>
      <c r="AX436" s="285" t="str">
        <f t="shared" ref="AX436:AX499" ca="1" si="83">MID(CELL("filename",AW436),FIND("]",CELL("filename",AW436))+1,256)</f>
        <v>7. Ownership - Capital Costs</v>
      </c>
      <c r="AY436" s="293" t="s">
        <v>1570</v>
      </c>
      <c r="AZ436" s="285" t="s">
        <v>1590</v>
      </c>
      <c r="BA436" s="285">
        <v>2051</v>
      </c>
      <c r="BB436" s="285" t="str">
        <f t="shared" ca="1" si="81"/>
        <v>7_AJ405_Combustion_turbine_generator_2051</v>
      </c>
      <c r="BC436" s="285" t="s">
        <v>574</v>
      </c>
      <c r="BD436" s="285"/>
      <c r="BE436" s="293" t="str">
        <f t="shared" si="78"/>
        <v>&gt;=0</v>
      </c>
      <c r="BF436" s="293" t="s">
        <v>84</v>
      </c>
      <c r="BG436" s="293" t="s">
        <v>84</v>
      </c>
    </row>
    <row r="437" spans="1:59" ht="13.5" hidden="1" thickBot="1">
      <c r="A437" s="197"/>
      <c r="B437" s="763"/>
      <c r="C437" s="249"/>
      <c r="D437" s="764"/>
      <c r="E437" s="556"/>
      <c r="F437" s="556"/>
      <c r="G437" s="556"/>
      <c r="H437" s="556"/>
      <c r="I437" s="556"/>
      <c r="J437" s="556"/>
      <c r="K437" s="556"/>
      <c r="L437" s="556"/>
      <c r="M437" s="556"/>
      <c r="N437" s="556"/>
      <c r="O437" s="556"/>
      <c r="P437" s="556"/>
      <c r="Q437" s="556"/>
      <c r="R437" s="556"/>
      <c r="S437" s="556"/>
      <c r="T437" s="556"/>
      <c r="U437" s="556"/>
      <c r="V437" s="556"/>
      <c r="W437" s="556"/>
      <c r="X437" s="556"/>
      <c r="Y437" s="556"/>
      <c r="Z437" s="556"/>
      <c r="AA437" s="556"/>
      <c r="AB437" s="556"/>
      <c r="AC437" s="556"/>
      <c r="AD437" s="557"/>
      <c r="AE437" s="557"/>
      <c r="AF437" s="557"/>
      <c r="AG437" s="557"/>
      <c r="AH437" s="557"/>
      <c r="AI437" s="557"/>
      <c r="AJ437" s="557"/>
      <c r="AK437" s="557"/>
      <c r="AL437" s="557"/>
      <c r="AM437" s="557"/>
      <c r="AN437" s="558"/>
      <c r="AP437" s="87" t="s">
        <v>859</v>
      </c>
      <c r="AT437" s="559" t="str">
        <f t="shared" ca="1" si="79"/>
        <v>AK</v>
      </c>
      <c r="AU437" s="559">
        <f t="shared" si="82"/>
        <v>405</v>
      </c>
      <c r="AV437" s="285" t="str">
        <f t="shared" ca="1" si="80"/>
        <v>AK405</v>
      </c>
      <c r="AW437" s="293">
        <f t="shared" si="77"/>
        <v>7</v>
      </c>
      <c r="AX437" s="285" t="str">
        <f t="shared" ca="1" si="83"/>
        <v>7. Ownership - Capital Costs</v>
      </c>
      <c r="AY437" s="293" t="s">
        <v>1570</v>
      </c>
      <c r="AZ437" s="285" t="s">
        <v>1590</v>
      </c>
      <c r="BA437" s="285">
        <v>2052</v>
      </c>
      <c r="BB437" s="285" t="str">
        <f t="shared" ca="1" si="81"/>
        <v>7_AK405_Combustion_turbine_generator_2052</v>
      </c>
      <c r="BC437" s="285" t="s">
        <v>574</v>
      </c>
      <c r="BD437" s="285"/>
      <c r="BE437" s="293" t="str">
        <f t="shared" si="78"/>
        <v>&gt;=0</v>
      </c>
      <c r="BF437" s="293" t="s">
        <v>84</v>
      </c>
      <c r="BG437" s="293" t="s">
        <v>84</v>
      </c>
    </row>
    <row r="438" spans="1:59" ht="13.5" hidden="1" thickBot="1">
      <c r="A438" s="197"/>
      <c r="B438" s="763"/>
      <c r="C438" s="249"/>
      <c r="D438" s="764"/>
      <c r="E438" s="556"/>
      <c r="F438" s="556"/>
      <c r="G438" s="556"/>
      <c r="H438" s="556"/>
      <c r="I438" s="556"/>
      <c r="J438" s="556"/>
      <c r="K438" s="556"/>
      <c r="L438" s="556"/>
      <c r="M438" s="556"/>
      <c r="N438" s="556"/>
      <c r="O438" s="556"/>
      <c r="P438" s="556"/>
      <c r="Q438" s="556"/>
      <c r="R438" s="556"/>
      <c r="S438" s="556"/>
      <c r="T438" s="556"/>
      <c r="U438" s="556"/>
      <c r="V438" s="556"/>
      <c r="W438" s="556"/>
      <c r="X438" s="556"/>
      <c r="Y438" s="556"/>
      <c r="Z438" s="556"/>
      <c r="AA438" s="556"/>
      <c r="AB438" s="556"/>
      <c r="AC438" s="556"/>
      <c r="AD438" s="557"/>
      <c r="AE438" s="557"/>
      <c r="AF438" s="557"/>
      <c r="AG438" s="557"/>
      <c r="AH438" s="557"/>
      <c r="AI438" s="557"/>
      <c r="AJ438" s="557"/>
      <c r="AK438" s="557"/>
      <c r="AL438" s="557"/>
      <c r="AM438" s="557"/>
      <c r="AN438" s="558"/>
      <c r="AP438" s="87" t="s">
        <v>859</v>
      </c>
      <c r="AT438" s="559" t="str">
        <f t="shared" ca="1" si="79"/>
        <v>AL</v>
      </c>
      <c r="AU438" s="559">
        <f t="shared" si="82"/>
        <v>405</v>
      </c>
      <c r="AV438" s="285" t="str">
        <f t="shared" ca="1" si="80"/>
        <v>AL405</v>
      </c>
      <c r="AW438" s="293">
        <f t="shared" si="77"/>
        <v>7</v>
      </c>
      <c r="AX438" s="285" t="str">
        <f t="shared" ca="1" si="83"/>
        <v>7. Ownership - Capital Costs</v>
      </c>
      <c r="AY438" s="293" t="s">
        <v>1570</v>
      </c>
      <c r="AZ438" s="285" t="s">
        <v>1590</v>
      </c>
      <c r="BA438" s="285">
        <v>2053</v>
      </c>
      <c r="BB438" s="285" t="str">
        <f t="shared" ca="1" si="81"/>
        <v>7_AL405_Combustion_turbine_generator_2053</v>
      </c>
      <c r="BC438" s="285" t="s">
        <v>574</v>
      </c>
      <c r="BD438" s="285"/>
      <c r="BE438" s="293" t="str">
        <f t="shared" si="78"/>
        <v>&gt;=0</v>
      </c>
      <c r="BF438" s="293" t="s">
        <v>84</v>
      </c>
      <c r="BG438" s="293" t="s">
        <v>84</v>
      </c>
    </row>
    <row r="439" spans="1:59" ht="13.5" hidden="1" thickBot="1">
      <c r="A439" s="197"/>
      <c r="B439" s="763"/>
      <c r="C439" s="249"/>
      <c r="D439" s="764"/>
      <c r="E439" s="556"/>
      <c r="F439" s="556"/>
      <c r="G439" s="556"/>
      <c r="H439" s="556"/>
      <c r="I439" s="556"/>
      <c r="J439" s="556"/>
      <c r="K439" s="556"/>
      <c r="L439" s="556"/>
      <c r="M439" s="556"/>
      <c r="N439" s="556"/>
      <c r="O439" s="556"/>
      <c r="P439" s="556"/>
      <c r="Q439" s="556"/>
      <c r="R439" s="556"/>
      <c r="S439" s="556"/>
      <c r="T439" s="556"/>
      <c r="U439" s="556"/>
      <c r="V439" s="556"/>
      <c r="W439" s="556"/>
      <c r="X439" s="556"/>
      <c r="Y439" s="556"/>
      <c r="Z439" s="556"/>
      <c r="AA439" s="556"/>
      <c r="AB439" s="556"/>
      <c r="AC439" s="556"/>
      <c r="AD439" s="557"/>
      <c r="AE439" s="557"/>
      <c r="AF439" s="557"/>
      <c r="AG439" s="557"/>
      <c r="AH439" s="557"/>
      <c r="AI439" s="557"/>
      <c r="AJ439" s="557"/>
      <c r="AK439" s="557"/>
      <c r="AL439" s="557"/>
      <c r="AM439" s="557"/>
      <c r="AN439" s="558"/>
      <c r="AP439" s="87" t="s">
        <v>859</v>
      </c>
      <c r="AT439" s="559" t="str">
        <f t="shared" ca="1" si="79"/>
        <v>AM</v>
      </c>
      <c r="AU439" s="559">
        <f t="shared" si="82"/>
        <v>405</v>
      </c>
      <c r="AV439" s="285" t="str">
        <f t="shared" ca="1" si="80"/>
        <v>AM405</v>
      </c>
      <c r="AW439" s="293">
        <f t="shared" si="77"/>
        <v>7</v>
      </c>
      <c r="AX439" s="285" t="str">
        <f t="shared" ca="1" si="83"/>
        <v>7. Ownership - Capital Costs</v>
      </c>
      <c r="AY439" s="293" t="s">
        <v>1570</v>
      </c>
      <c r="AZ439" s="285" t="s">
        <v>1590</v>
      </c>
      <c r="BA439" s="285">
        <v>2054</v>
      </c>
      <c r="BB439" s="285" t="str">
        <f t="shared" ca="1" si="81"/>
        <v>7_AM405_Combustion_turbine_generator_2054</v>
      </c>
      <c r="BC439" s="285" t="s">
        <v>574</v>
      </c>
      <c r="BD439" s="285"/>
      <c r="BE439" s="293" t="str">
        <f t="shared" si="78"/>
        <v>&gt;=0</v>
      </c>
      <c r="BF439" s="293" t="s">
        <v>84</v>
      </c>
      <c r="BG439" s="293" t="s">
        <v>84</v>
      </c>
    </row>
    <row r="440" spans="1:59" ht="13.5" hidden="1" thickBot="1">
      <c r="A440" s="197"/>
      <c r="B440" s="763"/>
      <c r="C440" s="249"/>
      <c r="D440" s="764"/>
      <c r="E440" s="556"/>
      <c r="F440" s="556"/>
      <c r="G440" s="556"/>
      <c r="H440" s="556"/>
      <c r="I440" s="556"/>
      <c r="J440" s="556"/>
      <c r="K440" s="556"/>
      <c r="L440" s="556"/>
      <c r="M440" s="556"/>
      <c r="N440" s="556"/>
      <c r="O440" s="556"/>
      <c r="P440" s="556"/>
      <c r="Q440" s="556"/>
      <c r="R440" s="556"/>
      <c r="S440" s="556"/>
      <c r="T440" s="556"/>
      <c r="U440" s="556"/>
      <c r="V440" s="556"/>
      <c r="W440" s="556"/>
      <c r="X440" s="556"/>
      <c r="Y440" s="556"/>
      <c r="Z440" s="556"/>
      <c r="AA440" s="556"/>
      <c r="AB440" s="556"/>
      <c r="AC440" s="556"/>
      <c r="AD440" s="557"/>
      <c r="AE440" s="557"/>
      <c r="AF440" s="557"/>
      <c r="AG440" s="557"/>
      <c r="AH440" s="557"/>
      <c r="AI440" s="557"/>
      <c r="AJ440" s="557"/>
      <c r="AK440" s="557"/>
      <c r="AL440" s="557"/>
      <c r="AM440" s="557"/>
      <c r="AN440" s="558"/>
      <c r="AP440" s="87" t="s">
        <v>859</v>
      </c>
      <c r="AT440" s="559" t="str">
        <f t="shared" ca="1" si="79"/>
        <v>AN</v>
      </c>
      <c r="AU440" s="559">
        <f t="shared" si="82"/>
        <v>405</v>
      </c>
      <c r="AV440" s="285" t="str">
        <f t="shared" ca="1" si="80"/>
        <v>AN405</v>
      </c>
      <c r="AW440" s="293">
        <v>7</v>
      </c>
      <c r="AX440" s="285" t="str">
        <f t="shared" ca="1" si="83"/>
        <v>7. Ownership - Capital Costs</v>
      </c>
      <c r="AY440" s="293" t="s">
        <v>1570</v>
      </c>
      <c r="AZ440" s="285" t="s">
        <v>1590</v>
      </c>
      <c r="BA440" s="285" t="s">
        <v>1572</v>
      </c>
      <c r="BB440" s="285" t="str">
        <f t="shared" ca="1" si="81"/>
        <v>7_AN405_Combustion_turbine_generator_Additional_Info</v>
      </c>
      <c r="BC440" s="293" t="s">
        <v>255</v>
      </c>
      <c r="BD440" s="293">
        <v>100</v>
      </c>
      <c r="BF440" s="293" t="s">
        <v>84</v>
      </c>
      <c r="BG440" s="293" t="s">
        <v>84</v>
      </c>
    </row>
    <row r="441" spans="1:59" ht="13.5" thickBot="1">
      <c r="A441" s="197">
        <f>+A405+1</f>
        <v>14</v>
      </c>
      <c r="B441" s="763"/>
      <c r="C441" s="249" t="s">
        <v>1591</v>
      </c>
      <c r="D441" s="764" t="s">
        <v>1569</v>
      </c>
      <c r="E441" s="540"/>
      <c r="F441" s="540"/>
      <c r="G441" s="540"/>
      <c r="H441" s="540"/>
      <c r="I441" s="540"/>
      <c r="J441" s="540"/>
      <c r="K441" s="540"/>
      <c r="L441" s="540"/>
      <c r="M441" s="540"/>
      <c r="N441" s="540"/>
      <c r="O441" s="540"/>
      <c r="P441" s="540"/>
      <c r="Q441" s="540"/>
      <c r="R441" s="540"/>
      <c r="S441" s="540"/>
      <c r="T441" s="540"/>
      <c r="U441" s="540"/>
      <c r="V441" s="540"/>
      <c r="W441" s="540"/>
      <c r="X441" s="540"/>
      <c r="Y441" s="540"/>
      <c r="Z441" s="540"/>
      <c r="AA441" s="540"/>
      <c r="AB441" s="540"/>
      <c r="AC441" s="540"/>
      <c r="AD441" s="541"/>
      <c r="AE441" s="541"/>
      <c r="AF441" s="541"/>
      <c r="AG441" s="541"/>
      <c r="AH441" s="541"/>
      <c r="AI441" s="541"/>
      <c r="AJ441" s="541"/>
      <c r="AK441" s="541"/>
      <c r="AL441" s="541"/>
      <c r="AM441" s="541"/>
      <c r="AN441" s="246"/>
      <c r="AR441" s="87" t="s">
        <v>40</v>
      </c>
      <c r="AS441" s="560" t="str">
        <f ca="1">SUBSTITUTE(CELL("address",E441),"$","")</f>
        <v>E441</v>
      </c>
      <c r="AT441" s="561" t="str">
        <f ca="1">CHAR(CODE(AS441))</f>
        <v>E</v>
      </c>
      <c r="AU441" s="561">
        <f>ROW(AS441)</f>
        <v>441</v>
      </c>
      <c r="AV441" s="562" t="str">
        <f ca="1">CONCATENATE(AT441&amp;AU441)</f>
        <v>E441</v>
      </c>
      <c r="AW441" s="555">
        <f t="shared" ref="AW441:AW504" si="84">$AW$5</f>
        <v>7</v>
      </c>
      <c r="AX441" s="562" t="str">
        <f t="shared" ca="1" si="83"/>
        <v>7. Ownership - Capital Costs</v>
      </c>
      <c r="AY441" s="555" t="s">
        <v>1570</v>
      </c>
      <c r="AZ441" s="562" t="s">
        <v>1591</v>
      </c>
      <c r="BA441" s="562">
        <v>2020</v>
      </c>
      <c r="BB441" s="562" t="str">
        <f ca="1">AW441&amp;"_"&amp;AV441&amp;"_"&amp;AZ441&amp;"_"&amp;BA441</f>
        <v>7_E441_Batteries_2020</v>
      </c>
      <c r="BC441" s="562" t="s">
        <v>574</v>
      </c>
      <c r="BD441" s="562"/>
      <c r="BE441" s="555" t="str">
        <f t="shared" ref="BE441:BE475" si="85">"&gt;=0"</f>
        <v>&gt;=0</v>
      </c>
      <c r="BF441" s="555" t="s">
        <v>84</v>
      </c>
      <c r="BG441" s="555" t="s">
        <v>84</v>
      </c>
    </row>
    <row r="442" spans="1:59" ht="13.5" hidden="1" thickBot="1">
      <c r="A442" s="197"/>
      <c r="B442" s="763"/>
      <c r="C442" s="249"/>
      <c r="D442" s="764"/>
      <c r="E442" s="556"/>
      <c r="F442" s="556"/>
      <c r="G442" s="556"/>
      <c r="H442" s="556"/>
      <c r="I442" s="556"/>
      <c r="J442" s="556"/>
      <c r="K442" s="556"/>
      <c r="L442" s="556"/>
      <c r="M442" s="556"/>
      <c r="N442" s="556"/>
      <c r="O442" s="556"/>
      <c r="P442" s="556"/>
      <c r="Q442" s="556"/>
      <c r="R442" s="556"/>
      <c r="S442" s="556"/>
      <c r="T442" s="556"/>
      <c r="U442" s="556"/>
      <c r="V442" s="556"/>
      <c r="W442" s="556"/>
      <c r="X442" s="556"/>
      <c r="Y442" s="556"/>
      <c r="Z442" s="556"/>
      <c r="AA442" s="556"/>
      <c r="AB442" s="556"/>
      <c r="AC442" s="556"/>
      <c r="AD442" s="557"/>
      <c r="AE442" s="557"/>
      <c r="AF442" s="557"/>
      <c r="AG442" s="557"/>
      <c r="AH442" s="557"/>
      <c r="AI442" s="557"/>
      <c r="AJ442" s="557"/>
      <c r="AK442" s="557"/>
      <c r="AL442" s="557"/>
      <c r="AM442" s="557"/>
      <c r="AN442" s="558"/>
      <c r="AP442" s="87" t="s">
        <v>859</v>
      </c>
      <c r="AT442" s="559" t="str">
        <f t="shared" ref="AT442:AT476" ca="1" si="86">IF(AT441="Z","AA",IF(LEN(AT441)=1,CHAR(CODE(AT441)+1),IF(RIGHT(AT441,1)="Z",CHAR(CODE(LEFT(AT441,1))+1),LEFT(AT441,1))&amp;CHAR(65+MOD(CODE(RIGHT(AT441,1))+1-65,26))))</f>
        <v>F</v>
      </c>
      <c r="AU442" s="559">
        <f>AU441</f>
        <v>441</v>
      </c>
      <c r="AV442" s="285" t="str">
        <f t="shared" ref="AV442:AV476" ca="1" si="87">CONCATENATE(AT442&amp;AU442)</f>
        <v>F441</v>
      </c>
      <c r="AW442" s="293">
        <f t="shared" si="84"/>
        <v>7</v>
      </c>
      <c r="AX442" s="285" t="str">
        <f t="shared" ca="1" si="83"/>
        <v>7. Ownership - Capital Costs</v>
      </c>
      <c r="AY442" s="293" t="s">
        <v>1570</v>
      </c>
      <c r="AZ442" s="285" t="s">
        <v>1591</v>
      </c>
      <c r="BA442" s="285">
        <v>2021</v>
      </c>
      <c r="BB442" s="285" t="str">
        <f t="shared" ref="BB442:BB476" ca="1" si="88">AW442&amp;"_"&amp;AV442&amp;"_"&amp;AZ442&amp;"_"&amp;BA442</f>
        <v>7_F441_Batteries_2021</v>
      </c>
      <c r="BC442" s="285" t="s">
        <v>574</v>
      </c>
      <c r="BD442" s="285"/>
      <c r="BE442" s="293" t="str">
        <f t="shared" si="85"/>
        <v>&gt;=0</v>
      </c>
      <c r="BF442" s="293" t="s">
        <v>84</v>
      </c>
      <c r="BG442" s="293" t="s">
        <v>84</v>
      </c>
    </row>
    <row r="443" spans="1:59" ht="13.5" hidden="1" thickBot="1">
      <c r="A443" s="197"/>
      <c r="B443" s="763"/>
      <c r="C443" s="249"/>
      <c r="D443" s="764"/>
      <c r="E443" s="556"/>
      <c r="F443" s="556"/>
      <c r="G443" s="556"/>
      <c r="H443" s="556"/>
      <c r="I443" s="556"/>
      <c r="J443" s="556"/>
      <c r="K443" s="556"/>
      <c r="L443" s="556"/>
      <c r="M443" s="556"/>
      <c r="N443" s="556"/>
      <c r="O443" s="556"/>
      <c r="P443" s="556"/>
      <c r="Q443" s="556"/>
      <c r="R443" s="556"/>
      <c r="S443" s="556"/>
      <c r="T443" s="556"/>
      <c r="U443" s="556"/>
      <c r="V443" s="556"/>
      <c r="W443" s="556"/>
      <c r="X443" s="556"/>
      <c r="Y443" s="556"/>
      <c r="Z443" s="556"/>
      <c r="AA443" s="556"/>
      <c r="AB443" s="556"/>
      <c r="AC443" s="556"/>
      <c r="AD443" s="557"/>
      <c r="AE443" s="557"/>
      <c r="AF443" s="557"/>
      <c r="AG443" s="557"/>
      <c r="AH443" s="557"/>
      <c r="AI443" s="557"/>
      <c r="AJ443" s="557"/>
      <c r="AK443" s="557"/>
      <c r="AL443" s="557"/>
      <c r="AM443" s="557"/>
      <c r="AN443" s="558"/>
      <c r="AP443" s="87" t="s">
        <v>859</v>
      </c>
      <c r="AT443" s="559" t="str">
        <f t="shared" ca="1" si="86"/>
        <v>G</v>
      </c>
      <c r="AU443" s="559">
        <f t="shared" ref="AU443:AU476" si="89">AU442</f>
        <v>441</v>
      </c>
      <c r="AV443" s="285" t="str">
        <f t="shared" ca="1" si="87"/>
        <v>G441</v>
      </c>
      <c r="AW443" s="293">
        <f t="shared" si="84"/>
        <v>7</v>
      </c>
      <c r="AX443" s="285" t="str">
        <f t="shared" ca="1" si="83"/>
        <v>7. Ownership - Capital Costs</v>
      </c>
      <c r="AY443" s="293" t="s">
        <v>1570</v>
      </c>
      <c r="AZ443" s="285" t="s">
        <v>1591</v>
      </c>
      <c r="BA443" s="285">
        <v>2022</v>
      </c>
      <c r="BB443" s="285" t="str">
        <f t="shared" ca="1" si="88"/>
        <v>7_G441_Batteries_2022</v>
      </c>
      <c r="BC443" s="285" t="s">
        <v>574</v>
      </c>
      <c r="BD443" s="285"/>
      <c r="BE443" s="293" t="str">
        <f t="shared" si="85"/>
        <v>&gt;=0</v>
      </c>
      <c r="BF443" s="293" t="s">
        <v>84</v>
      </c>
      <c r="BG443" s="293" t="s">
        <v>84</v>
      </c>
    </row>
    <row r="444" spans="1:59" ht="13.5" hidden="1" thickBot="1">
      <c r="A444" s="197"/>
      <c r="B444" s="763"/>
      <c r="C444" s="249"/>
      <c r="D444" s="764"/>
      <c r="E444" s="556"/>
      <c r="F444" s="556"/>
      <c r="G444" s="556"/>
      <c r="H444" s="556"/>
      <c r="I444" s="556"/>
      <c r="J444" s="556"/>
      <c r="K444" s="556"/>
      <c r="L444" s="556"/>
      <c r="M444" s="556"/>
      <c r="N444" s="556"/>
      <c r="O444" s="556"/>
      <c r="P444" s="556"/>
      <c r="Q444" s="556"/>
      <c r="R444" s="556"/>
      <c r="S444" s="556"/>
      <c r="T444" s="556"/>
      <c r="U444" s="556"/>
      <c r="V444" s="556"/>
      <c r="W444" s="556"/>
      <c r="X444" s="556"/>
      <c r="Y444" s="556"/>
      <c r="Z444" s="556"/>
      <c r="AA444" s="556"/>
      <c r="AB444" s="556"/>
      <c r="AC444" s="556"/>
      <c r="AD444" s="557"/>
      <c r="AE444" s="557"/>
      <c r="AF444" s="557"/>
      <c r="AG444" s="557"/>
      <c r="AH444" s="557"/>
      <c r="AI444" s="557"/>
      <c r="AJ444" s="557"/>
      <c r="AK444" s="557"/>
      <c r="AL444" s="557"/>
      <c r="AM444" s="557"/>
      <c r="AN444" s="558"/>
      <c r="AP444" s="87" t="s">
        <v>859</v>
      </c>
      <c r="AT444" s="559" t="str">
        <f t="shared" ca="1" si="86"/>
        <v>H</v>
      </c>
      <c r="AU444" s="559">
        <f t="shared" si="89"/>
        <v>441</v>
      </c>
      <c r="AV444" s="285" t="str">
        <f t="shared" ca="1" si="87"/>
        <v>H441</v>
      </c>
      <c r="AW444" s="293">
        <f t="shared" si="84"/>
        <v>7</v>
      </c>
      <c r="AX444" s="285" t="str">
        <f t="shared" ca="1" si="83"/>
        <v>7. Ownership - Capital Costs</v>
      </c>
      <c r="AY444" s="293" t="s">
        <v>1570</v>
      </c>
      <c r="AZ444" s="285" t="s">
        <v>1591</v>
      </c>
      <c r="BA444" s="285">
        <v>2023</v>
      </c>
      <c r="BB444" s="285" t="str">
        <f t="shared" ca="1" si="88"/>
        <v>7_H441_Batteries_2023</v>
      </c>
      <c r="BC444" s="285" t="s">
        <v>574</v>
      </c>
      <c r="BD444" s="285"/>
      <c r="BE444" s="293" t="str">
        <f t="shared" si="85"/>
        <v>&gt;=0</v>
      </c>
      <c r="BF444" s="293" t="s">
        <v>84</v>
      </c>
      <c r="BG444" s="293" t="s">
        <v>84</v>
      </c>
    </row>
    <row r="445" spans="1:59" ht="13.5" hidden="1" thickBot="1">
      <c r="A445" s="197"/>
      <c r="B445" s="763"/>
      <c r="C445" s="249"/>
      <c r="D445" s="764"/>
      <c r="E445" s="556"/>
      <c r="F445" s="556"/>
      <c r="G445" s="556"/>
      <c r="H445" s="556"/>
      <c r="I445" s="556"/>
      <c r="J445" s="556"/>
      <c r="K445" s="556"/>
      <c r="L445" s="556"/>
      <c r="M445" s="556"/>
      <c r="N445" s="556"/>
      <c r="O445" s="556"/>
      <c r="P445" s="556"/>
      <c r="Q445" s="556"/>
      <c r="R445" s="556"/>
      <c r="S445" s="556"/>
      <c r="T445" s="556"/>
      <c r="U445" s="556"/>
      <c r="V445" s="556"/>
      <c r="W445" s="556"/>
      <c r="X445" s="556"/>
      <c r="Y445" s="556"/>
      <c r="Z445" s="556"/>
      <c r="AA445" s="556"/>
      <c r="AB445" s="556"/>
      <c r="AC445" s="556"/>
      <c r="AD445" s="557"/>
      <c r="AE445" s="557"/>
      <c r="AF445" s="557"/>
      <c r="AG445" s="557"/>
      <c r="AH445" s="557"/>
      <c r="AI445" s="557"/>
      <c r="AJ445" s="557"/>
      <c r="AK445" s="557"/>
      <c r="AL445" s="557"/>
      <c r="AM445" s="557"/>
      <c r="AN445" s="558"/>
      <c r="AP445" s="87" t="s">
        <v>859</v>
      </c>
      <c r="AT445" s="559" t="str">
        <f t="shared" ca="1" si="86"/>
        <v>I</v>
      </c>
      <c r="AU445" s="559">
        <f t="shared" si="89"/>
        <v>441</v>
      </c>
      <c r="AV445" s="285" t="str">
        <f t="shared" ca="1" si="87"/>
        <v>I441</v>
      </c>
      <c r="AW445" s="293">
        <f t="shared" si="84"/>
        <v>7</v>
      </c>
      <c r="AX445" s="285" t="str">
        <f t="shared" ca="1" si="83"/>
        <v>7. Ownership - Capital Costs</v>
      </c>
      <c r="AY445" s="293" t="s">
        <v>1570</v>
      </c>
      <c r="AZ445" s="285" t="s">
        <v>1591</v>
      </c>
      <c r="BA445" s="285">
        <v>2024</v>
      </c>
      <c r="BB445" s="285" t="str">
        <f t="shared" ca="1" si="88"/>
        <v>7_I441_Batteries_2024</v>
      </c>
      <c r="BC445" s="285" t="s">
        <v>574</v>
      </c>
      <c r="BD445" s="285"/>
      <c r="BE445" s="293" t="str">
        <f t="shared" si="85"/>
        <v>&gt;=0</v>
      </c>
      <c r="BF445" s="293" t="s">
        <v>84</v>
      </c>
      <c r="BG445" s="293" t="s">
        <v>84</v>
      </c>
    </row>
    <row r="446" spans="1:59" ht="13.5" hidden="1" thickBot="1">
      <c r="A446" s="197"/>
      <c r="B446" s="763"/>
      <c r="C446" s="249"/>
      <c r="D446" s="764"/>
      <c r="E446" s="556"/>
      <c r="F446" s="556"/>
      <c r="G446" s="556"/>
      <c r="H446" s="556"/>
      <c r="I446" s="556"/>
      <c r="J446" s="556"/>
      <c r="K446" s="556"/>
      <c r="L446" s="556"/>
      <c r="M446" s="556"/>
      <c r="N446" s="556"/>
      <c r="O446" s="556"/>
      <c r="P446" s="556"/>
      <c r="Q446" s="556"/>
      <c r="R446" s="556"/>
      <c r="S446" s="556"/>
      <c r="T446" s="556"/>
      <c r="U446" s="556"/>
      <c r="V446" s="556"/>
      <c r="W446" s="556"/>
      <c r="X446" s="556"/>
      <c r="Y446" s="556"/>
      <c r="Z446" s="556"/>
      <c r="AA446" s="556"/>
      <c r="AB446" s="556"/>
      <c r="AC446" s="556"/>
      <c r="AD446" s="557"/>
      <c r="AE446" s="557"/>
      <c r="AF446" s="557"/>
      <c r="AG446" s="557"/>
      <c r="AH446" s="557"/>
      <c r="AI446" s="557"/>
      <c r="AJ446" s="557"/>
      <c r="AK446" s="557"/>
      <c r="AL446" s="557"/>
      <c r="AM446" s="557"/>
      <c r="AN446" s="558"/>
      <c r="AP446" s="87" t="s">
        <v>859</v>
      </c>
      <c r="AT446" s="559" t="str">
        <f t="shared" ca="1" si="86"/>
        <v>J</v>
      </c>
      <c r="AU446" s="559">
        <f t="shared" si="89"/>
        <v>441</v>
      </c>
      <c r="AV446" s="285" t="str">
        <f t="shared" ca="1" si="87"/>
        <v>J441</v>
      </c>
      <c r="AW446" s="293">
        <f t="shared" si="84"/>
        <v>7</v>
      </c>
      <c r="AX446" s="285" t="str">
        <f t="shared" ca="1" si="83"/>
        <v>7. Ownership - Capital Costs</v>
      </c>
      <c r="AY446" s="293" t="s">
        <v>1570</v>
      </c>
      <c r="AZ446" s="285" t="s">
        <v>1591</v>
      </c>
      <c r="BA446" s="285">
        <v>2025</v>
      </c>
      <c r="BB446" s="285" t="str">
        <f t="shared" ca="1" si="88"/>
        <v>7_J441_Batteries_2025</v>
      </c>
      <c r="BC446" s="285" t="s">
        <v>574</v>
      </c>
      <c r="BD446" s="285"/>
      <c r="BE446" s="293" t="str">
        <f t="shared" si="85"/>
        <v>&gt;=0</v>
      </c>
      <c r="BF446" s="293" t="s">
        <v>84</v>
      </c>
      <c r="BG446" s="293" t="s">
        <v>84</v>
      </c>
    </row>
    <row r="447" spans="1:59" ht="13.5" hidden="1" thickBot="1">
      <c r="A447" s="197"/>
      <c r="B447" s="763"/>
      <c r="C447" s="249"/>
      <c r="D447" s="764"/>
      <c r="E447" s="556"/>
      <c r="F447" s="556"/>
      <c r="G447" s="556"/>
      <c r="H447" s="556"/>
      <c r="I447" s="556"/>
      <c r="J447" s="556"/>
      <c r="K447" s="556"/>
      <c r="L447" s="556"/>
      <c r="M447" s="556"/>
      <c r="N447" s="556"/>
      <c r="O447" s="556"/>
      <c r="P447" s="556"/>
      <c r="Q447" s="556"/>
      <c r="R447" s="556"/>
      <c r="S447" s="556"/>
      <c r="T447" s="556"/>
      <c r="U447" s="556"/>
      <c r="V447" s="556"/>
      <c r="W447" s="556"/>
      <c r="X447" s="556"/>
      <c r="Y447" s="556"/>
      <c r="Z447" s="556"/>
      <c r="AA447" s="556"/>
      <c r="AB447" s="556"/>
      <c r="AC447" s="556"/>
      <c r="AD447" s="557"/>
      <c r="AE447" s="557"/>
      <c r="AF447" s="557"/>
      <c r="AG447" s="557"/>
      <c r="AH447" s="557"/>
      <c r="AI447" s="557"/>
      <c r="AJ447" s="557"/>
      <c r="AK447" s="557"/>
      <c r="AL447" s="557"/>
      <c r="AM447" s="557"/>
      <c r="AN447" s="558"/>
      <c r="AP447" s="87" t="s">
        <v>859</v>
      </c>
      <c r="AT447" s="559" t="str">
        <f t="shared" ca="1" si="86"/>
        <v>K</v>
      </c>
      <c r="AU447" s="559">
        <f t="shared" si="89"/>
        <v>441</v>
      </c>
      <c r="AV447" s="285" t="str">
        <f t="shared" ca="1" si="87"/>
        <v>K441</v>
      </c>
      <c r="AW447" s="293">
        <f t="shared" si="84"/>
        <v>7</v>
      </c>
      <c r="AX447" s="285" t="str">
        <f t="shared" ca="1" si="83"/>
        <v>7. Ownership - Capital Costs</v>
      </c>
      <c r="AY447" s="293" t="s">
        <v>1570</v>
      </c>
      <c r="AZ447" s="285" t="s">
        <v>1591</v>
      </c>
      <c r="BA447" s="285">
        <v>2026</v>
      </c>
      <c r="BB447" s="285" t="str">
        <f t="shared" ca="1" si="88"/>
        <v>7_K441_Batteries_2026</v>
      </c>
      <c r="BC447" s="285" t="s">
        <v>574</v>
      </c>
      <c r="BD447" s="285"/>
      <c r="BE447" s="293" t="str">
        <f t="shared" si="85"/>
        <v>&gt;=0</v>
      </c>
      <c r="BF447" s="293" t="s">
        <v>84</v>
      </c>
      <c r="BG447" s="293" t="s">
        <v>84</v>
      </c>
    </row>
    <row r="448" spans="1:59" ht="13.5" hidden="1" thickBot="1">
      <c r="A448" s="197"/>
      <c r="B448" s="763"/>
      <c r="C448" s="249"/>
      <c r="D448" s="764"/>
      <c r="E448" s="556"/>
      <c r="F448" s="556"/>
      <c r="G448" s="556"/>
      <c r="H448" s="556"/>
      <c r="I448" s="556"/>
      <c r="J448" s="556"/>
      <c r="K448" s="556"/>
      <c r="L448" s="556"/>
      <c r="M448" s="556"/>
      <c r="N448" s="556"/>
      <c r="O448" s="556"/>
      <c r="P448" s="556"/>
      <c r="Q448" s="556"/>
      <c r="R448" s="556"/>
      <c r="S448" s="556"/>
      <c r="T448" s="556"/>
      <c r="U448" s="556"/>
      <c r="V448" s="556"/>
      <c r="W448" s="556"/>
      <c r="X448" s="556"/>
      <c r="Y448" s="556"/>
      <c r="Z448" s="556"/>
      <c r="AA448" s="556"/>
      <c r="AB448" s="556"/>
      <c r="AC448" s="556"/>
      <c r="AD448" s="557"/>
      <c r="AE448" s="557"/>
      <c r="AF448" s="557"/>
      <c r="AG448" s="557"/>
      <c r="AH448" s="557"/>
      <c r="AI448" s="557"/>
      <c r="AJ448" s="557"/>
      <c r="AK448" s="557"/>
      <c r="AL448" s="557"/>
      <c r="AM448" s="557"/>
      <c r="AN448" s="558"/>
      <c r="AP448" s="87" t="s">
        <v>859</v>
      </c>
      <c r="AT448" s="559" t="str">
        <f t="shared" ca="1" si="86"/>
        <v>L</v>
      </c>
      <c r="AU448" s="559">
        <f t="shared" si="89"/>
        <v>441</v>
      </c>
      <c r="AV448" s="285" t="str">
        <f t="shared" ca="1" si="87"/>
        <v>L441</v>
      </c>
      <c r="AW448" s="293">
        <f t="shared" si="84"/>
        <v>7</v>
      </c>
      <c r="AX448" s="285" t="str">
        <f t="shared" ca="1" si="83"/>
        <v>7. Ownership - Capital Costs</v>
      </c>
      <c r="AY448" s="293" t="s">
        <v>1570</v>
      </c>
      <c r="AZ448" s="285" t="s">
        <v>1591</v>
      </c>
      <c r="BA448" s="285">
        <v>2027</v>
      </c>
      <c r="BB448" s="285" t="str">
        <f t="shared" ca="1" si="88"/>
        <v>7_L441_Batteries_2027</v>
      </c>
      <c r="BC448" s="285" t="s">
        <v>574</v>
      </c>
      <c r="BD448" s="285"/>
      <c r="BE448" s="293" t="str">
        <f t="shared" si="85"/>
        <v>&gt;=0</v>
      </c>
      <c r="BF448" s="293" t="s">
        <v>84</v>
      </c>
      <c r="BG448" s="293" t="s">
        <v>84</v>
      </c>
    </row>
    <row r="449" spans="1:59" ht="13.5" hidden="1" thickBot="1">
      <c r="A449" s="197"/>
      <c r="B449" s="763"/>
      <c r="C449" s="249"/>
      <c r="D449" s="764"/>
      <c r="E449" s="556"/>
      <c r="F449" s="556"/>
      <c r="G449" s="556"/>
      <c r="H449" s="556"/>
      <c r="I449" s="556"/>
      <c r="J449" s="556"/>
      <c r="K449" s="556"/>
      <c r="L449" s="556"/>
      <c r="M449" s="556"/>
      <c r="N449" s="556"/>
      <c r="O449" s="556"/>
      <c r="P449" s="556"/>
      <c r="Q449" s="556"/>
      <c r="R449" s="556"/>
      <c r="S449" s="556"/>
      <c r="T449" s="556"/>
      <c r="U449" s="556"/>
      <c r="V449" s="556"/>
      <c r="W449" s="556"/>
      <c r="X449" s="556"/>
      <c r="Y449" s="556"/>
      <c r="Z449" s="556"/>
      <c r="AA449" s="556"/>
      <c r="AB449" s="556"/>
      <c r="AC449" s="556"/>
      <c r="AD449" s="557"/>
      <c r="AE449" s="557"/>
      <c r="AF449" s="557"/>
      <c r="AG449" s="557"/>
      <c r="AH449" s="557"/>
      <c r="AI449" s="557"/>
      <c r="AJ449" s="557"/>
      <c r="AK449" s="557"/>
      <c r="AL449" s="557"/>
      <c r="AM449" s="557"/>
      <c r="AN449" s="558"/>
      <c r="AP449" s="87" t="s">
        <v>859</v>
      </c>
      <c r="AT449" s="559" t="str">
        <f t="shared" ca="1" si="86"/>
        <v>M</v>
      </c>
      <c r="AU449" s="559">
        <f t="shared" si="89"/>
        <v>441</v>
      </c>
      <c r="AV449" s="285" t="str">
        <f t="shared" ca="1" si="87"/>
        <v>M441</v>
      </c>
      <c r="AW449" s="293">
        <f t="shared" si="84"/>
        <v>7</v>
      </c>
      <c r="AX449" s="285" t="str">
        <f t="shared" ca="1" si="83"/>
        <v>7. Ownership - Capital Costs</v>
      </c>
      <c r="AY449" s="293" t="s">
        <v>1570</v>
      </c>
      <c r="AZ449" s="285" t="s">
        <v>1591</v>
      </c>
      <c r="BA449" s="285">
        <v>2028</v>
      </c>
      <c r="BB449" s="285" t="str">
        <f t="shared" ca="1" si="88"/>
        <v>7_M441_Batteries_2028</v>
      </c>
      <c r="BC449" s="285" t="s">
        <v>574</v>
      </c>
      <c r="BD449" s="285"/>
      <c r="BE449" s="293" t="str">
        <f t="shared" si="85"/>
        <v>&gt;=0</v>
      </c>
      <c r="BF449" s="293" t="s">
        <v>84</v>
      </c>
      <c r="BG449" s="293" t="s">
        <v>84</v>
      </c>
    </row>
    <row r="450" spans="1:59" ht="13.5" hidden="1" thickBot="1">
      <c r="A450" s="197"/>
      <c r="B450" s="763"/>
      <c r="C450" s="249"/>
      <c r="D450" s="764"/>
      <c r="E450" s="556"/>
      <c r="F450" s="556"/>
      <c r="G450" s="556"/>
      <c r="H450" s="556"/>
      <c r="I450" s="556"/>
      <c r="J450" s="556"/>
      <c r="K450" s="556"/>
      <c r="L450" s="556"/>
      <c r="M450" s="556"/>
      <c r="N450" s="556"/>
      <c r="O450" s="556"/>
      <c r="P450" s="556"/>
      <c r="Q450" s="556"/>
      <c r="R450" s="556"/>
      <c r="S450" s="556"/>
      <c r="T450" s="556"/>
      <c r="U450" s="556"/>
      <c r="V450" s="556"/>
      <c r="W450" s="556"/>
      <c r="X450" s="556"/>
      <c r="Y450" s="556"/>
      <c r="Z450" s="556"/>
      <c r="AA450" s="556"/>
      <c r="AB450" s="556"/>
      <c r="AC450" s="556"/>
      <c r="AD450" s="557"/>
      <c r="AE450" s="557"/>
      <c r="AF450" s="557"/>
      <c r="AG450" s="557"/>
      <c r="AH450" s="557"/>
      <c r="AI450" s="557"/>
      <c r="AJ450" s="557"/>
      <c r="AK450" s="557"/>
      <c r="AL450" s="557"/>
      <c r="AM450" s="557"/>
      <c r="AN450" s="558"/>
      <c r="AP450" s="87" t="s">
        <v>859</v>
      </c>
      <c r="AT450" s="559" t="str">
        <f t="shared" ca="1" si="86"/>
        <v>N</v>
      </c>
      <c r="AU450" s="559">
        <f t="shared" si="89"/>
        <v>441</v>
      </c>
      <c r="AV450" s="285" t="str">
        <f t="shared" ca="1" si="87"/>
        <v>N441</v>
      </c>
      <c r="AW450" s="293">
        <f t="shared" si="84"/>
        <v>7</v>
      </c>
      <c r="AX450" s="285" t="str">
        <f t="shared" ca="1" si="83"/>
        <v>7. Ownership - Capital Costs</v>
      </c>
      <c r="AY450" s="293" t="s">
        <v>1570</v>
      </c>
      <c r="AZ450" s="285" t="s">
        <v>1591</v>
      </c>
      <c r="BA450" s="285">
        <v>2029</v>
      </c>
      <c r="BB450" s="285" t="str">
        <f t="shared" ca="1" si="88"/>
        <v>7_N441_Batteries_2029</v>
      </c>
      <c r="BC450" s="285" t="s">
        <v>574</v>
      </c>
      <c r="BD450" s="285"/>
      <c r="BE450" s="293" t="str">
        <f t="shared" si="85"/>
        <v>&gt;=0</v>
      </c>
      <c r="BF450" s="293" t="s">
        <v>84</v>
      </c>
      <c r="BG450" s="293" t="s">
        <v>84</v>
      </c>
    </row>
    <row r="451" spans="1:59" ht="13.5" hidden="1" thickBot="1">
      <c r="A451" s="197"/>
      <c r="B451" s="763"/>
      <c r="C451" s="249"/>
      <c r="D451" s="764"/>
      <c r="E451" s="556"/>
      <c r="F451" s="556"/>
      <c r="G451" s="556"/>
      <c r="H451" s="556"/>
      <c r="I451" s="556"/>
      <c r="J451" s="556"/>
      <c r="K451" s="556"/>
      <c r="L451" s="556"/>
      <c r="M451" s="556"/>
      <c r="N451" s="556"/>
      <c r="O451" s="556"/>
      <c r="P451" s="556"/>
      <c r="Q451" s="556"/>
      <c r="R451" s="556"/>
      <c r="S451" s="556"/>
      <c r="T451" s="556"/>
      <c r="U451" s="556"/>
      <c r="V451" s="556"/>
      <c r="W451" s="556"/>
      <c r="X451" s="556"/>
      <c r="Y451" s="556"/>
      <c r="Z451" s="556"/>
      <c r="AA451" s="556"/>
      <c r="AB451" s="556"/>
      <c r="AC451" s="556"/>
      <c r="AD451" s="557"/>
      <c r="AE451" s="557"/>
      <c r="AF451" s="557"/>
      <c r="AG451" s="557"/>
      <c r="AH451" s="557"/>
      <c r="AI451" s="557"/>
      <c r="AJ451" s="557"/>
      <c r="AK451" s="557"/>
      <c r="AL451" s="557"/>
      <c r="AM451" s="557"/>
      <c r="AN451" s="558"/>
      <c r="AP451" s="87" t="s">
        <v>859</v>
      </c>
      <c r="AT451" s="559" t="str">
        <f t="shared" ca="1" si="86"/>
        <v>O</v>
      </c>
      <c r="AU451" s="559">
        <f t="shared" si="89"/>
        <v>441</v>
      </c>
      <c r="AV451" s="285" t="str">
        <f t="shared" ca="1" si="87"/>
        <v>O441</v>
      </c>
      <c r="AW451" s="293">
        <f t="shared" si="84"/>
        <v>7</v>
      </c>
      <c r="AX451" s="285" t="str">
        <f t="shared" ca="1" si="83"/>
        <v>7. Ownership - Capital Costs</v>
      </c>
      <c r="AY451" s="293" t="s">
        <v>1570</v>
      </c>
      <c r="AZ451" s="285" t="s">
        <v>1591</v>
      </c>
      <c r="BA451" s="285">
        <v>2030</v>
      </c>
      <c r="BB451" s="285" t="str">
        <f t="shared" ca="1" si="88"/>
        <v>7_O441_Batteries_2030</v>
      </c>
      <c r="BC451" s="285" t="s">
        <v>574</v>
      </c>
      <c r="BD451" s="285"/>
      <c r="BE451" s="293" t="str">
        <f t="shared" si="85"/>
        <v>&gt;=0</v>
      </c>
      <c r="BF451" s="293" t="s">
        <v>84</v>
      </c>
      <c r="BG451" s="293" t="s">
        <v>84</v>
      </c>
    </row>
    <row r="452" spans="1:59" ht="13.5" hidden="1" thickBot="1">
      <c r="A452" s="197"/>
      <c r="B452" s="763"/>
      <c r="C452" s="249"/>
      <c r="D452" s="764"/>
      <c r="E452" s="556"/>
      <c r="F452" s="556"/>
      <c r="G452" s="556"/>
      <c r="H452" s="556"/>
      <c r="I452" s="556"/>
      <c r="J452" s="556"/>
      <c r="K452" s="556"/>
      <c r="L452" s="556"/>
      <c r="M452" s="556"/>
      <c r="N452" s="556"/>
      <c r="O452" s="556"/>
      <c r="P452" s="556"/>
      <c r="Q452" s="556"/>
      <c r="R452" s="556"/>
      <c r="S452" s="556"/>
      <c r="T452" s="556"/>
      <c r="U452" s="556"/>
      <c r="V452" s="556"/>
      <c r="W452" s="556"/>
      <c r="X452" s="556"/>
      <c r="Y452" s="556"/>
      <c r="Z452" s="556"/>
      <c r="AA452" s="556"/>
      <c r="AB452" s="556"/>
      <c r="AC452" s="556"/>
      <c r="AD452" s="557"/>
      <c r="AE452" s="557"/>
      <c r="AF452" s="557"/>
      <c r="AG452" s="557"/>
      <c r="AH452" s="557"/>
      <c r="AI452" s="557"/>
      <c r="AJ452" s="557"/>
      <c r="AK452" s="557"/>
      <c r="AL452" s="557"/>
      <c r="AM452" s="557"/>
      <c r="AN452" s="558"/>
      <c r="AP452" s="87" t="s">
        <v>859</v>
      </c>
      <c r="AT452" s="559" t="str">
        <f t="shared" ca="1" si="86"/>
        <v>P</v>
      </c>
      <c r="AU452" s="559">
        <f t="shared" si="89"/>
        <v>441</v>
      </c>
      <c r="AV452" s="285" t="str">
        <f t="shared" ca="1" si="87"/>
        <v>P441</v>
      </c>
      <c r="AW452" s="293">
        <f t="shared" si="84"/>
        <v>7</v>
      </c>
      <c r="AX452" s="285" t="str">
        <f t="shared" ca="1" si="83"/>
        <v>7. Ownership - Capital Costs</v>
      </c>
      <c r="AY452" s="293" t="s">
        <v>1570</v>
      </c>
      <c r="AZ452" s="285" t="s">
        <v>1591</v>
      </c>
      <c r="BA452" s="285">
        <v>2031</v>
      </c>
      <c r="BB452" s="285" t="str">
        <f t="shared" ca="1" si="88"/>
        <v>7_P441_Batteries_2031</v>
      </c>
      <c r="BC452" s="285" t="s">
        <v>574</v>
      </c>
      <c r="BD452" s="285"/>
      <c r="BE452" s="293" t="str">
        <f t="shared" si="85"/>
        <v>&gt;=0</v>
      </c>
      <c r="BF452" s="293" t="s">
        <v>84</v>
      </c>
      <c r="BG452" s="293" t="s">
        <v>84</v>
      </c>
    </row>
    <row r="453" spans="1:59" ht="13.5" hidden="1" thickBot="1">
      <c r="A453" s="197"/>
      <c r="B453" s="763"/>
      <c r="C453" s="249"/>
      <c r="D453" s="764"/>
      <c r="E453" s="556"/>
      <c r="F453" s="556"/>
      <c r="G453" s="556"/>
      <c r="H453" s="556"/>
      <c r="I453" s="556"/>
      <c r="J453" s="556"/>
      <c r="K453" s="556"/>
      <c r="L453" s="556"/>
      <c r="M453" s="556"/>
      <c r="N453" s="556"/>
      <c r="O453" s="556"/>
      <c r="P453" s="556"/>
      <c r="Q453" s="556"/>
      <c r="R453" s="556"/>
      <c r="S453" s="556"/>
      <c r="T453" s="556"/>
      <c r="U453" s="556"/>
      <c r="V453" s="556"/>
      <c r="W453" s="556"/>
      <c r="X453" s="556"/>
      <c r="Y453" s="556"/>
      <c r="Z453" s="556"/>
      <c r="AA453" s="556"/>
      <c r="AB453" s="556"/>
      <c r="AC453" s="556"/>
      <c r="AD453" s="557"/>
      <c r="AE453" s="557"/>
      <c r="AF453" s="557"/>
      <c r="AG453" s="557"/>
      <c r="AH453" s="557"/>
      <c r="AI453" s="557"/>
      <c r="AJ453" s="557"/>
      <c r="AK453" s="557"/>
      <c r="AL453" s="557"/>
      <c r="AM453" s="557"/>
      <c r="AN453" s="558"/>
      <c r="AP453" s="87" t="s">
        <v>859</v>
      </c>
      <c r="AT453" s="559" t="str">
        <f t="shared" ca="1" si="86"/>
        <v>Q</v>
      </c>
      <c r="AU453" s="559">
        <f t="shared" si="89"/>
        <v>441</v>
      </c>
      <c r="AV453" s="285" t="str">
        <f t="shared" ca="1" si="87"/>
        <v>Q441</v>
      </c>
      <c r="AW453" s="293">
        <f t="shared" si="84"/>
        <v>7</v>
      </c>
      <c r="AX453" s="285" t="str">
        <f t="shared" ca="1" si="83"/>
        <v>7. Ownership - Capital Costs</v>
      </c>
      <c r="AY453" s="293" t="s">
        <v>1570</v>
      </c>
      <c r="AZ453" s="285" t="s">
        <v>1591</v>
      </c>
      <c r="BA453" s="285">
        <v>2032</v>
      </c>
      <c r="BB453" s="285" t="str">
        <f t="shared" ca="1" si="88"/>
        <v>7_Q441_Batteries_2032</v>
      </c>
      <c r="BC453" s="285" t="s">
        <v>574</v>
      </c>
      <c r="BD453" s="285"/>
      <c r="BE453" s="293" t="str">
        <f t="shared" si="85"/>
        <v>&gt;=0</v>
      </c>
      <c r="BF453" s="293" t="s">
        <v>84</v>
      </c>
      <c r="BG453" s="293" t="s">
        <v>84</v>
      </c>
    </row>
    <row r="454" spans="1:59" ht="13.5" hidden="1" thickBot="1">
      <c r="A454" s="197"/>
      <c r="B454" s="763"/>
      <c r="C454" s="249"/>
      <c r="D454" s="764"/>
      <c r="E454" s="556"/>
      <c r="F454" s="556"/>
      <c r="G454" s="556"/>
      <c r="H454" s="556"/>
      <c r="I454" s="556"/>
      <c r="J454" s="556"/>
      <c r="K454" s="556"/>
      <c r="L454" s="556"/>
      <c r="M454" s="556"/>
      <c r="N454" s="556"/>
      <c r="O454" s="556"/>
      <c r="P454" s="556"/>
      <c r="Q454" s="556"/>
      <c r="R454" s="556"/>
      <c r="S454" s="556"/>
      <c r="T454" s="556"/>
      <c r="U454" s="556"/>
      <c r="V454" s="556"/>
      <c r="W454" s="556"/>
      <c r="X454" s="556"/>
      <c r="Y454" s="556"/>
      <c r="Z454" s="556"/>
      <c r="AA454" s="556"/>
      <c r="AB454" s="556"/>
      <c r="AC454" s="556"/>
      <c r="AD454" s="557"/>
      <c r="AE454" s="557"/>
      <c r="AF454" s="557"/>
      <c r="AG454" s="557"/>
      <c r="AH454" s="557"/>
      <c r="AI454" s="557"/>
      <c r="AJ454" s="557"/>
      <c r="AK454" s="557"/>
      <c r="AL454" s="557"/>
      <c r="AM454" s="557"/>
      <c r="AN454" s="558"/>
      <c r="AP454" s="87" t="s">
        <v>859</v>
      </c>
      <c r="AT454" s="559" t="str">
        <f t="shared" ca="1" si="86"/>
        <v>R</v>
      </c>
      <c r="AU454" s="559">
        <f t="shared" si="89"/>
        <v>441</v>
      </c>
      <c r="AV454" s="285" t="str">
        <f t="shared" ca="1" si="87"/>
        <v>R441</v>
      </c>
      <c r="AW454" s="293">
        <f t="shared" si="84"/>
        <v>7</v>
      </c>
      <c r="AX454" s="285" t="str">
        <f t="shared" ca="1" si="83"/>
        <v>7. Ownership - Capital Costs</v>
      </c>
      <c r="AY454" s="293" t="s">
        <v>1570</v>
      </c>
      <c r="AZ454" s="285" t="s">
        <v>1591</v>
      </c>
      <c r="BA454" s="285">
        <v>2033</v>
      </c>
      <c r="BB454" s="285" t="str">
        <f t="shared" ca="1" si="88"/>
        <v>7_R441_Batteries_2033</v>
      </c>
      <c r="BC454" s="285" t="s">
        <v>574</v>
      </c>
      <c r="BD454" s="285"/>
      <c r="BE454" s="293" t="str">
        <f t="shared" si="85"/>
        <v>&gt;=0</v>
      </c>
      <c r="BF454" s="293" t="s">
        <v>84</v>
      </c>
      <c r="BG454" s="293" t="s">
        <v>84</v>
      </c>
    </row>
    <row r="455" spans="1:59" ht="13.5" hidden="1" thickBot="1">
      <c r="A455" s="197"/>
      <c r="B455" s="763"/>
      <c r="C455" s="249"/>
      <c r="D455" s="764"/>
      <c r="E455" s="556"/>
      <c r="F455" s="556"/>
      <c r="G455" s="556"/>
      <c r="H455" s="556"/>
      <c r="I455" s="556"/>
      <c r="J455" s="556"/>
      <c r="K455" s="556"/>
      <c r="L455" s="556"/>
      <c r="M455" s="556"/>
      <c r="N455" s="556"/>
      <c r="O455" s="556"/>
      <c r="P455" s="556"/>
      <c r="Q455" s="556"/>
      <c r="R455" s="556"/>
      <c r="S455" s="556"/>
      <c r="T455" s="556"/>
      <c r="U455" s="556"/>
      <c r="V455" s="556"/>
      <c r="W455" s="556"/>
      <c r="X455" s="556"/>
      <c r="Y455" s="556"/>
      <c r="Z455" s="556"/>
      <c r="AA455" s="556"/>
      <c r="AB455" s="556"/>
      <c r="AC455" s="556"/>
      <c r="AD455" s="557"/>
      <c r="AE455" s="557"/>
      <c r="AF455" s="557"/>
      <c r="AG455" s="557"/>
      <c r="AH455" s="557"/>
      <c r="AI455" s="557"/>
      <c r="AJ455" s="557"/>
      <c r="AK455" s="557"/>
      <c r="AL455" s="557"/>
      <c r="AM455" s="557"/>
      <c r="AN455" s="558"/>
      <c r="AP455" s="87" t="s">
        <v>859</v>
      </c>
      <c r="AT455" s="559" t="str">
        <f t="shared" ca="1" si="86"/>
        <v>S</v>
      </c>
      <c r="AU455" s="559">
        <f t="shared" si="89"/>
        <v>441</v>
      </c>
      <c r="AV455" s="285" t="str">
        <f t="shared" ca="1" si="87"/>
        <v>S441</v>
      </c>
      <c r="AW455" s="293">
        <f t="shared" si="84"/>
        <v>7</v>
      </c>
      <c r="AX455" s="285" t="str">
        <f t="shared" ca="1" si="83"/>
        <v>7. Ownership - Capital Costs</v>
      </c>
      <c r="AY455" s="293" t="s">
        <v>1570</v>
      </c>
      <c r="AZ455" s="285" t="s">
        <v>1591</v>
      </c>
      <c r="BA455" s="285">
        <v>2034</v>
      </c>
      <c r="BB455" s="285" t="str">
        <f t="shared" ca="1" si="88"/>
        <v>7_S441_Batteries_2034</v>
      </c>
      <c r="BC455" s="285" t="s">
        <v>574</v>
      </c>
      <c r="BD455" s="285"/>
      <c r="BE455" s="293" t="str">
        <f t="shared" si="85"/>
        <v>&gt;=0</v>
      </c>
      <c r="BF455" s="293" t="s">
        <v>84</v>
      </c>
      <c r="BG455" s="293" t="s">
        <v>84</v>
      </c>
    </row>
    <row r="456" spans="1:59" ht="13.5" hidden="1" thickBot="1">
      <c r="A456" s="197"/>
      <c r="B456" s="763"/>
      <c r="C456" s="249"/>
      <c r="D456" s="764"/>
      <c r="E456" s="556"/>
      <c r="F456" s="556"/>
      <c r="G456" s="556"/>
      <c r="H456" s="556"/>
      <c r="I456" s="556"/>
      <c r="J456" s="556"/>
      <c r="K456" s="556"/>
      <c r="L456" s="556"/>
      <c r="M456" s="556"/>
      <c r="N456" s="556"/>
      <c r="O456" s="556"/>
      <c r="P456" s="556"/>
      <c r="Q456" s="556"/>
      <c r="R456" s="556"/>
      <c r="S456" s="556"/>
      <c r="T456" s="556"/>
      <c r="U456" s="556"/>
      <c r="V456" s="556"/>
      <c r="W456" s="556"/>
      <c r="X456" s="556"/>
      <c r="Y456" s="556"/>
      <c r="Z456" s="556"/>
      <c r="AA456" s="556"/>
      <c r="AB456" s="556"/>
      <c r="AC456" s="556"/>
      <c r="AD456" s="557"/>
      <c r="AE456" s="557"/>
      <c r="AF456" s="557"/>
      <c r="AG456" s="557"/>
      <c r="AH456" s="557"/>
      <c r="AI456" s="557"/>
      <c r="AJ456" s="557"/>
      <c r="AK456" s="557"/>
      <c r="AL456" s="557"/>
      <c r="AM456" s="557"/>
      <c r="AN456" s="558"/>
      <c r="AP456" s="87" t="s">
        <v>859</v>
      </c>
      <c r="AT456" s="559" t="str">
        <f t="shared" ca="1" si="86"/>
        <v>T</v>
      </c>
      <c r="AU456" s="559">
        <f t="shared" si="89"/>
        <v>441</v>
      </c>
      <c r="AV456" s="285" t="str">
        <f t="shared" ca="1" si="87"/>
        <v>T441</v>
      </c>
      <c r="AW456" s="293">
        <f t="shared" si="84"/>
        <v>7</v>
      </c>
      <c r="AX456" s="285" t="str">
        <f t="shared" ca="1" si="83"/>
        <v>7. Ownership - Capital Costs</v>
      </c>
      <c r="AY456" s="293" t="s">
        <v>1570</v>
      </c>
      <c r="AZ456" s="285" t="s">
        <v>1591</v>
      </c>
      <c r="BA456" s="285">
        <v>2035</v>
      </c>
      <c r="BB456" s="285" t="str">
        <f t="shared" ca="1" si="88"/>
        <v>7_T441_Batteries_2035</v>
      </c>
      <c r="BC456" s="285" t="s">
        <v>574</v>
      </c>
      <c r="BD456" s="285"/>
      <c r="BE456" s="293" t="str">
        <f t="shared" si="85"/>
        <v>&gt;=0</v>
      </c>
      <c r="BF456" s="293" t="s">
        <v>84</v>
      </c>
      <c r="BG456" s="293" t="s">
        <v>84</v>
      </c>
    </row>
    <row r="457" spans="1:59" ht="13.5" hidden="1" thickBot="1">
      <c r="A457" s="197"/>
      <c r="B457" s="763"/>
      <c r="C457" s="249"/>
      <c r="D457" s="764"/>
      <c r="E457" s="556"/>
      <c r="F457" s="556"/>
      <c r="G457" s="556"/>
      <c r="H457" s="556"/>
      <c r="I457" s="556"/>
      <c r="J457" s="556"/>
      <c r="K457" s="556"/>
      <c r="L457" s="556"/>
      <c r="M457" s="556"/>
      <c r="N457" s="556"/>
      <c r="O457" s="556"/>
      <c r="P457" s="556"/>
      <c r="Q457" s="556"/>
      <c r="R457" s="556"/>
      <c r="S457" s="556"/>
      <c r="T457" s="556"/>
      <c r="U457" s="556"/>
      <c r="V457" s="556"/>
      <c r="W457" s="556"/>
      <c r="X457" s="556"/>
      <c r="Y457" s="556"/>
      <c r="Z457" s="556"/>
      <c r="AA457" s="556"/>
      <c r="AB457" s="556"/>
      <c r="AC457" s="556"/>
      <c r="AD457" s="557"/>
      <c r="AE457" s="557"/>
      <c r="AF457" s="557"/>
      <c r="AG457" s="557"/>
      <c r="AH457" s="557"/>
      <c r="AI457" s="557"/>
      <c r="AJ457" s="557"/>
      <c r="AK457" s="557"/>
      <c r="AL457" s="557"/>
      <c r="AM457" s="557"/>
      <c r="AN457" s="558"/>
      <c r="AP457" s="87" t="s">
        <v>859</v>
      </c>
      <c r="AT457" s="559" t="str">
        <f t="shared" ca="1" si="86"/>
        <v>U</v>
      </c>
      <c r="AU457" s="559">
        <f t="shared" si="89"/>
        <v>441</v>
      </c>
      <c r="AV457" s="285" t="str">
        <f t="shared" ca="1" si="87"/>
        <v>U441</v>
      </c>
      <c r="AW457" s="293">
        <f t="shared" si="84"/>
        <v>7</v>
      </c>
      <c r="AX457" s="285" t="str">
        <f t="shared" ca="1" si="83"/>
        <v>7. Ownership - Capital Costs</v>
      </c>
      <c r="AY457" s="293" t="s">
        <v>1570</v>
      </c>
      <c r="AZ457" s="285" t="s">
        <v>1591</v>
      </c>
      <c r="BA457" s="285">
        <v>2036</v>
      </c>
      <c r="BB457" s="285" t="str">
        <f t="shared" ca="1" si="88"/>
        <v>7_U441_Batteries_2036</v>
      </c>
      <c r="BC457" s="285" t="s">
        <v>574</v>
      </c>
      <c r="BD457" s="285"/>
      <c r="BE457" s="293" t="str">
        <f t="shared" si="85"/>
        <v>&gt;=0</v>
      </c>
      <c r="BF457" s="293" t="s">
        <v>84</v>
      </c>
      <c r="BG457" s="293" t="s">
        <v>84</v>
      </c>
    </row>
    <row r="458" spans="1:59" ht="13.5" hidden="1" thickBot="1">
      <c r="A458" s="197"/>
      <c r="B458" s="763"/>
      <c r="C458" s="249"/>
      <c r="D458" s="764"/>
      <c r="E458" s="556"/>
      <c r="F458" s="556"/>
      <c r="G458" s="556"/>
      <c r="H458" s="556"/>
      <c r="I458" s="556"/>
      <c r="J458" s="556"/>
      <c r="K458" s="556"/>
      <c r="L458" s="556"/>
      <c r="M458" s="556"/>
      <c r="N458" s="556"/>
      <c r="O458" s="556"/>
      <c r="P458" s="556"/>
      <c r="Q458" s="556"/>
      <c r="R458" s="556"/>
      <c r="S458" s="556"/>
      <c r="T458" s="556"/>
      <c r="U458" s="556"/>
      <c r="V458" s="556"/>
      <c r="W458" s="556"/>
      <c r="X458" s="556"/>
      <c r="Y458" s="556"/>
      <c r="Z458" s="556"/>
      <c r="AA458" s="556"/>
      <c r="AB458" s="556"/>
      <c r="AC458" s="556"/>
      <c r="AD458" s="557"/>
      <c r="AE458" s="557"/>
      <c r="AF458" s="557"/>
      <c r="AG458" s="557"/>
      <c r="AH458" s="557"/>
      <c r="AI458" s="557"/>
      <c r="AJ458" s="557"/>
      <c r="AK458" s="557"/>
      <c r="AL458" s="557"/>
      <c r="AM458" s="557"/>
      <c r="AN458" s="558"/>
      <c r="AP458" s="87" t="s">
        <v>859</v>
      </c>
      <c r="AT458" s="559" t="str">
        <f t="shared" ca="1" si="86"/>
        <v>V</v>
      </c>
      <c r="AU458" s="559">
        <f t="shared" si="89"/>
        <v>441</v>
      </c>
      <c r="AV458" s="285" t="str">
        <f t="shared" ca="1" si="87"/>
        <v>V441</v>
      </c>
      <c r="AW458" s="293">
        <f t="shared" si="84"/>
        <v>7</v>
      </c>
      <c r="AX458" s="285" t="str">
        <f t="shared" ca="1" si="83"/>
        <v>7. Ownership - Capital Costs</v>
      </c>
      <c r="AY458" s="293" t="s">
        <v>1570</v>
      </c>
      <c r="AZ458" s="285" t="s">
        <v>1591</v>
      </c>
      <c r="BA458" s="285">
        <v>2037</v>
      </c>
      <c r="BB458" s="285" t="str">
        <f t="shared" ca="1" si="88"/>
        <v>7_V441_Batteries_2037</v>
      </c>
      <c r="BC458" s="285" t="s">
        <v>574</v>
      </c>
      <c r="BD458" s="285"/>
      <c r="BE458" s="293" t="str">
        <f t="shared" si="85"/>
        <v>&gt;=0</v>
      </c>
      <c r="BF458" s="293" t="s">
        <v>84</v>
      </c>
      <c r="BG458" s="293" t="s">
        <v>84</v>
      </c>
    </row>
    <row r="459" spans="1:59" ht="13.5" hidden="1" thickBot="1">
      <c r="A459" s="197"/>
      <c r="B459" s="763"/>
      <c r="C459" s="249"/>
      <c r="D459" s="764"/>
      <c r="E459" s="556"/>
      <c r="F459" s="556"/>
      <c r="G459" s="556"/>
      <c r="H459" s="556"/>
      <c r="I459" s="556"/>
      <c r="J459" s="556"/>
      <c r="K459" s="556"/>
      <c r="L459" s="556"/>
      <c r="M459" s="556"/>
      <c r="N459" s="556"/>
      <c r="O459" s="556"/>
      <c r="P459" s="556"/>
      <c r="Q459" s="556"/>
      <c r="R459" s="556"/>
      <c r="S459" s="556"/>
      <c r="T459" s="556"/>
      <c r="U459" s="556"/>
      <c r="V459" s="556"/>
      <c r="W459" s="556"/>
      <c r="X459" s="556"/>
      <c r="Y459" s="556"/>
      <c r="Z459" s="556"/>
      <c r="AA459" s="556"/>
      <c r="AB459" s="556"/>
      <c r="AC459" s="556"/>
      <c r="AD459" s="557"/>
      <c r="AE459" s="557"/>
      <c r="AF459" s="557"/>
      <c r="AG459" s="557"/>
      <c r="AH459" s="557"/>
      <c r="AI459" s="557"/>
      <c r="AJ459" s="557"/>
      <c r="AK459" s="557"/>
      <c r="AL459" s="557"/>
      <c r="AM459" s="557"/>
      <c r="AN459" s="558"/>
      <c r="AP459" s="87" t="s">
        <v>859</v>
      </c>
      <c r="AT459" s="559" t="str">
        <f t="shared" ca="1" si="86"/>
        <v>W</v>
      </c>
      <c r="AU459" s="559">
        <f t="shared" si="89"/>
        <v>441</v>
      </c>
      <c r="AV459" s="285" t="str">
        <f t="shared" ca="1" si="87"/>
        <v>W441</v>
      </c>
      <c r="AW459" s="293">
        <f t="shared" si="84"/>
        <v>7</v>
      </c>
      <c r="AX459" s="285" t="str">
        <f t="shared" ca="1" si="83"/>
        <v>7. Ownership - Capital Costs</v>
      </c>
      <c r="AY459" s="293" t="s">
        <v>1570</v>
      </c>
      <c r="AZ459" s="285" t="s">
        <v>1591</v>
      </c>
      <c r="BA459" s="285">
        <v>2038</v>
      </c>
      <c r="BB459" s="285" t="str">
        <f t="shared" ca="1" si="88"/>
        <v>7_W441_Batteries_2038</v>
      </c>
      <c r="BC459" s="285" t="s">
        <v>574</v>
      </c>
      <c r="BD459" s="285"/>
      <c r="BE459" s="293" t="str">
        <f t="shared" si="85"/>
        <v>&gt;=0</v>
      </c>
      <c r="BF459" s="293" t="s">
        <v>84</v>
      </c>
      <c r="BG459" s="293" t="s">
        <v>84</v>
      </c>
    </row>
    <row r="460" spans="1:59" ht="13.5" hidden="1" thickBot="1">
      <c r="A460" s="197"/>
      <c r="B460" s="763"/>
      <c r="C460" s="249"/>
      <c r="D460" s="764"/>
      <c r="E460" s="556"/>
      <c r="F460" s="556"/>
      <c r="G460" s="556"/>
      <c r="H460" s="556"/>
      <c r="I460" s="556"/>
      <c r="J460" s="556"/>
      <c r="K460" s="556"/>
      <c r="L460" s="556"/>
      <c r="M460" s="556"/>
      <c r="N460" s="556"/>
      <c r="O460" s="556"/>
      <c r="P460" s="556"/>
      <c r="Q460" s="556"/>
      <c r="R460" s="556"/>
      <c r="S460" s="556"/>
      <c r="T460" s="556"/>
      <c r="U460" s="556"/>
      <c r="V460" s="556"/>
      <c r="W460" s="556"/>
      <c r="X460" s="556"/>
      <c r="Y460" s="556"/>
      <c r="Z460" s="556"/>
      <c r="AA460" s="556"/>
      <c r="AB460" s="556"/>
      <c r="AC460" s="556"/>
      <c r="AD460" s="557"/>
      <c r="AE460" s="557"/>
      <c r="AF460" s="557"/>
      <c r="AG460" s="557"/>
      <c r="AH460" s="557"/>
      <c r="AI460" s="557"/>
      <c r="AJ460" s="557"/>
      <c r="AK460" s="557"/>
      <c r="AL460" s="557"/>
      <c r="AM460" s="557"/>
      <c r="AN460" s="558"/>
      <c r="AP460" s="87" t="s">
        <v>859</v>
      </c>
      <c r="AT460" s="559" t="str">
        <f t="shared" ca="1" si="86"/>
        <v>X</v>
      </c>
      <c r="AU460" s="559">
        <f t="shared" si="89"/>
        <v>441</v>
      </c>
      <c r="AV460" s="285" t="str">
        <f t="shared" ca="1" si="87"/>
        <v>X441</v>
      </c>
      <c r="AW460" s="293">
        <f t="shared" si="84"/>
        <v>7</v>
      </c>
      <c r="AX460" s="285" t="str">
        <f t="shared" ca="1" si="83"/>
        <v>7. Ownership - Capital Costs</v>
      </c>
      <c r="AY460" s="293" t="s">
        <v>1570</v>
      </c>
      <c r="AZ460" s="285" t="s">
        <v>1591</v>
      </c>
      <c r="BA460" s="285">
        <v>2039</v>
      </c>
      <c r="BB460" s="285" t="str">
        <f t="shared" ca="1" si="88"/>
        <v>7_X441_Batteries_2039</v>
      </c>
      <c r="BC460" s="285" t="s">
        <v>574</v>
      </c>
      <c r="BD460" s="285"/>
      <c r="BE460" s="293" t="str">
        <f t="shared" si="85"/>
        <v>&gt;=0</v>
      </c>
      <c r="BF460" s="293" t="s">
        <v>84</v>
      </c>
      <c r="BG460" s="293" t="s">
        <v>84</v>
      </c>
    </row>
    <row r="461" spans="1:59" ht="13.5" hidden="1" thickBot="1">
      <c r="A461" s="197"/>
      <c r="B461" s="763"/>
      <c r="C461" s="249"/>
      <c r="D461" s="764"/>
      <c r="E461" s="556"/>
      <c r="F461" s="556"/>
      <c r="G461" s="556"/>
      <c r="H461" s="556"/>
      <c r="I461" s="556"/>
      <c r="J461" s="556"/>
      <c r="K461" s="556"/>
      <c r="L461" s="556"/>
      <c r="M461" s="556"/>
      <c r="N461" s="556"/>
      <c r="O461" s="556"/>
      <c r="P461" s="556"/>
      <c r="Q461" s="556"/>
      <c r="R461" s="556"/>
      <c r="S461" s="556"/>
      <c r="T461" s="556"/>
      <c r="U461" s="556"/>
      <c r="V461" s="556"/>
      <c r="W461" s="556"/>
      <c r="X461" s="556"/>
      <c r="Y461" s="556"/>
      <c r="Z461" s="556"/>
      <c r="AA461" s="556"/>
      <c r="AB461" s="556"/>
      <c r="AC461" s="556"/>
      <c r="AD461" s="557"/>
      <c r="AE461" s="557"/>
      <c r="AF461" s="557"/>
      <c r="AG461" s="557"/>
      <c r="AH461" s="557"/>
      <c r="AI461" s="557"/>
      <c r="AJ461" s="557"/>
      <c r="AK461" s="557"/>
      <c r="AL461" s="557"/>
      <c r="AM461" s="557"/>
      <c r="AN461" s="558"/>
      <c r="AP461" s="87" t="s">
        <v>859</v>
      </c>
      <c r="AT461" s="559" t="str">
        <f t="shared" ca="1" si="86"/>
        <v>Y</v>
      </c>
      <c r="AU461" s="559">
        <f t="shared" si="89"/>
        <v>441</v>
      </c>
      <c r="AV461" s="285" t="str">
        <f t="shared" ca="1" si="87"/>
        <v>Y441</v>
      </c>
      <c r="AW461" s="293">
        <f t="shared" si="84"/>
        <v>7</v>
      </c>
      <c r="AX461" s="285" t="str">
        <f t="shared" ca="1" si="83"/>
        <v>7. Ownership - Capital Costs</v>
      </c>
      <c r="AY461" s="293" t="s">
        <v>1570</v>
      </c>
      <c r="AZ461" s="285" t="s">
        <v>1591</v>
      </c>
      <c r="BA461" s="285">
        <v>2040</v>
      </c>
      <c r="BB461" s="285" t="str">
        <f t="shared" ca="1" si="88"/>
        <v>7_Y441_Batteries_2040</v>
      </c>
      <c r="BC461" s="285" t="s">
        <v>574</v>
      </c>
      <c r="BD461" s="285"/>
      <c r="BE461" s="293" t="str">
        <f t="shared" si="85"/>
        <v>&gt;=0</v>
      </c>
      <c r="BF461" s="293" t="s">
        <v>84</v>
      </c>
      <c r="BG461" s="293" t="s">
        <v>84</v>
      </c>
    </row>
    <row r="462" spans="1:59" ht="13.5" hidden="1" thickBot="1">
      <c r="A462" s="197"/>
      <c r="B462" s="763"/>
      <c r="C462" s="249"/>
      <c r="D462" s="764"/>
      <c r="E462" s="556"/>
      <c r="F462" s="556"/>
      <c r="G462" s="556"/>
      <c r="H462" s="556"/>
      <c r="I462" s="556"/>
      <c r="J462" s="556"/>
      <c r="K462" s="556"/>
      <c r="L462" s="556"/>
      <c r="M462" s="556"/>
      <c r="N462" s="556"/>
      <c r="O462" s="556"/>
      <c r="P462" s="556"/>
      <c r="Q462" s="556"/>
      <c r="R462" s="556"/>
      <c r="S462" s="556"/>
      <c r="T462" s="556"/>
      <c r="U462" s="556"/>
      <c r="V462" s="556"/>
      <c r="W462" s="556"/>
      <c r="X462" s="556"/>
      <c r="Y462" s="556"/>
      <c r="Z462" s="556"/>
      <c r="AA462" s="556"/>
      <c r="AB462" s="556"/>
      <c r="AC462" s="556"/>
      <c r="AD462" s="557"/>
      <c r="AE462" s="557"/>
      <c r="AF462" s="557"/>
      <c r="AG462" s="557"/>
      <c r="AH462" s="557"/>
      <c r="AI462" s="557"/>
      <c r="AJ462" s="557"/>
      <c r="AK462" s="557"/>
      <c r="AL462" s="557"/>
      <c r="AM462" s="557"/>
      <c r="AN462" s="558"/>
      <c r="AP462" s="87" t="s">
        <v>859</v>
      </c>
      <c r="AT462" s="559" t="str">
        <f t="shared" ca="1" si="86"/>
        <v>Z</v>
      </c>
      <c r="AU462" s="559">
        <f t="shared" si="89"/>
        <v>441</v>
      </c>
      <c r="AV462" s="285" t="str">
        <f t="shared" ca="1" si="87"/>
        <v>Z441</v>
      </c>
      <c r="AW462" s="293">
        <f t="shared" si="84"/>
        <v>7</v>
      </c>
      <c r="AX462" s="285" t="str">
        <f t="shared" ca="1" si="83"/>
        <v>7. Ownership - Capital Costs</v>
      </c>
      <c r="AY462" s="293" t="s">
        <v>1570</v>
      </c>
      <c r="AZ462" s="285" t="s">
        <v>1591</v>
      </c>
      <c r="BA462" s="285">
        <v>2041</v>
      </c>
      <c r="BB462" s="285" t="str">
        <f t="shared" ca="1" si="88"/>
        <v>7_Z441_Batteries_2041</v>
      </c>
      <c r="BC462" s="285" t="s">
        <v>574</v>
      </c>
      <c r="BD462" s="285"/>
      <c r="BE462" s="293" t="str">
        <f t="shared" si="85"/>
        <v>&gt;=0</v>
      </c>
      <c r="BF462" s="293" t="s">
        <v>84</v>
      </c>
      <c r="BG462" s="293" t="s">
        <v>84</v>
      </c>
    </row>
    <row r="463" spans="1:59" ht="13.5" hidden="1" thickBot="1">
      <c r="A463" s="197"/>
      <c r="B463" s="763"/>
      <c r="C463" s="249"/>
      <c r="D463" s="764"/>
      <c r="E463" s="556"/>
      <c r="F463" s="556"/>
      <c r="G463" s="556"/>
      <c r="H463" s="556"/>
      <c r="I463" s="556"/>
      <c r="J463" s="556"/>
      <c r="K463" s="556"/>
      <c r="L463" s="556"/>
      <c r="M463" s="556"/>
      <c r="N463" s="556"/>
      <c r="O463" s="556"/>
      <c r="P463" s="556"/>
      <c r="Q463" s="556"/>
      <c r="R463" s="556"/>
      <c r="S463" s="556"/>
      <c r="T463" s="556"/>
      <c r="U463" s="556"/>
      <c r="V463" s="556"/>
      <c r="W463" s="556"/>
      <c r="X463" s="556"/>
      <c r="Y463" s="556"/>
      <c r="Z463" s="556"/>
      <c r="AA463" s="556"/>
      <c r="AB463" s="556"/>
      <c r="AC463" s="556"/>
      <c r="AD463" s="557"/>
      <c r="AE463" s="557"/>
      <c r="AF463" s="557"/>
      <c r="AG463" s="557"/>
      <c r="AH463" s="557"/>
      <c r="AI463" s="557"/>
      <c r="AJ463" s="557"/>
      <c r="AK463" s="557"/>
      <c r="AL463" s="557"/>
      <c r="AM463" s="557"/>
      <c r="AN463" s="558"/>
      <c r="AP463" s="87" t="s">
        <v>859</v>
      </c>
      <c r="AT463" s="559" t="str">
        <f t="shared" ca="1" si="86"/>
        <v>AA</v>
      </c>
      <c r="AU463" s="559">
        <f t="shared" si="89"/>
        <v>441</v>
      </c>
      <c r="AV463" s="285" t="str">
        <f t="shared" ca="1" si="87"/>
        <v>AA441</v>
      </c>
      <c r="AW463" s="293">
        <f t="shared" si="84"/>
        <v>7</v>
      </c>
      <c r="AX463" s="285" t="str">
        <f t="shared" ca="1" si="83"/>
        <v>7. Ownership - Capital Costs</v>
      </c>
      <c r="AY463" s="293" t="s">
        <v>1570</v>
      </c>
      <c r="AZ463" s="285" t="s">
        <v>1591</v>
      </c>
      <c r="BA463" s="285">
        <v>2042</v>
      </c>
      <c r="BB463" s="285" t="str">
        <f t="shared" ca="1" si="88"/>
        <v>7_AA441_Batteries_2042</v>
      </c>
      <c r="BC463" s="285" t="s">
        <v>574</v>
      </c>
      <c r="BD463" s="285"/>
      <c r="BE463" s="293" t="str">
        <f t="shared" si="85"/>
        <v>&gt;=0</v>
      </c>
      <c r="BF463" s="293" t="s">
        <v>84</v>
      </c>
      <c r="BG463" s="293" t="s">
        <v>84</v>
      </c>
    </row>
    <row r="464" spans="1:59" ht="13.5" hidden="1" thickBot="1">
      <c r="A464" s="197"/>
      <c r="B464" s="763"/>
      <c r="C464" s="249"/>
      <c r="D464" s="764"/>
      <c r="E464" s="556"/>
      <c r="F464" s="556"/>
      <c r="G464" s="556"/>
      <c r="H464" s="556"/>
      <c r="I464" s="556"/>
      <c r="J464" s="556"/>
      <c r="K464" s="556"/>
      <c r="L464" s="556"/>
      <c r="M464" s="556"/>
      <c r="N464" s="556"/>
      <c r="O464" s="556"/>
      <c r="P464" s="556"/>
      <c r="Q464" s="556"/>
      <c r="R464" s="556"/>
      <c r="S464" s="556"/>
      <c r="T464" s="556"/>
      <c r="U464" s="556"/>
      <c r="V464" s="556"/>
      <c r="W464" s="556"/>
      <c r="X464" s="556"/>
      <c r="Y464" s="556"/>
      <c r="Z464" s="556"/>
      <c r="AA464" s="556"/>
      <c r="AB464" s="556"/>
      <c r="AC464" s="556"/>
      <c r="AD464" s="557"/>
      <c r="AE464" s="557"/>
      <c r="AF464" s="557"/>
      <c r="AG464" s="557"/>
      <c r="AH464" s="557"/>
      <c r="AI464" s="557"/>
      <c r="AJ464" s="557"/>
      <c r="AK464" s="557"/>
      <c r="AL464" s="557"/>
      <c r="AM464" s="557"/>
      <c r="AN464" s="558"/>
      <c r="AP464" s="87" t="s">
        <v>859</v>
      </c>
      <c r="AT464" s="559" t="str">
        <f t="shared" ca="1" si="86"/>
        <v>AB</v>
      </c>
      <c r="AU464" s="559">
        <f t="shared" si="89"/>
        <v>441</v>
      </c>
      <c r="AV464" s="285" t="str">
        <f t="shared" ca="1" si="87"/>
        <v>AB441</v>
      </c>
      <c r="AW464" s="293">
        <f t="shared" si="84"/>
        <v>7</v>
      </c>
      <c r="AX464" s="285" t="str">
        <f t="shared" ca="1" si="83"/>
        <v>7. Ownership - Capital Costs</v>
      </c>
      <c r="AY464" s="293" t="s">
        <v>1570</v>
      </c>
      <c r="AZ464" s="285" t="s">
        <v>1591</v>
      </c>
      <c r="BA464" s="285">
        <v>2043</v>
      </c>
      <c r="BB464" s="285" t="str">
        <f t="shared" ca="1" si="88"/>
        <v>7_AB441_Batteries_2043</v>
      </c>
      <c r="BC464" s="285" t="s">
        <v>574</v>
      </c>
      <c r="BD464" s="285"/>
      <c r="BE464" s="293" t="str">
        <f t="shared" si="85"/>
        <v>&gt;=0</v>
      </c>
      <c r="BF464" s="293" t="s">
        <v>84</v>
      </c>
      <c r="BG464" s="293" t="s">
        <v>84</v>
      </c>
    </row>
    <row r="465" spans="1:59" ht="13.5" hidden="1" thickBot="1">
      <c r="A465" s="197"/>
      <c r="B465" s="763"/>
      <c r="C465" s="249"/>
      <c r="D465" s="764"/>
      <c r="E465" s="556"/>
      <c r="F465" s="556"/>
      <c r="G465" s="556"/>
      <c r="H465" s="556"/>
      <c r="I465" s="556"/>
      <c r="J465" s="556"/>
      <c r="K465" s="556"/>
      <c r="L465" s="556"/>
      <c r="M465" s="556"/>
      <c r="N465" s="556"/>
      <c r="O465" s="556"/>
      <c r="P465" s="556"/>
      <c r="Q465" s="556"/>
      <c r="R465" s="556"/>
      <c r="S465" s="556"/>
      <c r="T465" s="556"/>
      <c r="U465" s="556"/>
      <c r="V465" s="556"/>
      <c r="W465" s="556"/>
      <c r="X465" s="556"/>
      <c r="Y465" s="556"/>
      <c r="Z465" s="556"/>
      <c r="AA465" s="556"/>
      <c r="AB465" s="556"/>
      <c r="AC465" s="556"/>
      <c r="AD465" s="557"/>
      <c r="AE465" s="557"/>
      <c r="AF465" s="557"/>
      <c r="AG465" s="557"/>
      <c r="AH465" s="557"/>
      <c r="AI465" s="557"/>
      <c r="AJ465" s="557"/>
      <c r="AK465" s="557"/>
      <c r="AL465" s="557"/>
      <c r="AM465" s="557"/>
      <c r="AN465" s="558"/>
      <c r="AP465" s="87" t="s">
        <v>859</v>
      </c>
      <c r="AT465" s="559" t="str">
        <f t="shared" ca="1" si="86"/>
        <v>AC</v>
      </c>
      <c r="AU465" s="559">
        <f t="shared" si="89"/>
        <v>441</v>
      </c>
      <c r="AV465" s="285" t="str">
        <f t="shared" ca="1" si="87"/>
        <v>AC441</v>
      </c>
      <c r="AW465" s="293">
        <f t="shared" si="84"/>
        <v>7</v>
      </c>
      <c r="AX465" s="285" t="str">
        <f t="shared" ca="1" si="83"/>
        <v>7. Ownership - Capital Costs</v>
      </c>
      <c r="AY465" s="293" t="s">
        <v>1570</v>
      </c>
      <c r="AZ465" s="285" t="s">
        <v>1591</v>
      </c>
      <c r="BA465" s="285">
        <v>2044</v>
      </c>
      <c r="BB465" s="285" t="str">
        <f t="shared" ca="1" si="88"/>
        <v>7_AC441_Batteries_2044</v>
      </c>
      <c r="BC465" s="285" t="s">
        <v>574</v>
      </c>
      <c r="BD465" s="285"/>
      <c r="BE465" s="293" t="str">
        <f t="shared" si="85"/>
        <v>&gt;=0</v>
      </c>
      <c r="BF465" s="293" t="s">
        <v>84</v>
      </c>
      <c r="BG465" s="293" t="s">
        <v>84</v>
      </c>
    </row>
    <row r="466" spans="1:59" ht="13.5" hidden="1" thickBot="1">
      <c r="A466" s="197"/>
      <c r="B466" s="763"/>
      <c r="C466" s="249"/>
      <c r="D466" s="764"/>
      <c r="E466" s="556"/>
      <c r="F466" s="556"/>
      <c r="G466" s="556"/>
      <c r="H466" s="556"/>
      <c r="I466" s="556"/>
      <c r="J466" s="556"/>
      <c r="K466" s="556"/>
      <c r="L466" s="556"/>
      <c r="M466" s="556"/>
      <c r="N466" s="556"/>
      <c r="O466" s="556"/>
      <c r="P466" s="556"/>
      <c r="Q466" s="556"/>
      <c r="R466" s="556"/>
      <c r="S466" s="556"/>
      <c r="T466" s="556"/>
      <c r="U466" s="556"/>
      <c r="V466" s="556"/>
      <c r="W466" s="556"/>
      <c r="X466" s="556"/>
      <c r="Y466" s="556"/>
      <c r="Z466" s="556"/>
      <c r="AA466" s="556"/>
      <c r="AB466" s="556"/>
      <c r="AC466" s="556"/>
      <c r="AD466" s="557"/>
      <c r="AE466" s="557"/>
      <c r="AF466" s="557"/>
      <c r="AG466" s="557"/>
      <c r="AH466" s="557"/>
      <c r="AI466" s="557"/>
      <c r="AJ466" s="557"/>
      <c r="AK466" s="557"/>
      <c r="AL466" s="557"/>
      <c r="AM466" s="557"/>
      <c r="AN466" s="558"/>
      <c r="AP466" s="87" t="s">
        <v>859</v>
      </c>
      <c r="AT466" s="559" t="str">
        <f t="shared" ca="1" si="86"/>
        <v>AD</v>
      </c>
      <c r="AU466" s="559">
        <f t="shared" si="89"/>
        <v>441</v>
      </c>
      <c r="AV466" s="285" t="str">
        <f t="shared" ca="1" si="87"/>
        <v>AD441</v>
      </c>
      <c r="AW466" s="293">
        <f t="shared" si="84"/>
        <v>7</v>
      </c>
      <c r="AX466" s="285" t="str">
        <f t="shared" ca="1" si="83"/>
        <v>7. Ownership - Capital Costs</v>
      </c>
      <c r="AY466" s="293" t="s">
        <v>1570</v>
      </c>
      <c r="AZ466" s="285" t="s">
        <v>1591</v>
      </c>
      <c r="BA466" s="285">
        <v>2045</v>
      </c>
      <c r="BB466" s="285" t="str">
        <f t="shared" ca="1" si="88"/>
        <v>7_AD441_Batteries_2045</v>
      </c>
      <c r="BC466" s="285" t="s">
        <v>574</v>
      </c>
      <c r="BD466" s="285"/>
      <c r="BE466" s="293" t="str">
        <f t="shared" si="85"/>
        <v>&gt;=0</v>
      </c>
      <c r="BF466" s="293" t="s">
        <v>84</v>
      </c>
      <c r="BG466" s="293" t="s">
        <v>84</v>
      </c>
    </row>
    <row r="467" spans="1:59" ht="13.5" hidden="1" thickBot="1">
      <c r="A467" s="197"/>
      <c r="B467" s="763"/>
      <c r="C467" s="249"/>
      <c r="D467" s="764"/>
      <c r="E467" s="556"/>
      <c r="F467" s="556"/>
      <c r="G467" s="556"/>
      <c r="H467" s="556"/>
      <c r="I467" s="556"/>
      <c r="J467" s="556"/>
      <c r="K467" s="556"/>
      <c r="L467" s="556"/>
      <c r="M467" s="556"/>
      <c r="N467" s="556"/>
      <c r="O467" s="556"/>
      <c r="P467" s="556"/>
      <c r="Q467" s="556"/>
      <c r="R467" s="556"/>
      <c r="S467" s="556"/>
      <c r="T467" s="556"/>
      <c r="U467" s="556"/>
      <c r="V467" s="556"/>
      <c r="W467" s="556"/>
      <c r="X467" s="556"/>
      <c r="Y467" s="556"/>
      <c r="Z467" s="556"/>
      <c r="AA467" s="556"/>
      <c r="AB467" s="556"/>
      <c r="AC467" s="556"/>
      <c r="AD467" s="557"/>
      <c r="AE467" s="557"/>
      <c r="AF467" s="557"/>
      <c r="AG467" s="557"/>
      <c r="AH467" s="557"/>
      <c r="AI467" s="557"/>
      <c r="AJ467" s="557"/>
      <c r="AK467" s="557"/>
      <c r="AL467" s="557"/>
      <c r="AM467" s="557"/>
      <c r="AN467" s="558"/>
      <c r="AP467" s="87" t="s">
        <v>859</v>
      </c>
      <c r="AT467" s="559" t="str">
        <f t="shared" ca="1" si="86"/>
        <v>AE</v>
      </c>
      <c r="AU467" s="559">
        <f t="shared" si="89"/>
        <v>441</v>
      </c>
      <c r="AV467" s="285" t="str">
        <f t="shared" ca="1" si="87"/>
        <v>AE441</v>
      </c>
      <c r="AW467" s="293">
        <f t="shared" si="84"/>
        <v>7</v>
      </c>
      <c r="AX467" s="285" t="str">
        <f t="shared" ca="1" si="83"/>
        <v>7. Ownership - Capital Costs</v>
      </c>
      <c r="AY467" s="293" t="s">
        <v>1570</v>
      </c>
      <c r="AZ467" s="285" t="s">
        <v>1591</v>
      </c>
      <c r="BA467" s="285">
        <v>2046</v>
      </c>
      <c r="BB467" s="285" t="str">
        <f t="shared" ca="1" si="88"/>
        <v>7_AE441_Batteries_2046</v>
      </c>
      <c r="BC467" s="285" t="s">
        <v>574</v>
      </c>
      <c r="BD467" s="285"/>
      <c r="BE467" s="293" t="str">
        <f t="shared" si="85"/>
        <v>&gt;=0</v>
      </c>
      <c r="BF467" s="293" t="s">
        <v>84</v>
      </c>
      <c r="BG467" s="293" t="s">
        <v>84</v>
      </c>
    </row>
    <row r="468" spans="1:59" ht="13.5" hidden="1" thickBot="1">
      <c r="A468" s="197"/>
      <c r="B468" s="763"/>
      <c r="C468" s="249"/>
      <c r="D468" s="764"/>
      <c r="E468" s="556"/>
      <c r="F468" s="556"/>
      <c r="G468" s="556"/>
      <c r="H468" s="556"/>
      <c r="I468" s="556"/>
      <c r="J468" s="556"/>
      <c r="K468" s="556"/>
      <c r="L468" s="556"/>
      <c r="M468" s="556"/>
      <c r="N468" s="556"/>
      <c r="O468" s="556"/>
      <c r="P468" s="556"/>
      <c r="Q468" s="556"/>
      <c r="R468" s="556"/>
      <c r="S468" s="556"/>
      <c r="T468" s="556"/>
      <c r="U468" s="556"/>
      <c r="V468" s="556"/>
      <c r="W468" s="556"/>
      <c r="X468" s="556"/>
      <c r="Y468" s="556"/>
      <c r="Z468" s="556"/>
      <c r="AA468" s="556"/>
      <c r="AB468" s="556"/>
      <c r="AC468" s="556"/>
      <c r="AD468" s="557"/>
      <c r="AE468" s="557"/>
      <c r="AF468" s="557"/>
      <c r="AG468" s="557"/>
      <c r="AH468" s="557"/>
      <c r="AI468" s="557"/>
      <c r="AJ468" s="557"/>
      <c r="AK468" s="557"/>
      <c r="AL468" s="557"/>
      <c r="AM468" s="557"/>
      <c r="AN468" s="558"/>
      <c r="AP468" s="87" t="s">
        <v>859</v>
      </c>
      <c r="AT468" s="559" t="str">
        <f t="shared" ca="1" si="86"/>
        <v>AF</v>
      </c>
      <c r="AU468" s="559">
        <f t="shared" si="89"/>
        <v>441</v>
      </c>
      <c r="AV468" s="285" t="str">
        <f t="shared" ca="1" si="87"/>
        <v>AF441</v>
      </c>
      <c r="AW468" s="293">
        <f t="shared" si="84"/>
        <v>7</v>
      </c>
      <c r="AX468" s="285" t="str">
        <f t="shared" ca="1" si="83"/>
        <v>7. Ownership - Capital Costs</v>
      </c>
      <c r="AY468" s="293" t="s">
        <v>1570</v>
      </c>
      <c r="AZ468" s="285" t="s">
        <v>1591</v>
      </c>
      <c r="BA468" s="285">
        <v>2047</v>
      </c>
      <c r="BB468" s="285" t="str">
        <f t="shared" ca="1" si="88"/>
        <v>7_AF441_Batteries_2047</v>
      </c>
      <c r="BC468" s="285" t="s">
        <v>574</v>
      </c>
      <c r="BD468" s="285"/>
      <c r="BE468" s="293" t="str">
        <f t="shared" si="85"/>
        <v>&gt;=0</v>
      </c>
      <c r="BF468" s="293" t="s">
        <v>84</v>
      </c>
      <c r="BG468" s="293" t="s">
        <v>84</v>
      </c>
    </row>
    <row r="469" spans="1:59" ht="13.5" hidden="1" thickBot="1">
      <c r="A469" s="197"/>
      <c r="B469" s="763"/>
      <c r="C469" s="249"/>
      <c r="D469" s="764"/>
      <c r="E469" s="556"/>
      <c r="F469" s="556"/>
      <c r="G469" s="556"/>
      <c r="H469" s="556"/>
      <c r="I469" s="556"/>
      <c r="J469" s="556"/>
      <c r="K469" s="556"/>
      <c r="L469" s="556"/>
      <c r="M469" s="556"/>
      <c r="N469" s="556"/>
      <c r="O469" s="556"/>
      <c r="P469" s="556"/>
      <c r="Q469" s="556"/>
      <c r="R469" s="556"/>
      <c r="S469" s="556"/>
      <c r="T469" s="556"/>
      <c r="U469" s="556"/>
      <c r="V469" s="556"/>
      <c r="W469" s="556"/>
      <c r="X469" s="556"/>
      <c r="Y469" s="556"/>
      <c r="Z469" s="556"/>
      <c r="AA469" s="556"/>
      <c r="AB469" s="556"/>
      <c r="AC469" s="556"/>
      <c r="AD469" s="557"/>
      <c r="AE469" s="557"/>
      <c r="AF469" s="557"/>
      <c r="AG469" s="557"/>
      <c r="AH469" s="557"/>
      <c r="AI469" s="557"/>
      <c r="AJ469" s="557"/>
      <c r="AK469" s="557"/>
      <c r="AL469" s="557"/>
      <c r="AM469" s="557"/>
      <c r="AN469" s="558"/>
      <c r="AP469" s="87" t="s">
        <v>859</v>
      </c>
      <c r="AT469" s="559" t="str">
        <f t="shared" ca="1" si="86"/>
        <v>AG</v>
      </c>
      <c r="AU469" s="559">
        <f t="shared" si="89"/>
        <v>441</v>
      </c>
      <c r="AV469" s="285" t="str">
        <f t="shared" ca="1" si="87"/>
        <v>AG441</v>
      </c>
      <c r="AW469" s="293">
        <f t="shared" si="84"/>
        <v>7</v>
      </c>
      <c r="AX469" s="285" t="str">
        <f t="shared" ca="1" si="83"/>
        <v>7. Ownership - Capital Costs</v>
      </c>
      <c r="AY469" s="293" t="s">
        <v>1570</v>
      </c>
      <c r="AZ469" s="285" t="s">
        <v>1591</v>
      </c>
      <c r="BA469" s="285">
        <v>2048</v>
      </c>
      <c r="BB469" s="285" t="str">
        <f t="shared" ca="1" si="88"/>
        <v>7_AG441_Batteries_2048</v>
      </c>
      <c r="BC469" s="285" t="s">
        <v>574</v>
      </c>
      <c r="BD469" s="285"/>
      <c r="BE469" s="293" t="str">
        <f t="shared" si="85"/>
        <v>&gt;=0</v>
      </c>
      <c r="BF469" s="293" t="s">
        <v>84</v>
      </c>
      <c r="BG469" s="293" t="s">
        <v>84</v>
      </c>
    </row>
    <row r="470" spans="1:59" ht="13.5" hidden="1" thickBot="1">
      <c r="A470" s="197"/>
      <c r="B470" s="763"/>
      <c r="C470" s="249"/>
      <c r="D470" s="764"/>
      <c r="E470" s="556"/>
      <c r="F470" s="556"/>
      <c r="G470" s="556"/>
      <c r="H470" s="556"/>
      <c r="I470" s="556"/>
      <c r="J470" s="556"/>
      <c r="K470" s="556"/>
      <c r="L470" s="556"/>
      <c r="M470" s="556"/>
      <c r="N470" s="556"/>
      <c r="O470" s="556"/>
      <c r="P470" s="556"/>
      <c r="Q470" s="556"/>
      <c r="R470" s="556"/>
      <c r="S470" s="556"/>
      <c r="T470" s="556"/>
      <c r="U470" s="556"/>
      <c r="V470" s="556"/>
      <c r="W470" s="556"/>
      <c r="X470" s="556"/>
      <c r="Y470" s="556"/>
      <c r="Z470" s="556"/>
      <c r="AA470" s="556"/>
      <c r="AB470" s="556"/>
      <c r="AC470" s="556"/>
      <c r="AD470" s="557"/>
      <c r="AE470" s="557"/>
      <c r="AF470" s="557"/>
      <c r="AG470" s="557"/>
      <c r="AH470" s="557"/>
      <c r="AI470" s="557"/>
      <c r="AJ470" s="557"/>
      <c r="AK470" s="557"/>
      <c r="AL470" s="557"/>
      <c r="AM470" s="557"/>
      <c r="AN470" s="558"/>
      <c r="AP470" s="87" t="s">
        <v>859</v>
      </c>
      <c r="AT470" s="559" t="str">
        <f t="shared" ca="1" si="86"/>
        <v>AH</v>
      </c>
      <c r="AU470" s="559">
        <f t="shared" si="89"/>
        <v>441</v>
      </c>
      <c r="AV470" s="285" t="str">
        <f t="shared" ca="1" si="87"/>
        <v>AH441</v>
      </c>
      <c r="AW470" s="293">
        <f t="shared" si="84"/>
        <v>7</v>
      </c>
      <c r="AX470" s="285" t="str">
        <f t="shared" ca="1" si="83"/>
        <v>7. Ownership - Capital Costs</v>
      </c>
      <c r="AY470" s="293" t="s">
        <v>1570</v>
      </c>
      <c r="AZ470" s="285" t="s">
        <v>1591</v>
      </c>
      <c r="BA470" s="285">
        <v>2049</v>
      </c>
      <c r="BB470" s="285" t="str">
        <f t="shared" ca="1" si="88"/>
        <v>7_AH441_Batteries_2049</v>
      </c>
      <c r="BC470" s="285" t="s">
        <v>574</v>
      </c>
      <c r="BD470" s="285"/>
      <c r="BE470" s="293" t="str">
        <f t="shared" si="85"/>
        <v>&gt;=0</v>
      </c>
      <c r="BF470" s="293" t="s">
        <v>84</v>
      </c>
      <c r="BG470" s="293" t="s">
        <v>84</v>
      </c>
    </row>
    <row r="471" spans="1:59" ht="13.5" hidden="1" thickBot="1">
      <c r="A471" s="197"/>
      <c r="B471" s="763"/>
      <c r="C471" s="249"/>
      <c r="D471" s="764"/>
      <c r="E471" s="556"/>
      <c r="F471" s="556"/>
      <c r="G471" s="556"/>
      <c r="H471" s="556"/>
      <c r="I471" s="556"/>
      <c r="J471" s="556"/>
      <c r="K471" s="556"/>
      <c r="L471" s="556"/>
      <c r="M471" s="556"/>
      <c r="N471" s="556"/>
      <c r="O471" s="556"/>
      <c r="P471" s="556"/>
      <c r="Q471" s="556"/>
      <c r="R471" s="556"/>
      <c r="S471" s="556"/>
      <c r="T471" s="556"/>
      <c r="U471" s="556"/>
      <c r="V471" s="556"/>
      <c r="W471" s="556"/>
      <c r="X471" s="556"/>
      <c r="Y471" s="556"/>
      <c r="Z471" s="556"/>
      <c r="AA471" s="556"/>
      <c r="AB471" s="556"/>
      <c r="AC471" s="556"/>
      <c r="AD471" s="557"/>
      <c r="AE471" s="557"/>
      <c r="AF471" s="557"/>
      <c r="AG471" s="557"/>
      <c r="AH471" s="557"/>
      <c r="AI471" s="557"/>
      <c r="AJ471" s="557"/>
      <c r="AK471" s="557"/>
      <c r="AL471" s="557"/>
      <c r="AM471" s="557"/>
      <c r="AN471" s="558"/>
      <c r="AP471" s="87" t="s">
        <v>859</v>
      </c>
      <c r="AT471" s="559" t="str">
        <f t="shared" ca="1" si="86"/>
        <v>AI</v>
      </c>
      <c r="AU471" s="559">
        <f t="shared" si="89"/>
        <v>441</v>
      </c>
      <c r="AV471" s="285" t="str">
        <f t="shared" ca="1" si="87"/>
        <v>AI441</v>
      </c>
      <c r="AW471" s="293">
        <f t="shared" si="84"/>
        <v>7</v>
      </c>
      <c r="AX471" s="285" t="str">
        <f t="shared" ca="1" si="83"/>
        <v>7. Ownership - Capital Costs</v>
      </c>
      <c r="AY471" s="293" t="s">
        <v>1570</v>
      </c>
      <c r="AZ471" s="285" t="s">
        <v>1591</v>
      </c>
      <c r="BA471" s="285">
        <v>2050</v>
      </c>
      <c r="BB471" s="285" t="str">
        <f t="shared" ca="1" si="88"/>
        <v>7_AI441_Batteries_2050</v>
      </c>
      <c r="BC471" s="285" t="s">
        <v>574</v>
      </c>
      <c r="BD471" s="285"/>
      <c r="BE471" s="293" t="str">
        <f t="shared" si="85"/>
        <v>&gt;=0</v>
      </c>
      <c r="BF471" s="293" t="s">
        <v>84</v>
      </c>
      <c r="BG471" s="293" t="s">
        <v>84</v>
      </c>
    </row>
    <row r="472" spans="1:59" ht="13.5" hidden="1" thickBot="1">
      <c r="A472" s="197"/>
      <c r="B472" s="763"/>
      <c r="C472" s="249"/>
      <c r="D472" s="764"/>
      <c r="E472" s="556"/>
      <c r="F472" s="556"/>
      <c r="G472" s="556"/>
      <c r="H472" s="556"/>
      <c r="I472" s="556"/>
      <c r="J472" s="556"/>
      <c r="K472" s="556"/>
      <c r="L472" s="556"/>
      <c r="M472" s="556"/>
      <c r="N472" s="556"/>
      <c r="O472" s="556"/>
      <c r="P472" s="556"/>
      <c r="Q472" s="556"/>
      <c r="R472" s="556"/>
      <c r="S472" s="556"/>
      <c r="T472" s="556"/>
      <c r="U472" s="556"/>
      <c r="V472" s="556"/>
      <c r="W472" s="556"/>
      <c r="X472" s="556"/>
      <c r="Y472" s="556"/>
      <c r="Z472" s="556"/>
      <c r="AA472" s="556"/>
      <c r="AB472" s="556"/>
      <c r="AC472" s="556"/>
      <c r="AD472" s="557"/>
      <c r="AE472" s="557"/>
      <c r="AF472" s="557"/>
      <c r="AG472" s="557"/>
      <c r="AH472" s="557"/>
      <c r="AI472" s="557"/>
      <c r="AJ472" s="557"/>
      <c r="AK472" s="557"/>
      <c r="AL472" s="557"/>
      <c r="AM472" s="557"/>
      <c r="AN472" s="558"/>
      <c r="AP472" s="87" t="s">
        <v>859</v>
      </c>
      <c r="AT472" s="559" t="str">
        <f t="shared" ca="1" si="86"/>
        <v>AJ</v>
      </c>
      <c r="AU472" s="559">
        <f t="shared" si="89"/>
        <v>441</v>
      </c>
      <c r="AV472" s="285" t="str">
        <f t="shared" ca="1" si="87"/>
        <v>AJ441</v>
      </c>
      <c r="AW472" s="293">
        <f t="shared" si="84"/>
        <v>7</v>
      </c>
      <c r="AX472" s="285" t="str">
        <f t="shared" ca="1" si="83"/>
        <v>7. Ownership - Capital Costs</v>
      </c>
      <c r="AY472" s="293" t="s">
        <v>1570</v>
      </c>
      <c r="AZ472" s="285" t="s">
        <v>1591</v>
      </c>
      <c r="BA472" s="285">
        <v>2051</v>
      </c>
      <c r="BB472" s="285" t="str">
        <f t="shared" ca="1" si="88"/>
        <v>7_AJ441_Batteries_2051</v>
      </c>
      <c r="BC472" s="285" t="s">
        <v>574</v>
      </c>
      <c r="BD472" s="285"/>
      <c r="BE472" s="293" t="str">
        <f t="shared" si="85"/>
        <v>&gt;=0</v>
      </c>
      <c r="BF472" s="293" t="s">
        <v>84</v>
      </c>
      <c r="BG472" s="293" t="s">
        <v>84</v>
      </c>
    </row>
    <row r="473" spans="1:59" ht="13.5" hidden="1" thickBot="1">
      <c r="A473" s="197"/>
      <c r="B473" s="763"/>
      <c r="C473" s="249"/>
      <c r="D473" s="764"/>
      <c r="E473" s="556"/>
      <c r="F473" s="556"/>
      <c r="G473" s="556"/>
      <c r="H473" s="556"/>
      <c r="I473" s="556"/>
      <c r="J473" s="556"/>
      <c r="K473" s="556"/>
      <c r="L473" s="556"/>
      <c r="M473" s="556"/>
      <c r="N473" s="556"/>
      <c r="O473" s="556"/>
      <c r="P473" s="556"/>
      <c r="Q473" s="556"/>
      <c r="R473" s="556"/>
      <c r="S473" s="556"/>
      <c r="T473" s="556"/>
      <c r="U473" s="556"/>
      <c r="V473" s="556"/>
      <c r="W473" s="556"/>
      <c r="X473" s="556"/>
      <c r="Y473" s="556"/>
      <c r="Z473" s="556"/>
      <c r="AA473" s="556"/>
      <c r="AB473" s="556"/>
      <c r="AC473" s="556"/>
      <c r="AD473" s="557"/>
      <c r="AE473" s="557"/>
      <c r="AF473" s="557"/>
      <c r="AG473" s="557"/>
      <c r="AH473" s="557"/>
      <c r="AI473" s="557"/>
      <c r="AJ473" s="557"/>
      <c r="AK473" s="557"/>
      <c r="AL473" s="557"/>
      <c r="AM473" s="557"/>
      <c r="AN473" s="558"/>
      <c r="AP473" s="87" t="s">
        <v>859</v>
      </c>
      <c r="AT473" s="559" t="str">
        <f t="shared" ca="1" si="86"/>
        <v>AK</v>
      </c>
      <c r="AU473" s="559">
        <f t="shared" si="89"/>
        <v>441</v>
      </c>
      <c r="AV473" s="285" t="str">
        <f t="shared" ca="1" si="87"/>
        <v>AK441</v>
      </c>
      <c r="AW473" s="293">
        <f t="shared" si="84"/>
        <v>7</v>
      </c>
      <c r="AX473" s="285" t="str">
        <f t="shared" ca="1" si="83"/>
        <v>7. Ownership - Capital Costs</v>
      </c>
      <c r="AY473" s="293" t="s">
        <v>1570</v>
      </c>
      <c r="AZ473" s="285" t="s">
        <v>1591</v>
      </c>
      <c r="BA473" s="285">
        <v>2052</v>
      </c>
      <c r="BB473" s="285" t="str">
        <f t="shared" ca="1" si="88"/>
        <v>7_AK441_Batteries_2052</v>
      </c>
      <c r="BC473" s="285" t="s">
        <v>574</v>
      </c>
      <c r="BD473" s="285"/>
      <c r="BE473" s="293" t="str">
        <f t="shared" si="85"/>
        <v>&gt;=0</v>
      </c>
      <c r="BF473" s="293" t="s">
        <v>84</v>
      </c>
      <c r="BG473" s="293" t="s">
        <v>84</v>
      </c>
    </row>
    <row r="474" spans="1:59" ht="13.5" hidden="1" thickBot="1">
      <c r="A474" s="197"/>
      <c r="B474" s="763"/>
      <c r="C474" s="249"/>
      <c r="D474" s="764"/>
      <c r="E474" s="556"/>
      <c r="F474" s="556"/>
      <c r="G474" s="556"/>
      <c r="H474" s="556"/>
      <c r="I474" s="556"/>
      <c r="J474" s="556"/>
      <c r="K474" s="556"/>
      <c r="L474" s="556"/>
      <c r="M474" s="556"/>
      <c r="N474" s="556"/>
      <c r="O474" s="556"/>
      <c r="P474" s="556"/>
      <c r="Q474" s="556"/>
      <c r="R474" s="556"/>
      <c r="S474" s="556"/>
      <c r="T474" s="556"/>
      <c r="U474" s="556"/>
      <c r="V474" s="556"/>
      <c r="W474" s="556"/>
      <c r="X474" s="556"/>
      <c r="Y474" s="556"/>
      <c r="Z474" s="556"/>
      <c r="AA474" s="556"/>
      <c r="AB474" s="556"/>
      <c r="AC474" s="556"/>
      <c r="AD474" s="557"/>
      <c r="AE474" s="557"/>
      <c r="AF474" s="557"/>
      <c r="AG474" s="557"/>
      <c r="AH474" s="557"/>
      <c r="AI474" s="557"/>
      <c r="AJ474" s="557"/>
      <c r="AK474" s="557"/>
      <c r="AL474" s="557"/>
      <c r="AM474" s="557"/>
      <c r="AN474" s="558"/>
      <c r="AP474" s="87" t="s">
        <v>859</v>
      </c>
      <c r="AT474" s="559" t="str">
        <f t="shared" ca="1" si="86"/>
        <v>AL</v>
      </c>
      <c r="AU474" s="559">
        <f t="shared" si="89"/>
        <v>441</v>
      </c>
      <c r="AV474" s="285" t="str">
        <f t="shared" ca="1" si="87"/>
        <v>AL441</v>
      </c>
      <c r="AW474" s="293">
        <f t="shared" si="84"/>
        <v>7</v>
      </c>
      <c r="AX474" s="285" t="str">
        <f t="shared" ca="1" si="83"/>
        <v>7. Ownership - Capital Costs</v>
      </c>
      <c r="AY474" s="293" t="s">
        <v>1570</v>
      </c>
      <c r="AZ474" s="285" t="s">
        <v>1591</v>
      </c>
      <c r="BA474" s="285">
        <v>2053</v>
      </c>
      <c r="BB474" s="285" t="str">
        <f t="shared" ca="1" si="88"/>
        <v>7_AL441_Batteries_2053</v>
      </c>
      <c r="BC474" s="285" t="s">
        <v>574</v>
      </c>
      <c r="BD474" s="285"/>
      <c r="BE474" s="293" t="str">
        <f t="shared" si="85"/>
        <v>&gt;=0</v>
      </c>
      <c r="BF474" s="293" t="s">
        <v>84</v>
      </c>
      <c r="BG474" s="293" t="s">
        <v>84</v>
      </c>
    </row>
    <row r="475" spans="1:59" ht="13.5" hidden="1" thickBot="1">
      <c r="A475" s="197"/>
      <c r="B475" s="763"/>
      <c r="C475" s="249"/>
      <c r="D475" s="764"/>
      <c r="E475" s="556"/>
      <c r="F475" s="556"/>
      <c r="G475" s="556"/>
      <c r="H475" s="556"/>
      <c r="I475" s="556"/>
      <c r="J475" s="556"/>
      <c r="K475" s="556"/>
      <c r="L475" s="556"/>
      <c r="M475" s="556"/>
      <c r="N475" s="556"/>
      <c r="O475" s="556"/>
      <c r="P475" s="556"/>
      <c r="Q475" s="556"/>
      <c r="R475" s="556"/>
      <c r="S475" s="556"/>
      <c r="T475" s="556"/>
      <c r="U475" s="556"/>
      <c r="V475" s="556"/>
      <c r="W475" s="556"/>
      <c r="X475" s="556"/>
      <c r="Y475" s="556"/>
      <c r="Z475" s="556"/>
      <c r="AA475" s="556"/>
      <c r="AB475" s="556"/>
      <c r="AC475" s="556"/>
      <c r="AD475" s="557"/>
      <c r="AE475" s="557"/>
      <c r="AF475" s="557"/>
      <c r="AG475" s="557"/>
      <c r="AH475" s="557"/>
      <c r="AI475" s="557"/>
      <c r="AJ475" s="557"/>
      <c r="AK475" s="557"/>
      <c r="AL475" s="557"/>
      <c r="AM475" s="557"/>
      <c r="AN475" s="558"/>
      <c r="AP475" s="87" t="s">
        <v>859</v>
      </c>
      <c r="AT475" s="559" t="str">
        <f t="shared" ca="1" si="86"/>
        <v>AM</v>
      </c>
      <c r="AU475" s="559">
        <f t="shared" si="89"/>
        <v>441</v>
      </c>
      <c r="AV475" s="285" t="str">
        <f t="shared" ca="1" si="87"/>
        <v>AM441</v>
      </c>
      <c r="AW475" s="293">
        <f t="shared" si="84"/>
        <v>7</v>
      </c>
      <c r="AX475" s="285" t="str">
        <f t="shared" ca="1" si="83"/>
        <v>7. Ownership - Capital Costs</v>
      </c>
      <c r="AY475" s="293" t="s">
        <v>1570</v>
      </c>
      <c r="AZ475" s="285" t="s">
        <v>1591</v>
      </c>
      <c r="BA475" s="285">
        <v>2054</v>
      </c>
      <c r="BB475" s="285" t="str">
        <f t="shared" ca="1" si="88"/>
        <v>7_AM441_Batteries_2054</v>
      </c>
      <c r="BC475" s="285" t="s">
        <v>574</v>
      </c>
      <c r="BD475" s="285"/>
      <c r="BE475" s="293" t="str">
        <f t="shared" si="85"/>
        <v>&gt;=0</v>
      </c>
      <c r="BF475" s="293" t="s">
        <v>84</v>
      </c>
      <c r="BG475" s="293" t="s">
        <v>84</v>
      </c>
    </row>
    <row r="476" spans="1:59" ht="13.5" hidden="1" thickBot="1">
      <c r="A476" s="197"/>
      <c r="B476" s="763"/>
      <c r="C476" s="249"/>
      <c r="D476" s="764"/>
      <c r="E476" s="556"/>
      <c r="F476" s="556"/>
      <c r="G476" s="556"/>
      <c r="H476" s="556"/>
      <c r="I476" s="556"/>
      <c r="J476" s="556"/>
      <c r="K476" s="556"/>
      <c r="L476" s="556"/>
      <c r="M476" s="556"/>
      <c r="N476" s="556"/>
      <c r="O476" s="556"/>
      <c r="P476" s="556"/>
      <c r="Q476" s="556"/>
      <c r="R476" s="556"/>
      <c r="S476" s="556"/>
      <c r="T476" s="556"/>
      <c r="U476" s="556"/>
      <c r="V476" s="556"/>
      <c r="W476" s="556"/>
      <c r="X476" s="556"/>
      <c r="Y476" s="556"/>
      <c r="Z476" s="556"/>
      <c r="AA476" s="556"/>
      <c r="AB476" s="556"/>
      <c r="AC476" s="556"/>
      <c r="AD476" s="557"/>
      <c r="AE476" s="557"/>
      <c r="AF476" s="557"/>
      <c r="AG476" s="557"/>
      <c r="AH476" s="557"/>
      <c r="AI476" s="557"/>
      <c r="AJ476" s="557"/>
      <c r="AK476" s="557"/>
      <c r="AL476" s="557"/>
      <c r="AM476" s="557"/>
      <c r="AN476" s="558"/>
      <c r="AP476" s="87" t="s">
        <v>859</v>
      </c>
      <c r="AT476" s="559" t="str">
        <f t="shared" ca="1" si="86"/>
        <v>AN</v>
      </c>
      <c r="AU476" s="559">
        <f t="shared" si="89"/>
        <v>441</v>
      </c>
      <c r="AV476" s="285" t="str">
        <f t="shared" ca="1" si="87"/>
        <v>AN441</v>
      </c>
      <c r="AW476" s="293">
        <v>7</v>
      </c>
      <c r="AX476" s="285" t="str">
        <f t="shared" ca="1" si="83"/>
        <v>7. Ownership - Capital Costs</v>
      </c>
      <c r="AY476" s="293" t="s">
        <v>1570</v>
      </c>
      <c r="AZ476" s="285" t="s">
        <v>1591</v>
      </c>
      <c r="BA476" s="285" t="s">
        <v>1572</v>
      </c>
      <c r="BB476" s="285" t="str">
        <f t="shared" ca="1" si="88"/>
        <v>7_AN441_Batteries_Additional_Info</v>
      </c>
      <c r="BC476" s="293" t="s">
        <v>255</v>
      </c>
      <c r="BD476" s="293">
        <v>100</v>
      </c>
      <c r="BF476" s="293" t="s">
        <v>84</v>
      </c>
      <c r="BG476" s="293" t="s">
        <v>84</v>
      </c>
    </row>
    <row r="477" spans="1:59" ht="13.5" thickBot="1">
      <c r="A477" s="197">
        <f>+A441+1</f>
        <v>15</v>
      </c>
      <c r="B477" s="763"/>
      <c r="C477" s="249" t="s">
        <v>1592</v>
      </c>
      <c r="D477" s="764" t="s">
        <v>1569</v>
      </c>
      <c r="E477" s="540"/>
      <c r="F477" s="540"/>
      <c r="G477" s="540"/>
      <c r="H477" s="540"/>
      <c r="I477" s="540"/>
      <c r="J477" s="540"/>
      <c r="K477" s="540"/>
      <c r="L477" s="540"/>
      <c r="M477" s="540"/>
      <c r="N477" s="540"/>
      <c r="O477" s="540"/>
      <c r="P477" s="540"/>
      <c r="Q477" s="540"/>
      <c r="R477" s="540"/>
      <c r="S477" s="540"/>
      <c r="T477" s="540"/>
      <c r="U477" s="540"/>
      <c r="V477" s="540"/>
      <c r="W477" s="540"/>
      <c r="X477" s="540"/>
      <c r="Y477" s="540"/>
      <c r="Z477" s="540"/>
      <c r="AA477" s="540"/>
      <c r="AB477" s="540"/>
      <c r="AC477" s="540"/>
      <c r="AD477" s="541"/>
      <c r="AE477" s="541"/>
      <c r="AF477" s="541"/>
      <c r="AG477" s="541"/>
      <c r="AH477" s="541"/>
      <c r="AI477" s="541"/>
      <c r="AJ477" s="541"/>
      <c r="AK477" s="541"/>
      <c r="AL477" s="541"/>
      <c r="AM477" s="541"/>
      <c r="AN477" s="246"/>
      <c r="AR477" s="87" t="s">
        <v>40</v>
      </c>
      <c r="AS477" s="560" t="str">
        <f ca="1">SUBSTITUTE(CELL("address",E477),"$","")</f>
        <v>E477</v>
      </c>
      <c r="AT477" s="561" t="str">
        <f ca="1">CHAR(CODE(AS477))</f>
        <v>E</v>
      </c>
      <c r="AU477" s="561">
        <f>ROW(AS477)</f>
        <v>477</v>
      </c>
      <c r="AV477" s="562" t="str">
        <f ca="1">CONCATENATE(AT477&amp;AU477)</f>
        <v>E477</v>
      </c>
      <c r="AW477" s="555">
        <f t="shared" si="84"/>
        <v>7</v>
      </c>
      <c r="AX477" s="562" t="str">
        <f t="shared" ca="1" si="83"/>
        <v>7. Ownership - Capital Costs</v>
      </c>
      <c r="AY477" s="555" t="s">
        <v>1570</v>
      </c>
      <c r="AZ477" s="562" t="s">
        <v>1593</v>
      </c>
      <c r="BA477" s="562">
        <v>2020</v>
      </c>
      <c r="BB477" s="562" t="str">
        <f ca="1">AW477&amp;"_"&amp;AV477&amp;"_"&amp;AZ477&amp;"_"&amp;BA477</f>
        <v>7_E477_Power_control_systems_inverters_2020</v>
      </c>
      <c r="BC477" s="562" t="s">
        <v>574</v>
      </c>
      <c r="BD477" s="562"/>
      <c r="BE477" s="555" t="str">
        <f t="shared" ref="BE477:BE511" si="90">"&gt;=0"</f>
        <v>&gt;=0</v>
      </c>
      <c r="BF477" s="555" t="s">
        <v>84</v>
      </c>
      <c r="BG477" s="555" t="s">
        <v>84</v>
      </c>
    </row>
    <row r="478" spans="1:59" ht="13.5" hidden="1" thickBot="1">
      <c r="A478" s="197"/>
      <c r="B478" s="763"/>
      <c r="C478" s="249"/>
      <c r="D478" s="764"/>
      <c r="E478" s="556"/>
      <c r="F478" s="556"/>
      <c r="G478" s="556"/>
      <c r="H478" s="556"/>
      <c r="I478" s="556"/>
      <c r="J478" s="556"/>
      <c r="K478" s="556"/>
      <c r="L478" s="556"/>
      <c r="M478" s="556"/>
      <c r="N478" s="556"/>
      <c r="O478" s="556"/>
      <c r="P478" s="556"/>
      <c r="Q478" s="556"/>
      <c r="R478" s="556"/>
      <c r="S478" s="556"/>
      <c r="T478" s="556"/>
      <c r="U478" s="556"/>
      <c r="V478" s="556"/>
      <c r="W478" s="556"/>
      <c r="X478" s="556"/>
      <c r="Y478" s="556"/>
      <c r="Z478" s="556"/>
      <c r="AA478" s="556"/>
      <c r="AB478" s="556"/>
      <c r="AC478" s="556"/>
      <c r="AD478" s="557"/>
      <c r="AE478" s="557"/>
      <c r="AF478" s="557"/>
      <c r="AG478" s="557"/>
      <c r="AH478" s="557"/>
      <c r="AI478" s="557"/>
      <c r="AJ478" s="557"/>
      <c r="AK478" s="557"/>
      <c r="AL478" s="557"/>
      <c r="AM478" s="557"/>
      <c r="AN478" s="558"/>
      <c r="AP478" s="87" t="s">
        <v>859</v>
      </c>
      <c r="AT478" s="559" t="str">
        <f t="shared" ref="AT478:AT512" ca="1" si="91">IF(AT477="Z","AA",IF(LEN(AT477)=1,CHAR(CODE(AT477)+1),IF(RIGHT(AT477,1)="Z",CHAR(CODE(LEFT(AT477,1))+1),LEFT(AT477,1))&amp;CHAR(65+MOD(CODE(RIGHT(AT477,1))+1-65,26))))</f>
        <v>F</v>
      </c>
      <c r="AU478" s="559">
        <f>AU477</f>
        <v>477</v>
      </c>
      <c r="AV478" s="285" t="str">
        <f t="shared" ref="AV478:AV512" ca="1" si="92">CONCATENATE(AT478&amp;AU478)</f>
        <v>F477</v>
      </c>
      <c r="AW478" s="293">
        <f t="shared" si="84"/>
        <v>7</v>
      </c>
      <c r="AX478" s="285" t="str">
        <f t="shared" ca="1" si="83"/>
        <v>7. Ownership - Capital Costs</v>
      </c>
      <c r="AY478" s="293" t="s">
        <v>1570</v>
      </c>
      <c r="AZ478" s="285" t="s">
        <v>1593</v>
      </c>
      <c r="BA478" s="285">
        <v>2021</v>
      </c>
      <c r="BB478" s="285" t="str">
        <f t="shared" ref="BB478:BB512" ca="1" si="93">AW478&amp;"_"&amp;AV478&amp;"_"&amp;AZ478&amp;"_"&amp;BA478</f>
        <v>7_F477_Power_control_systems_inverters_2021</v>
      </c>
      <c r="BC478" s="285" t="s">
        <v>574</v>
      </c>
      <c r="BD478" s="285"/>
      <c r="BE478" s="293" t="str">
        <f t="shared" si="90"/>
        <v>&gt;=0</v>
      </c>
      <c r="BF478" s="293" t="s">
        <v>84</v>
      </c>
      <c r="BG478" s="293" t="s">
        <v>84</v>
      </c>
    </row>
    <row r="479" spans="1:59" ht="13.5" hidden="1" thickBot="1">
      <c r="A479" s="197"/>
      <c r="B479" s="763"/>
      <c r="C479" s="249"/>
      <c r="D479" s="764"/>
      <c r="E479" s="556"/>
      <c r="F479" s="556"/>
      <c r="G479" s="556"/>
      <c r="H479" s="556"/>
      <c r="I479" s="556"/>
      <c r="J479" s="556"/>
      <c r="K479" s="556"/>
      <c r="L479" s="556"/>
      <c r="M479" s="556"/>
      <c r="N479" s="556"/>
      <c r="O479" s="556"/>
      <c r="P479" s="556"/>
      <c r="Q479" s="556"/>
      <c r="R479" s="556"/>
      <c r="S479" s="556"/>
      <c r="T479" s="556"/>
      <c r="U479" s="556"/>
      <c r="V479" s="556"/>
      <c r="W479" s="556"/>
      <c r="X479" s="556"/>
      <c r="Y479" s="556"/>
      <c r="Z479" s="556"/>
      <c r="AA479" s="556"/>
      <c r="AB479" s="556"/>
      <c r="AC479" s="556"/>
      <c r="AD479" s="557"/>
      <c r="AE479" s="557"/>
      <c r="AF479" s="557"/>
      <c r="AG479" s="557"/>
      <c r="AH479" s="557"/>
      <c r="AI479" s="557"/>
      <c r="AJ479" s="557"/>
      <c r="AK479" s="557"/>
      <c r="AL479" s="557"/>
      <c r="AM479" s="557"/>
      <c r="AN479" s="558"/>
      <c r="AP479" s="87" t="s">
        <v>859</v>
      </c>
      <c r="AT479" s="559" t="str">
        <f t="shared" ca="1" si="91"/>
        <v>G</v>
      </c>
      <c r="AU479" s="559">
        <f t="shared" ref="AU479:AU512" si="94">AU478</f>
        <v>477</v>
      </c>
      <c r="AV479" s="285" t="str">
        <f t="shared" ca="1" si="92"/>
        <v>G477</v>
      </c>
      <c r="AW479" s="293">
        <f t="shared" si="84"/>
        <v>7</v>
      </c>
      <c r="AX479" s="285" t="str">
        <f t="shared" ca="1" si="83"/>
        <v>7. Ownership - Capital Costs</v>
      </c>
      <c r="AY479" s="293" t="s">
        <v>1570</v>
      </c>
      <c r="AZ479" s="285" t="s">
        <v>1593</v>
      </c>
      <c r="BA479" s="285">
        <v>2022</v>
      </c>
      <c r="BB479" s="285" t="str">
        <f t="shared" ca="1" si="93"/>
        <v>7_G477_Power_control_systems_inverters_2022</v>
      </c>
      <c r="BC479" s="285" t="s">
        <v>574</v>
      </c>
      <c r="BD479" s="285"/>
      <c r="BE479" s="293" t="str">
        <f t="shared" si="90"/>
        <v>&gt;=0</v>
      </c>
      <c r="BF479" s="293" t="s">
        <v>84</v>
      </c>
      <c r="BG479" s="293" t="s">
        <v>84</v>
      </c>
    </row>
    <row r="480" spans="1:59" ht="13.5" hidden="1" thickBot="1">
      <c r="A480" s="197"/>
      <c r="B480" s="763"/>
      <c r="C480" s="249"/>
      <c r="D480" s="764"/>
      <c r="E480" s="556"/>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7"/>
      <c r="AE480" s="557"/>
      <c r="AF480" s="557"/>
      <c r="AG480" s="557"/>
      <c r="AH480" s="557"/>
      <c r="AI480" s="557"/>
      <c r="AJ480" s="557"/>
      <c r="AK480" s="557"/>
      <c r="AL480" s="557"/>
      <c r="AM480" s="557"/>
      <c r="AN480" s="558"/>
      <c r="AP480" s="87" t="s">
        <v>859</v>
      </c>
      <c r="AT480" s="559" t="str">
        <f t="shared" ca="1" si="91"/>
        <v>H</v>
      </c>
      <c r="AU480" s="559">
        <f t="shared" si="94"/>
        <v>477</v>
      </c>
      <c r="AV480" s="285" t="str">
        <f t="shared" ca="1" si="92"/>
        <v>H477</v>
      </c>
      <c r="AW480" s="293">
        <f t="shared" si="84"/>
        <v>7</v>
      </c>
      <c r="AX480" s="285" t="str">
        <f t="shared" ca="1" si="83"/>
        <v>7. Ownership - Capital Costs</v>
      </c>
      <c r="AY480" s="293" t="s">
        <v>1570</v>
      </c>
      <c r="AZ480" s="285" t="s">
        <v>1593</v>
      </c>
      <c r="BA480" s="285">
        <v>2023</v>
      </c>
      <c r="BB480" s="285" t="str">
        <f t="shared" ca="1" si="93"/>
        <v>7_H477_Power_control_systems_inverters_2023</v>
      </c>
      <c r="BC480" s="285" t="s">
        <v>574</v>
      </c>
      <c r="BD480" s="285"/>
      <c r="BE480" s="293" t="str">
        <f t="shared" si="90"/>
        <v>&gt;=0</v>
      </c>
      <c r="BF480" s="293" t="s">
        <v>84</v>
      </c>
      <c r="BG480" s="293" t="s">
        <v>84</v>
      </c>
    </row>
    <row r="481" spans="1:59" ht="13.5" hidden="1" thickBot="1">
      <c r="A481" s="197"/>
      <c r="B481" s="763"/>
      <c r="C481" s="249"/>
      <c r="D481" s="764"/>
      <c r="E481" s="556"/>
      <c r="F481" s="556"/>
      <c r="G481" s="556"/>
      <c r="H481" s="556"/>
      <c r="I481" s="556"/>
      <c r="J481" s="556"/>
      <c r="K481" s="556"/>
      <c r="L481" s="556"/>
      <c r="M481" s="556"/>
      <c r="N481" s="556"/>
      <c r="O481" s="556"/>
      <c r="P481" s="556"/>
      <c r="Q481" s="556"/>
      <c r="R481" s="556"/>
      <c r="S481" s="556"/>
      <c r="T481" s="556"/>
      <c r="U481" s="556"/>
      <c r="V481" s="556"/>
      <c r="W481" s="556"/>
      <c r="X481" s="556"/>
      <c r="Y481" s="556"/>
      <c r="Z481" s="556"/>
      <c r="AA481" s="556"/>
      <c r="AB481" s="556"/>
      <c r="AC481" s="556"/>
      <c r="AD481" s="557"/>
      <c r="AE481" s="557"/>
      <c r="AF481" s="557"/>
      <c r="AG481" s="557"/>
      <c r="AH481" s="557"/>
      <c r="AI481" s="557"/>
      <c r="AJ481" s="557"/>
      <c r="AK481" s="557"/>
      <c r="AL481" s="557"/>
      <c r="AM481" s="557"/>
      <c r="AN481" s="558"/>
      <c r="AP481" s="87" t="s">
        <v>859</v>
      </c>
      <c r="AT481" s="559" t="str">
        <f t="shared" ca="1" si="91"/>
        <v>I</v>
      </c>
      <c r="AU481" s="559">
        <f t="shared" si="94"/>
        <v>477</v>
      </c>
      <c r="AV481" s="285" t="str">
        <f t="shared" ca="1" si="92"/>
        <v>I477</v>
      </c>
      <c r="AW481" s="293">
        <f t="shared" si="84"/>
        <v>7</v>
      </c>
      <c r="AX481" s="285" t="str">
        <f t="shared" ca="1" si="83"/>
        <v>7. Ownership - Capital Costs</v>
      </c>
      <c r="AY481" s="293" t="s">
        <v>1570</v>
      </c>
      <c r="AZ481" s="285" t="s">
        <v>1593</v>
      </c>
      <c r="BA481" s="285">
        <v>2024</v>
      </c>
      <c r="BB481" s="285" t="str">
        <f t="shared" ca="1" si="93"/>
        <v>7_I477_Power_control_systems_inverters_2024</v>
      </c>
      <c r="BC481" s="285" t="s">
        <v>574</v>
      </c>
      <c r="BD481" s="285"/>
      <c r="BE481" s="293" t="str">
        <f t="shared" si="90"/>
        <v>&gt;=0</v>
      </c>
      <c r="BF481" s="293" t="s">
        <v>84</v>
      </c>
      <c r="BG481" s="293" t="s">
        <v>84</v>
      </c>
    </row>
    <row r="482" spans="1:59" ht="13.5" hidden="1" thickBot="1">
      <c r="A482" s="197"/>
      <c r="B482" s="763"/>
      <c r="C482" s="249"/>
      <c r="D482" s="764"/>
      <c r="E482" s="556"/>
      <c r="F482" s="556"/>
      <c r="G482" s="556"/>
      <c r="H482" s="556"/>
      <c r="I482" s="556"/>
      <c r="J482" s="556"/>
      <c r="K482" s="556"/>
      <c r="L482" s="556"/>
      <c r="M482" s="556"/>
      <c r="N482" s="556"/>
      <c r="O482" s="556"/>
      <c r="P482" s="556"/>
      <c r="Q482" s="556"/>
      <c r="R482" s="556"/>
      <c r="S482" s="556"/>
      <c r="T482" s="556"/>
      <c r="U482" s="556"/>
      <c r="V482" s="556"/>
      <c r="W482" s="556"/>
      <c r="X482" s="556"/>
      <c r="Y482" s="556"/>
      <c r="Z482" s="556"/>
      <c r="AA482" s="556"/>
      <c r="AB482" s="556"/>
      <c r="AC482" s="556"/>
      <c r="AD482" s="557"/>
      <c r="AE482" s="557"/>
      <c r="AF482" s="557"/>
      <c r="AG482" s="557"/>
      <c r="AH482" s="557"/>
      <c r="AI482" s="557"/>
      <c r="AJ482" s="557"/>
      <c r="AK482" s="557"/>
      <c r="AL482" s="557"/>
      <c r="AM482" s="557"/>
      <c r="AN482" s="558"/>
      <c r="AP482" s="87" t="s">
        <v>859</v>
      </c>
      <c r="AT482" s="559" t="str">
        <f t="shared" ca="1" si="91"/>
        <v>J</v>
      </c>
      <c r="AU482" s="559">
        <f t="shared" si="94"/>
        <v>477</v>
      </c>
      <c r="AV482" s="285" t="str">
        <f t="shared" ca="1" si="92"/>
        <v>J477</v>
      </c>
      <c r="AW482" s="293">
        <f t="shared" si="84"/>
        <v>7</v>
      </c>
      <c r="AX482" s="285" t="str">
        <f t="shared" ca="1" si="83"/>
        <v>7. Ownership - Capital Costs</v>
      </c>
      <c r="AY482" s="293" t="s">
        <v>1570</v>
      </c>
      <c r="AZ482" s="285" t="s">
        <v>1593</v>
      </c>
      <c r="BA482" s="285">
        <v>2025</v>
      </c>
      <c r="BB482" s="285" t="str">
        <f t="shared" ca="1" si="93"/>
        <v>7_J477_Power_control_systems_inverters_2025</v>
      </c>
      <c r="BC482" s="285" t="s">
        <v>574</v>
      </c>
      <c r="BD482" s="285"/>
      <c r="BE482" s="293" t="str">
        <f t="shared" si="90"/>
        <v>&gt;=0</v>
      </c>
      <c r="BF482" s="293" t="s">
        <v>84</v>
      </c>
      <c r="BG482" s="293" t="s">
        <v>84</v>
      </c>
    </row>
    <row r="483" spans="1:59" ht="13.5" hidden="1" thickBot="1">
      <c r="A483" s="197"/>
      <c r="B483" s="763"/>
      <c r="C483" s="249"/>
      <c r="D483" s="764"/>
      <c r="E483" s="556"/>
      <c r="F483" s="556"/>
      <c r="G483" s="556"/>
      <c r="H483" s="556"/>
      <c r="I483" s="556"/>
      <c r="J483" s="556"/>
      <c r="K483" s="556"/>
      <c r="L483" s="556"/>
      <c r="M483" s="556"/>
      <c r="N483" s="556"/>
      <c r="O483" s="556"/>
      <c r="P483" s="556"/>
      <c r="Q483" s="556"/>
      <c r="R483" s="556"/>
      <c r="S483" s="556"/>
      <c r="T483" s="556"/>
      <c r="U483" s="556"/>
      <c r="V483" s="556"/>
      <c r="W483" s="556"/>
      <c r="X483" s="556"/>
      <c r="Y483" s="556"/>
      <c r="Z483" s="556"/>
      <c r="AA483" s="556"/>
      <c r="AB483" s="556"/>
      <c r="AC483" s="556"/>
      <c r="AD483" s="557"/>
      <c r="AE483" s="557"/>
      <c r="AF483" s="557"/>
      <c r="AG483" s="557"/>
      <c r="AH483" s="557"/>
      <c r="AI483" s="557"/>
      <c r="AJ483" s="557"/>
      <c r="AK483" s="557"/>
      <c r="AL483" s="557"/>
      <c r="AM483" s="557"/>
      <c r="AN483" s="558"/>
      <c r="AP483" s="87" t="s">
        <v>859</v>
      </c>
      <c r="AT483" s="559" t="str">
        <f t="shared" ca="1" si="91"/>
        <v>K</v>
      </c>
      <c r="AU483" s="559">
        <f t="shared" si="94"/>
        <v>477</v>
      </c>
      <c r="AV483" s="285" t="str">
        <f t="shared" ca="1" si="92"/>
        <v>K477</v>
      </c>
      <c r="AW483" s="293">
        <f t="shared" si="84"/>
        <v>7</v>
      </c>
      <c r="AX483" s="285" t="str">
        <f t="shared" ca="1" si="83"/>
        <v>7. Ownership - Capital Costs</v>
      </c>
      <c r="AY483" s="293" t="s">
        <v>1570</v>
      </c>
      <c r="AZ483" s="285" t="s">
        <v>1593</v>
      </c>
      <c r="BA483" s="285">
        <v>2026</v>
      </c>
      <c r="BB483" s="285" t="str">
        <f t="shared" ca="1" si="93"/>
        <v>7_K477_Power_control_systems_inverters_2026</v>
      </c>
      <c r="BC483" s="285" t="s">
        <v>574</v>
      </c>
      <c r="BD483" s="285"/>
      <c r="BE483" s="293" t="str">
        <f t="shared" si="90"/>
        <v>&gt;=0</v>
      </c>
      <c r="BF483" s="293" t="s">
        <v>84</v>
      </c>
      <c r="BG483" s="293" t="s">
        <v>84</v>
      </c>
    </row>
    <row r="484" spans="1:59" ht="13.5" hidden="1" thickBot="1">
      <c r="A484" s="197"/>
      <c r="B484" s="763"/>
      <c r="C484" s="249"/>
      <c r="D484" s="764"/>
      <c r="E484" s="556"/>
      <c r="F484" s="556"/>
      <c r="G484" s="556"/>
      <c r="H484" s="556"/>
      <c r="I484" s="556"/>
      <c r="J484" s="556"/>
      <c r="K484" s="556"/>
      <c r="L484" s="556"/>
      <c r="M484" s="556"/>
      <c r="N484" s="556"/>
      <c r="O484" s="556"/>
      <c r="P484" s="556"/>
      <c r="Q484" s="556"/>
      <c r="R484" s="556"/>
      <c r="S484" s="556"/>
      <c r="T484" s="556"/>
      <c r="U484" s="556"/>
      <c r="V484" s="556"/>
      <c r="W484" s="556"/>
      <c r="X484" s="556"/>
      <c r="Y484" s="556"/>
      <c r="Z484" s="556"/>
      <c r="AA484" s="556"/>
      <c r="AB484" s="556"/>
      <c r="AC484" s="556"/>
      <c r="AD484" s="557"/>
      <c r="AE484" s="557"/>
      <c r="AF484" s="557"/>
      <c r="AG484" s="557"/>
      <c r="AH484" s="557"/>
      <c r="AI484" s="557"/>
      <c r="AJ484" s="557"/>
      <c r="AK484" s="557"/>
      <c r="AL484" s="557"/>
      <c r="AM484" s="557"/>
      <c r="AN484" s="558"/>
      <c r="AP484" s="87" t="s">
        <v>859</v>
      </c>
      <c r="AT484" s="559" t="str">
        <f t="shared" ca="1" si="91"/>
        <v>L</v>
      </c>
      <c r="AU484" s="559">
        <f t="shared" si="94"/>
        <v>477</v>
      </c>
      <c r="AV484" s="285" t="str">
        <f t="shared" ca="1" si="92"/>
        <v>L477</v>
      </c>
      <c r="AW484" s="293">
        <f t="shared" si="84"/>
        <v>7</v>
      </c>
      <c r="AX484" s="285" t="str">
        <f t="shared" ca="1" si="83"/>
        <v>7. Ownership - Capital Costs</v>
      </c>
      <c r="AY484" s="293" t="s">
        <v>1570</v>
      </c>
      <c r="AZ484" s="285" t="s">
        <v>1593</v>
      </c>
      <c r="BA484" s="285">
        <v>2027</v>
      </c>
      <c r="BB484" s="285" t="str">
        <f t="shared" ca="1" si="93"/>
        <v>7_L477_Power_control_systems_inverters_2027</v>
      </c>
      <c r="BC484" s="285" t="s">
        <v>574</v>
      </c>
      <c r="BD484" s="285"/>
      <c r="BE484" s="293" t="str">
        <f t="shared" si="90"/>
        <v>&gt;=0</v>
      </c>
      <c r="BF484" s="293" t="s">
        <v>84</v>
      </c>
      <c r="BG484" s="293" t="s">
        <v>84</v>
      </c>
    </row>
    <row r="485" spans="1:59" ht="13.5" hidden="1" thickBot="1">
      <c r="A485" s="197"/>
      <c r="B485" s="763"/>
      <c r="C485" s="249"/>
      <c r="D485" s="764"/>
      <c r="E485" s="556"/>
      <c r="F485" s="556"/>
      <c r="G485" s="556"/>
      <c r="H485" s="556"/>
      <c r="I485" s="556"/>
      <c r="J485" s="556"/>
      <c r="K485" s="556"/>
      <c r="L485" s="556"/>
      <c r="M485" s="556"/>
      <c r="N485" s="556"/>
      <c r="O485" s="556"/>
      <c r="P485" s="556"/>
      <c r="Q485" s="556"/>
      <c r="R485" s="556"/>
      <c r="S485" s="556"/>
      <c r="T485" s="556"/>
      <c r="U485" s="556"/>
      <c r="V485" s="556"/>
      <c r="W485" s="556"/>
      <c r="X485" s="556"/>
      <c r="Y485" s="556"/>
      <c r="Z485" s="556"/>
      <c r="AA485" s="556"/>
      <c r="AB485" s="556"/>
      <c r="AC485" s="556"/>
      <c r="AD485" s="557"/>
      <c r="AE485" s="557"/>
      <c r="AF485" s="557"/>
      <c r="AG485" s="557"/>
      <c r="AH485" s="557"/>
      <c r="AI485" s="557"/>
      <c r="AJ485" s="557"/>
      <c r="AK485" s="557"/>
      <c r="AL485" s="557"/>
      <c r="AM485" s="557"/>
      <c r="AN485" s="558"/>
      <c r="AP485" s="87" t="s">
        <v>859</v>
      </c>
      <c r="AT485" s="559" t="str">
        <f t="shared" ca="1" si="91"/>
        <v>M</v>
      </c>
      <c r="AU485" s="559">
        <f t="shared" si="94"/>
        <v>477</v>
      </c>
      <c r="AV485" s="285" t="str">
        <f t="shared" ca="1" si="92"/>
        <v>M477</v>
      </c>
      <c r="AW485" s="293">
        <f t="shared" si="84"/>
        <v>7</v>
      </c>
      <c r="AX485" s="285" t="str">
        <f t="shared" ca="1" si="83"/>
        <v>7. Ownership - Capital Costs</v>
      </c>
      <c r="AY485" s="293" t="s">
        <v>1570</v>
      </c>
      <c r="AZ485" s="285" t="s">
        <v>1593</v>
      </c>
      <c r="BA485" s="285">
        <v>2028</v>
      </c>
      <c r="BB485" s="285" t="str">
        <f t="shared" ca="1" si="93"/>
        <v>7_M477_Power_control_systems_inverters_2028</v>
      </c>
      <c r="BC485" s="285" t="s">
        <v>574</v>
      </c>
      <c r="BD485" s="285"/>
      <c r="BE485" s="293" t="str">
        <f t="shared" si="90"/>
        <v>&gt;=0</v>
      </c>
      <c r="BF485" s="293" t="s">
        <v>84</v>
      </c>
      <c r="BG485" s="293" t="s">
        <v>84</v>
      </c>
    </row>
    <row r="486" spans="1:59" ht="13.5" hidden="1" thickBot="1">
      <c r="A486" s="197"/>
      <c r="B486" s="763"/>
      <c r="C486" s="249"/>
      <c r="D486" s="764"/>
      <c r="E486" s="556"/>
      <c r="F486" s="556"/>
      <c r="G486" s="556"/>
      <c r="H486" s="556"/>
      <c r="I486" s="556"/>
      <c r="J486" s="556"/>
      <c r="K486" s="556"/>
      <c r="L486" s="556"/>
      <c r="M486" s="556"/>
      <c r="N486" s="556"/>
      <c r="O486" s="556"/>
      <c r="P486" s="556"/>
      <c r="Q486" s="556"/>
      <c r="R486" s="556"/>
      <c r="S486" s="556"/>
      <c r="T486" s="556"/>
      <c r="U486" s="556"/>
      <c r="V486" s="556"/>
      <c r="W486" s="556"/>
      <c r="X486" s="556"/>
      <c r="Y486" s="556"/>
      <c r="Z486" s="556"/>
      <c r="AA486" s="556"/>
      <c r="AB486" s="556"/>
      <c r="AC486" s="556"/>
      <c r="AD486" s="557"/>
      <c r="AE486" s="557"/>
      <c r="AF486" s="557"/>
      <c r="AG486" s="557"/>
      <c r="AH486" s="557"/>
      <c r="AI486" s="557"/>
      <c r="AJ486" s="557"/>
      <c r="AK486" s="557"/>
      <c r="AL486" s="557"/>
      <c r="AM486" s="557"/>
      <c r="AN486" s="558"/>
      <c r="AP486" s="87" t="s">
        <v>859</v>
      </c>
      <c r="AT486" s="559" t="str">
        <f t="shared" ca="1" si="91"/>
        <v>N</v>
      </c>
      <c r="AU486" s="559">
        <f t="shared" si="94"/>
        <v>477</v>
      </c>
      <c r="AV486" s="285" t="str">
        <f t="shared" ca="1" si="92"/>
        <v>N477</v>
      </c>
      <c r="AW486" s="293">
        <f t="shared" si="84"/>
        <v>7</v>
      </c>
      <c r="AX486" s="285" t="str">
        <f t="shared" ca="1" si="83"/>
        <v>7. Ownership - Capital Costs</v>
      </c>
      <c r="AY486" s="293" t="s">
        <v>1570</v>
      </c>
      <c r="AZ486" s="285" t="s">
        <v>1593</v>
      </c>
      <c r="BA486" s="285">
        <v>2029</v>
      </c>
      <c r="BB486" s="285" t="str">
        <f t="shared" ca="1" si="93"/>
        <v>7_N477_Power_control_systems_inverters_2029</v>
      </c>
      <c r="BC486" s="285" t="s">
        <v>574</v>
      </c>
      <c r="BD486" s="285"/>
      <c r="BE486" s="293" t="str">
        <f t="shared" si="90"/>
        <v>&gt;=0</v>
      </c>
      <c r="BF486" s="293" t="s">
        <v>84</v>
      </c>
      <c r="BG486" s="293" t="s">
        <v>84</v>
      </c>
    </row>
    <row r="487" spans="1:59" ht="13.5" hidden="1" thickBot="1">
      <c r="A487" s="197"/>
      <c r="B487" s="763"/>
      <c r="C487" s="249"/>
      <c r="D487" s="764"/>
      <c r="E487" s="556"/>
      <c r="F487" s="556"/>
      <c r="G487" s="556"/>
      <c r="H487" s="556"/>
      <c r="I487" s="556"/>
      <c r="J487" s="556"/>
      <c r="K487" s="556"/>
      <c r="L487" s="556"/>
      <c r="M487" s="556"/>
      <c r="N487" s="556"/>
      <c r="O487" s="556"/>
      <c r="P487" s="556"/>
      <c r="Q487" s="556"/>
      <c r="R487" s="556"/>
      <c r="S487" s="556"/>
      <c r="T487" s="556"/>
      <c r="U487" s="556"/>
      <c r="V487" s="556"/>
      <c r="W487" s="556"/>
      <c r="X487" s="556"/>
      <c r="Y487" s="556"/>
      <c r="Z487" s="556"/>
      <c r="AA487" s="556"/>
      <c r="AB487" s="556"/>
      <c r="AC487" s="556"/>
      <c r="AD487" s="557"/>
      <c r="AE487" s="557"/>
      <c r="AF487" s="557"/>
      <c r="AG487" s="557"/>
      <c r="AH487" s="557"/>
      <c r="AI487" s="557"/>
      <c r="AJ487" s="557"/>
      <c r="AK487" s="557"/>
      <c r="AL487" s="557"/>
      <c r="AM487" s="557"/>
      <c r="AN487" s="558"/>
      <c r="AP487" s="87" t="s">
        <v>859</v>
      </c>
      <c r="AT487" s="559" t="str">
        <f t="shared" ca="1" si="91"/>
        <v>O</v>
      </c>
      <c r="AU487" s="559">
        <f t="shared" si="94"/>
        <v>477</v>
      </c>
      <c r="AV487" s="285" t="str">
        <f t="shared" ca="1" si="92"/>
        <v>O477</v>
      </c>
      <c r="AW487" s="293">
        <f t="shared" si="84"/>
        <v>7</v>
      </c>
      <c r="AX487" s="285" t="str">
        <f t="shared" ca="1" si="83"/>
        <v>7. Ownership - Capital Costs</v>
      </c>
      <c r="AY487" s="293" t="s">
        <v>1570</v>
      </c>
      <c r="AZ487" s="285" t="s">
        <v>1593</v>
      </c>
      <c r="BA487" s="285">
        <v>2030</v>
      </c>
      <c r="BB487" s="285" t="str">
        <f t="shared" ca="1" si="93"/>
        <v>7_O477_Power_control_systems_inverters_2030</v>
      </c>
      <c r="BC487" s="285" t="s">
        <v>574</v>
      </c>
      <c r="BD487" s="285"/>
      <c r="BE487" s="293" t="str">
        <f t="shared" si="90"/>
        <v>&gt;=0</v>
      </c>
      <c r="BF487" s="293" t="s">
        <v>84</v>
      </c>
      <c r="BG487" s="293" t="s">
        <v>84</v>
      </c>
    </row>
    <row r="488" spans="1:59" ht="13.5" hidden="1" thickBot="1">
      <c r="A488" s="197"/>
      <c r="B488" s="763"/>
      <c r="C488" s="249"/>
      <c r="D488" s="764"/>
      <c r="E488" s="556"/>
      <c r="F488" s="556"/>
      <c r="G488" s="556"/>
      <c r="H488" s="556"/>
      <c r="I488" s="556"/>
      <c r="J488" s="556"/>
      <c r="K488" s="556"/>
      <c r="L488" s="556"/>
      <c r="M488" s="556"/>
      <c r="N488" s="556"/>
      <c r="O488" s="556"/>
      <c r="P488" s="556"/>
      <c r="Q488" s="556"/>
      <c r="R488" s="556"/>
      <c r="S488" s="556"/>
      <c r="T488" s="556"/>
      <c r="U488" s="556"/>
      <c r="V488" s="556"/>
      <c r="W488" s="556"/>
      <c r="X488" s="556"/>
      <c r="Y488" s="556"/>
      <c r="Z488" s="556"/>
      <c r="AA488" s="556"/>
      <c r="AB488" s="556"/>
      <c r="AC488" s="556"/>
      <c r="AD488" s="557"/>
      <c r="AE488" s="557"/>
      <c r="AF488" s="557"/>
      <c r="AG488" s="557"/>
      <c r="AH488" s="557"/>
      <c r="AI488" s="557"/>
      <c r="AJ488" s="557"/>
      <c r="AK488" s="557"/>
      <c r="AL488" s="557"/>
      <c r="AM488" s="557"/>
      <c r="AN488" s="558"/>
      <c r="AP488" s="87" t="s">
        <v>859</v>
      </c>
      <c r="AT488" s="559" t="str">
        <f t="shared" ca="1" si="91"/>
        <v>P</v>
      </c>
      <c r="AU488" s="559">
        <f t="shared" si="94"/>
        <v>477</v>
      </c>
      <c r="AV488" s="285" t="str">
        <f t="shared" ca="1" si="92"/>
        <v>P477</v>
      </c>
      <c r="AW488" s="293">
        <f t="shared" si="84"/>
        <v>7</v>
      </c>
      <c r="AX488" s="285" t="str">
        <f t="shared" ca="1" si="83"/>
        <v>7. Ownership - Capital Costs</v>
      </c>
      <c r="AY488" s="293" t="s">
        <v>1570</v>
      </c>
      <c r="AZ488" s="285" t="s">
        <v>1593</v>
      </c>
      <c r="BA488" s="285">
        <v>2031</v>
      </c>
      <c r="BB488" s="285" t="str">
        <f t="shared" ca="1" si="93"/>
        <v>7_P477_Power_control_systems_inverters_2031</v>
      </c>
      <c r="BC488" s="285" t="s">
        <v>574</v>
      </c>
      <c r="BD488" s="285"/>
      <c r="BE488" s="293" t="str">
        <f t="shared" si="90"/>
        <v>&gt;=0</v>
      </c>
      <c r="BF488" s="293" t="s">
        <v>84</v>
      </c>
      <c r="BG488" s="293" t="s">
        <v>84</v>
      </c>
    </row>
    <row r="489" spans="1:59" ht="13.5" hidden="1" thickBot="1">
      <c r="A489" s="197"/>
      <c r="B489" s="763"/>
      <c r="C489" s="249"/>
      <c r="D489" s="764"/>
      <c r="E489" s="556"/>
      <c r="F489" s="556"/>
      <c r="G489" s="556"/>
      <c r="H489" s="556"/>
      <c r="I489" s="556"/>
      <c r="J489" s="556"/>
      <c r="K489" s="556"/>
      <c r="L489" s="556"/>
      <c r="M489" s="556"/>
      <c r="N489" s="556"/>
      <c r="O489" s="556"/>
      <c r="P489" s="556"/>
      <c r="Q489" s="556"/>
      <c r="R489" s="556"/>
      <c r="S489" s="556"/>
      <c r="T489" s="556"/>
      <c r="U489" s="556"/>
      <c r="V489" s="556"/>
      <c r="W489" s="556"/>
      <c r="X489" s="556"/>
      <c r="Y489" s="556"/>
      <c r="Z489" s="556"/>
      <c r="AA489" s="556"/>
      <c r="AB489" s="556"/>
      <c r="AC489" s="556"/>
      <c r="AD489" s="557"/>
      <c r="AE489" s="557"/>
      <c r="AF489" s="557"/>
      <c r="AG489" s="557"/>
      <c r="AH489" s="557"/>
      <c r="AI489" s="557"/>
      <c r="AJ489" s="557"/>
      <c r="AK489" s="557"/>
      <c r="AL489" s="557"/>
      <c r="AM489" s="557"/>
      <c r="AN489" s="558"/>
      <c r="AP489" s="87" t="s">
        <v>859</v>
      </c>
      <c r="AT489" s="559" t="str">
        <f t="shared" ca="1" si="91"/>
        <v>Q</v>
      </c>
      <c r="AU489" s="559">
        <f t="shared" si="94"/>
        <v>477</v>
      </c>
      <c r="AV489" s="285" t="str">
        <f t="shared" ca="1" si="92"/>
        <v>Q477</v>
      </c>
      <c r="AW489" s="293">
        <f t="shared" si="84"/>
        <v>7</v>
      </c>
      <c r="AX489" s="285" t="str">
        <f t="shared" ca="1" si="83"/>
        <v>7. Ownership - Capital Costs</v>
      </c>
      <c r="AY489" s="293" t="s">
        <v>1570</v>
      </c>
      <c r="AZ489" s="285" t="s">
        <v>1593</v>
      </c>
      <c r="BA489" s="285">
        <v>2032</v>
      </c>
      <c r="BB489" s="285" t="str">
        <f t="shared" ca="1" si="93"/>
        <v>7_Q477_Power_control_systems_inverters_2032</v>
      </c>
      <c r="BC489" s="285" t="s">
        <v>574</v>
      </c>
      <c r="BD489" s="285"/>
      <c r="BE489" s="293" t="str">
        <f t="shared" si="90"/>
        <v>&gt;=0</v>
      </c>
      <c r="BF489" s="293" t="s">
        <v>84</v>
      </c>
      <c r="BG489" s="293" t="s">
        <v>84</v>
      </c>
    </row>
    <row r="490" spans="1:59" ht="13.5" hidden="1" thickBot="1">
      <c r="A490" s="197"/>
      <c r="B490" s="763"/>
      <c r="C490" s="249"/>
      <c r="D490" s="764"/>
      <c r="E490" s="556"/>
      <c r="F490" s="556"/>
      <c r="G490" s="556"/>
      <c r="H490" s="556"/>
      <c r="I490" s="556"/>
      <c r="J490" s="556"/>
      <c r="K490" s="556"/>
      <c r="L490" s="556"/>
      <c r="M490" s="556"/>
      <c r="N490" s="556"/>
      <c r="O490" s="556"/>
      <c r="P490" s="556"/>
      <c r="Q490" s="556"/>
      <c r="R490" s="556"/>
      <c r="S490" s="556"/>
      <c r="T490" s="556"/>
      <c r="U490" s="556"/>
      <c r="V490" s="556"/>
      <c r="W490" s="556"/>
      <c r="X490" s="556"/>
      <c r="Y490" s="556"/>
      <c r="Z490" s="556"/>
      <c r="AA490" s="556"/>
      <c r="AB490" s="556"/>
      <c r="AC490" s="556"/>
      <c r="AD490" s="557"/>
      <c r="AE490" s="557"/>
      <c r="AF490" s="557"/>
      <c r="AG490" s="557"/>
      <c r="AH490" s="557"/>
      <c r="AI490" s="557"/>
      <c r="AJ490" s="557"/>
      <c r="AK490" s="557"/>
      <c r="AL490" s="557"/>
      <c r="AM490" s="557"/>
      <c r="AN490" s="558"/>
      <c r="AP490" s="87" t="s">
        <v>859</v>
      </c>
      <c r="AT490" s="559" t="str">
        <f t="shared" ca="1" si="91"/>
        <v>R</v>
      </c>
      <c r="AU490" s="559">
        <f t="shared" si="94"/>
        <v>477</v>
      </c>
      <c r="AV490" s="285" t="str">
        <f t="shared" ca="1" si="92"/>
        <v>R477</v>
      </c>
      <c r="AW490" s="293">
        <f t="shared" si="84"/>
        <v>7</v>
      </c>
      <c r="AX490" s="285" t="str">
        <f t="shared" ca="1" si="83"/>
        <v>7. Ownership - Capital Costs</v>
      </c>
      <c r="AY490" s="293" t="s">
        <v>1570</v>
      </c>
      <c r="AZ490" s="285" t="s">
        <v>1593</v>
      </c>
      <c r="BA490" s="285">
        <v>2033</v>
      </c>
      <c r="BB490" s="285" t="str">
        <f t="shared" ca="1" si="93"/>
        <v>7_R477_Power_control_systems_inverters_2033</v>
      </c>
      <c r="BC490" s="285" t="s">
        <v>574</v>
      </c>
      <c r="BD490" s="285"/>
      <c r="BE490" s="293" t="str">
        <f t="shared" si="90"/>
        <v>&gt;=0</v>
      </c>
      <c r="BF490" s="293" t="s">
        <v>84</v>
      </c>
      <c r="BG490" s="293" t="s">
        <v>84</v>
      </c>
    </row>
    <row r="491" spans="1:59" ht="13.5" hidden="1" thickBot="1">
      <c r="A491" s="197"/>
      <c r="B491" s="763"/>
      <c r="C491" s="249"/>
      <c r="D491" s="764"/>
      <c r="E491" s="556"/>
      <c r="F491" s="556"/>
      <c r="G491" s="556"/>
      <c r="H491" s="556"/>
      <c r="I491" s="556"/>
      <c r="J491" s="556"/>
      <c r="K491" s="556"/>
      <c r="L491" s="556"/>
      <c r="M491" s="556"/>
      <c r="N491" s="556"/>
      <c r="O491" s="556"/>
      <c r="P491" s="556"/>
      <c r="Q491" s="556"/>
      <c r="R491" s="556"/>
      <c r="S491" s="556"/>
      <c r="T491" s="556"/>
      <c r="U491" s="556"/>
      <c r="V491" s="556"/>
      <c r="W491" s="556"/>
      <c r="X491" s="556"/>
      <c r="Y491" s="556"/>
      <c r="Z491" s="556"/>
      <c r="AA491" s="556"/>
      <c r="AB491" s="556"/>
      <c r="AC491" s="556"/>
      <c r="AD491" s="557"/>
      <c r="AE491" s="557"/>
      <c r="AF491" s="557"/>
      <c r="AG491" s="557"/>
      <c r="AH491" s="557"/>
      <c r="AI491" s="557"/>
      <c r="AJ491" s="557"/>
      <c r="AK491" s="557"/>
      <c r="AL491" s="557"/>
      <c r="AM491" s="557"/>
      <c r="AN491" s="558"/>
      <c r="AP491" s="87" t="s">
        <v>859</v>
      </c>
      <c r="AT491" s="559" t="str">
        <f t="shared" ca="1" si="91"/>
        <v>S</v>
      </c>
      <c r="AU491" s="559">
        <f t="shared" si="94"/>
        <v>477</v>
      </c>
      <c r="AV491" s="285" t="str">
        <f t="shared" ca="1" si="92"/>
        <v>S477</v>
      </c>
      <c r="AW491" s="293">
        <f t="shared" si="84"/>
        <v>7</v>
      </c>
      <c r="AX491" s="285" t="str">
        <f t="shared" ca="1" si="83"/>
        <v>7. Ownership - Capital Costs</v>
      </c>
      <c r="AY491" s="293" t="s">
        <v>1570</v>
      </c>
      <c r="AZ491" s="285" t="s">
        <v>1593</v>
      </c>
      <c r="BA491" s="285">
        <v>2034</v>
      </c>
      <c r="BB491" s="285" t="str">
        <f t="shared" ca="1" si="93"/>
        <v>7_S477_Power_control_systems_inverters_2034</v>
      </c>
      <c r="BC491" s="285" t="s">
        <v>574</v>
      </c>
      <c r="BD491" s="285"/>
      <c r="BE491" s="293" t="str">
        <f t="shared" si="90"/>
        <v>&gt;=0</v>
      </c>
      <c r="BF491" s="293" t="s">
        <v>84</v>
      </c>
      <c r="BG491" s="293" t="s">
        <v>84</v>
      </c>
    </row>
    <row r="492" spans="1:59" ht="13.5" hidden="1" thickBot="1">
      <c r="A492" s="197"/>
      <c r="B492" s="763"/>
      <c r="C492" s="249"/>
      <c r="D492" s="764"/>
      <c r="E492" s="556"/>
      <c r="F492" s="556"/>
      <c r="G492" s="556"/>
      <c r="H492" s="556"/>
      <c r="I492" s="556"/>
      <c r="J492" s="556"/>
      <c r="K492" s="556"/>
      <c r="L492" s="556"/>
      <c r="M492" s="556"/>
      <c r="N492" s="556"/>
      <c r="O492" s="556"/>
      <c r="P492" s="556"/>
      <c r="Q492" s="556"/>
      <c r="R492" s="556"/>
      <c r="S492" s="556"/>
      <c r="T492" s="556"/>
      <c r="U492" s="556"/>
      <c r="V492" s="556"/>
      <c r="W492" s="556"/>
      <c r="X492" s="556"/>
      <c r="Y492" s="556"/>
      <c r="Z492" s="556"/>
      <c r="AA492" s="556"/>
      <c r="AB492" s="556"/>
      <c r="AC492" s="556"/>
      <c r="AD492" s="557"/>
      <c r="AE492" s="557"/>
      <c r="AF492" s="557"/>
      <c r="AG492" s="557"/>
      <c r="AH492" s="557"/>
      <c r="AI492" s="557"/>
      <c r="AJ492" s="557"/>
      <c r="AK492" s="557"/>
      <c r="AL492" s="557"/>
      <c r="AM492" s="557"/>
      <c r="AN492" s="558"/>
      <c r="AP492" s="87" t="s">
        <v>859</v>
      </c>
      <c r="AT492" s="559" t="str">
        <f t="shared" ca="1" si="91"/>
        <v>T</v>
      </c>
      <c r="AU492" s="559">
        <f t="shared" si="94"/>
        <v>477</v>
      </c>
      <c r="AV492" s="285" t="str">
        <f t="shared" ca="1" si="92"/>
        <v>T477</v>
      </c>
      <c r="AW492" s="293">
        <f t="shared" si="84"/>
        <v>7</v>
      </c>
      <c r="AX492" s="285" t="str">
        <f t="shared" ca="1" si="83"/>
        <v>7. Ownership - Capital Costs</v>
      </c>
      <c r="AY492" s="293" t="s">
        <v>1570</v>
      </c>
      <c r="AZ492" s="285" t="s">
        <v>1593</v>
      </c>
      <c r="BA492" s="285">
        <v>2035</v>
      </c>
      <c r="BB492" s="285" t="str">
        <f t="shared" ca="1" si="93"/>
        <v>7_T477_Power_control_systems_inverters_2035</v>
      </c>
      <c r="BC492" s="285" t="s">
        <v>574</v>
      </c>
      <c r="BD492" s="285"/>
      <c r="BE492" s="293" t="str">
        <f t="shared" si="90"/>
        <v>&gt;=0</v>
      </c>
      <c r="BF492" s="293" t="s">
        <v>84</v>
      </c>
      <c r="BG492" s="293" t="s">
        <v>84</v>
      </c>
    </row>
    <row r="493" spans="1:59" ht="13.5" hidden="1" thickBot="1">
      <c r="A493" s="197"/>
      <c r="B493" s="763"/>
      <c r="C493" s="249"/>
      <c r="D493" s="764"/>
      <c r="E493" s="556"/>
      <c r="F493" s="556"/>
      <c r="G493" s="556"/>
      <c r="H493" s="556"/>
      <c r="I493" s="556"/>
      <c r="J493" s="556"/>
      <c r="K493" s="556"/>
      <c r="L493" s="556"/>
      <c r="M493" s="556"/>
      <c r="N493" s="556"/>
      <c r="O493" s="556"/>
      <c r="P493" s="556"/>
      <c r="Q493" s="556"/>
      <c r="R493" s="556"/>
      <c r="S493" s="556"/>
      <c r="T493" s="556"/>
      <c r="U493" s="556"/>
      <c r="V493" s="556"/>
      <c r="W493" s="556"/>
      <c r="X493" s="556"/>
      <c r="Y493" s="556"/>
      <c r="Z493" s="556"/>
      <c r="AA493" s="556"/>
      <c r="AB493" s="556"/>
      <c r="AC493" s="556"/>
      <c r="AD493" s="557"/>
      <c r="AE493" s="557"/>
      <c r="AF493" s="557"/>
      <c r="AG493" s="557"/>
      <c r="AH493" s="557"/>
      <c r="AI493" s="557"/>
      <c r="AJ493" s="557"/>
      <c r="AK493" s="557"/>
      <c r="AL493" s="557"/>
      <c r="AM493" s="557"/>
      <c r="AN493" s="558"/>
      <c r="AP493" s="87" t="s">
        <v>859</v>
      </c>
      <c r="AT493" s="559" t="str">
        <f t="shared" ca="1" si="91"/>
        <v>U</v>
      </c>
      <c r="AU493" s="559">
        <f t="shared" si="94"/>
        <v>477</v>
      </c>
      <c r="AV493" s="285" t="str">
        <f t="shared" ca="1" si="92"/>
        <v>U477</v>
      </c>
      <c r="AW493" s="293">
        <f t="shared" si="84"/>
        <v>7</v>
      </c>
      <c r="AX493" s="285" t="str">
        <f t="shared" ca="1" si="83"/>
        <v>7. Ownership - Capital Costs</v>
      </c>
      <c r="AY493" s="293" t="s">
        <v>1570</v>
      </c>
      <c r="AZ493" s="285" t="s">
        <v>1593</v>
      </c>
      <c r="BA493" s="285">
        <v>2036</v>
      </c>
      <c r="BB493" s="285" t="str">
        <f t="shared" ca="1" si="93"/>
        <v>7_U477_Power_control_systems_inverters_2036</v>
      </c>
      <c r="BC493" s="285" t="s">
        <v>574</v>
      </c>
      <c r="BD493" s="285"/>
      <c r="BE493" s="293" t="str">
        <f t="shared" si="90"/>
        <v>&gt;=0</v>
      </c>
      <c r="BF493" s="293" t="s">
        <v>84</v>
      </c>
      <c r="BG493" s="293" t="s">
        <v>84</v>
      </c>
    </row>
    <row r="494" spans="1:59" ht="13.5" hidden="1" thickBot="1">
      <c r="A494" s="197"/>
      <c r="B494" s="763"/>
      <c r="C494" s="249"/>
      <c r="D494" s="764"/>
      <c r="E494" s="556"/>
      <c r="F494" s="556"/>
      <c r="G494" s="556"/>
      <c r="H494" s="556"/>
      <c r="I494" s="556"/>
      <c r="J494" s="556"/>
      <c r="K494" s="556"/>
      <c r="L494" s="556"/>
      <c r="M494" s="556"/>
      <c r="N494" s="556"/>
      <c r="O494" s="556"/>
      <c r="P494" s="556"/>
      <c r="Q494" s="556"/>
      <c r="R494" s="556"/>
      <c r="S494" s="556"/>
      <c r="T494" s="556"/>
      <c r="U494" s="556"/>
      <c r="V494" s="556"/>
      <c r="W494" s="556"/>
      <c r="X494" s="556"/>
      <c r="Y494" s="556"/>
      <c r="Z494" s="556"/>
      <c r="AA494" s="556"/>
      <c r="AB494" s="556"/>
      <c r="AC494" s="556"/>
      <c r="AD494" s="557"/>
      <c r="AE494" s="557"/>
      <c r="AF494" s="557"/>
      <c r="AG494" s="557"/>
      <c r="AH494" s="557"/>
      <c r="AI494" s="557"/>
      <c r="AJ494" s="557"/>
      <c r="AK494" s="557"/>
      <c r="AL494" s="557"/>
      <c r="AM494" s="557"/>
      <c r="AN494" s="558"/>
      <c r="AP494" s="87" t="s">
        <v>859</v>
      </c>
      <c r="AT494" s="559" t="str">
        <f t="shared" ca="1" si="91"/>
        <v>V</v>
      </c>
      <c r="AU494" s="559">
        <f t="shared" si="94"/>
        <v>477</v>
      </c>
      <c r="AV494" s="285" t="str">
        <f t="shared" ca="1" si="92"/>
        <v>V477</v>
      </c>
      <c r="AW494" s="293">
        <f t="shared" si="84"/>
        <v>7</v>
      </c>
      <c r="AX494" s="285" t="str">
        <f t="shared" ca="1" si="83"/>
        <v>7. Ownership - Capital Costs</v>
      </c>
      <c r="AY494" s="293" t="s">
        <v>1570</v>
      </c>
      <c r="AZ494" s="285" t="s">
        <v>1593</v>
      </c>
      <c r="BA494" s="285">
        <v>2037</v>
      </c>
      <c r="BB494" s="285" t="str">
        <f t="shared" ca="1" si="93"/>
        <v>7_V477_Power_control_systems_inverters_2037</v>
      </c>
      <c r="BC494" s="285" t="s">
        <v>574</v>
      </c>
      <c r="BD494" s="285"/>
      <c r="BE494" s="293" t="str">
        <f t="shared" si="90"/>
        <v>&gt;=0</v>
      </c>
      <c r="BF494" s="293" t="s">
        <v>84</v>
      </c>
      <c r="BG494" s="293" t="s">
        <v>84</v>
      </c>
    </row>
    <row r="495" spans="1:59" ht="13.5" hidden="1" thickBot="1">
      <c r="A495" s="197"/>
      <c r="B495" s="763"/>
      <c r="C495" s="249"/>
      <c r="D495" s="764"/>
      <c r="E495" s="556"/>
      <c r="F495" s="556"/>
      <c r="G495" s="556"/>
      <c r="H495" s="556"/>
      <c r="I495" s="556"/>
      <c r="J495" s="556"/>
      <c r="K495" s="556"/>
      <c r="L495" s="556"/>
      <c r="M495" s="556"/>
      <c r="N495" s="556"/>
      <c r="O495" s="556"/>
      <c r="P495" s="556"/>
      <c r="Q495" s="556"/>
      <c r="R495" s="556"/>
      <c r="S495" s="556"/>
      <c r="T495" s="556"/>
      <c r="U495" s="556"/>
      <c r="V495" s="556"/>
      <c r="W495" s="556"/>
      <c r="X495" s="556"/>
      <c r="Y495" s="556"/>
      <c r="Z495" s="556"/>
      <c r="AA495" s="556"/>
      <c r="AB495" s="556"/>
      <c r="AC495" s="556"/>
      <c r="AD495" s="557"/>
      <c r="AE495" s="557"/>
      <c r="AF495" s="557"/>
      <c r="AG495" s="557"/>
      <c r="AH495" s="557"/>
      <c r="AI495" s="557"/>
      <c r="AJ495" s="557"/>
      <c r="AK495" s="557"/>
      <c r="AL495" s="557"/>
      <c r="AM495" s="557"/>
      <c r="AN495" s="558"/>
      <c r="AP495" s="87" t="s">
        <v>859</v>
      </c>
      <c r="AT495" s="559" t="str">
        <f t="shared" ca="1" si="91"/>
        <v>W</v>
      </c>
      <c r="AU495" s="559">
        <f t="shared" si="94"/>
        <v>477</v>
      </c>
      <c r="AV495" s="285" t="str">
        <f t="shared" ca="1" si="92"/>
        <v>W477</v>
      </c>
      <c r="AW495" s="293">
        <f t="shared" si="84"/>
        <v>7</v>
      </c>
      <c r="AX495" s="285" t="str">
        <f t="shared" ca="1" si="83"/>
        <v>7. Ownership - Capital Costs</v>
      </c>
      <c r="AY495" s="293" t="s">
        <v>1570</v>
      </c>
      <c r="AZ495" s="285" t="s">
        <v>1593</v>
      </c>
      <c r="BA495" s="285">
        <v>2038</v>
      </c>
      <c r="BB495" s="285" t="str">
        <f t="shared" ca="1" si="93"/>
        <v>7_W477_Power_control_systems_inverters_2038</v>
      </c>
      <c r="BC495" s="285" t="s">
        <v>574</v>
      </c>
      <c r="BD495" s="285"/>
      <c r="BE495" s="293" t="str">
        <f t="shared" si="90"/>
        <v>&gt;=0</v>
      </c>
      <c r="BF495" s="293" t="s">
        <v>84</v>
      </c>
      <c r="BG495" s="293" t="s">
        <v>84</v>
      </c>
    </row>
    <row r="496" spans="1:59" ht="13.5" hidden="1" thickBot="1">
      <c r="A496" s="197"/>
      <c r="B496" s="763"/>
      <c r="C496" s="249"/>
      <c r="D496" s="764"/>
      <c r="E496" s="556"/>
      <c r="F496" s="556"/>
      <c r="G496" s="556"/>
      <c r="H496" s="556"/>
      <c r="I496" s="556"/>
      <c r="J496" s="556"/>
      <c r="K496" s="556"/>
      <c r="L496" s="556"/>
      <c r="M496" s="556"/>
      <c r="N496" s="556"/>
      <c r="O496" s="556"/>
      <c r="P496" s="556"/>
      <c r="Q496" s="556"/>
      <c r="R496" s="556"/>
      <c r="S496" s="556"/>
      <c r="T496" s="556"/>
      <c r="U496" s="556"/>
      <c r="V496" s="556"/>
      <c r="W496" s="556"/>
      <c r="X496" s="556"/>
      <c r="Y496" s="556"/>
      <c r="Z496" s="556"/>
      <c r="AA496" s="556"/>
      <c r="AB496" s="556"/>
      <c r="AC496" s="556"/>
      <c r="AD496" s="557"/>
      <c r="AE496" s="557"/>
      <c r="AF496" s="557"/>
      <c r="AG496" s="557"/>
      <c r="AH496" s="557"/>
      <c r="AI496" s="557"/>
      <c r="AJ496" s="557"/>
      <c r="AK496" s="557"/>
      <c r="AL496" s="557"/>
      <c r="AM496" s="557"/>
      <c r="AN496" s="558"/>
      <c r="AP496" s="87" t="s">
        <v>859</v>
      </c>
      <c r="AT496" s="559" t="str">
        <f t="shared" ca="1" si="91"/>
        <v>X</v>
      </c>
      <c r="AU496" s="559">
        <f t="shared" si="94"/>
        <v>477</v>
      </c>
      <c r="AV496" s="285" t="str">
        <f t="shared" ca="1" si="92"/>
        <v>X477</v>
      </c>
      <c r="AW496" s="293">
        <f t="shared" si="84"/>
        <v>7</v>
      </c>
      <c r="AX496" s="285" t="str">
        <f t="shared" ca="1" si="83"/>
        <v>7. Ownership - Capital Costs</v>
      </c>
      <c r="AY496" s="293" t="s">
        <v>1570</v>
      </c>
      <c r="AZ496" s="285" t="s">
        <v>1593</v>
      </c>
      <c r="BA496" s="285">
        <v>2039</v>
      </c>
      <c r="BB496" s="285" t="str">
        <f t="shared" ca="1" si="93"/>
        <v>7_X477_Power_control_systems_inverters_2039</v>
      </c>
      <c r="BC496" s="285" t="s">
        <v>574</v>
      </c>
      <c r="BD496" s="285"/>
      <c r="BE496" s="293" t="str">
        <f t="shared" si="90"/>
        <v>&gt;=0</v>
      </c>
      <c r="BF496" s="293" t="s">
        <v>84</v>
      </c>
      <c r="BG496" s="293" t="s">
        <v>84</v>
      </c>
    </row>
    <row r="497" spans="1:59" ht="13.5" hidden="1" thickBot="1">
      <c r="A497" s="197"/>
      <c r="B497" s="763"/>
      <c r="C497" s="249"/>
      <c r="D497" s="764"/>
      <c r="E497" s="556"/>
      <c r="F497" s="556"/>
      <c r="G497" s="556"/>
      <c r="H497" s="556"/>
      <c r="I497" s="556"/>
      <c r="J497" s="556"/>
      <c r="K497" s="556"/>
      <c r="L497" s="556"/>
      <c r="M497" s="556"/>
      <c r="N497" s="556"/>
      <c r="O497" s="556"/>
      <c r="P497" s="556"/>
      <c r="Q497" s="556"/>
      <c r="R497" s="556"/>
      <c r="S497" s="556"/>
      <c r="T497" s="556"/>
      <c r="U497" s="556"/>
      <c r="V497" s="556"/>
      <c r="W497" s="556"/>
      <c r="X497" s="556"/>
      <c r="Y497" s="556"/>
      <c r="Z497" s="556"/>
      <c r="AA497" s="556"/>
      <c r="AB497" s="556"/>
      <c r="AC497" s="556"/>
      <c r="AD497" s="557"/>
      <c r="AE497" s="557"/>
      <c r="AF497" s="557"/>
      <c r="AG497" s="557"/>
      <c r="AH497" s="557"/>
      <c r="AI497" s="557"/>
      <c r="AJ497" s="557"/>
      <c r="AK497" s="557"/>
      <c r="AL497" s="557"/>
      <c r="AM497" s="557"/>
      <c r="AN497" s="558"/>
      <c r="AP497" s="87" t="s">
        <v>859</v>
      </c>
      <c r="AT497" s="559" t="str">
        <f t="shared" ca="1" si="91"/>
        <v>Y</v>
      </c>
      <c r="AU497" s="559">
        <f t="shared" si="94"/>
        <v>477</v>
      </c>
      <c r="AV497" s="285" t="str">
        <f t="shared" ca="1" si="92"/>
        <v>Y477</v>
      </c>
      <c r="AW497" s="293">
        <f t="shared" si="84"/>
        <v>7</v>
      </c>
      <c r="AX497" s="285" t="str">
        <f t="shared" ca="1" si="83"/>
        <v>7. Ownership - Capital Costs</v>
      </c>
      <c r="AY497" s="293" t="s">
        <v>1570</v>
      </c>
      <c r="AZ497" s="285" t="s">
        <v>1593</v>
      </c>
      <c r="BA497" s="285">
        <v>2040</v>
      </c>
      <c r="BB497" s="285" t="str">
        <f t="shared" ca="1" si="93"/>
        <v>7_Y477_Power_control_systems_inverters_2040</v>
      </c>
      <c r="BC497" s="285" t="s">
        <v>574</v>
      </c>
      <c r="BD497" s="285"/>
      <c r="BE497" s="293" t="str">
        <f t="shared" si="90"/>
        <v>&gt;=0</v>
      </c>
      <c r="BF497" s="293" t="s">
        <v>84</v>
      </c>
      <c r="BG497" s="293" t="s">
        <v>84</v>
      </c>
    </row>
    <row r="498" spans="1:59" ht="13.5" hidden="1" thickBot="1">
      <c r="A498" s="197"/>
      <c r="B498" s="763"/>
      <c r="C498" s="249"/>
      <c r="D498" s="764"/>
      <c r="E498" s="556"/>
      <c r="F498" s="556"/>
      <c r="G498" s="556"/>
      <c r="H498" s="556"/>
      <c r="I498" s="556"/>
      <c r="J498" s="556"/>
      <c r="K498" s="556"/>
      <c r="L498" s="556"/>
      <c r="M498" s="556"/>
      <c r="N498" s="556"/>
      <c r="O498" s="556"/>
      <c r="P498" s="556"/>
      <c r="Q498" s="556"/>
      <c r="R498" s="556"/>
      <c r="S498" s="556"/>
      <c r="T498" s="556"/>
      <c r="U498" s="556"/>
      <c r="V498" s="556"/>
      <c r="W498" s="556"/>
      <c r="X498" s="556"/>
      <c r="Y498" s="556"/>
      <c r="Z498" s="556"/>
      <c r="AA498" s="556"/>
      <c r="AB498" s="556"/>
      <c r="AC498" s="556"/>
      <c r="AD498" s="557"/>
      <c r="AE498" s="557"/>
      <c r="AF498" s="557"/>
      <c r="AG498" s="557"/>
      <c r="AH498" s="557"/>
      <c r="AI498" s="557"/>
      <c r="AJ498" s="557"/>
      <c r="AK498" s="557"/>
      <c r="AL498" s="557"/>
      <c r="AM498" s="557"/>
      <c r="AN498" s="558"/>
      <c r="AP498" s="87" t="s">
        <v>859</v>
      </c>
      <c r="AT498" s="559" t="str">
        <f t="shared" ca="1" si="91"/>
        <v>Z</v>
      </c>
      <c r="AU498" s="559">
        <f t="shared" si="94"/>
        <v>477</v>
      </c>
      <c r="AV498" s="285" t="str">
        <f t="shared" ca="1" si="92"/>
        <v>Z477</v>
      </c>
      <c r="AW498" s="293">
        <f t="shared" si="84"/>
        <v>7</v>
      </c>
      <c r="AX498" s="285" t="str">
        <f t="shared" ca="1" si="83"/>
        <v>7. Ownership - Capital Costs</v>
      </c>
      <c r="AY498" s="293" t="s">
        <v>1570</v>
      </c>
      <c r="AZ498" s="285" t="s">
        <v>1593</v>
      </c>
      <c r="BA498" s="285">
        <v>2041</v>
      </c>
      <c r="BB498" s="285" t="str">
        <f t="shared" ca="1" si="93"/>
        <v>7_Z477_Power_control_systems_inverters_2041</v>
      </c>
      <c r="BC498" s="285" t="s">
        <v>574</v>
      </c>
      <c r="BD498" s="285"/>
      <c r="BE498" s="293" t="str">
        <f t="shared" si="90"/>
        <v>&gt;=0</v>
      </c>
      <c r="BF498" s="293" t="s">
        <v>84</v>
      </c>
      <c r="BG498" s="293" t="s">
        <v>84</v>
      </c>
    </row>
    <row r="499" spans="1:59" ht="13.5" hidden="1" thickBot="1">
      <c r="A499" s="197"/>
      <c r="B499" s="763"/>
      <c r="C499" s="249"/>
      <c r="D499" s="764"/>
      <c r="E499" s="556"/>
      <c r="F499" s="556"/>
      <c r="G499" s="556"/>
      <c r="H499" s="556"/>
      <c r="I499" s="556"/>
      <c r="J499" s="556"/>
      <c r="K499" s="556"/>
      <c r="L499" s="556"/>
      <c r="M499" s="556"/>
      <c r="N499" s="556"/>
      <c r="O499" s="556"/>
      <c r="P499" s="556"/>
      <c r="Q499" s="556"/>
      <c r="R499" s="556"/>
      <c r="S499" s="556"/>
      <c r="T499" s="556"/>
      <c r="U499" s="556"/>
      <c r="V499" s="556"/>
      <c r="W499" s="556"/>
      <c r="X499" s="556"/>
      <c r="Y499" s="556"/>
      <c r="Z499" s="556"/>
      <c r="AA499" s="556"/>
      <c r="AB499" s="556"/>
      <c r="AC499" s="556"/>
      <c r="AD499" s="557"/>
      <c r="AE499" s="557"/>
      <c r="AF499" s="557"/>
      <c r="AG499" s="557"/>
      <c r="AH499" s="557"/>
      <c r="AI499" s="557"/>
      <c r="AJ499" s="557"/>
      <c r="AK499" s="557"/>
      <c r="AL499" s="557"/>
      <c r="AM499" s="557"/>
      <c r="AN499" s="558"/>
      <c r="AP499" s="87" t="s">
        <v>859</v>
      </c>
      <c r="AT499" s="559" t="str">
        <f t="shared" ca="1" si="91"/>
        <v>AA</v>
      </c>
      <c r="AU499" s="559">
        <f t="shared" si="94"/>
        <v>477</v>
      </c>
      <c r="AV499" s="285" t="str">
        <f t="shared" ca="1" si="92"/>
        <v>AA477</v>
      </c>
      <c r="AW499" s="293">
        <f t="shared" si="84"/>
        <v>7</v>
      </c>
      <c r="AX499" s="285" t="str">
        <f t="shared" ca="1" si="83"/>
        <v>7. Ownership - Capital Costs</v>
      </c>
      <c r="AY499" s="293" t="s">
        <v>1570</v>
      </c>
      <c r="AZ499" s="285" t="s">
        <v>1593</v>
      </c>
      <c r="BA499" s="285">
        <v>2042</v>
      </c>
      <c r="BB499" s="285" t="str">
        <f t="shared" ca="1" si="93"/>
        <v>7_AA477_Power_control_systems_inverters_2042</v>
      </c>
      <c r="BC499" s="285" t="s">
        <v>574</v>
      </c>
      <c r="BD499" s="285"/>
      <c r="BE499" s="293" t="str">
        <f t="shared" si="90"/>
        <v>&gt;=0</v>
      </c>
      <c r="BF499" s="293" t="s">
        <v>84</v>
      </c>
      <c r="BG499" s="293" t="s">
        <v>84</v>
      </c>
    </row>
    <row r="500" spans="1:59" ht="13.5" hidden="1" thickBot="1">
      <c r="A500" s="197"/>
      <c r="B500" s="763"/>
      <c r="C500" s="249"/>
      <c r="D500" s="764"/>
      <c r="E500" s="556"/>
      <c r="F500" s="556"/>
      <c r="G500" s="556"/>
      <c r="H500" s="556"/>
      <c r="I500" s="556"/>
      <c r="J500" s="556"/>
      <c r="K500" s="556"/>
      <c r="L500" s="556"/>
      <c r="M500" s="556"/>
      <c r="N500" s="556"/>
      <c r="O500" s="556"/>
      <c r="P500" s="556"/>
      <c r="Q500" s="556"/>
      <c r="R500" s="556"/>
      <c r="S500" s="556"/>
      <c r="T500" s="556"/>
      <c r="U500" s="556"/>
      <c r="V500" s="556"/>
      <c r="W500" s="556"/>
      <c r="X500" s="556"/>
      <c r="Y500" s="556"/>
      <c r="Z500" s="556"/>
      <c r="AA500" s="556"/>
      <c r="AB500" s="556"/>
      <c r="AC500" s="556"/>
      <c r="AD500" s="557"/>
      <c r="AE500" s="557"/>
      <c r="AF500" s="557"/>
      <c r="AG500" s="557"/>
      <c r="AH500" s="557"/>
      <c r="AI500" s="557"/>
      <c r="AJ500" s="557"/>
      <c r="AK500" s="557"/>
      <c r="AL500" s="557"/>
      <c r="AM500" s="557"/>
      <c r="AN500" s="558"/>
      <c r="AP500" s="87" t="s">
        <v>859</v>
      </c>
      <c r="AT500" s="559" t="str">
        <f t="shared" ca="1" si="91"/>
        <v>AB</v>
      </c>
      <c r="AU500" s="559">
        <f t="shared" si="94"/>
        <v>477</v>
      </c>
      <c r="AV500" s="285" t="str">
        <f t="shared" ca="1" si="92"/>
        <v>AB477</v>
      </c>
      <c r="AW500" s="293">
        <f t="shared" si="84"/>
        <v>7</v>
      </c>
      <c r="AX500" s="285" t="str">
        <f t="shared" ref="AX500:AX563" ca="1" si="95">MID(CELL("filename",AW500),FIND("]",CELL("filename",AW500))+1,256)</f>
        <v>7. Ownership - Capital Costs</v>
      </c>
      <c r="AY500" s="293" t="s">
        <v>1570</v>
      </c>
      <c r="AZ500" s="285" t="s">
        <v>1593</v>
      </c>
      <c r="BA500" s="285">
        <v>2043</v>
      </c>
      <c r="BB500" s="285" t="str">
        <f t="shared" ca="1" si="93"/>
        <v>7_AB477_Power_control_systems_inverters_2043</v>
      </c>
      <c r="BC500" s="285" t="s">
        <v>574</v>
      </c>
      <c r="BD500" s="285"/>
      <c r="BE500" s="293" t="str">
        <f t="shared" si="90"/>
        <v>&gt;=0</v>
      </c>
      <c r="BF500" s="293" t="s">
        <v>84</v>
      </c>
      <c r="BG500" s="293" t="s">
        <v>84</v>
      </c>
    </row>
    <row r="501" spans="1:59" ht="13.5" hidden="1" thickBot="1">
      <c r="A501" s="197"/>
      <c r="B501" s="763"/>
      <c r="C501" s="249"/>
      <c r="D501" s="764"/>
      <c r="E501" s="556"/>
      <c r="F501" s="556"/>
      <c r="G501" s="556"/>
      <c r="H501" s="556"/>
      <c r="I501" s="556"/>
      <c r="J501" s="556"/>
      <c r="K501" s="556"/>
      <c r="L501" s="556"/>
      <c r="M501" s="556"/>
      <c r="N501" s="556"/>
      <c r="O501" s="556"/>
      <c r="P501" s="556"/>
      <c r="Q501" s="556"/>
      <c r="R501" s="556"/>
      <c r="S501" s="556"/>
      <c r="T501" s="556"/>
      <c r="U501" s="556"/>
      <c r="V501" s="556"/>
      <c r="W501" s="556"/>
      <c r="X501" s="556"/>
      <c r="Y501" s="556"/>
      <c r="Z501" s="556"/>
      <c r="AA501" s="556"/>
      <c r="AB501" s="556"/>
      <c r="AC501" s="556"/>
      <c r="AD501" s="557"/>
      <c r="AE501" s="557"/>
      <c r="AF501" s="557"/>
      <c r="AG501" s="557"/>
      <c r="AH501" s="557"/>
      <c r="AI501" s="557"/>
      <c r="AJ501" s="557"/>
      <c r="AK501" s="557"/>
      <c r="AL501" s="557"/>
      <c r="AM501" s="557"/>
      <c r="AN501" s="558"/>
      <c r="AP501" s="87" t="s">
        <v>859</v>
      </c>
      <c r="AT501" s="559" t="str">
        <f t="shared" ca="1" si="91"/>
        <v>AC</v>
      </c>
      <c r="AU501" s="559">
        <f t="shared" si="94"/>
        <v>477</v>
      </c>
      <c r="AV501" s="285" t="str">
        <f t="shared" ca="1" si="92"/>
        <v>AC477</v>
      </c>
      <c r="AW501" s="293">
        <f t="shared" si="84"/>
        <v>7</v>
      </c>
      <c r="AX501" s="285" t="str">
        <f t="shared" ca="1" si="95"/>
        <v>7. Ownership - Capital Costs</v>
      </c>
      <c r="AY501" s="293" t="s">
        <v>1570</v>
      </c>
      <c r="AZ501" s="285" t="s">
        <v>1593</v>
      </c>
      <c r="BA501" s="285">
        <v>2044</v>
      </c>
      <c r="BB501" s="285" t="str">
        <f t="shared" ca="1" si="93"/>
        <v>7_AC477_Power_control_systems_inverters_2044</v>
      </c>
      <c r="BC501" s="285" t="s">
        <v>574</v>
      </c>
      <c r="BD501" s="285"/>
      <c r="BE501" s="293" t="str">
        <f t="shared" si="90"/>
        <v>&gt;=0</v>
      </c>
      <c r="BF501" s="293" t="s">
        <v>84</v>
      </c>
      <c r="BG501" s="293" t="s">
        <v>84</v>
      </c>
    </row>
    <row r="502" spans="1:59" ht="13.5" hidden="1" thickBot="1">
      <c r="A502" s="197"/>
      <c r="B502" s="763"/>
      <c r="C502" s="249"/>
      <c r="D502" s="764"/>
      <c r="E502" s="556"/>
      <c r="F502" s="556"/>
      <c r="G502" s="556"/>
      <c r="H502" s="556"/>
      <c r="I502" s="556"/>
      <c r="J502" s="556"/>
      <c r="K502" s="556"/>
      <c r="L502" s="556"/>
      <c r="M502" s="556"/>
      <c r="N502" s="556"/>
      <c r="O502" s="556"/>
      <c r="P502" s="556"/>
      <c r="Q502" s="556"/>
      <c r="R502" s="556"/>
      <c r="S502" s="556"/>
      <c r="T502" s="556"/>
      <c r="U502" s="556"/>
      <c r="V502" s="556"/>
      <c r="W502" s="556"/>
      <c r="X502" s="556"/>
      <c r="Y502" s="556"/>
      <c r="Z502" s="556"/>
      <c r="AA502" s="556"/>
      <c r="AB502" s="556"/>
      <c r="AC502" s="556"/>
      <c r="AD502" s="557"/>
      <c r="AE502" s="557"/>
      <c r="AF502" s="557"/>
      <c r="AG502" s="557"/>
      <c r="AH502" s="557"/>
      <c r="AI502" s="557"/>
      <c r="AJ502" s="557"/>
      <c r="AK502" s="557"/>
      <c r="AL502" s="557"/>
      <c r="AM502" s="557"/>
      <c r="AN502" s="558"/>
      <c r="AP502" s="87" t="s">
        <v>859</v>
      </c>
      <c r="AT502" s="559" t="str">
        <f t="shared" ca="1" si="91"/>
        <v>AD</v>
      </c>
      <c r="AU502" s="559">
        <f t="shared" si="94"/>
        <v>477</v>
      </c>
      <c r="AV502" s="285" t="str">
        <f t="shared" ca="1" si="92"/>
        <v>AD477</v>
      </c>
      <c r="AW502" s="293">
        <f t="shared" si="84"/>
        <v>7</v>
      </c>
      <c r="AX502" s="285" t="str">
        <f t="shared" ca="1" si="95"/>
        <v>7. Ownership - Capital Costs</v>
      </c>
      <c r="AY502" s="293" t="s">
        <v>1570</v>
      </c>
      <c r="AZ502" s="285" t="s">
        <v>1593</v>
      </c>
      <c r="BA502" s="285">
        <v>2045</v>
      </c>
      <c r="BB502" s="285" t="str">
        <f t="shared" ca="1" si="93"/>
        <v>7_AD477_Power_control_systems_inverters_2045</v>
      </c>
      <c r="BC502" s="285" t="s">
        <v>574</v>
      </c>
      <c r="BD502" s="285"/>
      <c r="BE502" s="293" t="str">
        <f t="shared" si="90"/>
        <v>&gt;=0</v>
      </c>
      <c r="BF502" s="293" t="s">
        <v>84</v>
      </c>
      <c r="BG502" s="293" t="s">
        <v>84</v>
      </c>
    </row>
    <row r="503" spans="1:59" ht="13.5" hidden="1" thickBot="1">
      <c r="A503" s="197"/>
      <c r="B503" s="763"/>
      <c r="C503" s="249"/>
      <c r="D503" s="764"/>
      <c r="E503" s="556"/>
      <c r="F503" s="556"/>
      <c r="G503" s="556"/>
      <c r="H503" s="556"/>
      <c r="I503" s="556"/>
      <c r="J503" s="556"/>
      <c r="K503" s="556"/>
      <c r="L503" s="556"/>
      <c r="M503" s="556"/>
      <c r="N503" s="556"/>
      <c r="O503" s="556"/>
      <c r="P503" s="556"/>
      <c r="Q503" s="556"/>
      <c r="R503" s="556"/>
      <c r="S503" s="556"/>
      <c r="T503" s="556"/>
      <c r="U503" s="556"/>
      <c r="V503" s="556"/>
      <c r="W503" s="556"/>
      <c r="X503" s="556"/>
      <c r="Y503" s="556"/>
      <c r="Z503" s="556"/>
      <c r="AA503" s="556"/>
      <c r="AB503" s="556"/>
      <c r="AC503" s="556"/>
      <c r="AD503" s="557"/>
      <c r="AE503" s="557"/>
      <c r="AF503" s="557"/>
      <c r="AG503" s="557"/>
      <c r="AH503" s="557"/>
      <c r="AI503" s="557"/>
      <c r="AJ503" s="557"/>
      <c r="AK503" s="557"/>
      <c r="AL503" s="557"/>
      <c r="AM503" s="557"/>
      <c r="AN503" s="558"/>
      <c r="AP503" s="87" t="s">
        <v>859</v>
      </c>
      <c r="AT503" s="559" t="str">
        <f t="shared" ca="1" si="91"/>
        <v>AE</v>
      </c>
      <c r="AU503" s="559">
        <f t="shared" si="94"/>
        <v>477</v>
      </c>
      <c r="AV503" s="285" t="str">
        <f t="shared" ca="1" si="92"/>
        <v>AE477</v>
      </c>
      <c r="AW503" s="293">
        <f t="shared" si="84"/>
        <v>7</v>
      </c>
      <c r="AX503" s="285" t="str">
        <f t="shared" ca="1" si="95"/>
        <v>7. Ownership - Capital Costs</v>
      </c>
      <c r="AY503" s="293" t="s">
        <v>1570</v>
      </c>
      <c r="AZ503" s="285" t="s">
        <v>1593</v>
      </c>
      <c r="BA503" s="285">
        <v>2046</v>
      </c>
      <c r="BB503" s="285" t="str">
        <f t="shared" ca="1" si="93"/>
        <v>7_AE477_Power_control_systems_inverters_2046</v>
      </c>
      <c r="BC503" s="285" t="s">
        <v>574</v>
      </c>
      <c r="BD503" s="285"/>
      <c r="BE503" s="293" t="str">
        <f t="shared" si="90"/>
        <v>&gt;=0</v>
      </c>
      <c r="BF503" s="293" t="s">
        <v>84</v>
      </c>
      <c r="BG503" s="293" t="s">
        <v>84</v>
      </c>
    </row>
    <row r="504" spans="1:59" ht="13.5" hidden="1" thickBot="1">
      <c r="A504" s="197"/>
      <c r="B504" s="763"/>
      <c r="C504" s="249"/>
      <c r="D504" s="764"/>
      <c r="E504" s="556"/>
      <c r="F504" s="556"/>
      <c r="G504" s="556"/>
      <c r="H504" s="556"/>
      <c r="I504" s="556"/>
      <c r="J504" s="556"/>
      <c r="K504" s="556"/>
      <c r="L504" s="556"/>
      <c r="M504" s="556"/>
      <c r="N504" s="556"/>
      <c r="O504" s="556"/>
      <c r="P504" s="556"/>
      <c r="Q504" s="556"/>
      <c r="R504" s="556"/>
      <c r="S504" s="556"/>
      <c r="T504" s="556"/>
      <c r="U504" s="556"/>
      <c r="V504" s="556"/>
      <c r="W504" s="556"/>
      <c r="X504" s="556"/>
      <c r="Y504" s="556"/>
      <c r="Z504" s="556"/>
      <c r="AA504" s="556"/>
      <c r="AB504" s="556"/>
      <c r="AC504" s="556"/>
      <c r="AD504" s="557"/>
      <c r="AE504" s="557"/>
      <c r="AF504" s="557"/>
      <c r="AG504" s="557"/>
      <c r="AH504" s="557"/>
      <c r="AI504" s="557"/>
      <c r="AJ504" s="557"/>
      <c r="AK504" s="557"/>
      <c r="AL504" s="557"/>
      <c r="AM504" s="557"/>
      <c r="AN504" s="558"/>
      <c r="AP504" s="87" t="s">
        <v>859</v>
      </c>
      <c r="AT504" s="559" t="str">
        <f t="shared" ca="1" si="91"/>
        <v>AF</v>
      </c>
      <c r="AU504" s="559">
        <f t="shared" si="94"/>
        <v>477</v>
      </c>
      <c r="AV504" s="285" t="str">
        <f t="shared" ca="1" si="92"/>
        <v>AF477</v>
      </c>
      <c r="AW504" s="293">
        <f t="shared" si="84"/>
        <v>7</v>
      </c>
      <c r="AX504" s="285" t="str">
        <f t="shared" ca="1" si="95"/>
        <v>7. Ownership - Capital Costs</v>
      </c>
      <c r="AY504" s="293" t="s">
        <v>1570</v>
      </c>
      <c r="AZ504" s="285" t="s">
        <v>1593</v>
      </c>
      <c r="BA504" s="285">
        <v>2047</v>
      </c>
      <c r="BB504" s="285" t="str">
        <f t="shared" ca="1" si="93"/>
        <v>7_AF477_Power_control_systems_inverters_2047</v>
      </c>
      <c r="BC504" s="285" t="s">
        <v>574</v>
      </c>
      <c r="BD504" s="285"/>
      <c r="BE504" s="293" t="str">
        <f t="shared" si="90"/>
        <v>&gt;=0</v>
      </c>
      <c r="BF504" s="293" t="s">
        <v>84</v>
      </c>
      <c r="BG504" s="293" t="s">
        <v>84</v>
      </c>
    </row>
    <row r="505" spans="1:59" ht="13.5" hidden="1" thickBot="1">
      <c r="A505" s="197"/>
      <c r="B505" s="763"/>
      <c r="C505" s="249"/>
      <c r="D505" s="764"/>
      <c r="E505" s="556"/>
      <c r="F505" s="556"/>
      <c r="G505" s="556"/>
      <c r="H505" s="556"/>
      <c r="I505" s="556"/>
      <c r="J505" s="556"/>
      <c r="K505" s="556"/>
      <c r="L505" s="556"/>
      <c r="M505" s="556"/>
      <c r="N505" s="556"/>
      <c r="O505" s="556"/>
      <c r="P505" s="556"/>
      <c r="Q505" s="556"/>
      <c r="R505" s="556"/>
      <c r="S505" s="556"/>
      <c r="T505" s="556"/>
      <c r="U505" s="556"/>
      <c r="V505" s="556"/>
      <c r="W505" s="556"/>
      <c r="X505" s="556"/>
      <c r="Y505" s="556"/>
      <c r="Z505" s="556"/>
      <c r="AA505" s="556"/>
      <c r="AB505" s="556"/>
      <c r="AC505" s="556"/>
      <c r="AD505" s="557"/>
      <c r="AE505" s="557"/>
      <c r="AF505" s="557"/>
      <c r="AG505" s="557"/>
      <c r="AH505" s="557"/>
      <c r="AI505" s="557"/>
      <c r="AJ505" s="557"/>
      <c r="AK505" s="557"/>
      <c r="AL505" s="557"/>
      <c r="AM505" s="557"/>
      <c r="AN505" s="558"/>
      <c r="AP505" s="87" t="s">
        <v>859</v>
      </c>
      <c r="AT505" s="559" t="str">
        <f t="shared" ca="1" si="91"/>
        <v>AG</v>
      </c>
      <c r="AU505" s="559">
        <f t="shared" si="94"/>
        <v>477</v>
      </c>
      <c r="AV505" s="285" t="str">
        <f t="shared" ca="1" si="92"/>
        <v>AG477</v>
      </c>
      <c r="AW505" s="293">
        <f t="shared" ref="AW505:AW511" si="96">$AW$5</f>
        <v>7</v>
      </c>
      <c r="AX505" s="285" t="str">
        <f t="shared" ca="1" si="95"/>
        <v>7. Ownership - Capital Costs</v>
      </c>
      <c r="AY505" s="293" t="s">
        <v>1570</v>
      </c>
      <c r="AZ505" s="285" t="s">
        <v>1593</v>
      </c>
      <c r="BA505" s="285">
        <v>2048</v>
      </c>
      <c r="BB505" s="285" t="str">
        <f t="shared" ca="1" si="93"/>
        <v>7_AG477_Power_control_systems_inverters_2048</v>
      </c>
      <c r="BC505" s="285" t="s">
        <v>574</v>
      </c>
      <c r="BD505" s="285"/>
      <c r="BE505" s="293" t="str">
        <f t="shared" si="90"/>
        <v>&gt;=0</v>
      </c>
      <c r="BF505" s="293" t="s">
        <v>84</v>
      </c>
      <c r="BG505" s="293" t="s">
        <v>84</v>
      </c>
    </row>
    <row r="506" spans="1:59" ht="13.5" hidden="1" thickBot="1">
      <c r="A506" s="197"/>
      <c r="B506" s="763"/>
      <c r="C506" s="249"/>
      <c r="D506" s="764"/>
      <c r="E506" s="556"/>
      <c r="F506" s="556"/>
      <c r="G506" s="556"/>
      <c r="H506" s="556"/>
      <c r="I506" s="556"/>
      <c r="J506" s="556"/>
      <c r="K506" s="556"/>
      <c r="L506" s="556"/>
      <c r="M506" s="556"/>
      <c r="N506" s="556"/>
      <c r="O506" s="556"/>
      <c r="P506" s="556"/>
      <c r="Q506" s="556"/>
      <c r="R506" s="556"/>
      <c r="S506" s="556"/>
      <c r="T506" s="556"/>
      <c r="U506" s="556"/>
      <c r="V506" s="556"/>
      <c r="W506" s="556"/>
      <c r="X506" s="556"/>
      <c r="Y506" s="556"/>
      <c r="Z506" s="556"/>
      <c r="AA506" s="556"/>
      <c r="AB506" s="556"/>
      <c r="AC506" s="556"/>
      <c r="AD506" s="557"/>
      <c r="AE506" s="557"/>
      <c r="AF506" s="557"/>
      <c r="AG506" s="557"/>
      <c r="AH506" s="557"/>
      <c r="AI506" s="557"/>
      <c r="AJ506" s="557"/>
      <c r="AK506" s="557"/>
      <c r="AL506" s="557"/>
      <c r="AM506" s="557"/>
      <c r="AN506" s="558"/>
      <c r="AP506" s="87" t="s">
        <v>859</v>
      </c>
      <c r="AT506" s="559" t="str">
        <f t="shared" ca="1" si="91"/>
        <v>AH</v>
      </c>
      <c r="AU506" s="559">
        <f t="shared" si="94"/>
        <v>477</v>
      </c>
      <c r="AV506" s="285" t="str">
        <f t="shared" ca="1" si="92"/>
        <v>AH477</v>
      </c>
      <c r="AW506" s="293">
        <f t="shared" si="96"/>
        <v>7</v>
      </c>
      <c r="AX506" s="285" t="str">
        <f t="shared" ca="1" si="95"/>
        <v>7. Ownership - Capital Costs</v>
      </c>
      <c r="AY506" s="293" t="s">
        <v>1570</v>
      </c>
      <c r="AZ506" s="285" t="s">
        <v>1593</v>
      </c>
      <c r="BA506" s="285">
        <v>2049</v>
      </c>
      <c r="BB506" s="285" t="str">
        <f t="shared" ca="1" si="93"/>
        <v>7_AH477_Power_control_systems_inverters_2049</v>
      </c>
      <c r="BC506" s="285" t="s">
        <v>574</v>
      </c>
      <c r="BD506" s="285"/>
      <c r="BE506" s="293" t="str">
        <f t="shared" si="90"/>
        <v>&gt;=0</v>
      </c>
      <c r="BF506" s="293" t="s">
        <v>84</v>
      </c>
      <c r="BG506" s="293" t="s">
        <v>84</v>
      </c>
    </row>
    <row r="507" spans="1:59" ht="13.5" hidden="1" thickBot="1">
      <c r="A507" s="197"/>
      <c r="B507" s="763"/>
      <c r="C507" s="249"/>
      <c r="D507" s="764"/>
      <c r="E507" s="556"/>
      <c r="F507" s="556"/>
      <c r="G507" s="556"/>
      <c r="H507" s="556"/>
      <c r="I507" s="556"/>
      <c r="J507" s="556"/>
      <c r="K507" s="556"/>
      <c r="L507" s="556"/>
      <c r="M507" s="556"/>
      <c r="N507" s="556"/>
      <c r="O507" s="556"/>
      <c r="P507" s="556"/>
      <c r="Q507" s="556"/>
      <c r="R507" s="556"/>
      <c r="S507" s="556"/>
      <c r="T507" s="556"/>
      <c r="U507" s="556"/>
      <c r="V507" s="556"/>
      <c r="W507" s="556"/>
      <c r="X507" s="556"/>
      <c r="Y507" s="556"/>
      <c r="Z507" s="556"/>
      <c r="AA507" s="556"/>
      <c r="AB507" s="556"/>
      <c r="AC507" s="556"/>
      <c r="AD507" s="557"/>
      <c r="AE507" s="557"/>
      <c r="AF507" s="557"/>
      <c r="AG507" s="557"/>
      <c r="AH507" s="557"/>
      <c r="AI507" s="557"/>
      <c r="AJ507" s="557"/>
      <c r="AK507" s="557"/>
      <c r="AL507" s="557"/>
      <c r="AM507" s="557"/>
      <c r="AN507" s="558"/>
      <c r="AP507" s="87" t="s">
        <v>859</v>
      </c>
      <c r="AT507" s="559" t="str">
        <f t="shared" ca="1" si="91"/>
        <v>AI</v>
      </c>
      <c r="AU507" s="559">
        <f t="shared" si="94"/>
        <v>477</v>
      </c>
      <c r="AV507" s="285" t="str">
        <f t="shared" ca="1" si="92"/>
        <v>AI477</v>
      </c>
      <c r="AW507" s="293">
        <f t="shared" si="96"/>
        <v>7</v>
      </c>
      <c r="AX507" s="285" t="str">
        <f t="shared" ca="1" si="95"/>
        <v>7. Ownership - Capital Costs</v>
      </c>
      <c r="AY507" s="293" t="s">
        <v>1570</v>
      </c>
      <c r="AZ507" s="285" t="s">
        <v>1593</v>
      </c>
      <c r="BA507" s="285">
        <v>2050</v>
      </c>
      <c r="BB507" s="285" t="str">
        <f t="shared" ca="1" si="93"/>
        <v>7_AI477_Power_control_systems_inverters_2050</v>
      </c>
      <c r="BC507" s="285" t="s">
        <v>574</v>
      </c>
      <c r="BD507" s="285"/>
      <c r="BE507" s="293" t="str">
        <f t="shared" si="90"/>
        <v>&gt;=0</v>
      </c>
      <c r="BF507" s="293" t="s">
        <v>84</v>
      </c>
      <c r="BG507" s="293" t="s">
        <v>84</v>
      </c>
    </row>
    <row r="508" spans="1:59" ht="13.5" hidden="1" thickBot="1">
      <c r="A508" s="197"/>
      <c r="B508" s="763"/>
      <c r="C508" s="249"/>
      <c r="D508" s="764"/>
      <c r="E508" s="556"/>
      <c r="F508" s="556"/>
      <c r="G508" s="556"/>
      <c r="H508" s="556"/>
      <c r="I508" s="556"/>
      <c r="J508" s="556"/>
      <c r="K508" s="556"/>
      <c r="L508" s="556"/>
      <c r="M508" s="556"/>
      <c r="N508" s="556"/>
      <c r="O508" s="556"/>
      <c r="P508" s="556"/>
      <c r="Q508" s="556"/>
      <c r="R508" s="556"/>
      <c r="S508" s="556"/>
      <c r="T508" s="556"/>
      <c r="U508" s="556"/>
      <c r="V508" s="556"/>
      <c r="W508" s="556"/>
      <c r="X508" s="556"/>
      <c r="Y508" s="556"/>
      <c r="Z508" s="556"/>
      <c r="AA508" s="556"/>
      <c r="AB508" s="556"/>
      <c r="AC508" s="556"/>
      <c r="AD508" s="557"/>
      <c r="AE508" s="557"/>
      <c r="AF508" s="557"/>
      <c r="AG508" s="557"/>
      <c r="AH508" s="557"/>
      <c r="AI508" s="557"/>
      <c r="AJ508" s="557"/>
      <c r="AK508" s="557"/>
      <c r="AL508" s="557"/>
      <c r="AM508" s="557"/>
      <c r="AN508" s="558"/>
      <c r="AP508" s="87" t="s">
        <v>859</v>
      </c>
      <c r="AT508" s="559" t="str">
        <f t="shared" ca="1" si="91"/>
        <v>AJ</v>
      </c>
      <c r="AU508" s="559">
        <f t="shared" si="94"/>
        <v>477</v>
      </c>
      <c r="AV508" s="285" t="str">
        <f t="shared" ca="1" si="92"/>
        <v>AJ477</v>
      </c>
      <c r="AW508" s="293">
        <f t="shared" si="96"/>
        <v>7</v>
      </c>
      <c r="AX508" s="285" t="str">
        <f t="shared" ca="1" si="95"/>
        <v>7. Ownership - Capital Costs</v>
      </c>
      <c r="AY508" s="293" t="s">
        <v>1570</v>
      </c>
      <c r="AZ508" s="285" t="s">
        <v>1593</v>
      </c>
      <c r="BA508" s="285">
        <v>2051</v>
      </c>
      <c r="BB508" s="285" t="str">
        <f t="shared" ca="1" si="93"/>
        <v>7_AJ477_Power_control_systems_inverters_2051</v>
      </c>
      <c r="BC508" s="285" t="s">
        <v>574</v>
      </c>
      <c r="BD508" s="285"/>
      <c r="BE508" s="293" t="str">
        <f t="shared" si="90"/>
        <v>&gt;=0</v>
      </c>
      <c r="BF508" s="293" t="s">
        <v>84</v>
      </c>
      <c r="BG508" s="293" t="s">
        <v>84</v>
      </c>
    </row>
    <row r="509" spans="1:59" ht="13.5" hidden="1" thickBot="1">
      <c r="A509" s="197"/>
      <c r="B509" s="763"/>
      <c r="C509" s="249"/>
      <c r="D509" s="764"/>
      <c r="E509" s="556"/>
      <c r="F509" s="556"/>
      <c r="G509" s="556"/>
      <c r="H509" s="556"/>
      <c r="I509" s="556"/>
      <c r="J509" s="556"/>
      <c r="K509" s="556"/>
      <c r="L509" s="556"/>
      <c r="M509" s="556"/>
      <c r="N509" s="556"/>
      <c r="O509" s="556"/>
      <c r="P509" s="556"/>
      <c r="Q509" s="556"/>
      <c r="R509" s="556"/>
      <c r="S509" s="556"/>
      <c r="T509" s="556"/>
      <c r="U509" s="556"/>
      <c r="V509" s="556"/>
      <c r="W509" s="556"/>
      <c r="X509" s="556"/>
      <c r="Y509" s="556"/>
      <c r="Z509" s="556"/>
      <c r="AA509" s="556"/>
      <c r="AB509" s="556"/>
      <c r="AC509" s="556"/>
      <c r="AD509" s="557"/>
      <c r="AE509" s="557"/>
      <c r="AF509" s="557"/>
      <c r="AG509" s="557"/>
      <c r="AH509" s="557"/>
      <c r="AI509" s="557"/>
      <c r="AJ509" s="557"/>
      <c r="AK509" s="557"/>
      <c r="AL509" s="557"/>
      <c r="AM509" s="557"/>
      <c r="AN509" s="558"/>
      <c r="AP509" s="87" t="s">
        <v>859</v>
      </c>
      <c r="AT509" s="559" t="str">
        <f t="shared" ca="1" si="91"/>
        <v>AK</v>
      </c>
      <c r="AU509" s="559">
        <f t="shared" si="94"/>
        <v>477</v>
      </c>
      <c r="AV509" s="285" t="str">
        <f t="shared" ca="1" si="92"/>
        <v>AK477</v>
      </c>
      <c r="AW509" s="293">
        <f t="shared" si="96"/>
        <v>7</v>
      </c>
      <c r="AX509" s="285" t="str">
        <f t="shared" ca="1" si="95"/>
        <v>7. Ownership - Capital Costs</v>
      </c>
      <c r="AY509" s="293" t="s">
        <v>1570</v>
      </c>
      <c r="AZ509" s="285" t="s">
        <v>1593</v>
      </c>
      <c r="BA509" s="285">
        <v>2052</v>
      </c>
      <c r="BB509" s="285" t="str">
        <f t="shared" ca="1" si="93"/>
        <v>7_AK477_Power_control_systems_inverters_2052</v>
      </c>
      <c r="BC509" s="285" t="s">
        <v>574</v>
      </c>
      <c r="BD509" s="285"/>
      <c r="BE509" s="293" t="str">
        <f t="shared" si="90"/>
        <v>&gt;=0</v>
      </c>
      <c r="BF509" s="293" t="s">
        <v>84</v>
      </c>
      <c r="BG509" s="293" t="s">
        <v>84</v>
      </c>
    </row>
    <row r="510" spans="1:59" ht="13.5" hidden="1" thickBot="1">
      <c r="A510" s="197"/>
      <c r="B510" s="763"/>
      <c r="C510" s="249"/>
      <c r="D510" s="764"/>
      <c r="E510" s="556"/>
      <c r="F510" s="556"/>
      <c r="G510" s="556"/>
      <c r="H510" s="556"/>
      <c r="I510" s="556"/>
      <c r="J510" s="556"/>
      <c r="K510" s="556"/>
      <c r="L510" s="556"/>
      <c r="M510" s="556"/>
      <c r="N510" s="556"/>
      <c r="O510" s="556"/>
      <c r="P510" s="556"/>
      <c r="Q510" s="556"/>
      <c r="R510" s="556"/>
      <c r="S510" s="556"/>
      <c r="T510" s="556"/>
      <c r="U510" s="556"/>
      <c r="V510" s="556"/>
      <c r="W510" s="556"/>
      <c r="X510" s="556"/>
      <c r="Y510" s="556"/>
      <c r="Z510" s="556"/>
      <c r="AA510" s="556"/>
      <c r="AB510" s="556"/>
      <c r="AC510" s="556"/>
      <c r="AD510" s="557"/>
      <c r="AE510" s="557"/>
      <c r="AF510" s="557"/>
      <c r="AG510" s="557"/>
      <c r="AH510" s="557"/>
      <c r="AI510" s="557"/>
      <c r="AJ510" s="557"/>
      <c r="AK510" s="557"/>
      <c r="AL510" s="557"/>
      <c r="AM510" s="557"/>
      <c r="AN510" s="558"/>
      <c r="AP510" s="87" t="s">
        <v>859</v>
      </c>
      <c r="AT510" s="559" t="str">
        <f t="shared" ca="1" si="91"/>
        <v>AL</v>
      </c>
      <c r="AU510" s="559">
        <f t="shared" si="94"/>
        <v>477</v>
      </c>
      <c r="AV510" s="285" t="str">
        <f t="shared" ca="1" si="92"/>
        <v>AL477</v>
      </c>
      <c r="AW510" s="293">
        <f t="shared" si="96"/>
        <v>7</v>
      </c>
      <c r="AX510" s="285" t="str">
        <f t="shared" ca="1" si="95"/>
        <v>7. Ownership - Capital Costs</v>
      </c>
      <c r="AY510" s="293" t="s">
        <v>1570</v>
      </c>
      <c r="AZ510" s="285" t="s">
        <v>1593</v>
      </c>
      <c r="BA510" s="285">
        <v>2053</v>
      </c>
      <c r="BB510" s="285" t="str">
        <f t="shared" ca="1" si="93"/>
        <v>7_AL477_Power_control_systems_inverters_2053</v>
      </c>
      <c r="BC510" s="285" t="s">
        <v>574</v>
      </c>
      <c r="BD510" s="285"/>
      <c r="BE510" s="293" t="str">
        <f t="shared" si="90"/>
        <v>&gt;=0</v>
      </c>
      <c r="BF510" s="293" t="s">
        <v>84</v>
      </c>
      <c r="BG510" s="293" t="s">
        <v>84</v>
      </c>
    </row>
    <row r="511" spans="1:59" ht="13.5" hidden="1" thickBot="1">
      <c r="A511" s="197"/>
      <c r="B511" s="763"/>
      <c r="C511" s="249"/>
      <c r="D511" s="764"/>
      <c r="E511" s="556"/>
      <c r="F511" s="556"/>
      <c r="G511" s="556"/>
      <c r="H511" s="556"/>
      <c r="I511" s="556"/>
      <c r="J511" s="556"/>
      <c r="K511" s="556"/>
      <c r="L511" s="556"/>
      <c r="M511" s="556"/>
      <c r="N511" s="556"/>
      <c r="O511" s="556"/>
      <c r="P511" s="556"/>
      <c r="Q511" s="556"/>
      <c r="R511" s="556"/>
      <c r="S511" s="556"/>
      <c r="T511" s="556"/>
      <c r="U511" s="556"/>
      <c r="V511" s="556"/>
      <c r="W511" s="556"/>
      <c r="X511" s="556"/>
      <c r="Y511" s="556"/>
      <c r="Z511" s="556"/>
      <c r="AA511" s="556"/>
      <c r="AB511" s="556"/>
      <c r="AC511" s="556"/>
      <c r="AD511" s="557"/>
      <c r="AE511" s="557"/>
      <c r="AF511" s="557"/>
      <c r="AG511" s="557"/>
      <c r="AH511" s="557"/>
      <c r="AI511" s="557"/>
      <c r="AJ511" s="557"/>
      <c r="AK511" s="557"/>
      <c r="AL511" s="557"/>
      <c r="AM511" s="557"/>
      <c r="AN511" s="558"/>
      <c r="AP511" s="87" t="s">
        <v>859</v>
      </c>
      <c r="AT511" s="559" t="str">
        <f t="shared" ca="1" si="91"/>
        <v>AM</v>
      </c>
      <c r="AU511" s="559">
        <f t="shared" si="94"/>
        <v>477</v>
      </c>
      <c r="AV511" s="285" t="str">
        <f t="shared" ca="1" si="92"/>
        <v>AM477</v>
      </c>
      <c r="AW511" s="293">
        <f t="shared" si="96"/>
        <v>7</v>
      </c>
      <c r="AX511" s="285" t="str">
        <f t="shared" ca="1" si="95"/>
        <v>7. Ownership - Capital Costs</v>
      </c>
      <c r="AY511" s="293" t="s">
        <v>1570</v>
      </c>
      <c r="AZ511" s="285" t="s">
        <v>1593</v>
      </c>
      <c r="BA511" s="285">
        <v>2054</v>
      </c>
      <c r="BB511" s="285" t="str">
        <f t="shared" ca="1" si="93"/>
        <v>7_AM477_Power_control_systems_inverters_2054</v>
      </c>
      <c r="BC511" s="285" t="s">
        <v>574</v>
      </c>
      <c r="BD511" s="285"/>
      <c r="BE511" s="293" t="str">
        <f t="shared" si="90"/>
        <v>&gt;=0</v>
      </c>
      <c r="BF511" s="293" t="s">
        <v>84</v>
      </c>
      <c r="BG511" s="293" t="s">
        <v>84</v>
      </c>
    </row>
    <row r="512" spans="1:59" ht="13.5" hidden="1" thickBot="1">
      <c r="A512" s="197"/>
      <c r="B512" s="763"/>
      <c r="C512" s="249"/>
      <c r="D512" s="764"/>
      <c r="E512" s="556"/>
      <c r="F512" s="556"/>
      <c r="G512" s="556"/>
      <c r="H512" s="556"/>
      <c r="I512" s="556"/>
      <c r="J512" s="556"/>
      <c r="K512" s="556"/>
      <c r="L512" s="556"/>
      <c r="M512" s="556"/>
      <c r="N512" s="556"/>
      <c r="O512" s="556"/>
      <c r="P512" s="556"/>
      <c r="Q512" s="556"/>
      <c r="R512" s="556"/>
      <c r="S512" s="556"/>
      <c r="T512" s="556"/>
      <c r="U512" s="556"/>
      <c r="V512" s="556"/>
      <c r="W512" s="556"/>
      <c r="X512" s="556"/>
      <c r="Y512" s="556"/>
      <c r="Z512" s="556"/>
      <c r="AA512" s="556"/>
      <c r="AB512" s="556"/>
      <c r="AC512" s="556"/>
      <c r="AD512" s="557"/>
      <c r="AE512" s="557"/>
      <c r="AF512" s="557"/>
      <c r="AG512" s="557"/>
      <c r="AH512" s="557"/>
      <c r="AI512" s="557"/>
      <c r="AJ512" s="557"/>
      <c r="AK512" s="557"/>
      <c r="AL512" s="557"/>
      <c r="AM512" s="557"/>
      <c r="AN512" s="558"/>
      <c r="AP512" s="87" t="s">
        <v>859</v>
      </c>
      <c r="AT512" s="559" t="str">
        <f t="shared" ca="1" si="91"/>
        <v>AN</v>
      </c>
      <c r="AU512" s="559">
        <f t="shared" si="94"/>
        <v>477</v>
      </c>
      <c r="AV512" s="285" t="str">
        <f t="shared" ca="1" si="92"/>
        <v>AN477</v>
      </c>
      <c r="AW512" s="293">
        <v>7</v>
      </c>
      <c r="AX512" s="285" t="str">
        <f t="shared" ca="1" si="95"/>
        <v>7. Ownership - Capital Costs</v>
      </c>
      <c r="AY512" s="293" t="s">
        <v>1570</v>
      </c>
      <c r="AZ512" s="285" t="s">
        <v>1593</v>
      </c>
      <c r="BA512" s="285" t="s">
        <v>1572</v>
      </c>
      <c r="BB512" s="285" t="str">
        <f t="shared" ca="1" si="93"/>
        <v>7_AN477_Power_control_systems_inverters_Additional_Info</v>
      </c>
      <c r="BC512" s="293" t="s">
        <v>255</v>
      </c>
      <c r="BD512" s="293">
        <v>100</v>
      </c>
      <c r="BF512" s="293" t="s">
        <v>84</v>
      </c>
      <c r="BG512" s="293" t="s">
        <v>84</v>
      </c>
    </row>
    <row r="513" spans="1:59" ht="13.5" thickBot="1">
      <c r="A513" s="197">
        <f>+A477+1</f>
        <v>16</v>
      </c>
      <c r="B513" s="763"/>
      <c r="C513" s="249" t="s">
        <v>1594</v>
      </c>
      <c r="D513" s="764" t="s">
        <v>1569</v>
      </c>
      <c r="E513" s="540"/>
      <c r="F513" s="540"/>
      <c r="G513" s="540"/>
      <c r="H513" s="540"/>
      <c r="I513" s="540"/>
      <c r="J513" s="540"/>
      <c r="K513" s="540"/>
      <c r="L513" s="540"/>
      <c r="M513" s="540"/>
      <c r="N513" s="540"/>
      <c r="O513" s="540"/>
      <c r="P513" s="540"/>
      <c r="Q513" s="540"/>
      <c r="R513" s="540"/>
      <c r="S513" s="540"/>
      <c r="T513" s="540"/>
      <c r="U513" s="540"/>
      <c r="V513" s="540"/>
      <c r="W513" s="540"/>
      <c r="X513" s="540"/>
      <c r="Y513" s="540"/>
      <c r="Z513" s="540"/>
      <c r="AA513" s="540"/>
      <c r="AB513" s="540"/>
      <c r="AC513" s="540"/>
      <c r="AD513" s="541"/>
      <c r="AE513" s="541"/>
      <c r="AF513" s="541"/>
      <c r="AG513" s="541"/>
      <c r="AH513" s="541"/>
      <c r="AI513" s="541"/>
      <c r="AJ513" s="541"/>
      <c r="AK513" s="541"/>
      <c r="AL513" s="541"/>
      <c r="AM513" s="541"/>
      <c r="AN513" s="246"/>
      <c r="AR513" s="87" t="s">
        <v>40</v>
      </c>
      <c r="AS513" s="560" t="str">
        <f ca="1">SUBSTITUTE(CELL("address",E513),"$","")</f>
        <v>E513</v>
      </c>
      <c r="AT513" s="561" t="str">
        <f ca="1">CHAR(CODE(AS513))</f>
        <v>E</v>
      </c>
      <c r="AU513" s="561">
        <f>ROW(AS513)</f>
        <v>513</v>
      </c>
      <c r="AV513" s="562" t="str">
        <f ca="1">CONCATENATE(AT513&amp;AU513)</f>
        <v>E513</v>
      </c>
      <c r="AW513" s="555">
        <f t="shared" ref="AW513:AW576" si="97">$AW$5</f>
        <v>7</v>
      </c>
      <c r="AX513" s="562" t="str">
        <f t="shared" ca="1" si="95"/>
        <v>7. Ownership - Capital Costs</v>
      </c>
      <c r="AY513" s="555" t="s">
        <v>1570</v>
      </c>
      <c r="AZ513" s="562" t="s">
        <v>1595</v>
      </c>
      <c r="BA513" s="562">
        <v>2020</v>
      </c>
      <c r="BB513" s="562" t="str">
        <f ca="1">AW513&amp;"_"&amp;AV513&amp;"_"&amp;AZ513&amp;"_"&amp;BA513</f>
        <v>7_E513_Steam_turbine_2020</v>
      </c>
      <c r="BC513" s="562" t="s">
        <v>574</v>
      </c>
      <c r="BD513" s="562"/>
      <c r="BE513" s="555" t="str">
        <f t="shared" ref="BE513:BE547" si="98">"&gt;=0"</f>
        <v>&gt;=0</v>
      </c>
      <c r="BF513" s="555" t="s">
        <v>84</v>
      </c>
      <c r="BG513" s="555" t="s">
        <v>84</v>
      </c>
    </row>
    <row r="514" spans="1:59" ht="13.5" hidden="1" thickBot="1">
      <c r="A514" s="197"/>
      <c r="B514" s="763"/>
      <c r="C514" s="249"/>
      <c r="D514" s="764"/>
      <c r="E514" s="556"/>
      <c r="F514" s="556"/>
      <c r="G514" s="556"/>
      <c r="H514" s="556"/>
      <c r="I514" s="556"/>
      <c r="J514" s="556"/>
      <c r="K514" s="556"/>
      <c r="L514" s="556"/>
      <c r="M514" s="556"/>
      <c r="N514" s="556"/>
      <c r="O514" s="556"/>
      <c r="P514" s="556"/>
      <c r="Q514" s="556"/>
      <c r="R514" s="556"/>
      <c r="S514" s="556"/>
      <c r="T514" s="556"/>
      <c r="U514" s="556"/>
      <c r="V514" s="556"/>
      <c r="W514" s="556"/>
      <c r="X514" s="556"/>
      <c r="Y514" s="556"/>
      <c r="Z514" s="556"/>
      <c r="AA514" s="556"/>
      <c r="AB514" s="556"/>
      <c r="AC514" s="556"/>
      <c r="AD514" s="557"/>
      <c r="AE514" s="557"/>
      <c r="AF514" s="557"/>
      <c r="AG514" s="557"/>
      <c r="AH514" s="557"/>
      <c r="AI514" s="557"/>
      <c r="AJ514" s="557"/>
      <c r="AK514" s="557"/>
      <c r="AL514" s="557"/>
      <c r="AM514" s="557"/>
      <c r="AN514" s="558"/>
      <c r="AP514" s="87" t="s">
        <v>859</v>
      </c>
      <c r="AT514" s="559" t="str">
        <f t="shared" ref="AT514:AT548" ca="1" si="99">IF(AT513="Z","AA",IF(LEN(AT513)=1,CHAR(CODE(AT513)+1),IF(RIGHT(AT513,1)="Z",CHAR(CODE(LEFT(AT513,1))+1),LEFT(AT513,1))&amp;CHAR(65+MOD(CODE(RIGHT(AT513,1))+1-65,26))))</f>
        <v>F</v>
      </c>
      <c r="AU514" s="559">
        <f>AU513</f>
        <v>513</v>
      </c>
      <c r="AV514" s="285" t="str">
        <f t="shared" ref="AV514:AV548" ca="1" si="100">CONCATENATE(AT514&amp;AU514)</f>
        <v>F513</v>
      </c>
      <c r="AW514" s="293">
        <f t="shared" si="97"/>
        <v>7</v>
      </c>
      <c r="AX514" s="285" t="str">
        <f t="shared" ca="1" si="95"/>
        <v>7. Ownership - Capital Costs</v>
      </c>
      <c r="AY514" s="293" t="s">
        <v>1570</v>
      </c>
      <c r="AZ514" s="285" t="s">
        <v>1595</v>
      </c>
      <c r="BA514" s="285">
        <v>2021</v>
      </c>
      <c r="BB514" s="285" t="str">
        <f t="shared" ref="BB514:BB548" ca="1" si="101">AW514&amp;"_"&amp;AV514&amp;"_"&amp;AZ514&amp;"_"&amp;BA514</f>
        <v>7_F513_Steam_turbine_2021</v>
      </c>
      <c r="BC514" s="285" t="s">
        <v>574</v>
      </c>
      <c r="BD514" s="285"/>
      <c r="BE514" s="293" t="str">
        <f t="shared" si="98"/>
        <v>&gt;=0</v>
      </c>
      <c r="BF514" s="293" t="s">
        <v>84</v>
      </c>
      <c r="BG514" s="293" t="s">
        <v>84</v>
      </c>
    </row>
    <row r="515" spans="1:59" ht="13.5" hidden="1" thickBot="1">
      <c r="A515" s="197"/>
      <c r="B515" s="763"/>
      <c r="C515" s="249"/>
      <c r="D515" s="764"/>
      <c r="E515" s="556"/>
      <c r="F515" s="556"/>
      <c r="G515" s="556"/>
      <c r="H515" s="556"/>
      <c r="I515" s="556"/>
      <c r="J515" s="556"/>
      <c r="K515" s="556"/>
      <c r="L515" s="556"/>
      <c r="M515" s="556"/>
      <c r="N515" s="556"/>
      <c r="O515" s="556"/>
      <c r="P515" s="556"/>
      <c r="Q515" s="556"/>
      <c r="R515" s="556"/>
      <c r="S515" s="556"/>
      <c r="T515" s="556"/>
      <c r="U515" s="556"/>
      <c r="V515" s="556"/>
      <c r="W515" s="556"/>
      <c r="X515" s="556"/>
      <c r="Y515" s="556"/>
      <c r="Z515" s="556"/>
      <c r="AA515" s="556"/>
      <c r="AB515" s="556"/>
      <c r="AC515" s="556"/>
      <c r="AD515" s="557"/>
      <c r="AE515" s="557"/>
      <c r="AF515" s="557"/>
      <c r="AG515" s="557"/>
      <c r="AH515" s="557"/>
      <c r="AI515" s="557"/>
      <c r="AJ515" s="557"/>
      <c r="AK515" s="557"/>
      <c r="AL515" s="557"/>
      <c r="AM515" s="557"/>
      <c r="AN515" s="558"/>
      <c r="AP515" s="87" t="s">
        <v>859</v>
      </c>
      <c r="AT515" s="559" t="str">
        <f t="shared" ca="1" si="99"/>
        <v>G</v>
      </c>
      <c r="AU515" s="559">
        <f t="shared" ref="AU515:AU548" si="102">AU514</f>
        <v>513</v>
      </c>
      <c r="AV515" s="285" t="str">
        <f t="shared" ca="1" si="100"/>
        <v>G513</v>
      </c>
      <c r="AW515" s="293">
        <f t="shared" si="97"/>
        <v>7</v>
      </c>
      <c r="AX515" s="285" t="str">
        <f t="shared" ca="1" si="95"/>
        <v>7. Ownership - Capital Costs</v>
      </c>
      <c r="AY515" s="293" t="s">
        <v>1570</v>
      </c>
      <c r="AZ515" s="285" t="s">
        <v>1595</v>
      </c>
      <c r="BA515" s="285">
        <v>2022</v>
      </c>
      <c r="BB515" s="285" t="str">
        <f t="shared" ca="1" si="101"/>
        <v>7_G513_Steam_turbine_2022</v>
      </c>
      <c r="BC515" s="285" t="s">
        <v>574</v>
      </c>
      <c r="BD515" s="285"/>
      <c r="BE515" s="293" t="str">
        <f t="shared" si="98"/>
        <v>&gt;=0</v>
      </c>
      <c r="BF515" s="293" t="s">
        <v>84</v>
      </c>
      <c r="BG515" s="293" t="s">
        <v>84</v>
      </c>
    </row>
    <row r="516" spans="1:59" ht="13.5" hidden="1" thickBot="1">
      <c r="A516" s="197"/>
      <c r="B516" s="763"/>
      <c r="C516" s="249"/>
      <c r="D516" s="764"/>
      <c r="E516" s="556"/>
      <c r="F516" s="556"/>
      <c r="G516" s="556"/>
      <c r="H516" s="556"/>
      <c r="I516" s="556"/>
      <c r="J516" s="556"/>
      <c r="K516" s="556"/>
      <c r="L516" s="556"/>
      <c r="M516" s="556"/>
      <c r="N516" s="556"/>
      <c r="O516" s="556"/>
      <c r="P516" s="556"/>
      <c r="Q516" s="556"/>
      <c r="R516" s="556"/>
      <c r="S516" s="556"/>
      <c r="T516" s="556"/>
      <c r="U516" s="556"/>
      <c r="V516" s="556"/>
      <c r="W516" s="556"/>
      <c r="X516" s="556"/>
      <c r="Y516" s="556"/>
      <c r="Z516" s="556"/>
      <c r="AA516" s="556"/>
      <c r="AB516" s="556"/>
      <c r="AC516" s="556"/>
      <c r="AD516" s="557"/>
      <c r="AE516" s="557"/>
      <c r="AF516" s="557"/>
      <c r="AG516" s="557"/>
      <c r="AH516" s="557"/>
      <c r="AI516" s="557"/>
      <c r="AJ516" s="557"/>
      <c r="AK516" s="557"/>
      <c r="AL516" s="557"/>
      <c r="AM516" s="557"/>
      <c r="AN516" s="558"/>
      <c r="AP516" s="87" t="s">
        <v>859</v>
      </c>
      <c r="AT516" s="559" t="str">
        <f t="shared" ca="1" si="99"/>
        <v>H</v>
      </c>
      <c r="AU516" s="559">
        <f t="shared" si="102"/>
        <v>513</v>
      </c>
      <c r="AV516" s="285" t="str">
        <f t="shared" ca="1" si="100"/>
        <v>H513</v>
      </c>
      <c r="AW516" s="293">
        <f t="shared" si="97"/>
        <v>7</v>
      </c>
      <c r="AX516" s="285" t="str">
        <f t="shared" ca="1" si="95"/>
        <v>7. Ownership - Capital Costs</v>
      </c>
      <c r="AY516" s="293" t="s">
        <v>1570</v>
      </c>
      <c r="AZ516" s="285" t="s">
        <v>1595</v>
      </c>
      <c r="BA516" s="285">
        <v>2023</v>
      </c>
      <c r="BB516" s="285" t="str">
        <f t="shared" ca="1" si="101"/>
        <v>7_H513_Steam_turbine_2023</v>
      </c>
      <c r="BC516" s="285" t="s">
        <v>574</v>
      </c>
      <c r="BD516" s="285"/>
      <c r="BE516" s="293" t="str">
        <f t="shared" si="98"/>
        <v>&gt;=0</v>
      </c>
      <c r="BF516" s="293" t="s">
        <v>84</v>
      </c>
      <c r="BG516" s="293" t="s">
        <v>84</v>
      </c>
    </row>
    <row r="517" spans="1:59" ht="13.5" hidden="1" thickBot="1">
      <c r="A517" s="197"/>
      <c r="B517" s="763"/>
      <c r="C517" s="249"/>
      <c r="D517" s="764"/>
      <c r="E517" s="556"/>
      <c r="F517" s="556"/>
      <c r="G517" s="556"/>
      <c r="H517" s="556"/>
      <c r="I517" s="556"/>
      <c r="J517" s="556"/>
      <c r="K517" s="556"/>
      <c r="L517" s="556"/>
      <c r="M517" s="556"/>
      <c r="N517" s="556"/>
      <c r="O517" s="556"/>
      <c r="P517" s="556"/>
      <c r="Q517" s="556"/>
      <c r="R517" s="556"/>
      <c r="S517" s="556"/>
      <c r="T517" s="556"/>
      <c r="U517" s="556"/>
      <c r="V517" s="556"/>
      <c r="W517" s="556"/>
      <c r="X517" s="556"/>
      <c r="Y517" s="556"/>
      <c r="Z517" s="556"/>
      <c r="AA517" s="556"/>
      <c r="AB517" s="556"/>
      <c r="AC517" s="556"/>
      <c r="AD517" s="557"/>
      <c r="AE517" s="557"/>
      <c r="AF517" s="557"/>
      <c r="AG517" s="557"/>
      <c r="AH517" s="557"/>
      <c r="AI517" s="557"/>
      <c r="AJ517" s="557"/>
      <c r="AK517" s="557"/>
      <c r="AL517" s="557"/>
      <c r="AM517" s="557"/>
      <c r="AN517" s="558"/>
      <c r="AP517" s="87" t="s">
        <v>859</v>
      </c>
      <c r="AT517" s="559" t="str">
        <f t="shared" ca="1" si="99"/>
        <v>I</v>
      </c>
      <c r="AU517" s="559">
        <f t="shared" si="102"/>
        <v>513</v>
      </c>
      <c r="AV517" s="285" t="str">
        <f t="shared" ca="1" si="100"/>
        <v>I513</v>
      </c>
      <c r="AW517" s="293">
        <f t="shared" si="97"/>
        <v>7</v>
      </c>
      <c r="AX517" s="285" t="str">
        <f t="shared" ca="1" si="95"/>
        <v>7. Ownership - Capital Costs</v>
      </c>
      <c r="AY517" s="293" t="s">
        <v>1570</v>
      </c>
      <c r="AZ517" s="285" t="s">
        <v>1595</v>
      </c>
      <c r="BA517" s="285">
        <v>2024</v>
      </c>
      <c r="BB517" s="285" t="str">
        <f t="shared" ca="1" si="101"/>
        <v>7_I513_Steam_turbine_2024</v>
      </c>
      <c r="BC517" s="285" t="s">
        <v>574</v>
      </c>
      <c r="BD517" s="285"/>
      <c r="BE517" s="293" t="str">
        <f t="shared" si="98"/>
        <v>&gt;=0</v>
      </c>
      <c r="BF517" s="293" t="s">
        <v>84</v>
      </c>
      <c r="BG517" s="293" t="s">
        <v>84</v>
      </c>
    </row>
    <row r="518" spans="1:59" ht="13.5" hidden="1" thickBot="1">
      <c r="A518" s="197"/>
      <c r="B518" s="763"/>
      <c r="C518" s="249"/>
      <c r="D518" s="764"/>
      <c r="E518" s="556"/>
      <c r="F518" s="556"/>
      <c r="G518" s="556"/>
      <c r="H518" s="556"/>
      <c r="I518" s="556"/>
      <c r="J518" s="556"/>
      <c r="K518" s="556"/>
      <c r="L518" s="556"/>
      <c r="M518" s="556"/>
      <c r="N518" s="556"/>
      <c r="O518" s="556"/>
      <c r="P518" s="556"/>
      <c r="Q518" s="556"/>
      <c r="R518" s="556"/>
      <c r="S518" s="556"/>
      <c r="T518" s="556"/>
      <c r="U518" s="556"/>
      <c r="V518" s="556"/>
      <c r="W518" s="556"/>
      <c r="X518" s="556"/>
      <c r="Y518" s="556"/>
      <c r="Z518" s="556"/>
      <c r="AA518" s="556"/>
      <c r="AB518" s="556"/>
      <c r="AC518" s="556"/>
      <c r="AD518" s="557"/>
      <c r="AE518" s="557"/>
      <c r="AF518" s="557"/>
      <c r="AG518" s="557"/>
      <c r="AH518" s="557"/>
      <c r="AI518" s="557"/>
      <c r="AJ518" s="557"/>
      <c r="AK518" s="557"/>
      <c r="AL518" s="557"/>
      <c r="AM518" s="557"/>
      <c r="AN518" s="558"/>
      <c r="AP518" s="87" t="s">
        <v>859</v>
      </c>
      <c r="AT518" s="559" t="str">
        <f t="shared" ca="1" si="99"/>
        <v>J</v>
      </c>
      <c r="AU518" s="559">
        <f t="shared" si="102"/>
        <v>513</v>
      </c>
      <c r="AV518" s="285" t="str">
        <f t="shared" ca="1" si="100"/>
        <v>J513</v>
      </c>
      <c r="AW518" s="293">
        <f t="shared" si="97"/>
        <v>7</v>
      </c>
      <c r="AX518" s="285" t="str">
        <f t="shared" ca="1" si="95"/>
        <v>7. Ownership - Capital Costs</v>
      </c>
      <c r="AY518" s="293" t="s">
        <v>1570</v>
      </c>
      <c r="AZ518" s="285" t="s">
        <v>1595</v>
      </c>
      <c r="BA518" s="285">
        <v>2025</v>
      </c>
      <c r="BB518" s="285" t="str">
        <f t="shared" ca="1" si="101"/>
        <v>7_J513_Steam_turbine_2025</v>
      </c>
      <c r="BC518" s="285" t="s">
        <v>574</v>
      </c>
      <c r="BD518" s="285"/>
      <c r="BE518" s="293" t="str">
        <f t="shared" si="98"/>
        <v>&gt;=0</v>
      </c>
      <c r="BF518" s="293" t="s">
        <v>84</v>
      </c>
      <c r="BG518" s="293" t="s">
        <v>84</v>
      </c>
    </row>
    <row r="519" spans="1:59" ht="13.5" hidden="1" thickBot="1">
      <c r="A519" s="197"/>
      <c r="B519" s="763"/>
      <c r="C519" s="249"/>
      <c r="D519" s="764"/>
      <c r="E519" s="556"/>
      <c r="F519" s="556"/>
      <c r="G519" s="556"/>
      <c r="H519" s="556"/>
      <c r="I519" s="556"/>
      <c r="J519" s="556"/>
      <c r="K519" s="556"/>
      <c r="L519" s="556"/>
      <c r="M519" s="556"/>
      <c r="N519" s="556"/>
      <c r="O519" s="556"/>
      <c r="P519" s="556"/>
      <c r="Q519" s="556"/>
      <c r="R519" s="556"/>
      <c r="S519" s="556"/>
      <c r="T519" s="556"/>
      <c r="U519" s="556"/>
      <c r="V519" s="556"/>
      <c r="W519" s="556"/>
      <c r="X519" s="556"/>
      <c r="Y519" s="556"/>
      <c r="Z519" s="556"/>
      <c r="AA519" s="556"/>
      <c r="AB519" s="556"/>
      <c r="AC519" s="556"/>
      <c r="AD519" s="557"/>
      <c r="AE519" s="557"/>
      <c r="AF519" s="557"/>
      <c r="AG519" s="557"/>
      <c r="AH519" s="557"/>
      <c r="AI519" s="557"/>
      <c r="AJ519" s="557"/>
      <c r="AK519" s="557"/>
      <c r="AL519" s="557"/>
      <c r="AM519" s="557"/>
      <c r="AN519" s="558"/>
      <c r="AP519" s="87" t="s">
        <v>859</v>
      </c>
      <c r="AT519" s="559" t="str">
        <f t="shared" ca="1" si="99"/>
        <v>K</v>
      </c>
      <c r="AU519" s="559">
        <f t="shared" si="102"/>
        <v>513</v>
      </c>
      <c r="AV519" s="285" t="str">
        <f t="shared" ca="1" si="100"/>
        <v>K513</v>
      </c>
      <c r="AW519" s="293">
        <f t="shared" si="97"/>
        <v>7</v>
      </c>
      <c r="AX519" s="285" t="str">
        <f t="shared" ca="1" si="95"/>
        <v>7. Ownership - Capital Costs</v>
      </c>
      <c r="AY519" s="293" t="s">
        <v>1570</v>
      </c>
      <c r="AZ519" s="285" t="s">
        <v>1595</v>
      </c>
      <c r="BA519" s="285">
        <v>2026</v>
      </c>
      <c r="BB519" s="285" t="str">
        <f t="shared" ca="1" si="101"/>
        <v>7_K513_Steam_turbine_2026</v>
      </c>
      <c r="BC519" s="285" t="s">
        <v>574</v>
      </c>
      <c r="BD519" s="285"/>
      <c r="BE519" s="293" t="str">
        <f t="shared" si="98"/>
        <v>&gt;=0</v>
      </c>
      <c r="BF519" s="293" t="s">
        <v>84</v>
      </c>
      <c r="BG519" s="293" t="s">
        <v>84</v>
      </c>
    </row>
    <row r="520" spans="1:59" ht="13.5" hidden="1" thickBot="1">
      <c r="A520" s="197"/>
      <c r="B520" s="763"/>
      <c r="C520" s="249"/>
      <c r="D520" s="764"/>
      <c r="E520" s="556"/>
      <c r="F520" s="556"/>
      <c r="G520" s="556"/>
      <c r="H520" s="556"/>
      <c r="I520" s="556"/>
      <c r="J520" s="556"/>
      <c r="K520" s="556"/>
      <c r="L520" s="556"/>
      <c r="M520" s="556"/>
      <c r="N520" s="556"/>
      <c r="O520" s="556"/>
      <c r="P520" s="556"/>
      <c r="Q520" s="556"/>
      <c r="R520" s="556"/>
      <c r="S520" s="556"/>
      <c r="T520" s="556"/>
      <c r="U520" s="556"/>
      <c r="V520" s="556"/>
      <c r="W520" s="556"/>
      <c r="X520" s="556"/>
      <c r="Y520" s="556"/>
      <c r="Z520" s="556"/>
      <c r="AA520" s="556"/>
      <c r="AB520" s="556"/>
      <c r="AC520" s="556"/>
      <c r="AD520" s="557"/>
      <c r="AE520" s="557"/>
      <c r="AF520" s="557"/>
      <c r="AG520" s="557"/>
      <c r="AH520" s="557"/>
      <c r="AI520" s="557"/>
      <c r="AJ520" s="557"/>
      <c r="AK520" s="557"/>
      <c r="AL520" s="557"/>
      <c r="AM520" s="557"/>
      <c r="AN520" s="558"/>
      <c r="AP520" s="87" t="s">
        <v>859</v>
      </c>
      <c r="AT520" s="559" t="str">
        <f t="shared" ca="1" si="99"/>
        <v>L</v>
      </c>
      <c r="AU520" s="559">
        <f t="shared" si="102"/>
        <v>513</v>
      </c>
      <c r="AV520" s="285" t="str">
        <f t="shared" ca="1" si="100"/>
        <v>L513</v>
      </c>
      <c r="AW520" s="293">
        <f t="shared" si="97"/>
        <v>7</v>
      </c>
      <c r="AX520" s="285" t="str">
        <f t="shared" ca="1" si="95"/>
        <v>7. Ownership - Capital Costs</v>
      </c>
      <c r="AY520" s="293" t="s">
        <v>1570</v>
      </c>
      <c r="AZ520" s="285" t="s">
        <v>1595</v>
      </c>
      <c r="BA520" s="285">
        <v>2027</v>
      </c>
      <c r="BB520" s="285" t="str">
        <f t="shared" ca="1" si="101"/>
        <v>7_L513_Steam_turbine_2027</v>
      </c>
      <c r="BC520" s="285" t="s">
        <v>574</v>
      </c>
      <c r="BD520" s="285"/>
      <c r="BE520" s="293" t="str">
        <f t="shared" si="98"/>
        <v>&gt;=0</v>
      </c>
      <c r="BF520" s="293" t="s">
        <v>84</v>
      </c>
      <c r="BG520" s="293" t="s">
        <v>84</v>
      </c>
    </row>
    <row r="521" spans="1:59" ht="13.5" hidden="1" thickBot="1">
      <c r="A521" s="197"/>
      <c r="B521" s="763"/>
      <c r="C521" s="249"/>
      <c r="D521" s="764"/>
      <c r="E521" s="556"/>
      <c r="F521" s="556"/>
      <c r="G521" s="556"/>
      <c r="H521" s="556"/>
      <c r="I521" s="556"/>
      <c r="J521" s="556"/>
      <c r="K521" s="556"/>
      <c r="L521" s="556"/>
      <c r="M521" s="556"/>
      <c r="N521" s="556"/>
      <c r="O521" s="556"/>
      <c r="P521" s="556"/>
      <c r="Q521" s="556"/>
      <c r="R521" s="556"/>
      <c r="S521" s="556"/>
      <c r="T521" s="556"/>
      <c r="U521" s="556"/>
      <c r="V521" s="556"/>
      <c r="W521" s="556"/>
      <c r="X521" s="556"/>
      <c r="Y521" s="556"/>
      <c r="Z521" s="556"/>
      <c r="AA521" s="556"/>
      <c r="AB521" s="556"/>
      <c r="AC521" s="556"/>
      <c r="AD521" s="557"/>
      <c r="AE521" s="557"/>
      <c r="AF521" s="557"/>
      <c r="AG521" s="557"/>
      <c r="AH521" s="557"/>
      <c r="AI521" s="557"/>
      <c r="AJ521" s="557"/>
      <c r="AK521" s="557"/>
      <c r="AL521" s="557"/>
      <c r="AM521" s="557"/>
      <c r="AN521" s="558"/>
      <c r="AP521" s="87" t="s">
        <v>859</v>
      </c>
      <c r="AT521" s="559" t="str">
        <f t="shared" ca="1" si="99"/>
        <v>M</v>
      </c>
      <c r="AU521" s="559">
        <f t="shared" si="102"/>
        <v>513</v>
      </c>
      <c r="AV521" s="285" t="str">
        <f t="shared" ca="1" si="100"/>
        <v>M513</v>
      </c>
      <c r="AW521" s="293">
        <f t="shared" si="97"/>
        <v>7</v>
      </c>
      <c r="AX521" s="285" t="str">
        <f t="shared" ca="1" si="95"/>
        <v>7. Ownership - Capital Costs</v>
      </c>
      <c r="AY521" s="293" t="s">
        <v>1570</v>
      </c>
      <c r="AZ521" s="285" t="s">
        <v>1595</v>
      </c>
      <c r="BA521" s="285">
        <v>2028</v>
      </c>
      <c r="BB521" s="285" t="str">
        <f t="shared" ca="1" si="101"/>
        <v>7_M513_Steam_turbine_2028</v>
      </c>
      <c r="BC521" s="285" t="s">
        <v>574</v>
      </c>
      <c r="BD521" s="285"/>
      <c r="BE521" s="293" t="str">
        <f t="shared" si="98"/>
        <v>&gt;=0</v>
      </c>
      <c r="BF521" s="293" t="s">
        <v>84</v>
      </c>
      <c r="BG521" s="293" t="s">
        <v>84</v>
      </c>
    </row>
    <row r="522" spans="1:59" ht="13.5" hidden="1" thickBot="1">
      <c r="A522" s="197"/>
      <c r="B522" s="763"/>
      <c r="C522" s="249"/>
      <c r="D522" s="764"/>
      <c r="E522" s="556"/>
      <c r="F522" s="556"/>
      <c r="G522" s="556"/>
      <c r="H522" s="556"/>
      <c r="I522" s="556"/>
      <c r="J522" s="556"/>
      <c r="K522" s="556"/>
      <c r="L522" s="556"/>
      <c r="M522" s="556"/>
      <c r="N522" s="556"/>
      <c r="O522" s="556"/>
      <c r="P522" s="556"/>
      <c r="Q522" s="556"/>
      <c r="R522" s="556"/>
      <c r="S522" s="556"/>
      <c r="T522" s="556"/>
      <c r="U522" s="556"/>
      <c r="V522" s="556"/>
      <c r="W522" s="556"/>
      <c r="X522" s="556"/>
      <c r="Y522" s="556"/>
      <c r="Z522" s="556"/>
      <c r="AA522" s="556"/>
      <c r="AB522" s="556"/>
      <c r="AC522" s="556"/>
      <c r="AD522" s="557"/>
      <c r="AE522" s="557"/>
      <c r="AF522" s="557"/>
      <c r="AG522" s="557"/>
      <c r="AH522" s="557"/>
      <c r="AI522" s="557"/>
      <c r="AJ522" s="557"/>
      <c r="AK522" s="557"/>
      <c r="AL522" s="557"/>
      <c r="AM522" s="557"/>
      <c r="AN522" s="558"/>
      <c r="AP522" s="87" t="s">
        <v>859</v>
      </c>
      <c r="AT522" s="559" t="str">
        <f t="shared" ca="1" si="99"/>
        <v>N</v>
      </c>
      <c r="AU522" s="559">
        <f t="shared" si="102"/>
        <v>513</v>
      </c>
      <c r="AV522" s="285" t="str">
        <f t="shared" ca="1" si="100"/>
        <v>N513</v>
      </c>
      <c r="AW522" s="293">
        <f t="shared" si="97"/>
        <v>7</v>
      </c>
      <c r="AX522" s="285" t="str">
        <f t="shared" ca="1" si="95"/>
        <v>7. Ownership - Capital Costs</v>
      </c>
      <c r="AY522" s="293" t="s">
        <v>1570</v>
      </c>
      <c r="AZ522" s="285" t="s">
        <v>1595</v>
      </c>
      <c r="BA522" s="285">
        <v>2029</v>
      </c>
      <c r="BB522" s="285" t="str">
        <f t="shared" ca="1" si="101"/>
        <v>7_N513_Steam_turbine_2029</v>
      </c>
      <c r="BC522" s="285" t="s">
        <v>574</v>
      </c>
      <c r="BD522" s="285"/>
      <c r="BE522" s="293" t="str">
        <f t="shared" si="98"/>
        <v>&gt;=0</v>
      </c>
      <c r="BF522" s="293" t="s">
        <v>84</v>
      </c>
      <c r="BG522" s="293" t="s">
        <v>84</v>
      </c>
    </row>
    <row r="523" spans="1:59" ht="13.5" hidden="1" thickBot="1">
      <c r="A523" s="197"/>
      <c r="B523" s="763"/>
      <c r="C523" s="249"/>
      <c r="D523" s="764"/>
      <c r="E523" s="556"/>
      <c r="F523" s="556"/>
      <c r="G523" s="556"/>
      <c r="H523" s="556"/>
      <c r="I523" s="556"/>
      <c r="J523" s="556"/>
      <c r="K523" s="556"/>
      <c r="L523" s="556"/>
      <c r="M523" s="556"/>
      <c r="N523" s="556"/>
      <c r="O523" s="556"/>
      <c r="P523" s="556"/>
      <c r="Q523" s="556"/>
      <c r="R523" s="556"/>
      <c r="S523" s="556"/>
      <c r="T523" s="556"/>
      <c r="U523" s="556"/>
      <c r="V523" s="556"/>
      <c r="W523" s="556"/>
      <c r="X523" s="556"/>
      <c r="Y523" s="556"/>
      <c r="Z523" s="556"/>
      <c r="AA523" s="556"/>
      <c r="AB523" s="556"/>
      <c r="AC523" s="556"/>
      <c r="AD523" s="557"/>
      <c r="AE523" s="557"/>
      <c r="AF523" s="557"/>
      <c r="AG523" s="557"/>
      <c r="AH523" s="557"/>
      <c r="AI523" s="557"/>
      <c r="AJ523" s="557"/>
      <c r="AK523" s="557"/>
      <c r="AL523" s="557"/>
      <c r="AM523" s="557"/>
      <c r="AN523" s="558"/>
      <c r="AP523" s="87" t="s">
        <v>859</v>
      </c>
      <c r="AT523" s="559" t="str">
        <f t="shared" ca="1" si="99"/>
        <v>O</v>
      </c>
      <c r="AU523" s="559">
        <f t="shared" si="102"/>
        <v>513</v>
      </c>
      <c r="AV523" s="285" t="str">
        <f t="shared" ca="1" si="100"/>
        <v>O513</v>
      </c>
      <c r="AW523" s="293">
        <f t="shared" si="97"/>
        <v>7</v>
      </c>
      <c r="AX523" s="285" t="str">
        <f t="shared" ca="1" si="95"/>
        <v>7. Ownership - Capital Costs</v>
      </c>
      <c r="AY523" s="293" t="s">
        <v>1570</v>
      </c>
      <c r="AZ523" s="285" t="s">
        <v>1595</v>
      </c>
      <c r="BA523" s="285">
        <v>2030</v>
      </c>
      <c r="BB523" s="285" t="str">
        <f t="shared" ca="1" si="101"/>
        <v>7_O513_Steam_turbine_2030</v>
      </c>
      <c r="BC523" s="285" t="s">
        <v>574</v>
      </c>
      <c r="BD523" s="285"/>
      <c r="BE523" s="293" t="str">
        <f t="shared" si="98"/>
        <v>&gt;=0</v>
      </c>
      <c r="BF523" s="293" t="s">
        <v>84</v>
      </c>
      <c r="BG523" s="293" t="s">
        <v>84</v>
      </c>
    </row>
    <row r="524" spans="1:59" ht="13.5" hidden="1" thickBot="1">
      <c r="A524" s="197"/>
      <c r="B524" s="763"/>
      <c r="C524" s="249"/>
      <c r="D524" s="764"/>
      <c r="E524" s="556"/>
      <c r="F524" s="556"/>
      <c r="G524" s="556"/>
      <c r="H524" s="556"/>
      <c r="I524" s="556"/>
      <c r="J524" s="556"/>
      <c r="K524" s="556"/>
      <c r="L524" s="556"/>
      <c r="M524" s="556"/>
      <c r="N524" s="556"/>
      <c r="O524" s="556"/>
      <c r="P524" s="556"/>
      <c r="Q524" s="556"/>
      <c r="R524" s="556"/>
      <c r="S524" s="556"/>
      <c r="T524" s="556"/>
      <c r="U524" s="556"/>
      <c r="V524" s="556"/>
      <c r="W524" s="556"/>
      <c r="X524" s="556"/>
      <c r="Y524" s="556"/>
      <c r="Z524" s="556"/>
      <c r="AA524" s="556"/>
      <c r="AB524" s="556"/>
      <c r="AC524" s="556"/>
      <c r="AD524" s="557"/>
      <c r="AE524" s="557"/>
      <c r="AF524" s="557"/>
      <c r="AG524" s="557"/>
      <c r="AH524" s="557"/>
      <c r="AI524" s="557"/>
      <c r="AJ524" s="557"/>
      <c r="AK524" s="557"/>
      <c r="AL524" s="557"/>
      <c r="AM524" s="557"/>
      <c r="AN524" s="558"/>
      <c r="AP524" s="87" t="s">
        <v>859</v>
      </c>
      <c r="AT524" s="559" t="str">
        <f t="shared" ca="1" si="99"/>
        <v>P</v>
      </c>
      <c r="AU524" s="559">
        <f t="shared" si="102"/>
        <v>513</v>
      </c>
      <c r="AV524" s="285" t="str">
        <f t="shared" ca="1" si="100"/>
        <v>P513</v>
      </c>
      <c r="AW524" s="293">
        <f t="shared" si="97"/>
        <v>7</v>
      </c>
      <c r="AX524" s="285" t="str">
        <f t="shared" ca="1" si="95"/>
        <v>7. Ownership - Capital Costs</v>
      </c>
      <c r="AY524" s="293" t="s">
        <v>1570</v>
      </c>
      <c r="AZ524" s="285" t="s">
        <v>1595</v>
      </c>
      <c r="BA524" s="285">
        <v>2031</v>
      </c>
      <c r="BB524" s="285" t="str">
        <f t="shared" ca="1" si="101"/>
        <v>7_P513_Steam_turbine_2031</v>
      </c>
      <c r="BC524" s="285" t="s">
        <v>574</v>
      </c>
      <c r="BD524" s="285"/>
      <c r="BE524" s="293" t="str">
        <f t="shared" si="98"/>
        <v>&gt;=0</v>
      </c>
      <c r="BF524" s="293" t="s">
        <v>84</v>
      </c>
      <c r="BG524" s="293" t="s">
        <v>84</v>
      </c>
    </row>
    <row r="525" spans="1:59" ht="13.5" hidden="1" thickBot="1">
      <c r="A525" s="197"/>
      <c r="B525" s="763"/>
      <c r="C525" s="249"/>
      <c r="D525" s="764"/>
      <c r="E525" s="556"/>
      <c r="F525" s="556"/>
      <c r="G525" s="556"/>
      <c r="H525" s="556"/>
      <c r="I525" s="556"/>
      <c r="J525" s="556"/>
      <c r="K525" s="556"/>
      <c r="L525" s="556"/>
      <c r="M525" s="556"/>
      <c r="N525" s="556"/>
      <c r="O525" s="556"/>
      <c r="P525" s="556"/>
      <c r="Q525" s="556"/>
      <c r="R525" s="556"/>
      <c r="S525" s="556"/>
      <c r="T525" s="556"/>
      <c r="U525" s="556"/>
      <c r="V525" s="556"/>
      <c r="W525" s="556"/>
      <c r="X525" s="556"/>
      <c r="Y525" s="556"/>
      <c r="Z525" s="556"/>
      <c r="AA525" s="556"/>
      <c r="AB525" s="556"/>
      <c r="AC525" s="556"/>
      <c r="AD525" s="557"/>
      <c r="AE525" s="557"/>
      <c r="AF525" s="557"/>
      <c r="AG525" s="557"/>
      <c r="AH525" s="557"/>
      <c r="AI525" s="557"/>
      <c r="AJ525" s="557"/>
      <c r="AK525" s="557"/>
      <c r="AL525" s="557"/>
      <c r="AM525" s="557"/>
      <c r="AN525" s="558"/>
      <c r="AP525" s="87" t="s">
        <v>859</v>
      </c>
      <c r="AT525" s="559" t="str">
        <f t="shared" ca="1" si="99"/>
        <v>Q</v>
      </c>
      <c r="AU525" s="559">
        <f t="shared" si="102"/>
        <v>513</v>
      </c>
      <c r="AV525" s="285" t="str">
        <f t="shared" ca="1" si="100"/>
        <v>Q513</v>
      </c>
      <c r="AW525" s="293">
        <f t="shared" si="97"/>
        <v>7</v>
      </c>
      <c r="AX525" s="285" t="str">
        <f t="shared" ca="1" si="95"/>
        <v>7. Ownership - Capital Costs</v>
      </c>
      <c r="AY525" s="293" t="s">
        <v>1570</v>
      </c>
      <c r="AZ525" s="285" t="s">
        <v>1595</v>
      </c>
      <c r="BA525" s="285">
        <v>2032</v>
      </c>
      <c r="BB525" s="285" t="str">
        <f t="shared" ca="1" si="101"/>
        <v>7_Q513_Steam_turbine_2032</v>
      </c>
      <c r="BC525" s="285" t="s">
        <v>574</v>
      </c>
      <c r="BD525" s="285"/>
      <c r="BE525" s="293" t="str">
        <f t="shared" si="98"/>
        <v>&gt;=0</v>
      </c>
      <c r="BF525" s="293" t="s">
        <v>84</v>
      </c>
      <c r="BG525" s="293" t="s">
        <v>84</v>
      </c>
    </row>
    <row r="526" spans="1:59" ht="13.5" hidden="1" thickBot="1">
      <c r="A526" s="197"/>
      <c r="B526" s="763"/>
      <c r="C526" s="249"/>
      <c r="D526" s="764"/>
      <c r="E526" s="556"/>
      <c r="F526" s="556"/>
      <c r="G526" s="556"/>
      <c r="H526" s="556"/>
      <c r="I526" s="556"/>
      <c r="J526" s="556"/>
      <c r="K526" s="556"/>
      <c r="L526" s="556"/>
      <c r="M526" s="556"/>
      <c r="N526" s="556"/>
      <c r="O526" s="556"/>
      <c r="P526" s="556"/>
      <c r="Q526" s="556"/>
      <c r="R526" s="556"/>
      <c r="S526" s="556"/>
      <c r="T526" s="556"/>
      <c r="U526" s="556"/>
      <c r="V526" s="556"/>
      <c r="W526" s="556"/>
      <c r="X526" s="556"/>
      <c r="Y526" s="556"/>
      <c r="Z526" s="556"/>
      <c r="AA526" s="556"/>
      <c r="AB526" s="556"/>
      <c r="AC526" s="556"/>
      <c r="AD526" s="557"/>
      <c r="AE526" s="557"/>
      <c r="AF526" s="557"/>
      <c r="AG526" s="557"/>
      <c r="AH526" s="557"/>
      <c r="AI526" s="557"/>
      <c r="AJ526" s="557"/>
      <c r="AK526" s="557"/>
      <c r="AL526" s="557"/>
      <c r="AM526" s="557"/>
      <c r="AN526" s="558"/>
      <c r="AP526" s="87" t="s">
        <v>859</v>
      </c>
      <c r="AT526" s="559" t="str">
        <f t="shared" ca="1" si="99"/>
        <v>R</v>
      </c>
      <c r="AU526" s="559">
        <f t="shared" si="102"/>
        <v>513</v>
      </c>
      <c r="AV526" s="285" t="str">
        <f t="shared" ca="1" si="100"/>
        <v>R513</v>
      </c>
      <c r="AW526" s="293">
        <f t="shared" si="97"/>
        <v>7</v>
      </c>
      <c r="AX526" s="285" t="str">
        <f t="shared" ca="1" si="95"/>
        <v>7. Ownership - Capital Costs</v>
      </c>
      <c r="AY526" s="293" t="s">
        <v>1570</v>
      </c>
      <c r="AZ526" s="285" t="s">
        <v>1595</v>
      </c>
      <c r="BA526" s="285">
        <v>2033</v>
      </c>
      <c r="BB526" s="285" t="str">
        <f t="shared" ca="1" si="101"/>
        <v>7_R513_Steam_turbine_2033</v>
      </c>
      <c r="BC526" s="285" t="s">
        <v>574</v>
      </c>
      <c r="BD526" s="285"/>
      <c r="BE526" s="293" t="str">
        <f t="shared" si="98"/>
        <v>&gt;=0</v>
      </c>
      <c r="BF526" s="293" t="s">
        <v>84</v>
      </c>
      <c r="BG526" s="293" t="s">
        <v>84</v>
      </c>
    </row>
    <row r="527" spans="1:59" ht="13.5" hidden="1" thickBot="1">
      <c r="A527" s="197"/>
      <c r="B527" s="763"/>
      <c r="C527" s="249"/>
      <c r="D527" s="764"/>
      <c r="E527" s="556"/>
      <c r="F527" s="556"/>
      <c r="G527" s="556"/>
      <c r="H527" s="556"/>
      <c r="I527" s="556"/>
      <c r="J527" s="556"/>
      <c r="K527" s="556"/>
      <c r="L527" s="556"/>
      <c r="M527" s="556"/>
      <c r="N527" s="556"/>
      <c r="O527" s="556"/>
      <c r="P527" s="556"/>
      <c r="Q527" s="556"/>
      <c r="R527" s="556"/>
      <c r="S527" s="556"/>
      <c r="T527" s="556"/>
      <c r="U527" s="556"/>
      <c r="V527" s="556"/>
      <c r="W527" s="556"/>
      <c r="X527" s="556"/>
      <c r="Y527" s="556"/>
      <c r="Z527" s="556"/>
      <c r="AA527" s="556"/>
      <c r="AB527" s="556"/>
      <c r="AC527" s="556"/>
      <c r="AD527" s="557"/>
      <c r="AE527" s="557"/>
      <c r="AF527" s="557"/>
      <c r="AG527" s="557"/>
      <c r="AH527" s="557"/>
      <c r="AI527" s="557"/>
      <c r="AJ527" s="557"/>
      <c r="AK527" s="557"/>
      <c r="AL527" s="557"/>
      <c r="AM527" s="557"/>
      <c r="AN527" s="558"/>
      <c r="AP527" s="87" t="s">
        <v>859</v>
      </c>
      <c r="AT527" s="559" t="str">
        <f t="shared" ca="1" si="99"/>
        <v>S</v>
      </c>
      <c r="AU527" s="559">
        <f t="shared" si="102"/>
        <v>513</v>
      </c>
      <c r="AV527" s="285" t="str">
        <f t="shared" ca="1" si="100"/>
        <v>S513</v>
      </c>
      <c r="AW527" s="293">
        <f t="shared" si="97"/>
        <v>7</v>
      </c>
      <c r="AX527" s="285" t="str">
        <f t="shared" ca="1" si="95"/>
        <v>7. Ownership - Capital Costs</v>
      </c>
      <c r="AY527" s="293" t="s">
        <v>1570</v>
      </c>
      <c r="AZ527" s="285" t="s">
        <v>1595</v>
      </c>
      <c r="BA527" s="285">
        <v>2034</v>
      </c>
      <c r="BB527" s="285" t="str">
        <f t="shared" ca="1" si="101"/>
        <v>7_S513_Steam_turbine_2034</v>
      </c>
      <c r="BC527" s="285" t="s">
        <v>574</v>
      </c>
      <c r="BD527" s="285"/>
      <c r="BE527" s="293" t="str">
        <f t="shared" si="98"/>
        <v>&gt;=0</v>
      </c>
      <c r="BF527" s="293" t="s">
        <v>84</v>
      </c>
      <c r="BG527" s="293" t="s">
        <v>84</v>
      </c>
    </row>
    <row r="528" spans="1:59" ht="13.5" hidden="1" thickBot="1">
      <c r="A528" s="197"/>
      <c r="B528" s="763"/>
      <c r="C528" s="249"/>
      <c r="D528" s="764"/>
      <c r="E528" s="556"/>
      <c r="F528" s="556"/>
      <c r="G528" s="556"/>
      <c r="H528" s="556"/>
      <c r="I528" s="556"/>
      <c r="J528" s="556"/>
      <c r="K528" s="556"/>
      <c r="L528" s="556"/>
      <c r="M528" s="556"/>
      <c r="N528" s="556"/>
      <c r="O528" s="556"/>
      <c r="P528" s="556"/>
      <c r="Q528" s="556"/>
      <c r="R528" s="556"/>
      <c r="S528" s="556"/>
      <c r="T528" s="556"/>
      <c r="U528" s="556"/>
      <c r="V528" s="556"/>
      <c r="W528" s="556"/>
      <c r="X528" s="556"/>
      <c r="Y528" s="556"/>
      <c r="Z528" s="556"/>
      <c r="AA528" s="556"/>
      <c r="AB528" s="556"/>
      <c r="AC528" s="556"/>
      <c r="AD528" s="557"/>
      <c r="AE528" s="557"/>
      <c r="AF528" s="557"/>
      <c r="AG528" s="557"/>
      <c r="AH528" s="557"/>
      <c r="AI528" s="557"/>
      <c r="AJ528" s="557"/>
      <c r="AK528" s="557"/>
      <c r="AL528" s="557"/>
      <c r="AM528" s="557"/>
      <c r="AN528" s="558"/>
      <c r="AP528" s="87" t="s">
        <v>859</v>
      </c>
      <c r="AT528" s="559" t="str">
        <f t="shared" ca="1" si="99"/>
        <v>T</v>
      </c>
      <c r="AU528" s="559">
        <f t="shared" si="102"/>
        <v>513</v>
      </c>
      <c r="AV528" s="285" t="str">
        <f t="shared" ca="1" si="100"/>
        <v>T513</v>
      </c>
      <c r="AW528" s="293">
        <f t="shared" si="97"/>
        <v>7</v>
      </c>
      <c r="AX528" s="285" t="str">
        <f t="shared" ca="1" si="95"/>
        <v>7. Ownership - Capital Costs</v>
      </c>
      <c r="AY528" s="293" t="s">
        <v>1570</v>
      </c>
      <c r="AZ528" s="285" t="s">
        <v>1595</v>
      </c>
      <c r="BA528" s="285">
        <v>2035</v>
      </c>
      <c r="BB528" s="285" t="str">
        <f t="shared" ca="1" si="101"/>
        <v>7_T513_Steam_turbine_2035</v>
      </c>
      <c r="BC528" s="285" t="s">
        <v>574</v>
      </c>
      <c r="BD528" s="285"/>
      <c r="BE528" s="293" t="str">
        <f t="shared" si="98"/>
        <v>&gt;=0</v>
      </c>
      <c r="BF528" s="293" t="s">
        <v>84</v>
      </c>
      <c r="BG528" s="293" t="s">
        <v>84</v>
      </c>
    </row>
    <row r="529" spans="1:59" ht="13.5" hidden="1" thickBot="1">
      <c r="A529" s="197"/>
      <c r="B529" s="763"/>
      <c r="C529" s="249"/>
      <c r="D529" s="764"/>
      <c r="E529" s="556"/>
      <c r="F529" s="556"/>
      <c r="G529" s="556"/>
      <c r="H529" s="556"/>
      <c r="I529" s="556"/>
      <c r="J529" s="556"/>
      <c r="K529" s="556"/>
      <c r="L529" s="556"/>
      <c r="M529" s="556"/>
      <c r="N529" s="556"/>
      <c r="O529" s="556"/>
      <c r="P529" s="556"/>
      <c r="Q529" s="556"/>
      <c r="R529" s="556"/>
      <c r="S529" s="556"/>
      <c r="T529" s="556"/>
      <c r="U529" s="556"/>
      <c r="V529" s="556"/>
      <c r="W529" s="556"/>
      <c r="X529" s="556"/>
      <c r="Y529" s="556"/>
      <c r="Z529" s="556"/>
      <c r="AA529" s="556"/>
      <c r="AB529" s="556"/>
      <c r="AC529" s="556"/>
      <c r="AD529" s="557"/>
      <c r="AE529" s="557"/>
      <c r="AF529" s="557"/>
      <c r="AG529" s="557"/>
      <c r="AH529" s="557"/>
      <c r="AI529" s="557"/>
      <c r="AJ529" s="557"/>
      <c r="AK529" s="557"/>
      <c r="AL529" s="557"/>
      <c r="AM529" s="557"/>
      <c r="AN529" s="558"/>
      <c r="AP529" s="87" t="s">
        <v>859</v>
      </c>
      <c r="AT529" s="559" t="str">
        <f t="shared" ca="1" si="99"/>
        <v>U</v>
      </c>
      <c r="AU529" s="559">
        <f t="shared" si="102"/>
        <v>513</v>
      </c>
      <c r="AV529" s="285" t="str">
        <f t="shared" ca="1" si="100"/>
        <v>U513</v>
      </c>
      <c r="AW529" s="293">
        <f t="shared" si="97"/>
        <v>7</v>
      </c>
      <c r="AX529" s="285" t="str">
        <f t="shared" ca="1" si="95"/>
        <v>7. Ownership - Capital Costs</v>
      </c>
      <c r="AY529" s="293" t="s">
        <v>1570</v>
      </c>
      <c r="AZ529" s="285" t="s">
        <v>1595</v>
      </c>
      <c r="BA529" s="285">
        <v>2036</v>
      </c>
      <c r="BB529" s="285" t="str">
        <f t="shared" ca="1" si="101"/>
        <v>7_U513_Steam_turbine_2036</v>
      </c>
      <c r="BC529" s="285" t="s">
        <v>574</v>
      </c>
      <c r="BD529" s="285"/>
      <c r="BE529" s="293" t="str">
        <f t="shared" si="98"/>
        <v>&gt;=0</v>
      </c>
      <c r="BF529" s="293" t="s">
        <v>84</v>
      </c>
      <c r="BG529" s="293" t="s">
        <v>84</v>
      </c>
    </row>
    <row r="530" spans="1:59" ht="13.5" hidden="1" thickBot="1">
      <c r="A530" s="197"/>
      <c r="B530" s="763"/>
      <c r="C530" s="249"/>
      <c r="D530" s="764"/>
      <c r="E530" s="556"/>
      <c r="F530" s="556"/>
      <c r="G530" s="556"/>
      <c r="H530" s="556"/>
      <c r="I530" s="556"/>
      <c r="J530" s="556"/>
      <c r="K530" s="556"/>
      <c r="L530" s="556"/>
      <c r="M530" s="556"/>
      <c r="N530" s="556"/>
      <c r="O530" s="556"/>
      <c r="P530" s="556"/>
      <c r="Q530" s="556"/>
      <c r="R530" s="556"/>
      <c r="S530" s="556"/>
      <c r="T530" s="556"/>
      <c r="U530" s="556"/>
      <c r="V530" s="556"/>
      <c r="W530" s="556"/>
      <c r="X530" s="556"/>
      <c r="Y530" s="556"/>
      <c r="Z530" s="556"/>
      <c r="AA530" s="556"/>
      <c r="AB530" s="556"/>
      <c r="AC530" s="556"/>
      <c r="AD530" s="557"/>
      <c r="AE530" s="557"/>
      <c r="AF530" s="557"/>
      <c r="AG530" s="557"/>
      <c r="AH530" s="557"/>
      <c r="AI530" s="557"/>
      <c r="AJ530" s="557"/>
      <c r="AK530" s="557"/>
      <c r="AL530" s="557"/>
      <c r="AM530" s="557"/>
      <c r="AN530" s="558"/>
      <c r="AP530" s="87" t="s">
        <v>859</v>
      </c>
      <c r="AT530" s="559" t="str">
        <f t="shared" ca="1" si="99"/>
        <v>V</v>
      </c>
      <c r="AU530" s="559">
        <f t="shared" si="102"/>
        <v>513</v>
      </c>
      <c r="AV530" s="285" t="str">
        <f t="shared" ca="1" si="100"/>
        <v>V513</v>
      </c>
      <c r="AW530" s="293">
        <f t="shared" si="97"/>
        <v>7</v>
      </c>
      <c r="AX530" s="285" t="str">
        <f t="shared" ca="1" si="95"/>
        <v>7. Ownership - Capital Costs</v>
      </c>
      <c r="AY530" s="293" t="s">
        <v>1570</v>
      </c>
      <c r="AZ530" s="285" t="s">
        <v>1595</v>
      </c>
      <c r="BA530" s="285">
        <v>2037</v>
      </c>
      <c r="BB530" s="285" t="str">
        <f t="shared" ca="1" si="101"/>
        <v>7_V513_Steam_turbine_2037</v>
      </c>
      <c r="BC530" s="285" t="s">
        <v>574</v>
      </c>
      <c r="BD530" s="285"/>
      <c r="BE530" s="293" t="str">
        <f t="shared" si="98"/>
        <v>&gt;=0</v>
      </c>
      <c r="BF530" s="293" t="s">
        <v>84</v>
      </c>
      <c r="BG530" s="293" t="s">
        <v>84</v>
      </c>
    </row>
    <row r="531" spans="1:59" ht="13.5" hidden="1" thickBot="1">
      <c r="A531" s="197"/>
      <c r="B531" s="763"/>
      <c r="C531" s="249"/>
      <c r="D531" s="764"/>
      <c r="E531" s="556"/>
      <c r="F531" s="556"/>
      <c r="G531" s="556"/>
      <c r="H531" s="556"/>
      <c r="I531" s="556"/>
      <c r="J531" s="556"/>
      <c r="K531" s="556"/>
      <c r="L531" s="556"/>
      <c r="M531" s="556"/>
      <c r="N531" s="556"/>
      <c r="O531" s="556"/>
      <c r="P531" s="556"/>
      <c r="Q531" s="556"/>
      <c r="R531" s="556"/>
      <c r="S531" s="556"/>
      <c r="T531" s="556"/>
      <c r="U531" s="556"/>
      <c r="V531" s="556"/>
      <c r="W531" s="556"/>
      <c r="X531" s="556"/>
      <c r="Y531" s="556"/>
      <c r="Z531" s="556"/>
      <c r="AA531" s="556"/>
      <c r="AB531" s="556"/>
      <c r="AC531" s="556"/>
      <c r="AD531" s="557"/>
      <c r="AE531" s="557"/>
      <c r="AF531" s="557"/>
      <c r="AG531" s="557"/>
      <c r="AH531" s="557"/>
      <c r="AI531" s="557"/>
      <c r="AJ531" s="557"/>
      <c r="AK531" s="557"/>
      <c r="AL531" s="557"/>
      <c r="AM531" s="557"/>
      <c r="AN531" s="558"/>
      <c r="AP531" s="87" t="s">
        <v>859</v>
      </c>
      <c r="AT531" s="559" t="str">
        <f t="shared" ca="1" si="99"/>
        <v>W</v>
      </c>
      <c r="AU531" s="559">
        <f t="shared" si="102"/>
        <v>513</v>
      </c>
      <c r="AV531" s="285" t="str">
        <f t="shared" ca="1" si="100"/>
        <v>W513</v>
      </c>
      <c r="AW531" s="293">
        <f t="shared" si="97"/>
        <v>7</v>
      </c>
      <c r="AX531" s="285" t="str">
        <f t="shared" ca="1" si="95"/>
        <v>7. Ownership - Capital Costs</v>
      </c>
      <c r="AY531" s="293" t="s">
        <v>1570</v>
      </c>
      <c r="AZ531" s="285" t="s">
        <v>1595</v>
      </c>
      <c r="BA531" s="285">
        <v>2038</v>
      </c>
      <c r="BB531" s="285" t="str">
        <f t="shared" ca="1" si="101"/>
        <v>7_W513_Steam_turbine_2038</v>
      </c>
      <c r="BC531" s="285" t="s">
        <v>574</v>
      </c>
      <c r="BD531" s="285"/>
      <c r="BE531" s="293" t="str">
        <f t="shared" si="98"/>
        <v>&gt;=0</v>
      </c>
      <c r="BF531" s="293" t="s">
        <v>84</v>
      </c>
      <c r="BG531" s="293" t="s">
        <v>84</v>
      </c>
    </row>
    <row r="532" spans="1:59" ht="13.5" hidden="1" thickBot="1">
      <c r="A532" s="197"/>
      <c r="B532" s="763"/>
      <c r="C532" s="249"/>
      <c r="D532" s="764"/>
      <c r="E532" s="556"/>
      <c r="F532" s="556"/>
      <c r="G532" s="556"/>
      <c r="H532" s="556"/>
      <c r="I532" s="556"/>
      <c r="J532" s="556"/>
      <c r="K532" s="556"/>
      <c r="L532" s="556"/>
      <c r="M532" s="556"/>
      <c r="N532" s="556"/>
      <c r="O532" s="556"/>
      <c r="P532" s="556"/>
      <c r="Q532" s="556"/>
      <c r="R532" s="556"/>
      <c r="S532" s="556"/>
      <c r="T532" s="556"/>
      <c r="U532" s="556"/>
      <c r="V532" s="556"/>
      <c r="W532" s="556"/>
      <c r="X532" s="556"/>
      <c r="Y532" s="556"/>
      <c r="Z532" s="556"/>
      <c r="AA532" s="556"/>
      <c r="AB532" s="556"/>
      <c r="AC532" s="556"/>
      <c r="AD532" s="557"/>
      <c r="AE532" s="557"/>
      <c r="AF532" s="557"/>
      <c r="AG532" s="557"/>
      <c r="AH532" s="557"/>
      <c r="AI532" s="557"/>
      <c r="AJ532" s="557"/>
      <c r="AK532" s="557"/>
      <c r="AL532" s="557"/>
      <c r="AM532" s="557"/>
      <c r="AN532" s="558"/>
      <c r="AP532" s="87" t="s">
        <v>859</v>
      </c>
      <c r="AT532" s="559" t="str">
        <f t="shared" ca="1" si="99"/>
        <v>X</v>
      </c>
      <c r="AU532" s="559">
        <f t="shared" si="102"/>
        <v>513</v>
      </c>
      <c r="AV532" s="285" t="str">
        <f t="shared" ca="1" si="100"/>
        <v>X513</v>
      </c>
      <c r="AW532" s="293">
        <f t="shared" si="97"/>
        <v>7</v>
      </c>
      <c r="AX532" s="285" t="str">
        <f t="shared" ca="1" si="95"/>
        <v>7. Ownership - Capital Costs</v>
      </c>
      <c r="AY532" s="293" t="s">
        <v>1570</v>
      </c>
      <c r="AZ532" s="285" t="s">
        <v>1595</v>
      </c>
      <c r="BA532" s="285">
        <v>2039</v>
      </c>
      <c r="BB532" s="285" t="str">
        <f t="shared" ca="1" si="101"/>
        <v>7_X513_Steam_turbine_2039</v>
      </c>
      <c r="BC532" s="285" t="s">
        <v>574</v>
      </c>
      <c r="BD532" s="285"/>
      <c r="BE532" s="293" t="str">
        <f t="shared" si="98"/>
        <v>&gt;=0</v>
      </c>
      <c r="BF532" s="293" t="s">
        <v>84</v>
      </c>
      <c r="BG532" s="293" t="s">
        <v>84</v>
      </c>
    </row>
    <row r="533" spans="1:59" ht="13.5" hidden="1" thickBot="1">
      <c r="A533" s="197"/>
      <c r="B533" s="763"/>
      <c r="C533" s="249"/>
      <c r="D533" s="764"/>
      <c r="E533" s="556"/>
      <c r="F533" s="556"/>
      <c r="G533" s="556"/>
      <c r="H533" s="556"/>
      <c r="I533" s="556"/>
      <c r="J533" s="556"/>
      <c r="K533" s="556"/>
      <c r="L533" s="556"/>
      <c r="M533" s="556"/>
      <c r="N533" s="556"/>
      <c r="O533" s="556"/>
      <c r="P533" s="556"/>
      <c r="Q533" s="556"/>
      <c r="R533" s="556"/>
      <c r="S533" s="556"/>
      <c r="T533" s="556"/>
      <c r="U533" s="556"/>
      <c r="V533" s="556"/>
      <c r="W533" s="556"/>
      <c r="X533" s="556"/>
      <c r="Y533" s="556"/>
      <c r="Z533" s="556"/>
      <c r="AA533" s="556"/>
      <c r="AB533" s="556"/>
      <c r="AC533" s="556"/>
      <c r="AD533" s="557"/>
      <c r="AE533" s="557"/>
      <c r="AF533" s="557"/>
      <c r="AG533" s="557"/>
      <c r="AH533" s="557"/>
      <c r="AI533" s="557"/>
      <c r="AJ533" s="557"/>
      <c r="AK533" s="557"/>
      <c r="AL533" s="557"/>
      <c r="AM533" s="557"/>
      <c r="AN533" s="558"/>
      <c r="AP533" s="87" t="s">
        <v>859</v>
      </c>
      <c r="AT533" s="559" t="str">
        <f t="shared" ca="1" si="99"/>
        <v>Y</v>
      </c>
      <c r="AU533" s="559">
        <f t="shared" si="102"/>
        <v>513</v>
      </c>
      <c r="AV533" s="285" t="str">
        <f t="shared" ca="1" si="100"/>
        <v>Y513</v>
      </c>
      <c r="AW533" s="293">
        <f t="shared" si="97"/>
        <v>7</v>
      </c>
      <c r="AX533" s="285" t="str">
        <f t="shared" ca="1" si="95"/>
        <v>7. Ownership - Capital Costs</v>
      </c>
      <c r="AY533" s="293" t="s">
        <v>1570</v>
      </c>
      <c r="AZ533" s="285" t="s">
        <v>1595</v>
      </c>
      <c r="BA533" s="285">
        <v>2040</v>
      </c>
      <c r="BB533" s="285" t="str">
        <f t="shared" ca="1" si="101"/>
        <v>7_Y513_Steam_turbine_2040</v>
      </c>
      <c r="BC533" s="285" t="s">
        <v>574</v>
      </c>
      <c r="BD533" s="285"/>
      <c r="BE533" s="293" t="str">
        <f t="shared" si="98"/>
        <v>&gt;=0</v>
      </c>
      <c r="BF533" s="293" t="s">
        <v>84</v>
      </c>
      <c r="BG533" s="293" t="s">
        <v>84</v>
      </c>
    </row>
    <row r="534" spans="1:59" ht="13.5" hidden="1" thickBot="1">
      <c r="A534" s="197"/>
      <c r="B534" s="763"/>
      <c r="C534" s="249"/>
      <c r="D534" s="764"/>
      <c r="E534" s="556"/>
      <c r="F534" s="556"/>
      <c r="G534" s="556"/>
      <c r="H534" s="556"/>
      <c r="I534" s="556"/>
      <c r="J534" s="556"/>
      <c r="K534" s="556"/>
      <c r="L534" s="556"/>
      <c r="M534" s="556"/>
      <c r="N534" s="556"/>
      <c r="O534" s="556"/>
      <c r="P534" s="556"/>
      <c r="Q534" s="556"/>
      <c r="R534" s="556"/>
      <c r="S534" s="556"/>
      <c r="T534" s="556"/>
      <c r="U534" s="556"/>
      <c r="V534" s="556"/>
      <c r="W534" s="556"/>
      <c r="X534" s="556"/>
      <c r="Y534" s="556"/>
      <c r="Z534" s="556"/>
      <c r="AA534" s="556"/>
      <c r="AB534" s="556"/>
      <c r="AC534" s="556"/>
      <c r="AD534" s="557"/>
      <c r="AE534" s="557"/>
      <c r="AF534" s="557"/>
      <c r="AG534" s="557"/>
      <c r="AH534" s="557"/>
      <c r="AI534" s="557"/>
      <c r="AJ534" s="557"/>
      <c r="AK534" s="557"/>
      <c r="AL534" s="557"/>
      <c r="AM534" s="557"/>
      <c r="AN534" s="558"/>
      <c r="AP534" s="87" t="s">
        <v>859</v>
      </c>
      <c r="AT534" s="559" t="str">
        <f t="shared" ca="1" si="99"/>
        <v>Z</v>
      </c>
      <c r="AU534" s="559">
        <f t="shared" si="102"/>
        <v>513</v>
      </c>
      <c r="AV534" s="285" t="str">
        <f t="shared" ca="1" si="100"/>
        <v>Z513</v>
      </c>
      <c r="AW534" s="293">
        <f t="shared" si="97"/>
        <v>7</v>
      </c>
      <c r="AX534" s="285" t="str">
        <f t="shared" ca="1" si="95"/>
        <v>7. Ownership - Capital Costs</v>
      </c>
      <c r="AY534" s="293" t="s">
        <v>1570</v>
      </c>
      <c r="AZ534" s="285" t="s">
        <v>1595</v>
      </c>
      <c r="BA534" s="285">
        <v>2041</v>
      </c>
      <c r="BB534" s="285" t="str">
        <f t="shared" ca="1" si="101"/>
        <v>7_Z513_Steam_turbine_2041</v>
      </c>
      <c r="BC534" s="285" t="s">
        <v>574</v>
      </c>
      <c r="BD534" s="285"/>
      <c r="BE534" s="293" t="str">
        <f t="shared" si="98"/>
        <v>&gt;=0</v>
      </c>
      <c r="BF534" s="293" t="s">
        <v>84</v>
      </c>
      <c r="BG534" s="293" t="s">
        <v>84</v>
      </c>
    </row>
    <row r="535" spans="1:59" ht="13.5" hidden="1" thickBot="1">
      <c r="A535" s="197"/>
      <c r="B535" s="763"/>
      <c r="C535" s="249"/>
      <c r="D535" s="764"/>
      <c r="E535" s="556"/>
      <c r="F535" s="556"/>
      <c r="G535" s="556"/>
      <c r="H535" s="556"/>
      <c r="I535" s="556"/>
      <c r="J535" s="556"/>
      <c r="K535" s="556"/>
      <c r="L535" s="556"/>
      <c r="M535" s="556"/>
      <c r="N535" s="556"/>
      <c r="O535" s="556"/>
      <c r="P535" s="556"/>
      <c r="Q535" s="556"/>
      <c r="R535" s="556"/>
      <c r="S535" s="556"/>
      <c r="T535" s="556"/>
      <c r="U535" s="556"/>
      <c r="V535" s="556"/>
      <c r="W535" s="556"/>
      <c r="X535" s="556"/>
      <c r="Y535" s="556"/>
      <c r="Z535" s="556"/>
      <c r="AA535" s="556"/>
      <c r="AB535" s="556"/>
      <c r="AC535" s="556"/>
      <c r="AD535" s="557"/>
      <c r="AE535" s="557"/>
      <c r="AF535" s="557"/>
      <c r="AG535" s="557"/>
      <c r="AH535" s="557"/>
      <c r="AI535" s="557"/>
      <c r="AJ535" s="557"/>
      <c r="AK535" s="557"/>
      <c r="AL535" s="557"/>
      <c r="AM535" s="557"/>
      <c r="AN535" s="558"/>
      <c r="AP535" s="87" t="s">
        <v>859</v>
      </c>
      <c r="AT535" s="559" t="str">
        <f t="shared" ca="1" si="99"/>
        <v>AA</v>
      </c>
      <c r="AU535" s="559">
        <f t="shared" si="102"/>
        <v>513</v>
      </c>
      <c r="AV535" s="285" t="str">
        <f t="shared" ca="1" si="100"/>
        <v>AA513</v>
      </c>
      <c r="AW535" s="293">
        <f t="shared" si="97"/>
        <v>7</v>
      </c>
      <c r="AX535" s="285" t="str">
        <f t="shared" ca="1" si="95"/>
        <v>7. Ownership - Capital Costs</v>
      </c>
      <c r="AY535" s="293" t="s">
        <v>1570</v>
      </c>
      <c r="AZ535" s="285" t="s">
        <v>1595</v>
      </c>
      <c r="BA535" s="285">
        <v>2042</v>
      </c>
      <c r="BB535" s="285" t="str">
        <f t="shared" ca="1" si="101"/>
        <v>7_AA513_Steam_turbine_2042</v>
      </c>
      <c r="BC535" s="285" t="s">
        <v>574</v>
      </c>
      <c r="BD535" s="285"/>
      <c r="BE535" s="293" t="str">
        <f t="shared" si="98"/>
        <v>&gt;=0</v>
      </c>
      <c r="BF535" s="293" t="s">
        <v>84</v>
      </c>
      <c r="BG535" s="293" t="s">
        <v>84</v>
      </c>
    </row>
    <row r="536" spans="1:59" ht="13.5" hidden="1" thickBot="1">
      <c r="A536" s="197"/>
      <c r="B536" s="763"/>
      <c r="C536" s="249"/>
      <c r="D536" s="764"/>
      <c r="E536" s="556"/>
      <c r="F536" s="556"/>
      <c r="G536" s="556"/>
      <c r="H536" s="556"/>
      <c r="I536" s="556"/>
      <c r="J536" s="556"/>
      <c r="K536" s="556"/>
      <c r="L536" s="556"/>
      <c r="M536" s="556"/>
      <c r="N536" s="556"/>
      <c r="O536" s="556"/>
      <c r="P536" s="556"/>
      <c r="Q536" s="556"/>
      <c r="R536" s="556"/>
      <c r="S536" s="556"/>
      <c r="T536" s="556"/>
      <c r="U536" s="556"/>
      <c r="V536" s="556"/>
      <c r="W536" s="556"/>
      <c r="X536" s="556"/>
      <c r="Y536" s="556"/>
      <c r="Z536" s="556"/>
      <c r="AA536" s="556"/>
      <c r="AB536" s="556"/>
      <c r="AC536" s="556"/>
      <c r="AD536" s="557"/>
      <c r="AE536" s="557"/>
      <c r="AF536" s="557"/>
      <c r="AG536" s="557"/>
      <c r="AH536" s="557"/>
      <c r="AI536" s="557"/>
      <c r="AJ536" s="557"/>
      <c r="AK536" s="557"/>
      <c r="AL536" s="557"/>
      <c r="AM536" s="557"/>
      <c r="AN536" s="558"/>
      <c r="AP536" s="87" t="s">
        <v>859</v>
      </c>
      <c r="AT536" s="559" t="str">
        <f t="shared" ca="1" si="99"/>
        <v>AB</v>
      </c>
      <c r="AU536" s="559">
        <f t="shared" si="102"/>
        <v>513</v>
      </c>
      <c r="AV536" s="285" t="str">
        <f t="shared" ca="1" si="100"/>
        <v>AB513</v>
      </c>
      <c r="AW536" s="293">
        <f t="shared" si="97"/>
        <v>7</v>
      </c>
      <c r="AX536" s="285" t="str">
        <f t="shared" ca="1" si="95"/>
        <v>7. Ownership - Capital Costs</v>
      </c>
      <c r="AY536" s="293" t="s">
        <v>1570</v>
      </c>
      <c r="AZ536" s="285" t="s">
        <v>1595</v>
      </c>
      <c r="BA536" s="285">
        <v>2043</v>
      </c>
      <c r="BB536" s="285" t="str">
        <f t="shared" ca="1" si="101"/>
        <v>7_AB513_Steam_turbine_2043</v>
      </c>
      <c r="BC536" s="285" t="s">
        <v>574</v>
      </c>
      <c r="BD536" s="285"/>
      <c r="BE536" s="293" t="str">
        <f t="shared" si="98"/>
        <v>&gt;=0</v>
      </c>
      <c r="BF536" s="293" t="s">
        <v>84</v>
      </c>
      <c r="BG536" s="293" t="s">
        <v>84</v>
      </c>
    </row>
    <row r="537" spans="1:59" ht="13.5" hidden="1" thickBot="1">
      <c r="A537" s="197"/>
      <c r="B537" s="763"/>
      <c r="C537" s="249"/>
      <c r="D537" s="764"/>
      <c r="E537" s="556"/>
      <c r="F537" s="556"/>
      <c r="G537" s="556"/>
      <c r="H537" s="556"/>
      <c r="I537" s="556"/>
      <c r="J537" s="556"/>
      <c r="K537" s="556"/>
      <c r="L537" s="556"/>
      <c r="M537" s="556"/>
      <c r="N537" s="556"/>
      <c r="O537" s="556"/>
      <c r="P537" s="556"/>
      <c r="Q537" s="556"/>
      <c r="R537" s="556"/>
      <c r="S537" s="556"/>
      <c r="T537" s="556"/>
      <c r="U537" s="556"/>
      <c r="V537" s="556"/>
      <c r="W537" s="556"/>
      <c r="X537" s="556"/>
      <c r="Y537" s="556"/>
      <c r="Z537" s="556"/>
      <c r="AA537" s="556"/>
      <c r="AB537" s="556"/>
      <c r="AC537" s="556"/>
      <c r="AD537" s="557"/>
      <c r="AE537" s="557"/>
      <c r="AF537" s="557"/>
      <c r="AG537" s="557"/>
      <c r="AH537" s="557"/>
      <c r="AI537" s="557"/>
      <c r="AJ537" s="557"/>
      <c r="AK537" s="557"/>
      <c r="AL537" s="557"/>
      <c r="AM537" s="557"/>
      <c r="AN537" s="558"/>
      <c r="AP537" s="87" t="s">
        <v>859</v>
      </c>
      <c r="AT537" s="559" t="str">
        <f t="shared" ca="1" si="99"/>
        <v>AC</v>
      </c>
      <c r="AU537" s="559">
        <f t="shared" si="102"/>
        <v>513</v>
      </c>
      <c r="AV537" s="285" t="str">
        <f t="shared" ca="1" si="100"/>
        <v>AC513</v>
      </c>
      <c r="AW537" s="293">
        <f t="shared" si="97"/>
        <v>7</v>
      </c>
      <c r="AX537" s="285" t="str">
        <f t="shared" ca="1" si="95"/>
        <v>7. Ownership - Capital Costs</v>
      </c>
      <c r="AY537" s="293" t="s">
        <v>1570</v>
      </c>
      <c r="AZ537" s="285" t="s">
        <v>1595</v>
      </c>
      <c r="BA537" s="285">
        <v>2044</v>
      </c>
      <c r="BB537" s="285" t="str">
        <f t="shared" ca="1" si="101"/>
        <v>7_AC513_Steam_turbine_2044</v>
      </c>
      <c r="BC537" s="285" t="s">
        <v>574</v>
      </c>
      <c r="BD537" s="285"/>
      <c r="BE537" s="293" t="str">
        <f t="shared" si="98"/>
        <v>&gt;=0</v>
      </c>
      <c r="BF537" s="293" t="s">
        <v>84</v>
      </c>
      <c r="BG537" s="293" t="s">
        <v>84</v>
      </c>
    </row>
    <row r="538" spans="1:59" ht="13.5" hidden="1" thickBot="1">
      <c r="A538" s="197"/>
      <c r="B538" s="763"/>
      <c r="C538" s="249"/>
      <c r="D538" s="764"/>
      <c r="E538" s="556"/>
      <c r="F538" s="556"/>
      <c r="G538" s="556"/>
      <c r="H538" s="556"/>
      <c r="I538" s="556"/>
      <c r="J538" s="556"/>
      <c r="K538" s="556"/>
      <c r="L538" s="556"/>
      <c r="M538" s="556"/>
      <c r="N538" s="556"/>
      <c r="O538" s="556"/>
      <c r="P538" s="556"/>
      <c r="Q538" s="556"/>
      <c r="R538" s="556"/>
      <c r="S538" s="556"/>
      <c r="T538" s="556"/>
      <c r="U538" s="556"/>
      <c r="V538" s="556"/>
      <c r="W538" s="556"/>
      <c r="X538" s="556"/>
      <c r="Y538" s="556"/>
      <c r="Z538" s="556"/>
      <c r="AA538" s="556"/>
      <c r="AB538" s="556"/>
      <c r="AC538" s="556"/>
      <c r="AD538" s="557"/>
      <c r="AE538" s="557"/>
      <c r="AF538" s="557"/>
      <c r="AG538" s="557"/>
      <c r="AH538" s="557"/>
      <c r="AI538" s="557"/>
      <c r="AJ538" s="557"/>
      <c r="AK538" s="557"/>
      <c r="AL538" s="557"/>
      <c r="AM538" s="557"/>
      <c r="AN538" s="558"/>
      <c r="AP538" s="87" t="s">
        <v>859</v>
      </c>
      <c r="AT538" s="559" t="str">
        <f t="shared" ca="1" si="99"/>
        <v>AD</v>
      </c>
      <c r="AU538" s="559">
        <f t="shared" si="102"/>
        <v>513</v>
      </c>
      <c r="AV538" s="285" t="str">
        <f t="shared" ca="1" si="100"/>
        <v>AD513</v>
      </c>
      <c r="AW538" s="293">
        <f t="shared" si="97"/>
        <v>7</v>
      </c>
      <c r="AX538" s="285" t="str">
        <f t="shared" ca="1" si="95"/>
        <v>7. Ownership - Capital Costs</v>
      </c>
      <c r="AY538" s="293" t="s">
        <v>1570</v>
      </c>
      <c r="AZ538" s="285" t="s">
        <v>1595</v>
      </c>
      <c r="BA538" s="285">
        <v>2045</v>
      </c>
      <c r="BB538" s="285" t="str">
        <f t="shared" ca="1" si="101"/>
        <v>7_AD513_Steam_turbine_2045</v>
      </c>
      <c r="BC538" s="285" t="s">
        <v>574</v>
      </c>
      <c r="BD538" s="285"/>
      <c r="BE538" s="293" t="str">
        <f t="shared" si="98"/>
        <v>&gt;=0</v>
      </c>
      <c r="BF538" s="293" t="s">
        <v>84</v>
      </c>
      <c r="BG538" s="293" t="s">
        <v>84</v>
      </c>
    </row>
    <row r="539" spans="1:59" ht="13.5" hidden="1" thickBot="1">
      <c r="A539" s="197"/>
      <c r="B539" s="763"/>
      <c r="C539" s="249"/>
      <c r="D539" s="764"/>
      <c r="E539" s="556"/>
      <c r="F539" s="556"/>
      <c r="G539" s="556"/>
      <c r="H539" s="556"/>
      <c r="I539" s="556"/>
      <c r="J539" s="556"/>
      <c r="K539" s="556"/>
      <c r="L539" s="556"/>
      <c r="M539" s="556"/>
      <c r="N539" s="556"/>
      <c r="O539" s="556"/>
      <c r="P539" s="556"/>
      <c r="Q539" s="556"/>
      <c r="R539" s="556"/>
      <c r="S539" s="556"/>
      <c r="T539" s="556"/>
      <c r="U539" s="556"/>
      <c r="V539" s="556"/>
      <c r="W539" s="556"/>
      <c r="X539" s="556"/>
      <c r="Y539" s="556"/>
      <c r="Z539" s="556"/>
      <c r="AA539" s="556"/>
      <c r="AB539" s="556"/>
      <c r="AC539" s="556"/>
      <c r="AD539" s="557"/>
      <c r="AE539" s="557"/>
      <c r="AF539" s="557"/>
      <c r="AG539" s="557"/>
      <c r="AH539" s="557"/>
      <c r="AI539" s="557"/>
      <c r="AJ539" s="557"/>
      <c r="AK539" s="557"/>
      <c r="AL539" s="557"/>
      <c r="AM539" s="557"/>
      <c r="AN539" s="558"/>
      <c r="AP539" s="87" t="s">
        <v>859</v>
      </c>
      <c r="AT539" s="559" t="str">
        <f t="shared" ca="1" si="99"/>
        <v>AE</v>
      </c>
      <c r="AU539" s="559">
        <f t="shared" si="102"/>
        <v>513</v>
      </c>
      <c r="AV539" s="285" t="str">
        <f t="shared" ca="1" si="100"/>
        <v>AE513</v>
      </c>
      <c r="AW539" s="293">
        <f t="shared" si="97"/>
        <v>7</v>
      </c>
      <c r="AX539" s="285" t="str">
        <f t="shared" ca="1" si="95"/>
        <v>7. Ownership - Capital Costs</v>
      </c>
      <c r="AY539" s="293" t="s">
        <v>1570</v>
      </c>
      <c r="AZ539" s="285" t="s">
        <v>1595</v>
      </c>
      <c r="BA539" s="285">
        <v>2046</v>
      </c>
      <c r="BB539" s="285" t="str">
        <f t="shared" ca="1" si="101"/>
        <v>7_AE513_Steam_turbine_2046</v>
      </c>
      <c r="BC539" s="285" t="s">
        <v>574</v>
      </c>
      <c r="BD539" s="285"/>
      <c r="BE539" s="293" t="str">
        <f t="shared" si="98"/>
        <v>&gt;=0</v>
      </c>
      <c r="BF539" s="293" t="s">
        <v>84</v>
      </c>
      <c r="BG539" s="293" t="s">
        <v>84</v>
      </c>
    </row>
    <row r="540" spans="1:59" ht="13.5" hidden="1" thickBot="1">
      <c r="A540" s="197"/>
      <c r="B540" s="763"/>
      <c r="C540" s="249"/>
      <c r="D540" s="764"/>
      <c r="E540" s="556"/>
      <c r="F540" s="556"/>
      <c r="G540" s="556"/>
      <c r="H540" s="556"/>
      <c r="I540" s="556"/>
      <c r="J540" s="556"/>
      <c r="K540" s="556"/>
      <c r="L540" s="556"/>
      <c r="M540" s="556"/>
      <c r="N540" s="556"/>
      <c r="O540" s="556"/>
      <c r="P540" s="556"/>
      <c r="Q540" s="556"/>
      <c r="R540" s="556"/>
      <c r="S540" s="556"/>
      <c r="T540" s="556"/>
      <c r="U540" s="556"/>
      <c r="V540" s="556"/>
      <c r="W540" s="556"/>
      <c r="X540" s="556"/>
      <c r="Y540" s="556"/>
      <c r="Z540" s="556"/>
      <c r="AA540" s="556"/>
      <c r="AB540" s="556"/>
      <c r="AC540" s="556"/>
      <c r="AD540" s="557"/>
      <c r="AE540" s="557"/>
      <c r="AF540" s="557"/>
      <c r="AG540" s="557"/>
      <c r="AH540" s="557"/>
      <c r="AI540" s="557"/>
      <c r="AJ540" s="557"/>
      <c r="AK540" s="557"/>
      <c r="AL540" s="557"/>
      <c r="AM540" s="557"/>
      <c r="AN540" s="558"/>
      <c r="AP540" s="87" t="s">
        <v>859</v>
      </c>
      <c r="AT540" s="559" t="str">
        <f t="shared" ca="1" si="99"/>
        <v>AF</v>
      </c>
      <c r="AU540" s="559">
        <f t="shared" si="102"/>
        <v>513</v>
      </c>
      <c r="AV540" s="285" t="str">
        <f t="shared" ca="1" si="100"/>
        <v>AF513</v>
      </c>
      <c r="AW540" s="293">
        <f t="shared" si="97"/>
        <v>7</v>
      </c>
      <c r="AX540" s="285" t="str">
        <f t="shared" ca="1" si="95"/>
        <v>7. Ownership - Capital Costs</v>
      </c>
      <c r="AY540" s="293" t="s">
        <v>1570</v>
      </c>
      <c r="AZ540" s="285" t="s">
        <v>1595</v>
      </c>
      <c r="BA540" s="285">
        <v>2047</v>
      </c>
      <c r="BB540" s="285" t="str">
        <f t="shared" ca="1" si="101"/>
        <v>7_AF513_Steam_turbine_2047</v>
      </c>
      <c r="BC540" s="285" t="s">
        <v>574</v>
      </c>
      <c r="BD540" s="285"/>
      <c r="BE540" s="293" t="str">
        <f t="shared" si="98"/>
        <v>&gt;=0</v>
      </c>
      <c r="BF540" s="293" t="s">
        <v>84</v>
      </c>
      <c r="BG540" s="293" t="s">
        <v>84</v>
      </c>
    </row>
    <row r="541" spans="1:59" ht="13.5" hidden="1" thickBot="1">
      <c r="A541" s="197"/>
      <c r="B541" s="763"/>
      <c r="C541" s="249"/>
      <c r="D541" s="764"/>
      <c r="E541" s="556"/>
      <c r="F541" s="556"/>
      <c r="G541" s="556"/>
      <c r="H541" s="556"/>
      <c r="I541" s="556"/>
      <c r="J541" s="556"/>
      <c r="K541" s="556"/>
      <c r="L541" s="556"/>
      <c r="M541" s="556"/>
      <c r="N541" s="556"/>
      <c r="O541" s="556"/>
      <c r="P541" s="556"/>
      <c r="Q541" s="556"/>
      <c r="R541" s="556"/>
      <c r="S541" s="556"/>
      <c r="T541" s="556"/>
      <c r="U541" s="556"/>
      <c r="V541" s="556"/>
      <c r="W541" s="556"/>
      <c r="X541" s="556"/>
      <c r="Y541" s="556"/>
      <c r="Z541" s="556"/>
      <c r="AA541" s="556"/>
      <c r="AB541" s="556"/>
      <c r="AC541" s="556"/>
      <c r="AD541" s="557"/>
      <c r="AE541" s="557"/>
      <c r="AF541" s="557"/>
      <c r="AG541" s="557"/>
      <c r="AH541" s="557"/>
      <c r="AI541" s="557"/>
      <c r="AJ541" s="557"/>
      <c r="AK541" s="557"/>
      <c r="AL541" s="557"/>
      <c r="AM541" s="557"/>
      <c r="AN541" s="558"/>
      <c r="AP541" s="87" t="s">
        <v>859</v>
      </c>
      <c r="AT541" s="559" t="str">
        <f t="shared" ca="1" si="99"/>
        <v>AG</v>
      </c>
      <c r="AU541" s="559">
        <f t="shared" si="102"/>
        <v>513</v>
      </c>
      <c r="AV541" s="285" t="str">
        <f t="shared" ca="1" si="100"/>
        <v>AG513</v>
      </c>
      <c r="AW541" s="293">
        <f t="shared" si="97"/>
        <v>7</v>
      </c>
      <c r="AX541" s="285" t="str">
        <f t="shared" ca="1" si="95"/>
        <v>7. Ownership - Capital Costs</v>
      </c>
      <c r="AY541" s="293" t="s">
        <v>1570</v>
      </c>
      <c r="AZ541" s="285" t="s">
        <v>1595</v>
      </c>
      <c r="BA541" s="285">
        <v>2048</v>
      </c>
      <c r="BB541" s="285" t="str">
        <f t="shared" ca="1" si="101"/>
        <v>7_AG513_Steam_turbine_2048</v>
      </c>
      <c r="BC541" s="285" t="s">
        <v>574</v>
      </c>
      <c r="BD541" s="285"/>
      <c r="BE541" s="293" t="str">
        <f t="shared" si="98"/>
        <v>&gt;=0</v>
      </c>
      <c r="BF541" s="293" t="s">
        <v>84</v>
      </c>
      <c r="BG541" s="293" t="s">
        <v>84</v>
      </c>
    </row>
    <row r="542" spans="1:59" ht="13.5" hidden="1" thickBot="1">
      <c r="A542" s="197"/>
      <c r="B542" s="763"/>
      <c r="C542" s="249"/>
      <c r="D542" s="764"/>
      <c r="E542" s="556"/>
      <c r="F542" s="556"/>
      <c r="G542" s="556"/>
      <c r="H542" s="556"/>
      <c r="I542" s="556"/>
      <c r="J542" s="556"/>
      <c r="K542" s="556"/>
      <c r="L542" s="556"/>
      <c r="M542" s="556"/>
      <c r="N542" s="556"/>
      <c r="O542" s="556"/>
      <c r="P542" s="556"/>
      <c r="Q542" s="556"/>
      <c r="R542" s="556"/>
      <c r="S542" s="556"/>
      <c r="T542" s="556"/>
      <c r="U542" s="556"/>
      <c r="V542" s="556"/>
      <c r="W542" s="556"/>
      <c r="X542" s="556"/>
      <c r="Y542" s="556"/>
      <c r="Z542" s="556"/>
      <c r="AA542" s="556"/>
      <c r="AB542" s="556"/>
      <c r="AC542" s="556"/>
      <c r="AD542" s="557"/>
      <c r="AE542" s="557"/>
      <c r="AF542" s="557"/>
      <c r="AG542" s="557"/>
      <c r="AH542" s="557"/>
      <c r="AI542" s="557"/>
      <c r="AJ542" s="557"/>
      <c r="AK542" s="557"/>
      <c r="AL542" s="557"/>
      <c r="AM542" s="557"/>
      <c r="AN542" s="558"/>
      <c r="AP542" s="87" t="s">
        <v>859</v>
      </c>
      <c r="AT542" s="559" t="str">
        <f t="shared" ca="1" si="99"/>
        <v>AH</v>
      </c>
      <c r="AU542" s="559">
        <f t="shared" si="102"/>
        <v>513</v>
      </c>
      <c r="AV542" s="285" t="str">
        <f t="shared" ca="1" si="100"/>
        <v>AH513</v>
      </c>
      <c r="AW542" s="293">
        <f t="shared" si="97"/>
        <v>7</v>
      </c>
      <c r="AX542" s="285" t="str">
        <f t="shared" ca="1" si="95"/>
        <v>7. Ownership - Capital Costs</v>
      </c>
      <c r="AY542" s="293" t="s">
        <v>1570</v>
      </c>
      <c r="AZ542" s="285" t="s">
        <v>1595</v>
      </c>
      <c r="BA542" s="285">
        <v>2049</v>
      </c>
      <c r="BB542" s="285" t="str">
        <f t="shared" ca="1" si="101"/>
        <v>7_AH513_Steam_turbine_2049</v>
      </c>
      <c r="BC542" s="285" t="s">
        <v>574</v>
      </c>
      <c r="BD542" s="285"/>
      <c r="BE542" s="293" t="str">
        <f t="shared" si="98"/>
        <v>&gt;=0</v>
      </c>
      <c r="BF542" s="293" t="s">
        <v>84</v>
      </c>
      <c r="BG542" s="293" t="s">
        <v>84</v>
      </c>
    </row>
    <row r="543" spans="1:59" ht="13.5" hidden="1" thickBot="1">
      <c r="A543" s="197"/>
      <c r="B543" s="763"/>
      <c r="C543" s="249"/>
      <c r="D543" s="764"/>
      <c r="E543" s="556"/>
      <c r="F543" s="556"/>
      <c r="G543" s="556"/>
      <c r="H543" s="556"/>
      <c r="I543" s="556"/>
      <c r="J543" s="556"/>
      <c r="K543" s="556"/>
      <c r="L543" s="556"/>
      <c r="M543" s="556"/>
      <c r="N543" s="556"/>
      <c r="O543" s="556"/>
      <c r="P543" s="556"/>
      <c r="Q543" s="556"/>
      <c r="R543" s="556"/>
      <c r="S543" s="556"/>
      <c r="T543" s="556"/>
      <c r="U543" s="556"/>
      <c r="V543" s="556"/>
      <c r="W543" s="556"/>
      <c r="X543" s="556"/>
      <c r="Y543" s="556"/>
      <c r="Z543" s="556"/>
      <c r="AA543" s="556"/>
      <c r="AB543" s="556"/>
      <c r="AC543" s="556"/>
      <c r="AD543" s="557"/>
      <c r="AE543" s="557"/>
      <c r="AF543" s="557"/>
      <c r="AG543" s="557"/>
      <c r="AH543" s="557"/>
      <c r="AI543" s="557"/>
      <c r="AJ543" s="557"/>
      <c r="AK543" s="557"/>
      <c r="AL543" s="557"/>
      <c r="AM543" s="557"/>
      <c r="AN543" s="558"/>
      <c r="AP543" s="87" t="s">
        <v>859</v>
      </c>
      <c r="AT543" s="559" t="str">
        <f t="shared" ca="1" si="99"/>
        <v>AI</v>
      </c>
      <c r="AU543" s="559">
        <f t="shared" si="102"/>
        <v>513</v>
      </c>
      <c r="AV543" s="285" t="str">
        <f t="shared" ca="1" si="100"/>
        <v>AI513</v>
      </c>
      <c r="AW543" s="293">
        <f t="shared" si="97"/>
        <v>7</v>
      </c>
      <c r="AX543" s="285" t="str">
        <f t="shared" ca="1" si="95"/>
        <v>7. Ownership - Capital Costs</v>
      </c>
      <c r="AY543" s="293" t="s">
        <v>1570</v>
      </c>
      <c r="AZ543" s="285" t="s">
        <v>1595</v>
      </c>
      <c r="BA543" s="285">
        <v>2050</v>
      </c>
      <c r="BB543" s="285" t="str">
        <f t="shared" ca="1" si="101"/>
        <v>7_AI513_Steam_turbine_2050</v>
      </c>
      <c r="BC543" s="285" t="s">
        <v>574</v>
      </c>
      <c r="BD543" s="285"/>
      <c r="BE543" s="293" t="str">
        <f t="shared" si="98"/>
        <v>&gt;=0</v>
      </c>
      <c r="BF543" s="293" t="s">
        <v>84</v>
      </c>
      <c r="BG543" s="293" t="s">
        <v>84</v>
      </c>
    </row>
    <row r="544" spans="1:59" ht="13.5" hidden="1" thickBot="1">
      <c r="A544" s="197"/>
      <c r="B544" s="763"/>
      <c r="C544" s="249"/>
      <c r="D544" s="764"/>
      <c r="E544" s="556"/>
      <c r="F544" s="556"/>
      <c r="G544" s="556"/>
      <c r="H544" s="556"/>
      <c r="I544" s="556"/>
      <c r="J544" s="556"/>
      <c r="K544" s="556"/>
      <c r="L544" s="556"/>
      <c r="M544" s="556"/>
      <c r="N544" s="556"/>
      <c r="O544" s="556"/>
      <c r="P544" s="556"/>
      <c r="Q544" s="556"/>
      <c r="R544" s="556"/>
      <c r="S544" s="556"/>
      <c r="T544" s="556"/>
      <c r="U544" s="556"/>
      <c r="V544" s="556"/>
      <c r="W544" s="556"/>
      <c r="X544" s="556"/>
      <c r="Y544" s="556"/>
      <c r="Z544" s="556"/>
      <c r="AA544" s="556"/>
      <c r="AB544" s="556"/>
      <c r="AC544" s="556"/>
      <c r="AD544" s="557"/>
      <c r="AE544" s="557"/>
      <c r="AF544" s="557"/>
      <c r="AG544" s="557"/>
      <c r="AH544" s="557"/>
      <c r="AI544" s="557"/>
      <c r="AJ544" s="557"/>
      <c r="AK544" s="557"/>
      <c r="AL544" s="557"/>
      <c r="AM544" s="557"/>
      <c r="AN544" s="558"/>
      <c r="AP544" s="87" t="s">
        <v>859</v>
      </c>
      <c r="AT544" s="559" t="str">
        <f t="shared" ca="1" si="99"/>
        <v>AJ</v>
      </c>
      <c r="AU544" s="559">
        <f t="shared" si="102"/>
        <v>513</v>
      </c>
      <c r="AV544" s="285" t="str">
        <f t="shared" ca="1" si="100"/>
        <v>AJ513</v>
      </c>
      <c r="AW544" s="293">
        <f t="shared" si="97"/>
        <v>7</v>
      </c>
      <c r="AX544" s="285" t="str">
        <f t="shared" ca="1" si="95"/>
        <v>7. Ownership - Capital Costs</v>
      </c>
      <c r="AY544" s="293" t="s">
        <v>1570</v>
      </c>
      <c r="AZ544" s="285" t="s">
        <v>1595</v>
      </c>
      <c r="BA544" s="285">
        <v>2051</v>
      </c>
      <c r="BB544" s="285" t="str">
        <f t="shared" ca="1" si="101"/>
        <v>7_AJ513_Steam_turbine_2051</v>
      </c>
      <c r="BC544" s="285" t="s">
        <v>574</v>
      </c>
      <c r="BD544" s="285"/>
      <c r="BE544" s="293" t="str">
        <f t="shared" si="98"/>
        <v>&gt;=0</v>
      </c>
      <c r="BF544" s="293" t="s">
        <v>84</v>
      </c>
      <c r="BG544" s="293" t="s">
        <v>84</v>
      </c>
    </row>
    <row r="545" spans="1:59" ht="13.5" hidden="1" thickBot="1">
      <c r="A545" s="197"/>
      <c r="B545" s="763"/>
      <c r="C545" s="249"/>
      <c r="D545" s="764"/>
      <c r="E545" s="556"/>
      <c r="F545" s="556"/>
      <c r="G545" s="556"/>
      <c r="H545" s="556"/>
      <c r="I545" s="556"/>
      <c r="J545" s="556"/>
      <c r="K545" s="556"/>
      <c r="L545" s="556"/>
      <c r="M545" s="556"/>
      <c r="N545" s="556"/>
      <c r="O545" s="556"/>
      <c r="P545" s="556"/>
      <c r="Q545" s="556"/>
      <c r="R545" s="556"/>
      <c r="S545" s="556"/>
      <c r="T545" s="556"/>
      <c r="U545" s="556"/>
      <c r="V545" s="556"/>
      <c r="W545" s="556"/>
      <c r="X545" s="556"/>
      <c r="Y545" s="556"/>
      <c r="Z545" s="556"/>
      <c r="AA545" s="556"/>
      <c r="AB545" s="556"/>
      <c r="AC545" s="556"/>
      <c r="AD545" s="557"/>
      <c r="AE545" s="557"/>
      <c r="AF545" s="557"/>
      <c r="AG545" s="557"/>
      <c r="AH545" s="557"/>
      <c r="AI545" s="557"/>
      <c r="AJ545" s="557"/>
      <c r="AK545" s="557"/>
      <c r="AL545" s="557"/>
      <c r="AM545" s="557"/>
      <c r="AN545" s="558"/>
      <c r="AP545" s="87" t="s">
        <v>859</v>
      </c>
      <c r="AT545" s="559" t="str">
        <f t="shared" ca="1" si="99"/>
        <v>AK</v>
      </c>
      <c r="AU545" s="559">
        <f t="shared" si="102"/>
        <v>513</v>
      </c>
      <c r="AV545" s="285" t="str">
        <f t="shared" ca="1" si="100"/>
        <v>AK513</v>
      </c>
      <c r="AW545" s="293">
        <f t="shared" si="97"/>
        <v>7</v>
      </c>
      <c r="AX545" s="285" t="str">
        <f t="shared" ca="1" si="95"/>
        <v>7. Ownership - Capital Costs</v>
      </c>
      <c r="AY545" s="293" t="s">
        <v>1570</v>
      </c>
      <c r="AZ545" s="285" t="s">
        <v>1595</v>
      </c>
      <c r="BA545" s="285">
        <v>2052</v>
      </c>
      <c r="BB545" s="285" t="str">
        <f t="shared" ca="1" si="101"/>
        <v>7_AK513_Steam_turbine_2052</v>
      </c>
      <c r="BC545" s="285" t="s">
        <v>574</v>
      </c>
      <c r="BD545" s="285"/>
      <c r="BE545" s="293" t="str">
        <f t="shared" si="98"/>
        <v>&gt;=0</v>
      </c>
      <c r="BF545" s="293" t="s">
        <v>84</v>
      </c>
      <c r="BG545" s="293" t="s">
        <v>84</v>
      </c>
    </row>
    <row r="546" spans="1:59" ht="13.5" hidden="1" thickBot="1">
      <c r="A546" s="197"/>
      <c r="B546" s="763"/>
      <c r="C546" s="249"/>
      <c r="D546" s="764"/>
      <c r="E546" s="556"/>
      <c r="F546" s="556"/>
      <c r="G546" s="556"/>
      <c r="H546" s="556"/>
      <c r="I546" s="556"/>
      <c r="J546" s="556"/>
      <c r="K546" s="556"/>
      <c r="L546" s="556"/>
      <c r="M546" s="556"/>
      <c r="N546" s="556"/>
      <c r="O546" s="556"/>
      <c r="P546" s="556"/>
      <c r="Q546" s="556"/>
      <c r="R546" s="556"/>
      <c r="S546" s="556"/>
      <c r="T546" s="556"/>
      <c r="U546" s="556"/>
      <c r="V546" s="556"/>
      <c r="W546" s="556"/>
      <c r="X546" s="556"/>
      <c r="Y546" s="556"/>
      <c r="Z546" s="556"/>
      <c r="AA546" s="556"/>
      <c r="AB546" s="556"/>
      <c r="AC546" s="556"/>
      <c r="AD546" s="557"/>
      <c r="AE546" s="557"/>
      <c r="AF546" s="557"/>
      <c r="AG546" s="557"/>
      <c r="AH546" s="557"/>
      <c r="AI546" s="557"/>
      <c r="AJ546" s="557"/>
      <c r="AK546" s="557"/>
      <c r="AL546" s="557"/>
      <c r="AM546" s="557"/>
      <c r="AN546" s="558"/>
      <c r="AP546" s="87" t="s">
        <v>859</v>
      </c>
      <c r="AT546" s="559" t="str">
        <f t="shared" ca="1" si="99"/>
        <v>AL</v>
      </c>
      <c r="AU546" s="559">
        <f t="shared" si="102"/>
        <v>513</v>
      </c>
      <c r="AV546" s="285" t="str">
        <f t="shared" ca="1" si="100"/>
        <v>AL513</v>
      </c>
      <c r="AW546" s="293">
        <f t="shared" si="97"/>
        <v>7</v>
      </c>
      <c r="AX546" s="285" t="str">
        <f t="shared" ca="1" si="95"/>
        <v>7. Ownership - Capital Costs</v>
      </c>
      <c r="AY546" s="293" t="s">
        <v>1570</v>
      </c>
      <c r="AZ546" s="285" t="s">
        <v>1595</v>
      </c>
      <c r="BA546" s="285">
        <v>2053</v>
      </c>
      <c r="BB546" s="285" t="str">
        <f t="shared" ca="1" si="101"/>
        <v>7_AL513_Steam_turbine_2053</v>
      </c>
      <c r="BC546" s="285" t="s">
        <v>574</v>
      </c>
      <c r="BD546" s="285"/>
      <c r="BE546" s="293" t="str">
        <f t="shared" si="98"/>
        <v>&gt;=0</v>
      </c>
      <c r="BF546" s="293" t="s">
        <v>84</v>
      </c>
      <c r="BG546" s="293" t="s">
        <v>84</v>
      </c>
    </row>
    <row r="547" spans="1:59" ht="13.5" hidden="1" thickBot="1">
      <c r="A547" s="197"/>
      <c r="B547" s="763"/>
      <c r="C547" s="249"/>
      <c r="D547" s="764"/>
      <c r="E547" s="556"/>
      <c r="F547" s="556"/>
      <c r="G547" s="556"/>
      <c r="H547" s="556"/>
      <c r="I547" s="556"/>
      <c r="J547" s="556"/>
      <c r="K547" s="556"/>
      <c r="L547" s="556"/>
      <c r="M547" s="556"/>
      <c r="N547" s="556"/>
      <c r="O547" s="556"/>
      <c r="P547" s="556"/>
      <c r="Q547" s="556"/>
      <c r="R547" s="556"/>
      <c r="S547" s="556"/>
      <c r="T547" s="556"/>
      <c r="U547" s="556"/>
      <c r="V547" s="556"/>
      <c r="W547" s="556"/>
      <c r="X547" s="556"/>
      <c r="Y547" s="556"/>
      <c r="Z547" s="556"/>
      <c r="AA547" s="556"/>
      <c r="AB547" s="556"/>
      <c r="AC547" s="556"/>
      <c r="AD547" s="557"/>
      <c r="AE547" s="557"/>
      <c r="AF547" s="557"/>
      <c r="AG547" s="557"/>
      <c r="AH547" s="557"/>
      <c r="AI547" s="557"/>
      <c r="AJ547" s="557"/>
      <c r="AK547" s="557"/>
      <c r="AL547" s="557"/>
      <c r="AM547" s="557"/>
      <c r="AN547" s="558"/>
      <c r="AP547" s="87" t="s">
        <v>859</v>
      </c>
      <c r="AT547" s="559" t="str">
        <f t="shared" ca="1" si="99"/>
        <v>AM</v>
      </c>
      <c r="AU547" s="559">
        <f t="shared" si="102"/>
        <v>513</v>
      </c>
      <c r="AV547" s="285" t="str">
        <f t="shared" ca="1" si="100"/>
        <v>AM513</v>
      </c>
      <c r="AW547" s="293">
        <f t="shared" si="97"/>
        <v>7</v>
      </c>
      <c r="AX547" s="285" t="str">
        <f t="shared" ca="1" si="95"/>
        <v>7. Ownership - Capital Costs</v>
      </c>
      <c r="AY547" s="293" t="s">
        <v>1570</v>
      </c>
      <c r="AZ547" s="285" t="s">
        <v>1595</v>
      </c>
      <c r="BA547" s="285">
        <v>2054</v>
      </c>
      <c r="BB547" s="285" t="str">
        <f t="shared" ca="1" si="101"/>
        <v>7_AM513_Steam_turbine_2054</v>
      </c>
      <c r="BC547" s="285" t="s">
        <v>574</v>
      </c>
      <c r="BD547" s="285"/>
      <c r="BE547" s="293" t="str">
        <f t="shared" si="98"/>
        <v>&gt;=0</v>
      </c>
      <c r="BF547" s="293" t="s">
        <v>84</v>
      </c>
      <c r="BG547" s="293" t="s">
        <v>84</v>
      </c>
    </row>
    <row r="548" spans="1:59" ht="13.5" hidden="1" thickBot="1">
      <c r="A548" s="197"/>
      <c r="B548" s="763"/>
      <c r="C548" s="249"/>
      <c r="D548" s="764"/>
      <c r="E548" s="556"/>
      <c r="F548" s="556"/>
      <c r="G548" s="556"/>
      <c r="H548" s="556"/>
      <c r="I548" s="556"/>
      <c r="J548" s="556"/>
      <c r="K548" s="556"/>
      <c r="L548" s="556"/>
      <c r="M548" s="556"/>
      <c r="N548" s="556"/>
      <c r="O548" s="556"/>
      <c r="P548" s="556"/>
      <c r="Q548" s="556"/>
      <c r="R548" s="556"/>
      <c r="S548" s="556"/>
      <c r="T548" s="556"/>
      <c r="U548" s="556"/>
      <c r="V548" s="556"/>
      <c r="W548" s="556"/>
      <c r="X548" s="556"/>
      <c r="Y548" s="556"/>
      <c r="Z548" s="556"/>
      <c r="AA548" s="556"/>
      <c r="AB548" s="556"/>
      <c r="AC548" s="556"/>
      <c r="AD548" s="557"/>
      <c r="AE548" s="557"/>
      <c r="AF548" s="557"/>
      <c r="AG548" s="557"/>
      <c r="AH548" s="557"/>
      <c r="AI548" s="557"/>
      <c r="AJ548" s="557"/>
      <c r="AK548" s="557"/>
      <c r="AL548" s="557"/>
      <c r="AM548" s="557"/>
      <c r="AN548" s="558"/>
      <c r="AP548" s="87" t="s">
        <v>859</v>
      </c>
      <c r="AT548" s="559" t="str">
        <f t="shared" ca="1" si="99"/>
        <v>AN</v>
      </c>
      <c r="AU548" s="559">
        <f t="shared" si="102"/>
        <v>513</v>
      </c>
      <c r="AV548" s="285" t="str">
        <f t="shared" ca="1" si="100"/>
        <v>AN513</v>
      </c>
      <c r="AW548" s="293">
        <v>7</v>
      </c>
      <c r="AX548" s="285" t="str">
        <f t="shared" ca="1" si="95"/>
        <v>7. Ownership - Capital Costs</v>
      </c>
      <c r="AY548" s="293" t="s">
        <v>1570</v>
      </c>
      <c r="AZ548" s="285" t="s">
        <v>1595</v>
      </c>
      <c r="BA548" s="285" t="s">
        <v>1572</v>
      </c>
      <c r="BB548" s="285" t="str">
        <f t="shared" ca="1" si="101"/>
        <v>7_AN513_Steam_turbine_Additional_Info</v>
      </c>
      <c r="BC548" s="293" t="s">
        <v>255</v>
      </c>
      <c r="BD548" s="293">
        <v>100</v>
      </c>
      <c r="BF548" s="293" t="s">
        <v>84</v>
      </c>
      <c r="BG548" s="293" t="s">
        <v>84</v>
      </c>
    </row>
    <row r="549" spans="1:59" ht="13.5" thickBot="1">
      <c r="A549" s="197">
        <f>+A513+1</f>
        <v>17</v>
      </c>
      <c r="B549" s="763"/>
      <c r="C549" s="249" t="s">
        <v>1596</v>
      </c>
      <c r="D549" s="764" t="s">
        <v>1569</v>
      </c>
      <c r="E549" s="540"/>
      <c r="F549" s="540"/>
      <c r="G549" s="540"/>
      <c r="H549" s="540"/>
      <c r="I549" s="540"/>
      <c r="J549" s="540"/>
      <c r="K549" s="540"/>
      <c r="L549" s="540"/>
      <c r="M549" s="540"/>
      <c r="N549" s="540"/>
      <c r="O549" s="540"/>
      <c r="P549" s="540"/>
      <c r="Q549" s="540"/>
      <c r="R549" s="540"/>
      <c r="S549" s="540"/>
      <c r="T549" s="540"/>
      <c r="U549" s="540"/>
      <c r="V549" s="540"/>
      <c r="W549" s="540"/>
      <c r="X549" s="540"/>
      <c r="Y549" s="540"/>
      <c r="Z549" s="540"/>
      <c r="AA549" s="540"/>
      <c r="AB549" s="540"/>
      <c r="AC549" s="540"/>
      <c r="AD549" s="541"/>
      <c r="AE549" s="541"/>
      <c r="AF549" s="541"/>
      <c r="AG549" s="541"/>
      <c r="AH549" s="541"/>
      <c r="AI549" s="541"/>
      <c r="AJ549" s="541"/>
      <c r="AK549" s="541"/>
      <c r="AL549" s="541"/>
      <c r="AM549" s="541"/>
      <c r="AN549" s="246"/>
      <c r="AR549" s="87" t="s">
        <v>40</v>
      </c>
      <c r="AS549" s="560" t="str">
        <f ca="1">SUBSTITUTE(CELL("address",E549),"$","")</f>
        <v>E549</v>
      </c>
      <c r="AT549" s="561" t="str">
        <f ca="1">CHAR(CODE(AS549))</f>
        <v>E</v>
      </c>
      <c r="AU549" s="561">
        <f>ROW(AS549)</f>
        <v>549</v>
      </c>
      <c r="AV549" s="562" t="str">
        <f ca="1">CONCATENATE(AT549&amp;AU549)</f>
        <v>E549</v>
      </c>
      <c r="AW549" s="555">
        <f t="shared" si="97"/>
        <v>7</v>
      </c>
      <c r="AX549" s="562" t="str">
        <f t="shared" ca="1" si="95"/>
        <v>7. Ownership - Capital Costs</v>
      </c>
      <c r="AY549" s="555" t="s">
        <v>1570</v>
      </c>
      <c r="AZ549" s="562" t="s">
        <v>1597</v>
      </c>
      <c r="BA549" s="562">
        <v>2020</v>
      </c>
      <c r="BB549" s="562" t="str">
        <f ca="1">AW549&amp;"_"&amp;AV549&amp;"_"&amp;AZ549&amp;"_"&amp;BA549</f>
        <v>7_E549_Spare_parts_2020</v>
      </c>
      <c r="BC549" s="562" t="s">
        <v>574</v>
      </c>
      <c r="BD549" s="562"/>
      <c r="BE549" s="555" t="str">
        <f t="shared" ref="BE549:BE583" si="103">"&gt;=0"</f>
        <v>&gt;=0</v>
      </c>
      <c r="BF549" s="555" t="s">
        <v>84</v>
      </c>
      <c r="BG549" s="555" t="s">
        <v>84</v>
      </c>
    </row>
    <row r="550" spans="1:59" ht="13.5" hidden="1" thickBot="1">
      <c r="A550" s="197"/>
      <c r="B550" s="763"/>
      <c r="C550" s="249"/>
      <c r="D550" s="764"/>
      <c r="E550" s="556"/>
      <c r="F550" s="556"/>
      <c r="G550" s="556"/>
      <c r="H550" s="556"/>
      <c r="I550" s="556"/>
      <c r="J550" s="556"/>
      <c r="K550" s="556"/>
      <c r="L550" s="556"/>
      <c r="M550" s="556"/>
      <c r="N550" s="556"/>
      <c r="O550" s="556"/>
      <c r="P550" s="556"/>
      <c r="Q550" s="556"/>
      <c r="R550" s="556"/>
      <c r="S550" s="556"/>
      <c r="T550" s="556"/>
      <c r="U550" s="556"/>
      <c r="V550" s="556"/>
      <c r="W550" s="556"/>
      <c r="X550" s="556"/>
      <c r="Y550" s="556"/>
      <c r="Z550" s="556"/>
      <c r="AA550" s="556"/>
      <c r="AB550" s="556"/>
      <c r="AC550" s="556"/>
      <c r="AD550" s="557"/>
      <c r="AE550" s="557"/>
      <c r="AF550" s="557"/>
      <c r="AG550" s="557"/>
      <c r="AH550" s="557"/>
      <c r="AI550" s="557"/>
      <c r="AJ550" s="557"/>
      <c r="AK550" s="557"/>
      <c r="AL550" s="557"/>
      <c r="AM550" s="557"/>
      <c r="AN550" s="558"/>
      <c r="AP550" s="87" t="s">
        <v>859</v>
      </c>
      <c r="AT550" s="559" t="str">
        <f t="shared" ref="AT550:AT584" ca="1" si="104">IF(AT549="Z","AA",IF(LEN(AT549)=1,CHAR(CODE(AT549)+1),IF(RIGHT(AT549,1)="Z",CHAR(CODE(LEFT(AT549,1))+1),LEFT(AT549,1))&amp;CHAR(65+MOD(CODE(RIGHT(AT549,1))+1-65,26))))</f>
        <v>F</v>
      </c>
      <c r="AU550" s="559">
        <f>AU549</f>
        <v>549</v>
      </c>
      <c r="AV550" s="285" t="str">
        <f t="shared" ref="AV550:AV584" ca="1" si="105">CONCATENATE(AT550&amp;AU550)</f>
        <v>F549</v>
      </c>
      <c r="AW550" s="293">
        <f t="shared" si="97"/>
        <v>7</v>
      </c>
      <c r="AX550" s="285" t="str">
        <f t="shared" ca="1" si="95"/>
        <v>7. Ownership - Capital Costs</v>
      </c>
      <c r="AY550" s="293" t="s">
        <v>1570</v>
      </c>
      <c r="AZ550" s="285" t="s">
        <v>1597</v>
      </c>
      <c r="BA550" s="285">
        <v>2021</v>
      </c>
      <c r="BB550" s="285" t="str">
        <f t="shared" ref="BB550:BB584" ca="1" si="106">AW550&amp;"_"&amp;AV550&amp;"_"&amp;AZ550&amp;"_"&amp;BA550</f>
        <v>7_F549_Spare_parts_2021</v>
      </c>
      <c r="BC550" s="285" t="s">
        <v>574</v>
      </c>
      <c r="BD550" s="285"/>
      <c r="BE550" s="293" t="str">
        <f t="shared" si="103"/>
        <v>&gt;=0</v>
      </c>
      <c r="BF550" s="293" t="s">
        <v>84</v>
      </c>
      <c r="BG550" s="293" t="s">
        <v>84</v>
      </c>
    </row>
    <row r="551" spans="1:59" ht="13.5" hidden="1" thickBot="1">
      <c r="A551" s="197"/>
      <c r="B551" s="763"/>
      <c r="C551" s="249"/>
      <c r="D551" s="764"/>
      <c r="E551" s="556"/>
      <c r="F551" s="556"/>
      <c r="G551" s="556"/>
      <c r="H551" s="556"/>
      <c r="I551" s="556"/>
      <c r="J551" s="556"/>
      <c r="K551" s="556"/>
      <c r="L551" s="556"/>
      <c r="M551" s="556"/>
      <c r="N551" s="556"/>
      <c r="O551" s="556"/>
      <c r="P551" s="556"/>
      <c r="Q551" s="556"/>
      <c r="R551" s="556"/>
      <c r="S551" s="556"/>
      <c r="T551" s="556"/>
      <c r="U551" s="556"/>
      <c r="V551" s="556"/>
      <c r="W551" s="556"/>
      <c r="X551" s="556"/>
      <c r="Y551" s="556"/>
      <c r="Z551" s="556"/>
      <c r="AA551" s="556"/>
      <c r="AB551" s="556"/>
      <c r="AC551" s="556"/>
      <c r="AD551" s="557"/>
      <c r="AE551" s="557"/>
      <c r="AF551" s="557"/>
      <c r="AG551" s="557"/>
      <c r="AH551" s="557"/>
      <c r="AI551" s="557"/>
      <c r="AJ551" s="557"/>
      <c r="AK551" s="557"/>
      <c r="AL551" s="557"/>
      <c r="AM551" s="557"/>
      <c r="AN551" s="558"/>
      <c r="AP551" s="87" t="s">
        <v>859</v>
      </c>
      <c r="AT551" s="559" t="str">
        <f t="shared" ca="1" si="104"/>
        <v>G</v>
      </c>
      <c r="AU551" s="559">
        <f t="shared" ref="AU551:AU584" si="107">AU550</f>
        <v>549</v>
      </c>
      <c r="AV551" s="285" t="str">
        <f t="shared" ca="1" si="105"/>
        <v>G549</v>
      </c>
      <c r="AW551" s="293">
        <f t="shared" si="97"/>
        <v>7</v>
      </c>
      <c r="AX551" s="285" t="str">
        <f t="shared" ca="1" si="95"/>
        <v>7. Ownership - Capital Costs</v>
      </c>
      <c r="AY551" s="293" t="s">
        <v>1570</v>
      </c>
      <c r="AZ551" s="285" t="s">
        <v>1597</v>
      </c>
      <c r="BA551" s="285">
        <v>2022</v>
      </c>
      <c r="BB551" s="285" t="str">
        <f t="shared" ca="1" si="106"/>
        <v>7_G549_Spare_parts_2022</v>
      </c>
      <c r="BC551" s="285" t="s">
        <v>574</v>
      </c>
      <c r="BD551" s="285"/>
      <c r="BE551" s="293" t="str">
        <f t="shared" si="103"/>
        <v>&gt;=0</v>
      </c>
      <c r="BF551" s="293" t="s">
        <v>84</v>
      </c>
      <c r="BG551" s="293" t="s">
        <v>84</v>
      </c>
    </row>
    <row r="552" spans="1:59" ht="13.5" hidden="1" thickBot="1">
      <c r="A552" s="197"/>
      <c r="B552" s="763"/>
      <c r="C552" s="249"/>
      <c r="D552" s="764"/>
      <c r="E552" s="556"/>
      <c r="F552" s="556"/>
      <c r="G552" s="556"/>
      <c r="H552" s="556"/>
      <c r="I552" s="556"/>
      <c r="J552" s="556"/>
      <c r="K552" s="556"/>
      <c r="L552" s="556"/>
      <c r="M552" s="556"/>
      <c r="N552" s="556"/>
      <c r="O552" s="556"/>
      <c r="P552" s="556"/>
      <c r="Q552" s="556"/>
      <c r="R552" s="556"/>
      <c r="S552" s="556"/>
      <c r="T552" s="556"/>
      <c r="U552" s="556"/>
      <c r="V552" s="556"/>
      <c r="W552" s="556"/>
      <c r="X552" s="556"/>
      <c r="Y552" s="556"/>
      <c r="Z552" s="556"/>
      <c r="AA552" s="556"/>
      <c r="AB552" s="556"/>
      <c r="AC552" s="556"/>
      <c r="AD552" s="557"/>
      <c r="AE552" s="557"/>
      <c r="AF552" s="557"/>
      <c r="AG552" s="557"/>
      <c r="AH552" s="557"/>
      <c r="AI552" s="557"/>
      <c r="AJ552" s="557"/>
      <c r="AK552" s="557"/>
      <c r="AL552" s="557"/>
      <c r="AM552" s="557"/>
      <c r="AN552" s="558"/>
      <c r="AP552" s="87" t="s">
        <v>859</v>
      </c>
      <c r="AT552" s="559" t="str">
        <f t="shared" ca="1" si="104"/>
        <v>H</v>
      </c>
      <c r="AU552" s="559">
        <f t="shared" si="107"/>
        <v>549</v>
      </c>
      <c r="AV552" s="285" t="str">
        <f t="shared" ca="1" si="105"/>
        <v>H549</v>
      </c>
      <c r="AW552" s="293">
        <f t="shared" si="97"/>
        <v>7</v>
      </c>
      <c r="AX552" s="285" t="str">
        <f t="shared" ca="1" si="95"/>
        <v>7. Ownership - Capital Costs</v>
      </c>
      <c r="AY552" s="293" t="s">
        <v>1570</v>
      </c>
      <c r="AZ552" s="285" t="s">
        <v>1597</v>
      </c>
      <c r="BA552" s="285">
        <v>2023</v>
      </c>
      <c r="BB552" s="285" t="str">
        <f t="shared" ca="1" si="106"/>
        <v>7_H549_Spare_parts_2023</v>
      </c>
      <c r="BC552" s="285" t="s">
        <v>574</v>
      </c>
      <c r="BD552" s="285"/>
      <c r="BE552" s="293" t="str">
        <f t="shared" si="103"/>
        <v>&gt;=0</v>
      </c>
      <c r="BF552" s="293" t="s">
        <v>84</v>
      </c>
      <c r="BG552" s="293" t="s">
        <v>84</v>
      </c>
    </row>
    <row r="553" spans="1:59" ht="13.5" hidden="1" thickBot="1">
      <c r="A553" s="197"/>
      <c r="B553" s="763"/>
      <c r="C553" s="249"/>
      <c r="D553" s="764"/>
      <c r="E553" s="556"/>
      <c r="F553" s="556"/>
      <c r="G553" s="556"/>
      <c r="H553" s="556"/>
      <c r="I553" s="556"/>
      <c r="J553" s="556"/>
      <c r="K553" s="556"/>
      <c r="L553" s="556"/>
      <c r="M553" s="556"/>
      <c r="N553" s="556"/>
      <c r="O553" s="556"/>
      <c r="P553" s="556"/>
      <c r="Q553" s="556"/>
      <c r="R553" s="556"/>
      <c r="S553" s="556"/>
      <c r="T553" s="556"/>
      <c r="U553" s="556"/>
      <c r="V553" s="556"/>
      <c r="W553" s="556"/>
      <c r="X553" s="556"/>
      <c r="Y553" s="556"/>
      <c r="Z553" s="556"/>
      <c r="AA553" s="556"/>
      <c r="AB553" s="556"/>
      <c r="AC553" s="556"/>
      <c r="AD553" s="557"/>
      <c r="AE553" s="557"/>
      <c r="AF553" s="557"/>
      <c r="AG553" s="557"/>
      <c r="AH553" s="557"/>
      <c r="AI553" s="557"/>
      <c r="AJ553" s="557"/>
      <c r="AK553" s="557"/>
      <c r="AL553" s="557"/>
      <c r="AM553" s="557"/>
      <c r="AN553" s="558"/>
      <c r="AP553" s="87" t="s">
        <v>859</v>
      </c>
      <c r="AT553" s="559" t="str">
        <f t="shared" ca="1" si="104"/>
        <v>I</v>
      </c>
      <c r="AU553" s="559">
        <f t="shared" si="107"/>
        <v>549</v>
      </c>
      <c r="AV553" s="285" t="str">
        <f t="shared" ca="1" si="105"/>
        <v>I549</v>
      </c>
      <c r="AW553" s="293">
        <f t="shared" si="97"/>
        <v>7</v>
      </c>
      <c r="AX553" s="285" t="str">
        <f t="shared" ca="1" si="95"/>
        <v>7. Ownership - Capital Costs</v>
      </c>
      <c r="AY553" s="293" t="s">
        <v>1570</v>
      </c>
      <c r="AZ553" s="285" t="s">
        <v>1597</v>
      </c>
      <c r="BA553" s="285">
        <v>2024</v>
      </c>
      <c r="BB553" s="285" t="str">
        <f t="shared" ca="1" si="106"/>
        <v>7_I549_Spare_parts_2024</v>
      </c>
      <c r="BC553" s="285" t="s">
        <v>574</v>
      </c>
      <c r="BD553" s="285"/>
      <c r="BE553" s="293" t="str">
        <f t="shared" si="103"/>
        <v>&gt;=0</v>
      </c>
      <c r="BF553" s="293" t="s">
        <v>84</v>
      </c>
      <c r="BG553" s="293" t="s">
        <v>84</v>
      </c>
    </row>
    <row r="554" spans="1:59" ht="13.5" hidden="1" thickBot="1">
      <c r="A554" s="197"/>
      <c r="B554" s="763"/>
      <c r="C554" s="249"/>
      <c r="D554" s="764"/>
      <c r="E554" s="556"/>
      <c r="F554" s="556"/>
      <c r="G554" s="556"/>
      <c r="H554" s="556"/>
      <c r="I554" s="556"/>
      <c r="J554" s="556"/>
      <c r="K554" s="556"/>
      <c r="L554" s="556"/>
      <c r="M554" s="556"/>
      <c r="N554" s="556"/>
      <c r="O554" s="556"/>
      <c r="P554" s="556"/>
      <c r="Q554" s="556"/>
      <c r="R554" s="556"/>
      <c r="S554" s="556"/>
      <c r="T554" s="556"/>
      <c r="U554" s="556"/>
      <c r="V554" s="556"/>
      <c r="W554" s="556"/>
      <c r="X554" s="556"/>
      <c r="Y554" s="556"/>
      <c r="Z554" s="556"/>
      <c r="AA554" s="556"/>
      <c r="AB554" s="556"/>
      <c r="AC554" s="556"/>
      <c r="AD554" s="557"/>
      <c r="AE554" s="557"/>
      <c r="AF554" s="557"/>
      <c r="AG554" s="557"/>
      <c r="AH554" s="557"/>
      <c r="AI554" s="557"/>
      <c r="AJ554" s="557"/>
      <c r="AK554" s="557"/>
      <c r="AL554" s="557"/>
      <c r="AM554" s="557"/>
      <c r="AN554" s="558"/>
      <c r="AP554" s="87" t="s">
        <v>859</v>
      </c>
      <c r="AT554" s="559" t="str">
        <f t="shared" ca="1" si="104"/>
        <v>J</v>
      </c>
      <c r="AU554" s="559">
        <f t="shared" si="107"/>
        <v>549</v>
      </c>
      <c r="AV554" s="285" t="str">
        <f t="shared" ca="1" si="105"/>
        <v>J549</v>
      </c>
      <c r="AW554" s="293">
        <f t="shared" si="97"/>
        <v>7</v>
      </c>
      <c r="AX554" s="285" t="str">
        <f t="shared" ca="1" si="95"/>
        <v>7. Ownership - Capital Costs</v>
      </c>
      <c r="AY554" s="293" t="s">
        <v>1570</v>
      </c>
      <c r="AZ554" s="285" t="s">
        <v>1597</v>
      </c>
      <c r="BA554" s="285">
        <v>2025</v>
      </c>
      <c r="BB554" s="285" t="str">
        <f t="shared" ca="1" si="106"/>
        <v>7_J549_Spare_parts_2025</v>
      </c>
      <c r="BC554" s="285" t="s">
        <v>574</v>
      </c>
      <c r="BD554" s="285"/>
      <c r="BE554" s="293" t="str">
        <f t="shared" si="103"/>
        <v>&gt;=0</v>
      </c>
      <c r="BF554" s="293" t="s">
        <v>84</v>
      </c>
      <c r="BG554" s="293" t="s">
        <v>84</v>
      </c>
    </row>
    <row r="555" spans="1:59" ht="13.5" hidden="1" thickBot="1">
      <c r="A555" s="197"/>
      <c r="B555" s="763"/>
      <c r="C555" s="249"/>
      <c r="D555" s="764"/>
      <c r="E555" s="556"/>
      <c r="F555" s="556"/>
      <c r="G555" s="556"/>
      <c r="H555" s="556"/>
      <c r="I555" s="556"/>
      <c r="J555" s="556"/>
      <c r="K555" s="556"/>
      <c r="L555" s="556"/>
      <c r="M555" s="556"/>
      <c r="N555" s="556"/>
      <c r="O555" s="556"/>
      <c r="P555" s="556"/>
      <c r="Q555" s="556"/>
      <c r="R555" s="556"/>
      <c r="S555" s="556"/>
      <c r="T555" s="556"/>
      <c r="U555" s="556"/>
      <c r="V555" s="556"/>
      <c r="W555" s="556"/>
      <c r="X555" s="556"/>
      <c r="Y555" s="556"/>
      <c r="Z555" s="556"/>
      <c r="AA555" s="556"/>
      <c r="AB555" s="556"/>
      <c r="AC555" s="556"/>
      <c r="AD555" s="557"/>
      <c r="AE555" s="557"/>
      <c r="AF555" s="557"/>
      <c r="AG555" s="557"/>
      <c r="AH555" s="557"/>
      <c r="AI555" s="557"/>
      <c r="AJ555" s="557"/>
      <c r="AK555" s="557"/>
      <c r="AL555" s="557"/>
      <c r="AM555" s="557"/>
      <c r="AN555" s="558"/>
      <c r="AP555" s="87" t="s">
        <v>859</v>
      </c>
      <c r="AT555" s="559" t="str">
        <f t="shared" ca="1" si="104"/>
        <v>K</v>
      </c>
      <c r="AU555" s="559">
        <f t="shared" si="107"/>
        <v>549</v>
      </c>
      <c r="AV555" s="285" t="str">
        <f t="shared" ca="1" si="105"/>
        <v>K549</v>
      </c>
      <c r="AW555" s="293">
        <f t="shared" si="97"/>
        <v>7</v>
      </c>
      <c r="AX555" s="285" t="str">
        <f t="shared" ca="1" si="95"/>
        <v>7. Ownership - Capital Costs</v>
      </c>
      <c r="AY555" s="293" t="s">
        <v>1570</v>
      </c>
      <c r="AZ555" s="285" t="s">
        <v>1597</v>
      </c>
      <c r="BA555" s="285">
        <v>2026</v>
      </c>
      <c r="BB555" s="285" t="str">
        <f t="shared" ca="1" si="106"/>
        <v>7_K549_Spare_parts_2026</v>
      </c>
      <c r="BC555" s="285" t="s">
        <v>574</v>
      </c>
      <c r="BD555" s="285"/>
      <c r="BE555" s="293" t="str">
        <f t="shared" si="103"/>
        <v>&gt;=0</v>
      </c>
      <c r="BF555" s="293" t="s">
        <v>84</v>
      </c>
      <c r="BG555" s="293" t="s">
        <v>84</v>
      </c>
    </row>
    <row r="556" spans="1:59" ht="13.5" hidden="1" thickBot="1">
      <c r="A556" s="197"/>
      <c r="B556" s="763"/>
      <c r="C556" s="249"/>
      <c r="D556" s="764"/>
      <c r="E556" s="556"/>
      <c r="F556" s="556"/>
      <c r="G556" s="556"/>
      <c r="H556" s="556"/>
      <c r="I556" s="556"/>
      <c r="J556" s="556"/>
      <c r="K556" s="556"/>
      <c r="L556" s="556"/>
      <c r="M556" s="556"/>
      <c r="N556" s="556"/>
      <c r="O556" s="556"/>
      <c r="P556" s="556"/>
      <c r="Q556" s="556"/>
      <c r="R556" s="556"/>
      <c r="S556" s="556"/>
      <c r="T556" s="556"/>
      <c r="U556" s="556"/>
      <c r="V556" s="556"/>
      <c r="W556" s="556"/>
      <c r="X556" s="556"/>
      <c r="Y556" s="556"/>
      <c r="Z556" s="556"/>
      <c r="AA556" s="556"/>
      <c r="AB556" s="556"/>
      <c r="AC556" s="556"/>
      <c r="AD556" s="557"/>
      <c r="AE556" s="557"/>
      <c r="AF556" s="557"/>
      <c r="AG556" s="557"/>
      <c r="AH556" s="557"/>
      <c r="AI556" s="557"/>
      <c r="AJ556" s="557"/>
      <c r="AK556" s="557"/>
      <c r="AL556" s="557"/>
      <c r="AM556" s="557"/>
      <c r="AN556" s="558"/>
      <c r="AP556" s="87" t="s">
        <v>859</v>
      </c>
      <c r="AT556" s="559" t="str">
        <f t="shared" ca="1" si="104"/>
        <v>L</v>
      </c>
      <c r="AU556" s="559">
        <f t="shared" si="107"/>
        <v>549</v>
      </c>
      <c r="AV556" s="285" t="str">
        <f t="shared" ca="1" si="105"/>
        <v>L549</v>
      </c>
      <c r="AW556" s="293">
        <f t="shared" si="97"/>
        <v>7</v>
      </c>
      <c r="AX556" s="285" t="str">
        <f t="shared" ca="1" si="95"/>
        <v>7. Ownership - Capital Costs</v>
      </c>
      <c r="AY556" s="293" t="s">
        <v>1570</v>
      </c>
      <c r="AZ556" s="285" t="s">
        <v>1597</v>
      </c>
      <c r="BA556" s="285">
        <v>2027</v>
      </c>
      <c r="BB556" s="285" t="str">
        <f t="shared" ca="1" si="106"/>
        <v>7_L549_Spare_parts_2027</v>
      </c>
      <c r="BC556" s="285" t="s">
        <v>574</v>
      </c>
      <c r="BD556" s="285"/>
      <c r="BE556" s="293" t="str">
        <f t="shared" si="103"/>
        <v>&gt;=0</v>
      </c>
      <c r="BF556" s="293" t="s">
        <v>84</v>
      </c>
      <c r="BG556" s="293" t="s">
        <v>84</v>
      </c>
    </row>
    <row r="557" spans="1:59" ht="13.5" hidden="1" thickBot="1">
      <c r="A557" s="197"/>
      <c r="B557" s="763"/>
      <c r="C557" s="249"/>
      <c r="D557" s="764"/>
      <c r="E557" s="556"/>
      <c r="F557" s="556"/>
      <c r="G557" s="556"/>
      <c r="H557" s="556"/>
      <c r="I557" s="556"/>
      <c r="J557" s="556"/>
      <c r="K557" s="556"/>
      <c r="L557" s="556"/>
      <c r="M557" s="556"/>
      <c r="N557" s="556"/>
      <c r="O557" s="556"/>
      <c r="P557" s="556"/>
      <c r="Q557" s="556"/>
      <c r="R557" s="556"/>
      <c r="S557" s="556"/>
      <c r="T557" s="556"/>
      <c r="U557" s="556"/>
      <c r="V557" s="556"/>
      <c r="W557" s="556"/>
      <c r="X557" s="556"/>
      <c r="Y557" s="556"/>
      <c r="Z557" s="556"/>
      <c r="AA557" s="556"/>
      <c r="AB557" s="556"/>
      <c r="AC557" s="556"/>
      <c r="AD557" s="557"/>
      <c r="AE557" s="557"/>
      <c r="AF557" s="557"/>
      <c r="AG557" s="557"/>
      <c r="AH557" s="557"/>
      <c r="AI557" s="557"/>
      <c r="AJ557" s="557"/>
      <c r="AK557" s="557"/>
      <c r="AL557" s="557"/>
      <c r="AM557" s="557"/>
      <c r="AN557" s="558"/>
      <c r="AP557" s="87" t="s">
        <v>859</v>
      </c>
      <c r="AT557" s="559" t="str">
        <f t="shared" ca="1" si="104"/>
        <v>M</v>
      </c>
      <c r="AU557" s="559">
        <f t="shared" si="107"/>
        <v>549</v>
      </c>
      <c r="AV557" s="285" t="str">
        <f t="shared" ca="1" si="105"/>
        <v>M549</v>
      </c>
      <c r="AW557" s="293">
        <f t="shared" si="97"/>
        <v>7</v>
      </c>
      <c r="AX557" s="285" t="str">
        <f t="shared" ca="1" si="95"/>
        <v>7. Ownership - Capital Costs</v>
      </c>
      <c r="AY557" s="293" t="s">
        <v>1570</v>
      </c>
      <c r="AZ557" s="285" t="s">
        <v>1597</v>
      </c>
      <c r="BA557" s="285">
        <v>2028</v>
      </c>
      <c r="BB557" s="285" t="str">
        <f t="shared" ca="1" si="106"/>
        <v>7_M549_Spare_parts_2028</v>
      </c>
      <c r="BC557" s="285" t="s">
        <v>574</v>
      </c>
      <c r="BD557" s="285"/>
      <c r="BE557" s="293" t="str">
        <f t="shared" si="103"/>
        <v>&gt;=0</v>
      </c>
      <c r="BF557" s="293" t="s">
        <v>84</v>
      </c>
      <c r="BG557" s="293" t="s">
        <v>84</v>
      </c>
    </row>
    <row r="558" spans="1:59" ht="13.5" hidden="1" thickBot="1">
      <c r="A558" s="197"/>
      <c r="B558" s="763"/>
      <c r="C558" s="249"/>
      <c r="D558" s="764"/>
      <c r="E558" s="556"/>
      <c r="F558" s="556"/>
      <c r="G558" s="556"/>
      <c r="H558" s="556"/>
      <c r="I558" s="556"/>
      <c r="J558" s="556"/>
      <c r="K558" s="556"/>
      <c r="L558" s="556"/>
      <c r="M558" s="556"/>
      <c r="N558" s="556"/>
      <c r="O558" s="556"/>
      <c r="P558" s="556"/>
      <c r="Q558" s="556"/>
      <c r="R558" s="556"/>
      <c r="S558" s="556"/>
      <c r="T558" s="556"/>
      <c r="U558" s="556"/>
      <c r="V558" s="556"/>
      <c r="W558" s="556"/>
      <c r="X558" s="556"/>
      <c r="Y558" s="556"/>
      <c r="Z558" s="556"/>
      <c r="AA558" s="556"/>
      <c r="AB558" s="556"/>
      <c r="AC558" s="556"/>
      <c r="AD558" s="557"/>
      <c r="AE558" s="557"/>
      <c r="AF558" s="557"/>
      <c r="AG558" s="557"/>
      <c r="AH558" s="557"/>
      <c r="AI558" s="557"/>
      <c r="AJ558" s="557"/>
      <c r="AK558" s="557"/>
      <c r="AL558" s="557"/>
      <c r="AM558" s="557"/>
      <c r="AN558" s="558"/>
      <c r="AP558" s="87" t="s">
        <v>859</v>
      </c>
      <c r="AT558" s="559" t="str">
        <f t="shared" ca="1" si="104"/>
        <v>N</v>
      </c>
      <c r="AU558" s="559">
        <f t="shared" si="107"/>
        <v>549</v>
      </c>
      <c r="AV558" s="285" t="str">
        <f t="shared" ca="1" si="105"/>
        <v>N549</v>
      </c>
      <c r="AW558" s="293">
        <f t="shared" si="97"/>
        <v>7</v>
      </c>
      <c r="AX558" s="285" t="str">
        <f t="shared" ca="1" si="95"/>
        <v>7. Ownership - Capital Costs</v>
      </c>
      <c r="AY558" s="293" t="s">
        <v>1570</v>
      </c>
      <c r="AZ558" s="285" t="s">
        <v>1597</v>
      </c>
      <c r="BA558" s="285">
        <v>2029</v>
      </c>
      <c r="BB558" s="285" t="str">
        <f t="shared" ca="1" si="106"/>
        <v>7_N549_Spare_parts_2029</v>
      </c>
      <c r="BC558" s="285" t="s">
        <v>574</v>
      </c>
      <c r="BD558" s="285"/>
      <c r="BE558" s="293" t="str">
        <f t="shared" si="103"/>
        <v>&gt;=0</v>
      </c>
      <c r="BF558" s="293" t="s">
        <v>84</v>
      </c>
      <c r="BG558" s="293" t="s">
        <v>84</v>
      </c>
    </row>
    <row r="559" spans="1:59" ht="13.5" hidden="1" thickBot="1">
      <c r="A559" s="197"/>
      <c r="B559" s="763"/>
      <c r="C559" s="249"/>
      <c r="D559" s="764"/>
      <c r="E559" s="556"/>
      <c r="F559" s="556"/>
      <c r="G559" s="556"/>
      <c r="H559" s="556"/>
      <c r="I559" s="556"/>
      <c r="J559" s="556"/>
      <c r="K559" s="556"/>
      <c r="L559" s="556"/>
      <c r="M559" s="556"/>
      <c r="N559" s="556"/>
      <c r="O559" s="556"/>
      <c r="P559" s="556"/>
      <c r="Q559" s="556"/>
      <c r="R559" s="556"/>
      <c r="S559" s="556"/>
      <c r="T559" s="556"/>
      <c r="U559" s="556"/>
      <c r="V559" s="556"/>
      <c r="W559" s="556"/>
      <c r="X559" s="556"/>
      <c r="Y559" s="556"/>
      <c r="Z559" s="556"/>
      <c r="AA559" s="556"/>
      <c r="AB559" s="556"/>
      <c r="AC559" s="556"/>
      <c r="AD559" s="557"/>
      <c r="AE559" s="557"/>
      <c r="AF559" s="557"/>
      <c r="AG559" s="557"/>
      <c r="AH559" s="557"/>
      <c r="AI559" s="557"/>
      <c r="AJ559" s="557"/>
      <c r="AK559" s="557"/>
      <c r="AL559" s="557"/>
      <c r="AM559" s="557"/>
      <c r="AN559" s="558"/>
      <c r="AP559" s="87" t="s">
        <v>859</v>
      </c>
      <c r="AT559" s="559" t="str">
        <f t="shared" ca="1" si="104"/>
        <v>O</v>
      </c>
      <c r="AU559" s="559">
        <f t="shared" si="107"/>
        <v>549</v>
      </c>
      <c r="AV559" s="285" t="str">
        <f t="shared" ca="1" si="105"/>
        <v>O549</v>
      </c>
      <c r="AW559" s="293">
        <f t="shared" si="97"/>
        <v>7</v>
      </c>
      <c r="AX559" s="285" t="str">
        <f t="shared" ca="1" si="95"/>
        <v>7. Ownership - Capital Costs</v>
      </c>
      <c r="AY559" s="293" t="s">
        <v>1570</v>
      </c>
      <c r="AZ559" s="285" t="s">
        <v>1597</v>
      </c>
      <c r="BA559" s="285">
        <v>2030</v>
      </c>
      <c r="BB559" s="285" t="str">
        <f t="shared" ca="1" si="106"/>
        <v>7_O549_Spare_parts_2030</v>
      </c>
      <c r="BC559" s="285" t="s">
        <v>574</v>
      </c>
      <c r="BD559" s="285"/>
      <c r="BE559" s="293" t="str">
        <f t="shared" si="103"/>
        <v>&gt;=0</v>
      </c>
      <c r="BF559" s="293" t="s">
        <v>84</v>
      </c>
      <c r="BG559" s="293" t="s">
        <v>84</v>
      </c>
    </row>
    <row r="560" spans="1:59" ht="13.5" hidden="1" thickBot="1">
      <c r="A560" s="197"/>
      <c r="B560" s="763"/>
      <c r="C560" s="249"/>
      <c r="D560" s="764"/>
      <c r="E560" s="556"/>
      <c r="F560" s="556"/>
      <c r="G560" s="556"/>
      <c r="H560" s="556"/>
      <c r="I560" s="556"/>
      <c r="J560" s="556"/>
      <c r="K560" s="556"/>
      <c r="L560" s="556"/>
      <c r="M560" s="556"/>
      <c r="N560" s="556"/>
      <c r="O560" s="556"/>
      <c r="P560" s="556"/>
      <c r="Q560" s="556"/>
      <c r="R560" s="556"/>
      <c r="S560" s="556"/>
      <c r="T560" s="556"/>
      <c r="U560" s="556"/>
      <c r="V560" s="556"/>
      <c r="W560" s="556"/>
      <c r="X560" s="556"/>
      <c r="Y560" s="556"/>
      <c r="Z560" s="556"/>
      <c r="AA560" s="556"/>
      <c r="AB560" s="556"/>
      <c r="AC560" s="556"/>
      <c r="AD560" s="557"/>
      <c r="AE560" s="557"/>
      <c r="AF560" s="557"/>
      <c r="AG560" s="557"/>
      <c r="AH560" s="557"/>
      <c r="AI560" s="557"/>
      <c r="AJ560" s="557"/>
      <c r="AK560" s="557"/>
      <c r="AL560" s="557"/>
      <c r="AM560" s="557"/>
      <c r="AN560" s="558"/>
      <c r="AP560" s="87" t="s">
        <v>859</v>
      </c>
      <c r="AT560" s="559" t="str">
        <f t="shared" ca="1" si="104"/>
        <v>P</v>
      </c>
      <c r="AU560" s="559">
        <f t="shared" si="107"/>
        <v>549</v>
      </c>
      <c r="AV560" s="285" t="str">
        <f t="shared" ca="1" si="105"/>
        <v>P549</v>
      </c>
      <c r="AW560" s="293">
        <f t="shared" si="97"/>
        <v>7</v>
      </c>
      <c r="AX560" s="285" t="str">
        <f t="shared" ca="1" si="95"/>
        <v>7. Ownership - Capital Costs</v>
      </c>
      <c r="AY560" s="293" t="s">
        <v>1570</v>
      </c>
      <c r="AZ560" s="285" t="s">
        <v>1597</v>
      </c>
      <c r="BA560" s="285">
        <v>2031</v>
      </c>
      <c r="BB560" s="285" t="str">
        <f t="shared" ca="1" si="106"/>
        <v>7_P549_Spare_parts_2031</v>
      </c>
      <c r="BC560" s="285" t="s">
        <v>574</v>
      </c>
      <c r="BD560" s="285"/>
      <c r="BE560" s="293" t="str">
        <f t="shared" si="103"/>
        <v>&gt;=0</v>
      </c>
      <c r="BF560" s="293" t="s">
        <v>84</v>
      </c>
      <c r="BG560" s="293" t="s">
        <v>84</v>
      </c>
    </row>
    <row r="561" spans="1:59" ht="13.5" hidden="1" thickBot="1">
      <c r="A561" s="197"/>
      <c r="B561" s="763"/>
      <c r="C561" s="249"/>
      <c r="D561" s="764"/>
      <c r="E561" s="556"/>
      <c r="F561" s="556"/>
      <c r="G561" s="556"/>
      <c r="H561" s="556"/>
      <c r="I561" s="556"/>
      <c r="J561" s="556"/>
      <c r="K561" s="556"/>
      <c r="L561" s="556"/>
      <c r="M561" s="556"/>
      <c r="N561" s="556"/>
      <c r="O561" s="556"/>
      <c r="P561" s="556"/>
      <c r="Q561" s="556"/>
      <c r="R561" s="556"/>
      <c r="S561" s="556"/>
      <c r="T561" s="556"/>
      <c r="U561" s="556"/>
      <c r="V561" s="556"/>
      <c r="W561" s="556"/>
      <c r="X561" s="556"/>
      <c r="Y561" s="556"/>
      <c r="Z561" s="556"/>
      <c r="AA561" s="556"/>
      <c r="AB561" s="556"/>
      <c r="AC561" s="556"/>
      <c r="AD561" s="557"/>
      <c r="AE561" s="557"/>
      <c r="AF561" s="557"/>
      <c r="AG561" s="557"/>
      <c r="AH561" s="557"/>
      <c r="AI561" s="557"/>
      <c r="AJ561" s="557"/>
      <c r="AK561" s="557"/>
      <c r="AL561" s="557"/>
      <c r="AM561" s="557"/>
      <c r="AN561" s="558"/>
      <c r="AP561" s="87" t="s">
        <v>859</v>
      </c>
      <c r="AT561" s="559" t="str">
        <f t="shared" ca="1" si="104"/>
        <v>Q</v>
      </c>
      <c r="AU561" s="559">
        <f t="shared" si="107"/>
        <v>549</v>
      </c>
      <c r="AV561" s="285" t="str">
        <f t="shared" ca="1" si="105"/>
        <v>Q549</v>
      </c>
      <c r="AW561" s="293">
        <f t="shared" si="97"/>
        <v>7</v>
      </c>
      <c r="AX561" s="285" t="str">
        <f t="shared" ca="1" si="95"/>
        <v>7. Ownership - Capital Costs</v>
      </c>
      <c r="AY561" s="293" t="s">
        <v>1570</v>
      </c>
      <c r="AZ561" s="285" t="s">
        <v>1597</v>
      </c>
      <c r="BA561" s="285">
        <v>2032</v>
      </c>
      <c r="BB561" s="285" t="str">
        <f t="shared" ca="1" si="106"/>
        <v>7_Q549_Spare_parts_2032</v>
      </c>
      <c r="BC561" s="285" t="s">
        <v>574</v>
      </c>
      <c r="BD561" s="285"/>
      <c r="BE561" s="293" t="str">
        <f t="shared" si="103"/>
        <v>&gt;=0</v>
      </c>
      <c r="BF561" s="293" t="s">
        <v>84</v>
      </c>
      <c r="BG561" s="293" t="s">
        <v>84</v>
      </c>
    </row>
    <row r="562" spans="1:59" ht="13.5" hidden="1" thickBot="1">
      <c r="A562" s="197"/>
      <c r="B562" s="763"/>
      <c r="C562" s="249"/>
      <c r="D562" s="764"/>
      <c r="E562" s="556"/>
      <c r="F562" s="556"/>
      <c r="G562" s="556"/>
      <c r="H562" s="556"/>
      <c r="I562" s="556"/>
      <c r="J562" s="556"/>
      <c r="K562" s="556"/>
      <c r="L562" s="556"/>
      <c r="M562" s="556"/>
      <c r="N562" s="556"/>
      <c r="O562" s="556"/>
      <c r="P562" s="556"/>
      <c r="Q562" s="556"/>
      <c r="R562" s="556"/>
      <c r="S562" s="556"/>
      <c r="T562" s="556"/>
      <c r="U562" s="556"/>
      <c r="V562" s="556"/>
      <c r="W562" s="556"/>
      <c r="X562" s="556"/>
      <c r="Y562" s="556"/>
      <c r="Z562" s="556"/>
      <c r="AA562" s="556"/>
      <c r="AB562" s="556"/>
      <c r="AC562" s="556"/>
      <c r="AD562" s="557"/>
      <c r="AE562" s="557"/>
      <c r="AF562" s="557"/>
      <c r="AG562" s="557"/>
      <c r="AH562" s="557"/>
      <c r="AI562" s="557"/>
      <c r="AJ562" s="557"/>
      <c r="AK562" s="557"/>
      <c r="AL562" s="557"/>
      <c r="AM562" s="557"/>
      <c r="AN562" s="558"/>
      <c r="AP562" s="87" t="s">
        <v>859</v>
      </c>
      <c r="AT562" s="559" t="str">
        <f t="shared" ca="1" si="104"/>
        <v>R</v>
      </c>
      <c r="AU562" s="559">
        <f t="shared" si="107"/>
        <v>549</v>
      </c>
      <c r="AV562" s="285" t="str">
        <f t="shared" ca="1" si="105"/>
        <v>R549</v>
      </c>
      <c r="AW562" s="293">
        <f t="shared" si="97"/>
        <v>7</v>
      </c>
      <c r="AX562" s="285" t="str">
        <f t="shared" ca="1" si="95"/>
        <v>7. Ownership - Capital Costs</v>
      </c>
      <c r="AY562" s="293" t="s">
        <v>1570</v>
      </c>
      <c r="AZ562" s="285" t="s">
        <v>1597</v>
      </c>
      <c r="BA562" s="285">
        <v>2033</v>
      </c>
      <c r="BB562" s="285" t="str">
        <f t="shared" ca="1" si="106"/>
        <v>7_R549_Spare_parts_2033</v>
      </c>
      <c r="BC562" s="285" t="s">
        <v>574</v>
      </c>
      <c r="BD562" s="285"/>
      <c r="BE562" s="293" t="str">
        <f t="shared" si="103"/>
        <v>&gt;=0</v>
      </c>
      <c r="BF562" s="293" t="s">
        <v>84</v>
      </c>
      <c r="BG562" s="293" t="s">
        <v>84</v>
      </c>
    </row>
    <row r="563" spans="1:59" ht="13.5" hidden="1" thickBot="1">
      <c r="A563" s="197"/>
      <c r="B563" s="763"/>
      <c r="C563" s="249"/>
      <c r="D563" s="764"/>
      <c r="E563" s="556"/>
      <c r="F563" s="556"/>
      <c r="G563" s="556"/>
      <c r="H563" s="556"/>
      <c r="I563" s="556"/>
      <c r="J563" s="556"/>
      <c r="K563" s="556"/>
      <c r="L563" s="556"/>
      <c r="M563" s="556"/>
      <c r="N563" s="556"/>
      <c r="O563" s="556"/>
      <c r="P563" s="556"/>
      <c r="Q563" s="556"/>
      <c r="R563" s="556"/>
      <c r="S563" s="556"/>
      <c r="T563" s="556"/>
      <c r="U563" s="556"/>
      <c r="V563" s="556"/>
      <c r="W563" s="556"/>
      <c r="X563" s="556"/>
      <c r="Y563" s="556"/>
      <c r="Z563" s="556"/>
      <c r="AA563" s="556"/>
      <c r="AB563" s="556"/>
      <c r="AC563" s="556"/>
      <c r="AD563" s="557"/>
      <c r="AE563" s="557"/>
      <c r="AF563" s="557"/>
      <c r="AG563" s="557"/>
      <c r="AH563" s="557"/>
      <c r="AI563" s="557"/>
      <c r="AJ563" s="557"/>
      <c r="AK563" s="557"/>
      <c r="AL563" s="557"/>
      <c r="AM563" s="557"/>
      <c r="AN563" s="558"/>
      <c r="AP563" s="87" t="s">
        <v>859</v>
      </c>
      <c r="AT563" s="559" t="str">
        <f t="shared" ca="1" si="104"/>
        <v>S</v>
      </c>
      <c r="AU563" s="559">
        <f t="shared" si="107"/>
        <v>549</v>
      </c>
      <c r="AV563" s="285" t="str">
        <f t="shared" ca="1" si="105"/>
        <v>S549</v>
      </c>
      <c r="AW563" s="293">
        <f t="shared" si="97"/>
        <v>7</v>
      </c>
      <c r="AX563" s="285" t="str">
        <f t="shared" ca="1" si="95"/>
        <v>7. Ownership - Capital Costs</v>
      </c>
      <c r="AY563" s="293" t="s">
        <v>1570</v>
      </c>
      <c r="AZ563" s="285" t="s">
        <v>1597</v>
      </c>
      <c r="BA563" s="285">
        <v>2034</v>
      </c>
      <c r="BB563" s="285" t="str">
        <f t="shared" ca="1" si="106"/>
        <v>7_S549_Spare_parts_2034</v>
      </c>
      <c r="BC563" s="285" t="s">
        <v>574</v>
      </c>
      <c r="BD563" s="285"/>
      <c r="BE563" s="293" t="str">
        <f t="shared" si="103"/>
        <v>&gt;=0</v>
      </c>
      <c r="BF563" s="293" t="s">
        <v>84</v>
      </c>
      <c r="BG563" s="293" t="s">
        <v>84</v>
      </c>
    </row>
    <row r="564" spans="1:59" ht="13.5" hidden="1" thickBot="1">
      <c r="A564" s="197"/>
      <c r="B564" s="763"/>
      <c r="C564" s="249"/>
      <c r="D564" s="764"/>
      <c r="E564" s="556"/>
      <c r="F564" s="556"/>
      <c r="G564" s="556"/>
      <c r="H564" s="556"/>
      <c r="I564" s="556"/>
      <c r="J564" s="556"/>
      <c r="K564" s="556"/>
      <c r="L564" s="556"/>
      <c r="M564" s="556"/>
      <c r="N564" s="556"/>
      <c r="O564" s="556"/>
      <c r="P564" s="556"/>
      <c r="Q564" s="556"/>
      <c r="R564" s="556"/>
      <c r="S564" s="556"/>
      <c r="T564" s="556"/>
      <c r="U564" s="556"/>
      <c r="V564" s="556"/>
      <c r="W564" s="556"/>
      <c r="X564" s="556"/>
      <c r="Y564" s="556"/>
      <c r="Z564" s="556"/>
      <c r="AA564" s="556"/>
      <c r="AB564" s="556"/>
      <c r="AC564" s="556"/>
      <c r="AD564" s="557"/>
      <c r="AE564" s="557"/>
      <c r="AF564" s="557"/>
      <c r="AG564" s="557"/>
      <c r="AH564" s="557"/>
      <c r="AI564" s="557"/>
      <c r="AJ564" s="557"/>
      <c r="AK564" s="557"/>
      <c r="AL564" s="557"/>
      <c r="AM564" s="557"/>
      <c r="AN564" s="558"/>
      <c r="AP564" s="87" t="s">
        <v>859</v>
      </c>
      <c r="AT564" s="559" t="str">
        <f t="shared" ca="1" si="104"/>
        <v>T</v>
      </c>
      <c r="AU564" s="559">
        <f t="shared" si="107"/>
        <v>549</v>
      </c>
      <c r="AV564" s="285" t="str">
        <f t="shared" ca="1" si="105"/>
        <v>T549</v>
      </c>
      <c r="AW564" s="293">
        <f t="shared" si="97"/>
        <v>7</v>
      </c>
      <c r="AX564" s="285" t="str">
        <f t="shared" ref="AX564:AX627" ca="1" si="108">MID(CELL("filename",AW564),FIND("]",CELL("filename",AW564))+1,256)</f>
        <v>7. Ownership - Capital Costs</v>
      </c>
      <c r="AY564" s="293" t="s">
        <v>1570</v>
      </c>
      <c r="AZ564" s="285" t="s">
        <v>1597</v>
      </c>
      <c r="BA564" s="285">
        <v>2035</v>
      </c>
      <c r="BB564" s="285" t="str">
        <f t="shared" ca="1" si="106"/>
        <v>7_T549_Spare_parts_2035</v>
      </c>
      <c r="BC564" s="285" t="s">
        <v>574</v>
      </c>
      <c r="BD564" s="285"/>
      <c r="BE564" s="293" t="str">
        <f t="shared" si="103"/>
        <v>&gt;=0</v>
      </c>
      <c r="BF564" s="293" t="s">
        <v>84</v>
      </c>
      <c r="BG564" s="293" t="s">
        <v>84</v>
      </c>
    </row>
    <row r="565" spans="1:59" ht="13.5" hidden="1" thickBot="1">
      <c r="A565" s="197"/>
      <c r="B565" s="763"/>
      <c r="C565" s="249"/>
      <c r="D565" s="764"/>
      <c r="E565" s="556"/>
      <c r="F565" s="556"/>
      <c r="G565" s="556"/>
      <c r="H565" s="556"/>
      <c r="I565" s="556"/>
      <c r="J565" s="556"/>
      <c r="K565" s="556"/>
      <c r="L565" s="556"/>
      <c r="M565" s="556"/>
      <c r="N565" s="556"/>
      <c r="O565" s="556"/>
      <c r="P565" s="556"/>
      <c r="Q565" s="556"/>
      <c r="R565" s="556"/>
      <c r="S565" s="556"/>
      <c r="T565" s="556"/>
      <c r="U565" s="556"/>
      <c r="V565" s="556"/>
      <c r="W565" s="556"/>
      <c r="X565" s="556"/>
      <c r="Y565" s="556"/>
      <c r="Z565" s="556"/>
      <c r="AA565" s="556"/>
      <c r="AB565" s="556"/>
      <c r="AC565" s="556"/>
      <c r="AD565" s="557"/>
      <c r="AE565" s="557"/>
      <c r="AF565" s="557"/>
      <c r="AG565" s="557"/>
      <c r="AH565" s="557"/>
      <c r="AI565" s="557"/>
      <c r="AJ565" s="557"/>
      <c r="AK565" s="557"/>
      <c r="AL565" s="557"/>
      <c r="AM565" s="557"/>
      <c r="AN565" s="558"/>
      <c r="AP565" s="87" t="s">
        <v>859</v>
      </c>
      <c r="AT565" s="559" t="str">
        <f t="shared" ca="1" si="104"/>
        <v>U</v>
      </c>
      <c r="AU565" s="559">
        <f t="shared" si="107"/>
        <v>549</v>
      </c>
      <c r="AV565" s="285" t="str">
        <f t="shared" ca="1" si="105"/>
        <v>U549</v>
      </c>
      <c r="AW565" s="293">
        <f t="shared" si="97"/>
        <v>7</v>
      </c>
      <c r="AX565" s="285" t="str">
        <f t="shared" ca="1" si="108"/>
        <v>7. Ownership - Capital Costs</v>
      </c>
      <c r="AY565" s="293" t="s">
        <v>1570</v>
      </c>
      <c r="AZ565" s="285" t="s">
        <v>1597</v>
      </c>
      <c r="BA565" s="285">
        <v>2036</v>
      </c>
      <c r="BB565" s="285" t="str">
        <f t="shared" ca="1" si="106"/>
        <v>7_U549_Spare_parts_2036</v>
      </c>
      <c r="BC565" s="285" t="s">
        <v>574</v>
      </c>
      <c r="BD565" s="285"/>
      <c r="BE565" s="293" t="str">
        <f t="shared" si="103"/>
        <v>&gt;=0</v>
      </c>
      <c r="BF565" s="293" t="s">
        <v>84</v>
      </c>
      <c r="BG565" s="293" t="s">
        <v>84</v>
      </c>
    </row>
    <row r="566" spans="1:59" ht="13.5" hidden="1" thickBot="1">
      <c r="A566" s="197"/>
      <c r="B566" s="763"/>
      <c r="C566" s="249"/>
      <c r="D566" s="764"/>
      <c r="E566" s="556"/>
      <c r="F566" s="556"/>
      <c r="G566" s="556"/>
      <c r="H566" s="556"/>
      <c r="I566" s="556"/>
      <c r="J566" s="556"/>
      <c r="K566" s="556"/>
      <c r="L566" s="556"/>
      <c r="M566" s="556"/>
      <c r="N566" s="556"/>
      <c r="O566" s="556"/>
      <c r="P566" s="556"/>
      <c r="Q566" s="556"/>
      <c r="R566" s="556"/>
      <c r="S566" s="556"/>
      <c r="T566" s="556"/>
      <c r="U566" s="556"/>
      <c r="V566" s="556"/>
      <c r="W566" s="556"/>
      <c r="X566" s="556"/>
      <c r="Y566" s="556"/>
      <c r="Z566" s="556"/>
      <c r="AA566" s="556"/>
      <c r="AB566" s="556"/>
      <c r="AC566" s="556"/>
      <c r="AD566" s="557"/>
      <c r="AE566" s="557"/>
      <c r="AF566" s="557"/>
      <c r="AG566" s="557"/>
      <c r="AH566" s="557"/>
      <c r="AI566" s="557"/>
      <c r="AJ566" s="557"/>
      <c r="AK566" s="557"/>
      <c r="AL566" s="557"/>
      <c r="AM566" s="557"/>
      <c r="AN566" s="558"/>
      <c r="AP566" s="87" t="s">
        <v>859</v>
      </c>
      <c r="AT566" s="559" t="str">
        <f t="shared" ca="1" si="104"/>
        <v>V</v>
      </c>
      <c r="AU566" s="559">
        <f t="shared" si="107"/>
        <v>549</v>
      </c>
      <c r="AV566" s="285" t="str">
        <f t="shared" ca="1" si="105"/>
        <v>V549</v>
      </c>
      <c r="AW566" s="293">
        <f t="shared" si="97"/>
        <v>7</v>
      </c>
      <c r="AX566" s="285" t="str">
        <f t="shared" ca="1" si="108"/>
        <v>7. Ownership - Capital Costs</v>
      </c>
      <c r="AY566" s="293" t="s">
        <v>1570</v>
      </c>
      <c r="AZ566" s="285" t="s">
        <v>1597</v>
      </c>
      <c r="BA566" s="285">
        <v>2037</v>
      </c>
      <c r="BB566" s="285" t="str">
        <f t="shared" ca="1" si="106"/>
        <v>7_V549_Spare_parts_2037</v>
      </c>
      <c r="BC566" s="285" t="s">
        <v>574</v>
      </c>
      <c r="BD566" s="285"/>
      <c r="BE566" s="293" t="str">
        <f t="shared" si="103"/>
        <v>&gt;=0</v>
      </c>
      <c r="BF566" s="293" t="s">
        <v>84</v>
      </c>
      <c r="BG566" s="293" t="s">
        <v>84</v>
      </c>
    </row>
    <row r="567" spans="1:59" ht="13.5" hidden="1" thickBot="1">
      <c r="A567" s="197"/>
      <c r="B567" s="763"/>
      <c r="C567" s="249"/>
      <c r="D567" s="764"/>
      <c r="E567" s="556"/>
      <c r="F567" s="556"/>
      <c r="G567" s="556"/>
      <c r="H567" s="556"/>
      <c r="I567" s="556"/>
      <c r="J567" s="556"/>
      <c r="K567" s="556"/>
      <c r="L567" s="556"/>
      <c r="M567" s="556"/>
      <c r="N567" s="556"/>
      <c r="O567" s="556"/>
      <c r="P567" s="556"/>
      <c r="Q567" s="556"/>
      <c r="R567" s="556"/>
      <c r="S567" s="556"/>
      <c r="T567" s="556"/>
      <c r="U567" s="556"/>
      <c r="V567" s="556"/>
      <c r="W567" s="556"/>
      <c r="X567" s="556"/>
      <c r="Y567" s="556"/>
      <c r="Z567" s="556"/>
      <c r="AA567" s="556"/>
      <c r="AB567" s="556"/>
      <c r="AC567" s="556"/>
      <c r="AD567" s="557"/>
      <c r="AE567" s="557"/>
      <c r="AF567" s="557"/>
      <c r="AG567" s="557"/>
      <c r="AH567" s="557"/>
      <c r="AI567" s="557"/>
      <c r="AJ567" s="557"/>
      <c r="AK567" s="557"/>
      <c r="AL567" s="557"/>
      <c r="AM567" s="557"/>
      <c r="AN567" s="558"/>
      <c r="AP567" s="87" t="s">
        <v>859</v>
      </c>
      <c r="AT567" s="559" t="str">
        <f t="shared" ca="1" si="104"/>
        <v>W</v>
      </c>
      <c r="AU567" s="559">
        <f t="shared" si="107"/>
        <v>549</v>
      </c>
      <c r="AV567" s="285" t="str">
        <f t="shared" ca="1" si="105"/>
        <v>W549</v>
      </c>
      <c r="AW567" s="293">
        <f t="shared" si="97"/>
        <v>7</v>
      </c>
      <c r="AX567" s="285" t="str">
        <f t="shared" ca="1" si="108"/>
        <v>7. Ownership - Capital Costs</v>
      </c>
      <c r="AY567" s="293" t="s">
        <v>1570</v>
      </c>
      <c r="AZ567" s="285" t="s">
        <v>1597</v>
      </c>
      <c r="BA567" s="285">
        <v>2038</v>
      </c>
      <c r="BB567" s="285" t="str">
        <f t="shared" ca="1" si="106"/>
        <v>7_W549_Spare_parts_2038</v>
      </c>
      <c r="BC567" s="285" t="s">
        <v>574</v>
      </c>
      <c r="BD567" s="285"/>
      <c r="BE567" s="293" t="str">
        <f t="shared" si="103"/>
        <v>&gt;=0</v>
      </c>
      <c r="BF567" s="293" t="s">
        <v>84</v>
      </c>
      <c r="BG567" s="293" t="s">
        <v>84</v>
      </c>
    </row>
    <row r="568" spans="1:59" ht="13.5" hidden="1" thickBot="1">
      <c r="A568" s="197"/>
      <c r="B568" s="763"/>
      <c r="C568" s="249"/>
      <c r="D568" s="764"/>
      <c r="E568" s="556"/>
      <c r="F568" s="556"/>
      <c r="G568" s="556"/>
      <c r="H568" s="556"/>
      <c r="I568" s="556"/>
      <c r="J568" s="556"/>
      <c r="K568" s="556"/>
      <c r="L568" s="556"/>
      <c r="M568" s="556"/>
      <c r="N568" s="556"/>
      <c r="O568" s="556"/>
      <c r="P568" s="556"/>
      <c r="Q568" s="556"/>
      <c r="R568" s="556"/>
      <c r="S568" s="556"/>
      <c r="T568" s="556"/>
      <c r="U568" s="556"/>
      <c r="V568" s="556"/>
      <c r="W568" s="556"/>
      <c r="X568" s="556"/>
      <c r="Y568" s="556"/>
      <c r="Z568" s="556"/>
      <c r="AA568" s="556"/>
      <c r="AB568" s="556"/>
      <c r="AC568" s="556"/>
      <c r="AD568" s="557"/>
      <c r="AE568" s="557"/>
      <c r="AF568" s="557"/>
      <c r="AG568" s="557"/>
      <c r="AH568" s="557"/>
      <c r="AI568" s="557"/>
      <c r="AJ568" s="557"/>
      <c r="AK568" s="557"/>
      <c r="AL568" s="557"/>
      <c r="AM568" s="557"/>
      <c r="AN568" s="558"/>
      <c r="AP568" s="87" t="s">
        <v>859</v>
      </c>
      <c r="AT568" s="559" t="str">
        <f t="shared" ca="1" si="104"/>
        <v>X</v>
      </c>
      <c r="AU568" s="559">
        <f t="shared" si="107"/>
        <v>549</v>
      </c>
      <c r="AV568" s="285" t="str">
        <f t="shared" ca="1" si="105"/>
        <v>X549</v>
      </c>
      <c r="AW568" s="293">
        <f t="shared" si="97"/>
        <v>7</v>
      </c>
      <c r="AX568" s="285" t="str">
        <f t="shared" ca="1" si="108"/>
        <v>7. Ownership - Capital Costs</v>
      </c>
      <c r="AY568" s="293" t="s">
        <v>1570</v>
      </c>
      <c r="AZ568" s="285" t="s">
        <v>1597</v>
      </c>
      <c r="BA568" s="285">
        <v>2039</v>
      </c>
      <c r="BB568" s="285" t="str">
        <f t="shared" ca="1" si="106"/>
        <v>7_X549_Spare_parts_2039</v>
      </c>
      <c r="BC568" s="285" t="s">
        <v>574</v>
      </c>
      <c r="BD568" s="285"/>
      <c r="BE568" s="293" t="str">
        <f t="shared" si="103"/>
        <v>&gt;=0</v>
      </c>
      <c r="BF568" s="293" t="s">
        <v>84</v>
      </c>
      <c r="BG568" s="293" t="s">
        <v>84</v>
      </c>
    </row>
    <row r="569" spans="1:59" ht="13.5" hidden="1" thickBot="1">
      <c r="A569" s="197"/>
      <c r="B569" s="763"/>
      <c r="C569" s="249"/>
      <c r="D569" s="764"/>
      <c r="E569" s="556"/>
      <c r="F569" s="556"/>
      <c r="G569" s="556"/>
      <c r="H569" s="556"/>
      <c r="I569" s="556"/>
      <c r="J569" s="556"/>
      <c r="K569" s="556"/>
      <c r="L569" s="556"/>
      <c r="M569" s="556"/>
      <c r="N569" s="556"/>
      <c r="O569" s="556"/>
      <c r="P569" s="556"/>
      <c r="Q569" s="556"/>
      <c r="R569" s="556"/>
      <c r="S569" s="556"/>
      <c r="T569" s="556"/>
      <c r="U569" s="556"/>
      <c r="V569" s="556"/>
      <c r="W569" s="556"/>
      <c r="X569" s="556"/>
      <c r="Y569" s="556"/>
      <c r="Z569" s="556"/>
      <c r="AA569" s="556"/>
      <c r="AB569" s="556"/>
      <c r="AC569" s="556"/>
      <c r="AD569" s="557"/>
      <c r="AE569" s="557"/>
      <c r="AF569" s="557"/>
      <c r="AG569" s="557"/>
      <c r="AH569" s="557"/>
      <c r="AI569" s="557"/>
      <c r="AJ569" s="557"/>
      <c r="AK569" s="557"/>
      <c r="AL569" s="557"/>
      <c r="AM569" s="557"/>
      <c r="AN569" s="558"/>
      <c r="AP569" s="87" t="s">
        <v>859</v>
      </c>
      <c r="AT569" s="559" t="str">
        <f t="shared" ca="1" si="104"/>
        <v>Y</v>
      </c>
      <c r="AU569" s="559">
        <f t="shared" si="107"/>
        <v>549</v>
      </c>
      <c r="AV569" s="285" t="str">
        <f t="shared" ca="1" si="105"/>
        <v>Y549</v>
      </c>
      <c r="AW569" s="293">
        <f t="shared" si="97"/>
        <v>7</v>
      </c>
      <c r="AX569" s="285" t="str">
        <f t="shared" ca="1" si="108"/>
        <v>7. Ownership - Capital Costs</v>
      </c>
      <c r="AY569" s="293" t="s">
        <v>1570</v>
      </c>
      <c r="AZ569" s="285" t="s">
        <v>1597</v>
      </c>
      <c r="BA569" s="285">
        <v>2040</v>
      </c>
      <c r="BB569" s="285" t="str">
        <f t="shared" ca="1" si="106"/>
        <v>7_Y549_Spare_parts_2040</v>
      </c>
      <c r="BC569" s="285" t="s">
        <v>574</v>
      </c>
      <c r="BD569" s="285"/>
      <c r="BE569" s="293" t="str">
        <f t="shared" si="103"/>
        <v>&gt;=0</v>
      </c>
      <c r="BF569" s="293" t="s">
        <v>84</v>
      </c>
      <c r="BG569" s="293" t="s">
        <v>84</v>
      </c>
    </row>
    <row r="570" spans="1:59" ht="13.5" hidden="1" thickBot="1">
      <c r="A570" s="197"/>
      <c r="B570" s="763"/>
      <c r="C570" s="249"/>
      <c r="D570" s="764"/>
      <c r="E570" s="556"/>
      <c r="F570" s="556"/>
      <c r="G570" s="556"/>
      <c r="H570" s="556"/>
      <c r="I570" s="556"/>
      <c r="J570" s="556"/>
      <c r="K570" s="556"/>
      <c r="L570" s="556"/>
      <c r="M570" s="556"/>
      <c r="N570" s="556"/>
      <c r="O570" s="556"/>
      <c r="P570" s="556"/>
      <c r="Q570" s="556"/>
      <c r="R570" s="556"/>
      <c r="S570" s="556"/>
      <c r="T570" s="556"/>
      <c r="U570" s="556"/>
      <c r="V570" s="556"/>
      <c r="W570" s="556"/>
      <c r="X570" s="556"/>
      <c r="Y570" s="556"/>
      <c r="Z570" s="556"/>
      <c r="AA570" s="556"/>
      <c r="AB570" s="556"/>
      <c r="AC570" s="556"/>
      <c r="AD570" s="557"/>
      <c r="AE570" s="557"/>
      <c r="AF570" s="557"/>
      <c r="AG570" s="557"/>
      <c r="AH570" s="557"/>
      <c r="AI570" s="557"/>
      <c r="AJ570" s="557"/>
      <c r="AK570" s="557"/>
      <c r="AL570" s="557"/>
      <c r="AM570" s="557"/>
      <c r="AN570" s="558"/>
      <c r="AP570" s="87" t="s">
        <v>859</v>
      </c>
      <c r="AT570" s="559" t="str">
        <f t="shared" ca="1" si="104"/>
        <v>Z</v>
      </c>
      <c r="AU570" s="559">
        <f t="shared" si="107"/>
        <v>549</v>
      </c>
      <c r="AV570" s="285" t="str">
        <f t="shared" ca="1" si="105"/>
        <v>Z549</v>
      </c>
      <c r="AW570" s="293">
        <f t="shared" si="97"/>
        <v>7</v>
      </c>
      <c r="AX570" s="285" t="str">
        <f t="shared" ca="1" si="108"/>
        <v>7. Ownership - Capital Costs</v>
      </c>
      <c r="AY570" s="293" t="s">
        <v>1570</v>
      </c>
      <c r="AZ570" s="285" t="s">
        <v>1597</v>
      </c>
      <c r="BA570" s="285">
        <v>2041</v>
      </c>
      <c r="BB570" s="285" t="str">
        <f t="shared" ca="1" si="106"/>
        <v>7_Z549_Spare_parts_2041</v>
      </c>
      <c r="BC570" s="285" t="s">
        <v>574</v>
      </c>
      <c r="BD570" s="285"/>
      <c r="BE570" s="293" t="str">
        <f t="shared" si="103"/>
        <v>&gt;=0</v>
      </c>
      <c r="BF570" s="293" t="s">
        <v>84</v>
      </c>
      <c r="BG570" s="293" t="s">
        <v>84</v>
      </c>
    </row>
    <row r="571" spans="1:59" ht="13.5" hidden="1" thickBot="1">
      <c r="A571" s="197"/>
      <c r="B571" s="763"/>
      <c r="C571" s="249"/>
      <c r="D571" s="764"/>
      <c r="E571" s="556"/>
      <c r="F571" s="556"/>
      <c r="G571" s="556"/>
      <c r="H571" s="556"/>
      <c r="I571" s="556"/>
      <c r="J571" s="556"/>
      <c r="K571" s="556"/>
      <c r="L571" s="556"/>
      <c r="M571" s="556"/>
      <c r="N571" s="556"/>
      <c r="O571" s="556"/>
      <c r="P571" s="556"/>
      <c r="Q571" s="556"/>
      <c r="R571" s="556"/>
      <c r="S571" s="556"/>
      <c r="T571" s="556"/>
      <c r="U571" s="556"/>
      <c r="V571" s="556"/>
      <c r="W571" s="556"/>
      <c r="X571" s="556"/>
      <c r="Y571" s="556"/>
      <c r="Z571" s="556"/>
      <c r="AA571" s="556"/>
      <c r="AB571" s="556"/>
      <c r="AC571" s="556"/>
      <c r="AD571" s="557"/>
      <c r="AE571" s="557"/>
      <c r="AF571" s="557"/>
      <c r="AG571" s="557"/>
      <c r="AH571" s="557"/>
      <c r="AI571" s="557"/>
      <c r="AJ571" s="557"/>
      <c r="AK571" s="557"/>
      <c r="AL571" s="557"/>
      <c r="AM571" s="557"/>
      <c r="AN571" s="558"/>
      <c r="AP571" s="87" t="s">
        <v>859</v>
      </c>
      <c r="AT571" s="559" t="str">
        <f t="shared" ca="1" si="104"/>
        <v>AA</v>
      </c>
      <c r="AU571" s="559">
        <f t="shared" si="107"/>
        <v>549</v>
      </c>
      <c r="AV571" s="285" t="str">
        <f t="shared" ca="1" si="105"/>
        <v>AA549</v>
      </c>
      <c r="AW571" s="293">
        <f t="shared" si="97"/>
        <v>7</v>
      </c>
      <c r="AX571" s="285" t="str">
        <f t="shared" ca="1" si="108"/>
        <v>7. Ownership - Capital Costs</v>
      </c>
      <c r="AY571" s="293" t="s">
        <v>1570</v>
      </c>
      <c r="AZ571" s="285" t="s">
        <v>1597</v>
      </c>
      <c r="BA571" s="285">
        <v>2042</v>
      </c>
      <c r="BB571" s="285" t="str">
        <f t="shared" ca="1" si="106"/>
        <v>7_AA549_Spare_parts_2042</v>
      </c>
      <c r="BC571" s="285" t="s">
        <v>574</v>
      </c>
      <c r="BD571" s="285"/>
      <c r="BE571" s="293" t="str">
        <f t="shared" si="103"/>
        <v>&gt;=0</v>
      </c>
      <c r="BF571" s="293" t="s">
        <v>84</v>
      </c>
      <c r="BG571" s="293" t="s">
        <v>84</v>
      </c>
    </row>
    <row r="572" spans="1:59" ht="13.5" hidden="1" thickBot="1">
      <c r="A572" s="197"/>
      <c r="B572" s="763"/>
      <c r="C572" s="249"/>
      <c r="D572" s="764"/>
      <c r="E572" s="556"/>
      <c r="F572" s="556"/>
      <c r="G572" s="556"/>
      <c r="H572" s="556"/>
      <c r="I572" s="556"/>
      <c r="J572" s="556"/>
      <c r="K572" s="556"/>
      <c r="L572" s="556"/>
      <c r="M572" s="556"/>
      <c r="N572" s="556"/>
      <c r="O572" s="556"/>
      <c r="P572" s="556"/>
      <c r="Q572" s="556"/>
      <c r="R572" s="556"/>
      <c r="S572" s="556"/>
      <c r="T572" s="556"/>
      <c r="U572" s="556"/>
      <c r="V572" s="556"/>
      <c r="W572" s="556"/>
      <c r="X572" s="556"/>
      <c r="Y572" s="556"/>
      <c r="Z572" s="556"/>
      <c r="AA572" s="556"/>
      <c r="AB572" s="556"/>
      <c r="AC572" s="556"/>
      <c r="AD572" s="557"/>
      <c r="AE572" s="557"/>
      <c r="AF572" s="557"/>
      <c r="AG572" s="557"/>
      <c r="AH572" s="557"/>
      <c r="AI572" s="557"/>
      <c r="AJ572" s="557"/>
      <c r="AK572" s="557"/>
      <c r="AL572" s="557"/>
      <c r="AM572" s="557"/>
      <c r="AN572" s="558"/>
      <c r="AP572" s="87" t="s">
        <v>859</v>
      </c>
      <c r="AT572" s="559" t="str">
        <f t="shared" ca="1" si="104"/>
        <v>AB</v>
      </c>
      <c r="AU572" s="559">
        <f t="shared" si="107"/>
        <v>549</v>
      </c>
      <c r="AV572" s="285" t="str">
        <f t="shared" ca="1" si="105"/>
        <v>AB549</v>
      </c>
      <c r="AW572" s="293">
        <f t="shared" si="97"/>
        <v>7</v>
      </c>
      <c r="AX572" s="285" t="str">
        <f t="shared" ca="1" si="108"/>
        <v>7. Ownership - Capital Costs</v>
      </c>
      <c r="AY572" s="293" t="s">
        <v>1570</v>
      </c>
      <c r="AZ572" s="285" t="s">
        <v>1597</v>
      </c>
      <c r="BA572" s="285">
        <v>2043</v>
      </c>
      <c r="BB572" s="285" t="str">
        <f t="shared" ca="1" si="106"/>
        <v>7_AB549_Spare_parts_2043</v>
      </c>
      <c r="BC572" s="285" t="s">
        <v>574</v>
      </c>
      <c r="BD572" s="285"/>
      <c r="BE572" s="293" t="str">
        <f t="shared" si="103"/>
        <v>&gt;=0</v>
      </c>
      <c r="BF572" s="293" t="s">
        <v>84</v>
      </c>
      <c r="BG572" s="293" t="s">
        <v>84</v>
      </c>
    </row>
    <row r="573" spans="1:59" ht="13.5" hidden="1" thickBot="1">
      <c r="A573" s="197"/>
      <c r="B573" s="763"/>
      <c r="C573" s="249"/>
      <c r="D573" s="764"/>
      <c r="E573" s="556"/>
      <c r="F573" s="556"/>
      <c r="G573" s="556"/>
      <c r="H573" s="556"/>
      <c r="I573" s="556"/>
      <c r="J573" s="556"/>
      <c r="K573" s="556"/>
      <c r="L573" s="556"/>
      <c r="M573" s="556"/>
      <c r="N573" s="556"/>
      <c r="O573" s="556"/>
      <c r="P573" s="556"/>
      <c r="Q573" s="556"/>
      <c r="R573" s="556"/>
      <c r="S573" s="556"/>
      <c r="T573" s="556"/>
      <c r="U573" s="556"/>
      <c r="V573" s="556"/>
      <c r="W573" s="556"/>
      <c r="X573" s="556"/>
      <c r="Y573" s="556"/>
      <c r="Z573" s="556"/>
      <c r="AA573" s="556"/>
      <c r="AB573" s="556"/>
      <c r="AC573" s="556"/>
      <c r="AD573" s="557"/>
      <c r="AE573" s="557"/>
      <c r="AF573" s="557"/>
      <c r="AG573" s="557"/>
      <c r="AH573" s="557"/>
      <c r="AI573" s="557"/>
      <c r="AJ573" s="557"/>
      <c r="AK573" s="557"/>
      <c r="AL573" s="557"/>
      <c r="AM573" s="557"/>
      <c r="AN573" s="558"/>
      <c r="AP573" s="87" t="s">
        <v>859</v>
      </c>
      <c r="AT573" s="559" t="str">
        <f t="shared" ca="1" si="104"/>
        <v>AC</v>
      </c>
      <c r="AU573" s="559">
        <f t="shared" si="107"/>
        <v>549</v>
      </c>
      <c r="AV573" s="285" t="str">
        <f t="shared" ca="1" si="105"/>
        <v>AC549</v>
      </c>
      <c r="AW573" s="293">
        <f t="shared" si="97"/>
        <v>7</v>
      </c>
      <c r="AX573" s="285" t="str">
        <f t="shared" ca="1" si="108"/>
        <v>7. Ownership - Capital Costs</v>
      </c>
      <c r="AY573" s="293" t="s">
        <v>1570</v>
      </c>
      <c r="AZ573" s="285" t="s">
        <v>1597</v>
      </c>
      <c r="BA573" s="285">
        <v>2044</v>
      </c>
      <c r="BB573" s="285" t="str">
        <f t="shared" ca="1" si="106"/>
        <v>7_AC549_Spare_parts_2044</v>
      </c>
      <c r="BC573" s="285" t="s">
        <v>574</v>
      </c>
      <c r="BD573" s="285"/>
      <c r="BE573" s="293" t="str">
        <f t="shared" si="103"/>
        <v>&gt;=0</v>
      </c>
      <c r="BF573" s="293" t="s">
        <v>84</v>
      </c>
      <c r="BG573" s="293" t="s">
        <v>84</v>
      </c>
    </row>
    <row r="574" spans="1:59" ht="13.5" hidden="1" thickBot="1">
      <c r="A574" s="197"/>
      <c r="B574" s="763"/>
      <c r="C574" s="249"/>
      <c r="D574" s="764"/>
      <c r="E574" s="556"/>
      <c r="F574" s="556"/>
      <c r="G574" s="556"/>
      <c r="H574" s="556"/>
      <c r="I574" s="556"/>
      <c r="J574" s="556"/>
      <c r="K574" s="556"/>
      <c r="L574" s="556"/>
      <c r="M574" s="556"/>
      <c r="N574" s="556"/>
      <c r="O574" s="556"/>
      <c r="P574" s="556"/>
      <c r="Q574" s="556"/>
      <c r="R574" s="556"/>
      <c r="S574" s="556"/>
      <c r="T574" s="556"/>
      <c r="U574" s="556"/>
      <c r="V574" s="556"/>
      <c r="W574" s="556"/>
      <c r="X574" s="556"/>
      <c r="Y574" s="556"/>
      <c r="Z574" s="556"/>
      <c r="AA574" s="556"/>
      <c r="AB574" s="556"/>
      <c r="AC574" s="556"/>
      <c r="AD574" s="557"/>
      <c r="AE574" s="557"/>
      <c r="AF574" s="557"/>
      <c r="AG574" s="557"/>
      <c r="AH574" s="557"/>
      <c r="AI574" s="557"/>
      <c r="AJ574" s="557"/>
      <c r="AK574" s="557"/>
      <c r="AL574" s="557"/>
      <c r="AM574" s="557"/>
      <c r="AN574" s="558"/>
      <c r="AP574" s="87" t="s">
        <v>859</v>
      </c>
      <c r="AT574" s="559" t="str">
        <f t="shared" ca="1" si="104"/>
        <v>AD</v>
      </c>
      <c r="AU574" s="559">
        <f t="shared" si="107"/>
        <v>549</v>
      </c>
      <c r="AV574" s="285" t="str">
        <f t="shared" ca="1" si="105"/>
        <v>AD549</v>
      </c>
      <c r="AW574" s="293">
        <f t="shared" si="97"/>
        <v>7</v>
      </c>
      <c r="AX574" s="285" t="str">
        <f t="shared" ca="1" si="108"/>
        <v>7. Ownership - Capital Costs</v>
      </c>
      <c r="AY574" s="293" t="s">
        <v>1570</v>
      </c>
      <c r="AZ574" s="285" t="s">
        <v>1597</v>
      </c>
      <c r="BA574" s="285">
        <v>2045</v>
      </c>
      <c r="BB574" s="285" t="str">
        <f t="shared" ca="1" si="106"/>
        <v>7_AD549_Spare_parts_2045</v>
      </c>
      <c r="BC574" s="285" t="s">
        <v>574</v>
      </c>
      <c r="BD574" s="285"/>
      <c r="BE574" s="293" t="str">
        <f t="shared" si="103"/>
        <v>&gt;=0</v>
      </c>
      <c r="BF574" s="293" t="s">
        <v>84</v>
      </c>
      <c r="BG574" s="293" t="s">
        <v>84</v>
      </c>
    </row>
    <row r="575" spans="1:59" ht="13.5" hidden="1" thickBot="1">
      <c r="A575" s="197"/>
      <c r="B575" s="763"/>
      <c r="C575" s="249"/>
      <c r="D575" s="764"/>
      <c r="E575" s="556"/>
      <c r="F575" s="556"/>
      <c r="G575" s="556"/>
      <c r="H575" s="556"/>
      <c r="I575" s="556"/>
      <c r="J575" s="556"/>
      <c r="K575" s="556"/>
      <c r="L575" s="556"/>
      <c r="M575" s="556"/>
      <c r="N575" s="556"/>
      <c r="O575" s="556"/>
      <c r="P575" s="556"/>
      <c r="Q575" s="556"/>
      <c r="R575" s="556"/>
      <c r="S575" s="556"/>
      <c r="T575" s="556"/>
      <c r="U575" s="556"/>
      <c r="V575" s="556"/>
      <c r="W575" s="556"/>
      <c r="X575" s="556"/>
      <c r="Y575" s="556"/>
      <c r="Z575" s="556"/>
      <c r="AA575" s="556"/>
      <c r="AB575" s="556"/>
      <c r="AC575" s="556"/>
      <c r="AD575" s="557"/>
      <c r="AE575" s="557"/>
      <c r="AF575" s="557"/>
      <c r="AG575" s="557"/>
      <c r="AH575" s="557"/>
      <c r="AI575" s="557"/>
      <c r="AJ575" s="557"/>
      <c r="AK575" s="557"/>
      <c r="AL575" s="557"/>
      <c r="AM575" s="557"/>
      <c r="AN575" s="558"/>
      <c r="AP575" s="87" t="s">
        <v>859</v>
      </c>
      <c r="AT575" s="559" t="str">
        <f t="shared" ca="1" si="104"/>
        <v>AE</v>
      </c>
      <c r="AU575" s="559">
        <f t="shared" si="107"/>
        <v>549</v>
      </c>
      <c r="AV575" s="285" t="str">
        <f t="shared" ca="1" si="105"/>
        <v>AE549</v>
      </c>
      <c r="AW575" s="293">
        <f t="shared" si="97"/>
        <v>7</v>
      </c>
      <c r="AX575" s="285" t="str">
        <f t="shared" ca="1" si="108"/>
        <v>7. Ownership - Capital Costs</v>
      </c>
      <c r="AY575" s="293" t="s">
        <v>1570</v>
      </c>
      <c r="AZ575" s="285" t="s">
        <v>1597</v>
      </c>
      <c r="BA575" s="285">
        <v>2046</v>
      </c>
      <c r="BB575" s="285" t="str">
        <f t="shared" ca="1" si="106"/>
        <v>7_AE549_Spare_parts_2046</v>
      </c>
      <c r="BC575" s="285" t="s">
        <v>574</v>
      </c>
      <c r="BD575" s="285"/>
      <c r="BE575" s="293" t="str">
        <f t="shared" si="103"/>
        <v>&gt;=0</v>
      </c>
      <c r="BF575" s="293" t="s">
        <v>84</v>
      </c>
      <c r="BG575" s="293" t="s">
        <v>84</v>
      </c>
    </row>
    <row r="576" spans="1:59" ht="13.5" hidden="1" thickBot="1">
      <c r="A576" s="197"/>
      <c r="B576" s="763"/>
      <c r="C576" s="249"/>
      <c r="D576" s="764"/>
      <c r="E576" s="556"/>
      <c r="F576" s="556"/>
      <c r="G576" s="556"/>
      <c r="H576" s="556"/>
      <c r="I576" s="556"/>
      <c r="J576" s="556"/>
      <c r="K576" s="556"/>
      <c r="L576" s="556"/>
      <c r="M576" s="556"/>
      <c r="N576" s="556"/>
      <c r="O576" s="556"/>
      <c r="P576" s="556"/>
      <c r="Q576" s="556"/>
      <c r="R576" s="556"/>
      <c r="S576" s="556"/>
      <c r="T576" s="556"/>
      <c r="U576" s="556"/>
      <c r="V576" s="556"/>
      <c r="W576" s="556"/>
      <c r="X576" s="556"/>
      <c r="Y576" s="556"/>
      <c r="Z576" s="556"/>
      <c r="AA576" s="556"/>
      <c r="AB576" s="556"/>
      <c r="AC576" s="556"/>
      <c r="AD576" s="557"/>
      <c r="AE576" s="557"/>
      <c r="AF576" s="557"/>
      <c r="AG576" s="557"/>
      <c r="AH576" s="557"/>
      <c r="AI576" s="557"/>
      <c r="AJ576" s="557"/>
      <c r="AK576" s="557"/>
      <c r="AL576" s="557"/>
      <c r="AM576" s="557"/>
      <c r="AN576" s="558"/>
      <c r="AP576" s="87" t="s">
        <v>859</v>
      </c>
      <c r="AT576" s="559" t="str">
        <f t="shared" ca="1" si="104"/>
        <v>AF</v>
      </c>
      <c r="AU576" s="559">
        <f t="shared" si="107"/>
        <v>549</v>
      </c>
      <c r="AV576" s="285" t="str">
        <f t="shared" ca="1" si="105"/>
        <v>AF549</v>
      </c>
      <c r="AW576" s="293">
        <f t="shared" si="97"/>
        <v>7</v>
      </c>
      <c r="AX576" s="285" t="str">
        <f t="shared" ca="1" si="108"/>
        <v>7. Ownership - Capital Costs</v>
      </c>
      <c r="AY576" s="293" t="s">
        <v>1570</v>
      </c>
      <c r="AZ576" s="285" t="s">
        <v>1597</v>
      </c>
      <c r="BA576" s="285">
        <v>2047</v>
      </c>
      <c r="BB576" s="285" t="str">
        <f t="shared" ca="1" si="106"/>
        <v>7_AF549_Spare_parts_2047</v>
      </c>
      <c r="BC576" s="285" t="s">
        <v>574</v>
      </c>
      <c r="BD576" s="285"/>
      <c r="BE576" s="293" t="str">
        <f t="shared" si="103"/>
        <v>&gt;=0</v>
      </c>
      <c r="BF576" s="293" t="s">
        <v>84</v>
      </c>
      <c r="BG576" s="293" t="s">
        <v>84</v>
      </c>
    </row>
    <row r="577" spans="1:59" ht="13.5" hidden="1" thickBot="1">
      <c r="A577" s="197"/>
      <c r="B577" s="763"/>
      <c r="C577" s="249"/>
      <c r="D577" s="764"/>
      <c r="E577" s="556"/>
      <c r="F577" s="556"/>
      <c r="G577" s="556"/>
      <c r="H577" s="556"/>
      <c r="I577" s="556"/>
      <c r="J577" s="556"/>
      <c r="K577" s="556"/>
      <c r="L577" s="556"/>
      <c r="M577" s="556"/>
      <c r="N577" s="556"/>
      <c r="O577" s="556"/>
      <c r="P577" s="556"/>
      <c r="Q577" s="556"/>
      <c r="R577" s="556"/>
      <c r="S577" s="556"/>
      <c r="T577" s="556"/>
      <c r="U577" s="556"/>
      <c r="V577" s="556"/>
      <c r="W577" s="556"/>
      <c r="X577" s="556"/>
      <c r="Y577" s="556"/>
      <c r="Z577" s="556"/>
      <c r="AA577" s="556"/>
      <c r="AB577" s="556"/>
      <c r="AC577" s="556"/>
      <c r="AD577" s="557"/>
      <c r="AE577" s="557"/>
      <c r="AF577" s="557"/>
      <c r="AG577" s="557"/>
      <c r="AH577" s="557"/>
      <c r="AI577" s="557"/>
      <c r="AJ577" s="557"/>
      <c r="AK577" s="557"/>
      <c r="AL577" s="557"/>
      <c r="AM577" s="557"/>
      <c r="AN577" s="558"/>
      <c r="AP577" s="87" t="s">
        <v>859</v>
      </c>
      <c r="AT577" s="559" t="str">
        <f t="shared" ca="1" si="104"/>
        <v>AG</v>
      </c>
      <c r="AU577" s="559">
        <f t="shared" si="107"/>
        <v>549</v>
      </c>
      <c r="AV577" s="285" t="str">
        <f t="shared" ca="1" si="105"/>
        <v>AG549</v>
      </c>
      <c r="AW577" s="293">
        <f t="shared" ref="AW577:AW583" si="109">$AW$5</f>
        <v>7</v>
      </c>
      <c r="AX577" s="285" t="str">
        <f t="shared" ca="1" si="108"/>
        <v>7. Ownership - Capital Costs</v>
      </c>
      <c r="AY577" s="293" t="s">
        <v>1570</v>
      </c>
      <c r="AZ577" s="285" t="s">
        <v>1597</v>
      </c>
      <c r="BA577" s="285">
        <v>2048</v>
      </c>
      <c r="BB577" s="285" t="str">
        <f t="shared" ca="1" si="106"/>
        <v>7_AG549_Spare_parts_2048</v>
      </c>
      <c r="BC577" s="285" t="s">
        <v>574</v>
      </c>
      <c r="BD577" s="285"/>
      <c r="BE577" s="293" t="str">
        <f t="shared" si="103"/>
        <v>&gt;=0</v>
      </c>
      <c r="BF577" s="293" t="s">
        <v>84</v>
      </c>
      <c r="BG577" s="293" t="s">
        <v>84</v>
      </c>
    </row>
    <row r="578" spans="1:59" ht="13.5" hidden="1" thickBot="1">
      <c r="A578" s="197"/>
      <c r="B578" s="763"/>
      <c r="C578" s="249"/>
      <c r="D578" s="764"/>
      <c r="E578" s="556"/>
      <c r="F578" s="556"/>
      <c r="G578" s="556"/>
      <c r="H578" s="556"/>
      <c r="I578" s="556"/>
      <c r="J578" s="556"/>
      <c r="K578" s="556"/>
      <c r="L578" s="556"/>
      <c r="M578" s="556"/>
      <c r="N578" s="556"/>
      <c r="O578" s="556"/>
      <c r="P578" s="556"/>
      <c r="Q578" s="556"/>
      <c r="R578" s="556"/>
      <c r="S578" s="556"/>
      <c r="T578" s="556"/>
      <c r="U578" s="556"/>
      <c r="V578" s="556"/>
      <c r="W578" s="556"/>
      <c r="X578" s="556"/>
      <c r="Y578" s="556"/>
      <c r="Z578" s="556"/>
      <c r="AA578" s="556"/>
      <c r="AB578" s="556"/>
      <c r="AC578" s="556"/>
      <c r="AD578" s="557"/>
      <c r="AE578" s="557"/>
      <c r="AF578" s="557"/>
      <c r="AG578" s="557"/>
      <c r="AH578" s="557"/>
      <c r="AI578" s="557"/>
      <c r="AJ578" s="557"/>
      <c r="AK578" s="557"/>
      <c r="AL578" s="557"/>
      <c r="AM578" s="557"/>
      <c r="AN578" s="558"/>
      <c r="AP578" s="87" t="s">
        <v>859</v>
      </c>
      <c r="AT578" s="559" t="str">
        <f t="shared" ca="1" si="104"/>
        <v>AH</v>
      </c>
      <c r="AU578" s="559">
        <f t="shared" si="107"/>
        <v>549</v>
      </c>
      <c r="AV578" s="285" t="str">
        <f t="shared" ca="1" si="105"/>
        <v>AH549</v>
      </c>
      <c r="AW578" s="293">
        <f t="shared" si="109"/>
        <v>7</v>
      </c>
      <c r="AX578" s="285" t="str">
        <f t="shared" ca="1" si="108"/>
        <v>7. Ownership - Capital Costs</v>
      </c>
      <c r="AY578" s="293" t="s">
        <v>1570</v>
      </c>
      <c r="AZ578" s="285" t="s">
        <v>1597</v>
      </c>
      <c r="BA578" s="285">
        <v>2049</v>
      </c>
      <c r="BB578" s="285" t="str">
        <f t="shared" ca="1" si="106"/>
        <v>7_AH549_Spare_parts_2049</v>
      </c>
      <c r="BC578" s="285" t="s">
        <v>574</v>
      </c>
      <c r="BD578" s="285"/>
      <c r="BE578" s="293" t="str">
        <f t="shared" si="103"/>
        <v>&gt;=0</v>
      </c>
      <c r="BF578" s="293" t="s">
        <v>84</v>
      </c>
      <c r="BG578" s="293" t="s">
        <v>84</v>
      </c>
    </row>
    <row r="579" spans="1:59" ht="13.5" hidden="1" thickBot="1">
      <c r="A579" s="197"/>
      <c r="B579" s="763"/>
      <c r="C579" s="249"/>
      <c r="D579" s="764"/>
      <c r="E579" s="556"/>
      <c r="F579" s="556"/>
      <c r="G579" s="556"/>
      <c r="H579" s="556"/>
      <c r="I579" s="556"/>
      <c r="J579" s="556"/>
      <c r="K579" s="556"/>
      <c r="L579" s="556"/>
      <c r="M579" s="556"/>
      <c r="N579" s="556"/>
      <c r="O579" s="556"/>
      <c r="P579" s="556"/>
      <c r="Q579" s="556"/>
      <c r="R579" s="556"/>
      <c r="S579" s="556"/>
      <c r="T579" s="556"/>
      <c r="U579" s="556"/>
      <c r="V579" s="556"/>
      <c r="W579" s="556"/>
      <c r="X579" s="556"/>
      <c r="Y579" s="556"/>
      <c r="Z579" s="556"/>
      <c r="AA579" s="556"/>
      <c r="AB579" s="556"/>
      <c r="AC579" s="556"/>
      <c r="AD579" s="557"/>
      <c r="AE579" s="557"/>
      <c r="AF579" s="557"/>
      <c r="AG579" s="557"/>
      <c r="AH579" s="557"/>
      <c r="AI579" s="557"/>
      <c r="AJ579" s="557"/>
      <c r="AK579" s="557"/>
      <c r="AL579" s="557"/>
      <c r="AM579" s="557"/>
      <c r="AN579" s="558"/>
      <c r="AP579" s="87" t="s">
        <v>859</v>
      </c>
      <c r="AT579" s="559" t="str">
        <f t="shared" ca="1" si="104"/>
        <v>AI</v>
      </c>
      <c r="AU579" s="559">
        <f t="shared" si="107"/>
        <v>549</v>
      </c>
      <c r="AV579" s="285" t="str">
        <f t="shared" ca="1" si="105"/>
        <v>AI549</v>
      </c>
      <c r="AW579" s="293">
        <f t="shared" si="109"/>
        <v>7</v>
      </c>
      <c r="AX579" s="285" t="str">
        <f t="shared" ca="1" si="108"/>
        <v>7. Ownership - Capital Costs</v>
      </c>
      <c r="AY579" s="293" t="s">
        <v>1570</v>
      </c>
      <c r="AZ579" s="285" t="s">
        <v>1597</v>
      </c>
      <c r="BA579" s="285">
        <v>2050</v>
      </c>
      <c r="BB579" s="285" t="str">
        <f t="shared" ca="1" si="106"/>
        <v>7_AI549_Spare_parts_2050</v>
      </c>
      <c r="BC579" s="285" t="s">
        <v>574</v>
      </c>
      <c r="BD579" s="285"/>
      <c r="BE579" s="293" t="str">
        <f t="shared" si="103"/>
        <v>&gt;=0</v>
      </c>
      <c r="BF579" s="293" t="s">
        <v>84</v>
      </c>
      <c r="BG579" s="293" t="s">
        <v>84</v>
      </c>
    </row>
    <row r="580" spans="1:59" ht="13.5" hidden="1" thickBot="1">
      <c r="A580" s="197"/>
      <c r="B580" s="763"/>
      <c r="C580" s="249"/>
      <c r="D580" s="764"/>
      <c r="E580" s="556"/>
      <c r="F580" s="556"/>
      <c r="G580" s="556"/>
      <c r="H580" s="556"/>
      <c r="I580" s="556"/>
      <c r="J580" s="556"/>
      <c r="K580" s="556"/>
      <c r="L580" s="556"/>
      <c r="M580" s="556"/>
      <c r="N580" s="556"/>
      <c r="O580" s="556"/>
      <c r="P580" s="556"/>
      <c r="Q580" s="556"/>
      <c r="R580" s="556"/>
      <c r="S580" s="556"/>
      <c r="T580" s="556"/>
      <c r="U580" s="556"/>
      <c r="V580" s="556"/>
      <c r="W580" s="556"/>
      <c r="X580" s="556"/>
      <c r="Y580" s="556"/>
      <c r="Z580" s="556"/>
      <c r="AA580" s="556"/>
      <c r="AB580" s="556"/>
      <c r="AC580" s="556"/>
      <c r="AD580" s="557"/>
      <c r="AE580" s="557"/>
      <c r="AF580" s="557"/>
      <c r="AG580" s="557"/>
      <c r="AH580" s="557"/>
      <c r="AI580" s="557"/>
      <c r="AJ580" s="557"/>
      <c r="AK580" s="557"/>
      <c r="AL580" s="557"/>
      <c r="AM580" s="557"/>
      <c r="AN580" s="558"/>
      <c r="AP580" s="87" t="s">
        <v>859</v>
      </c>
      <c r="AT580" s="559" t="str">
        <f t="shared" ca="1" si="104"/>
        <v>AJ</v>
      </c>
      <c r="AU580" s="559">
        <f t="shared" si="107"/>
        <v>549</v>
      </c>
      <c r="AV580" s="285" t="str">
        <f t="shared" ca="1" si="105"/>
        <v>AJ549</v>
      </c>
      <c r="AW580" s="293">
        <f t="shared" si="109"/>
        <v>7</v>
      </c>
      <c r="AX580" s="285" t="str">
        <f t="shared" ca="1" si="108"/>
        <v>7. Ownership - Capital Costs</v>
      </c>
      <c r="AY580" s="293" t="s">
        <v>1570</v>
      </c>
      <c r="AZ580" s="285" t="s">
        <v>1597</v>
      </c>
      <c r="BA580" s="285">
        <v>2051</v>
      </c>
      <c r="BB580" s="285" t="str">
        <f t="shared" ca="1" si="106"/>
        <v>7_AJ549_Spare_parts_2051</v>
      </c>
      <c r="BC580" s="285" t="s">
        <v>574</v>
      </c>
      <c r="BD580" s="285"/>
      <c r="BE580" s="293" t="str">
        <f t="shared" si="103"/>
        <v>&gt;=0</v>
      </c>
      <c r="BF580" s="293" t="s">
        <v>84</v>
      </c>
      <c r="BG580" s="293" t="s">
        <v>84</v>
      </c>
    </row>
    <row r="581" spans="1:59" ht="13.5" hidden="1" thickBot="1">
      <c r="A581" s="197"/>
      <c r="B581" s="763"/>
      <c r="C581" s="249"/>
      <c r="D581" s="764"/>
      <c r="E581" s="556"/>
      <c r="F581" s="556"/>
      <c r="G581" s="556"/>
      <c r="H581" s="556"/>
      <c r="I581" s="556"/>
      <c r="J581" s="556"/>
      <c r="K581" s="556"/>
      <c r="L581" s="556"/>
      <c r="M581" s="556"/>
      <c r="N581" s="556"/>
      <c r="O581" s="556"/>
      <c r="P581" s="556"/>
      <c r="Q581" s="556"/>
      <c r="R581" s="556"/>
      <c r="S581" s="556"/>
      <c r="T581" s="556"/>
      <c r="U581" s="556"/>
      <c r="V581" s="556"/>
      <c r="W581" s="556"/>
      <c r="X581" s="556"/>
      <c r="Y581" s="556"/>
      <c r="Z581" s="556"/>
      <c r="AA581" s="556"/>
      <c r="AB581" s="556"/>
      <c r="AC581" s="556"/>
      <c r="AD581" s="557"/>
      <c r="AE581" s="557"/>
      <c r="AF581" s="557"/>
      <c r="AG581" s="557"/>
      <c r="AH581" s="557"/>
      <c r="AI581" s="557"/>
      <c r="AJ581" s="557"/>
      <c r="AK581" s="557"/>
      <c r="AL581" s="557"/>
      <c r="AM581" s="557"/>
      <c r="AN581" s="558"/>
      <c r="AP581" s="87" t="s">
        <v>859</v>
      </c>
      <c r="AT581" s="559" t="str">
        <f t="shared" ca="1" si="104"/>
        <v>AK</v>
      </c>
      <c r="AU581" s="559">
        <f t="shared" si="107"/>
        <v>549</v>
      </c>
      <c r="AV581" s="285" t="str">
        <f t="shared" ca="1" si="105"/>
        <v>AK549</v>
      </c>
      <c r="AW581" s="293">
        <f t="shared" si="109"/>
        <v>7</v>
      </c>
      <c r="AX581" s="285" t="str">
        <f t="shared" ca="1" si="108"/>
        <v>7. Ownership - Capital Costs</v>
      </c>
      <c r="AY581" s="293" t="s">
        <v>1570</v>
      </c>
      <c r="AZ581" s="285" t="s">
        <v>1597</v>
      </c>
      <c r="BA581" s="285">
        <v>2052</v>
      </c>
      <c r="BB581" s="285" t="str">
        <f t="shared" ca="1" si="106"/>
        <v>7_AK549_Spare_parts_2052</v>
      </c>
      <c r="BC581" s="285" t="s">
        <v>574</v>
      </c>
      <c r="BD581" s="285"/>
      <c r="BE581" s="293" t="str">
        <f t="shared" si="103"/>
        <v>&gt;=0</v>
      </c>
      <c r="BF581" s="293" t="s">
        <v>84</v>
      </c>
      <c r="BG581" s="293" t="s">
        <v>84</v>
      </c>
    </row>
    <row r="582" spans="1:59" ht="13.5" hidden="1" thickBot="1">
      <c r="A582" s="197"/>
      <c r="B582" s="763"/>
      <c r="C582" s="249"/>
      <c r="D582" s="764"/>
      <c r="E582" s="556"/>
      <c r="F582" s="556"/>
      <c r="G582" s="556"/>
      <c r="H582" s="556"/>
      <c r="I582" s="556"/>
      <c r="J582" s="556"/>
      <c r="K582" s="556"/>
      <c r="L582" s="556"/>
      <c r="M582" s="556"/>
      <c r="N582" s="556"/>
      <c r="O582" s="556"/>
      <c r="P582" s="556"/>
      <c r="Q582" s="556"/>
      <c r="R582" s="556"/>
      <c r="S582" s="556"/>
      <c r="T582" s="556"/>
      <c r="U582" s="556"/>
      <c r="V582" s="556"/>
      <c r="W582" s="556"/>
      <c r="X582" s="556"/>
      <c r="Y582" s="556"/>
      <c r="Z582" s="556"/>
      <c r="AA582" s="556"/>
      <c r="AB582" s="556"/>
      <c r="AC582" s="556"/>
      <c r="AD582" s="557"/>
      <c r="AE582" s="557"/>
      <c r="AF582" s="557"/>
      <c r="AG582" s="557"/>
      <c r="AH582" s="557"/>
      <c r="AI582" s="557"/>
      <c r="AJ582" s="557"/>
      <c r="AK582" s="557"/>
      <c r="AL582" s="557"/>
      <c r="AM582" s="557"/>
      <c r="AN582" s="558"/>
      <c r="AP582" s="87" t="s">
        <v>859</v>
      </c>
      <c r="AT582" s="559" t="str">
        <f t="shared" ca="1" si="104"/>
        <v>AL</v>
      </c>
      <c r="AU582" s="559">
        <f t="shared" si="107"/>
        <v>549</v>
      </c>
      <c r="AV582" s="285" t="str">
        <f t="shared" ca="1" si="105"/>
        <v>AL549</v>
      </c>
      <c r="AW582" s="293">
        <f t="shared" si="109"/>
        <v>7</v>
      </c>
      <c r="AX582" s="285" t="str">
        <f t="shared" ca="1" si="108"/>
        <v>7. Ownership - Capital Costs</v>
      </c>
      <c r="AY582" s="293" t="s">
        <v>1570</v>
      </c>
      <c r="AZ582" s="285" t="s">
        <v>1597</v>
      </c>
      <c r="BA582" s="285">
        <v>2053</v>
      </c>
      <c r="BB582" s="285" t="str">
        <f t="shared" ca="1" si="106"/>
        <v>7_AL549_Spare_parts_2053</v>
      </c>
      <c r="BC582" s="285" t="s">
        <v>574</v>
      </c>
      <c r="BD582" s="285"/>
      <c r="BE582" s="293" t="str">
        <f t="shared" si="103"/>
        <v>&gt;=0</v>
      </c>
      <c r="BF582" s="293" t="s">
        <v>84</v>
      </c>
      <c r="BG582" s="293" t="s">
        <v>84</v>
      </c>
    </row>
    <row r="583" spans="1:59" ht="13.5" hidden="1" thickBot="1">
      <c r="A583" s="197"/>
      <c r="B583" s="763"/>
      <c r="C583" s="249"/>
      <c r="D583" s="764"/>
      <c r="E583" s="556"/>
      <c r="F583" s="556"/>
      <c r="G583" s="556"/>
      <c r="H583" s="556"/>
      <c r="I583" s="556"/>
      <c r="J583" s="556"/>
      <c r="K583" s="556"/>
      <c r="L583" s="556"/>
      <c r="M583" s="556"/>
      <c r="N583" s="556"/>
      <c r="O583" s="556"/>
      <c r="P583" s="556"/>
      <c r="Q583" s="556"/>
      <c r="R583" s="556"/>
      <c r="S583" s="556"/>
      <c r="T583" s="556"/>
      <c r="U583" s="556"/>
      <c r="V583" s="556"/>
      <c r="W583" s="556"/>
      <c r="X583" s="556"/>
      <c r="Y583" s="556"/>
      <c r="Z583" s="556"/>
      <c r="AA583" s="556"/>
      <c r="AB583" s="556"/>
      <c r="AC583" s="556"/>
      <c r="AD583" s="557"/>
      <c r="AE583" s="557"/>
      <c r="AF583" s="557"/>
      <c r="AG583" s="557"/>
      <c r="AH583" s="557"/>
      <c r="AI583" s="557"/>
      <c r="AJ583" s="557"/>
      <c r="AK583" s="557"/>
      <c r="AL583" s="557"/>
      <c r="AM583" s="557"/>
      <c r="AN583" s="558"/>
      <c r="AP583" s="87" t="s">
        <v>859</v>
      </c>
      <c r="AT583" s="559" t="str">
        <f t="shared" ca="1" si="104"/>
        <v>AM</v>
      </c>
      <c r="AU583" s="559">
        <f t="shared" si="107"/>
        <v>549</v>
      </c>
      <c r="AV583" s="285" t="str">
        <f t="shared" ca="1" si="105"/>
        <v>AM549</v>
      </c>
      <c r="AW583" s="293">
        <f t="shared" si="109"/>
        <v>7</v>
      </c>
      <c r="AX583" s="285" t="str">
        <f t="shared" ca="1" si="108"/>
        <v>7. Ownership - Capital Costs</v>
      </c>
      <c r="AY583" s="293" t="s">
        <v>1570</v>
      </c>
      <c r="AZ583" s="285" t="s">
        <v>1597</v>
      </c>
      <c r="BA583" s="285">
        <v>2054</v>
      </c>
      <c r="BB583" s="285" t="str">
        <f t="shared" ca="1" si="106"/>
        <v>7_AM549_Spare_parts_2054</v>
      </c>
      <c r="BC583" s="285" t="s">
        <v>574</v>
      </c>
      <c r="BD583" s="285"/>
      <c r="BE583" s="293" t="str">
        <f t="shared" si="103"/>
        <v>&gt;=0</v>
      </c>
      <c r="BF583" s="293" t="s">
        <v>84</v>
      </c>
      <c r="BG583" s="293" t="s">
        <v>84</v>
      </c>
    </row>
    <row r="584" spans="1:59" ht="13.5" hidden="1" thickBot="1">
      <c r="A584" s="197"/>
      <c r="B584" s="763"/>
      <c r="C584" s="249"/>
      <c r="D584" s="764"/>
      <c r="E584" s="556"/>
      <c r="F584" s="556"/>
      <c r="G584" s="556"/>
      <c r="H584" s="556"/>
      <c r="I584" s="556"/>
      <c r="J584" s="556"/>
      <c r="K584" s="556"/>
      <c r="L584" s="556"/>
      <c r="M584" s="556"/>
      <c r="N584" s="556"/>
      <c r="O584" s="556"/>
      <c r="P584" s="556"/>
      <c r="Q584" s="556"/>
      <c r="R584" s="556"/>
      <c r="S584" s="556"/>
      <c r="T584" s="556"/>
      <c r="U584" s="556"/>
      <c r="V584" s="556"/>
      <c r="W584" s="556"/>
      <c r="X584" s="556"/>
      <c r="Y584" s="556"/>
      <c r="Z584" s="556"/>
      <c r="AA584" s="556"/>
      <c r="AB584" s="556"/>
      <c r="AC584" s="556"/>
      <c r="AD584" s="557"/>
      <c r="AE584" s="557"/>
      <c r="AF584" s="557"/>
      <c r="AG584" s="557"/>
      <c r="AH584" s="557"/>
      <c r="AI584" s="557"/>
      <c r="AJ584" s="557"/>
      <c r="AK584" s="557"/>
      <c r="AL584" s="557"/>
      <c r="AM584" s="557"/>
      <c r="AN584" s="558"/>
      <c r="AP584" s="87" t="s">
        <v>859</v>
      </c>
      <c r="AT584" s="559" t="str">
        <f t="shared" ca="1" si="104"/>
        <v>AN</v>
      </c>
      <c r="AU584" s="559">
        <f t="shared" si="107"/>
        <v>549</v>
      </c>
      <c r="AV584" s="285" t="str">
        <f t="shared" ca="1" si="105"/>
        <v>AN549</v>
      </c>
      <c r="AW584" s="293">
        <v>7</v>
      </c>
      <c r="AX584" s="285" t="str">
        <f t="shared" ca="1" si="108"/>
        <v>7. Ownership - Capital Costs</v>
      </c>
      <c r="AY584" s="293" t="s">
        <v>1570</v>
      </c>
      <c r="AZ584" s="285" t="s">
        <v>1597</v>
      </c>
      <c r="BA584" s="285" t="s">
        <v>1572</v>
      </c>
      <c r="BB584" s="285" t="str">
        <f t="shared" ca="1" si="106"/>
        <v>7_AN549_Spare_parts_Additional_Info</v>
      </c>
      <c r="BC584" s="293" t="s">
        <v>255</v>
      </c>
      <c r="BD584" s="293">
        <v>100</v>
      </c>
      <c r="BF584" s="293" t="s">
        <v>84</v>
      </c>
      <c r="BG584" s="293" t="s">
        <v>84</v>
      </c>
    </row>
    <row r="585" spans="1:59" ht="13.5" thickBot="1">
      <c r="A585" s="197">
        <f>+A549+1</f>
        <v>18</v>
      </c>
      <c r="B585" s="763"/>
      <c r="C585" s="247" t="s">
        <v>1598</v>
      </c>
      <c r="D585" s="764" t="s">
        <v>1569</v>
      </c>
      <c r="E585" s="540"/>
      <c r="F585" s="540"/>
      <c r="G585" s="540"/>
      <c r="H585" s="540"/>
      <c r="I585" s="540"/>
      <c r="J585" s="540"/>
      <c r="K585" s="540"/>
      <c r="L585" s="540"/>
      <c r="M585" s="540"/>
      <c r="N585" s="540"/>
      <c r="O585" s="540"/>
      <c r="P585" s="540"/>
      <c r="Q585" s="540"/>
      <c r="R585" s="540"/>
      <c r="S585" s="540"/>
      <c r="T585" s="540"/>
      <c r="U585" s="540"/>
      <c r="V585" s="540"/>
      <c r="W585" s="540"/>
      <c r="X585" s="540"/>
      <c r="Y585" s="540"/>
      <c r="Z585" s="540"/>
      <c r="AA585" s="540"/>
      <c r="AB585" s="540"/>
      <c r="AC585" s="540"/>
      <c r="AD585" s="541"/>
      <c r="AE585" s="541"/>
      <c r="AF585" s="541"/>
      <c r="AG585" s="541"/>
      <c r="AH585" s="541"/>
      <c r="AI585" s="541"/>
      <c r="AJ585" s="541"/>
      <c r="AK585" s="541"/>
      <c r="AL585" s="541"/>
      <c r="AM585" s="541"/>
      <c r="AN585" s="246"/>
      <c r="AR585" s="87" t="s">
        <v>40</v>
      </c>
      <c r="AS585" s="560" t="str">
        <f ca="1">SUBSTITUTE(CELL("address",E585),"$","")</f>
        <v>E585</v>
      </c>
      <c r="AT585" s="561" t="str">
        <f ca="1">CHAR(CODE(AS585))</f>
        <v>E</v>
      </c>
      <c r="AU585" s="561">
        <f>ROW(AS585)</f>
        <v>585</v>
      </c>
      <c r="AV585" s="562" t="str">
        <f ca="1">CONCATENATE(AT585&amp;AU585)</f>
        <v>E585</v>
      </c>
      <c r="AW585" s="555">
        <f t="shared" ref="AW585:AW619" si="110">$AW$5</f>
        <v>7</v>
      </c>
      <c r="AX585" s="562" t="str">
        <f t="shared" ca="1" si="108"/>
        <v>7. Ownership - Capital Costs</v>
      </c>
      <c r="AY585" s="555" t="s">
        <v>1570</v>
      </c>
      <c r="AZ585" s="562" t="s">
        <v>1599</v>
      </c>
      <c r="BA585" s="562">
        <v>2020</v>
      </c>
      <c r="BB585" s="562" t="str">
        <f ca="1">AW585&amp;"_"&amp;AV585&amp;"_"&amp;AZ585&amp;"_"&amp;BA585</f>
        <v>7_E585_Pipeline_build-out_2020</v>
      </c>
      <c r="BC585" s="562" t="s">
        <v>574</v>
      </c>
      <c r="BD585" s="562"/>
      <c r="BE585" s="555" t="str">
        <f t="shared" ref="BE585:BE619" si="111">"&gt;=0"</f>
        <v>&gt;=0</v>
      </c>
      <c r="BF585" s="555" t="s">
        <v>84</v>
      </c>
      <c r="BG585" s="555" t="s">
        <v>84</v>
      </c>
    </row>
    <row r="586" spans="1:59" ht="13.5" hidden="1" thickBot="1">
      <c r="A586" s="197"/>
      <c r="B586" s="763"/>
      <c r="C586" s="247"/>
      <c r="D586" s="764"/>
      <c r="E586" s="556"/>
      <c r="F586" s="556"/>
      <c r="G586" s="556"/>
      <c r="H586" s="556"/>
      <c r="I586" s="556"/>
      <c r="J586" s="556"/>
      <c r="K586" s="556"/>
      <c r="L586" s="556"/>
      <c r="M586" s="556"/>
      <c r="N586" s="556"/>
      <c r="O586" s="556"/>
      <c r="P586" s="556"/>
      <c r="Q586" s="556"/>
      <c r="R586" s="556"/>
      <c r="S586" s="556"/>
      <c r="T586" s="556"/>
      <c r="U586" s="556"/>
      <c r="V586" s="556"/>
      <c r="W586" s="556"/>
      <c r="X586" s="556"/>
      <c r="Y586" s="556"/>
      <c r="Z586" s="556"/>
      <c r="AA586" s="556"/>
      <c r="AB586" s="556"/>
      <c r="AC586" s="556"/>
      <c r="AD586" s="557"/>
      <c r="AE586" s="557"/>
      <c r="AF586" s="557"/>
      <c r="AG586" s="557"/>
      <c r="AH586" s="557"/>
      <c r="AI586" s="557"/>
      <c r="AJ586" s="557"/>
      <c r="AK586" s="557"/>
      <c r="AL586" s="557"/>
      <c r="AM586" s="557"/>
      <c r="AN586" s="558"/>
      <c r="AP586" s="87" t="s">
        <v>859</v>
      </c>
      <c r="AT586" s="559" t="str">
        <f t="shared" ref="AT586:AT620" ca="1" si="112">IF(AT585="Z","AA",IF(LEN(AT585)=1,CHAR(CODE(AT585)+1),IF(RIGHT(AT585,1)="Z",CHAR(CODE(LEFT(AT585,1))+1),LEFT(AT585,1))&amp;CHAR(65+MOD(CODE(RIGHT(AT585,1))+1-65,26))))</f>
        <v>F</v>
      </c>
      <c r="AU586" s="559">
        <f>AU585</f>
        <v>585</v>
      </c>
      <c r="AV586" s="285" t="str">
        <f t="shared" ref="AV586:AV620" ca="1" si="113">CONCATENATE(AT586&amp;AU586)</f>
        <v>F585</v>
      </c>
      <c r="AW586" s="293">
        <f t="shared" si="110"/>
        <v>7</v>
      </c>
      <c r="AX586" s="285" t="str">
        <f t="shared" ca="1" si="108"/>
        <v>7. Ownership - Capital Costs</v>
      </c>
      <c r="AY586" s="293" t="s">
        <v>1570</v>
      </c>
      <c r="AZ586" s="285" t="s">
        <v>1599</v>
      </c>
      <c r="BA586" s="285">
        <v>2021</v>
      </c>
      <c r="BB586" s="285" t="str">
        <f t="shared" ref="BB586:BB620" ca="1" si="114">AW586&amp;"_"&amp;AV586&amp;"_"&amp;AZ586&amp;"_"&amp;BA586</f>
        <v>7_F585_Pipeline_build-out_2021</v>
      </c>
      <c r="BC586" s="285" t="s">
        <v>574</v>
      </c>
      <c r="BD586" s="285"/>
      <c r="BE586" s="293" t="str">
        <f t="shared" si="111"/>
        <v>&gt;=0</v>
      </c>
      <c r="BF586" s="293" t="s">
        <v>84</v>
      </c>
      <c r="BG586" s="293" t="s">
        <v>84</v>
      </c>
    </row>
    <row r="587" spans="1:59" ht="13.5" hidden="1" thickBot="1">
      <c r="A587" s="197"/>
      <c r="B587" s="763"/>
      <c r="C587" s="247"/>
      <c r="D587" s="764"/>
      <c r="E587" s="556"/>
      <c r="F587" s="556"/>
      <c r="G587" s="556"/>
      <c r="H587" s="556"/>
      <c r="I587" s="556"/>
      <c r="J587" s="556"/>
      <c r="K587" s="556"/>
      <c r="L587" s="556"/>
      <c r="M587" s="556"/>
      <c r="N587" s="556"/>
      <c r="O587" s="556"/>
      <c r="P587" s="556"/>
      <c r="Q587" s="556"/>
      <c r="R587" s="556"/>
      <c r="S587" s="556"/>
      <c r="T587" s="556"/>
      <c r="U587" s="556"/>
      <c r="V587" s="556"/>
      <c r="W587" s="556"/>
      <c r="X587" s="556"/>
      <c r="Y587" s="556"/>
      <c r="Z587" s="556"/>
      <c r="AA587" s="556"/>
      <c r="AB587" s="556"/>
      <c r="AC587" s="556"/>
      <c r="AD587" s="557"/>
      <c r="AE587" s="557"/>
      <c r="AF587" s="557"/>
      <c r="AG587" s="557"/>
      <c r="AH587" s="557"/>
      <c r="AI587" s="557"/>
      <c r="AJ587" s="557"/>
      <c r="AK587" s="557"/>
      <c r="AL587" s="557"/>
      <c r="AM587" s="557"/>
      <c r="AN587" s="558"/>
      <c r="AP587" s="87" t="s">
        <v>859</v>
      </c>
      <c r="AT587" s="559" t="str">
        <f t="shared" ca="1" si="112"/>
        <v>G</v>
      </c>
      <c r="AU587" s="559">
        <f t="shared" ref="AU587:AU620" si="115">AU586</f>
        <v>585</v>
      </c>
      <c r="AV587" s="285" t="str">
        <f t="shared" ca="1" si="113"/>
        <v>G585</v>
      </c>
      <c r="AW587" s="293">
        <f t="shared" si="110"/>
        <v>7</v>
      </c>
      <c r="AX587" s="285" t="str">
        <f t="shared" ca="1" si="108"/>
        <v>7. Ownership - Capital Costs</v>
      </c>
      <c r="AY587" s="293" t="s">
        <v>1570</v>
      </c>
      <c r="AZ587" s="285" t="s">
        <v>1599</v>
      </c>
      <c r="BA587" s="285">
        <v>2022</v>
      </c>
      <c r="BB587" s="285" t="str">
        <f t="shared" ca="1" si="114"/>
        <v>7_G585_Pipeline_build-out_2022</v>
      </c>
      <c r="BC587" s="285" t="s">
        <v>574</v>
      </c>
      <c r="BD587" s="285"/>
      <c r="BE587" s="293" t="str">
        <f t="shared" si="111"/>
        <v>&gt;=0</v>
      </c>
      <c r="BF587" s="293" t="s">
        <v>84</v>
      </c>
      <c r="BG587" s="293" t="s">
        <v>84</v>
      </c>
    </row>
    <row r="588" spans="1:59" ht="13.5" hidden="1" thickBot="1">
      <c r="A588" s="197"/>
      <c r="B588" s="763"/>
      <c r="C588" s="247"/>
      <c r="D588" s="764"/>
      <c r="E588" s="556"/>
      <c r="F588" s="556"/>
      <c r="G588" s="556"/>
      <c r="H588" s="556"/>
      <c r="I588" s="556"/>
      <c r="J588" s="556"/>
      <c r="K588" s="556"/>
      <c r="L588" s="556"/>
      <c r="M588" s="556"/>
      <c r="N588" s="556"/>
      <c r="O588" s="556"/>
      <c r="P588" s="556"/>
      <c r="Q588" s="556"/>
      <c r="R588" s="556"/>
      <c r="S588" s="556"/>
      <c r="T588" s="556"/>
      <c r="U588" s="556"/>
      <c r="V588" s="556"/>
      <c r="W588" s="556"/>
      <c r="X588" s="556"/>
      <c r="Y588" s="556"/>
      <c r="Z588" s="556"/>
      <c r="AA588" s="556"/>
      <c r="AB588" s="556"/>
      <c r="AC588" s="556"/>
      <c r="AD588" s="557"/>
      <c r="AE588" s="557"/>
      <c r="AF588" s="557"/>
      <c r="AG588" s="557"/>
      <c r="AH588" s="557"/>
      <c r="AI588" s="557"/>
      <c r="AJ588" s="557"/>
      <c r="AK588" s="557"/>
      <c r="AL588" s="557"/>
      <c r="AM588" s="557"/>
      <c r="AN588" s="558"/>
      <c r="AP588" s="87" t="s">
        <v>859</v>
      </c>
      <c r="AT588" s="559" t="str">
        <f t="shared" ca="1" si="112"/>
        <v>H</v>
      </c>
      <c r="AU588" s="559">
        <f t="shared" si="115"/>
        <v>585</v>
      </c>
      <c r="AV588" s="285" t="str">
        <f t="shared" ca="1" si="113"/>
        <v>H585</v>
      </c>
      <c r="AW588" s="293">
        <f t="shared" si="110"/>
        <v>7</v>
      </c>
      <c r="AX588" s="285" t="str">
        <f t="shared" ca="1" si="108"/>
        <v>7. Ownership - Capital Costs</v>
      </c>
      <c r="AY588" s="293" t="s">
        <v>1570</v>
      </c>
      <c r="AZ588" s="285" t="s">
        <v>1599</v>
      </c>
      <c r="BA588" s="285">
        <v>2023</v>
      </c>
      <c r="BB588" s="285" t="str">
        <f t="shared" ca="1" si="114"/>
        <v>7_H585_Pipeline_build-out_2023</v>
      </c>
      <c r="BC588" s="285" t="s">
        <v>574</v>
      </c>
      <c r="BD588" s="285"/>
      <c r="BE588" s="293" t="str">
        <f t="shared" si="111"/>
        <v>&gt;=0</v>
      </c>
      <c r="BF588" s="293" t="s">
        <v>84</v>
      </c>
      <c r="BG588" s="293" t="s">
        <v>84</v>
      </c>
    </row>
    <row r="589" spans="1:59" ht="13.5" hidden="1" thickBot="1">
      <c r="A589" s="197"/>
      <c r="B589" s="763"/>
      <c r="C589" s="247"/>
      <c r="D589" s="764"/>
      <c r="E589" s="556"/>
      <c r="F589" s="556"/>
      <c r="G589" s="556"/>
      <c r="H589" s="556"/>
      <c r="I589" s="556"/>
      <c r="J589" s="556"/>
      <c r="K589" s="556"/>
      <c r="L589" s="556"/>
      <c r="M589" s="556"/>
      <c r="N589" s="556"/>
      <c r="O589" s="556"/>
      <c r="P589" s="556"/>
      <c r="Q589" s="556"/>
      <c r="R589" s="556"/>
      <c r="S589" s="556"/>
      <c r="T589" s="556"/>
      <c r="U589" s="556"/>
      <c r="V589" s="556"/>
      <c r="W589" s="556"/>
      <c r="X589" s="556"/>
      <c r="Y589" s="556"/>
      <c r="Z589" s="556"/>
      <c r="AA589" s="556"/>
      <c r="AB589" s="556"/>
      <c r="AC589" s="556"/>
      <c r="AD589" s="557"/>
      <c r="AE589" s="557"/>
      <c r="AF589" s="557"/>
      <c r="AG589" s="557"/>
      <c r="AH589" s="557"/>
      <c r="AI589" s="557"/>
      <c r="AJ589" s="557"/>
      <c r="AK589" s="557"/>
      <c r="AL589" s="557"/>
      <c r="AM589" s="557"/>
      <c r="AN589" s="558"/>
      <c r="AP589" s="87" t="s">
        <v>859</v>
      </c>
      <c r="AT589" s="559" t="str">
        <f t="shared" ca="1" si="112"/>
        <v>I</v>
      </c>
      <c r="AU589" s="559">
        <f t="shared" si="115"/>
        <v>585</v>
      </c>
      <c r="AV589" s="285" t="str">
        <f t="shared" ca="1" si="113"/>
        <v>I585</v>
      </c>
      <c r="AW589" s="293">
        <f t="shared" si="110"/>
        <v>7</v>
      </c>
      <c r="AX589" s="285" t="str">
        <f t="shared" ca="1" si="108"/>
        <v>7. Ownership - Capital Costs</v>
      </c>
      <c r="AY589" s="293" t="s">
        <v>1570</v>
      </c>
      <c r="AZ589" s="285" t="s">
        <v>1599</v>
      </c>
      <c r="BA589" s="285">
        <v>2024</v>
      </c>
      <c r="BB589" s="285" t="str">
        <f t="shared" ca="1" si="114"/>
        <v>7_I585_Pipeline_build-out_2024</v>
      </c>
      <c r="BC589" s="285" t="s">
        <v>574</v>
      </c>
      <c r="BD589" s="285"/>
      <c r="BE589" s="293" t="str">
        <f t="shared" si="111"/>
        <v>&gt;=0</v>
      </c>
      <c r="BF589" s="293" t="s">
        <v>84</v>
      </c>
      <c r="BG589" s="293" t="s">
        <v>84</v>
      </c>
    </row>
    <row r="590" spans="1:59" ht="13.5" hidden="1" thickBot="1">
      <c r="A590" s="197"/>
      <c r="B590" s="763"/>
      <c r="C590" s="247"/>
      <c r="D590" s="764"/>
      <c r="E590" s="556"/>
      <c r="F590" s="556"/>
      <c r="G590" s="556"/>
      <c r="H590" s="556"/>
      <c r="I590" s="556"/>
      <c r="J590" s="556"/>
      <c r="K590" s="556"/>
      <c r="L590" s="556"/>
      <c r="M590" s="556"/>
      <c r="N590" s="556"/>
      <c r="O590" s="556"/>
      <c r="P590" s="556"/>
      <c r="Q590" s="556"/>
      <c r="R590" s="556"/>
      <c r="S590" s="556"/>
      <c r="T590" s="556"/>
      <c r="U590" s="556"/>
      <c r="V590" s="556"/>
      <c r="W590" s="556"/>
      <c r="X590" s="556"/>
      <c r="Y590" s="556"/>
      <c r="Z590" s="556"/>
      <c r="AA590" s="556"/>
      <c r="AB590" s="556"/>
      <c r="AC590" s="556"/>
      <c r="AD590" s="557"/>
      <c r="AE590" s="557"/>
      <c r="AF590" s="557"/>
      <c r="AG590" s="557"/>
      <c r="AH590" s="557"/>
      <c r="AI590" s="557"/>
      <c r="AJ590" s="557"/>
      <c r="AK590" s="557"/>
      <c r="AL590" s="557"/>
      <c r="AM590" s="557"/>
      <c r="AN590" s="558"/>
      <c r="AP590" s="87" t="s">
        <v>859</v>
      </c>
      <c r="AT590" s="559" t="str">
        <f t="shared" ca="1" si="112"/>
        <v>J</v>
      </c>
      <c r="AU590" s="559">
        <f t="shared" si="115"/>
        <v>585</v>
      </c>
      <c r="AV590" s="285" t="str">
        <f t="shared" ca="1" si="113"/>
        <v>J585</v>
      </c>
      <c r="AW590" s="293">
        <f t="shared" si="110"/>
        <v>7</v>
      </c>
      <c r="AX590" s="285" t="str">
        <f t="shared" ca="1" si="108"/>
        <v>7. Ownership - Capital Costs</v>
      </c>
      <c r="AY590" s="293" t="s">
        <v>1570</v>
      </c>
      <c r="AZ590" s="285" t="s">
        <v>1599</v>
      </c>
      <c r="BA590" s="285">
        <v>2025</v>
      </c>
      <c r="BB590" s="285" t="str">
        <f t="shared" ca="1" si="114"/>
        <v>7_J585_Pipeline_build-out_2025</v>
      </c>
      <c r="BC590" s="285" t="s">
        <v>574</v>
      </c>
      <c r="BD590" s="285"/>
      <c r="BE590" s="293" t="str">
        <f t="shared" si="111"/>
        <v>&gt;=0</v>
      </c>
      <c r="BF590" s="293" t="s">
        <v>84</v>
      </c>
      <c r="BG590" s="293" t="s">
        <v>84</v>
      </c>
    </row>
    <row r="591" spans="1:59" ht="13.5" hidden="1" thickBot="1">
      <c r="A591" s="197"/>
      <c r="B591" s="763"/>
      <c r="C591" s="247"/>
      <c r="D591" s="764"/>
      <c r="E591" s="556"/>
      <c r="F591" s="556"/>
      <c r="G591" s="556"/>
      <c r="H591" s="556"/>
      <c r="I591" s="556"/>
      <c r="J591" s="556"/>
      <c r="K591" s="556"/>
      <c r="L591" s="556"/>
      <c r="M591" s="556"/>
      <c r="N591" s="556"/>
      <c r="O591" s="556"/>
      <c r="P591" s="556"/>
      <c r="Q591" s="556"/>
      <c r="R591" s="556"/>
      <c r="S591" s="556"/>
      <c r="T591" s="556"/>
      <c r="U591" s="556"/>
      <c r="V591" s="556"/>
      <c r="W591" s="556"/>
      <c r="X591" s="556"/>
      <c r="Y591" s="556"/>
      <c r="Z591" s="556"/>
      <c r="AA591" s="556"/>
      <c r="AB591" s="556"/>
      <c r="AC591" s="556"/>
      <c r="AD591" s="557"/>
      <c r="AE591" s="557"/>
      <c r="AF591" s="557"/>
      <c r="AG591" s="557"/>
      <c r="AH591" s="557"/>
      <c r="AI591" s="557"/>
      <c r="AJ591" s="557"/>
      <c r="AK591" s="557"/>
      <c r="AL591" s="557"/>
      <c r="AM591" s="557"/>
      <c r="AN591" s="558"/>
      <c r="AP591" s="87" t="s">
        <v>859</v>
      </c>
      <c r="AT591" s="559" t="str">
        <f t="shared" ca="1" si="112"/>
        <v>K</v>
      </c>
      <c r="AU591" s="559">
        <f t="shared" si="115"/>
        <v>585</v>
      </c>
      <c r="AV591" s="285" t="str">
        <f t="shared" ca="1" si="113"/>
        <v>K585</v>
      </c>
      <c r="AW591" s="293">
        <f t="shared" si="110"/>
        <v>7</v>
      </c>
      <c r="AX591" s="285" t="str">
        <f t="shared" ca="1" si="108"/>
        <v>7. Ownership - Capital Costs</v>
      </c>
      <c r="AY591" s="293" t="s">
        <v>1570</v>
      </c>
      <c r="AZ591" s="285" t="s">
        <v>1599</v>
      </c>
      <c r="BA591" s="285">
        <v>2026</v>
      </c>
      <c r="BB591" s="285" t="str">
        <f t="shared" ca="1" si="114"/>
        <v>7_K585_Pipeline_build-out_2026</v>
      </c>
      <c r="BC591" s="285" t="s">
        <v>574</v>
      </c>
      <c r="BD591" s="285"/>
      <c r="BE591" s="293" t="str">
        <f t="shared" si="111"/>
        <v>&gt;=0</v>
      </c>
      <c r="BF591" s="293" t="s">
        <v>84</v>
      </c>
      <c r="BG591" s="293" t="s">
        <v>84</v>
      </c>
    </row>
    <row r="592" spans="1:59" ht="13.5" hidden="1" thickBot="1">
      <c r="A592" s="197"/>
      <c r="B592" s="763"/>
      <c r="C592" s="247"/>
      <c r="D592" s="764"/>
      <c r="E592" s="556"/>
      <c r="F592" s="556"/>
      <c r="G592" s="556"/>
      <c r="H592" s="556"/>
      <c r="I592" s="556"/>
      <c r="J592" s="556"/>
      <c r="K592" s="556"/>
      <c r="L592" s="556"/>
      <c r="M592" s="556"/>
      <c r="N592" s="556"/>
      <c r="O592" s="556"/>
      <c r="P592" s="556"/>
      <c r="Q592" s="556"/>
      <c r="R592" s="556"/>
      <c r="S592" s="556"/>
      <c r="T592" s="556"/>
      <c r="U592" s="556"/>
      <c r="V592" s="556"/>
      <c r="W592" s="556"/>
      <c r="X592" s="556"/>
      <c r="Y592" s="556"/>
      <c r="Z592" s="556"/>
      <c r="AA592" s="556"/>
      <c r="AB592" s="556"/>
      <c r="AC592" s="556"/>
      <c r="AD592" s="557"/>
      <c r="AE592" s="557"/>
      <c r="AF592" s="557"/>
      <c r="AG592" s="557"/>
      <c r="AH592" s="557"/>
      <c r="AI592" s="557"/>
      <c r="AJ592" s="557"/>
      <c r="AK592" s="557"/>
      <c r="AL592" s="557"/>
      <c r="AM592" s="557"/>
      <c r="AN592" s="558"/>
      <c r="AP592" s="87" t="s">
        <v>859</v>
      </c>
      <c r="AT592" s="559" t="str">
        <f t="shared" ca="1" si="112"/>
        <v>L</v>
      </c>
      <c r="AU592" s="559">
        <f t="shared" si="115"/>
        <v>585</v>
      </c>
      <c r="AV592" s="285" t="str">
        <f t="shared" ca="1" si="113"/>
        <v>L585</v>
      </c>
      <c r="AW592" s="293">
        <f t="shared" si="110"/>
        <v>7</v>
      </c>
      <c r="AX592" s="285" t="str">
        <f t="shared" ca="1" si="108"/>
        <v>7. Ownership - Capital Costs</v>
      </c>
      <c r="AY592" s="293" t="s">
        <v>1570</v>
      </c>
      <c r="AZ592" s="285" t="s">
        <v>1599</v>
      </c>
      <c r="BA592" s="285">
        <v>2027</v>
      </c>
      <c r="BB592" s="285" t="str">
        <f t="shared" ca="1" si="114"/>
        <v>7_L585_Pipeline_build-out_2027</v>
      </c>
      <c r="BC592" s="285" t="s">
        <v>574</v>
      </c>
      <c r="BD592" s="285"/>
      <c r="BE592" s="293" t="str">
        <f t="shared" si="111"/>
        <v>&gt;=0</v>
      </c>
      <c r="BF592" s="293" t="s">
        <v>84</v>
      </c>
      <c r="BG592" s="293" t="s">
        <v>84</v>
      </c>
    </row>
    <row r="593" spans="1:59" ht="13.5" hidden="1" thickBot="1">
      <c r="A593" s="197"/>
      <c r="B593" s="763"/>
      <c r="C593" s="247"/>
      <c r="D593" s="764"/>
      <c r="E593" s="556"/>
      <c r="F593" s="556"/>
      <c r="G593" s="556"/>
      <c r="H593" s="556"/>
      <c r="I593" s="556"/>
      <c r="J593" s="556"/>
      <c r="K593" s="556"/>
      <c r="L593" s="556"/>
      <c r="M593" s="556"/>
      <c r="N593" s="556"/>
      <c r="O593" s="556"/>
      <c r="P593" s="556"/>
      <c r="Q593" s="556"/>
      <c r="R593" s="556"/>
      <c r="S593" s="556"/>
      <c r="T593" s="556"/>
      <c r="U593" s="556"/>
      <c r="V593" s="556"/>
      <c r="W593" s="556"/>
      <c r="X593" s="556"/>
      <c r="Y593" s="556"/>
      <c r="Z593" s="556"/>
      <c r="AA593" s="556"/>
      <c r="AB593" s="556"/>
      <c r="AC593" s="556"/>
      <c r="AD593" s="557"/>
      <c r="AE593" s="557"/>
      <c r="AF593" s="557"/>
      <c r="AG593" s="557"/>
      <c r="AH593" s="557"/>
      <c r="AI593" s="557"/>
      <c r="AJ593" s="557"/>
      <c r="AK593" s="557"/>
      <c r="AL593" s="557"/>
      <c r="AM593" s="557"/>
      <c r="AN593" s="558"/>
      <c r="AP593" s="87" t="s">
        <v>859</v>
      </c>
      <c r="AT593" s="559" t="str">
        <f t="shared" ca="1" si="112"/>
        <v>M</v>
      </c>
      <c r="AU593" s="559">
        <f t="shared" si="115"/>
        <v>585</v>
      </c>
      <c r="AV593" s="285" t="str">
        <f t="shared" ca="1" si="113"/>
        <v>M585</v>
      </c>
      <c r="AW593" s="293">
        <f t="shared" si="110"/>
        <v>7</v>
      </c>
      <c r="AX593" s="285" t="str">
        <f t="shared" ca="1" si="108"/>
        <v>7. Ownership - Capital Costs</v>
      </c>
      <c r="AY593" s="293" t="s">
        <v>1570</v>
      </c>
      <c r="AZ593" s="285" t="s">
        <v>1599</v>
      </c>
      <c r="BA593" s="285">
        <v>2028</v>
      </c>
      <c r="BB593" s="285" t="str">
        <f t="shared" ca="1" si="114"/>
        <v>7_M585_Pipeline_build-out_2028</v>
      </c>
      <c r="BC593" s="285" t="s">
        <v>574</v>
      </c>
      <c r="BD593" s="285"/>
      <c r="BE593" s="293" t="str">
        <f t="shared" si="111"/>
        <v>&gt;=0</v>
      </c>
      <c r="BF593" s="293" t="s">
        <v>84</v>
      </c>
      <c r="BG593" s="293" t="s">
        <v>84</v>
      </c>
    </row>
    <row r="594" spans="1:59" ht="13.5" hidden="1" thickBot="1">
      <c r="A594" s="197"/>
      <c r="B594" s="763"/>
      <c r="C594" s="247"/>
      <c r="D594" s="764"/>
      <c r="E594" s="556"/>
      <c r="F594" s="556"/>
      <c r="G594" s="556"/>
      <c r="H594" s="556"/>
      <c r="I594" s="556"/>
      <c r="J594" s="556"/>
      <c r="K594" s="556"/>
      <c r="L594" s="556"/>
      <c r="M594" s="556"/>
      <c r="N594" s="556"/>
      <c r="O594" s="556"/>
      <c r="P594" s="556"/>
      <c r="Q594" s="556"/>
      <c r="R594" s="556"/>
      <c r="S594" s="556"/>
      <c r="T594" s="556"/>
      <c r="U594" s="556"/>
      <c r="V594" s="556"/>
      <c r="W594" s="556"/>
      <c r="X594" s="556"/>
      <c r="Y594" s="556"/>
      <c r="Z594" s="556"/>
      <c r="AA594" s="556"/>
      <c r="AB594" s="556"/>
      <c r="AC594" s="556"/>
      <c r="AD594" s="557"/>
      <c r="AE594" s="557"/>
      <c r="AF594" s="557"/>
      <c r="AG594" s="557"/>
      <c r="AH594" s="557"/>
      <c r="AI594" s="557"/>
      <c r="AJ594" s="557"/>
      <c r="AK594" s="557"/>
      <c r="AL594" s="557"/>
      <c r="AM594" s="557"/>
      <c r="AN594" s="558"/>
      <c r="AP594" s="87" t="s">
        <v>859</v>
      </c>
      <c r="AT594" s="559" t="str">
        <f t="shared" ca="1" si="112"/>
        <v>N</v>
      </c>
      <c r="AU594" s="559">
        <f t="shared" si="115"/>
        <v>585</v>
      </c>
      <c r="AV594" s="285" t="str">
        <f t="shared" ca="1" si="113"/>
        <v>N585</v>
      </c>
      <c r="AW594" s="293">
        <f t="shared" si="110"/>
        <v>7</v>
      </c>
      <c r="AX594" s="285" t="str">
        <f t="shared" ca="1" si="108"/>
        <v>7. Ownership - Capital Costs</v>
      </c>
      <c r="AY594" s="293" t="s">
        <v>1570</v>
      </c>
      <c r="AZ594" s="285" t="s">
        <v>1599</v>
      </c>
      <c r="BA594" s="285">
        <v>2029</v>
      </c>
      <c r="BB594" s="285" t="str">
        <f t="shared" ca="1" si="114"/>
        <v>7_N585_Pipeline_build-out_2029</v>
      </c>
      <c r="BC594" s="285" t="s">
        <v>574</v>
      </c>
      <c r="BD594" s="285"/>
      <c r="BE594" s="293" t="str">
        <f t="shared" si="111"/>
        <v>&gt;=0</v>
      </c>
      <c r="BF594" s="293" t="s">
        <v>84</v>
      </c>
      <c r="BG594" s="293" t="s">
        <v>84</v>
      </c>
    </row>
    <row r="595" spans="1:59" ht="13.5" hidden="1" thickBot="1">
      <c r="A595" s="197"/>
      <c r="B595" s="763"/>
      <c r="C595" s="247"/>
      <c r="D595" s="764"/>
      <c r="E595" s="556"/>
      <c r="F595" s="556"/>
      <c r="G595" s="556"/>
      <c r="H595" s="556"/>
      <c r="I595" s="556"/>
      <c r="J595" s="556"/>
      <c r="K595" s="556"/>
      <c r="L595" s="556"/>
      <c r="M595" s="556"/>
      <c r="N595" s="556"/>
      <c r="O595" s="556"/>
      <c r="P595" s="556"/>
      <c r="Q595" s="556"/>
      <c r="R595" s="556"/>
      <c r="S595" s="556"/>
      <c r="T595" s="556"/>
      <c r="U595" s="556"/>
      <c r="V595" s="556"/>
      <c r="W595" s="556"/>
      <c r="X595" s="556"/>
      <c r="Y595" s="556"/>
      <c r="Z595" s="556"/>
      <c r="AA595" s="556"/>
      <c r="AB595" s="556"/>
      <c r="AC595" s="556"/>
      <c r="AD595" s="557"/>
      <c r="AE595" s="557"/>
      <c r="AF595" s="557"/>
      <c r="AG595" s="557"/>
      <c r="AH595" s="557"/>
      <c r="AI595" s="557"/>
      <c r="AJ595" s="557"/>
      <c r="AK595" s="557"/>
      <c r="AL595" s="557"/>
      <c r="AM595" s="557"/>
      <c r="AN595" s="558"/>
      <c r="AP595" s="87" t="s">
        <v>859</v>
      </c>
      <c r="AT595" s="559" t="str">
        <f t="shared" ca="1" si="112"/>
        <v>O</v>
      </c>
      <c r="AU595" s="559">
        <f t="shared" si="115"/>
        <v>585</v>
      </c>
      <c r="AV595" s="285" t="str">
        <f t="shared" ca="1" si="113"/>
        <v>O585</v>
      </c>
      <c r="AW595" s="293">
        <f t="shared" si="110"/>
        <v>7</v>
      </c>
      <c r="AX595" s="285" t="str">
        <f t="shared" ca="1" si="108"/>
        <v>7. Ownership - Capital Costs</v>
      </c>
      <c r="AY595" s="293" t="s">
        <v>1570</v>
      </c>
      <c r="AZ595" s="285" t="s">
        <v>1599</v>
      </c>
      <c r="BA595" s="285">
        <v>2030</v>
      </c>
      <c r="BB595" s="285" t="str">
        <f t="shared" ca="1" si="114"/>
        <v>7_O585_Pipeline_build-out_2030</v>
      </c>
      <c r="BC595" s="285" t="s">
        <v>574</v>
      </c>
      <c r="BD595" s="285"/>
      <c r="BE595" s="293" t="str">
        <f t="shared" si="111"/>
        <v>&gt;=0</v>
      </c>
      <c r="BF595" s="293" t="s">
        <v>84</v>
      </c>
      <c r="BG595" s="293" t="s">
        <v>84</v>
      </c>
    </row>
    <row r="596" spans="1:59" ht="13.5" hidden="1" thickBot="1">
      <c r="A596" s="197"/>
      <c r="B596" s="763"/>
      <c r="C596" s="247"/>
      <c r="D596" s="764"/>
      <c r="E596" s="556"/>
      <c r="F596" s="556"/>
      <c r="G596" s="556"/>
      <c r="H596" s="556"/>
      <c r="I596" s="556"/>
      <c r="J596" s="556"/>
      <c r="K596" s="556"/>
      <c r="L596" s="556"/>
      <c r="M596" s="556"/>
      <c r="N596" s="556"/>
      <c r="O596" s="556"/>
      <c r="P596" s="556"/>
      <c r="Q596" s="556"/>
      <c r="R596" s="556"/>
      <c r="S596" s="556"/>
      <c r="T596" s="556"/>
      <c r="U596" s="556"/>
      <c r="V596" s="556"/>
      <c r="W596" s="556"/>
      <c r="X596" s="556"/>
      <c r="Y596" s="556"/>
      <c r="Z596" s="556"/>
      <c r="AA596" s="556"/>
      <c r="AB596" s="556"/>
      <c r="AC596" s="556"/>
      <c r="AD596" s="557"/>
      <c r="AE596" s="557"/>
      <c r="AF596" s="557"/>
      <c r="AG596" s="557"/>
      <c r="AH596" s="557"/>
      <c r="AI596" s="557"/>
      <c r="AJ596" s="557"/>
      <c r="AK596" s="557"/>
      <c r="AL596" s="557"/>
      <c r="AM596" s="557"/>
      <c r="AN596" s="558"/>
      <c r="AP596" s="87" t="s">
        <v>859</v>
      </c>
      <c r="AT596" s="559" t="str">
        <f t="shared" ca="1" si="112"/>
        <v>P</v>
      </c>
      <c r="AU596" s="559">
        <f t="shared" si="115"/>
        <v>585</v>
      </c>
      <c r="AV596" s="285" t="str">
        <f t="shared" ca="1" si="113"/>
        <v>P585</v>
      </c>
      <c r="AW596" s="293">
        <f t="shared" si="110"/>
        <v>7</v>
      </c>
      <c r="AX596" s="285" t="str">
        <f t="shared" ca="1" si="108"/>
        <v>7. Ownership - Capital Costs</v>
      </c>
      <c r="AY596" s="293" t="s">
        <v>1570</v>
      </c>
      <c r="AZ596" s="285" t="s">
        <v>1599</v>
      </c>
      <c r="BA596" s="285">
        <v>2031</v>
      </c>
      <c r="BB596" s="285" t="str">
        <f t="shared" ca="1" si="114"/>
        <v>7_P585_Pipeline_build-out_2031</v>
      </c>
      <c r="BC596" s="285" t="s">
        <v>574</v>
      </c>
      <c r="BD596" s="285"/>
      <c r="BE596" s="293" t="str">
        <f t="shared" si="111"/>
        <v>&gt;=0</v>
      </c>
      <c r="BF596" s="293" t="s">
        <v>84</v>
      </c>
      <c r="BG596" s="293" t="s">
        <v>84</v>
      </c>
    </row>
    <row r="597" spans="1:59" ht="13.5" hidden="1" thickBot="1">
      <c r="A597" s="197"/>
      <c r="B597" s="763"/>
      <c r="C597" s="247"/>
      <c r="D597" s="764"/>
      <c r="E597" s="556"/>
      <c r="F597" s="556"/>
      <c r="G597" s="556"/>
      <c r="H597" s="556"/>
      <c r="I597" s="556"/>
      <c r="J597" s="556"/>
      <c r="K597" s="556"/>
      <c r="L597" s="556"/>
      <c r="M597" s="556"/>
      <c r="N597" s="556"/>
      <c r="O597" s="556"/>
      <c r="P597" s="556"/>
      <c r="Q597" s="556"/>
      <c r="R597" s="556"/>
      <c r="S597" s="556"/>
      <c r="T597" s="556"/>
      <c r="U597" s="556"/>
      <c r="V597" s="556"/>
      <c r="W597" s="556"/>
      <c r="X597" s="556"/>
      <c r="Y597" s="556"/>
      <c r="Z597" s="556"/>
      <c r="AA597" s="556"/>
      <c r="AB597" s="556"/>
      <c r="AC597" s="556"/>
      <c r="AD597" s="557"/>
      <c r="AE597" s="557"/>
      <c r="AF597" s="557"/>
      <c r="AG597" s="557"/>
      <c r="AH597" s="557"/>
      <c r="AI597" s="557"/>
      <c r="AJ597" s="557"/>
      <c r="AK597" s="557"/>
      <c r="AL597" s="557"/>
      <c r="AM597" s="557"/>
      <c r="AN597" s="558"/>
      <c r="AP597" s="87" t="s">
        <v>859</v>
      </c>
      <c r="AT597" s="559" t="str">
        <f t="shared" ca="1" si="112"/>
        <v>Q</v>
      </c>
      <c r="AU597" s="559">
        <f t="shared" si="115"/>
        <v>585</v>
      </c>
      <c r="AV597" s="285" t="str">
        <f t="shared" ca="1" si="113"/>
        <v>Q585</v>
      </c>
      <c r="AW597" s="293">
        <f t="shared" si="110"/>
        <v>7</v>
      </c>
      <c r="AX597" s="285" t="str">
        <f t="shared" ca="1" si="108"/>
        <v>7. Ownership - Capital Costs</v>
      </c>
      <c r="AY597" s="293" t="s">
        <v>1570</v>
      </c>
      <c r="AZ597" s="285" t="s">
        <v>1599</v>
      </c>
      <c r="BA597" s="285">
        <v>2032</v>
      </c>
      <c r="BB597" s="285" t="str">
        <f t="shared" ca="1" si="114"/>
        <v>7_Q585_Pipeline_build-out_2032</v>
      </c>
      <c r="BC597" s="285" t="s">
        <v>574</v>
      </c>
      <c r="BD597" s="285"/>
      <c r="BE597" s="293" t="str">
        <f t="shared" si="111"/>
        <v>&gt;=0</v>
      </c>
      <c r="BF597" s="293" t="s">
        <v>84</v>
      </c>
      <c r="BG597" s="293" t="s">
        <v>84</v>
      </c>
    </row>
    <row r="598" spans="1:59" ht="13.5" hidden="1" thickBot="1">
      <c r="A598" s="197"/>
      <c r="B598" s="763"/>
      <c r="C598" s="247"/>
      <c r="D598" s="764"/>
      <c r="E598" s="556"/>
      <c r="F598" s="556"/>
      <c r="G598" s="556"/>
      <c r="H598" s="556"/>
      <c r="I598" s="556"/>
      <c r="J598" s="556"/>
      <c r="K598" s="556"/>
      <c r="L598" s="556"/>
      <c r="M598" s="556"/>
      <c r="N598" s="556"/>
      <c r="O598" s="556"/>
      <c r="P598" s="556"/>
      <c r="Q598" s="556"/>
      <c r="R598" s="556"/>
      <c r="S598" s="556"/>
      <c r="T598" s="556"/>
      <c r="U598" s="556"/>
      <c r="V598" s="556"/>
      <c r="W598" s="556"/>
      <c r="X598" s="556"/>
      <c r="Y598" s="556"/>
      <c r="Z598" s="556"/>
      <c r="AA598" s="556"/>
      <c r="AB598" s="556"/>
      <c r="AC598" s="556"/>
      <c r="AD598" s="557"/>
      <c r="AE598" s="557"/>
      <c r="AF598" s="557"/>
      <c r="AG598" s="557"/>
      <c r="AH598" s="557"/>
      <c r="AI598" s="557"/>
      <c r="AJ598" s="557"/>
      <c r="AK598" s="557"/>
      <c r="AL598" s="557"/>
      <c r="AM598" s="557"/>
      <c r="AN598" s="558"/>
      <c r="AP598" s="87" t="s">
        <v>859</v>
      </c>
      <c r="AT598" s="559" t="str">
        <f t="shared" ca="1" si="112"/>
        <v>R</v>
      </c>
      <c r="AU598" s="559">
        <f t="shared" si="115"/>
        <v>585</v>
      </c>
      <c r="AV598" s="285" t="str">
        <f t="shared" ca="1" si="113"/>
        <v>R585</v>
      </c>
      <c r="AW598" s="293">
        <f t="shared" si="110"/>
        <v>7</v>
      </c>
      <c r="AX598" s="285" t="str">
        <f t="shared" ca="1" si="108"/>
        <v>7. Ownership - Capital Costs</v>
      </c>
      <c r="AY598" s="293" t="s">
        <v>1570</v>
      </c>
      <c r="AZ598" s="285" t="s">
        <v>1599</v>
      </c>
      <c r="BA598" s="285">
        <v>2033</v>
      </c>
      <c r="BB598" s="285" t="str">
        <f t="shared" ca="1" si="114"/>
        <v>7_R585_Pipeline_build-out_2033</v>
      </c>
      <c r="BC598" s="285" t="s">
        <v>574</v>
      </c>
      <c r="BD598" s="285"/>
      <c r="BE598" s="293" t="str">
        <f t="shared" si="111"/>
        <v>&gt;=0</v>
      </c>
      <c r="BF598" s="293" t="s">
        <v>84</v>
      </c>
      <c r="BG598" s="293" t="s">
        <v>84</v>
      </c>
    </row>
    <row r="599" spans="1:59" ht="13.5" hidden="1" thickBot="1">
      <c r="A599" s="197"/>
      <c r="B599" s="763"/>
      <c r="C599" s="247"/>
      <c r="D599" s="764"/>
      <c r="E599" s="556"/>
      <c r="F599" s="556"/>
      <c r="G599" s="556"/>
      <c r="H599" s="556"/>
      <c r="I599" s="556"/>
      <c r="J599" s="556"/>
      <c r="K599" s="556"/>
      <c r="L599" s="556"/>
      <c r="M599" s="556"/>
      <c r="N599" s="556"/>
      <c r="O599" s="556"/>
      <c r="P599" s="556"/>
      <c r="Q599" s="556"/>
      <c r="R599" s="556"/>
      <c r="S599" s="556"/>
      <c r="T599" s="556"/>
      <c r="U599" s="556"/>
      <c r="V599" s="556"/>
      <c r="W599" s="556"/>
      <c r="X599" s="556"/>
      <c r="Y599" s="556"/>
      <c r="Z599" s="556"/>
      <c r="AA599" s="556"/>
      <c r="AB599" s="556"/>
      <c r="AC599" s="556"/>
      <c r="AD599" s="557"/>
      <c r="AE599" s="557"/>
      <c r="AF599" s="557"/>
      <c r="AG599" s="557"/>
      <c r="AH599" s="557"/>
      <c r="AI599" s="557"/>
      <c r="AJ599" s="557"/>
      <c r="AK599" s="557"/>
      <c r="AL599" s="557"/>
      <c r="AM599" s="557"/>
      <c r="AN599" s="558"/>
      <c r="AP599" s="87" t="s">
        <v>859</v>
      </c>
      <c r="AT599" s="559" t="str">
        <f t="shared" ca="1" si="112"/>
        <v>S</v>
      </c>
      <c r="AU599" s="559">
        <f t="shared" si="115"/>
        <v>585</v>
      </c>
      <c r="AV599" s="285" t="str">
        <f t="shared" ca="1" si="113"/>
        <v>S585</v>
      </c>
      <c r="AW599" s="293">
        <f t="shared" si="110"/>
        <v>7</v>
      </c>
      <c r="AX599" s="285" t="str">
        <f t="shared" ca="1" si="108"/>
        <v>7. Ownership - Capital Costs</v>
      </c>
      <c r="AY599" s="293" t="s">
        <v>1570</v>
      </c>
      <c r="AZ599" s="285" t="s">
        <v>1599</v>
      </c>
      <c r="BA599" s="285">
        <v>2034</v>
      </c>
      <c r="BB599" s="285" t="str">
        <f t="shared" ca="1" si="114"/>
        <v>7_S585_Pipeline_build-out_2034</v>
      </c>
      <c r="BC599" s="285" t="s">
        <v>574</v>
      </c>
      <c r="BD599" s="285"/>
      <c r="BE599" s="293" t="str">
        <f t="shared" si="111"/>
        <v>&gt;=0</v>
      </c>
      <c r="BF599" s="293" t="s">
        <v>84</v>
      </c>
      <c r="BG599" s="293" t="s">
        <v>84</v>
      </c>
    </row>
    <row r="600" spans="1:59" ht="13.5" hidden="1" thickBot="1">
      <c r="A600" s="197"/>
      <c r="B600" s="763"/>
      <c r="C600" s="247"/>
      <c r="D600" s="764"/>
      <c r="E600" s="556"/>
      <c r="F600" s="556"/>
      <c r="G600" s="556"/>
      <c r="H600" s="556"/>
      <c r="I600" s="556"/>
      <c r="J600" s="556"/>
      <c r="K600" s="556"/>
      <c r="L600" s="556"/>
      <c r="M600" s="556"/>
      <c r="N600" s="556"/>
      <c r="O600" s="556"/>
      <c r="P600" s="556"/>
      <c r="Q600" s="556"/>
      <c r="R600" s="556"/>
      <c r="S600" s="556"/>
      <c r="T600" s="556"/>
      <c r="U600" s="556"/>
      <c r="V600" s="556"/>
      <c r="W600" s="556"/>
      <c r="X600" s="556"/>
      <c r="Y600" s="556"/>
      <c r="Z600" s="556"/>
      <c r="AA600" s="556"/>
      <c r="AB600" s="556"/>
      <c r="AC600" s="556"/>
      <c r="AD600" s="557"/>
      <c r="AE600" s="557"/>
      <c r="AF600" s="557"/>
      <c r="AG600" s="557"/>
      <c r="AH600" s="557"/>
      <c r="AI600" s="557"/>
      <c r="AJ600" s="557"/>
      <c r="AK600" s="557"/>
      <c r="AL600" s="557"/>
      <c r="AM600" s="557"/>
      <c r="AN600" s="558"/>
      <c r="AP600" s="87" t="s">
        <v>859</v>
      </c>
      <c r="AT600" s="559" t="str">
        <f t="shared" ca="1" si="112"/>
        <v>T</v>
      </c>
      <c r="AU600" s="559">
        <f t="shared" si="115"/>
        <v>585</v>
      </c>
      <c r="AV600" s="285" t="str">
        <f t="shared" ca="1" si="113"/>
        <v>T585</v>
      </c>
      <c r="AW600" s="293">
        <f t="shared" si="110"/>
        <v>7</v>
      </c>
      <c r="AX600" s="285" t="str">
        <f t="shared" ca="1" si="108"/>
        <v>7. Ownership - Capital Costs</v>
      </c>
      <c r="AY600" s="293" t="s">
        <v>1570</v>
      </c>
      <c r="AZ600" s="285" t="s">
        <v>1599</v>
      </c>
      <c r="BA600" s="285">
        <v>2035</v>
      </c>
      <c r="BB600" s="285" t="str">
        <f t="shared" ca="1" si="114"/>
        <v>7_T585_Pipeline_build-out_2035</v>
      </c>
      <c r="BC600" s="285" t="s">
        <v>574</v>
      </c>
      <c r="BD600" s="285"/>
      <c r="BE600" s="293" t="str">
        <f t="shared" si="111"/>
        <v>&gt;=0</v>
      </c>
      <c r="BF600" s="293" t="s">
        <v>84</v>
      </c>
      <c r="BG600" s="293" t="s">
        <v>84</v>
      </c>
    </row>
    <row r="601" spans="1:59" ht="13.5" hidden="1" thickBot="1">
      <c r="A601" s="197"/>
      <c r="B601" s="763"/>
      <c r="C601" s="247"/>
      <c r="D601" s="764"/>
      <c r="E601" s="556"/>
      <c r="F601" s="556"/>
      <c r="G601" s="556"/>
      <c r="H601" s="556"/>
      <c r="I601" s="556"/>
      <c r="J601" s="556"/>
      <c r="K601" s="556"/>
      <c r="L601" s="556"/>
      <c r="M601" s="556"/>
      <c r="N601" s="556"/>
      <c r="O601" s="556"/>
      <c r="P601" s="556"/>
      <c r="Q601" s="556"/>
      <c r="R601" s="556"/>
      <c r="S601" s="556"/>
      <c r="T601" s="556"/>
      <c r="U601" s="556"/>
      <c r="V601" s="556"/>
      <c r="W601" s="556"/>
      <c r="X601" s="556"/>
      <c r="Y601" s="556"/>
      <c r="Z601" s="556"/>
      <c r="AA601" s="556"/>
      <c r="AB601" s="556"/>
      <c r="AC601" s="556"/>
      <c r="AD601" s="557"/>
      <c r="AE601" s="557"/>
      <c r="AF601" s="557"/>
      <c r="AG601" s="557"/>
      <c r="AH601" s="557"/>
      <c r="AI601" s="557"/>
      <c r="AJ601" s="557"/>
      <c r="AK601" s="557"/>
      <c r="AL601" s="557"/>
      <c r="AM601" s="557"/>
      <c r="AN601" s="558"/>
      <c r="AP601" s="87" t="s">
        <v>859</v>
      </c>
      <c r="AT601" s="559" t="str">
        <f t="shared" ca="1" si="112"/>
        <v>U</v>
      </c>
      <c r="AU601" s="559">
        <f t="shared" si="115"/>
        <v>585</v>
      </c>
      <c r="AV601" s="285" t="str">
        <f t="shared" ca="1" si="113"/>
        <v>U585</v>
      </c>
      <c r="AW601" s="293">
        <f t="shared" si="110"/>
        <v>7</v>
      </c>
      <c r="AX601" s="285" t="str">
        <f t="shared" ca="1" si="108"/>
        <v>7. Ownership - Capital Costs</v>
      </c>
      <c r="AY601" s="293" t="s">
        <v>1570</v>
      </c>
      <c r="AZ601" s="285" t="s">
        <v>1599</v>
      </c>
      <c r="BA601" s="285">
        <v>2036</v>
      </c>
      <c r="BB601" s="285" t="str">
        <f t="shared" ca="1" si="114"/>
        <v>7_U585_Pipeline_build-out_2036</v>
      </c>
      <c r="BC601" s="285" t="s">
        <v>574</v>
      </c>
      <c r="BD601" s="285"/>
      <c r="BE601" s="293" t="str">
        <f t="shared" si="111"/>
        <v>&gt;=0</v>
      </c>
      <c r="BF601" s="293" t="s">
        <v>84</v>
      </c>
      <c r="BG601" s="293" t="s">
        <v>84</v>
      </c>
    </row>
    <row r="602" spans="1:59" ht="13.5" hidden="1" thickBot="1">
      <c r="A602" s="197"/>
      <c r="B602" s="763"/>
      <c r="C602" s="247"/>
      <c r="D602" s="764"/>
      <c r="E602" s="556"/>
      <c r="F602" s="556"/>
      <c r="G602" s="556"/>
      <c r="H602" s="556"/>
      <c r="I602" s="556"/>
      <c r="J602" s="556"/>
      <c r="K602" s="556"/>
      <c r="L602" s="556"/>
      <c r="M602" s="556"/>
      <c r="N602" s="556"/>
      <c r="O602" s="556"/>
      <c r="P602" s="556"/>
      <c r="Q602" s="556"/>
      <c r="R602" s="556"/>
      <c r="S602" s="556"/>
      <c r="T602" s="556"/>
      <c r="U602" s="556"/>
      <c r="V602" s="556"/>
      <c r="W602" s="556"/>
      <c r="X602" s="556"/>
      <c r="Y602" s="556"/>
      <c r="Z602" s="556"/>
      <c r="AA602" s="556"/>
      <c r="AB602" s="556"/>
      <c r="AC602" s="556"/>
      <c r="AD602" s="557"/>
      <c r="AE602" s="557"/>
      <c r="AF602" s="557"/>
      <c r="AG602" s="557"/>
      <c r="AH602" s="557"/>
      <c r="AI602" s="557"/>
      <c r="AJ602" s="557"/>
      <c r="AK602" s="557"/>
      <c r="AL602" s="557"/>
      <c r="AM602" s="557"/>
      <c r="AN602" s="558"/>
      <c r="AP602" s="87" t="s">
        <v>859</v>
      </c>
      <c r="AT602" s="559" t="str">
        <f t="shared" ca="1" si="112"/>
        <v>V</v>
      </c>
      <c r="AU602" s="559">
        <f t="shared" si="115"/>
        <v>585</v>
      </c>
      <c r="AV602" s="285" t="str">
        <f t="shared" ca="1" si="113"/>
        <v>V585</v>
      </c>
      <c r="AW602" s="293">
        <f t="shared" si="110"/>
        <v>7</v>
      </c>
      <c r="AX602" s="285" t="str">
        <f t="shared" ca="1" si="108"/>
        <v>7. Ownership - Capital Costs</v>
      </c>
      <c r="AY602" s="293" t="s">
        <v>1570</v>
      </c>
      <c r="AZ602" s="285" t="s">
        <v>1599</v>
      </c>
      <c r="BA602" s="285">
        <v>2037</v>
      </c>
      <c r="BB602" s="285" t="str">
        <f t="shared" ca="1" si="114"/>
        <v>7_V585_Pipeline_build-out_2037</v>
      </c>
      <c r="BC602" s="285" t="s">
        <v>574</v>
      </c>
      <c r="BD602" s="285"/>
      <c r="BE602" s="293" t="str">
        <f t="shared" si="111"/>
        <v>&gt;=0</v>
      </c>
      <c r="BF602" s="293" t="s">
        <v>84</v>
      </c>
      <c r="BG602" s="293" t="s">
        <v>84</v>
      </c>
    </row>
    <row r="603" spans="1:59" ht="13.5" hidden="1" thickBot="1">
      <c r="A603" s="197"/>
      <c r="B603" s="763"/>
      <c r="C603" s="247"/>
      <c r="D603" s="764"/>
      <c r="E603" s="556"/>
      <c r="F603" s="556"/>
      <c r="G603" s="556"/>
      <c r="H603" s="556"/>
      <c r="I603" s="556"/>
      <c r="J603" s="556"/>
      <c r="K603" s="556"/>
      <c r="L603" s="556"/>
      <c r="M603" s="556"/>
      <c r="N603" s="556"/>
      <c r="O603" s="556"/>
      <c r="P603" s="556"/>
      <c r="Q603" s="556"/>
      <c r="R603" s="556"/>
      <c r="S603" s="556"/>
      <c r="T603" s="556"/>
      <c r="U603" s="556"/>
      <c r="V603" s="556"/>
      <c r="W603" s="556"/>
      <c r="X603" s="556"/>
      <c r="Y603" s="556"/>
      <c r="Z603" s="556"/>
      <c r="AA603" s="556"/>
      <c r="AB603" s="556"/>
      <c r="AC603" s="556"/>
      <c r="AD603" s="557"/>
      <c r="AE603" s="557"/>
      <c r="AF603" s="557"/>
      <c r="AG603" s="557"/>
      <c r="AH603" s="557"/>
      <c r="AI603" s="557"/>
      <c r="AJ603" s="557"/>
      <c r="AK603" s="557"/>
      <c r="AL603" s="557"/>
      <c r="AM603" s="557"/>
      <c r="AN603" s="558"/>
      <c r="AP603" s="87" t="s">
        <v>859</v>
      </c>
      <c r="AT603" s="559" t="str">
        <f t="shared" ca="1" si="112"/>
        <v>W</v>
      </c>
      <c r="AU603" s="559">
        <f t="shared" si="115"/>
        <v>585</v>
      </c>
      <c r="AV603" s="285" t="str">
        <f t="shared" ca="1" si="113"/>
        <v>W585</v>
      </c>
      <c r="AW603" s="293">
        <f t="shared" si="110"/>
        <v>7</v>
      </c>
      <c r="AX603" s="285" t="str">
        <f t="shared" ca="1" si="108"/>
        <v>7. Ownership - Capital Costs</v>
      </c>
      <c r="AY603" s="293" t="s">
        <v>1570</v>
      </c>
      <c r="AZ603" s="285" t="s">
        <v>1599</v>
      </c>
      <c r="BA603" s="285">
        <v>2038</v>
      </c>
      <c r="BB603" s="285" t="str">
        <f t="shared" ca="1" si="114"/>
        <v>7_W585_Pipeline_build-out_2038</v>
      </c>
      <c r="BC603" s="285" t="s">
        <v>574</v>
      </c>
      <c r="BD603" s="285"/>
      <c r="BE603" s="293" t="str">
        <f t="shared" si="111"/>
        <v>&gt;=0</v>
      </c>
      <c r="BF603" s="293" t="s">
        <v>84</v>
      </c>
      <c r="BG603" s="293" t="s">
        <v>84</v>
      </c>
    </row>
    <row r="604" spans="1:59" ht="13.5" hidden="1" thickBot="1">
      <c r="A604" s="197"/>
      <c r="B604" s="763"/>
      <c r="C604" s="247"/>
      <c r="D604" s="764"/>
      <c r="E604" s="556"/>
      <c r="F604" s="556"/>
      <c r="G604" s="556"/>
      <c r="H604" s="556"/>
      <c r="I604" s="556"/>
      <c r="J604" s="556"/>
      <c r="K604" s="556"/>
      <c r="L604" s="556"/>
      <c r="M604" s="556"/>
      <c r="N604" s="556"/>
      <c r="O604" s="556"/>
      <c r="P604" s="556"/>
      <c r="Q604" s="556"/>
      <c r="R604" s="556"/>
      <c r="S604" s="556"/>
      <c r="T604" s="556"/>
      <c r="U604" s="556"/>
      <c r="V604" s="556"/>
      <c r="W604" s="556"/>
      <c r="X604" s="556"/>
      <c r="Y604" s="556"/>
      <c r="Z604" s="556"/>
      <c r="AA604" s="556"/>
      <c r="AB604" s="556"/>
      <c r="AC604" s="556"/>
      <c r="AD604" s="557"/>
      <c r="AE604" s="557"/>
      <c r="AF604" s="557"/>
      <c r="AG604" s="557"/>
      <c r="AH604" s="557"/>
      <c r="AI604" s="557"/>
      <c r="AJ604" s="557"/>
      <c r="AK604" s="557"/>
      <c r="AL604" s="557"/>
      <c r="AM604" s="557"/>
      <c r="AN604" s="558"/>
      <c r="AP604" s="87" t="s">
        <v>859</v>
      </c>
      <c r="AT604" s="559" t="str">
        <f t="shared" ca="1" si="112"/>
        <v>X</v>
      </c>
      <c r="AU604" s="559">
        <f t="shared" si="115"/>
        <v>585</v>
      </c>
      <c r="AV604" s="285" t="str">
        <f t="shared" ca="1" si="113"/>
        <v>X585</v>
      </c>
      <c r="AW604" s="293">
        <f t="shared" si="110"/>
        <v>7</v>
      </c>
      <c r="AX604" s="285" t="str">
        <f t="shared" ca="1" si="108"/>
        <v>7. Ownership - Capital Costs</v>
      </c>
      <c r="AY604" s="293" t="s">
        <v>1570</v>
      </c>
      <c r="AZ604" s="285" t="s">
        <v>1599</v>
      </c>
      <c r="BA604" s="285">
        <v>2039</v>
      </c>
      <c r="BB604" s="285" t="str">
        <f t="shared" ca="1" si="114"/>
        <v>7_X585_Pipeline_build-out_2039</v>
      </c>
      <c r="BC604" s="285" t="s">
        <v>574</v>
      </c>
      <c r="BD604" s="285"/>
      <c r="BE604" s="293" t="str">
        <f t="shared" si="111"/>
        <v>&gt;=0</v>
      </c>
      <c r="BF604" s="293" t="s">
        <v>84</v>
      </c>
      <c r="BG604" s="293" t="s">
        <v>84</v>
      </c>
    </row>
    <row r="605" spans="1:59" ht="13.5" hidden="1" thickBot="1">
      <c r="A605" s="197"/>
      <c r="B605" s="763"/>
      <c r="C605" s="247"/>
      <c r="D605" s="764"/>
      <c r="E605" s="556"/>
      <c r="F605" s="556"/>
      <c r="G605" s="556"/>
      <c r="H605" s="556"/>
      <c r="I605" s="556"/>
      <c r="J605" s="556"/>
      <c r="K605" s="556"/>
      <c r="L605" s="556"/>
      <c r="M605" s="556"/>
      <c r="N605" s="556"/>
      <c r="O605" s="556"/>
      <c r="P605" s="556"/>
      <c r="Q605" s="556"/>
      <c r="R605" s="556"/>
      <c r="S605" s="556"/>
      <c r="T605" s="556"/>
      <c r="U605" s="556"/>
      <c r="V605" s="556"/>
      <c r="W605" s="556"/>
      <c r="X605" s="556"/>
      <c r="Y605" s="556"/>
      <c r="Z605" s="556"/>
      <c r="AA605" s="556"/>
      <c r="AB605" s="556"/>
      <c r="AC605" s="556"/>
      <c r="AD605" s="557"/>
      <c r="AE605" s="557"/>
      <c r="AF605" s="557"/>
      <c r="AG605" s="557"/>
      <c r="AH605" s="557"/>
      <c r="AI605" s="557"/>
      <c r="AJ605" s="557"/>
      <c r="AK605" s="557"/>
      <c r="AL605" s="557"/>
      <c r="AM605" s="557"/>
      <c r="AN605" s="558"/>
      <c r="AP605" s="87" t="s">
        <v>859</v>
      </c>
      <c r="AT605" s="559" t="str">
        <f t="shared" ca="1" si="112"/>
        <v>Y</v>
      </c>
      <c r="AU605" s="559">
        <f t="shared" si="115"/>
        <v>585</v>
      </c>
      <c r="AV605" s="285" t="str">
        <f t="shared" ca="1" si="113"/>
        <v>Y585</v>
      </c>
      <c r="AW605" s="293">
        <f t="shared" si="110"/>
        <v>7</v>
      </c>
      <c r="AX605" s="285" t="str">
        <f t="shared" ca="1" si="108"/>
        <v>7. Ownership - Capital Costs</v>
      </c>
      <c r="AY605" s="293" t="s">
        <v>1570</v>
      </c>
      <c r="AZ605" s="285" t="s">
        <v>1599</v>
      </c>
      <c r="BA605" s="285">
        <v>2040</v>
      </c>
      <c r="BB605" s="285" t="str">
        <f t="shared" ca="1" si="114"/>
        <v>7_Y585_Pipeline_build-out_2040</v>
      </c>
      <c r="BC605" s="285" t="s">
        <v>574</v>
      </c>
      <c r="BD605" s="285"/>
      <c r="BE605" s="293" t="str">
        <f t="shared" si="111"/>
        <v>&gt;=0</v>
      </c>
      <c r="BF605" s="293" t="s">
        <v>84</v>
      </c>
      <c r="BG605" s="293" t="s">
        <v>84</v>
      </c>
    </row>
    <row r="606" spans="1:59" ht="13.5" hidden="1" thickBot="1">
      <c r="A606" s="197"/>
      <c r="B606" s="763"/>
      <c r="C606" s="247"/>
      <c r="D606" s="764"/>
      <c r="E606" s="556"/>
      <c r="F606" s="556"/>
      <c r="G606" s="556"/>
      <c r="H606" s="556"/>
      <c r="I606" s="556"/>
      <c r="J606" s="556"/>
      <c r="K606" s="556"/>
      <c r="L606" s="556"/>
      <c r="M606" s="556"/>
      <c r="N606" s="556"/>
      <c r="O606" s="556"/>
      <c r="P606" s="556"/>
      <c r="Q606" s="556"/>
      <c r="R606" s="556"/>
      <c r="S606" s="556"/>
      <c r="T606" s="556"/>
      <c r="U606" s="556"/>
      <c r="V606" s="556"/>
      <c r="W606" s="556"/>
      <c r="X606" s="556"/>
      <c r="Y606" s="556"/>
      <c r="Z606" s="556"/>
      <c r="AA606" s="556"/>
      <c r="AB606" s="556"/>
      <c r="AC606" s="556"/>
      <c r="AD606" s="557"/>
      <c r="AE606" s="557"/>
      <c r="AF606" s="557"/>
      <c r="AG606" s="557"/>
      <c r="AH606" s="557"/>
      <c r="AI606" s="557"/>
      <c r="AJ606" s="557"/>
      <c r="AK606" s="557"/>
      <c r="AL606" s="557"/>
      <c r="AM606" s="557"/>
      <c r="AN606" s="558"/>
      <c r="AP606" s="87" t="s">
        <v>859</v>
      </c>
      <c r="AT606" s="559" t="str">
        <f t="shared" ca="1" si="112"/>
        <v>Z</v>
      </c>
      <c r="AU606" s="559">
        <f t="shared" si="115"/>
        <v>585</v>
      </c>
      <c r="AV606" s="285" t="str">
        <f t="shared" ca="1" si="113"/>
        <v>Z585</v>
      </c>
      <c r="AW606" s="293">
        <f t="shared" si="110"/>
        <v>7</v>
      </c>
      <c r="AX606" s="285" t="str">
        <f t="shared" ca="1" si="108"/>
        <v>7. Ownership - Capital Costs</v>
      </c>
      <c r="AY606" s="293" t="s">
        <v>1570</v>
      </c>
      <c r="AZ606" s="285" t="s">
        <v>1599</v>
      </c>
      <c r="BA606" s="285">
        <v>2041</v>
      </c>
      <c r="BB606" s="285" t="str">
        <f t="shared" ca="1" si="114"/>
        <v>7_Z585_Pipeline_build-out_2041</v>
      </c>
      <c r="BC606" s="285" t="s">
        <v>574</v>
      </c>
      <c r="BD606" s="285"/>
      <c r="BE606" s="293" t="str">
        <f t="shared" si="111"/>
        <v>&gt;=0</v>
      </c>
      <c r="BF606" s="293" t="s">
        <v>84</v>
      </c>
      <c r="BG606" s="293" t="s">
        <v>84</v>
      </c>
    </row>
    <row r="607" spans="1:59" ht="13.5" hidden="1" thickBot="1">
      <c r="A607" s="197"/>
      <c r="B607" s="763"/>
      <c r="C607" s="247"/>
      <c r="D607" s="764"/>
      <c r="E607" s="556"/>
      <c r="F607" s="556"/>
      <c r="G607" s="556"/>
      <c r="H607" s="556"/>
      <c r="I607" s="556"/>
      <c r="J607" s="556"/>
      <c r="K607" s="556"/>
      <c r="L607" s="556"/>
      <c r="M607" s="556"/>
      <c r="N607" s="556"/>
      <c r="O607" s="556"/>
      <c r="P607" s="556"/>
      <c r="Q607" s="556"/>
      <c r="R607" s="556"/>
      <c r="S607" s="556"/>
      <c r="T607" s="556"/>
      <c r="U607" s="556"/>
      <c r="V607" s="556"/>
      <c r="W607" s="556"/>
      <c r="X607" s="556"/>
      <c r="Y607" s="556"/>
      <c r="Z607" s="556"/>
      <c r="AA607" s="556"/>
      <c r="AB607" s="556"/>
      <c r="AC607" s="556"/>
      <c r="AD607" s="557"/>
      <c r="AE607" s="557"/>
      <c r="AF607" s="557"/>
      <c r="AG607" s="557"/>
      <c r="AH607" s="557"/>
      <c r="AI607" s="557"/>
      <c r="AJ607" s="557"/>
      <c r="AK607" s="557"/>
      <c r="AL607" s="557"/>
      <c r="AM607" s="557"/>
      <c r="AN607" s="558"/>
      <c r="AP607" s="87" t="s">
        <v>859</v>
      </c>
      <c r="AT607" s="559" t="str">
        <f t="shared" ca="1" si="112"/>
        <v>AA</v>
      </c>
      <c r="AU607" s="559">
        <f t="shared" si="115"/>
        <v>585</v>
      </c>
      <c r="AV607" s="285" t="str">
        <f t="shared" ca="1" si="113"/>
        <v>AA585</v>
      </c>
      <c r="AW607" s="293">
        <f t="shared" si="110"/>
        <v>7</v>
      </c>
      <c r="AX607" s="285" t="str">
        <f t="shared" ca="1" si="108"/>
        <v>7. Ownership - Capital Costs</v>
      </c>
      <c r="AY607" s="293" t="s">
        <v>1570</v>
      </c>
      <c r="AZ607" s="285" t="s">
        <v>1599</v>
      </c>
      <c r="BA607" s="285">
        <v>2042</v>
      </c>
      <c r="BB607" s="285" t="str">
        <f t="shared" ca="1" si="114"/>
        <v>7_AA585_Pipeline_build-out_2042</v>
      </c>
      <c r="BC607" s="285" t="s">
        <v>574</v>
      </c>
      <c r="BD607" s="285"/>
      <c r="BE607" s="293" t="str">
        <f t="shared" si="111"/>
        <v>&gt;=0</v>
      </c>
      <c r="BF607" s="293" t="s">
        <v>84</v>
      </c>
      <c r="BG607" s="293" t="s">
        <v>84</v>
      </c>
    </row>
    <row r="608" spans="1:59" ht="13.5" hidden="1" thickBot="1">
      <c r="A608" s="197"/>
      <c r="B608" s="763"/>
      <c r="C608" s="247"/>
      <c r="D608" s="764"/>
      <c r="E608" s="556"/>
      <c r="F608" s="556"/>
      <c r="G608" s="556"/>
      <c r="H608" s="556"/>
      <c r="I608" s="556"/>
      <c r="J608" s="556"/>
      <c r="K608" s="556"/>
      <c r="L608" s="556"/>
      <c r="M608" s="556"/>
      <c r="N608" s="556"/>
      <c r="O608" s="556"/>
      <c r="P608" s="556"/>
      <c r="Q608" s="556"/>
      <c r="R608" s="556"/>
      <c r="S608" s="556"/>
      <c r="T608" s="556"/>
      <c r="U608" s="556"/>
      <c r="V608" s="556"/>
      <c r="W608" s="556"/>
      <c r="X608" s="556"/>
      <c r="Y608" s="556"/>
      <c r="Z608" s="556"/>
      <c r="AA608" s="556"/>
      <c r="AB608" s="556"/>
      <c r="AC608" s="556"/>
      <c r="AD608" s="557"/>
      <c r="AE608" s="557"/>
      <c r="AF608" s="557"/>
      <c r="AG608" s="557"/>
      <c r="AH608" s="557"/>
      <c r="AI608" s="557"/>
      <c r="AJ608" s="557"/>
      <c r="AK608" s="557"/>
      <c r="AL608" s="557"/>
      <c r="AM608" s="557"/>
      <c r="AN608" s="558"/>
      <c r="AP608" s="87" t="s">
        <v>859</v>
      </c>
      <c r="AT608" s="559" t="str">
        <f t="shared" ca="1" si="112"/>
        <v>AB</v>
      </c>
      <c r="AU608" s="559">
        <f t="shared" si="115"/>
        <v>585</v>
      </c>
      <c r="AV608" s="285" t="str">
        <f t="shared" ca="1" si="113"/>
        <v>AB585</v>
      </c>
      <c r="AW608" s="293">
        <f t="shared" si="110"/>
        <v>7</v>
      </c>
      <c r="AX608" s="285" t="str">
        <f t="shared" ca="1" si="108"/>
        <v>7. Ownership - Capital Costs</v>
      </c>
      <c r="AY608" s="293" t="s">
        <v>1570</v>
      </c>
      <c r="AZ608" s="285" t="s">
        <v>1599</v>
      </c>
      <c r="BA608" s="285">
        <v>2043</v>
      </c>
      <c r="BB608" s="285" t="str">
        <f t="shared" ca="1" si="114"/>
        <v>7_AB585_Pipeline_build-out_2043</v>
      </c>
      <c r="BC608" s="285" t="s">
        <v>574</v>
      </c>
      <c r="BD608" s="285"/>
      <c r="BE608" s="293" t="str">
        <f t="shared" si="111"/>
        <v>&gt;=0</v>
      </c>
      <c r="BF608" s="293" t="s">
        <v>84</v>
      </c>
      <c r="BG608" s="293" t="s">
        <v>84</v>
      </c>
    </row>
    <row r="609" spans="1:59" ht="13.5" hidden="1" thickBot="1">
      <c r="A609" s="197"/>
      <c r="B609" s="763"/>
      <c r="C609" s="247"/>
      <c r="D609" s="764"/>
      <c r="E609" s="556"/>
      <c r="F609" s="556"/>
      <c r="G609" s="556"/>
      <c r="H609" s="556"/>
      <c r="I609" s="556"/>
      <c r="J609" s="556"/>
      <c r="K609" s="556"/>
      <c r="L609" s="556"/>
      <c r="M609" s="556"/>
      <c r="N609" s="556"/>
      <c r="O609" s="556"/>
      <c r="P609" s="556"/>
      <c r="Q609" s="556"/>
      <c r="R609" s="556"/>
      <c r="S609" s="556"/>
      <c r="T609" s="556"/>
      <c r="U609" s="556"/>
      <c r="V609" s="556"/>
      <c r="W609" s="556"/>
      <c r="X609" s="556"/>
      <c r="Y609" s="556"/>
      <c r="Z609" s="556"/>
      <c r="AA609" s="556"/>
      <c r="AB609" s="556"/>
      <c r="AC609" s="556"/>
      <c r="AD609" s="557"/>
      <c r="AE609" s="557"/>
      <c r="AF609" s="557"/>
      <c r="AG609" s="557"/>
      <c r="AH609" s="557"/>
      <c r="AI609" s="557"/>
      <c r="AJ609" s="557"/>
      <c r="AK609" s="557"/>
      <c r="AL609" s="557"/>
      <c r="AM609" s="557"/>
      <c r="AN609" s="558"/>
      <c r="AP609" s="87" t="s">
        <v>859</v>
      </c>
      <c r="AT609" s="559" t="str">
        <f t="shared" ca="1" si="112"/>
        <v>AC</v>
      </c>
      <c r="AU609" s="559">
        <f t="shared" si="115"/>
        <v>585</v>
      </c>
      <c r="AV609" s="285" t="str">
        <f t="shared" ca="1" si="113"/>
        <v>AC585</v>
      </c>
      <c r="AW609" s="293">
        <f t="shared" si="110"/>
        <v>7</v>
      </c>
      <c r="AX609" s="285" t="str">
        <f t="shared" ca="1" si="108"/>
        <v>7. Ownership - Capital Costs</v>
      </c>
      <c r="AY609" s="293" t="s">
        <v>1570</v>
      </c>
      <c r="AZ609" s="285" t="s">
        <v>1599</v>
      </c>
      <c r="BA609" s="285">
        <v>2044</v>
      </c>
      <c r="BB609" s="285" t="str">
        <f t="shared" ca="1" si="114"/>
        <v>7_AC585_Pipeline_build-out_2044</v>
      </c>
      <c r="BC609" s="285" t="s">
        <v>574</v>
      </c>
      <c r="BD609" s="285"/>
      <c r="BE609" s="293" t="str">
        <f t="shared" si="111"/>
        <v>&gt;=0</v>
      </c>
      <c r="BF609" s="293" t="s">
        <v>84</v>
      </c>
      <c r="BG609" s="293" t="s">
        <v>84</v>
      </c>
    </row>
    <row r="610" spans="1:59" ht="13.5" hidden="1" thickBot="1">
      <c r="A610" s="197"/>
      <c r="B610" s="763"/>
      <c r="C610" s="247"/>
      <c r="D610" s="764"/>
      <c r="E610" s="556"/>
      <c r="F610" s="556"/>
      <c r="G610" s="556"/>
      <c r="H610" s="556"/>
      <c r="I610" s="556"/>
      <c r="J610" s="556"/>
      <c r="K610" s="556"/>
      <c r="L610" s="556"/>
      <c r="M610" s="556"/>
      <c r="N610" s="556"/>
      <c r="O610" s="556"/>
      <c r="P610" s="556"/>
      <c r="Q610" s="556"/>
      <c r="R610" s="556"/>
      <c r="S610" s="556"/>
      <c r="T610" s="556"/>
      <c r="U610" s="556"/>
      <c r="V610" s="556"/>
      <c r="W610" s="556"/>
      <c r="X610" s="556"/>
      <c r="Y610" s="556"/>
      <c r="Z610" s="556"/>
      <c r="AA610" s="556"/>
      <c r="AB610" s="556"/>
      <c r="AC610" s="556"/>
      <c r="AD610" s="557"/>
      <c r="AE610" s="557"/>
      <c r="AF610" s="557"/>
      <c r="AG610" s="557"/>
      <c r="AH610" s="557"/>
      <c r="AI610" s="557"/>
      <c r="AJ610" s="557"/>
      <c r="AK610" s="557"/>
      <c r="AL610" s="557"/>
      <c r="AM610" s="557"/>
      <c r="AN610" s="558"/>
      <c r="AP610" s="87" t="s">
        <v>859</v>
      </c>
      <c r="AT610" s="559" t="str">
        <f t="shared" ca="1" si="112"/>
        <v>AD</v>
      </c>
      <c r="AU610" s="559">
        <f t="shared" si="115"/>
        <v>585</v>
      </c>
      <c r="AV610" s="285" t="str">
        <f t="shared" ca="1" si="113"/>
        <v>AD585</v>
      </c>
      <c r="AW610" s="293">
        <f t="shared" si="110"/>
        <v>7</v>
      </c>
      <c r="AX610" s="285" t="str">
        <f t="shared" ca="1" si="108"/>
        <v>7. Ownership - Capital Costs</v>
      </c>
      <c r="AY610" s="293" t="s">
        <v>1570</v>
      </c>
      <c r="AZ610" s="285" t="s">
        <v>1599</v>
      </c>
      <c r="BA610" s="285">
        <v>2045</v>
      </c>
      <c r="BB610" s="285" t="str">
        <f t="shared" ca="1" si="114"/>
        <v>7_AD585_Pipeline_build-out_2045</v>
      </c>
      <c r="BC610" s="285" t="s">
        <v>574</v>
      </c>
      <c r="BD610" s="285"/>
      <c r="BE610" s="293" t="str">
        <f t="shared" si="111"/>
        <v>&gt;=0</v>
      </c>
      <c r="BF610" s="293" t="s">
        <v>84</v>
      </c>
      <c r="BG610" s="293" t="s">
        <v>84</v>
      </c>
    </row>
    <row r="611" spans="1:59" ht="13.5" hidden="1" thickBot="1">
      <c r="A611" s="197"/>
      <c r="B611" s="763"/>
      <c r="C611" s="247"/>
      <c r="D611" s="764"/>
      <c r="E611" s="556"/>
      <c r="F611" s="556"/>
      <c r="G611" s="556"/>
      <c r="H611" s="556"/>
      <c r="I611" s="556"/>
      <c r="J611" s="556"/>
      <c r="K611" s="556"/>
      <c r="L611" s="556"/>
      <c r="M611" s="556"/>
      <c r="N611" s="556"/>
      <c r="O611" s="556"/>
      <c r="P611" s="556"/>
      <c r="Q611" s="556"/>
      <c r="R611" s="556"/>
      <c r="S611" s="556"/>
      <c r="T611" s="556"/>
      <c r="U611" s="556"/>
      <c r="V611" s="556"/>
      <c r="W611" s="556"/>
      <c r="X611" s="556"/>
      <c r="Y611" s="556"/>
      <c r="Z611" s="556"/>
      <c r="AA611" s="556"/>
      <c r="AB611" s="556"/>
      <c r="AC611" s="556"/>
      <c r="AD611" s="557"/>
      <c r="AE611" s="557"/>
      <c r="AF611" s="557"/>
      <c r="AG611" s="557"/>
      <c r="AH611" s="557"/>
      <c r="AI611" s="557"/>
      <c r="AJ611" s="557"/>
      <c r="AK611" s="557"/>
      <c r="AL611" s="557"/>
      <c r="AM611" s="557"/>
      <c r="AN611" s="558"/>
      <c r="AP611" s="87" t="s">
        <v>859</v>
      </c>
      <c r="AT611" s="559" t="str">
        <f t="shared" ca="1" si="112"/>
        <v>AE</v>
      </c>
      <c r="AU611" s="559">
        <f t="shared" si="115"/>
        <v>585</v>
      </c>
      <c r="AV611" s="285" t="str">
        <f t="shared" ca="1" si="113"/>
        <v>AE585</v>
      </c>
      <c r="AW611" s="293">
        <f t="shared" si="110"/>
        <v>7</v>
      </c>
      <c r="AX611" s="285" t="str">
        <f t="shared" ca="1" si="108"/>
        <v>7. Ownership - Capital Costs</v>
      </c>
      <c r="AY611" s="293" t="s">
        <v>1570</v>
      </c>
      <c r="AZ611" s="285" t="s">
        <v>1599</v>
      </c>
      <c r="BA611" s="285">
        <v>2046</v>
      </c>
      <c r="BB611" s="285" t="str">
        <f t="shared" ca="1" si="114"/>
        <v>7_AE585_Pipeline_build-out_2046</v>
      </c>
      <c r="BC611" s="285" t="s">
        <v>574</v>
      </c>
      <c r="BD611" s="285"/>
      <c r="BE611" s="293" t="str">
        <f t="shared" si="111"/>
        <v>&gt;=0</v>
      </c>
      <c r="BF611" s="293" t="s">
        <v>84</v>
      </c>
      <c r="BG611" s="293" t="s">
        <v>84</v>
      </c>
    </row>
    <row r="612" spans="1:59" ht="13.5" hidden="1" thickBot="1">
      <c r="A612" s="197"/>
      <c r="B612" s="763"/>
      <c r="C612" s="247"/>
      <c r="D612" s="764"/>
      <c r="E612" s="556"/>
      <c r="F612" s="556"/>
      <c r="G612" s="556"/>
      <c r="H612" s="556"/>
      <c r="I612" s="556"/>
      <c r="J612" s="556"/>
      <c r="K612" s="556"/>
      <c r="L612" s="556"/>
      <c r="M612" s="556"/>
      <c r="N612" s="556"/>
      <c r="O612" s="556"/>
      <c r="P612" s="556"/>
      <c r="Q612" s="556"/>
      <c r="R612" s="556"/>
      <c r="S612" s="556"/>
      <c r="T612" s="556"/>
      <c r="U612" s="556"/>
      <c r="V612" s="556"/>
      <c r="W612" s="556"/>
      <c r="X612" s="556"/>
      <c r="Y612" s="556"/>
      <c r="Z612" s="556"/>
      <c r="AA612" s="556"/>
      <c r="AB612" s="556"/>
      <c r="AC612" s="556"/>
      <c r="AD612" s="557"/>
      <c r="AE612" s="557"/>
      <c r="AF612" s="557"/>
      <c r="AG612" s="557"/>
      <c r="AH612" s="557"/>
      <c r="AI612" s="557"/>
      <c r="AJ612" s="557"/>
      <c r="AK612" s="557"/>
      <c r="AL612" s="557"/>
      <c r="AM612" s="557"/>
      <c r="AN612" s="558"/>
      <c r="AP612" s="87" t="s">
        <v>859</v>
      </c>
      <c r="AT612" s="559" t="str">
        <f t="shared" ca="1" si="112"/>
        <v>AF</v>
      </c>
      <c r="AU612" s="559">
        <f t="shared" si="115"/>
        <v>585</v>
      </c>
      <c r="AV612" s="285" t="str">
        <f t="shared" ca="1" si="113"/>
        <v>AF585</v>
      </c>
      <c r="AW612" s="293">
        <f t="shared" si="110"/>
        <v>7</v>
      </c>
      <c r="AX612" s="285" t="str">
        <f t="shared" ca="1" si="108"/>
        <v>7. Ownership - Capital Costs</v>
      </c>
      <c r="AY612" s="293" t="s">
        <v>1570</v>
      </c>
      <c r="AZ612" s="285" t="s">
        <v>1599</v>
      </c>
      <c r="BA612" s="285">
        <v>2047</v>
      </c>
      <c r="BB612" s="285" t="str">
        <f t="shared" ca="1" si="114"/>
        <v>7_AF585_Pipeline_build-out_2047</v>
      </c>
      <c r="BC612" s="285" t="s">
        <v>574</v>
      </c>
      <c r="BD612" s="285"/>
      <c r="BE612" s="293" t="str">
        <f t="shared" si="111"/>
        <v>&gt;=0</v>
      </c>
      <c r="BF612" s="293" t="s">
        <v>84</v>
      </c>
      <c r="BG612" s="293" t="s">
        <v>84</v>
      </c>
    </row>
    <row r="613" spans="1:59" ht="13.5" hidden="1" thickBot="1">
      <c r="A613" s="197"/>
      <c r="B613" s="763"/>
      <c r="C613" s="247"/>
      <c r="D613" s="764"/>
      <c r="E613" s="556"/>
      <c r="F613" s="556"/>
      <c r="G613" s="556"/>
      <c r="H613" s="556"/>
      <c r="I613" s="556"/>
      <c r="J613" s="556"/>
      <c r="K613" s="556"/>
      <c r="L613" s="556"/>
      <c r="M613" s="556"/>
      <c r="N613" s="556"/>
      <c r="O613" s="556"/>
      <c r="P613" s="556"/>
      <c r="Q613" s="556"/>
      <c r="R613" s="556"/>
      <c r="S613" s="556"/>
      <c r="T613" s="556"/>
      <c r="U613" s="556"/>
      <c r="V613" s="556"/>
      <c r="W613" s="556"/>
      <c r="X613" s="556"/>
      <c r="Y613" s="556"/>
      <c r="Z613" s="556"/>
      <c r="AA613" s="556"/>
      <c r="AB613" s="556"/>
      <c r="AC613" s="556"/>
      <c r="AD613" s="557"/>
      <c r="AE613" s="557"/>
      <c r="AF613" s="557"/>
      <c r="AG613" s="557"/>
      <c r="AH613" s="557"/>
      <c r="AI613" s="557"/>
      <c r="AJ613" s="557"/>
      <c r="AK613" s="557"/>
      <c r="AL613" s="557"/>
      <c r="AM613" s="557"/>
      <c r="AN613" s="558"/>
      <c r="AP613" s="87" t="s">
        <v>859</v>
      </c>
      <c r="AT613" s="559" t="str">
        <f t="shared" ca="1" si="112"/>
        <v>AG</v>
      </c>
      <c r="AU613" s="559">
        <f t="shared" si="115"/>
        <v>585</v>
      </c>
      <c r="AV613" s="285" t="str">
        <f t="shared" ca="1" si="113"/>
        <v>AG585</v>
      </c>
      <c r="AW613" s="293">
        <f t="shared" si="110"/>
        <v>7</v>
      </c>
      <c r="AX613" s="285" t="str">
        <f t="shared" ca="1" si="108"/>
        <v>7. Ownership - Capital Costs</v>
      </c>
      <c r="AY613" s="293" t="s">
        <v>1570</v>
      </c>
      <c r="AZ613" s="285" t="s">
        <v>1599</v>
      </c>
      <c r="BA613" s="285">
        <v>2048</v>
      </c>
      <c r="BB613" s="285" t="str">
        <f t="shared" ca="1" si="114"/>
        <v>7_AG585_Pipeline_build-out_2048</v>
      </c>
      <c r="BC613" s="285" t="s">
        <v>574</v>
      </c>
      <c r="BD613" s="285"/>
      <c r="BE613" s="293" t="str">
        <f t="shared" si="111"/>
        <v>&gt;=0</v>
      </c>
      <c r="BF613" s="293" t="s">
        <v>84</v>
      </c>
      <c r="BG613" s="293" t="s">
        <v>84</v>
      </c>
    </row>
    <row r="614" spans="1:59" ht="13.5" hidden="1" thickBot="1">
      <c r="A614" s="197"/>
      <c r="B614" s="763"/>
      <c r="C614" s="247"/>
      <c r="D614" s="764"/>
      <c r="E614" s="556"/>
      <c r="F614" s="556"/>
      <c r="G614" s="556"/>
      <c r="H614" s="556"/>
      <c r="I614" s="556"/>
      <c r="J614" s="556"/>
      <c r="K614" s="556"/>
      <c r="L614" s="556"/>
      <c r="M614" s="556"/>
      <c r="N614" s="556"/>
      <c r="O614" s="556"/>
      <c r="P614" s="556"/>
      <c r="Q614" s="556"/>
      <c r="R614" s="556"/>
      <c r="S614" s="556"/>
      <c r="T614" s="556"/>
      <c r="U614" s="556"/>
      <c r="V614" s="556"/>
      <c r="W614" s="556"/>
      <c r="X614" s="556"/>
      <c r="Y614" s="556"/>
      <c r="Z614" s="556"/>
      <c r="AA614" s="556"/>
      <c r="AB614" s="556"/>
      <c r="AC614" s="556"/>
      <c r="AD614" s="557"/>
      <c r="AE614" s="557"/>
      <c r="AF614" s="557"/>
      <c r="AG614" s="557"/>
      <c r="AH614" s="557"/>
      <c r="AI614" s="557"/>
      <c r="AJ614" s="557"/>
      <c r="AK614" s="557"/>
      <c r="AL614" s="557"/>
      <c r="AM614" s="557"/>
      <c r="AN614" s="558"/>
      <c r="AP614" s="87" t="s">
        <v>859</v>
      </c>
      <c r="AT614" s="559" t="str">
        <f t="shared" ca="1" si="112"/>
        <v>AH</v>
      </c>
      <c r="AU614" s="559">
        <f t="shared" si="115"/>
        <v>585</v>
      </c>
      <c r="AV614" s="285" t="str">
        <f t="shared" ca="1" si="113"/>
        <v>AH585</v>
      </c>
      <c r="AW614" s="293">
        <f t="shared" si="110"/>
        <v>7</v>
      </c>
      <c r="AX614" s="285" t="str">
        <f t="shared" ca="1" si="108"/>
        <v>7. Ownership - Capital Costs</v>
      </c>
      <c r="AY614" s="293" t="s">
        <v>1570</v>
      </c>
      <c r="AZ614" s="285" t="s">
        <v>1599</v>
      </c>
      <c r="BA614" s="285">
        <v>2049</v>
      </c>
      <c r="BB614" s="285" t="str">
        <f t="shared" ca="1" si="114"/>
        <v>7_AH585_Pipeline_build-out_2049</v>
      </c>
      <c r="BC614" s="285" t="s">
        <v>574</v>
      </c>
      <c r="BD614" s="285"/>
      <c r="BE614" s="293" t="str">
        <f t="shared" si="111"/>
        <v>&gt;=0</v>
      </c>
      <c r="BF614" s="293" t="s">
        <v>84</v>
      </c>
      <c r="BG614" s="293" t="s">
        <v>84</v>
      </c>
    </row>
    <row r="615" spans="1:59" ht="13.5" hidden="1" thickBot="1">
      <c r="A615" s="197"/>
      <c r="B615" s="763"/>
      <c r="C615" s="247"/>
      <c r="D615" s="764"/>
      <c r="E615" s="556"/>
      <c r="F615" s="556"/>
      <c r="G615" s="556"/>
      <c r="H615" s="556"/>
      <c r="I615" s="556"/>
      <c r="J615" s="556"/>
      <c r="K615" s="556"/>
      <c r="L615" s="556"/>
      <c r="M615" s="556"/>
      <c r="N615" s="556"/>
      <c r="O615" s="556"/>
      <c r="P615" s="556"/>
      <c r="Q615" s="556"/>
      <c r="R615" s="556"/>
      <c r="S615" s="556"/>
      <c r="T615" s="556"/>
      <c r="U615" s="556"/>
      <c r="V615" s="556"/>
      <c r="W615" s="556"/>
      <c r="X615" s="556"/>
      <c r="Y615" s="556"/>
      <c r="Z615" s="556"/>
      <c r="AA615" s="556"/>
      <c r="AB615" s="556"/>
      <c r="AC615" s="556"/>
      <c r="AD615" s="557"/>
      <c r="AE615" s="557"/>
      <c r="AF615" s="557"/>
      <c r="AG615" s="557"/>
      <c r="AH615" s="557"/>
      <c r="AI615" s="557"/>
      <c r="AJ615" s="557"/>
      <c r="AK615" s="557"/>
      <c r="AL615" s="557"/>
      <c r="AM615" s="557"/>
      <c r="AN615" s="558"/>
      <c r="AP615" s="87" t="s">
        <v>859</v>
      </c>
      <c r="AT615" s="559" t="str">
        <f t="shared" ca="1" si="112"/>
        <v>AI</v>
      </c>
      <c r="AU615" s="559">
        <f t="shared" si="115"/>
        <v>585</v>
      </c>
      <c r="AV615" s="285" t="str">
        <f t="shared" ca="1" si="113"/>
        <v>AI585</v>
      </c>
      <c r="AW615" s="293">
        <f t="shared" si="110"/>
        <v>7</v>
      </c>
      <c r="AX615" s="285" t="str">
        <f t="shared" ca="1" si="108"/>
        <v>7. Ownership - Capital Costs</v>
      </c>
      <c r="AY615" s="293" t="s">
        <v>1570</v>
      </c>
      <c r="AZ615" s="285" t="s">
        <v>1599</v>
      </c>
      <c r="BA615" s="285">
        <v>2050</v>
      </c>
      <c r="BB615" s="285" t="str">
        <f t="shared" ca="1" si="114"/>
        <v>7_AI585_Pipeline_build-out_2050</v>
      </c>
      <c r="BC615" s="285" t="s">
        <v>574</v>
      </c>
      <c r="BD615" s="285"/>
      <c r="BE615" s="293" t="str">
        <f t="shared" si="111"/>
        <v>&gt;=0</v>
      </c>
      <c r="BF615" s="293" t="s">
        <v>84</v>
      </c>
      <c r="BG615" s="293" t="s">
        <v>84</v>
      </c>
    </row>
    <row r="616" spans="1:59" ht="13.5" hidden="1" thickBot="1">
      <c r="A616" s="197"/>
      <c r="B616" s="763"/>
      <c r="C616" s="247"/>
      <c r="D616" s="764"/>
      <c r="E616" s="556"/>
      <c r="F616" s="556"/>
      <c r="G616" s="556"/>
      <c r="H616" s="556"/>
      <c r="I616" s="556"/>
      <c r="J616" s="556"/>
      <c r="K616" s="556"/>
      <c r="L616" s="556"/>
      <c r="M616" s="556"/>
      <c r="N616" s="556"/>
      <c r="O616" s="556"/>
      <c r="P616" s="556"/>
      <c r="Q616" s="556"/>
      <c r="R616" s="556"/>
      <c r="S616" s="556"/>
      <c r="T616" s="556"/>
      <c r="U616" s="556"/>
      <c r="V616" s="556"/>
      <c r="W616" s="556"/>
      <c r="X616" s="556"/>
      <c r="Y616" s="556"/>
      <c r="Z616" s="556"/>
      <c r="AA616" s="556"/>
      <c r="AB616" s="556"/>
      <c r="AC616" s="556"/>
      <c r="AD616" s="557"/>
      <c r="AE616" s="557"/>
      <c r="AF616" s="557"/>
      <c r="AG616" s="557"/>
      <c r="AH616" s="557"/>
      <c r="AI616" s="557"/>
      <c r="AJ616" s="557"/>
      <c r="AK616" s="557"/>
      <c r="AL616" s="557"/>
      <c r="AM616" s="557"/>
      <c r="AN616" s="558"/>
      <c r="AP616" s="87" t="s">
        <v>859</v>
      </c>
      <c r="AT616" s="559" t="str">
        <f t="shared" ca="1" si="112"/>
        <v>AJ</v>
      </c>
      <c r="AU616" s="559">
        <f t="shared" si="115"/>
        <v>585</v>
      </c>
      <c r="AV616" s="285" t="str">
        <f t="shared" ca="1" si="113"/>
        <v>AJ585</v>
      </c>
      <c r="AW616" s="293">
        <f t="shared" si="110"/>
        <v>7</v>
      </c>
      <c r="AX616" s="285" t="str">
        <f t="shared" ca="1" si="108"/>
        <v>7. Ownership - Capital Costs</v>
      </c>
      <c r="AY616" s="293" t="s">
        <v>1570</v>
      </c>
      <c r="AZ616" s="285" t="s">
        <v>1599</v>
      </c>
      <c r="BA616" s="285">
        <v>2051</v>
      </c>
      <c r="BB616" s="285" t="str">
        <f t="shared" ca="1" si="114"/>
        <v>7_AJ585_Pipeline_build-out_2051</v>
      </c>
      <c r="BC616" s="285" t="s">
        <v>574</v>
      </c>
      <c r="BD616" s="285"/>
      <c r="BE616" s="293" t="str">
        <f t="shared" si="111"/>
        <v>&gt;=0</v>
      </c>
      <c r="BF616" s="293" t="s">
        <v>84</v>
      </c>
      <c r="BG616" s="293" t="s">
        <v>84</v>
      </c>
    </row>
    <row r="617" spans="1:59" ht="13.5" hidden="1" thickBot="1">
      <c r="A617" s="197"/>
      <c r="B617" s="763"/>
      <c r="C617" s="247"/>
      <c r="D617" s="764"/>
      <c r="E617" s="556"/>
      <c r="F617" s="556"/>
      <c r="G617" s="556"/>
      <c r="H617" s="556"/>
      <c r="I617" s="556"/>
      <c r="J617" s="556"/>
      <c r="K617" s="556"/>
      <c r="L617" s="556"/>
      <c r="M617" s="556"/>
      <c r="N617" s="556"/>
      <c r="O617" s="556"/>
      <c r="P617" s="556"/>
      <c r="Q617" s="556"/>
      <c r="R617" s="556"/>
      <c r="S617" s="556"/>
      <c r="T617" s="556"/>
      <c r="U617" s="556"/>
      <c r="V617" s="556"/>
      <c r="W617" s="556"/>
      <c r="X617" s="556"/>
      <c r="Y617" s="556"/>
      <c r="Z617" s="556"/>
      <c r="AA617" s="556"/>
      <c r="AB617" s="556"/>
      <c r="AC617" s="556"/>
      <c r="AD617" s="557"/>
      <c r="AE617" s="557"/>
      <c r="AF617" s="557"/>
      <c r="AG617" s="557"/>
      <c r="AH617" s="557"/>
      <c r="AI617" s="557"/>
      <c r="AJ617" s="557"/>
      <c r="AK617" s="557"/>
      <c r="AL617" s="557"/>
      <c r="AM617" s="557"/>
      <c r="AN617" s="558"/>
      <c r="AP617" s="87" t="s">
        <v>859</v>
      </c>
      <c r="AT617" s="559" t="str">
        <f t="shared" ca="1" si="112"/>
        <v>AK</v>
      </c>
      <c r="AU617" s="559">
        <f t="shared" si="115"/>
        <v>585</v>
      </c>
      <c r="AV617" s="285" t="str">
        <f t="shared" ca="1" si="113"/>
        <v>AK585</v>
      </c>
      <c r="AW617" s="293">
        <f t="shared" si="110"/>
        <v>7</v>
      </c>
      <c r="AX617" s="285" t="str">
        <f t="shared" ca="1" si="108"/>
        <v>7. Ownership - Capital Costs</v>
      </c>
      <c r="AY617" s="293" t="s">
        <v>1570</v>
      </c>
      <c r="AZ617" s="285" t="s">
        <v>1599</v>
      </c>
      <c r="BA617" s="285">
        <v>2052</v>
      </c>
      <c r="BB617" s="285" t="str">
        <f t="shared" ca="1" si="114"/>
        <v>7_AK585_Pipeline_build-out_2052</v>
      </c>
      <c r="BC617" s="285" t="s">
        <v>574</v>
      </c>
      <c r="BD617" s="285"/>
      <c r="BE617" s="293" t="str">
        <f t="shared" si="111"/>
        <v>&gt;=0</v>
      </c>
      <c r="BF617" s="293" t="s">
        <v>84</v>
      </c>
      <c r="BG617" s="293" t="s">
        <v>84</v>
      </c>
    </row>
    <row r="618" spans="1:59" ht="13.5" hidden="1" thickBot="1">
      <c r="A618" s="197"/>
      <c r="B618" s="763"/>
      <c r="C618" s="247"/>
      <c r="D618" s="764"/>
      <c r="E618" s="556"/>
      <c r="F618" s="556"/>
      <c r="G618" s="556"/>
      <c r="H618" s="556"/>
      <c r="I618" s="556"/>
      <c r="J618" s="556"/>
      <c r="K618" s="556"/>
      <c r="L618" s="556"/>
      <c r="M618" s="556"/>
      <c r="N618" s="556"/>
      <c r="O618" s="556"/>
      <c r="P618" s="556"/>
      <c r="Q618" s="556"/>
      <c r="R618" s="556"/>
      <c r="S618" s="556"/>
      <c r="T618" s="556"/>
      <c r="U618" s="556"/>
      <c r="V618" s="556"/>
      <c r="W618" s="556"/>
      <c r="X618" s="556"/>
      <c r="Y618" s="556"/>
      <c r="Z618" s="556"/>
      <c r="AA618" s="556"/>
      <c r="AB618" s="556"/>
      <c r="AC618" s="556"/>
      <c r="AD618" s="557"/>
      <c r="AE618" s="557"/>
      <c r="AF618" s="557"/>
      <c r="AG618" s="557"/>
      <c r="AH618" s="557"/>
      <c r="AI618" s="557"/>
      <c r="AJ618" s="557"/>
      <c r="AK618" s="557"/>
      <c r="AL618" s="557"/>
      <c r="AM618" s="557"/>
      <c r="AN618" s="558"/>
      <c r="AP618" s="87" t="s">
        <v>859</v>
      </c>
      <c r="AT618" s="559" t="str">
        <f t="shared" ca="1" si="112"/>
        <v>AL</v>
      </c>
      <c r="AU618" s="559">
        <f t="shared" si="115"/>
        <v>585</v>
      </c>
      <c r="AV618" s="285" t="str">
        <f t="shared" ca="1" si="113"/>
        <v>AL585</v>
      </c>
      <c r="AW618" s="293">
        <f t="shared" si="110"/>
        <v>7</v>
      </c>
      <c r="AX618" s="285" t="str">
        <f t="shared" ca="1" si="108"/>
        <v>7. Ownership - Capital Costs</v>
      </c>
      <c r="AY618" s="293" t="s">
        <v>1570</v>
      </c>
      <c r="AZ618" s="285" t="s">
        <v>1599</v>
      </c>
      <c r="BA618" s="285">
        <v>2053</v>
      </c>
      <c r="BB618" s="285" t="str">
        <f t="shared" ca="1" si="114"/>
        <v>7_AL585_Pipeline_build-out_2053</v>
      </c>
      <c r="BC618" s="285" t="s">
        <v>574</v>
      </c>
      <c r="BD618" s="285"/>
      <c r="BE618" s="293" t="str">
        <f t="shared" si="111"/>
        <v>&gt;=0</v>
      </c>
      <c r="BF618" s="293" t="s">
        <v>84</v>
      </c>
      <c r="BG618" s="293" t="s">
        <v>84</v>
      </c>
    </row>
    <row r="619" spans="1:59" ht="13.5" hidden="1" thickBot="1">
      <c r="A619" s="197"/>
      <c r="B619" s="763"/>
      <c r="C619" s="247"/>
      <c r="D619" s="764"/>
      <c r="E619" s="556"/>
      <c r="F619" s="556"/>
      <c r="G619" s="556"/>
      <c r="H619" s="556"/>
      <c r="I619" s="556"/>
      <c r="J619" s="556"/>
      <c r="K619" s="556"/>
      <c r="L619" s="556"/>
      <c r="M619" s="556"/>
      <c r="N619" s="556"/>
      <c r="O619" s="556"/>
      <c r="P619" s="556"/>
      <c r="Q619" s="556"/>
      <c r="R619" s="556"/>
      <c r="S619" s="556"/>
      <c r="T619" s="556"/>
      <c r="U619" s="556"/>
      <c r="V619" s="556"/>
      <c r="W619" s="556"/>
      <c r="X619" s="556"/>
      <c r="Y619" s="556"/>
      <c r="Z619" s="556"/>
      <c r="AA619" s="556"/>
      <c r="AB619" s="556"/>
      <c r="AC619" s="556"/>
      <c r="AD619" s="557"/>
      <c r="AE619" s="557"/>
      <c r="AF619" s="557"/>
      <c r="AG619" s="557"/>
      <c r="AH619" s="557"/>
      <c r="AI619" s="557"/>
      <c r="AJ619" s="557"/>
      <c r="AK619" s="557"/>
      <c r="AL619" s="557"/>
      <c r="AM619" s="557"/>
      <c r="AN619" s="558"/>
      <c r="AP619" s="87" t="s">
        <v>859</v>
      </c>
      <c r="AT619" s="559" t="str">
        <f t="shared" ca="1" si="112"/>
        <v>AM</v>
      </c>
      <c r="AU619" s="559">
        <f t="shared" si="115"/>
        <v>585</v>
      </c>
      <c r="AV619" s="285" t="str">
        <f t="shared" ca="1" si="113"/>
        <v>AM585</v>
      </c>
      <c r="AW619" s="293">
        <f t="shared" si="110"/>
        <v>7</v>
      </c>
      <c r="AX619" s="285" t="str">
        <f t="shared" ca="1" si="108"/>
        <v>7. Ownership - Capital Costs</v>
      </c>
      <c r="AY619" s="293" t="s">
        <v>1570</v>
      </c>
      <c r="AZ619" s="285" t="s">
        <v>1599</v>
      </c>
      <c r="BA619" s="285">
        <v>2054</v>
      </c>
      <c r="BB619" s="285" t="str">
        <f t="shared" ca="1" si="114"/>
        <v>7_AM585_Pipeline_build-out_2054</v>
      </c>
      <c r="BC619" s="285" t="s">
        <v>574</v>
      </c>
      <c r="BD619" s="285"/>
      <c r="BE619" s="293" t="str">
        <f t="shared" si="111"/>
        <v>&gt;=0</v>
      </c>
      <c r="BF619" s="293" t="s">
        <v>84</v>
      </c>
      <c r="BG619" s="293" t="s">
        <v>84</v>
      </c>
    </row>
    <row r="620" spans="1:59" ht="13.5" hidden="1" thickBot="1">
      <c r="A620" s="197"/>
      <c r="B620" s="763"/>
      <c r="C620" s="247"/>
      <c r="D620" s="764"/>
      <c r="E620" s="556"/>
      <c r="F620" s="556"/>
      <c r="G620" s="556"/>
      <c r="H620" s="556"/>
      <c r="I620" s="556"/>
      <c r="J620" s="556"/>
      <c r="K620" s="556"/>
      <c r="L620" s="556"/>
      <c r="M620" s="556"/>
      <c r="N620" s="556"/>
      <c r="O620" s="556"/>
      <c r="P620" s="556"/>
      <c r="Q620" s="556"/>
      <c r="R620" s="556"/>
      <c r="S620" s="556"/>
      <c r="T620" s="556"/>
      <c r="U620" s="556"/>
      <c r="V620" s="556"/>
      <c r="W620" s="556"/>
      <c r="X620" s="556"/>
      <c r="Y620" s="556"/>
      <c r="Z620" s="556"/>
      <c r="AA620" s="556"/>
      <c r="AB620" s="556"/>
      <c r="AC620" s="556"/>
      <c r="AD620" s="557"/>
      <c r="AE620" s="557"/>
      <c r="AF620" s="557"/>
      <c r="AG620" s="557"/>
      <c r="AH620" s="557"/>
      <c r="AI620" s="557"/>
      <c r="AJ620" s="557"/>
      <c r="AK620" s="557"/>
      <c r="AL620" s="557"/>
      <c r="AM620" s="557"/>
      <c r="AN620" s="558"/>
      <c r="AP620" s="87" t="s">
        <v>859</v>
      </c>
      <c r="AT620" s="559" t="str">
        <f t="shared" ca="1" si="112"/>
        <v>AN</v>
      </c>
      <c r="AU620" s="559">
        <f t="shared" si="115"/>
        <v>585</v>
      </c>
      <c r="AV620" s="285" t="str">
        <f t="shared" ca="1" si="113"/>
        <v>AN585</v>
      </c>
      <c r="AW620" s="293">
        <v>7</v>
      </c>
      <c r="AX620" s="285" t="str">
        <f t="shared" ca="1" si="108"/>
        <v>7. Ownership - Capital Costs</v>
      </c>
      <c r="AY620" s="293" t="s">
        <v>1570</v>
      </c>
      <c r="AZ620" s="285" t="s">
        <v>1599</v>
      </c>
      <c r="BA620" s="285" t="s">
        <v>1572</v>
      </c>
      <c r="BB620" s="285" t="str">
        <f t="shared" ca="1" si="114"/>
        <v>7_AN585_Pipeline_build-out_Additional_Info</v>
      </c>
      <c r="BC620" s="293" t="s">
        <v>255</v>
      </c>
      <c r="BD620" s="293">
        <v>100</v>
      </c>
      <c r="BF620" s="293" t="s">
        <v>84</v>
      </c>
      <c r="BG620" s="293" t="s">
        <v>84</v>
      </c>
    </row>
    <row r="621" spans="1:59" ht="13.5" thickBot="1">
      <c r="A621" s="197">
        <f>+A585+1</f>
        <v>19</v>
      </c>
      <c r="B621" s="763"/>
      <c r="C621" s="247" t="s">
        <v>1600</v>
      </c>
      <c r="D621" s="764" t="s">
        <v>1569</v>
      </c>
      <c r="E621" s="540"/>
      <c r="F621" s="540"/>
      <c r="G621" s="540"/>
      <c r="H621" s="540"/>
      <c r="I621" s="540"/>
      <c r="J621" s="540"/>
      <c r="K621" s="540"/>
      <c r="L621" s="540"/>
      <c r="M621" s="540"/>
      <c r="N621" s="540"/>
      <c r="O621" s="540"/>
      <c r="P621" s="540"/>
      <c r="Q621" s="540"/>
      <c r="R621" s="540"/>
      <c r="S621" s="540"/>
      <c r="T621" s="540"/>
      <c r="U621" s="540"/>
      <c r="V621" s="540"/>
      <c r="W621" s="540"/>
      <c r="X621" s="540"/>
      <c r="Y621" s="540"/>
      <c r="Z621" s="540"/>
      <c r="AA621" s="540"/>
      <c r="AB621" s="540"/>
      <c r="AC621" s="540"/>
      <c r="AD621" s="541"/>
      <c r="AE621" s="541"/>
      <c r="AF621" s="541"/>
      <c r="AG621" s="541"/>
      <c r="AH621" s="541"/>
      <c r="AI621" s="541"/>
      <c r="AJ621" s="541"/>
      <c r="AK621" s="541"/>
      <c r="AL621" s="541"/>
      <c r="AM621" s="541"/>
      <c r="AN621" s="246"/>
      <c r="AR621" s="87" t="s">
        <v>40</v>
      </c>
      <c r="AS621" s="560" t="str">
        <f ca="1">SUBSTITUTE(CELL("address",E621),"$","")</f>
        <v>E621</v>
      </c>
      <c r="AT621" s="561" t="str">
        <f ca="1">CHAR(CODE(AS621))</f>
        <v>E</v>
      </c>
      <c r="AU621" s="561">
        <f>ROW(AS621)</f>
        <v>621</v>
      </c>
      <c r="AV621" s="562" t="str">
        <f ca="1">CONCATENATE(AT621&amp;AU621)</f>
        <v>E621</v>
      </c>
      <c r="AW621" s="555">
        <f t="shared" ref="AW621:AW655" si="116">$AW$5</f>
        <v>7</v>
      </c>
      <c r="AX621" s="562" t="str">
        <f t="shared" ca="1" si="108"/>
        <v>7. Ownership - Capital Costs</v>
      </c>
      <c r="AY621" s="555" t="s">
        <v>1570</v>
      </c>
      <c r="AZ621" s="562" t="s">
        <v>1601</v>
      </c>
      <c r="BA621" s="562">
        <v>2020</v>
      </c>
      <c r="BB621" s="562" t="str">
        <f ca="1">AW621&amp;"_"&amp;AV621&amp;"_"&amp;AZ621&amp;"_"&amp;BA621</f>
        <v>7_E621_Environmental_management_containment_2020</v>
      </c>
      <c r="BC621" s="562" t="s">
        <v>574</v>
      </c>
      <c r="BD621" s="562"/>
      <c r="BE621" s="555" t="str">
        <f t="shared" ref="BE621:BE655" si="117">"&gt;=0"</f>
        <v>&gt;=0</v>
      </c>
      <c r="BF621" s="555" t="s">
        <v>84</v>
      </c>
      <c r="BG621" s="555" t="s">
        <v>84</v>
      </c>
    </row>
    <row r="622" spans="1:59" ht="13.5" hidden="1" thickBot="1">
      <c r="A622" s="197"/>
      <c r="B622" s="763"/>
      <c r="C622" s="247"/>
      <c r="D622" s="764"/>
      <c r="E622" s="556"/>
      <c r="F622" s="556"/>
      <c r="G622" s="556"/>
      <c r="H622" s="556"/>
      <c r="I622" s="556"/>
      <c r="J622" s="556"/>
      <c r="K622" s="556"/>
      <c r="L622" s="556"/>
      <c r="M622" s="556"/>
      <c r="N622" s="556"/>
      <c r="O622" s="556"/>
      <c r="P622" s="556"/>
      <c r="Q622" s="556"/>
      <c r="R622" s="556"/>
      <c r="S622" s="556"/>
      <c r="T622" s="556"/>
      <c r="U622" s="556"/>
      <c r="V622" s="556"/>
      <c r="W622" s="556"/>
      <c r="X622" s="556"/>
      <c r="Y622" s="556"/>
      <c r="Z622" s="556"/>
      <c r="AA622" s="556"/>
      <c r="AB622" s="556"/>
      <c r="AC622" s="556"/>
      <c r="AD622" s="557"/>
      <c r="AE622" s="557"/>
      <c r="AF622" s="557"/>
      <c r="AG622" s="557"/>
      <c r="AH622" s="557"/>
      <c r="AI622" s="557"/>
      <c r="AJ622" s="557"/>
      <c r="AK622" s="557"/>
      <c r="AL622" s="557"/>
      <c r="AM622" s="557"/>
      <c r="AN622" s="558"/>
      <c r="AP622" s="87" t="s">
        <v>859</v>
      </c>
      <c r="AT622" s="559" t="str">
        <f t="shared" ref="AT622:AT656" ca="1" si="118">IF(AT621="Z","AA",IF(LEN(AT621)=1,CHAR(CODE(AT621)+1),IF(RIGHT(AT621,1)="Z",CHAR(CODE(LEFT(AT621,1))+1),LEFT(AT621,1))&amp;CHAR(65+MOD(CODE(RIGHT(AT621,1))+1-65,26))))</f>
        <v>F</v>
      </c>
      <c r="AU622" s="559">
        <f>AU621</f>
        <v>621</v>
      </c>
      <c r="AV622" s="285" t="str">
        <f t="shared" ref="AV622:AV656" ca="1" si="119">CONCATENATE(AT622&amp;AU622)</f>
        <v>F621</v>
      </c>
      <c r="AW622" s="293">
        <f t="shared" si="116"/>
        <v>7</v>
      </c>
      <c r="AX622" s="285" t="str">
        <f t="shared" ca="1" si="108"/>
        <v>7. Ownership - Capital Costs</v>
      </c>
      <c r="AY622" s="293" t="s">
        <v>1570</v>
      </c>
      <c r="AZ622" s="285" t="s">
        <v>1601</v>
      </c>
      <c r="BA622" s="285">
        <v>2021</v>
      </c>
      <c r="BB622" s="285" t="str">
        <f t="shared" ref="BB622:BB656" ca="1" si="120">AW622&amp;"_"&amp;AV622&amp;"_"&amp;AZ622&amp;"_"&amp;BA622</f>
        <v>7_F621_Environmental_management_containment_2021</v>
      </c>
      <c r="BC622" s="285" t="s">
        <v>574</v>
      </c>
      <c r="BD622" s="285"/>
      <c r="BE622" s="293" t="str">
        <f t="shared" si="117"/>
        <v>&gt;=0</v>
      </c>
      <c r="BF622" s="293" t="s">
        <v>84</v>
      </c>
      <c r="BG622" s="293" t="s">
        <v>84</v>
      </c>
    </row>
    <row r="623" spans="1:59" ht="13.5" hidden="1" thickBot="1">
      <c r="A623" s="197"/>
      <c r="B623" s="763"/>
      <c r="C623" s="247"/>
      <c r="D623" s="764"/>
      <c r="E623" s="556"/>
      <c r="F623" s="556"/>
      <c r="G623" s="556"/>
      <c r="H623" s="556"/>
      <c r="I623" s="556"/>
      <c r="J623" s="556"/>
      <c r="K623" s="556"/>
      <c r="L623" s="556"/>
      <c r="M623" s="556"/>
      <c r="N623" s="556"/>
      <c r="O623" s="556"/>
      <c r="P623" s="556"/>
      <c r="Q623" s="556"/>
      <c r="R623" s="556"/>
      <c r="S623" s="556"/>
      <c r="T623" s="556"/>
      <c r="U623" s="556"/>
      <c r="V623" s="556"/>
      <c r="W623" s="556"/>
      <c r="X623" s="556"/>
      <c r="Y623" s="556"/>
      <c r="Z623" s="556"/>
      <c r="AA623" s="556"/>
      <c r="AB623" s="556"/>
      <c r="AC623" s="556"/>
      <c r="AD623" s="557"/>
      <c r="AE623" s="557"/>
      <c r="AF623" s="557"/>
      <c r="AG623" s="557"/>
      <c r="AH623" s="557"/>
      <c r="AI623" s="557"/>
      <c r="AJ623" s="557"/>
      <c r="AK623" s="557"/>
      <c r="AL623" s="557"/>
      <c r="AM623" s="557"/>
      <c r="AN623" s="558"/>
      <c r="AP623" s="87" t="s">
        <v>859</v>
      </c>
      <c r="AT623" s="559" t="str">
        <f t="shared" ca="1" si="118"/>
        <v>G</v>
      </c>
      <c r="AU623" s="559">
        <f t="shared" ref="AU623:AU656" si="121">AU622</f>
        <v>621</v>
      </c>
      <c r="AV623" s="285" t="str">
        <f t="shared" ca="1" si="119"/>
        <v>G621</v>
      </c>
      <c r="AW623" s="293">
        <f t="shared" si="116"/>
        <v>7</v>
      </c>
      <c r="AX623" s="285" t="str">
        <f t="shared" ca="1" si="108"/>
        <v>7. Ownership - Capital Costs</v>
      </c>
      <c r="AY623" s="293" t="s">
        <v>1570</v>
      </c>
      <c r="AZ623" s="285" t="s">
        <v>1601</v>
      </c>
      <c r="BA623" s="285">
        <v>2022</v>
      </c>
      <c r="BB623" s="285" t="str">
        <f t="shared" ca="1" si="120"/>
        <v>7_G621_Environmental_management_containment_2022</v>
      </c>
      <c r="BC623" s="285" t="s">
        <v>574</v>
      </c>
      <c r="BD623" s="285"/>
      <c r="BE623" s="293" t="str">
        <f t="shared" si="117"/>
        <v>&gt;=0</v>
      </c>
      <c r="BF623" s="293" t="s">
        <v>84</v>
      </c>
      <c r="BG623" s="293" t="s">
        <v>84</v>
      </c>
    </row>
    <row r="624" spans="1:59" ht="13.5" hidden="1" thickBot="1">
      <c r="A624" s="197"/>
      <c r="B624" s="763"/>
      <c r="C624" s="247"/>
      <c r="D624" s="764"/>
      <c r="E624" s="556"/>
      <c r="F624" s="556"/>
      <c r="G624" s="556"/>
      <c r="H624" s="556"/>
      <c r="I624" s="556"/>
      <c r="J624" s="556"/>
      <c r="K624" s="556"/>
      <c r="L624" s="556"/>
      <c r="M624" s="556"/>
      <c r="N624" s="556"/>
      <c r="O624" s="556"/>
      <c r="P624" s="556"/>
      <c r="Q624" s="556"/>
      <c r="R624" s="556"/>
      <c r="S624" s="556"/>
      <c r="T624" s="556"/>
      <c r="U624" s="556"/>
      <c r="V624" s="556"/>
      <c r="W624" s="556"/>
      <c r="X624" s="556"/>
      <c r="Y624" s="556"/>
      <c r="Z624" s="556"/>
      <c r="AA624" s="556"/>
      <c r="AB624" s="556"/>
      <c r="AC624" s="556"/>
      <c r="AD624" s="557"/>
      <c r="AE624" s="557"/>
      <c r="AF624" s="557"/>
      <c r="AG624" s="557"/>
      <c r="AH624" s="557"/>
      <c r="AI624" s="557"/>
      <c r="AJ624" s="557"/>
      <c r="AK624" s="557"/>
      <c r="AL624" s="557"/>
      <c r="AM624" s="557"/>
      <c r="AN624" s="558"/>
      <c r="AP624" s="87" t="s">
        <v>859</v>
      </c>
      <c r="AT624" s="559" t="str">
        <f t="shared" ca="1" si="118"/>
        <v>H</v>
      </c>
      <c r="AU624" s="559">
        <f t="shared" si="121"/>
        <v>621</v>
      </c>
      <c r="AV624" s="285" t="str">
        <f t="shared" ca="1" si="119"/>
        <v>H621</v>
      </c>
      <c r="AW624" s="293">
        <f t="shared" si="116"/>
        <v>7</v>
      </c>
      <c r="AX624" s="285" t="str">
        <f t="shared" ca="1" si="108"/>
        <v>7. Ownership - Capital Costs</v>
      </c>
      <c r="AY624" s="293" t="s">
        <v>1570</v>
      </c>
      <c r="AZ624" s="285" t="s">
        <v>1601</v>
      </c>
      <c r="BA624" s="285">
        <v>2023</v>
      </c>
      <c r="BB624" s="285" t="str">
        <f t="shared" ca="1" si="120"/>
        <v>7_H621_Environmental_management_containment_2023</v>
      </c>
      <c r="BC624" s="285" t="s">
        <v>574</v>
      </c>
      <c r="BD624" s="285"/>
      <c r="BE624" s="293" t="str">
        <f t="shared" si="117"/>
        <v>&gt;=0</v>
      </c>
      <c r="BF624" s="293" t="s">
        <v>84</v>
      </c>
      <c r="BG624" s="293" t="s">
        <v>84</v>
      </c>
    </row>
    <row r="625" spans="1:59" ht="13.5" hidden="1" thickBot="1">
      <c r="A625" s="197"/>
      <c r="B625" s="763"/>
      <c r="C625" s="247"/>
      <c r="D625" s="764"/>
      <c r="E625" s="556"/>
      <c r="F625" s="556"/>
      <c r="G625" s="556"/>
      <c r="H625" s="556"/>
      <c r="I625" s="556"/>
      <c r="J625" s="556"/>
      <c r="K625" s="556"/>
      <c r="L625" s="556"/>
      <c r="M625" s="556"/>
      <c r="N625" s="556"/>
      <c r="O625" s="556"/>
      <c r="P625" s="556"/>
      <c r="Q625" s="556"/>
      <c r="R625" s="556"/>
      <c r="S625" s="556"/>
      <c r="T625" s="556"/>
      <c r="U625" s="556"/>
      <c r="V625" s="556"/>
      <c r="W625" s="556"/>
      <c r="X625" s="556"/>
      <c r="Y625" s="556"/>
      <c r="Z625" s="556"/>
      <c r="AA625" s="556"/>
      <c r="AB625" s="556"/>
      <c r="AC625" s="556"/>
      <c r="AD625" s="557"/>
      <c r="AE625" s="557"/>
      <c r="AF625" s="557"/>
      <c r="AG625" s="557"/>
      <c r="AH625" s="557"/>
      <c r="AI625" s="557"/>
      <c r="AJ625" s="557"/>
      <c r="AK625" s="557"/>
      <c r="AL625" s="557"/>
      <c r="AM625" s="557"/>
      <c r="AN625" s="558"/>
      <c r="AP625" s="87" t="s">
        <v>859</v>
      </c>
      <c r="AT625" s="559" t="str">
        <f t="shared" ca="1" si="118"/>
        <v>I</v>
      </c>
      <c r="AU625" s="559">
        <f t="shared" si="121"/>
        <v>621</v>
      </c>
      <c r="AV625" s="285" t="str">
        <f t="shared" ca="1" si="119"/>
        <v>I621</v>
      </c>
      <c r="AW625" s="293">
        <f t="shared" si="116"/>
        <v>7</v>
      </c>
      <c r="AX625" s="285" t="str">
        <f t="shared" ca="1" si="108"/>
        <v>7. Ownership - Capital Costs</v>
      </c>
      <c r="AY625" s="293" t="s">
        <v>1570</v>
      </c>
      <c r="AZ625" s="285" t="s">
        <v>1601</v>
      </c>
      <c r="BA625" s="285">
        <v>2024</v>
      </c>
      <c r="BB625" s="285" t="str">
        <f t="shared" ca="1" si="120"/>
        <v>7_I621_Environmental_management_containment_2024</v>
      </c>
      <c r="BC625" s="285" t="s">
        <v>574</v>
      </c>
      <c r="BD625" s="285"/>
      <c r="BE625" s="293" t="str">
        <f t="shared" si="117"/>
        <v>&gt;=0</v>
      </c>
      <c r="BF625" s="293" t="s">
        <v>84</v>
      </c>
      <c r="BG625" s="293" t="s">
        <v>84</v>
      </c>
    </row>
    <row r="626" spans="1:59" ht="13.5" hidden="1" thickBot="1">
      <c r="A626" s="197"/>
      <c r="B626" s="763"/>
      <c r="C626" s="247"/>
      <c r="D626" s="764"/>
      <c r="E626" s="556"/>
      <c r="F626" s="556"/>
      <c r="G626" s="556"/>
      <c r="H626" s="556"/>
      <c r="I626" s="556"/>
      <c r="J626" s="556"/>
      <c r="K626" s="556"/>
      <c r="L626" s="556"/>
      <c r="M626" s="556"/>
      <c r="N626" s="556"/>
      <c r="O626" s="556"/>
      <c r="P626" s="556"/>
      <c r="Q626" s="556"/>
      <c r="R626" s="556"/>
      <c r="S626" s="556"/>
      <c r="T626" s="556"/>
      <c r="U626" s="556"/>
      <c r="V626" s="556"/>
      <c r="W626" s="556"/>
      <c r="X626" s="556"/>
      <c r="Y626" s="556"/>
      <c r="Z626" s="556"/>
      <c r="AA626" s="556"/>
      <c r="AB626" s="556"/>
      <c r="AC626" s="556"/>
      <c r="AD626" s="557"/>
      <c r="AE626" s="557"/>
      <c r="AF626" s="557"/>
      <c r="AG626" s="557"/>
      <c r="AH626" s="557"/>
      <c r="AI626" s="557"/>
      <c r="AJ626" s="557"/>
      <c r="AK626" s="557"/>
      <c r="AL626" s="557"/>
      <c r="AM626" s="557"/>
      <c r="AN626" s="558"/>
      <c r="AP626" s="87" t="s">
        <v>859</v>
      </c>
      <c r="AT626" s="559" t="str">
        <f t="shared" ca="1" si="118"/>
        <v>J</v>
      </c>
      <c r="AU626" s="559">
        <f t="shared" si="121"/>
        <v>621</v>
      </c>
      <c r="AV626" s="285" t="str">
        <f t="shared" ca="1" si="119"/>
        <v>J621</v>
      </c>
      <c r="AW626" s="293">
        <f t="shared" si="116"/>
        <v>7</v>
      </c>
      <c r="AX626" s="285" t="str">
        <f t="shared" ca="1" si="108"/>
        <v>7. Ownership - Capital Costs</v>
      </c>
      <c r="AY626" s="293" t="s">
        <v>1570</v>
      </c>
      <c r="AZ626" s="285" t="s">
        <v>1601</v>
      </c>
      <c r="BA626" s="285">
        <v>2025</v>
      </c>
      <c r="BB626" s="285" t="str">
        <f t="shared" ca="1" si="120"/>
        <v>7_J621_Environmental_management_containment_2025</v>
      </c>
      <c r="BC626" s="285" t="s">
        <v>574</v>
      </c>
      <c r="BD626" s="285"/>
      <c r="BE626" s="293" t="str">
        <f t="shared" si="117"/>
        <v>&gt;=0</v>
      </c>
      <c r="BF626" s="293" t="s">
        <v>84</v>
      </c>
      <c r="BG626" s="293" t="s">
        <v>84</v>
      </c>
    </row>
    <row r="627" spans="1:59" ht="13.5" hidden="1" thickBot="1">
      <c r="A627" s="197"/>
      <c r="B627" s="763"/>
      <c r="C627" s="247"/>
      <c r="D627" s="764"/>
      <c r="E627" s="556"/>
      <c r="F627" s="556"/>
      <c r="G627" s="556"/>
      <c r="H627" s="556"/>
      <c r="I627" s="556"/>
      <c r="J627" s="556"/>
      <c r="K627" s="556"/>
      <c r="L627" s="556"/>
      <c r="M627" s="556"/>
      <c r="N627" s="556"/>
      <c r="O627" s="556"/>
      <c r="P627" s="556"/>
      <c r="Q627" s="556"/>
      <c r="R627" s="556"/>
      <c r="S627" s="556"/>
      <c r="T627" s="556"/>
      <c r="U627" s="556"/>
      <c r="V627" s="556"/>
      <c r="W627" s="556"/>
      <c r="X627" s="556"/>
      <c r="Y627" s="556"/>
      <c r="Z627" s="556"/>
      <c r="AA627" s="556"/>
      <c r="AB627" s="556"/>
      <c r="AC627" s="556"/>
      <c r="AD627" s="557"/>
      <c r="AE627" s="557"/>
      <c r="AF627" s="557"/>
      <c r="AG627" s="557"/>
      <c r="AH627" s="557"/>
      <c r="AI627" s="557"/>
      <c r="AJ627" s="557"/>
      <c r="AK627" s="557"/>
      <c r="AL627" s="557"/>
      <c r="AM627" s="557"/>
      <c r="AN627" s="558"/>
      <c r="AP627" s="87" t="s">
        <v>859</v>
      </c>
      <c r="AT627" s="559" t="str">
        <f t="shared" ca="1" si="118"/>
        <v>K</v>
      </c>
      <c r="AU627" s="559">
        <f t="shared" si="121"/>
        <v>621</v>
      </c>
      <c r="AV627" s="285" t="str">
        <f t="shared" ca="1" si="119"/>
        <v>K621</v>
      </c>
      <c r="AW627" s="293">
        <f t="shared" si="116"/>
        <v>7</v>
      </c>
      <c r="AX627" s="285" t="str">
        <f t="shared" ca="1" si="108"/>
        <v>7. Ownership - Capital Costs</v>
      </c>
      <c r="AY627" s="293" t="s">
        <v>1570</v>
      </c>
      <c r="AZ627" s="285" t="s">
        <v>1601</v>
      </c>
      <c r="BA627" s="285">
        <v>2026</v>
      </c>
      <c r="BB627" s="285" t="str">
        <f t="shared" ca="1" si="120"/>
        <v>7_K621_Environmental_management_containment_2026</v>
      </c>
      <c r="BC627" s="285" t="s">
        <v>574</v>
      </c>
      <c r="BD627" s="285"/>
      <c r="BE627" s="293" t="str">
        <f t="shared" si="117"/>
        <v>&gt;=0</v>
      </c>
      <c r="BF627" s="293" t="s">
        <v>84</v>
      </c>
      <c r="BG627" s="293" t="s">
        <v>84</v>
      </c>
    </row>
    <row r="628" spans="1:59" ht="13.5" hidden="1" thickBot="1">
      <c r="A628" s="197"/>
      <c r="B628" s="763"/>
      <c r="C628" s="247"/>
      <c r="D628" s="764"/>
      <c r="E628" s="556"/>
      <c r="F628" s="556"/>
      <c r="G628" s="556"/>
      <c r="H628" s="556"/>
      <c r="I628" s="556"/>
      <c r="J628" s="556"/>
      <c r="K628" s="556"/>
      <c r="L628" s="556"/>
      <c r="M628" s="556"/>
      <c r="N628" s="556"/>
      <c r="O628" s="556"/>
      <c r="P628" s="556"/>
      <c r="Q628" s="556"/>
      <c r="R628" s="556"/>
      <c r="S628" s="556"/>
      <c r="T628" s="556"/>
      <c r="U628" s="556"/>
      <c r="V628" s="556"/>
      <c r="W628" s="556"/>
      <c r="X628" s="556"/>
      <c r="Y628" s="556"/>
      <c r="Z628" s="556"/>
      <c r="AA628" s="556"/>
      <c r="AB628" s="556"/>
      <c r="AC628" s="556"/>
      <c r="AD628" s="557"/>
      <c r="AE628" s="557"/>
      <c r="AF628" s="557"/>
      <c r="AG628" s="557"/>
      <c r="AH628" s="557"/>
      <c r="AI628" s="557"/>
      <c r="AJ628" s="557"/>
      <c r="AK628" s="557"/>
      <c r="AL628" s="557"/>
      <c r="AM628" s="557"/>
      <c r="AN628" s="558"/>
      <c r="AP628" s="87" t="s">
        <v>859</v>
      </c>
      <c r="AT628" s="559" t="str">
        <f t="shared" ca="1" si="118"/>
        <v>L</v>
      </c>
      <c r="AU628" s="559">
        <f t="shared" si="121"/>
        <v>621</v>
      </c>
      <c r="AV628" s="285" t="str">
        <f t="shared" ca="1" si="119"/>
        <v>L621</v>
      </c>
      <c r="AW628" s="293">
        <f t="shared" si="116"/>
        <v>7</v>
      </c>
      <c r="AX628" s="285" t="str">
        <f t="shared" ref="AX628:AX691" ca="1" si="122">MID(CELL("filename",AW628),FIND("]",CELL("filename",AW628))+1,256)</f>
        <v>7. Ownership - Capital Costs</v>
      </c>
      <c r="AY628" s="293" t="s">
        <v>1570</v>
      </c>
      <c r="AZ628" s="285" t="s">
        <v>1601</v>
      </c>
      <c r="BA628" s="285">
        <v>2027</v>
      </c>
      <c r="BB628" s="285" t="str">
        <f t="shared" ca="1" si="120"/>
        <v>7_L621_Environmental_management_containment_2027</v>
      </c>
      <c r="BC628" s="285" t="s">
        <v>574</v>
      </c>
      <c r="BD628" s="285"/>
      <c r="BE628" s="293" t="str">
        <f t="shared" si="117"/>
        <v>&gt;=0</v>
      </c>
      <c r="BF628" s="293" t="s">
        <v>84</v>
      </c>
      <c r="BG628" s="293" t="s">
        <v>84</v>
      </c>
    </row>
    <row r="629" spans="1:59" ht="13.5" hidden="1" thickBot="1">
      <c r="A629" s="197"/>
      <c r="B629" s="763"/>
      <c r="C629" s="247"/>
      <c r="D629" s="764"/>
      <c r="E629" s="556"/>
      <c r="F629" s="556"/>
      <c r="G629" s="556"/>
      <c r="H629" s="556"/>
      <c r="I629" s="556"/>
      <c r="J629" s="556"/>
      <c r="K629" s="556"/>
      <c r="L629" s="556"/>
      <c r="M629" s="556"/>
      <c r="N629" s="556"/>
      <c r="O629" s="556"/>
      <c r="P629" s="556"/>
      <c r="Q629" s="556"/>
      <c r="R629" s="556"/>
      <c r="S629" s="556"/>
      <c r="T629" s="556"/>
      <c r="U629" s="556"/>
      <c r="V629" s="556"/>
      <c r="W629" s="556"/>
      <c r="X629" s="556"/>
      <c r="Y629" s="556"/>
      <c r="Z629" s="556"/>
      <c r="AA629" s="556"/>
      <c r="AB629" s="556"/>
      <c r="AC629" s="556"/>
      <c r="AD629" s="557"/>
      <c r="AE629" s="557"/>
      <c r="AF629" s="557"/>
      <c r="AG629" s="557"/>
      <c r="AH629" s="557"/>
      <c r="AI629" s="557"/>
      <c r="AJ629" s="557"/>
      <c r="AK629" s="557"/>
      <c r="AL629" s="557"/>
      <c r="AM629" s="557"/>
      <c r="AN629" s="558"/>
      <c r="AP629" s="87" t="s">
        <v>859</v>
      </c>
      <c r="AT629" s="559" t="str">
        <f t="shared" ca="1" si="118"/>
        <v>M</v>
      </c>
      <c r="AU629" s="559">
        <f t="shared" si="121"/>
        <v>621</v>
      </c>
      <c r="AV629" s="285" t="str">
        <f t="shared" ca="1" si="119"/>
        <v>M621</v>
      </c>
      <c r="AW629" s="293">
        <f t="shared" si="116"/>
        <v>7</v>
      </c>
      <c r="AX629" s="285" t="str">
        <f t="shared" ca="1" si="122"/>
        <v>7. Ownership - Capital Costs</v>
      </c>
      <c r="AY629" s="293" t="s">
        <v>1570</v>
      </c>
      <c r="AZ629" s="285" t="s">
        <v>1601</v>
      </c>
      <c r="BA629" s="285">
        <v>2028</v>
      </c>
      <c r="BB629" s="285" t="str">
        <f t="shared" ca="1" si="120"/>
        <v>7_M621_Environmental_management_containment_2028</v>
      </c>
      <c r="BC629" s="285" t="s">
        <v>574</v>
      </c>
      <c r="BD629" s="285"/>
      <c r="BE629" s="293" t="str">
        <f t="shared" si="117"/>
        <v>&gt;=0</v>
      </c>
      <c r="BF629" s="293" t="s">
        <v>84</v>
      </c>
      <c r="BG629" s="293" t="s">
        <v>84</v>
      </c>
    </row>
    <row r="630" spans="1:59" ht="13.5" hidden="1" thickBot="1">
      <c r="A630" s="197"/>
      <c r="B630" s="763"/>
      <c r="C630" s="247"/>
      <c r="D630" s="764"/>
      <c r="E630" s="556"/>
      <c r="F630" s="556"/>
      <c r="G630" s="556"/>
      <c r="H630" s="556"/>
      <c r="I630" s="556"/>
      <c r="J630" s="556"/>
      <c r="K630" s="556"/>
      <c r="L630" s="556"/>
      <c r="M630" s="556"/>
      <c r="N630" s="556"/>
      <c r="O630" s="556"/>
      <c r="P630" s="556"/>
      <c r="Q630" s="556"/>
      <c r="R630" s="556"/>
      <c r="S630" s="556"/>
      <c r="T630" s="556"/>
      <c r="U630" s="556"/>
      <c r="V630" s="556"/>
      <c r="W630" s="556"/>
      <c r="X630" s="556"/>
      <c r="Y630" s="556"/>
      <c r="Z630" s="556"/>
      <c r="AA630" s="556"/>
      <c r="AB630" s="556"/>
      <c r="AC630" s="556"/>
      <c r="AD630" s="557"/>
      <c r="AE630" s="557"/>
      <c r="AF630" s="557"/>
      <c r="AG630" s="557"/>
      <c r="AH630" s="557"/>
      <c r="AI630" s="557"/>
      <c r="AJ630" s="557"/>
      <c r="AK630" s="557"/>
      <c r="AL630" s="557"/>
      <c r="AM630" s="557"/>
      <c r="AN630" s="558"/>
      <c r="AP630" s="87" t="s">
        <v>859</v>
      </c>
      <c r="AT630" s="559" t="str">
        <f t="shared" ca="1" si="118"/>
        <v>N</v>
      </c>
      <c r="AU630" s="559">
        <f t="shared" si="121"/>
        <v>621</v>
      </c>
      <c r="AV630" s="285" t="str">
        <f t="shared" ca="1" si="119"/>
        <v>N621</v>
      </c>
      <c r="AW630" s="293">
        <f t="shared" si="116"/>
        <v>7</v>
      </c>
      <c r="AX630" s="285" t="str">
        <f t="shared" ca="1" si="122"/>
        <v>7. Ownership - Capital Costs</v>
      </c>
      <c r="AY630" s="293" t="s">
        <v>1570</v>
      </c>
      <c r="AZ630" s="285" t="s">
        <v>1601</v>
      </c>
      <c r="BA630" s="285">
        <v>2029</v>
      </c>
      <c r="BB630" s="285" t="str">
        <f t="shared" ca="1" si="120"/>
        <v>7_N621_Environmental_management_containment_2029</v>
      </c>
      <c r="BC630" s="285" t="s">
        <v>574</v>
      </c>
      <c r="BD630" s="285"/>
      <c r="BE630" s="293" t="str">
        <f t="shared" si="117"/>
        <v>&gt;=0</v>
      </c>
      <c r="BF630" s="293" t="s">
        <v>84</v>
      </c>
      <c r="BG630" s="293" t="s">
        <v>84</v>
      </c>
    </row>
    <row r="631" spans="1:59" ht="13.5" hidden="1" thickBot="1">
      <c r="A631" s="197"/>
      <c r="B631" s="763"/>
      <c r="C631" s="247"/>
      <c r="D631" s="764"/>
      <c r="E631" s="556"/>
      <c r="F631" s="556"/>
      <c r="G631" s="556"/>
      <c r="H631" s="556"/>
      <c r="I631" s="556"/>
      <c r="J631" s="556"/>
      <c r="K631" s="556"/>
      <c r="L631" s="556"/>
      <c r="M631" s="556"/>
      <c r="N631" s="556"/>
      <c r="O631" s="556"/>
      <c r="P631" s="556"/>
      <c r="Q631" s="556"/>
      <c r="R631" s="556"/>
      <c r="S631" s="556"/>
      <c r="T631" s="556"/>
      <c r="U631" s="556"/>
      <c r="V631" s="556"/>
      <c r="W631" s="556"/>
      <c r="X631" s="556"/>
      <c r="Y631" s="556"/>
      <c r="Z631" s="556"/>
      <c r="AA631" s="556"/>
      <c r="AB631" s="556"/>
      <c r="AC631" s="556"/>
      <c r="AD631" s="557"/>
      <c r="AE631" s="557"/>
      <c r="AF631" s="557"/>
      <c r="AG631" s="557"/>
      <c r="AH631" s="557"/>
      <c r="AI631" s="557"/>
      <c r="AJ631" s="557"/>
      <c r="AK631" s="557"/>
      <c r="AL631" s="557"/>
      <c r="AM631" s="557"/>
      <c r="AN631" s="558"/>
      <c r="AP631" s="87" t="s">
        <v>859</v>
      </c>
      <c r="AT631" s="559" t="str">
        <f t="shared" ca="1" si="118"/>
        <v>O</v>
      </c>
      <c r="AU631" s="559">
        <f t="shared" si="121"/>
        <v>621</v>
      </c>
      <c r="AV631" s="285" t="str">
        <f t="shared" ca="1" si="119"/>
        <v>O621</v>
      </c>
      <c r="AW631" s="293">
        <f t="shared" si="116"/>
        <v>7</v>
      </c>
      <c r="AX631" s="285" t="str">
        <f t="shared" ca="1" si="122"/>
        <v>7. Ownership - Capital Costs</v>
      </c>
      <c r="AY631" s="293" t="s">
        <v>1570</v>
      </c>
      <c r="AZ631" s="285" t="s">
        <v>1601</v>
      </c>
      <c r="BA631" s="285">
        <v>2030</v>
      </c>
      <c r="BB631" s="285" t="str">
        <f t="shared" ca="1" si="120"/>
        <v>7_O621_Environmental_management_containment_2030</v>
      </c>
      <c r="BC631" s="285" t="s">
        <v>574</v>
      </c>
      <c r="BD631" s="285"/>
      <c r="BE631" s="293" t="str">
        <f t="shared" si="117"/>
        <v>&gt;=0</v>
      </c>
      <c r="BF631" s="293" t="s">
        <v>84</v>
      </c>
      <c r="BG631" s="293" t="s">
        <v>84</v>
      </c>
    </row>
    <row r="632" spans="1:59" ht="13.5" hidden="1" thickBot="1">
      <c r="A632" s="197"/>
      <c r="B632" s="763"/>
      <c r="C632" s="247"/>
      <c r="D632" s="764"/>
      <c r="E632" s="556"/>
      <c r="F632" s="556"/>
      <c r="G632" s="556"/>
      <c r="H632" s="556"/>
      <c r="I632" s="556"/>
      <c r="J632" s="556"/>
      <c r="K632" s="556"/>
      <c r="L632" s="556"/>
      <c r="M632" s="556"/>
      <c r="N632" s="556"/>
      <c r="O632" s="556"/>
      <c r="P632" s="556"/>
      <c r="Q632" s="556"/>
      <c r="R632" s="556"/>
      <c r="S632" s="556"/>
      <c r="T632" s="556"/>
      <c r="U632" s="556"/>
      <c r="V632" s="556"/>
      <c r="W632" s="556"/>
      <c r="X632" s="556"/>
      <c r="Y632" s="556"/>
      <c r="Z632" s="556"/>
      <c r="AA632" s="556"/>
      <c r="AB632" s="556"/>
      <c r="AC632" s="556"/>
      <c r="AD632" s="557"/>
      <c r="AE632" s="557"/>
      <c r="AF632" s="557"/>
      <c r="AG632" s="557"/>
      <c r="AH632" s="557"/>
      <c r="AI632" s="557"/>
      <c r="AJ632" s="557"/>
      <c r="AK632" s="557"/>
      <c r="AL632" s="557"/>
      <c r="AM632" s="557"/>
      <c r="AN632" s="558"/>
      <c r="AP632" s="87" t="s">
        <v>859</v>
      </c>
      <c r="AT632" s="559" t="str">
        <f t="shared" ca="1" si="118"/>
        <v>P</v>
      </c>
      <c r="AU632" s="559">
        <f t="shared" si="121"/>
        <v>621</v>
      </c>
      <c r="AV632" s="285" t="str">
        <f t="shared" ca="1" si="119"/>
        <v>P621</v>
      </c>
      <c r="AW632" s="293">
        <f t="shared" si="116"/>
        <v>7</v>
      </c>
      <c r="AX632" s="285" t="str">
        <f t="shared" ca="1" si="122"/>
        <v>7. Ownership - Capital Costs</v>
      </c>
      <c r="AY632" s="293" t="s">
        <v>1570</v>
      </c>
      <c r="AZ632" s="285" t="s">
        <v>1601</v>
      </c>
      <c r="BA632" s="285">
        <v>2031</v>
      </c>
      <c r="BB632" s="285" t="str">
        <f t="shared" ca="1" si="120"/>
        <v>7_P621_Environmental_management_containment_2031</v>
      </c>
      <c r="BC632" s="285" t="s">
        <v>574</v>
      </c>
      <c r="BD632" s="285"/>
      <c r="BE632" s="293" t="str">
        <f t="shared" si="117"/>
        <v>&gt;=0</v>
      </c>
      <c r="BF632" s="293" t="s">
        <v>84</v>
      </c>
      <c r="BG632" s="293" t="s">
        <v>84</v>
      </c>
    </row>
    <row r="633" spans="1:59" ht="13.5" hidden="1" thickBot="1">
      <c r="A633" s="197"/>
      <c r="B633" s="763"/>
      <c r="C633" s="247"/>
      <c r="D633" s="764"/>
      <c r="E633" s="556"/>
      <c r="F633" s="556"/>
      <c r="G633" s="556"/>
      <c r="H633" s="556"/>
      <c r="I633" s="556"/>
      <c r="J633" s="556"/>
      <c r="K633" s="556"/>
      <c r="L633" s="556"/>
      <c r="M633" s="556"/>
      <c r="N633" s="556"/>
      <c r="O633" s="556"/>
      <c r="P633" s="556"/>
      <c r="Q633" s="556"/>
      <c r="R633" s="556"/>
      <c r="S633" s="556"/>
      <c r="T633" s="556"/>
      <c r="U633" s="556"/>
      <c r="V633" s="556"/>
      <c r="W633" s="556"/>
      <c r="X633" s="556"/>
      <c r="Y633" s="556"/>
      <c r="Z633" s="556"/>
      <c r="AA633" s="556"/>
      <c r="AB633" s="556"/>
      <c r="AC633" s="556"/>
      <c r="AD633" s="557"/>
      <c r="AE633" s="557"/>
      <c r="AF633" s="557"/>
      <c r="AG633" s="557"/>
      <c r="AH633" s="557"/>
      <c r="AI633" s="557"/>
      <c r="AJ633" s="557"/>
      <c r="AK633" s="557"/>
      <c r="AL633" s="557"/>
      <c r="AM633" s="557"/>
      <c r="AN633" s="558"/>
      <c r="AP633" s="87" t="s">
        <v>859</v>
      </c>
      <c r="AT633" s="559" t="str">
        <f t="shared" ca="1" si="118"/>
        <v>Q</v>
      </c>
      <c r="AU633" s="559">
        <f t="shared" si="121"/>
        <v>621</v>
      </c>
      <c r="AV633" s="285" t="str">
        <f t="shared" ca="1" si="119"/>
        <v>Q621</v>
      </c>
      <c r="AW633" s="293">
        <f t="shared" si="116"/>
        <v>7</v>
      </c>
      <c r="AX633" s="285" t="str">
        <f t="shared" ca="1" si="122"/>
        <v>7. Ownership - Capital Costs</v>
      </c>
      <c r="AY633" s="293" t="s">
        <v>1570</v>
      </c>
      <c r="AZ633" s="285" t="s">
        <v>1601</v>
      </c>
      <c r="BA633" s="285">
        <v>2032</v>
      </c>
      <c r="BB633" s="285" t="str">
        <f t="shared" ca="1" si="120"/>
        <v>7_Q621_Environmental_management_containment_2032</v>
      </c>
      <c r="BC633" s="285" t="s">
        <v>574</v>
      </c>
      <c r="BD633" s="285"/>
      <c r="BE633" s="293" t="str">
        <f t="shared" si="117"/>
        <v>&gt;=0</v>
      </c>
      <c r="BF633" s="293" t="s">
        <v>84</v>
      </c>
      <c r="BG633" s="293" t="s">
        <v>84</v>
      </c>
    </row>
    <row r="634" spans="1:59" ht="13.5" hidden="1" thickBot="1">
      <c r="A634" s="197"/>
      <c r="B634" s="763"/>
      <c r="C634" s="247"/>
      <c r="D634" s="764"/>
      <c r="E634" s="556"/>
      <c r="F634" s="556"/>
      <c r="G634" s="556"/>
      <c r="H634" s="556"/>
      <c r="I634" s="556"/>
      <c r="J634" s="556"/>
      <c r="K634" s="556"/>
      <c r="L634" s="556"/>
      <c r="M634" s="556"/>
      <c r="N634" s="556"/>
      <c r="O634" s="556"/>
      <c r="P634" s="556"/>
      <c r="Q634" s="556"/>
      <c r="R634" s="556"/>
      <c r="S634" s="556"/>
      <c r="T634" s="556"/>
      <c r="U634" s="556"/>
      <c r="V634" s="556"/>
      <c r="W634" s="556"/>
      <c r="X634" s="556"/>
      <c r="Y634" s="556"/>
      <c r="Z634" s="556"/>
      <c r="AA634" s="556"/>
      <c r="AB634" s="556"/>
      <c r="AC634" s="556"/>
      <c r="AD634" s="557"/>
      <c r="AE634" s="557"/>
      <c r="AF634" s="557"/>
      <c r="AG634" s="557"/>
      <c r="AH634" s="557"/>
      <c r="AI634" s="557"/>
      <c r="AJ634" s="557"/>
      <c r="AK634" s="557"/>
      <c r="AL634" s="557"/>
      <c r="AM634" s="557"/>
      <c r="AN634" s="558"/>
      <c r="AP634" s="87" t="s">
        <v>859</v>
      </c>
      <c r="AT634" s="559" t="str">
        <f t="shared" ca="1" si="118"/>
        <v>R</v>
      </c>
      <c r="AU634" s="559">
        <f t="shared" si="121"/>
        <v>621</v>
      </c>
      <c r="AV634" s="285" t="str">
        <f t="shared" ca="1" si="119"/>
        <v>R621</v>
      </c>
      <c r="AW634" s="293">
        <f t="shared" si="116"/>
        <v>7</v>
      </c>
      <c r="AX634" s="285" t="str">
        <f t="shared" ca="1" si="122"/>
        <v>7. Ownership - Capital Costs</v>
      </c>
      <c r="AY634" s="293" t="s">
        <v>1570</v>
      </c>
      <c r="AZ634" s="285" t="s">
        <v>1601</v>
      </c>
      <c r="BA634" s="285">
        <v>2033</v>
      </c>
      <c r="BB634" s="285" t="str">
        <f t="shared" ca="1" si="120"/>
        <v>7_R621_Environmental_management_containment_2033</v>
      </c>
      <c r="BC634" s="285" t="s">
        <v>574</v>
      </c>
      <c r="BD634" s="285"/>
      <c r="BE634" s="293" t="str">
        <f t="shared" si="117"/>
        <v>&gt;=0</v>
      </c>
      <c r="BF634" s="293" t="s">
        <v>84</v>
      </c>
      <c r="BG634" s="293" t="s">
        <v>84</v>
      </c>
    </row>
    <row r="635" spans="1:59" ht="13.5" hidden="1" thickBot="1">
      <c r="A635" s="197"/>
      <c r="B635" s="763"/>
      <c r="C635" s="247"/>
      <c r="D635" s="764"/>
      <c r="E635" s="556"/>
      <c r="F635" s="556"/>
      <c r="G635" s="556"/>
      <c r="H635" s="556"/>
      <c r="I635" s="556"/>
      <c r="J635" s="556"/>
      <c r="K635" s="556"/>
      <c r="L635" s="556"/>
      <c r="M635" s="556"/>
      <c r="N635" s="556"/>
      <c r="O635" s="556"/>
      <c r="P635" s="556"/>
      <c r="Q635" s="556"/>
      <c r="R635" s="556"/>
      <c r="S635" s="556"/>
      <c r="T635" s="556"/>
      <c r="U635" s="556"/>
      <c r="V635" s="556"/>
      <c r="W635" s="556"/>
      <c r="X635" s="556"/>
      <c r="Y635" s="556"/>
      <c r="Z635" s="556"/>
      <c r="AA635" s="556"/>
      <c r="AB635" s="556"/>
      <c r="AC635" s="556"/>
      <c r="AD635" s="557"/>
      <c r="AE635" s="557"/>
      <c r="AF635" s="557"/>
      <c r="AG635" s="557"/>
      <c r="AH635" s="557"/>
      <c r="AI635" s="557"/>
      <c r="AJ635" s="557"/>
      <c r="AK635" s="557"/>
      <c r="AL635" s="557"/>
      <c r="AM635" s="557"/>
      <c r="AN635" s="558"/>
      <c r="AP635" s="87" t="s">
        <v>859</v>
      </c>
      <c r="AT635" s="559" t="str">
        <f t="shared" ca="1" si="118"/>
        <v>S</v>
      </c>
      <c r="AU635" s="559">
        <f t="shared" si="121"/>
        <v>621</v>
      </c>
      <c r="AV635" s="285" t="str">
        <f t="shared" ca="1" si="119"/>
        <v>S621</v>
      </c>
      <c r="AW635" s="293">
        <f t="shared" si="116"/>
        <v>7</v>
      </c>
      <c r="AX635" s="285" t="str">
        <f t="shared" ca="1" si="122"/>
        <v>7. Ownership - Capital Costs</v>
      </c>
      <c r="AY635" s="293" t="s">
        <v>1570</v>
      </c>
      <c r="AZ635" s="285" t="s">
        <v>1601</v>
      </c>
      <c r="BA635" s="285">
        <v>2034</v>
      </c>
      <c r="BB635" s="285" t="str">
        <f t="shared" ca="1" si="120"/>
        <v>7_S621_Environmental_management_containment_2034</v>
      </c>
      <c r="BC635" s="285" t="s">
        <v>574</v>
      </c>
      <c r="BD635" s="285"/>
      <c r="BE635" s="293" t="str">
        <f t="shared" si="117"/>
        <v>&gt;=0</v>
      </c>
      <c r="BF635" s="293" t="s">
        <v>84</v>
      </c>
      <c r="BG635" s="293" t="s">
        <v>84</v>
      </c>
    </row>
    <row r="636" spans="1:59" ht="13.5" hidden="1" thickBot="1">
      <c r="A636" s="197"/>
      <c r="B636" s="763"/>
      <c r="C636" s="247"/>
      <c r="D636" s="764"/>
      <c r="E636" s="556"/>
      <c r="F636" s="556"/>
      <c r="G636" s="556"/>
      <c r="H636" s="556"/>
      <c r="I636" s="556"/>
      <c r="J636" s="556"/>
      <c r="K636" s="556"/>
      <c r="L636" s="556"/>
      <c r="M636" s="556"/>
      <c r="N636" s="556"/>
      <c r="O636" s="556"/>
      <c r="P636" s="556"/>
      <c r="Q636" s="556"/>
      <c r="R636" s="556"/>
      <c r="S636" s="556"/>
      <c r="T636" s="556"/>
      <c r="U636" s="556"/>
      <c r="V636" s="556"/>
      <c r="W636" s="556"/>
      <c r="X636" s="556"/>
      <c r="Y636" s="556"/>
      <c r="Z636" s="556"/>
      <c r="AA636" s="556"/>
      <c r="AB636" s="556"/>
      <c r="AC636" s="556"/>
      <c r="AD636" s="557"/>
      <c r="AE636" s="557"/>
      <c r="AF636" s="557"/>
      <c r="AG636" s="557"/>
      <c r="AH636" s="557"/>
      <c r="AI636" s="557"/>
      <c r="AJ636" s="557"/>
      <c r="AK636" s="557"/>
      <c r="AL636" s="557"/>
      <c r="AM636" s="557"/>
      <c r="AN636" s="558"/>
      <c r="AP636" s="87" t="s">
        <v>859</v>
      </c>
      <c r="AT636" s="559" t="str">
        <f t="shared" ca="1" si="118"/>
        <v>T</v>
      </c>
      <c r="AU636" s="559">
        <f t="shared" si="121"/>
        <v>621</v>
      </c>
      <c r="AV636" s="285" t="str">
        <f t="shared" ca="1" si="119"/>
        <v>T621</v>
      </c>
      <c r="AW636" s="293">
        <f t="shared" si="116"/>
        <v>7</v>
      </c>
      <c r="AX636" s="285" t="str">
        <f t="shared" ca="1" si="122"/>
        <v>7. Ownership - Capital Costs</v>
      </c>
      <c r="AY636" s="293" t="s">
        <v>1570</v>
      </c>
      <c r="AZ636" s="285" t="s">
        <v>1601</v>
      </c>
      <c r="BA636" s="285">
        <v>2035</v>
      </c>
      <c r="BB636" s="285" t="str">
        <f t="shared" ca="1" si="120"/>
        <v>7_T621_Environmental_management_containment_2035</v>
      </c>
      <c r="BC636" s="285" t="s">
        <v>574</v>
      </c>
      <c r="BD636" s="285"/>
      <c r="BE636" s="293" t="str">
        <f t="shared" si="117"/>
        <v>&gt;=0</v>
      </c>
      <c r="BF636" s="293" t="s">
        <v>84</v>
      </c>
      <c r="BG636" s="293" t="s">
        <v>84</v>
      </c>
    </row>
    <row r="637" spans="1:59" ht="13.5" hidden="1" thickBot="1">
      <c r="A637" s="197"/>
      <c r="B637" s="763"/>
      <c r="C637" s="247"/>
      <c r="D637" s="764"/>
      <c r="E637" s="556"/>
      <c r="F637" s="556"/>
      <c r="G637" s="556"/>
      <c r="H637" s="556"/>
      <c r="I637" s="556"/>
      <c r="J637" s="556"/>
      <c r="K637" s="556"/>
      <c r="L637" s="556"/>
      <c r="M637" s="556"/>
      <c r="N637" s="556"/>
      <c r="O637" s="556"/>
      <c r="P637" s="556"/>
      <c r="Q637" s="556"/>
      <c r="R637" s="556"/>
      <c r="S637" s="556"/>
      <c r="T637" s="556"/>
      <c r="U637" s="556"/>
      <c r="V637" s="556"/>
      <c r="W637" s="556"/>
      <c r="X637" s="556"/>
      <c r="Y637" s="556"/>
      <c r="Z637" s="556"/>
      <c r="AA637" s="556"/>
      <c r="AB637" s="556"/>
      <c r="AC637" s="556"/>
      <c r="AD637" s="557"/>
      <c r="AE637" s="557"/>
      <c r="AF637" s="557"/>
      <c r="AG637" s="557"/>
      <c r="AH637" s="557"/>
      <c r="AI637" s="557"/>
      <c r="AJ637" s="557"/>
      <c r="AK637" s="557"/>
      <c r="AL637" s="557"/>
      <c r="AM637" s="557"/>
      <c r="AN637" s="558"/>
      <c r="AP637" s="87" t="s">
        <v>859</v>
      </c>
      <c r="AT637" s="559" t="str">
        <f t="shared" ca="1" si="118"/>
        <v>U</v>
      </c>
      <c r="AU637" s="559">
        <f t="shared" si="121"/>
        <v>621</v>
      </c>
      <c r="AV637" s="285" t="str">
        <f t="shared" ca="1" si="119"/>
        <v>U621</v>
      </c>
      <c r="AW637" s="293">
        <f t="shared" si="116"/>
        <v>7</v>
      </c>
      <c r="AX637" s="285" t="str">
        <f t="shared" ca="1" si="122"/>
        <v>7. Ownership - Capital Costs</v>
      </c>
      <c r="AY637" s="293" t="s">
        <v>1570</v>
      </c>
      <c r="AZ637" s="285" t="s">
        <v>1601</v>
      </c>
      <c r="BA637" s="285">
        <v>2036</v>
      </c>
      <c r="BB637" s="285" t="str">
        <f t="shared" ca="1" si="120"/>
        <v>7_U621_Environmental_management_containment_2036</v>
      </c>
      <c r="BC637" s="285" t="s">
        <v>574</v>
      </c>
      <c r="BD637" s="285"/>
      <c r="BE637" s="293" t="str">
        <f t="shared" si="117"/>
        <v>&gt;=0</v>
      </c>
      <c r="BF637" s="293" t="s">
        <v>84</v>
      </c>
      <c r="BG637" s="293" t="s">
        <v>84</v>
      </c>
    </row>
    <row r="638" spans="1:59" ht="13.5" hidden="1" thickBot="1">
      <c r="A638" s="197"/>
      <c r="B638" s="763"/>
      <c r="C638" s="247"/>
      <c r="D638" s="764"/>
      <c r="E638" s="556"/>
      <c r="F638" s="556"/>
      <c r="G638" s="556"/>
      <c r="H638" s="556"/>
      <c r="I638" s="556"/>
      <c r="J638" s="556"/>
      <c r="K638" s="556"/>
      <c r="L638" s="556"/>
      <c r="M638" s="556"/>
      <c r="N638" s="556"/>
      <c r="O638" s="556"/>
      <c r="P638" s="556"/>
      <c r="Q638" s="556"/>
      <c r="R638" s="556"/>
      <c r="S638" s="556"/>
      <c r="T638" s="556"/>
      <c r="U638" s="556"/>
      <c r="V638" s="556"/>
      <c r="W638" s="556"/>
      <c r="X638" s="556"/>
      <c r="Y638" s="556"/>
      <c r="Z638" s="556"/>
      <c r="AA638" s="556"/>
      <c r="AB638" s="556"/>
      <c r="AC638" s="556"/>
      <c r="AD638" s="557"/>
      <c r="AE638" s="557"/>
      <c r="AF638" s="557"/>
      <c r="AG638" s="557"/>
      <c r="AH638" s="557"/>
      <c r="AI638" s="557"/>
      <c r="AJ638" s="557"/>
      <c r="AK638" s="557"/>
      <c r="AL638" s="557"/>
      <c r="AM638" s="557"/>
      <c r="AN638" s="558"/>
      <c r="AP638" s="87" t="s">
        <v>859</v>
      </c>
      <c r="AT638" s="559" t="str">
        <f t="shared" ca="1" si="118"/>
        <v>V</v>
      </c>
      <c r="AU638" s="559">
        <f t="shared" si="121"/>
        <v>621</v>
      </c>
      <c r="AV638" s="285" t="str">
        <f t="shared" ca="1" si="119"/>
        <v>V621</v>
      </c>
      <c r="AW638" s="293">
        <f t="shared" si="116"/>
        <v>7</v>
      </c>
      <c r="AX638" s="285" t="str">
        <f t="shared" ca="1" si="122"/>
        <v>7. Ownership - Capital Costs</v>
      </c>
      <c r="AY638" s="293" t="s">
        <v>1570</v>
      </c>
      <c r="AZ638" s="285" t="s">
        <v>1601</v>
      </c>
      <c r="BA638" s="285">
        <v>2037</v>
      </c>
      <c r="BB638" s="285" t="str">
        <f t="shared" ca="1" si="120"/>
        <v>7_V621_Environmental_management_containment_2037</v>
      </c>
      <c r="BC638" s="285" t="s">
        <v>574</v>
      </c>
      <c r="BD638" s="285"/>
      <c r="BE638" s="293" t="str">
        <f t="shared" si="117"/>
        <v>&gt;=0</v>
      </c>
      <c r="BF638" s="293" t="s">
        <v>84</v>
      </c>
      <c r="BG638" s="293" t="s">
        <v>84</v>
      </c>
    </row>
    <row r="639" spans="1:59" ht="13.5" hidden="1" thickBot="1">
      <c r="A639" s="197"/>
      <c r="B639" s="763"/>
      <c r="C639" s="247"/>
      <c r="D639" s="764"/>
      <c r="E639" s="556"/>
      <c r="F639" s="556"/>
      <c r="G639" s="556"/>
      <c r="H639" s="556"/>
      <c r="I639" s="556"/>
      <c r="J639" s="556"/>
      <c r="K639" s="556"/>
      <c r="L639" s="556"/>
      <c r="M639" s="556"/>
      <c r="N639" s="556"/>
      <c r="O639" s="556"/>
      <c r="P639" s="556"/>
      <c r="Q639" s="556"/>
      <c r="R639" s="556"/>
      <c r="S639" s="556"/>
      <c r="T639" s="556"/>
      <c r="U639" s="556"/>
      <c r="V639" s="556"/>
      <c r="W639" s="556"/>
      <c r="X639" s="556"/>
      <c r="Y639" s="556"/>
      <c r="Z639" s="556"/>
      <c r="AA639" s="556"/>
      <c r="AB639" s="556"/>
      <c r="AC639" s="556"/>
      <c r="AD639" s="557"/>
      <c r="AE639" s="557"/>
      <c r="AF639" s="557"/>
      <c r="AG639" s="557"/>
      <c r="AH639" s="557"/>
      <c r="AI639" s="557"/>
      <c r="AJ639" s="557"/>
      <c r="AK639" s="557"/>
      <c r="AL639" s="557"/>
      <c r="AM639" s="557"/>
      <c r="AN639" s="558"/>
      <c r="AP639" s="87" t="s">
        <v>859</v>
      </c>
      <c r="AT639" s="559" t="str">
        <f t="shared" ca="1" si="118"/>
        <v>W</v>
      </c>
      <c r="AU639" s="559">
        <f t="shared" si="121"/>
        <v>621</v>
      </c>
      <c r="AV639" s="285" t="str">
        <f t="shared" ca="1" si="119"/>
        <v>W621</v>
      </c>
      <c r="AW639" s="293">
        <f t="shared" si="116"/>
        <v>7</v>
      </c>
      <c r="AX639" s="285" t="str">
        <f t="shared" ca="1" si="122"/>
        <v>7. Ownership - Capital Costs</v>
      </c>
      <c r="AY639" s="293" t="s">
        <v>1570</v>
      </c>
      <c r="AZ639" s="285" t="s">
        <v>1601</v>
      </c>
      <c r="BA639" s="285">
        <v>2038</v>
      </c>
      <c r="BB639" s="285" t="str">
        <f t="shared" ca="1" si="120"/>
        <v>7_W621_Environmental_management_containment_2038</v>
      </c>
      <c r="BC639" s="285" t="s">
        <v>574</v>
      </c>
      <c r="BD639" s="285"/>
      <c r="BE639" s="293" t="str">
        <f t="shared" si="117"/>
        <v>&gt;=0</v>
      </c>
      <c r="BF639" s="293" t="s">
        <v>84</v>
      </c>
      <c r="BG639" s="293" t="s">
        <v>84</v>
      </c>
    </row>
    <row r="640" spans="1:59" ht="13.5" hidden="1" thickBot="1">
      <c r="A640" s="197"/>
      <c r="B640" s="763"/>
      <c r="C640" s="247"/>
      <c r="D640" s="764"/>
      <c r="E640" s="556"/>
      <c r="F640" s="556"/>
      <c r="G640" s="556"/>
      <c r="H640" s="556"/>
      <c r="I640" s="556"/>
      <c r="J640" s="556"/>
      <c r="K640" s="556"/>
      <c r="L640" s="556"/>
      <c r="M640" s="556"/>
      <c r="N640" s="556"/>
      <c r="O640" s="556"/>
      <c r="P640" s="556"/>
      <c r="Q640" s="556"/>
      <c r="R640" s="556"/>
      <c r="S640" s="556"/>
      <c r="T640" s="556"/>
      <c r="U640" s="556"/>
      <c r="V640" s="556"/>
      <c r="W640" s="556"/>
      <c r="X640" s="556"/>
      <c r="Y640" s="556"/>
      <c r="Z640" s="556"/>
      <c r="AA640" s="556"/>
      <c r="AB640" s="556"/>
      <c r="AC640" s="556"/>
      <c r="AD640" s="557"/>
      <c r="AE640" s="557"/>
      <c r="AF640" s="557"/>
      <c r="AG640" s="557"/>
      <c r="AH640" s="557"/>
      <c r="AI640" s="557"/>
      <c r="AJ640" s="557"/>
      <c r="AK640" s="557"/>
      <c r="AL640" s="557"/>
      <c r="AM640" s="557"/>
      <c r="AN640" s="558"/>
      <c r="AP640" s="87" t="s">
        <v>859</v>
      </c>
      <c r="AT640" s="559" t="str">
        <f t="shared" ca="1" si="118"/>
        <v>X</v>
      </c>
      <c r="AU640" s="559">
        <f t="shared" si="121"/>
        <v>621</v>
      </c>
      <c r="AV640" s="285" t="str">
        <f t="shared" ca="1" si="119"/>
        <v>X621</v>
      </c>
      <c r="AW640" s="293">
        <f t="shared" si="116"/>
        <v>7</v>
      </c>
      <c r="AX640" s="285" t="str">
        <f t="shared" ca="1" si="122"/>
        <v>7. Ownership - Capital Costs</v>
      </c>
      <c r="AY640" s="293" t="s">
        <v>1570</v>
      </c>
      <c r="AZ640" s="285" t="s">
        <v>1601</v>
      </c>
      <c r="BA640" s="285">
        <v>2039</v>
      </c>
      <c r="BB640" s="285" t="str">
        <f t="shared" ca="1" si="120"/>
        <v>7_X621_Environmental_management_containment_2039</v>
      </c>
      <c r="BC640" s="285" t="s">
        <v>574</v>
      </c>
      <c r="BD640" s="285"/>
      <c r="BE640" s="293" t="str">
        <f t="shared" si="117"/>
        <v>&gt;=0</v>
      </c>
      <c r="BF640" s="293" t="s">
        <v>84</v>
      </c>
      <c r="BG640" s="293" t="s">
        <v>84</v>
      </c>
    </row>
    <row r="641" spans="1:59" ht="13.5" hidden="1" thickBot="1">
      <c r="A641" s="197"/>
      <c r="B641" s="763"/>
      <c r="C641" s="247"/>
      <c r="D641" s="764"/>
      <c r="E641" s="556"/>
      <c r="F641" s="556"/>
      <c r="G641" s="556"/>
      <c r="H641" s="556"/>
      <c r="I641" s="556"/>
      <c r="J641" s="556"/>
      <c r="K641" s="556"/>
      <c r="L641" s="556"/>
      <c r="M641" s="556"/>
      <c r="N641" s="556"/>
      <c r="O641" s="556"/>
      <c r="P641" s="556"/>
      <c r="Q641" s="556"/>
      <c r="R641" s="556"/>
      <c r="S641" s="556"/>
      <c r="T641" s="556"/>
      <c r="U641" s="556"/>
      <c r="V641" s="556"/>
      <c r="W641" s="556"/>
      <c r="X641" s="556"/>
      <c r="Y641" s="556"/>
      <c r="Z641" s="556"/>
      <c r="AA641" s="556"/>
      <c r="AB641" s="556"/>
      <c r="AC641" s="556"/>
      <c r="AD641" s="557"/>
      <c r="AE641" s="557"/>
      <c r="AF641" s="557"/>
      <c r="AG641" s="557"/>
      <c r="AH641" s="557"/>
      <c r="AI641" s="557"/>
      <c r="AJ641" s="557"/>
      <c r="AK641" s="557"/>
      <c r="AL641" s="557"/>
      <c r="AM641" s="557"/>
      <c r="AN641" s="558"/>
      <c r="AP641" s="87" t="s">
        <v>859</v>
      </c>
      <c r="AT641" s="559" t="str">
        <f t="shared" ca="1" si="118"/>
        <v>Y</v>
      </c>
      <c r="AU641" s="559">
        <f t="shared" si="121"/>
        <v>621</v>
      </c>
      <c r="AV641" s="285" t="str">
        <f t="shared" ca="1" si="119"/>
        <v>Y621</v>
      </c>
      <c r="AW641" s="293">
        <f t="shared" si="116"/>
        <v>7</v>
      </c>
      <c r="AX641" s="285" t="str">
        <f t="shared" ca="1" si="122"/>
        <v>7. Ownership - Capital Costs</v>
      </c>
      <c r="AY641" s="293" t="s">
        <v>1570</v>
      </c>
      <c r="AZ641" s="285" t="s">
        <v>1601</v>
      </c>
      <c r="BA641" s="285">
        <v>2040</v>
      </c>
      <c r="BB641" s="285" t="str">
        <f t="shared" ca="1" si="120"/>
        <v>7_Y621_Environmental_management_containment_2040</v>
      </c>
      <c r="BC641" s="285" t="s">
        <v>574</v>
      </c>
      <c r="BD641" s="285"/>
      <c r="BE641" s="293" t="str">
        <f t="shared" si="117"/>
        <v>&gt;=0</v>
      </c>
      <c r="BF641" s="293" t="s">
        <v>84</v>
      </c>
      <c r="BG641" s="293" t="s">
        <v>84</v>
      </c>
    </row>
    <row r="642" spans="1:59" ht="13.5" hidden="1" thickBot="1">
      <c r="A642" s="197"/>
      <c r="B642" s="763"/>
      <c r="C642" s="247"/>
      <c r="D642" s="764"/>
      <c r="E642" s="556"/>
      <c r="F642" s="556"/>
      <c r="G642" s="556"/>
      <c r="H642" s="556"/>
      <c r="I642" s="556"/>
      <c r="J642" s="556"/>
      <c r="K642" s="556"/>
      <c r="L642" s="556"/>
      <c r="M642" s="556"/>
      <c r="N642" s="556"/>
      <c r="O642" s="556"/>
      <c r="P642" s="556"/>
      <c r="Q642" s="556"/>
      <c r="R642" s="556"/>
      <c r="S642" s="556"/>
      <c r="T642" s="556"/>
      <c r="U642" s="556"/>
      <c r="V642" s="556"/>
      <c r="W642" s="556"/>
      <c r="X642" s="556"/>
      <c r="Y642" s="556"/>
      <c r="Z642" s="556"/>
      <c r="AA642" s="556"/>
      <c r="AB642" s="556"/>
      <c r="AC642" s="556"/>
      <c r="AD642" s="557"/>
      <c r="AE642" s="557"/>
      <c r="AF642" s="557"/>
      <c r="AG642" s="557"/>
      <c r="AH642" s="557"/>
      <c r="AI642" s="557"/>
      <c r="AJ642" s="557"/>
      <c r="AK642" s="557"/>
      <c r="AL642" s="557"/>
      <c r="AM642" s="557"/>
      <c r="AN642" s="558"/>
      <c r="AP642" s="87" t="s">
        <v>859</v>
      </c>
      <c r="AT642" s="559" t="str">
        <f t="shared" ca="1" si="118"/>
        <v>Z</v>
      </c>
      <c r="AU642" s="559">
        <f t="shared" si="121"/>
        <v>621</v>
      </c>
      <c r="AV642" s="285" t="str">
        <f t="shared" ca="1" si="119"/>
        <v>Z621</v>
      </c>
      <c r="AW642" s="293">
        <f t="shared" si="116"/>
        <v>7</v>
      </c>
      <c r="AX642" s="285" t="str">
        <f t="shared" ca="1" si="122"/>
        <v>7. Ownership - Capital Costs</v>
      </c>
      <c r="AY642" s="293" t="s">
        <v>1570</v>
      </c>
      <c r="AZ642" s="285" t="s">
        <v>1601</v>
      </c>
      <c r="BA642" s="285">
        <v>2041</v>
      </c>
      <c r="BB642" s="285" t="str">
        <f t="shared" ca="1" si="120"/>
        <v>7_Z621_Environmental_management_containment_2041</v>
      </c>
      <c r="BC642" s="285" t="s">
        <v>574</v>
      </c>
      <c r="BD642" s="285"/>
      <c r="BE642" s="293" t="str">
        <f t="shared" si="117"/>
        <v>&gt;=0</v>
      </c>
      <c r="BF642" s="293" t="s">
        <v>84</v>
      </c>
      <c r="BG642" s="293" t="s">
        <v>84</v>
      </c>
    </row>
    <row r="643" spans="1:59" ht="13.5" hidden="1" thickBot="1">
      <c r="A643" s="197"/>
      <c r="B643" s="763"/>
      <c r="C643" s="247"/>
      <c r="D643" s="764"/>
      <c r="E643" s="556"/>
      <c r="F643" s="556"/>
      <c r="G643" s="556"/>
      <c r="H643" s="556"/>
      <c r="I643" s="556"/>
      <c r="J643" s="556"/>
      <c r="K643" s="556"/>
      <c r="L643" s="556"/>
      <c r="M643" s="556"/>
      <c r="N643" s="556"/>
      <c r="O643" s="556"/>
      <c r="P643" s="556"/>
      <c r="Q643" s="556"/>
      <c r="R643" s="556"/>
      <c r="S643" s="556"/>
      <c r="T643" s="556"/>
      <c r="U643" s="556"/>
      <c r="V643" s="556"/>
      <c r="W643" s="556"/>
      <c r="X643" s="556"/>
      <c r="Y643" s="556"/>
      <c r="Z643" s="556"/>
      <c r="AA643" s="556"/>
      <c r="AB643" s="556"/>
      <c r="AC643" s="556"/>
      <c r="AD643" s="557"/>
      <c r="AE643" s="557"/>
      <c r="AF643" s="557"/>
      <c r="AG643" s="557"/>
      <c r="AH643" s="557"/>
      <c r="AI643" s="557"/>
      <c r="AJ643" s="557"/>
      <c r="AK643" s="557"/>
      <c r="AL643" s="557"/>
      <c r="AM643" s="557"/>
      <c r="AN643" s="558"/>
      <c r="AP643" s="87" t="s">
        <v>859</v>
      </c>
      <c r="AT643" s="559" t="str">
        <f t="shared" ca="1" si="118"/>
        <v>AA</v>
      </c>
      <c r="AU643" s="559">
        <f t="shared" si="121"/>
        <v>621</v>
      </c>
      <c r="AV643" s="285" t="str">
        <f t="shared" ca="1" si="119"/>
        <v>AA621</v>
      </c>
      <c r="AW643" s="293">
        <f t="shared" si="116"/>
        <v>7</v>
      </c>
      <c r="AX643" s="285" t="str">
        <f t="shared" ca="1" si="122"/>
        <v>7. Ownership - Capital Costs</v>
      </c>
      <c r="AY643" s="293" t="s">
        <v>1570</v>
      </c>
      <c r="AZ643" s="285" t="s">
        <v>1601</v>
      </c>
      <c r="BA643" s="285">
        <v>2042</v>
      </c>
      <c r="BB643" s="285" t="str">
        <f t="shared" ca="1" si="120"/>
        <v>7_AA621_Environmental_management_containment_2042</v>
      </c>
      <c r="BC643" s="285" t="s">
        <v>574</v>
      </c>
      <c r="BD643" s="285"/>
      <c r="BE643" s="293" t="str">
        <f t="shared" si="117"/>
        <v>&gt;=0</v>
      </c>
      <c r="BF643" s="293" t="s">
        <v>84</v>
      </c>
      <c r="BG643" s="293" t="s">
        <v>84</v>
      </c>
    </row>
    <row r="644" spans="1:59" ht="13.5" hidden="1" thickBot="1">
      <c r="A644" s="197"/>
      <c r="B644" s="763"/>
      <c r="C644" s="247"/>
      <c r="D644" s="764"/>
      <c r="E644" s="556"/>
      <c r="F644" s="556"/>
      <c r="G644" s="556"/>
      <c r="H644" s="556"/>
      <c r="I644" s="556"/>
      <c r="J644" s="556"/>
      <c r="K644" s="556"/>
      <c r="L644" s="556"/>
      <c r="M644" s="556"/>
      <c r="N644" s="556"/>
      <c r="O644" s="556"/>
      <c r="P644" s="556"/>
      <c r="Q644" s="556"/>
      <c r="R644" s="556"/>
      <c r="S644" s="556"/>
      <c r="T644" s="556"/>
      <c r="U644" s="556"/>
      <c r="V644" s="556"/>
      <c r="W644" s="556"/>
      <c r="X644" s="556"/>
      <c r="Y644" s="556"/>
      <c r="Z644" s="556"/>
      <c r="AA644" s="556"/>
      <c r="AB644" s="556"/>
      <c r="AC644" s="556"/>
      <c r="AD644" s="557"/>
      <c r="AE644" s="557"/>
      <c r="AF644" s="557"/>
      <c r="AG644" s="557"/>
      <c r="AH644" s="557"/>
      <c r="AI644" s="557"/>
      <c r="AJ644" s="557"/>
      <c r="AK644" s="557"/>
      <c r="AL644" s="557"/>
      <c r="AM644" s="557"/>
      <c r="AN644" s="558"/>
      <c r="AP644" s="87" t="s">
        <v>859</v>
      </c>
      <c r="AT644" s="559" t="str">
        <f t="shared" ca="1" si="118"/>
        <v>AB</v>
      </c>
      <c r="AU644" s="559">
        <f t="shared" si="121"/>
        <v>621</v>
      </c>
      <c r="AV644" s="285" t="str">
        <f t="shared" ca="1" si="119"/>
        <v>AB621</v>
      </c>
      <c r="AW644" s="293">
        <f t="shared" si="116"/>
        <v>7</v>
      </c>
      <c r="AX644" s="285" t="str">
        <f t="shared" ca="1" si="122"/>
        <v>7. Ownership - Capital Costs</v>
      </c>
      <c r="AY644" s="293" t="s">
        <v>1570</v>
      </c>
      <c r="AZ644" s="285" t="s">
        <v>1601</v>
      </c>
      <c r="BA644" s="285">
        <v>2043</v>
      </c>
      <c r="BB644" s="285" t="str">
        <f t="shared" ca="1" si="120"/>
        <v>7_AB621_Environmental_management_containment_2043</v>
      </c>
      <c r="BC644" s="285" t="s">
        <v>574</v>
      </c>
      <c r="BD644" s="285"/>
      <c r="BE644" s="293" t="str">
        <f t="shared" si="117"/>
        <v>&gt;=0</v>
      </c>
      <c r="BF644" s="293" t="s">
        <v>84</v>
      </c>
      <c r="BG644" s="293" t="s">
        <v>84</v>
      </c>
    </row>
    <row r="645" spans="1:59" ht="13.5" hidden="1" thickBot="1">
      <c r="A645" s="197"/>
      <c r="B645" s="763"/>
      <c r="C645" s="247"/>
      <c r="D645" s="764"/>
      <c r="E645" s="556"/>
      <c r="F645" s="556"/>
      <c r="G645" s="556"/>
      <c r="H645" s="556"/>
      <c r="I645" s="556"/>
      <c r="J645" s="556"/>
      <c r="K645" s="556"/>
      <c r="L645" s="556"/>
      <c r="M645" s="556"/>
      <c r="N645" s="556"/>
      <c r="O645" s="556"/>
      <c r="P645" s="556"/>
      <c r="Q645" s="556"/>
      <c r="R645" s="556"/>
      <c r="S645" s="556"/>
      <c r="T645" s="556"/>
      <c r="U645" s="556"/>
      <c r="V645" s="556"/>
      <c r="W645" s="556"/>
      <c r="X645" s="556"/>
      <c r="Y645" s="556"/>
      <c r="Z645" s="556"/>
      <c r="AA645" s="556"/>
      <c r="AB645" s="556"/>
      <c r="AC645" s="556"/>
      <c r="AD645" s="557"/>
      <c r="AE645" s="557"/>
      <c r="AF645" s="557"/>
      <c r="AG645" s="557"/>
      <c r="AH645" s="557"/>
      <c r="AI645" s="557"/>
      <c r="AJ645" s="557"/>
      <c r="AK645" s="557"/>
      <c r="AL645" s="557"/>
      <c r="AM645" s="557"/>
      <c r="AN645" s="558"/>
      <c r="AP645" s="87" t="s">
        <v>859</v>
      </c>
      <c r="AT645" s="559" t="str">
        <f t="shared" ca="1" si="118"/>
        <v>AC</v>
      </c>
      <c r="AU645" s="559">
        <f t="shared" si="121"/>
        <v>621</v>
      </c>
      <c r="AV645" s="285" t="str">
        <f t="shared" ca="1" si="119"/>
        <v>AC621</v>
      </c>
      <c r="AW645" s="293">
        <f t="shared" si="116"/>
        <v>7</v>
      </c>
      <c r="AX645" s="285" t="str">
        <f t="shared" ca="1" si="122"/>
        <v>7. Ownership - Capital Costs</v>
      </c>
      <c r="AY645" s="293" t="s">
        <v>1570</v>
      </c>
      <c r="AZ645" s="285" t="s">
        <v>1601</v>
      </c>
      <c r="BA645" s="285">
        <v>2044</v>
      </c>
      <c r="BB645" s="285" t="str">
        <f t="shared" ca="1" si="120"/>
        <v>7_AC621_Environmental_management_containment_2044</v>
      </c>
      <c r="BC645" s="285" t="s">
        <v>574</v>
      </c>
      <c r="BD645" s="285"/>
      <c r="BE645" s="293" t="str">
        <f t="shared" si="117"/>
        <v>&gt;=0</v>
      </c>
      <c r="BF645" s="293" t="s">
        <v>84</v>
      </c>
      <c r="BG645" s="293" t="s">
        <v>84</v>
      </c>
    </row>
    <row r="646" spans="1:59" ht="13.5" hidden="1" thickBot="1">
      <c r="A646" s="197"/>
      <c r="B646" s="763"/>
      <c r="C646" s="247"/>
      <c r="D646" s="764"/>
      <c r="E646" s="556"/>
      <c r="F646" s="556"/>
      <c r="G646" s="556"/>
      <c r="H646" s="556"/>
      <c r="I646" s="556"/>
      <c r="J646" s="556"/>
      <c r="K646" s="556"/>
      <c r="L646" s="556"/>
      <c r="M646" s="556"/>
      <c r="N646" s="556"/>
      <c r="O646" s="556"/>
      <c r="P646" s="556"/>
      <c r="Q646" s="556"/>
      <c r="R646" s="556"/>
      <c r="S646" s="556"/>
      <c r="T646" s="556"/>
      <c r="U646" s="556"/>
      <c r="V646" s="556"/>
      <c r="W646" s="556"/>
      <c r="X646" s="556"/>
      <c r="Y646" s="556"/>
      <c r="Z646" s="556"/>
      <c r="AA646" s="556"/>
      <c r="AB646" s="556"/>
      <c r="AC646" s="556"/>
      <c r="AD646" s="557"/>
      <c r="AE646" s="557"/>
      <c r="AF646" s="557"/>
      <c r="AG646" s="557"/>
      <c r="AH646" s="557"/>
      <c r="AI646" s="557"/>
      <c r="AJ646" s="557"/>
      <c r="AK646" s="557"/>
      <c r="AL646" s="557"/>
      <c r="AM646" s="557"/>
      <c r="AN646" s="558"/>
      <c r="AP646" s="87" t="s">
        <v>859</v>
      </c>
      <c r="AT646" s="559" t="str">
        <f t="shared" ca="1" si="118"/>
        <v>AD</v>
      </c>
      <c r="AU646" s="559">
        <f t="shared" si="121"/>
        <v>621</v>
      </c>
      <c r="AV646" s="285" t="str">
        <f t="shared" ca="1" si="119"/>
        <v>AD621</v>
      </c>
      <c r="AW646" s="293">
        <f t="shared" si="116"/>
        <v>7</v>
      </c>
      <c r="AX646" s="285" t="str">
        <f t="shared" ca="1" si="122"/>
        <v>7. Ownership - Capital Costs</v>
      </c>
      <c r="AY646" s="293" t="s">
        <v>1570</v>
      </c>
      <c r="AZ646" s="285" t="s">
        <v>1601</v>
      </c>
      <c r="BA646" s="285">
        <v>2045</v>
      </c>
      <c r="BB646" s="285" t="str">
        <f t="shared" ca="1" si="120"/>
        <v>7_AD621_Environmental_management_containment_2045</v>
      </c>
      <c r="BC646" s="285" t="s">
        <v>574</v>
      </c>
      <c r="BD646" s="285"/>
      <c r="BE646" s="293" t="str">
        <f t="shared" si="117"/>
        <v>&gt;=0</v>
      </c>
      <c r="BF646" s="293" t="s">
        <v>84</v>
      </c>
      <c r="BG646" s="293" t="s">
        <v>84</v>
      </c>
    </row>
    <row r="647" spans="1:59" ht="13.5" hidden="1" thickBot="1">
      <c r="A647" s="197"/>
      <c r="B647" s="763"/>
      <c r="C647" s="247"/>
      <c r="D647" s="764"/>
      <c r="E647" s="556"/>
      <c r="F647" s="556"/>
      <c r="G647" s="556"/>
      <c r="H647" s="556"/>
      <c r="I647" s="556"/>
      <c r="J647" s="556"/>
      <c r="K647" s="556"/>
      <c r="L647" s="556"/>
      <c r="M647" s="556"/>
      <c r="N647" s="556"/>
      <c r="O647" s="556"/>
      <c r="P647" s="556"/>
      <c r="Q647" s="556"/>
      <c r="R647" s="556"/>
      <c r="S647" s="556"/>
      <c r="T647" s="556"/>
      <c r="U647" s="556"/>
      <c r="V647" s="556"/>
      <c r="W647" s="556"/>
      <c r="X647" s="556"/>
      <c r="Y647" s="556"/>
      <c r="Z647" s="556"/>
      <c r="AA647" s="556"/>
      <c r="AB647" s="556"/>
      <c r="AC647" s="556"/>
      <c r="AD647" s="557"/>
      <c r="AE647" s="557"/>
      <c r="AF647" s="557"/>
      <c r="AG647" s="557"/>
      <c r="AH647" s="557"/>
      <c r="AI647" s="557"/>
      <c r="AJ647" s="557"/>
      <c r="AK647" s="557"/>
      <c r="AL647" s="557"/>
      <c r="AM647" s="557"/>
      <c r="AN647" s="558"/>
      <c r="AP647" s="87" t="s">
        <v>859</v>
      </c>
      <c r="AT647" s="559" t="str">
        <f t="shared" ca="1" si="118"/>
        <v>AE</v>
      </c>
      <c r="AU647" s="559">
        <f t="shared" si="121"/>
        <v>621</v>
      </c>
      <c r="AV647" s="285" t="str">
        <f t="shared" ca="1" si="119"/>
        <v>AE621</v>
      </c>
      <c r="AW647" s="293">
        <f t="shared" si="116"/>
        <v>7</v>
      </c>
      <c r="AX647" s="285" t="str">
        <f t="shared" ca="1" si="122"/>
        <v>7. Ownership - Capital Costs</v>
      </c>
      <c r="AY647" s="293" t="s">
        <v>1570</v>
      </c>
      <c r="AZ647" s="285" t="s">
        <v>1601</v>
      </c>
      <c r="BA647" s="285">
        <v>2046</v>
      </c>
      <c r="BB647" s="285" t="str">
        <f t="shared" ca="1" si="120"/>
        <v>7_AE621_Environmental_management_containment_2046</v>
      </c>
      <c r="BC647" s="285" t="s">
        <v>574</v>
      </c>
      <c r="BD647" s="285"/>
      <c r="BE647" s="293" t="str">
        <f t="shared" si="117"/>
        <v>&gt;=0</v>
      </c>
      <c r="BF647" s="293" t="s">
        <v>84</v>
      </c>
      <c r="BG647" s="293" t="s">
        <v>84</v>
      </c>
    </row>
    <row r="648" spans="1:59" ht="13.5" hidden="1" thickBot="1">
      <c r="A648" s="197"/>
      <c r="B648" s="763"/>
      <c r="C648" s="247"/>
      <c r="D648" s="764"/>
      <c r="E648" s="556"/>
      <c r="F648" s="556"/>
      <c r="G648" s="556"/>
      <c r="H648" s="556"/>
      <c r="I648" s="556"/>
      <c r="J648" s="556"/>
      <c r="K648" s="556"/>
      <c r="L648" s="556"/>
      <c r="M648" s="556"/>
      <c r="N648" s="556"/>
      <c r="O648" s="556"/>
      <c r="P648" s="556"/>
      <c r="Q648" s="556"/>
      <c r="R648" s="556"/>
      <c r="S648" s="556"/>
      <c r="T648" s="556"/>
      <c r="U648" s="556"/>
      <c r="V648" s="556"/>
      <c r="W648" s="556"/>
      <c r="X648" s="556"/>
      <c r="Y648" s="556"/>
      <c r="Z648" s="556"/>
      <c r="AA648" s="556"/>
      <c r="AB648" s="556"/>
      <c r="AC648" s="556"/>
      <c r="AD648" s="557"/>
      <c r="AE648" s="557"/>
      <c r="AF648" s="557"/>
      <c r="AG648" s="557"/>
      <c r="AH648" s="557"/>
      <c r="AI648" s="557"/>
      <c r="AJ648" s="557"/>
      <c r="AK648" s="557"/>
      <c r="AL648" s="557"/>
      <c r="AM648" s="557"/>
      <c r="AN648" s="558"/>
      <c r="AP648" s="87" t="s">
        <v>859</v>
      </c>
      <c r="AT648" s="559" t="str">
        <f t="shared" ca="1" si="118"/>
        <v>AF</v>
      </c>
      <c r="AU648" s="559">
        <f t="shared" si="121"/>
        <v>621</v>
      </c>
      <c r="AV648" s="285" t="str">
        <f t="shared" ca="1" si="119"/>
        <v>AF621</v>
      </c>
      <c r="AW648" s="293">
        <f t="shared" si="116"/>
        <v>7</v>
      </c>
      <c r="AX648" s="285" t="str">
        <f t="shared" ca="1" si="122"/>
        <v>7. Ownership - Capital Costs</v>
      </c>
      <c r="AY648" s="293" t="s">
        <v>1570</v>
      </c>
      <c r="AZ648" s="285" t="s">
        <v>1601</v>
      </c>
      <c r="BA648" s="285">
        <v>2047</v>
      </c>
      <c r="BB648" s="285" t="str">
        <f t="shared" ca="1" si="120"/>
        <v>7_AF621_Environmental_management_containment_2047</v>
      </c>
      <c r="BC648" s="285" t="s">
        <v>574</v>
      </c>
      <c r="BD648" s="285"/>
      <c r="BE648" s="293" t="str">
        <f t="shared" si="117"/>
        <v>&gt;=0</v>
      </c>
      <c r="BF648" s="293" t="s">
        <v>84</v>
      </c>
      <c r="BG648" s="293" t="s">
        <v>84</v>
      </c>
    </row>
    <row r="649" spans="1:59" ht="13.5" hidden="1" thickBot="1">
      <c r="A649" s="197"/>
      <c r="B649" s="763"/>
      <c r="C649" s="247"/>
      <c r="D649" s="764"/>
      <c r="E649" s="556"/>
      <c r="F649" s="556"/>
      <c r="G649" s="556"/>
      <c r="H649" s="556"/>
      <c r="I649" s="556"/>
      <c r="J649" s="556"/>
      <c r="K649" s="556"/>
      <c r="L649" s="556"/>
      <c r="M649" s="556"/>
      <c r="N649" s="556"/>
      <c r="O649" s="556"/>
      <c r="P649" s="556"/>
      <c r="Q649" s="556"/>
      <c r="R649" s="556"/>
      <c r="S649" s="556"/>
      <c r="T649" s="556"/>
      <c r="U649" s="556"/>
      <c r="V649" s="556"/>
      <c r="W649" s="556"/>
      <c r="X649" s="556"/>
      <c r="Y649" s="556"/>
      <c r="Z649" s="556"/>
      <c r="AA649" s="556"/>
      <c r="AB649" s="556"/>
      <c r="AC649" s="556"/>
      <c r="AD649" s="557"/>
      <c r="AE649" s="557"/>
      <c r="AF649" s="557"/>
      <c r="AG649" s="557"/>
      <c r="AH649" s="557"/>
      <c r="AI649" s="557"/>
      <c r="AJ649" s="557"/>
      <c r="AK649" s="557"/>
      <c r="AL649" s="557"/>
      <c r="AM649" s="557"/>
      <c r="AN649" s="558"/>
      <c r="AP649" s="87" t="s">
        <v>859</v>
      </c>
      <c r="AT649" s="559" t="str">
        <f t="shared" ca="1" si="118"/>
        <v>AG</v>
      </c>
      <c r="AU649" s="559">
        <f t="shared" si="121"/>
        <v>621</v>
      </c>
      <c r="AV649" s="285" t="str">
        <f t="shared" ca="1" si="119"/>
        <v>AG621</v>
      </c>
      <c r="AW649" s="293">
        <f t="shared" si="116"/>
        <v>7</v>
      </c>
      <c r="AX649" s="285" t="str">
        <f t="shared" ca="1" si="122"/>
        <v>7. Ownership - Capital Costs</v>
      </c>
      <c r="AY649" s="293" t="s">
        <v>1570</v>
      </c>
      <c r="AZ649" s="285" t="s">
        <v>1601</v>
      </c>
      <c r="BA649" s="285">
        <v>2048</v>
      </c>
      <c r="BB649" s="285" t="str">
        <f t="shared" ca="1" si="120"/>
        <v>7_AG621_Environmental_management_containment_2048</v>
      </c>
      <c r="BC649" s="285" t="s">
        <v>574</v>
      </c>
      <c r="BD649" s="285"/>
      <c r="BE649" s="293" t="str">
        <f t="shared" si="117"/>
        <v>&gt;=0</v>
      </c>
      <c r="BF649" s="293" t="s">
        <v>84</v>
      </c>
      <c r="BG649" s="293" t="s">
        <v>84</v>
      </c>
    </row>
    <row r="650" spans="1:59" ht="13.5" hidden="1" thickBot="1">
      <c r="A650" s="197"/>
      <c r="B650" s="763"/>
      <c r="C650" s="247"/>
      <c r="D650" s="764"/>
      <c r="E650" s="556"/>
      <c r="F650" s="556"/>
      <c r="G650" s="556"/>
      <c r="H650" s="556"/>
      <c r="I650" s="556"/>
      <c r="J650" s="556"/>
      <c r="K650" s="556"/>
      <c r="L650" s="556"/>
      <c r="M650" s="556"/>
      <c r="N650" s="556"/>
      <c r="O650" s="556"/>
      <c r="P650" s="556"/>
      <c r="Q650" s="556"/>
      <c r="R650" s="556"/>
      <c r="S650" s="556"/>
      <c r="T650" s="556"/>
      <c r="U650" s="556"/>
      <c r="V650" s="556"/>
      <c r="W650" s="556"/>
      <c r="X650" s="556"/>
      <c r="Y650" s="556"/>
      <c r="Z650" s="556"/>
      <c r="AA650" s="556"/>
      <c r="AB650" s="556"/>
      <c r="AC650" s="556"/>
      <c r="AD650" s="557"/>
      <c r="AE650" s="557"/>
      <c r="AF650" s="557"/>
      <c r="AG650" s="557"/>
      <c r="AH650" s="557"/>
      <c r="AI650" s="557"/>
      <c r="AJ650" s="557"/>
      <c r="AK650" s="557"/>
      <c r="AL650" s="557"/>
      <c r="AM650" s="557"/>
      <c r="AN650" s="558"/>
      <c r="AP650" s="87" t="s">
        <v>859</v>
      </c>
      <c r="AT650" s="559" t="str">
        <f t="shared" ca="1" si="118"/>
        <v>AH</v>
      </c>
      <c r="AU650" s="559">
        <f t="shared" si="121"/>
        <v>621</v>
      </c>
      <c r="AV650" s="285" t="str">
        <f t="shared" ca="1" si="119"/>
        <v>AH621</v>
      </c>
      <c r="AW650" s="293">
        <f t="shared" si="116"/>
        <v>7</v>
      </c>
      <c r="AX650" s="285" t="str">
        <f t="shared" ca="1" si="122"/>
        <v>7. Ownership - Capital Costs</v>
      </c>
      <c r="AY650" s="293" t="s">
        <v>1570</v>
      </c>
      <c r="AZ650" s="285" t="s">
        <v>1601</v>
      </c>
      <c r="BA650" s="285">
        <v>2049</v>
      </c>
      <c r="BB650" s="285" t="str">
        <f t="shared" ca="1" si="120"/>
        <v>7_AH621_Environmental_management_containment_2049</v>
      </c>
      <c r="BC650" s="285" t="s">
        <v>574</v>
      </c>
      <c r="BD650" s="285"/>
      <c r="BE650" s="293" t="str">
        <f t="shared" si="117"/>
        <v>&gt;=0</v>
      </c>
      <c r="BF650" s="293" t="s">
        <v>84</v>
      </c>
      <c r="BG650" s="293" t="s">
        <v>84</v>
      </c>
    </row>
    <row r="651" spans="1:59" ht="13.5" hidden="1" thickBot="1">
      <c r="A651" s="197"/>
      <c r="B651" s="763"/>
      <c r="C651" s="247"/>
      <c r="D651" s="764"/>
      <c r="E651" s="556"/>
      <c r="F651" s="556"/>
      <c r="G651" s="556"/>
      <c r="H651" s="556"/>
      <c r="I651" s="556"/>
      <c r="J651" s="556"/>
      <c r="K651" s="556"/>
      <c r="L651" s="556"/>
      <c r="M651" s="556"/>
      <c r="N651" s="556"/>
      <c r="O651" s="556"/>
      <c r="P651" s="556"/>
      <c r="Q651" s="556"/>
      <c r="R651" s="556"/>
      <c r="S651" s="556"/>
      <c r="T651" s="556"/>
      <c r="U651" s="556"/>
      <c r="V651" s="556"/>
      <c r="W651" s="556"/>
      <c r="X651" s="556"/>
      <c r="Y651" s="556"/>
      <c r="Z651" s="556"/>
      <c r="AA651" s="556"/>
      <c r="AB651" s="556"/>
      <c r="AC651" s="556"/>
      <c r="AD651" s="557"/>
      <c r="AE651" s="557"/>
      <c r="AF651" s="557"/>
      <c r="AG651" s="557"/>
      <c r="AH651" s="557"/>
      <c r="AI651" s="557"/>
      <c r="AJ651" s="557"/>
      <c r="AK651" s="557"/>
      <c r="AL651" s="557"/>
      <c r="AM651" s="557"/>
      <c r="AN651" s="558"/>
      <c r="AP651" s="87" t="s">
        <v>859</v>
      </c>
      <c r="AT651" s="559" t="str">
        <f t="shared" ca="1" si="118"/>
        <v>AI</v>
      </c>
      <c r="AU651" s="559">
        <f t="shared" si="121"/>
        <v>621</v>
      </c>
      <c r="AV651" s="285" t="str">
        <f t="shared" ca="1" si="119"/>
        <v>AI621</v>
      </c>
      <c r="AW651" s="293">
        <f t="shared" si="116"/>
        <v>7</v>
      </c>
      <c r="AX651" s="285" t="str">
        <f t="shared" ca="1" si="122"/>
        <v>7. Ownership - Capital Costs</v>
      </c>
      <c r="AY651" s="293" t="s">
        <v>1570</v>
      </c>
      <c r="AZ651" s="285" t="s">
        <v>1601</v>
      </c>
      <c r="BA651" s="285">
        <v>2050</v>
      </c>
      <c r="BB651" s="285" t="str">
        <f t="shared" ca="1" si="120"/>
        <v>7_AI621_Environmental_management_containment_2050</v>
      </c>
      <c r="BC651" s="285" t="s">
        <v>574</v>
      </c>
      <c r="BD651" s="285"/>
      <c r="BE651" s="293" t="str">
        <f t="shared" si="117"/>
        <v>&gt;=0</v>
      </c>
      <c r="BF651" s="293" t="s">
        <v>84</v>
      </c>
      <c r="BG651" s="293" t="s">
        <v>84</v>
      </c>
    </row>
    <row r="652" spans="1:59" ht="13.5" hidden="1" thickBot="1">
      <c r="A652" s="197"/>
      <c r="B652" s="763"/>
      <c r="C652" s="247"/>
      <c r="D652" s="764"/>
      <c r="E652" s="556"/>
      <c r="F652" s="556"/>
      <c r="G652" s="556"/>
      <c r="H652" s="556"/>
      <c r="I652" s="556"/>
      <c r="J652" s="556"/>
      <c r="K652" s="556"/>
      <c r="L652" s="556"/>
      <c r="M652" s="556"/>
      <c r="N652" s="556"/>
      <c r="O652" s="556"/>
      <c r="P652" s="556"/>
      <c r="Q652" s="556"/>
      <c r="R652" s="556"/>
      <c r="S652" s="556"/>
      <c r="T652" s="556"/>
      <c r="U652" s="556"/>
      <c r="V652" s="556"/>
      <c r="W652" s="556"/>
      <c r="X652" s="556"/>
      <c r="Y652" s="556"/>
      <c r="Z652" s="556"/>
      <c r="AA652" s="556"/>
      <c r="AB652" s="556"/>
      <c r="AC652" s="556"/>
      <c r="AD652" s="557"/>
      <c r="AE652" s="557"/>
      <c r="AF652" s="557"/>
      <c r="AG652" s="557"/>
      <c r="AH652" s="557"/>
      <c r="AI652" s="557"/>
      <c r="AJ652" s="557"/>
      <c r="AK652" s="557"/>
      <c r="AL652" s="557"/>
      <c r="AM652" s="557"/>
      <c r="AN652" s="558"/>
      <c r="AP652" s="87" t="s">
        <v>859</v>
      </c>
      <c r="AT652" s="559" t="str">
        <f t="shared" ca="1" si="118"/>
        <v>AJ</v>
      </c>
      <c r="AU652" s="559">
        <f t="shared" si="121"/>
        <v>621</v>
      </c>
      <c r="AV652" s="285" t="str">
        <f t="shared" ca="1" si="119"/>
        <v>AJ621</v>
      </c>
      <c r="AW652" s="293">
        <f t="shared" si="116"/>
        <v>7</v>
      </c>
      <c r="AX652" s="285" t="str">
        <f t="shared" ca="1" si="122"/>
        <v>7. Ownership - Capital Costs</v>
      </c>
      <c r="AY652" s="293" t="s">
        <v>1570</v>
      </c>
      <c r="AZ652" s="285" t="s">
        <v>1601</v>
      </c>
      <c r="BA652" s="285">
        <v>2051</v>
      </c>
      <c r="BB652" s="285" t="str">
        <f t="shared" ca="1" si="120"/>
        <v>7_AJ621_Environmental_management_containment_2051</v>
      </c>
      <c r="BC652" s="285" t="s">
        <v>574</v>
      </c>
      <c r="BD652" s="285"/>
      <c r="BE652" s="293" t="str">
        <f t="shared" si="117"/>
        <v>&gt;=0</v>
      </c>
      <c r="BF652" s="293" t="s">
        <v>84</v>
      </c>
      <c r="BG652" s="293" t="s">
        <v>84</v>
      </c>
    </row>
    <row r="653" spans="1:59" ht="13.5" hidden="1" thickBot="1">
      <c r="A653" s="197"/>
      <c r="B653" s="763"/>
      <c r="C653" s="247"/>
      <c r="D653" s="764"/>
      <c r="E653" s="556"/>
      <c r="F653" s="556"/>
      <c r="G653" s="556"/>
      <c r="H653" s="556"/>
      <c r="I653" s="556"/>
      <c r="J653" s="556"/>
      <c r="K653" s="556"/>
      <c r="L653" s="556"/>
      <c r="M653" s="556"/>
      <c r="N653" s="556"/>
      <c r="O653" s="556"/>
      <c r="P653" s="556"/>
      <c r="Q653" s="556"/>
      <c r="R653" s="556"/>
      <c r="S653" s="556"/>
      <c r="T653" s="556"/>
      <c r="U653" s="556"/>
      <c r="V653" s="556"/>
      <c r="W653" s="556"/>
      <c r="X653" s="556"/>
      <c r="Y653" s="556"/>
      <c r="Z653" s="556"/>
      <c r="AA653" s="556"/>
      <c r="AB653" s="556"/>
      <c r="AC653" s="556"/>
      <c r="AD653" s="557"/>
      <c r="AE653" s="557"/>
      <c r="AF653" s="557"/>
      <c r="AG653" s="557"/>
      <c r="AH653" s="557"/>
      <c r="AI653" s="557"/>
      <c r="AJ653" s="557"/>
      <c r="AK653" s="557"/>
      <c r="AL653" s="557"/>
      <c r="AM653" s="557"/>
      <c r="AN653" s="558"/>
      <c r="AP653" s="87" t="s">
        <v>859</v>
      </c>
      <c r="AT653" s="559" t="str">
        <f t="shared" ca="1" si="118"/>
        <v>AK</v>
      </c>
      <c r="AU653" s="559">
        <f t="shared" si="121"/>
        <v>621</v>
      </c>
      <c r="AV653" s="285" t="str">
        <f t="shared" ca="1" si="119"/>
        <v>AK621</v>
      </c>
      <c r="AW653" s="293">
        <f t="shared" si="116"/>
        <v>7</v>
      </c>
      <c r="AX653" s="285" t="str">
        <f t="shared" ca="1" si="122"/>
        <v>7. Ownership - Capital Costs</v>
      </c>
      <c r="AY653" s="293" t="s">
        <v>1570</v>
      </c>
      <c r="AZ653" s="285" t="s">
        <v>1601</v>
      </c>
      <c r="BA653" s="285">
        <v>2052</v>
      </c>
      <c r="BB653" s="285" t="str">
        <f t="shared" ca="1" si="120"/>
        <v>7_AK621_Environmental_management_containment_2052</v>
      </c>
      <c r="BC653" s="285" t="s">
        <v>574</v>
      </c>
      <c r="BD653" s="285"/>
      <c r="BE653" s="293" t="str">
        <f t="shared" si="117"/>
        <v>&gt;=0</v>
      </c>
      <c r="BF653" s="293" t="s">
        <v>84</v>
      </c>
      <c r="BG653" s="293" t="s">
        <v>84</v>
      </c>
    </row>
    <row r="654" spans="1:59" ht="13.5" hidden="1" thickBot="1">
      <c r="A654" s="197"/>
      <c r="B654" s="763"/>
      <c r="C654" s="247"/>
      <c r="D654" s="764"/>
      <c r="E654" s="556"/>
      <c r="F654" s="556"/>
      <c r="G654" s="556"/>
      <c r="H654" s="556"/>
      <c r="I654" s="556"/>
      <c r="J654" s="556"/>
      <c r="K654" s="556"/>
      <c r="L654" s="556"/>
      <c r="M654" s="556"/>
      <c r="N654" s="556"/>
      <c r="O654" s="556"/>
      <c r="P654" s="556"/>
      <c r="Q654" s="556"/>
      <c r="R654" s="556"/>
      <c r="S654" s="556"/>
      <c r="T654" s="556"/>
      <c r="U654" s="556"/>
      <c r="V654" s="556"/>
      <c r="W654" s="556"/>
      <c r="X654" s="556"/>
      <c r="Y654" s="556"/>
      <c r="Z654" s="556"/>
      <c r="AA654" s="556"/>
      <c r="AB654" s="556"/>
      <c r="AC654" s="556"/>
      <c r="AD654" s="557"/>
      <c r="AE654" s="557"/>
      <c r="AF654" s="557"/>
      <c r="AG654" s="557"/>
      <c r="AH654" s="557"/>
      <c r="AI654" s="557"/>
      <c r="AJ654" s="557"/>
      <c r="AK654" s="557"/>
      <c r="AL654" s="557"/>
      <c r="AM654" s="557"/>
      <c r="AN654" s="558"/>
      <c r="AP654" s="87" t="s">
        <v>859</v>
      </c>
      <c r="AT654" s="559" t="str">
        <f t="shared" ca="1" si="118"/>
        <v>AL</v>
      </c>
      <c r="AU654" s="559">
        <f t="shared" si="121"/>
        <v>621</v>
      </c>
      <c r="AV654" s="285" t="str">
        <f t="shared" ca="1" si="119"/>
        <v>AL621</v>
      </c>
      <c r="AW654" s="293">
        <f t="shared" si="116"/>
        <v>7</v>
      </c>
      <c r="AX654" s="285" t="str">
        <f t="shared" ca="1" si="122"/>
        <v>7. Ownership - Capital Costs</v>
      </c>
      <c r="AY654" s="293" t="s">
        <v>1570</v>
      </c>
      <c r="AZ654" s="285" t="s">
        <v>1601</v>
      </c>
      <c r="BA654" s="285">
        <v>2053</v>
      </c>
      <c r="BB654" s="285" t="str">
        <f t="shared" ca="1" si="120"/>
        <v>7_AL621_Environmental_management_containment_2053</v>
      </c>
      <c r="BC654" s="285" t="s">
        <v>574</v>
      </c>
      <c r="BD654" s="285"/>
      <c r="BE654" s="293" t="str">
        <f t="shared" si="117"/>
        <v>&gt;=0</v>
      </c>
      <c r="BF654" s="293" t="s">
        <v>84</v>
      </c>
      <c r="BG654" s="293" t="s">
        <v>84</v>
      </c>
    </row>
    <row r="655" spans="1:59" ht="13.5" hidden="1" thickBot="1">
      <c r="A655" s="197"/>
      <c r="B655" s="763"/>
      <c r="C655" s="247"/>
      <c r="D655" s="764"/>
      <c r="E655" s="556"/>
      <c r="F655" s="556"/>
      <c r="G655" s="556"/>
      <c r="H655" s="556"/>
      <c r="I655" s="556"/>
      <c r="J655" s="556"/>
      <c r="K655" s="556"/>
      <c r="L655" s="556"/>
      <c r="M655" s="556"/>
      <c r="N655" s="556"/>
      <c r="O655" s="556"/>
      <c r="P655" s="556"/>
      <c r="Q655" s="556"/>
      <c r="R655" s="556"/>
      <c r="S655" s="556"/>
      <c r="T655" s="556"/>
      <c r="U655" s="556"/>
      <c r="V655" s="556"/>
      <c r="W655" s="556"/>
      <c r="X655" s="556"/>
      <c r="Y655" s="556"/>
      <c r="Z655" s="556"/>
      <c r="AA655" s="556"/>
      <c r="AB655" s="556"/>
      <c r="AC655" s="556"/>
      <c r="AD655" s="557"/>
      <c r="AE655" s="557"/>
      <c r="AF655" s="557"/>
      <c r="AG655" s="557"/>
      <c r="AH655" s="557"/>
      <c r="AI655" s="557"/>
      <c r="AJ655" s="557"/>
      <c r="AK655" s="557"/>
      <c r="AL655" s="557"/>
      <c r="AM655" s="557"/>
      <c r="AN655" s="558"/>
      <c r="AP655" s="87" t="s">
        <v>859</v>
      </c>
      <c r="AT655" s="559" t="str">
        <f t="shared" ca="1" si="118"/>
        <v>AM</v>
      </c>
      <c r="AU655" s="559">
        <f t="shared" si="121"/>
        <v>621</v>
      </c>
      <c r="AV655" s="285" t="str">
        <f t="shared" ca="1" si="119"/>
        <v>AM621</v>
      </c>
      <c r="AW655" s="293">
        <f t="shared" si="116"/>
        <v>7</v>
      </c>
      <c r="AX655" s="285" t="str">
        <f t="shared" ca="1" si="122"/>
        <v>7. Ownership - Capital Costs</v>
      </c>
      <c r="AY655" s="293" t="s">
        <v>1570</v>
      </c>
      <c r="AZ655" s="285" t="s">
        <v>1601</v>
      </c>
      <c r="BA655" s="285">
        <v>2054</v>
      </c>
      <c r="BB655" s="285" t="str">
        <f t="shared" ca="1" si="120"/>
        <v>7_AM621_Environmental_management_containment_2054</v>
      </c>
      <c r="BC655" s="285" t="s">
        <v>574</v>
      </c>
      <c r="BD655" s="285"/>
      <c r="BE655" s="293" t="str">
        <f t="shared" si="117"/>
        <v>&gt;=0</v>
      </c>
      <c r="BF655" s="293" t="s">
        <v>84</v>
      </c>
      <c r="BG655" s="293" t="s">
        <v>84</v>
      </c>
    </row>
    <row r="656" spans="1:59" ht="13.5" hidden="1" thickBot="1">
      <c r="A656" s="197"/>
      <c r="B656" s="763"/>
      <c r="C656" s="247"/>
      <c r="D656" s="764"/>
      <c r="E656" s="556"/>
      <c r="F656" s="556"/>
      <c r="G656" s="556"/>
      <c r="H656" s="556"/>
      <c r="I656" s="556"/>
      <c r="J656" s="556"/>
      <c r="K656" s="556"/>
      <c r="L656" s="556"/>
      <c r="M656" s="556"/>
      <c r="N656" s="556"/>
      <c r="O656" s="556"/>
      <c r="P656" s="556"/>
      <c r="Q656" s="556"/>
      <c r="R656" s="556"/>
      <c r="S656" s="556"/>
      <c r="T656" s="556"/>
      <c r="U656" s="556"/>
      <c r="V656" s="556"/>
      <c r="W656" s="556"/>
      <c r="X656" s="556"/>
      <c r="Y656" s="556"/>
      <c r="Z656" s="556"/>
      <c r="AA656" s="556"/>
      <c r="AB656" s="556"/>
      <c r="AC656" s="556"/>
      <c r="AD656" s="557"/>
      <c r="AE656" s="557"/>
      <c r="AF656" s="557"/>
      <c r="AG656" s="557"/>
      <c r="AH656" s="557"/>
      <c r="AI656" s="557"/>
      <c r="AJ656" s="557"/>
      <c r="AK656" s="557"/>
      <c r="AL656" s="557"/>
      <c r="AM656" s="557"/>
      <c r="AN656" s="558"/>
      <c r="AP656" s="87" t="s">
        <v>859</v>
      </c>
      <c r="AT656" s="559" t="str">
        <f t="shared" ca="1" si="118"/>
        <v>AN</v>
      </c>
      <c r="AU656" s="559">
        <f t="shared" si="121"/>
        <v>621</v>
      </c>
      <c r="AV656" s="285" t="str">
        <f t="shared" ca="1" si="119"/>
        <v>AN621</v>
      </c>
      <c r="AW656" s="293">
        <v>7</v>
      </c>
      <c r="AX656" s="285" t="str">
        <f t="shared" ca="1" si="122"/>
        <v>7. Ownership - Capital Costs</v>
      </c>
      <c r="AY656" s="293" t="s">
        <v>1570</v>
      </c>
      <c r="AZ656" s="285" t="s">
        <v>1601</v>
      </c>
      <c r="BA656" s="285" t="s">
        <v>1572</v>
      </c>
      <c r="BB656" s="285" t="str">
        <f t="shared" ca="1" si="120"/>
        <v>7_AN621_Environmental_management_containment_Additional_Info</v>
      </c>
      <c r="BC656" s="293" t="s">
        <v>255</v>
      </c>
      <c r="BD656" s="293">
        <v>100</v>
      </c>
      <c r="BF656" s="293" t="s">
        <v>84</v>
      </c>
      <c r="BG656" s="293" t="s">
        <v>84</v>
      </c>
    </row>
    <row r="657" spans="1:59" ht="13.5" thickBot="1">
      <c r="A657" s="197">
        <f>+A621+1</f>
        <v>20</v>
      </c>
      <c r="B657" s="763"/>
      <c r="C657" s="247" t="s">
        <v>1602</v>
      </c>
      <c r="D657" s="764" t="s">
        <v>1569</v>
      </c>
      <c r="E657" s="540"/>
      <c r="F657" s="540"/>
      <c r="G657" s="540"/>
      <c r="H657" s="540"/>
      <c r="I657" s="540"/>
      <c r="J657" s="540"/>
      <c r="K657" s="540"/>
      <c r="L657" s="540"/>
      <c r="M657" s="540"/>
      <c r="N657" s="540"/>
      <c r="O657" s="540"/>
      <c r="P657" s="540"/>
      <c r="Q657" s="540"/>
      <c r="R657" s="540"/>
      <c r="S657" s="540"/>
      <c r="T657" s="540"/>
      <c r="U657" s="540"/>
      <c r="V657" s="540"/>
      <c r="W657" s="540"/>
      <c r="X657" s="540"/>
      <c r="Y657" s="540"/>
      <c r="Z657" s="540"/>
      <c r="AA657" s="540"/>
      <c r="AB657" s="540"/>
      <c r="AC657" s="540"/>
      <c r="AD657" s="541"/>
      <c r="AE657" s="541"/>
      <c r="AF657" s="541"/>
      <c r="AG657" s="541"/>
      <c r="AH657" s="541"/>
      <c r="AI657" s="541"/>
      <c r="AJ657" s="541"/>
      <c r="AK657" s="541"/>
      <c r="AL657" s="541"/>
      <c r="AM657" s="541"/>
      <c r="AN657" s="246"/>
      <c r="AR657" s="87" t="s">
        <v>40</v>
      </c>
      <c r="AS657" s="560" t="str">
        <f ca="1">SUBSTITUTE(CELL("address",E657),"$","")</f>
        <v>E657</v>
      </c>
      <c r="AT657" s="561" t="str">
        <f ca="1">CHAR(CODE(AS657))</f>
        <v>E</v>
      </c>
      <c r="AU657" s="561">
        <f>ROW(AS657)</f>
        <v>657</v>
      </c>
      <c r="AV657" s="562" t="str">
        <f ca="1">CONCATENATE(AT657&amp;AU657)</f>
        <v>E657</v>
      </c>
      <c r="AW657" s="555">
        <f t="shared" ref="AW657:AW691" si="123">$AW$5</f>
        <v>7</v>
      </c>
      <c r="AX657" s="562" t="str">
        <f t="shared" ca="1" si="122"/>
        <v>7. Ownership - Capital Costs</v>
      </c>
      <c r="AY657" s="555" t="s">
        <v>1570</v>
      </c>
      <c r="AZ657" s="562" t="s">
        <v>1603</v>
      </c>
      <c r="BA657" s="562">
        <v>2020</v>
      </c>
      <c r="BB657" s="562" t="str">
        <f ca="1">AW657&amp;"_"&amp;AV657&amp;"_"&amp;AZ657&amp;"_"&amp;BA657</f>
        <v>7_E657_Remaining_balance_of_plant_construction_2020</v>
      </c>
      <c r="BC657" s="562" t="s">
        <v>574</v>
      </c>
      <c r="BD657" s="562"/>
      <c r="BE657" s="555" t="str">
        <f t="shared" ref="BE657:BE691" si="124">"&gt;=0"</f>
        <v>&gt;=0</v>
      </c>
      <c r="BF657" s="555" t="s">
        <v>84</v>
      </c>
      <c r="BG657" s="555" t="s">
        <v>84</v>
      </c>
    </row>
    <row r="658" spans="1:59" ht="13.5" hidden="1" thickBot="1">
      <c r="A658" s="197"/>
      <c r="B658" s="763"/>
      <c r="C658" s="247"/>
      <c r="D658" s="764"/>
      <c r="E658" s="556"/>
      <c r="F658" s="556"/>
      <c r="G658" s="556"/>
      <c r="H658" s="556"/>
      <c r="I658" s="556"/>
      <c r="J658" s="556"/>
      <c r="K658" s="556"/>
      <c r="L658" s="556"/>
      <c r="M658" s="556"/>
      <c r="N658" s="556"/>
      <c r="O658" s="556"/>
      <c r="P658" s="556"/>
      <c r="Q658" s="556"/>
      <c r="R658" s="556"/>
      <c r="S658" s="556"/>
      <c r="T658" s="556"/>
      <c r="U658" s="556"/>
      <c r="V658" s="556"/>
      <c r="W658" s="556"/>
      <c r="X658" s="556"/>
      <c r="Y658" s="556"/>
      <c r="Z658" s="556"/>
      <c r="AA658" s="556"/>
      <c r="AB658" s="556"/>
      <c r="AC658" s="556"/>
      <c r="AD658" s="557"/>
      <c r="AE658" s="557"/>
      <c r="AF658" s="557"/>
      <c r="AG658" s="557"/>
      <c r="AH658" s="557"/>
      <c r="AI658" s="557"/>
      <c r="AJ658" s="557"/>
      <c r="AK658" s="557"/>
      <c r="AL658" s="557"/>
      <c r="AM658" s="557"/>
      <c r="AN658" s="558"/>
      <c r="AP658" s="87" t="s">
        <v>859</v>
      </c>
      <c r="AT658" s="559" t="str">
        <f t="shared" ref="AT658:AT692" ca="1" si="125">IF(AT657="Z","AA",IF(LEN(AT657)=1,CHAR(CODE(AT657)+1),IF(RIGHT(AT657,1)="Z",CHAR(CODE(LEFT(AT657,1))+1),LEFT(AT657,1))&amp;CHAR(65+MOD(CODE(RIGHT(AT657,1))+1-65,26))))</f>
        <v>F</v>
      </c>
      <c r="AU658" s="559">
        <f>AU657</f>
        <v>657</v>
      </c>
      <c r="AV658" s="285" t="str">
        <f t="shared" ref="AV658:AV692" ca="1" si="126">CONCATENATE(AT658&amp;AU658)</f>
        <v>F657</v>
      </c>
      <c r="AW658" s="293">
        <f t="shared" si="123"/>
        <v>7</v>
      </c>
      <c r="AX658" s="285" t="str">
        <f t="shared" ca="1" si="122"/>
        <v>7. Ownership - Capital Costs</v>
      </c>
      <c r="AY658" s="293" t="s">
        <v>1570</v>
      </c>
      <c r="AZ658" s="285" t="s">
        <v>1603</v>
      </c>
      <c r="BA658" s="285">
        <v>2021</v>
      </c>
      <c r="BB658" s="285" t="str">
        <f t="shared" ref="BB658:BB692" ca="1" si="127">AW658&amp;"_"&amp;AV658&amp;"_"&amp;AZ658&amp;"_"&amp;BA658</f>
        <v>7_F657_Remaining_balance_of_plant_construction_2021</v>
      </c>
      <c r="BC658" s="285" t="s">
        <v>574</v>
      </c>
      <c r="BD658" s="285"/>
      <c r="BE658" s="293" t="str">
        <f t="shared" si="124"/>
        <v>&gt;=0</v>
      </c>
      <c r="BF658" s="293" t="s">
        <v>84</v>
      </c>
      <c r="BG658" s="293" t="s">
        <v>84</v>
      </c>
    </row>
    <row r="659" spans="1:59" ht="13.5" hidden="1" thickBot="1">
      <c r="A659" s="197"/>
      <c r="B659" s="763"/>
      <c r="C659" s="247"/>
      <c r="D659" s="764"/>
      <c r="E659" s="556"/>
      <c r="F659" s="556"/>
      <c r="G659" s="556"/>
      <c r="H659" s="556"/>
      <c r="I659" s="556"/>
      <c r="J659" s="556"/>
      <c r="K659" s="556"/>
      <c r="L659" s="556"/>
      <c r="M659" s="556"/>
      <c r="N659" s="556"/>
      <c r="O659" s="556"/>
      <c r="P659" s="556"/>
      <c r="Q659" s="556"/>
      <c r="R659" s="556"/>
      <c r="S659" s="556"/>
      <c r="T659" s="556"/>
      <c r="U659" s="556"/>
      <c r="V659" s="556"/>
      <c r="W659" s="556"/>
      <c r="X659" s="556"/>
      <c r="Y659" s="556"/>
      <c r="Z659" s="556"/>
      <c r="AA659" s="556"/>
      <c r="AB659" s="556"/>
      <c r="AC659" s="556"/>
      <c r="AD659" s="557"/>
      <c r="AE659" s="557"/>
      <c r="AF659" s="557"/>
      <c r="AG659" s="557"/>
      <c r="AH659" s="557"/>
      <c r="AI659" s="557"/>
      <c r="AJ659" s="557"/>
      <c r="AK659" s="557"/>
      <c r="AL659" s="557"/>
      <c r="AM659" s="557"/>
      <c r="AN659" s="558"/>
      <c r="AP659" s="87" t="s">
        <v>859</v>
      </c>
      <c r="AT659" s="559" t="str">
        <f t="shared" ca="1" si="125"/>
        <v>G</v>
      </c>
      <c r="AU659" s="559">
        <f t="shared" ref="AU659:AU692" si="128">AU658</f>
        <v>657</v>
      </c>
      <c r="AV659" s="285" t="str">
        <f t="shared" ca="1" si="126"/>
        <v>G657</v>
      </c>
      <c r="AW659" s="293">
        <f t="shared" si="123"/>
        <v>7</v>
      </c>
      <c r="AX659" s="285" t="str">
        <f t="shared" ca="1" si="122"/>
        <v>7. Ownership - Capital Costs</v>
      </c>
      <c r="AY659" s="293" t="s">
        <v>1570</v>
      </c>
      <c r="AZ659" s="285" t="s">
        <v>1603</v>
      </c>
      <c r="BA659" s="285">
        <v>2022</v>
      </c>
      <c r="BB659" s="285" t="str">
        <f t="shared" ca="1" si="127"/>
        <v>7_G657_Remaining_balance_of_plant_construction_2022</v>
      </c>
      <c r="BC659" s="285" t="s">
        <v>574</v>
      </c>
      <c r="BD659" s="285"/>
      <c r="BE659" s="293" t="str">
        <f t="shared" si="124"/>
        <v>&gt;=0</v>
      </c>
      <c r="BF659" s="293" t="s">
        <v>84</v>
      </c>
      <c r="BG659" s="293" t="s">
        <v>84</v>
      </c>
    </row>
    <row r="660" spans="1:59" ht="13.5" hidden="1" thickBot="1">
      <c r="A660" s="197"/>
      <c r="B660" s="763"/>
      <c r="C660" s="247"/>
      <c r="D660" s="764"/>
      <c r="E660" s="556"/>
      <c r="F660" s="556"/>
      <c r="G660" s="556"/>
      <c r="H660" s="556"/>
      <c r="I660" s="556"/>
      <c r="J660" s="556"/>
      <c r="K660" s="556"/>
      <c r="L660" s="556"/>
      <c r="M660" s="556"/>
      <c r="N660" s="556"/>
      <c r="O660" s="556"/>
      <c r="P660" s="556"/>
      <c r="Q660" s="556"/>
      <c r="R660" s="556"/>
      <c r="S660" s="556"/>
      <c r="T660" s="556"/>
      <c r="U660" s="556"/>
      <c r="V660" s="556"/>
      <c r="W660" s="556"/>
      <c r="X660" s="556"/>
      <c r="Y660" s="556"/>
      <c r="Z660" s="556"/>
      <c r="AA660" s="556"/>
      <c r="AB660" s="556"/>
      <c r="AC660" s="556"/>
      <c r="AD660" s="557"/>
      <c r="AE660" s="557"/>
      <c r="AF660" s="557"/>
      <c r="AG660" s="557"/>
      <c r="AH660" s="557"/>
      <c r="AI660" s="557"/>
      <c r="AJ660" s="557"/>
      <c r="AK660" s="557"/>
      <c r="AL660" s="557"/>
      <c r="AM660" s="557"/>
      <c r="AN660" s="558"/>
      <c r="AP660" s="87" t="s">
        <v>859</v>
      </c>
      <c r="AT660" s="559" t="str">
        <f t="shared" ca="1" si="125"/>
        <v>H</v>
      </c>
      <c r="AU660" s="559">
        <f t="shared" si="128"/>
        <v>657</v>
      </c>
      <c r="AV660" s="285" t="str">
        <f t="shared" ca="1" si="126"/>
        <v>H657</v>
      </c>
      <c r="AW660" s="293">
        <f t="shared" si="123"/>
        <v>7</v>
      </c>
      <c r="AX660" s="285" t="str">
        <f t="shared" ca="1" si="122"/>
        <v>7. Ownership - Capital Costs</v>
      </c>
      <c r="AY660" s="293" t="s">
        <v>1570</v>
      </c>
      <c r="AZ660" s="285" t="s">
        <v>1603</v>
      </c>
      <c r="BA660" s="285">
        <v>2023</v>
      </c>
      <c r="BB660" s="285" t="str">
        <f t="shared" ca="1" si="127"/>
        <v>7_H657_Remaining_balance_of_plant_construction_2023</v>
      </c>
      <c r="BC660" s="285" t="s">
        <v>574</v>
      </c>
      <c r="BD660" s="285"/>
      <c r="BE660" s="293" t="str">
        <f t="shared" si="124"/>
        <v>&gt;=0</v>
      </c>
      <c r="BF660" s="293" t="s">
        <v>84</v>
      </c>
      <c r="BG660" s="293" t="s">
        <v>84</v>
      </c>
    </row>
    <row r="661" spans="1:59" ht="13.5" hidden="1" thickBot="1">
      <c r="A661" s="197"/>
      <c r="B661" s="763"/>
      <c r="C661" s="247"/>
      <c r="D661" s="764"/>
      <c r="E661" s="556"/>
      <c r="F661" s="556"/>
      <c r="G661" s="556"/>
      <c r="H661" s="556"/>
      <c r="I661" s="556"/>
      <c r="J661" s="556"/>
      <c r="K661" s="556"/>
      <c r="L661" s="556"/>
      <c r="M661" s="556"/>
      <c r="N661" s="556"/>
      <c r="O661" s="556"/>
      <c r="P661" s="556"/>
      <c r="Q661" s="556"/>
      <c r="R661" s="556"/>
      <c r="S661" s="556"/>
      <c r="T661" s="556"/>
      <c r="U661" s="556"/>
      <c r="V661" s="556"/>
      <c r="W661" s="556"/>
      <c r="X661" s="556"/>
      <c r="Y661" s="556"/>
      <c r="Z661" s="556"/>
      <c r="AA661" s="556"/>
      <c r="AB661" s="556"/>
      <c r="AC661" s="556"/>
      <c r="AD661" s="557"/>
      <c r="AE661" s="557"/>
      <c r="AF661" s="557"/>
      <c r="AG661" s="557"/>
      <c r="AH661" s="557"/>
      <c r="AI661" s="557"/>
      <c r="AJ661" s="557"/>
      <c r="AK661" s="557"/>
      <c r="AL661" s="557"/>
      <c r="AM661" s="557"/>
      <c r="AN661" s="558"/>
      <c r="AP661" s="87" t="s">
        <v>859</v>
      </c>
      <c r="AT661" s="559" t="str">
        <f t="shared" ca="1" si="125"/>
        <v>I</v>
      </c>
      <c r="AU661" s="559">
        <f t="shared" si="128"/>
        <v>657</v>
      </c>
      <c r="AV661" s="285" t="str">
        <f t="shared" ca="1" si="126"/>
        <v>I657</v>
      </c>
      <c r="AW661" s="293">
        <f t="shared" si="123"/>
        <v>7</v>
      </c>
      <c r="AX661" s="285" t="str">
        <f t="shared" ca="1" si="122"/>
        <v>7. Ownership - Capital Costs</v>
      </c>
      <c r="AY661" s="293" t="s">
        <v>1570</v>
      </c>
      <c r="AZ661" s="285" t="s">
        <v>1603</v>
      </c>
      <c r="BA661" s="285">
        <v>2024</v>
      </c>
      <c r="BB661" s="285" t="str">
        <f t="shared" ca="1" si="127"/>
        <v>7_I657_Remaining_balance_of_plant_construction_2024</v>
      </c>
      <c r="BC661" s="285" t="s">
        <v>574</v>
      </c>
      <c r="BD661" s="285"/>
      <c r="BE661" s="293" t="str">
        <f t="shared" si="124"/>
        <v>&gt;=0</v>
      </c>
      <c r="BF661" s="293" t="s">
        <v>84</v>
      </c>
      <c r="BG661" s="293" t="s">
        <v>84</v>
      </c>
    </row>
    <row r="662" spans="1:59" ht="13.5" hidden="1" thickBot="1">
      <c r="A662" s="197"/>
      <c r="B662" s="763"/>
      <c r="C662" s="247"/>
      <c r="D662" s="764"/>
      <c r="E662" s="556"/>
      <c r="F662" s="556"/>
      <c r="G662" s="556"/>
      <c r="H662" s="556"/>
      <c r="I662" s="556"/>
      <c r="J662" s="556"/>
      <c r="K662" s="556"/>
      <c r="L662" s="556"/>
      <c r="M662" s="556"/>
      <c r="N662" s="556"/>
      <c r="O662" s="556"/>
      <c r="P662" s="556"/>
      <c r="Q662" s="556"/>
      <c r="R662" s="556"/>
      <c r="S662" s="556"/>
      <c r="T662" s="556"/>
      <c r="U662" s="556"/>
      <c r="V662" s="556"/>
      <c r="W662" s="556"/>
      <c r="X662" s="556"/>
      <c r="Y662" s="556"/>
      <c r="Z662" s="556"/>
      <c r="AA662" s="556"/>
      <c r="AB662" s="556"/>
      <c r="AC662" s="556"/>
      <c r="AD662" s="557"/>
      <c r="AE662" s="557"/>
      <c r="AF662" s="557"/>
      <c r="AG662" s="557"/>
      <c r="AH662" s="557"/>
      <c r="AI662" s="557"/>
      <c r="AJ662" s="557"/>
      <c r="AK662" s="557"/>
      <c r="AL662" s="557"/>
      <c r="AM662" s="557"/>
      <c r="AN662" s="558"/>
      <c r="AP662" s="87" t="s">
        <v>859</v>
      </c>
      <c r="AT662" s="559" t="str">
        <f t="shared" ca="1" si="125"/>
        <v>J</v>
      </c>
      <c r="AU662" s="559">
        <f t="shared" si="128"/>
        <v>657</v>
      </c>
      <c r="AV662" s="285" t="str">
        <f t="shared" ca="1" si="126"/>
        <v>J657</v>
      </c>
      <c r="AW662" s="293">
        <f t="shared" si="123"/>
        <v>7</v>
      </c>
      <c r="AX662" s="285" t="str">
        <f t="shared" ca="1" si="122"/>
        <v>7. Ownership - Capital Costs</v>
      </c>
      <c r="AY662" s="293" t="s">
        <v>1570</v>
      </c>
      <c r="AZ662" s="285" t="s">
        <v>1603</v>
      </c>
      <c r="BA662" s="285">
        <v>2025</v>
      </c>
      <c r="BB662" s="285" t="str">
        <f t="shared" ca="1" si="127"/>
        <v>7_J657_Remaining_balance_of_plant_construction_2025</v>
      </c>
      <c r="BC662" s="285" t="s">
        <v>574</v>
      </c>
      <c r="BD662" s="285"/>
      <c r="BE662" s="293" t="str">
        <f t="shared" si="124"/>
        <v>&gt;=0</v>
      </c>
      <c r="BF662" s="293" t="s">
        <v>84</v>
      </c>
      <c r="BG662" s="293" t="s">
        <v>84</v>
      </c>
    </row>
    <row r="663" spans="1:59" ht="13.5" hidden="1" thickBot="1">
      <c r="A663" s="197"/>
      <c r="B663" s="763"/>
      <c r="C663" s="247"/>
      <c r="D663" s="764"/>
      <c r="E663" s="556"/>
      <c r="F663" s="556"/>
      <c r="G663" s="556"/>
      <c r="H663" s="556"/>
      <c r="I663" s="556"/>
      <c r="J663" s="556"/>
      <c r="K663" s="556"/>
      <c r="L663" s="556"/>
      <c r="M663" s="556"/>
      <c r="N663" s="556"/>
      <c r="O663" s="556"/>
      <c r="P663" s="556"/>
      <c r="Q663" s="556"/>
      <c r="R663" s="556"/>
      <c r="S663" s="556"/>
      <c r="T663" s="556"/>
      <c r="U663" s="556"/>
      <c r="V663" s="556"/>
      <c r="W663" s="556"/>
      <c r="X663" s="556"/>
      <c r="Y663" s="556"/>
      <c r="Z663" s="556"/>
      <c r="AA663" s="556"/>
      <c r="AB663" s="556"/>
      <c r="AC663" s="556"/>
      <c r="AD663" s="557"/>
      <c r="AE663" s="557"/>
      <c r="AF663" s="557"/>
      <c r="AG663" s="557"/>
      <c r="AH663" s="557"/>
      <c r="AI663" s="557"/>
      <c r="AJ663" s="557"/>
      <c r="AK663" s="557"/>
      <c r="AL663" s="557"/>
      <c r="AM663" s="557"/>
      <c r="AN663" s="558"/>
      <c r="AP663" s="87" t="s">
        <v>859</v>
      </c>
      <c r="AT663" s="559" t="str">
        <f t="shared" ca="1" si="125"/>
        <v>K</v>
      </c>
      <c r="AU663" s="559">
        <f t="shared" si="128"/>
        <v>657</v>
      </c>
      <c r="AV663" s="285" t="str">
        <f t="shared" ca="1" si="126"/>
        <v>K657</v>
      </c>
      <c r="AW663" s="293">
        <f t="shared" si="123"/>
        <v>7</v>
      </c>
      <c r="AX663" s="285" t="str">
        <f t="shared" ca="1" si="122"/>
        <v>7. Ownership - Capital Costs</v>
      </c>
      <c r="AY663" s="293" t="s">
        <v>1570</v>
      </c>
      <c r="AZ663" s="285" t="s">
        <v>1603</v>
      </c>
      <c r="BA663" s="285">
        <v>2026</v>
      </c>
      <c r="BB663" s="285" t="str">
        <f t="shared" ca="1" si="127"/>
        <v>7_K657_Remaining_balance_of_plant_construction_2026</v>
      </c>
      <c r="BC663" s="285" t="s">
        <v>574</v>
      </c>
      <c r="BD663" s="285"/>
      <c r="BE663" s="293" t="str">
        <f t="shared" si="124"/>
        <v>&gt;=0</v>
      </c>
      <c r="BF663" s="293" t="s">
        <v>84</v>
      </c>
      <c r="BG663" s="293" t="s">
        <v>84</v>
      </c>
    </row>
    <row r="664" spans="1:59" ht="13.5" hidden="1" thickBot="1">
      <c r="A664" s="197"/>
      <c r="B664" s="763"/>
      <c r="C664" s="247"/>
      <c r="D664" s="764"/>
      <c r="E664" s="556"/>
      <c r="F664" s="556"/>
      <c r="G664" s="556"/>
      <c r="H664" s="556"/>
      <c r="I664" s="556"/>
      <c r="J664" s="556"/>
      <c r="K664" s="556"/>
      <c r="L664" s="556"/>
      <c r="M664" s="556"/>
      <c r="N664" s="556"/>
      <c r="O664" s="556"/>
      <c r="P664" s="556"/>
      <c r="Q664" s="556"/>
      <c r="R664" s="556"/>
      <c r="S664" s="556"/>
      <c r="T664" s="556"/>
      <c r="U664" s="556"/>
      <c r="V664" s="556"/>
      <c r="W664" s="556"/>
      <c r="X664" s="556"/>
      <c r="Y664" s="556"/>
      <c r="Z664" s="556"/>
      <c r="AA664" s="556"/>
      <c r="AB664" s="556"/>
      <c r="AC664" s="556"/>
      <c r="AD664" s="557"/>
      <c r="AE664" s="557"/>
      <c r="AF664" s="557"/>
      <c r="AG664" s="557"/>
      <c r="AH664" s="557"/>
      <c r="AI664" s="557"/>
      <c r="AJ664" s="557"/>
      <c r="AK664" s="557"/>
      <c r="AL664" s="557"/>
      <c r="AM664" s="557"/>
      <c r="AN664" s="558"/>
      <c r="AP664" s="87" t="s">
        <v>859</v>
      </c>
      <c r="AT664" s="559" t="str">
        <f t="shared" ca="1" si="125"/>
        <v>L</v>
      </c>
      <c r="AU664" s="559">
        <f t="shared" si="128"/>
        <v>657</v>
      </c>
      <c r="AV664" s="285" t="str">
        <f t="shared" ca="1" si="126"/>
        <v>L657</v>
      </c>
      <c r="AW664" s="293">
        <f t="shared" si="123"/>
        <v>7</v>
      </c>
      <c r="AX664" s="285" t="str">
        <f t="shared" ca="1" si="122"/>
        <v>7. Ownership - Capital Costs</v>
      </c>
      <c r="AY664" s="293" t="s">
        <v>1570</v>
      </c>
      <c r="AZ664" s="285" t="s">
        <v>1603</v>
      </c>
      <c r="BA664" s="285">
        <v>2027</v>
      </c>
      <c r="BB664" s="285" t="str">
        <f t="shared" ca="1" si="127"/>
        <v>7_L657_Remaining_balance_of_plant_construction_2027</v>
      </c>
      <c r="BC664" s="285" t="s">
        <v>574</v>
      </c>
      <c r="BD664" s="285"/>
      <c r="BE664" s="293" t="str">
        <f t="shared" si="124"/>
        <v>&gt;=0</v>
      </c>
      <c r="BF664" s="293" t="s">
        <v>84</v>
      </c>
      <c r="BG664" s="293" t="s">
        <v>84</v>
      </c>
    </row>
    <row r="665" spans="1:59" ht="13.5" hidden="1" thickBot="1">
      <c r="A665" s="197"/>
      <c r="B665" s="763"/>
      <c r="C665" s="247"/>
      <c r="D665" s="764"/>
      <c r="E665" s="556"/>
      <c r="F665" s="556"/>
      <c r="G665" s="556"/>
      <c r="H665" s="556"/>
      <c r="I665" s="556"/>
      <c r="J665" s="556"/>
      <c r="K665" s="556"/>
      <c r="L665" s="556"/>
      <c r="M665" s="556"/>
      <c r="N665" s="556"/>
      <c r="O665" s="556"/>
      <c r="P665" s="556"/>
      <c r="Q665" s="556"/>
      <c r="R665" s="556"/>
      <c r="S665" s="556"/>
      <c r="T665" s="556"/>
      <c r="U665" s="556"/>
      <c r="V665" s="556"/>
      <c r="W665" s="556"/>
      <c r="X665" s="556"/>
      <c r="Y665" s="556"/>
      <c r="Z665" s="556"/>
      <c r="AA665" s="556"/>
      <c r="AB665" s="556"/>
      <c r="AC665" s="556"/>
      <c r="AD665" s="557"/>
      <c r="AE665" s="557"/>
      <c r="AF665" s="557"/>
      <c r="AG665" s="557"/>
      <c r="AH665" s="557"/>
      <c r="AI665" s="557"/>
      <c r="AJ665" s="557"/>
      <c r="AK665" s="557"/>
      <c r="AL665" s="557"/>
      <c r="AM665" s="557"/>
      <c r="AN665" s="558"/>
      <c r="AP665" s="87" t="s">
        <v>859</v>
      </c>
      <c r="AT665" s="559" t="str">
        <f t="shared" ca="1" si="125"/>
        <v>M</v>
      </c>
      <c r="AU665" s="559">
        <f t="shared" si="128"/>
        <v>657</v>
      </c>
      <c r="AV665" s="285" t="str">
        <f t="shared" ca="1" si="126"/>
        <v>M657</v>
      </c>
      <c r="AW665" s="293">
        <f t="shared" si="123"/>
        <v>7</v>
      </c>
      <c r="AX665" s="285" t="str">
        <f t="shared" ca="1" si="122"/>
        <v>7. Ownership - Capital Costs</v>
      </c>
      <c r="AY665" s="293" t="s">
        <v>1570</v>
      </c>
      <c r="AZ665" s="285" t="s">
        <v>1603</v>
      </c>
      <c r="BA665" s="285">
        <v>2028</v>
      </c>
      <c r="BB665" s="285" t="str">
        <f t="shared" ca="1" si="127"/>
        <v>7_M657_Remaining_balance_of_plant_construction_2028</v>
      </c>
      <c r="BC665" s="285" t="s">
        <v>574</v>
      </c>
      <c r="BD665" s="285"/>
      <c r="BE665" s="293" t="str">
        <f t="shared" si="124"/>
        <v>&gt;=0</v>
      </c>
      <c r="BF665" s="293" t="s">
        <v>84</v>
      </c>
      <c r="BG665" s="293" t="s">
        <v>84</v>
      </c>
    </row>
    <row r="666" spans="1:59" ht="13.5" hidden="1" thickBot="1">
      <c r="A666" s="197"/>
      <c r="B666" s="763"/>
      <c r="C666" s="247"/>
      <c r="D666" s="764"/>
      <c r="E666" s="556"/>
      <c r="F666" s="556"/>
      <c r="G666" s="556"/>
      <c r="H666" s="556"/>
      <c r="I666" s="556"/>
      <c r="J666" s="556"/>
      <c r="K666" s="556"/>
      <c r="L666" s="556"/>
      <c r="M666" s="556"/>
      <c r="N666" s="556"/>
      <c r="O666" s="556"/>
      <c r="P666" s="556"/>
      <c r="Q666" s="556"/>
      <c r="R666" s="556"/>
      <c r="S666" s="556"/>
      <c r="T666" s="556"/>
      <c r="U666" s="556"/>
      <c r="V666" s="556"/>
      <c r="W666" s="556"/>
      <c r="X666" s="556"/>
      <c r="Y666" s="556"/>
      <c r="Z666" s="556"/>
      <c r="AA666" s="556"/>
      <c r="AB666" s="556"/>
      <c r="AC666" s="556"/>
      <c r="AD666" s="557"/>
      <c r="AE666" s="557"/>
      <c r="AF666" s="557"/>
      <c r="AG666" s="557"/>
      <c r="AH666" s="557"/>
      <c r="AI666" s="557"/>
      <c r="AJ666" s="557"/>
      <c r="AK666" s="557"/>
      <c r="AL666" s="557"/>
      <c r="AM666" s="557"/>
      <c r="AN666" s="558"/>
      <c r="AP666" s="87" t="s">
        <v>859</v>
      </c>
      <c r="AT666" s="559" t="str">
        <f t="shared" ca="1" si="125"/>
        <v>N</v>
      </c>
      <c r="AU666" s="559">
        <f t="shared" si="128"/>
        <v>657</v>
      </c>
      <c r="AV666" s="285" t="str">
        <f t="shared" ca="1" si="126"/>
        <v>N657</v>
      </c>
      <c r="AW666" s="293">
        <f t="shared" si="123"/>
        <v>7</v>
      </c>
      <c r="AX666" s="285" t="str">
        <f t="shared" ca="1" si="122"/>
        <v>7. Ownership - Capital Costs</v>
      </c>
      <c r="AY666" s="293" t="s">
        <v>1570</v>
      </c>
      <c r="AZ666" s="285" t="s">
        <v>1603</v>
      </c>
      <c r="BA666" s="285">
        <v>2029</v>
      </c>
      <c r="BB666" s="285" t="str">
        <f t="shared" ca="1" si="127"/>
        <v>7_N657_Remaining_balance_of_plant_construction_2029</v>
      </c>
      <c r="BC666" s="285" t="s">
        <v>574</v>
      </c>
      <c r="BD666" s="285"/>
      <c r="BE666" s="293" t="str">
        <f t="shared" si="124"/>
        <v>&gt;=0</v>
      </c>
      <c r="BF666" s="293" t="s">
        <v>84</v>
      </c>
      <c r="BG666" s="293" t="s">
        <v>84</v>
      </c>
    </row>
    <row r="667" spans="1:59" ht="13.5" hidden="1" thickBot="1">
      <c r="A667" s="197"/>
      <c r="B667" s="763"/>
      <c r="C667" s="247"/>
      <c r="D667" s="764"/>
      <c r="E667" s="556"/>
      <c r="F667" s="556"/>
      <c r="G667" s="556"/>
      <c r="H667" s="556"/>
      <c r="I667" s="556"/>
      <c r="J667" s="556"/>
      <c r="K667" s="556"/>
      <c r="L667" s="556"/>
      <c r="M667" s="556"/>
      <c r="N667" s="556"/>
      <c r="O667" s="556"/>
      <c r="P667" s="556"/>
      <c r="Q667" s="556"/>
      <c r="R667" s="556"/>
      <c r="S667" s="556"/>
      <c r="T667" s="556"/>
      <c r="U667" s="556"/>
      <c r="V667" s="556"/>
      <c r="W667" s="556"/>
      <c r="X667" s="556"/>
      <c r="Y667" s="556"/>
      <c r="Z667" s="556"/>
      <c r="AA667" s="556"/>
      <c r="AB667" s="556"/>
      <c r="AC667" s="556"/>
      <c r="AD667" s="557"/>
      <c r="AE667" s="557"/>
      <c r="AF667" s="557"/>
      <c r="AG667" s="557"/>
      <c r="AH667" s="557"/>
      <c r="AI667" s="557"/>
      <c r="AJ667" s="557"/>
      <c r="AK667" s="557"/>
      <c r="AL667" s="557"/>
      <c r="AM667" s="557"/>
      <c r="AN667" s="558"/>
      <c r="AP667" s="87" t="s">
        <v>859</v>
      </c>
      <c r="AT667" s="559" t="str">
        <f t="shared" ca="1" si="125"/>
        <v>O</v>
      </c>
      <c r="AU667" s="559">
        <f t="shared" si="128"/>
        <v>657</v>
      </c>
      <c r="AV667" s="285" t="str">
        <f t="shared" ca="1" si="126"/>
        <v>O657</v>
      </c>
      <c r="AW667" s="293">
        <f t="shared" si="123"/>
        <v>7</v>
      </c>
      <c r="AX667" s="285" t="str">
        <f t="shared" ca="1" si="122"/>
        <v>7. Ownership - Capital Costs</v>
      </c>
      <c r="AY667" s="293" t="s">
        <v>1570</v>
      </c>
      <c r="AZ667" s="285" t="s">
        <v>1603</v>
      </c>
      <c r="BA667" s="285">
        <v>2030</v>
      </c>
      <c r="BB667" s="285" t="str">
        <f t="shared" ca="1" si="127"/>
        <v>7_O657_Remaining_balance_of_plant_construction_2030</v>
      </c>
      <c r="BC667" s="285" t="s">
        <v>574</v>
      </c>
      <c r="BD667" s="285"/>
      <c r="BE667" s="293" t="str">
        <f t="shared" si="124"/>
        <v>&gt;=0</v>
      </c>
      <c r="BF667" s="293" t="s">
        <v>84</v>
      </c>
      <c r="BG667" s="293" t="s">
        <v>84</v>
      </c>
    </row>
    <row r="668" spans="1:59" ht="13.5" hidden="1" thickBot="1">
      <c r="A668" s="197"/>
      <c r="B668" s="763"/>
      <c r="C668" s="247"/>
      <c r="D668" s="764"/>
      <c r="E668" s="556"/>
      <c r="F668" s="556"/>
      <c r="G668" s="556"/>
      <c r="H668" s="556"/>
      <c r="I668" s="556"/>
      <c r="J668" s="556"/>
      <c r="K668" s="556"/>
      <c r="L668" s="556"/>
      <c r="M668" s="556"/>
      <c r="N668" s="556"/>
      <c r="O668" s="556"/>
      <c r="P668" s="556"/>
      <c r="Q668" s="556"/>
      <c r="R668" s="556"/>
      <c r="S668" s="556"/>
      <c r="T668" s="556"/>
      <c r="U668" s="556"/>
      <c r="V668" s="556"/>
      <c r="W668" s="556"/>
      <c r="X668" s="556"/>
      <c r="Y668" s="556"/>
      <c r="Z668" s="556"/>
      <c r="AA668" s="556"/>
      <c r="AB668" s="556"/>
      <c r="AC668" s="556"/>
      <c r="AD668" s="557"/>
      <c r="AE668" s="557"/>
      <c r="AF668" s="557"/>
      <c r="AG668" s="557"/>
      <c r="AH668" s="557"/>
      <c r="AI668" s="557"/>
      <c r="AJ668" s="557"/>
      <c r="AK668" s="557"/>
      <c r="AL668" s="557"/>
      <c r="AM668" s="557"/>
      <c r="AN668" s="558"/>
      <c r="AP668" s="87" t="s">
        <v>859</v>
      </c>
      <c r="AT668" s="559" t="str">
        <f t="shared" ca="1" si="125"/>
        <v>P</v>
      </c>
      <c r="AU668" s="559">
        <f t="shared" si="128"/>
        <v>657</v>
      </c>
      <c r="AV668" s="285" t="str">
        <f t="shared" ca="1" si="126"/>
        <v>P657</v>
      </c>
      <c r="AW668" s="293">
        <f t="shared" si="123"/>
        <v>7</v>
      </c>
      <c r="AX668" s="285" t="str">
        <f t="shared" ca="1" si="122"/>
        <v>7. Ownership - Capital Costs</v>
      </c>
      <c r="AY668" s="293" t="s">
        <v>1570</v>
      </c>
      <c r="AZ668" s="285" t="s">
        <v>1603</v>
      </c>
      <c r="BA668" s="285">
        <v>2031</v>
      </c>
      <c r="BB668" s="285" t="str">
        <f t="shared" ca="1" si="127"/>
        <v>7_P657_Remaining_balance_of_plant_construction_2031</v>
      </c>
      <c r="BC668" s="285" t="s">
        <v>574</v>
      </c>
      <c r="BD668" s="285"/>
      <c r="BE668" s="293" t="str">
        <f t="shared" si="124"/>
        <v>&gt;=0</v>
      </c>
      <c r="BF668" s="293" t="s">
        <v>84</v>
      </c>
      <c r="BG668" s="293" t="s">
        <v>84</v>
      </c>
    </row>
    <row r="669" spans="1:59" ht="13.5" hidden="1" thickBot="1">
      <c r="A669" s="197"/>
      <c r="B669" s="763"/>
      <c r="C669" s="247"/>
      <c r="D669" s="764"/>
      <c r="E669" s="556"/>
      <c r="F669" s="556"/>
      <c r="G669" s="556"/>
      <c r="H669" s="556"/>
      <c r="I669" s="556"/>
      <c r="J669" s="556"/>
      <c r="K669" s="556"/>
      <c r="L669" s="556"/>
      <c r="M669" s="556"/>
      <c r="N669" s="556"/>
      <c r="O669" s="556"/>
      <c r="P669" s="556"/>
      <c r="Q669" s="556"/>
      <c r="R669" s="556"/>
      <c r="S669" s="556"/>
      <c r="T669" s="556"/>
      <c r="U669" s="556"/>
      <c r="V669" s="556"/>
      <c r="W669" s="556"/>
      <c r="X669" s="556"/>
      <c r="Y669" s="556"/>
      <c r="Z669" s="556"/>
      <c r="AA669" s="556"/>
      <c r="AB669" s="556"/>
      <c r="AC669" s="556"/>
      <c r="AD669" s="557"/>
      <c r="AE669" s="557"/>
      <c r="AF669" s="557"/>
      <c r="AG669" s="557"/>
      <c r="AH669" s="557"/>
      <c r="AI669" s="557"/>
      <c r="AJ669" s="557"/>
      <c r="AK669" s="557"/>
      <c r="AL669" s="557"/>
      <c r="AM669" s="557"/>
      <c r="AN669" s="558"/>
      <c r="AP669" s="87" t="s">
        <v>859</v>
      </c>
      <c r="AT669" s="559" t="str">
        <f t="shared" ca="1" si="125"/>
        <v>Q</v>
      </c>
      <c r="AU669" s="559">
        <f t="shared" si="128"/>
        <v>657</v>
      </c>
      <c r="AV669" s="285" t="str">
        <f t="shared" ca="1" si="126"/>
        <v>Q657</v>
      </c>
      <c r="AW669" s="293">
        <f t="shared" si="123"/>
        <v>7</v>
      </c>
      <c r="AX669" s="285" t="str">
        <f t="shared" ca="1" si="122"/>
        <v>7. Ownership - Capital Costs</v>
      </c>
      <c r="AY669" s="293" t="s">
        <v>1570</v>
      </c>
      <c r="AZ669" s="285" t="s">
        <v>1603</v>
      </c>
      <c r="BA669" s="285">
        <v>2032</v>
      </c>
      <c r="BB669" s="285" t="str">
        <f t="shared" ca="1" si="127"/>
        <v>7_Q657_Remaining_balance_of_plant_construction_2032</v>
      </c>
      <c r="BC669" s="285" t="s">
        <v>574</v>
      </c>
      <c r="BD669" s="285"/>
      <c r="BE669" s="293" t="str">
        <f t="shared" si="124"/>
        <v>&gt;=0</v>
      </c>
      <c r="BF669" s="293" t="s">
        <v>84</v>
      </c>
      <c r="BG669" s="293" t="s">
        <v>84</v>
      </c>
    </row>
    <row r="670" spans="1:59" ht="13.5" hidden="1" thickBot="1">
      <c r="A670" s="197"/>
      <c r="B670" s="763"/>
      <c r="C670" s="247"/>
      <c r="D670" s="764"/>
      <c r="E670" s="556"/>
      <c r="F670" s="556"/>
      <c r="G670" s="556"/>
      <c r="H670" s="556"/>
      <c r="I670" s="556"/>
      <c r="J670" s="556"/>
      <c r="K670" s="556"/>
      <c r="L670" s="556"/>
      <c r="M670" s="556"/>
      <c r="N670" s="556"/>
      <c r="O670" s="556"/>
      <c r="P670" s="556"/>
      <c r="Q670" s="556"/>
      <c r="R670" s="556"/>
      <c r="S670" s="556"/>
      <c r="T670" s="556"/>
      <c r="U670" s="556"/>
      <c r="V670" s="556"/>
      <c r="W670" s="556"/>
      <c r="X670" s="556"/>
      <c r="Y670" s="556"/>
      <c r="Z670" s="556"/>
      <c r="AA670" s="556"/>
      <c r="AB670" s="556"/>
      <c r="AC670" s="556"/>
      <c r="AD670" s="557"/>
      <c r="AE670" s="557"/>
      <c r="AF670" s="557"/>
      <c r="AG670" s="557"/>
      <c r="AH670" s="557"/>
      <c r="AI670" s="557"/>
      <c r="AJ670" s="557"/>
      <c r="AK670" s="557"/>
      <c r="AL670" s="557"/>
      <c r="AM670" s="557"/>
      <c r="AN670" s="558"/>
      <c r="AP670" s="87" t="s">
        <v>859</v>
      </c>
      <c r="AT670" s="559" t="str">
        <f t="shared" ca="1" si="125"/>
        <v>R</v>
      </c>
      <c r="AU670" s="559">
        <f t="shared" si="128"/>
        <v>657</v>
      </c>
      <c r="AV670" s="285" t="str">
        <f t="shared" ca="1" si="126"/>
        <v>R657</v>
      </c>
      <c r="AW670" s="293">
        <f t="shared" si="123"/>
        <v>7</v>
      </c>
      <c r="AX670" s="285" t="str">
        <f t="shared" ca="1" si="122"/>
        <v>7. Ownership - Capital Costs</v>
      </c>
      <c r="AY670" s="293" t="s">
        <v>1570</v>
      </c>
      <c r="AZ670" s="285" t="s">
        <v>1603</v>
      </c>
      <c r="BA670" s="285">
        <v>2033</v>
      </c>
      <c r="BB670" s="285" t="str">
        <f t="shared" ca="1" si="127"/>
        <v>7_R657_Remaining_balance_of_plant_construction_2033</v>
      </c>
      <c r="BC670" s="285" t="s">
        <v>574</v>
      </c>
      <c r="BD670" s="285"/>
      <c r="BE670" s="293" t="str">
        <f t="shared" si="124"/>
        <v>&gt;=0</v>
      </c>
      <c r="BF670" s="293" t="s">
        <v>84</v>
      </c>
      <c r="BG670" s="293" t="s">
        <v>84</v>
      </c>
    </row>
    <row r="671" spans="1:59" ht="13.5" hidden="1" thickBot="1">
      <c r="A671" s="197"/>
      <c r="B671" s="763"/>
      <c r="C671" s="247"/>
      <c r="D671" s="764"/>
      <c r="E671" s="556"/>
      <c r="F671" s="556"/>
      <c r="G671" s="556"/>
      <c r="H671" s="556"/>
      <c r="I671" s="556"/>
      <c r="J671" s="556"/>
      <c r="K671" s="556"/>
      <c r="L671" s="556"/>
      <c r="M671" s="556"/>
      <c r="N671" s="556"/>
      <c r="O671" s="556"/>
      <c r="P671" s="556"/>
      <c r="Q671" s="556"/>
      <c r="R671" s="556"/>
      <c r="S671" s="556"/>
      <c r="T671" s="556"/>
      <c r="U671" s="556"/>
      <c r="V671" s="556"/>
      <c r="W671" s="556"/>
      <c r="X671" s="556"/>
      <c r="Y671" s="556"/>
      <c r="Z671" s="556"/>
      <c r="AA671" s="556"/>
      <c r="AB671" s="556"/>
      <c r="AC671" s="556"/>
      <c r="AD671" s="557"/>
      <c r="AE671" s="557"/>
      <c r="AF671" s="557"/>
      <c r="AG671" s="557"/>
      <c r="AH671" s="557"/>
      <c r="AI671" s="557"/>
      <c r="AJ671" s="557"/>
      <c r="AK671" s="557"/>
      <c r="AL671" s="557"/>
      <c r="AM671" s="557"/>
      <c r="AN671" s="558"/>
      <c r="AP671" s="87" t="s">
        <v>859</v>
      </c>
      <c r="AT671" s="559" t="str">
        <f t="shared" ca="1" si="125"/>
        <v>S</v>
      </c>
      <c r="AU671" s="559">
        <f t="shared" si="128"/>
        <v>657</v>
      </c>
      <c r="AV671" s="285" t="str">
        <f t="shared" ca="1" si="126"/>
        <v>S657</v>
      </c>
      <c r="AW671" s="293">
        <f t="shared" si="123"/>
        <v>7</v>
      </c>
      <c r="AX671" s="285" t="str">
        <f t="shared" ca="1" si="122"/>
        <v>7. Ownership - Capital Costs</v>
      </c>
      <c r="AY671" s="293" t="s">
        <v>1570</v>
      </c>
      <c r="AZ671" s="285" t="s">
        <v>1603</v>
      </c>
      <c r="BA671" s="285">
        <v>2034</v>
      </c>
      <c r="BB671" s="285" t="str">
        <f t="shared" ca="1" si="127"/>
        <v>7_S657_Remaining_balance_of_plant_construction_2034</v>
      </c>
      <c r="BC671" s="285" t="s">
        <v>574</v>
      </c>
      <c r="BD671" s="285"/>
      <c r="BE671" s="293" t="str">
        <f t="shared" si="124"/>
        <v>&gt;=0</v>
      </c>
      <c r="BF671" s="293" t="s">
        <v>84</v>
      </c>
      <c r="BG671" s="293" t="s">
        <v>84</v>
      </c>
    </row>
    <row r="672" spans="1:59" ht="13.5" hidden="1" thickBot="1">
      <c r="A672" s="197"/>
      <c r="B672" s="763"/>
      <c r="C672" s="247"/>
      <c r="D672" s="764"/>
      <c r="E672" s="556"/>
      <c r="F672" s="556"/>
      <c r="G672" s="556"/>
      <c r="H672" s="556"/>
      <c r="I672" s="556"/>
      <c r="J672" s="556"/>
      <c r="K672" s="556"/>
      <c r="L672" s="556"/>
      <c r="M672" s="556"/>
      <c r="N672" s="556"/>
      <c r="O672" s="556"/>
      <c r="P672" s="556"/>
      <c r="Q672" s="556"/>
      <c r="R672" s="556"/>
      <c r="S672" s="556"/>
      <c r="T672" s="556"/>
      <c r="U672" s="556"/>
      <c r="V672" s="556"/>
      <c r="W672" s="556"/>
      <c r="X672" s="556"/>
      <c r="Y672" s="556"/>
      <c r="Z672" s="556"/>
      <c r="AA672" s="556"/>
      <c r="AB672" s="556"/>
      <c r="AC672" s="556"/>
      <c r="AD672" s="557"/>
      <c r="AE672" s="557"/>
      <c r="AF672" s="557"/>
      <c r="AG672" s="557"/>
      <c r="AH672" s="557"/>
      <c r="AI672" s="557"/>
      <c r="AJ672" s="557"/>
      <c r="AK672" s="557"/>
      <c r="AL672" s="557"/>
      <c r="AM672" s="557"/>
      <c r="AN672" s="558"/>
      <c r="AP672" s="87" t="s">
        <v>859</v>
      </c>
      <c r="AT672" s="559" t="str">
        <f t="shared" ca="1" si="125"/>
        <v>T</v>
      </c>
      <c r="AU672" s="559">
        <f t="shared" si="128"/>
        <v>657</v>
      </c>
      <c r="AV672" s="285" t="str">
        <f t="shared" ca="1" si="126"/>
        <v>T657</v>
      </c>
      <c r="AW672" s="293">
        <f t="shared" si="123"/>
        <v>7</v>
      </c>
      <c r="AX672" s="285" t="str">
        <f t="shared" ca="1" si="122"/>
        <v>7. Ownership - Capital Costs</v>
      </c>
      <c r="AY672" s="293" t="s">
        <v>1570</v>
      </c>
      <c r="AZ672" s="285" t="s">
        <v>1603</v>
      </c>
      <c r="BA672" s="285">
        <v>2035</v>
      </c>
      <c r="BB672" s="285" t="str">
        <f t="shared" ca="1" si="127"/>
        <v>7_T657_Remaining_balance_of_plant_construction_2035</v>
      </c>
      <c r="BC672" s="285" t="s">
        <v>574</v>
      </c>
      <c r="BD672" s="285"/>
      <c r="BE672" s="293" t="str">
        <f t="shared" si="124"/>
        <v>&gt;=0</v>
      </c>
      <c r="BF672" s="293" t="s">
        <v>84</v>
      </c>
      <c r="BG672" s="293" t="s">
        <v>84</v>
      </c>
    </row>
    <row r="673" spans="1:59" ht="13.5" hidden="1" thickBot="1">
      <c r="A673" s="197"/>
      <c r="B673" s="763"/>
      <c r="C673" s="247"/>
      <c r="D673" s="764"/>
      <c r="E673" s="556"/>
      <c r="F673" s="556"/>
      <c r="G673" s="556"/>
      <c r="H673" s="556"/>
      <c r="I673" s="556"/>
      <c r="J673" s="556"/>
      <c r="K673" s="556"/>
      <c r="L673" s="556"/>
      <c r="M673" s="556"/>
      <c r="N673" s="556"/>
      <c r="O673" s="556"/>
      <c r="P673" s="556"/>
      <c r="Q673" s="556"/>
      <c r="R673" s="556"/>
      <c r="S673" s="556"/>
      <c r="T673" s="556"/>
      <c r="U673" s="556"/>
      <c r="V673" s="556"/>
      <c r="W673" s="556"/>
      <c r="X673" s="556"/>
      <c r="Y673" s="556"/>
      <c r="Z673" s="556"/>
      <c r="AA673" s="556"/>
      <c r="AB673" s="556"/>
      <c r="AC673" s="556"/>
      <c r="AD673" s="557"/>
      <c r="AE673" s="557"/>
      <c r="AF673" s="557"/>
      <c r="AG673" s="557"/>
      <c r="AH673" s="557"/>
      <c r="AI673" s="557"/>
      <c r="AJ673" s="557"/>
      <c r="AK673" s="557"/>
      <c r="AL673" s="557"/>
      <c r="AM673" s="557"/>
      <c r="AN673" s="558"/>
      <c r="AP673" s="87" t="s">
        <v>859</v>
      </c>
      <c r="AT673" s="559" t="str">
        <f t="shared" ca="1" si="125"/>
        <v>U</v>
      </c>
      <c r="AU673" s="559">
        <f t="shared" si="128"/>
        <v>657</v>
      </c>
      <c r="AV673" s="285" t="str">
        <f t="shared" ca="1" si="126"/>
        <v>U657</v>
      </c>
      <c r="AW673" s="293">
        <f t="shared" si="123"/>
        <v>7</v>
      </c>
      <c r="AX673" s="285" t="str">
        <f t="shared" ca="1" si="122"/>
        <v>7. Ownership - Capital Costs</v>
      </c>
      <c r="AY673" s="293" t="s">
        <v>1570</v>
      </c>
      <c r="AZ673" s="285" t="s">
        <v>1603</v>
      </c>
      <c r="BA673" s="285">
        <v>2036</v>
      </c>
      <c r="BB673" s="285" t="str">
        <f t="shared" ca="1" si="127"/>
        <v>7_U657_Remaining_balance_of_plant_construction_2036</v>
      </c>
      <c r="BC673" s="285" t="s">
        <v>574</v>
      </c>
      <c r="BD673" s="285"/>
      <c r="BE673" s="293" t="str">
        <f t="shared" si="124"/>
        <v>&gt;=0</v>
      </c>
      <c r="BF673" s="293" t="s">
        <v>84</v>
      </c>
      <c r="BG673" s="293" t="s">
        <v>84</v>
      </c>
    </row>
    <row r="674" spans="1:59" ht="13.5" hidden="1" thickBot="1">
      <c r="A674" s="197"/>
      <c r="B674" s="763"/>
      <c r="C674" s="247"/>
      <c r="D674" s="764"/>
      <c r="E674" s="556"/>
      <c r="F674" s="556"/>
      <c r="G674" s="556"/>
      <c r="H674" s="556"/>
      <c r="I674" s="556"/>
      <c r="J674" s="556"/>
      <c r="K674" s="556"/>
      <c r="L674" s="556"/>
      <c r="M674" s="556"/>
      <c r="N674" s="556"/>
      <c r="O674" s="556"/>
      <c r="P674" s="556"/>
      <c r="Q674" s="556"/>
      <c r="R674" s="556"/>
      <c r="S674" s="556"/>
      <c r="T674" s="556"/>
      <c r="U674" s="556"/>
      <c r="V674" s="556"/>
      <c r="W674" s="556"/>
      <c r="X674" s="556"/>
      <c r="Y674" s="556"/>
      <c r="Z674" s="556"/>
      <c r="AA674" s="556"/>
      <c r="AB674" s="556"/>
      <c r="AC674" s="556"/>
      <c r="AD674" s="557"/>
      <c r="AE674" s="557"/>
      <c r="AF674" s="557"/>
      <c r="AG674" s="557"/>
      <c r="AH674" s="557"/>
      <c r="AI674" s="557"/>
      <c r="AJ674" s="557"/>
      <c r="AK674" s="557"/>
      <c r="AL674" s="557"/>
      <c r="AM674" s="557"/>
      <c r="AN674" s="558"/>
      <c r="AP674" s="87" t="s">
        <v>859</v>
      </c>
      <c r="AT674" s="559" t="str">
        <f t="shared" ca="1" si="125"/>
        <v>V</v>
      </c>
      <c r="AU674" s="559">
        <f t="shared" si="128"/>
        <v>657</v>
      </c>
      <c r="AV674" s="285" t="str">
        <f t="shared" ca="1" si="126"/>
        <v>V657</v>
      </c>
      <c r="AW674" s="293">
        <f t="shared" si="123"/>
        <v>7</v>
      </c>
      <c r="AX674" s="285" t="str">
        <f t="shared" ca="1" si="122"/>
        <v>7. Ownership - Capital Costs</v>
      </c>
      <c r="AY674" s="293" t="s">
        <v>1570</v>
      </c>
      <c r="AZ674" s="285" t="s">
        <v>1603</v>
      </c>
      <c r="BA674" s="285">
        <v>2037</v>
      </c>
      <c r="BB674" s="285" t="str">
        <f t="shared" ca="1" si="127"/>
        <v>7_V657_Remaining_balance_of_plant_construction_2037</v>
      </c>
      <c r="BC674" s="285" t="s">
        <v>574</v>
      </c>
      <c r="BD674" s="285"/>
      <c r="BE674" s="293" t="str">
        <f t="shared" si="124"/>
        <v>&gt;=0</v>
      </c>
      <c r="BF674" s="293" t="s">
        <v>84</v>
      </c>
      <c r="BG674" s="293" t="s">
        <v>84</v>
      </c>
    </row>
    <row r="675" spans="1:59" ht="13.5" hidden="1" thickBot="1">
      <c r="A675" s="197"/>
      <c r="B675" s="763"/>
      <c r="C675" s="247"/>
      <c r="D675" s="764"/>
      <c r="E675" s="556"/>
      <c r="F675" s="556"/>
      <c r="G675" s="556"/>
      <c r="H675" s="556"/>
      <c r="I675" s="556"/>
      <c r="J675" s="556"/>
      <c r="K675" s="556"/>
      <c r="L675" s="556"/>
      <c r="M675" s="556"/>
      <c r="N675" s="556"/>
      <c r="O675" s="556"/>
      <c r="P675" s="556"/>
      <c r="Q675" s="556"/>
      <c r="R675" s="556"/>
      <c r="S675" s="556"/>
      <c r="T675" s="556"/>
      <c r="U675" s="556"/>
      <c r="V675" s="556"/>
      <c r="W675" s="556"/>
      <c r="X675" s="556"/>
      <c r="Y675" s="556"/>
      <c r="Z675" s="556"/>
      <c r="AA675" s="556"/>
      <c r="AB675" s="556"/>
      <c r="AC675" s="556"/>
      <c r="AD675" s="557"/>
      <c r="AE675" s="557"/>
      <c r="AF675" s="557"/>
      <c r="AG675" s="557"/>
      <c r="AH675" s="557"/>
      <c r="AI675" s="557"/>
      <c r="AJ675" s="557"/>
      <c r="AK675" s="557"/>
      <c r="AL675" s="557"/>
      <c r="AM675" s="557"/>
      <c r="AN675" s="558"/>
      <c r="AP675" s="87" t="s">
        <v>859</v>
      </c>
      <c r="AT675" s="559" t="str">
        <f t="shared" ca="1" si="125"/>
        <v>W</v>
      </c>
      <c r="AU675" s="559">
        <f t="shared" si="128"/>
        <v>657</v>
      </c>
      <c r="AV675" s="285" t="str">
        <f t="shared" ca="1" si="126"/>
        <v>W657</v>
      </c>
      <c r="AW675" s="293">
        <f t="shared" si="123"/>
        <v>7</v>
      </c>
      <c r="AX675" s="285" t="str">
        <f t="shared" ca="1" si="122"/>
        <v>7. Ownership - Capital Costs</v>
      </c>
      <c r="AY675" s="293" t="s">
        <v>1570</v>
      </c>
      <c r="AZ675" s="285" t="s">
        <v>1603</v>
      </c>
      <c r="BA675" s="285">
        <v>2038</v>
      </c>
      <c r="BB675" s="285" t="str">
        <f t="shared" ca="1" si="127"/>
        <v>7_W657_Remaining_balance_of_plant_construction_2038</v>
      </c>
      <c r="BC675" s="285" t="s">
        <v>574</v>
      </c>
      <c r="BD675" s="285"/>
      <c r="BE675" s="293" t="str">
        <f t="shared" si="124"/>
        <v>&gt;=0</v>
      </c>
      <c r="BF675" s="293" t="s">
        <v>84</v>
      </c>
      <c r="BG675" s="293" t="s">
        <v>84</v>
      </c>
    </row>
    <row r="676" spans="1:59" ht="13.5" hidden="1" thickBot="1">
      <c r="A676" s="197"/>
      <c r="B676" s="763"/>
      <c r="C676" s="247"/>
      <c r="D676" s="764"/>
      <c r="E676" s="556"/>
      <c r="F676" s="556"/>
      <c r="G676" s="556"/>
      <c r="H676" s="556"/>
      <c r="I676" s="556"/>
      <c r="J676" s="556"/>
      <c r="K676" s="556"/>
      <c r="L676" s="556"/>
      <c r="M676" s="556"/>
      <c r="N676" s="556"/>
      <c r="O676" s="556"/>
      <c r="P676" s="556"/>
      <c r="Q676" s="556"/>
      <c r="R676" s="556"/>
      <c r="S676" s="556"/>
      <c r="T676" s="556"/>
      <c r="U676" s="556"/>
      <c r="V676" s="556"/>
      <c r="W676" s="556"/>
      <c r="X676" s="556"/>
      <c r="Y676" s="556"/>
      <c r="Z676" s="556"/>
      <c r="AA676" s="556"/>
      <c r="AB676" s="556"/>
      <c r="AC676" s="556"/>
      <c r="AD676" s="557"/>
      <c r="AE676" s="557"/>
      <c r="AF676" s="557"/>
      <c r="AG676" s="557"/>
      <c r="AH676" s="557"/>
      <c r="AI676" s="557"/>
      <c r="AJ676" s="557"/>
      <c r="AK676" s="557"/>
      <c r="AL676" s="557"/>
      <c r="AM676" s="557"/>
      <c r="AN676" s="558"/>
      <c r="AP676" s="87" t="s">
        <v>859</v>
      </c>
      <c r="AT676" s="559" t="str">
        <f t="shared" ca="1" si="125"/>
        <v>X</v>
      </c>
      <c r="AU676" s="559">
        <f t="shared" si="128"/>
        <v>657</v>
      </c>
      <c r="AV676" s="285" t="str">
        <f t="shared" ca="1" si="126"/>
        <v>X657</v>
      </c>
      <c r="AW676" s="293">
        <f t="shared" si="123"/>
        <v>7</v>
      </c>
      <c r="AX676" s="285" t="str">
        <f t="shared" ca="1" si="122"/>
        <v>7. Ownership - Capital Costs</v>
      </c>
      <c r="AY676" s="293" t="s">
        <v>1570</v>
      </c>
      <c r="AZ676" s="285" t="s">
        <v>1603</v>
      </c>
      <c r="BA676" s="285">
        <v>2039</v>
      </c>
      <c r="BB676" s="285" t="str">
        <f t="shared" ca="1" si="127"/>
        <v>7_X657_Remaining_balance_of_plant_construction_2039</v>
      </c>
      <c r="BC676" s="285" t="s">
        <v>574</v>
      </c>
      <c r="BD676" s="285"/>
      <c r="BE676" s="293" t="str">
        <f t="shared" si="124"/>
        <v>&gt;=0</v>
      </c>
      <c r="BF676" s="293" t="s">
        <v>84</v>
      </c>
      <c r="BG676" s="293" t="s">
        <v>84</v>
      </c>
    </row>
    <row r="677" spans="1:59" ht="13.5" hidden="1" thickBot="1">
      <c r="A677" s="197"/>
      <c r="B677" s="763"/>
      <c r="C677" s="247"/>
      <c r="D677" s="764"/>
      <c r="E677" s="556"/>
      <c r="F677" s="556"/>
      <c r="G677" s="556"/>
      <c r="H677" s="556"/>
      <c r="I677" s="556"/>
      <c r="J677" s="556"/>
      <c r="K677" s="556"/>
      <c r="L677" s="556"/>
      <c r="M677" s="556"/>
      <c r="N677" s="556"/>
      <c r="O677" s="556"/>
      <c r="P677" s="556"/>
      <c r="Q677" s="556"/>
      <c r="R677" s="556"/>
      <c r="S677" s="556"/>
      <c r="T677" s="556"/>
      <c r="U677" s="556"/>
      <c r="V677" s="556"/>
      <c r="W677" s="556"/>
      <c r="X677" s="556"/>
      <c r="Y677" s="556"/>
      <c r="Z677" s="556"/>
      <c r="AA677" s="556"/>
      <c r="AB677" s="556"/>
      <c r="AC677" s="556"/>
      <c r="AD677" s="557"/>
      <c r="AE677" s="557"/>
      <c r="AF677" s="557"/>
      <c r="AG677" s="557"/>
      <c r="AH677" s="557"/>
      <c r="AI677" s="557"/>
      <c r="AJ677" s="557"/>
      <c r="AK677" s="557"/>
      <c r="AL677" s="557"/>
      <c r="AM677" s="557"/>
      <c r="AN677" s="558"/>
      <c r="AP677" s="87" t="s">
        <v>859</v>
      </c>
      <c r="AT677" s="559" t="str">
        <f t="shared" ca="1" si="125"/>
        <v>Y</v>
      </c>
      <c r="AU677" s="559">
        <f t="shared" si="128"/>
        <v>657</v>
      </c>
      <c r="AV677" s="285" t="str">
        <f t="shared" ca="1" si="126"/>
        <v>Y657</v>
      </c>
      <c r="AW677" s="293">
        <f t="shared" si="123"/>
        <v>7</v>
      </c>
      <c r="AX677" s="285" t="str">
        <f t="shared" ca="1" si="122"/>
        <v>7. Ownership - Capital Costs</v>
      </c>
      <c r="AY677" s="293" t="s">
        <v>1570</v>
      </c>
      <c r="AZ677" s="285" t="s">
        <v>1603</v>
      </c>
      <c r="BA677" s="285">
        <v>2040</v>
      </c>
      <c r="BB677" s="285" t="str">
        <f t="shared" ca="1" si="127"/>
        <v>7_Y657_Remaining_balance_of_plant_construction_2040</v>
      </c>
      <c r="BC677" s="285" t="s">
        <v>574</v>
      </c>
      <c r="BD677" s="285"/>
      <c r="BE677" s="293" t="str">
        <f t="shared" si="124"/>
        <v>&gt;=0</v>
      </c>
      <c r="BF677" s="293" t="s">
        <v>84</v>
      </c>
      <c r="BG677" s="293" t="s">
        <v>84</v>
      </c>
    </row>
    <row r="678" spans="1:59" ht="13.5" hidden="1" thickBot="1">
      <c r="A678" s="197"/>
      <c r="B678" s="763"/>
      <c r="C678" s="247"/>
      <c r="D678" s="764"/>
      <c r="E678" s="556"/>
      <c r="F678" s="556"/>
      <c r="G678" s="556"/>
      <c r="H678" s="556"/>
      <c r="I678" s="556"/>
      <c r="J678" s="556"/>
      <c r="K678" s="556"/>
      <c r="L678" s="556"/>
      <c r="M678" s="556"/>
      <c r="N678" s="556"/>
      <c r="O678" s="556"/>
      <c r="P678" s="556"/>
      <c r="Q678" s="556"/>
      <c r="R678" s="556"/>
      <c r="S678" s="556"/>
      <c r="T678" s="556"/>
      <c r="U678" s="556"/>
      <c r="V678" s="556"/>
      <c r="W678" s="556"/>
      <c r="X678" s="556"/>
      <c r="Y678" s="556"/>
      <c r="Z678" s="556"/>
      <c r="AA678" s="556"/>
      <c r="AB678" s="556"/>
      <c r="AC678" s="556"/>
      <c r="AD678" s="557"/>
      <c r="AE678" s="557"/>
      <c r="AF678" s="557"/>
      <c r="AG678" s="557"/>
      <c r="AH678" s="557"/>
      <c r="AI678" s="557"/>
      <c r="AJ678" s="557"/>
      <c r="AK678" s="557"/>
      <c r="AL678" s="557"/>
      <c r="AM678" s="557"/>
      <c r="AN678" s="558"/>
      <c r="AP678" s="87" t="s">
        <v>859</v>
      </c>
      <c r="AT678" s="559" t="str">
        <f t="shared" ca="1" si="125"/>
        <v>Z</v>
      </c>
      <c r="AU678" s="559">
        <f t="shared" si="128"/>
        <v>657</v>
      </c>
      <c r="AV678" s="285" t="str">
        <f t="shared" ca="1" si="126"/>
        <v>Z657</v>
      </c>
      <c r="AW678" s="293">
        <f t="shared" si="123"/>
        <v>7</v>
      </c>
      <c r="AX678" s="285" t="str">
        <f t="shared" ca="1" si="122"/>
        <v>7. Ownership - Capital Costs</v>
      </c>
      <c r="AY678" s="293" t="s">
        <v>1570</v>
      </c>
      <c r="AZ678" s="285" t="s">
        <v>1603</v>
      </c>
      <c r="BA678" s="285">
        <v>2041</v>
      </c>
      <c r="BB678" s="285" t="str">
        <f t="shared" ca="1" si="127"/>
        <v>7_Z657_Remaining_balance_of_plant_construction_2041</v>
      </c>
      <c r="BC678" s="285" t="s">
        <v>574</v>
      </c>
      <c r="BD678" s="285"/>
      <c r="BE678" s="293" t="str">
        <f t="shared" si="124"/>
        <v>&gt;=0</v>
      </c>
      <c r="BF678" s="293" t="s">
        <v>84</v>
      </c>
      <c r="BG678" s="293" t="s">
        <v>84</v>
      </c>
    </row>
    <row r="679" spans="1:59" ht="13.5" hidden="1" thickBot="1">
      <c r="A679" s="197"/>
      <c r="B679" s="763"/>
      <c r="C679" s="247"/>
      <c r="D679" s="764"/>
      <c r="E679" s="556"/>
      <c r="F679" s="556"/>
      <c r="G679" s="556"/>
      <c r="H679" s="556"/>
      <c r="I679" s="556"/>
      <c r="J679" s="556"/>
      <c r="K679" s="556"/>
      <c r="L679" s="556"/>
      <c r="M679" s="556"/>
      <c r="N679" s="556"/>
      <c r="O679" s="556"/>
      <c r="P679" s="556"/>
      <c r="Q679" s="556"/>
      <c r="R679" s="556"/>
      <c r="S679" s="556"/>
      <c r="T679" s="556"/>
      <c r="U679" s="556"/>
      <c r="V679" s="556"/>
      <c r="W679" s="556"/>
      <c r="X679" s="556"/>
      <c r="Y679" s="556"/>
      <c r="Z679" s="556"/>
      <c r="AA679" s="556"/>
      <c r="AB679" s="556"/>
      <c r="AC679" s="556"/>
      <c r="AD679" s="557"/>
      <c r="AE679" s="557"/>
      <c r="AF679" s="557"/>
      <c r="AG679" s="557"/>
      <c r="AH679" s="557"/>
      <c r="AI679" s="557"/>
      <c r="AJ679" s="557"/>
      <c r="AK679" s="557"/>
      <c r="AL679" s="557"/>
      <c r="AM679" s="557"/>
      <c r="AN679" s="558"/>
      <c r="AP679" s="87" t="s">
        <v>859</v>
      </c>
      <c r="AT679" s="559" t="str">
        <f t="shared" ca="1" si="125"/>
        <v>AA</v>
      </c>
      <c r="AU679" s="559">
        <f t="shared" si="128"/>
        <v>657</v>
      </c>
      <c r="AV679" s="285" t="str">
        <f t="shared" ca="1" si="126"/>
        <v>AA657</v>
      </c>
      <c r="AW679" s="293">
        <f t="shared" si="123"/>
        <v>7</v>
      </c>
      <c r="AX679" s="285" t="str">
        <f t="shared" ca="1" si="122"/>
        <v>7. Ownership - Capital Costs</v>
      </c>
      <c r="AY679" s="293" t="s">
        <v>1570</v>
      </c>
      <c r="AZ679" s="285" t="s">
        <v>1603</v>
      </c>
      <c r="BA679" s="285">
        <v>2042</v>
      </c>
      <c r="BB679" s="285" t="str">
        <f t="shared" ca="1" si="127"/>
        <v>7_AA657_Remaining_balance_of_plant_construction_2042</v>
      </c>
      <c r="BC679" s="285" t="s">
        <v>574</v>
      </c>
      <c r="BD679" s="285"/>
      <c r="BE679" s="293" t="str">
        <f t="shared" si="124"/>
        <v>&gt;=0</v>
      </c>
      <c r="BF679" s="293" t="s">
        <v>84</v>
      </c>
      <c r="BG679" s="293" t="s">
        <v>84</v>
      </c>
    </row>
    <row r="680" spans="1:59" ht="13.5" hidden="1" thickBot="1">
      <c r="A680" s="197"/>
      <c r="B680" s="763"/>
      <c r="C680" s="247"/>
      <c r="D680" s="764"/>
      <c r="E680" s="556"/>
      <c r="F680" s="556"/>
      <c r="G680" s="556"/>
      <c r="H680" s="556"/>
      <c r="I680" s="556"/>
      <c r="J680" s="556"/>
      <c r="K680" s="556"/>
      <c r="L680" s="556"/>
      <c r="M680" s="556"/>
      <c r="N680" s="556"/>
      <c r="O680" s="556"/>
      <c r="P680" s="556"/>
      <c r="Q680" s="556"/>
      <c r="R680" s="556"/>
      <c r="S680" s="556"/>
      <c r="T680" s="556"/>
      <c r="U680" s="556"/>
      <c r="V680" s="556"/>
      <c r="W680" s="556"/>
      <c r="X680" s="556"/>
      <c r="Y680" s="556"/>
      <c r="Z680" s="556"/>
      <c r="AA680" s="556"/>
      <c r="AB680" s="556"/>
      <c r="AC680" s="556"/>
      <c r="AD680" s="557"/>
      <c r="AE680" s="557"/>
      <c r="AF680" s="557"/>
      <c r="AG680" s="557"/>
      <c r="AH680" s="557"/>
      <c r="AI680" s="557"/>
      <c r="AJ680" s="557"/>
      <c r="AK680" s="557"/>
      <c r="AL680" s="557"/>
      <c r="AM680" s="557"/>
      <c r="AN680" s="558"/>
      <c r="AP680" s="87" t="s">
        <v>859</v>
      </c>
      <c r="AT680" s="559" t="str">
        <f t="shared" ca="1" si="125"/>
        <v>AB</v>
      </c>
      <c r="AU680" s="559">
        <f t="shared" si="128"/>
        <v>657</v>
      </c>
      <c r="AV680" s="285" t="str">
        <f t="shared" ca="1" si="126"/>
        <v>AB657</v>
      </c>
      <c r="AW680" s="293">
        <f t="shared" si="123"/>
        <v>7</v>
      </c>
      <c r="AX680" s="285" t="str">
        <f t="shared" ca="1" si="122"/>
        <v>7. Ownership - Capital Costs</v>
      </c>
      <c r="AY680" s="293" t="s">
        <v>1570</v>
      </c>
      <c r="AZ680" s="285" t="s">
        <v>1603</v>
      </c>
      <c r="BA680" s="285">
        <v>2043</v>
      </c>
      <c r="BB680" s="285" t="str">
        <f t="shared" ca="1" si="127"/>
        <v>7_AB657_Remaining_balance_of_plant_construction_2043</v>
      </c>
      <c r="BC680" s="285" t="s">
        <v>574</v>
      </c>
      <c r="BD680" s="285"/>
      <c r="BE680" s="293" t="str">
        <f t="shared" si="124"/>
        <v>&gt;=0</v>
      </c>
      <c r="BF680" s="293" t="s">
        <v>84</v>
      </c>
      <c r="BG680" s="293" t="s">
        <v>84</v>
      </c>
    </row>
    <row r="681" spans="1:59" ht="13.5" hidden="1" thickBot="1">
      <c r="A681" s="197"/>
      <c r="B681" s="763"/>
      <c r="C681" s="247"/>
      <c r="D681" s="764"/>
      <c r="E681" s="556"/>
      <c r="F681" s="556"/>
      <c r="G681" s="556"/>
      <c r="H681" s="556"/>
      <c r="I681" s="556"/>
      <c r="J681" s="556"/>
      <c r="K681" s="556"/>
      <c r="L681" s="556"/>
      <c r="M681" s="556"/>
      <c r="N681" s="556"/>
      <c r="O681" s="556"/>
      <c r="P681" s="556"/>
      <c r="Q681" s="556"/>
      <c r="R681" s="556"/>
      <c r="S681" s="556"/>
      <c r="T681" s="556"/>
      <c r="U681" s="556"/>
      <c r="V681" s="556"/>
      <c r="W681" s="556"/>
      <c r="X681" s="556"/>
      <c r="Y681" s="556"/>
      <c r="Z681" s="556"/>
      <c r="AA681" s="556"/>
      <c r="AB681" s="556"/>
      <c r="AC681" s="556"/>
      <c r="AD681" s="557"/>
      <c r="AE681" s="557"/>
      <c r="AF681" s="557"/>
      <c r="AG681" s="557"/>
      <c r="AH681" s="557"/>
      <c r="AI681" s="557"/>
      <c r="AJ681" s="557"/>
      <c r="AK681" s="557"/>
      <c r="AL681" s="557"/>
      <c r="AM681" s="557"/>
      <c r="AN681" s="558"/>
      <c r="AP681" s="87" t="s">
        <v>859</v>
      </c>
      <c r="AT681" s="559" t="str">
        <f t="shared" ca="1" si="125"/>
        <v>AC</v>
      </c>
      <c r="AU681" s="559">
        <f t="shared" si="128"/>
        <v>657</v>
      </c>
      <c r="AV681" s="285" t="str">
        <f t="shared" ca="1" si="126"/>
        <v>AC657</v>
      </c>
      <c r="AW681" s="293">
        <f t="shared" si="123"/>
        <v>7</v>
      </c>
      <c r="AX681" s="285" t="str">
        <f t="shared" ca="1" si="122"/>
        <v>7. Ownership - Capital Costs</v>
      </c>
      <c r="AY681" s="293" t="s">
        <v>1570</v>
      </c>
      <c r="AZ681" s="285" t="s">
        <v>1603</v>
      </c>
      <c r="BA681" s="285">
        <v>2044</v>
      </c>
      <c r="BB681" s="285" t="str">
        <f t="shared" ca="1" si="127"/>
        <v>7_AC657_Remaining_balance_of_plant_construction_2044</v>
      </c>
      <c r="BC681" s="285" t="s">
        <v>574</v>
      </c>
      <c r="BD681" s="285"/>
      <c r="BE681" s="293" t="str">
        <f t="shared" si="124"/>
        <v>&gt;=0</v>
      </c>
      <c r="BF681" s="293" t="s">
        <v>84</v>
      </c>
      <c r="BG681" s="293" t="s">
        <v>84</v>
      </c>
    </row>
    <row r="682" spans="1:59" ht="13.5" hidden="1" thickBot="1">
      <c r="A682" s="197"/>
      <c r="B682" s="763"/>
      <c r="C682" s="247"/>
      <c r="D682" s="764"/>
      <c r="E682" s="556"/>
      <c r="F682" s="556"/>
      <c r="G682" s="556"/>
      <c r="H682" s="556"/>
      <c r="I682" s="556"/>
      <c r="J682" s="556"/>
      <c r="K682" s="556"/>
      <c r="L682" s="556"/>
      <c r="M682" s="556"/>
      <c r="N682" s="556"/>
      <c r="O682" s="556"/>
      <c r="P682" s="556"/>
      <c r="Q682" s="556"/>
      <c r="R682" s="556"/>
      <c r="S682" s="556"/>
      <c r="T682" s="556"/>
      <c r="U682" s="556"/>
      <c r="V682" s="556"/>
      <c r="W682" s="556"/>
      <c r="X682" s="556"/>
      <c r="Y682" s="556"/>
      <c r="Z682" s="556"/>
      <c r="AA682" s="556"/>
      <c r="AB682" s="556"/>
      <c r="AC682" s="556"/>
      <c r="AD682" s="557"/>
      <c r="AE682" s="557"/>
      <c r="AF682" s="557"/>
      <c r="AG682" s="557"/>
      <c r="AH682" s="557"/>
      <c r="AI682" s="557"/>
      <c r="AJ682" s="557"/>
      <c r="AK682" s="557"/>
      <c r="AL682" s="557"/>
      <c r="AM682" s="557"/>
      <c r="AN682" s="558"/>
      <c r="AP682" s="87" t="s">
        <v>859</v>
      </c>
      <c r="AT682" s="559" t="str">
        <f t="shared" ca="1" si="125"/>
        <v>AD</v>
      </c>
      <c r="AU682" s="559">
        <f t="shared" si="128"/>
        <v>657</v>
      </c>
      <c r="AV682" s="285" t="str">
        <f t="shared" ca="1" si="126"/>
        <v>AD657</v>
      </c>
      <c r="AW682" s="293">
        <f t="shared" si="123"/>
        <v>7</v>
      </c>
      <c r="AX682" s="285" t="str">
        <f t="shared" ca="1" si="122"/>
        <v>7. Ownership - Capital Costs</v>
      </c>
      <c r="AY682" s="293" t="s">
        <v>1570</v>
      </c>
      <c r="AZ682" s="285" t="s">
        <v>1603</v>
      </c>
      <c r="BA682" s="285">
        <v>2045</v>
      </c>
      <c r="BB682" s="285" t="str">
        <f t="shared" ca="1" si="127"/>
        <v>7_AD657_Remaining_balance_of_plant_construction_2045</v>
      </c>
      <c r="BC682" s="285" t="s">
        <v>574</v>
      </c>
      <c r="BD682" s="285"/>
      <c r="BE682" s="293" t="str">
        <f t="shared" si="124"/>
        <v>&gt;=0</v>
      </c>
      <c r="BF682" s="293" t="s">
        <v>84</v>
      </c>
      <c r="BG682" s="293" t="s">
        <v>84</v>
      </c>
    </row>
    <row r="683" spans="1:59" ht="13.5" hidden="1" thickBot="1">
      <c r="A683" s="197"/>
      <c r="B683" s="763"/>
      <c r="C683" s="247"/>
      <c r="D683" s="764"/>
      <c r="E683" s="556"/>
      <c r="F683" s="556"/>
      <c r="G683" s="556"/>
      <c r="H683" s="556"/>
      <c r="I683" s="556"/>
      <c r="J683" s="556"/>
      <c r="K683" s="556"/>
      <c r="L683" s="556"/>
      <c r="M683" s="556"/>
      <c r="N683" s="556"/>
      <c r="O683" s="556"/>
      <c r="P683" s="556"/>
      <c r="Q683" s="556"/>
      <c r="R683" s="556"/>
      <c r="S683" s="556"/>
      <c r="T683" s="556"/>
      <c r="U683" s="556"/>
      <c r="V683" s="556"/>
      <c r="W683" s="556"/>
      <c r="X683" s="556"/>
      <c r="Y683" s="556"/>
      <c r="Z683" s="556"/>
      <c r="AA683" s="556"/>
      <c r="AB683" s="556"/>
      <c r="AC683" s="556"/>
      <c r="AD683" s="557"/>
      <c r="AE683" s="557"/>
      <c r="AF683" s="557"/>
      <c r="AG683" s="557"/>
      <c r="AH683" s="557"/>
      <c r="AI683" s="557"/>
      <c r="AJ683" s="557"/>
      <c r="AK683" s="557"/>
      <c r="AL683" s="557"/>
      <c r="AM683" s="557"/>
      <c r="AN683" s="558"/>
      <c r="AP683" s="87" t="s">
        <v>859</v>
      </c>
      <c r="AT683" s="559" t="str">
        <f t="shared" ca="1" si="125"/>
        <v>AE</v>
      </c>
      <c r="AU683" s="559">
        <f t="shared" si="128"/>
        <v>657</v>
      </c>
      <c r="AV683" s="285" t="str">
        <f t="shared" ca="1" si="126"/>
        <v>AE657</v>
      </c>
      <c r="AW683" s="293">
        <f t="shared" si="123"/>
        <v>7</v>
      </c>
      <c r="AX683" s="285" t="str">
        <f t="shared" ca="1" si="122"/>
        <v>7. Ownership - Capital Costs</v>
      </c>
      <c r="AY683" s="293" t="s">
        <v>1570</v>
      </c>
      <c r="AZ683" s="285" t="s">
        <v>1603</v>
      </c>
      <c r="BA683" s="285">
        <v>2046</v>
      </c>
      <c r="BB683" s="285" t="str">
        <f t="shared" ca="1" si="127"/>
        <v>7_AE657_Remaining_balance_of_plant_construction_2046</v>
      </c>
      <c r="BC683" s="285" t="s">
        <v>574</v>
      </c>
      <c r="BD683" s="285"/>
      <c r="BE683" s="293" t="str">
        <f t="shared" si="124"/>
        <v>&gt;=0</v>
      </c>
      <c r="BF683" s="293" t="s">
        <v>84</v>
      </c>
      <c r="BG683" s="293" t="s">
        <v>84</v>
      </c>
    </row>
    <row r="684" spans="1:59" ht="13.5" hidden="1" thickBot="1">
      <c r="A684" s="197"/>
      <c r="B684" s="763"/>
      <c r="C684" s="247"/>
      <c r="D684" s="764"/>
      <c r="E684" s="556"/>
      <c r="F684" s="556"/>
      <c r="G684" s="556"/>
      <c r="H684" s="556"/>
      <c r="I684" s="556"/>
      <c r="J684" s="556"/>
      <c r="K684" s="556"/>
      <c r="L684" s="556"/>
      <c r="M684" s="556"/>
      <c r="N684" s="556"/>
      <c r="O684" s="556"/>
      <c r="P684" s="556"/>
      <c r="Q684" s="556"/>
      <c r="R684" s="556"/>
      <c r="S684" s="556"/>
      <c r="T684" s="556"/>
      <c r="U684" s="556"/>
      <c r="V684" s="556"/>
      <c r="W684" s="556"/>
      <c r="X684" s="556"/>
      <c r="Y684" s="556"/>
      <c r="Z684" s="556"/>
      <c r="AA684" s="556"/>
      <c r="AB684" s="556"/>
      <c r="AC684" s="556"/>
      <c r="AD684" s="557"/>
      <c r="AE684" s="557"/>
      <c r="AF684" s="557"/>
      <c r="AG684" s="557"/>
      <c r="AH684" s="557"/>
      <c r="AI684" s="557"/>
      <c r="AJ684" s="557"/>
      <c r="AK684" s="557"/>
      <c r="AL684" s="557"/>
      <c r="AM684" s="557"/>
      <c r="AN684" s="558"/>
      <c r="AP684" s="87" t="s">
        <v>859</v>
      </c>
      <c r="AT684" s="559" t="str">
        <f t="shared" ca="1" si="125"/>
        <v>AF</v>
      </c>
      <c r="AU684" s="559">
        <f t="shared" si="128"/>
        <v>657</v>
      </c>
      <c r="AV684" s="285" t="str">
        <f t="shared" ca="1" si="126"/>
        <v>AF657</v>
      </c>
      <c r="AW684" s="293">
        <f t="shared" si="123"/>
        <v>7</v>
      </c>
      <c r="AX684" s="285" t="str">
        <f t="shared" ca="1" si="122"/>
        <v>7. Ownership - Capital Costs</v>
      </c>
      <c r="AY684" s="293" t="s">
        <v>1570</v>
      </c>
      <c r="AZ684" s="285" t="s">
        <v>1603</v>
      </c>
      <c r="BA684" s="285">
        <v>2047</v>
      </c>
      <c r="BB684" s="285" t="str">
        <f t="shared" ca="1" si="127"/>
        <v>7_AF657_Remaining_balance_of_plant_construction_2047</v>
      </c>
      <c r="BC684" s="285" t="s">
        <v>574</v>
      </c>
      <c r="BD684" s="285"/>
      <c r="BE684" s="293" t="str">
        <f t="shared" si="124"/>
        <v>&gt;=0</v>
      </c>
      <c r="BF684" s="293" t="s">
        <v>84</v>
      </c>
      <c r="BG684" s="293" t="s">
        <v>84</v>
      </c>
    </row>
    <row r="685" spans="1:59" ht="13.5" hidden="1" thickBot="1">
      <c r="A685" s="197"/>
      <c r="B685" s="763"/>
      <c r="C685" s="247"/>
      <c r="D685" s="764"/>
      <c r="E685" s="556"/>
      <c r="F685" s="556"/>
      <c r="G685" s="556"/>
      <c r="H685" s="556"/>
      <c r="I685" s="556"/>
      <c r="J685" s="556"/>
      <c r="K685" s="556"/>
      <c r="L685" s="556"/>
      <c r="M685" s="556"/>
      <c r="N685" s="556"/>
      <c r="O685" s="556"/>
      <c r="P685" s="556"/>
      <c r="Q685" s="556"/>
      <c r="R685" s="556"/>
      <c r="S685" s="556"/>
      <c r="T685" s="556"/>
      <c r="U685" s="556"/>
      <c r="V685" s="556"/>
      <c r="W685" s="556"/>
      <c r="X685" s="556"/>
      <c r="Y685" s="556"/>
      <c r="Z685" s="556"/>
      <c r="AA685" s="556"/>
      <c r="AB685" s="556"/>
      <c r="AC685" s="556"/>
      <c r="AD685" s="557"/>
      <c r="AE685" s="557"/>
      <c r="AF685" s="557"/>
      <c r="AG685" s="557"/>
      <c r="AH685" s="557"/>
      <c r="AI685" s="557"/>
      <c r="AJ685" s="557"/>
      <c r="AK685" s="557"/>
      <c r="AL685" s="557"/>
      <c r="AM685" s="557"/>
      <c r="AN685" s="558"/>
      <c r="AP685" s="87" t="s">
        <v>859</v>
      </c>
      <c r="AT685" s="559" t="str">
        <f t="shared" ca="1" si="125"/>
        <v>AG</v>
      </c>
      <c r="AU685" s="559">
        <f t="shared" si="128"/>
        <v>657</v>
      </c>
      <c r="AV685" s="285" t="str">
        <f t="shared" ca="1" si="126"/>
        <v>AG657</v>
      </c>
      <c r="AW685" s="293">
        <f t="shared" si="123"/>
        <v>7</v>
      </c>
      <c r="AX685" s="285" t="str">
        <f t="shared" ca="1" si="122"/>
        <v>7. Ownership - Capital Costs</v>
      </c>
      <c r="AY685" s="293" t="s">
        <v>1570</v>
      </c>
      <c r="AZ685" s="285" t="s">
        <v>1603</v>
      </c>
      <c r="BA685" s="285">
        <v>2048</v>
      </c>
      <c r="BB685" s="285" t="str">
        <f t="shared" ca="1" si="127"/>
        <v>7_AG657_Remaining_balance_of_plant_construction_2048</v>
      </c>
      <c r="BC685" s="285" t="s">
        <v>574</v>
      </c>
      <c r="BD685" s="285"/>
      <c r="BE685" s="293" t="str">
        <f t="shared" si="124"/>
        <v>&gt;=0</v>
      </c>
      <c r="BF685" s="293" t="s">
        <v>84</v>
      </c>
      <c r="BG685" s="293" t="s">
        <v>84</v>
      </c>
    </row>
    <row r="686" spans="1:59" ht="13.5" hidden="1" thickBot="1">
      <c r="A686" s="197"/>
      <c r="B686" s="763"/>
      <c r="C686" s="247"/>
      <c r="D686" s="764"/>
      <c r="E686" s="556"/>
      <c r="F686" s="556"/>
      <c r="G686" s="556"/>
      <c r="H686" s="556"/>
      <c r="I686" s="556"/>
      <c r="J686" s="556"/>
      <c r="K686" s="556"/>
      <c r="L686" s="556"/>
      <c r="M686" s="556"/>
      <c r="N686" s="556"/>
      <c r="O686" s="556"/>
      <c r="P686" s="556"/>
      <c r="Q686" s="556"/>
      <c r="R686" s="556"/>
      <c r="S686" s="556"/>
      <c r="T686" s="556"/>
      <c r="U686" s="556"/>
      <c r="V686" s="556"/>
      <c r="W686" s="556"/>
      <c r="X686" s="556"/>
      <c r="Y686" s="556"/>
      <c r="Z686" s="556"/>
      <c r="AA686" s="556"/>
      <c r="AB686" s="556"/>
      <c r="AC686" s="556"/>
      <c r="AD686" s="557"/>
      <c r="AE686" s="557"/>
      <c r="AF686" s="557"/>
      <c r="AG686" s="557"/>
      <c r="AH686" s="557"/>
      <c r="AI686" s="557"/>
      <c r="AJ686" s="557"/>
      <c r="AK686" s="557"/>
      <c r="AL686" s="557"/>
      <c r="AM686" s="557"/>
      <c r="AN686" s="558"/>
      <c r="AP686" s="87" t="s">
        <v>859</v>
      </c>
      <c r="AT686" s="559" t="str">
        <f t="shared" ca="1" si="125"/>
        <v>AH</v>
      </c>
      <c r="AU686" s="559">
        <f t="shared" si="128"/>
        <v>657</v>
      </c>
      <c r="AV686" s="285" t="str">
        <f t="shared" ca="1" si="126"/>
        <v>AH657</v>
      </c>
      <c r="AW686" s="293">
        <f t="shared" si="123"/>
        <v>7</v>
      </c>
      <c r="AX686" s="285" t="str">
        <f t="shared" ca="1" si="122"/>
        <v>7. Ownership - Capital Costs</v>
      </c>
      <c r="AY686" s="293" t="s">
        <v>1570</v>
      </c>
      <c r="AZ686" s="285" t="s">
        <v>1603</v>
      </c>
      <c r="BA686" s="285">
        <v>2049</v>
      </c>
      <c r="BB686" s="285" t="str">
        <f t="shared" ca="1" si="127"/>
        <v>7_AH657_Remaining_balance_of_plant_construction_2049</v>
      </c>
      <c r="BC686" s="285" t="s">
        <v>574</v>
      </c>
      <c r="BD686" s="285"/>
      <c r="BE686" s="293" t="str">
        <f t="shared" si="124"/>
        <v>&gt;=0</v>
      </c>
      <c r="BF686" s="293" t="s">
        <v>84</v>
      </c>
      <c r="BG686" s="293" t="s">
        <v>84</v>
      </c>
    </row>
    <row r="687" spans="1:59" ht="13.5" hidden="1" thickBot="1">
      <c r="A687" s="197"/>
      <c r="B687" s="763"/>
      <c r="C687" s="247"/>
      <c r="D687" s="764"/>
      <c r="E687" s="556"/>
      <c r="F687" s="556"/>
      <c r="G687" s="556"/>
      <c r="H687" s="556"/>
      <c r="I687" s="556"/>
      <c r="J687" s="556"/>
      <c r="K687" s="556"/>
      <c r="L687" s="556"/>
      <c r="M687" s="556"/>
      <c r="N687" s="556"/>
      <c r="O687" s="556"/>
      <c r="P687" s="556"/>
      <c r="Q687" s="556"/>
      <c r="R687" s="556"/>
      <c r="S687" s="556"/>
      <c r="T687" s="556"/>
      <c r="U687" s="556"/>
      <c r="V687" s="556"/>
      <c r="W687" s="556"/>
      <c r="X687" s="556"/>
      <c r="Y687" s="556"/>
      <c r="Z687" s="556"/>
      <c r="AA687" s="556"/>
      <c r="AB687" s="556"/>
      <c r="AC687" s="556"/>
      <c r="AD687" s="557"/>
      <c r="AE687" s="557"/>
      <c r="AF687" s="557"/>
      <c r="AG687" s="557"/>
      <c r="AH687" s="557"/>
      <c r="AI687" s="557"/>
      <c r="AJ687" s="557"/>
      <c r="AK687" s="557"/>
      <c r="AL687" s="557"/>
      <c r="AM687" s="557"/>
      <c r="AN687" s="558"/>
      <c r="AP687" s="87" t="s">
        <v>859</v>
      </c>
      <c r="AT687" s="559" t="str">
        <f t="shared" ca="1" si="125"/>
        <v>AI</v>
      </c>
      <c r="AU687" s="559">
        <f t="shared" si="128"/>
        <v>657</v>
      </c>
      <c r="AV687" s="285" t="str">
        <f t="shared" ca="1" si="126"/>
        <v>AI657</v>
      </c>
      <c r="AW687" s="293">
        <f t="shared" si="123"/>
        <v>7</v>
      </c>
      <c r="AX687" s="285" t="str">
        <f t="shared" ca="1" si="122"/>
        <v>7. Ownership - Capital Costs</v>
      </c>
      <c r="AY687" s="293" t="s">
        <v>1570</v>
      </c>
      <c r="AZ687" s="285" t="s">
        <v>1603</v>
      </c>
      <c r="BA687" s="285">
        <v>2050</v>
      </c>
      <c r="BB687" s="285" t="str">
        <f t="shared" ca="1" si="127"/>
        <v>7_AI657_Remaining_balance_of_plant_construction_2050</v>
      </c>
      <c r="BC687" s="285" t="s">
        <v>574</v>
      </c>
      <c r="BD687" s="285"/>
      <c r="BE687" s="293" t="str">
        <f t="shared" si="124"/>
        <v>&gt;=0</v>
      </c>
      <c r="BF687" s="293" t="s">
        <v>84</v>
      </c>
      <c r="BG687" s="293" t="s">
        <v>84</v>
      </c>
    </row>
    <row r="688" spans="1:59" ht="13.5" hidden="1" thickBot="1">
      <c r="A688" s="197"/>
      <c r="B688" s="763"/>
      <c r="C688" s="247"/>
      <c r="D688" s="764"/>
      <c r="E688" s="556"/>
      <c r="F688" s="556"/>
      <c r="G688" s="556"/>
      <c r="H688" s="556"/>
      <c r="I688" s="556"/>
      <c r="J688" s="556"/>
      <c r="K688" s="556"/>
      <c r="L688" s="556"/>
      <c r="M688" s="556"/>
      <c r="N688" s="556"/>
      <c r="O688" s="556"/>
      <c r="P688" s="556"/>
      <c r="Q688" s="556"/>
      <c r="R688" s="556"/>
      <c r="S688" s="556"/>
      <c r="T688" s="556"/>
      <c r="U688" s="556"/>
      <c r="V688" s="556"/>
      <c r="W688" s="556"/>
      <c r="X688" s="556"/>
      <c r="Y688" s="556"/>
      <c r="Z688" s="556"/>
      <c r="AA688" s="556"/>
      <c r="AB688" s="556"/>
      <c r="AC688" s="556"/>
      <c r="AD688" s="557"/>
      <c r="AE688" s="557"/>
      <c r="AF688" s="557"/>
      <c r="AG688" s="557"/>
      <c r="AH688" s="557"/>
      <c r="AI688" s="557"/>
      <c r="AJ688" s="557"/>
      <c r="AK688" s="557"/>
      <c r="AL688" s="557"/>
      <c r="AM688" s="557"/>
      <c r="AN688" s="558"/>
      <c r="AP688" s="87" t="s">
        <v>859</v>
      </c>
      <c r="AT688" s="559" t="str">
        <f t="shared" ca="1" si="125"/>
        <v>AJ</v>
      </c>
      <c r="AU688" s="559">
        <f t="shared" si="128"/>
        <v>657</v>
      </c>
      <c r="AV688" s="285" t="str">
        <f t="shared" ca="1" si="126"/>
        <v>AJ657</v>
      </c>
      <c r="AW688" s="293">
        <f t="shared" si="123"/>
        <v>7</v>
      </c>
      <c r="AX688" s="285" t="str">
        <f t="shared" ca="1" si="122"/>
        <v>7. Ownership - Capital Costs</v>
      </c>
      <c r="AY688" s="293" t="s">
        <v>1570</v>
      </c>
      <c r="AZ688" s="285" t="s">
        <v>1603</v>
      </c>
      <c r="BA688" s="285">
        <v>2051</v>
      </c>
      <c r="BB688" s="285" t="str">
        <f t="shared" ca="1" si="127"/>
        <v>7_AJ657_Remaining_balance_of_plant_construction_2051</v>
      </c>
      <c r="BC688" s="285" t="s">
        <v>574</v>
      </c>
      <c r="BD688" s="285"/>
      <c r="BE688" s="293" t="str">
        <f t="shared" si="124"/>
        <v>&gt;=0</v>
      </c>
      <c r="BF688" s="293" t="s">
        <v>84</v>
      </c>
      <c r="BG688" s="293" t="s">
        <v>84</v>
      </c>
    </row>
    <row r="689" spans="1:59" ht="13.5" hidden="1" thickBot="1">
      <c r="A689" s="197"/>
      <c r="B689" s="763"/>
      <c r="C689" s="247"/>
      <c r="D689" s="764"/>
      <c r="E689" s="556"/>
      <c r="F689" s="556"/>
      <c r="G689" s="556"/>
      <c r="H689" s="556"/>
      <c r="I689" s="556"/>
      <c r="J689" s="556"/>
      <c r="K689" s="556"/>
      <c r="L689" s="556"/>
      <c r="M689" s="556"/>
      <c r="N689" s="556"/>
      <c r="O689" s="556"/>
      <c r="P689" s="556"/>
      <c r="Q689" s="556"/>
      <c r="R689" s="556"/>
      <c r="S689" s="556"/>
      <c r="T689" s="556"/>
      <c r="U689" s="556"/>
      <c r="V689" s="556"/>
      <c r="W689" s="556"/>
      <c r="X689" s="556"/>
      <c r="Y689" s="556"/>
      <c r="Z689" s="556"/>
      <c r="AA689" s="556"/>
      <c r="AB689" s="556"/>
      <c r="AC689" s="556"/>
      <c r="AD689" s="557"/>
      <c r="AE689" s="557"/>
      <c r="AF689" s="557"/>
      <c r="AG689" s="557"/>
      <c r="AH689" s="557"/>
      <c r="AI689" s="557"/>
      <c r="AJ689" s="557"/>
      <c r="AK689" s="557"/>
      <c r="AL689" s="557"/>
      <c r="AM689" s="557"/>
      <c r="AN689" s="558"/>
      <c r="AP689" s="87" t="s">
        <v>859</v>
      </c>
      <c r="AT689" s="559" t="str">
        <f t="shared" ca="1" si="125"/>
        <v>AK</v>
      </c>
      <c r="AU689" s="559">
        <f t="shared" si="128"/>
        <v>657</v>
      </c>
      <c r="AV689" s="285" t="str">
        <f t="shared" ca="1" si="126"/>
        <v>AK657</v>
      </c>
      <c r="AW689" s="293">
        <f t="shared" si="123"/>
        <v>7</v>
      </c>
      <c r="AX689" s="285" t="str">
        <f t="shared" ca="1" si="122"/>
        <v>7. Ownership - Capital Costs</v>
      </c>
      <c r="AY689" s="293" t="s">
        <v>1570</v>
      </c>
      <c r="AZ689" s="285" t="s">
        <v>1603</v>
      </c>
      <c r="BA689" s="285">
        <v>2052</v>
      </c>
      <c r="BB689" s="285" t="str">
        <f t="shared" ca="1" si="127"/>
        <v>7_AK657_Remaining_balance_of_plant_construction_2052</v>
      </c>
      <c r="BC689" s="285" t="s">
        <v>574</v>
      </c>
      <c r="BD689" s="285"/>
      <c r="BE689" s="293" t="str">
        <f t="shared" si="124"/>
        <v>&gt;=0</v>
      </c>
      <c r="BF689" s="293" t="s">
        <v>84</v>
      </c>
      <c r="BG689" s="293" t="s">
        <v>84</v>
      </c>
    </row>
    <row r="690" spans="1:59" ht="13.5" hidden="1" thickBot="1">
      <c r="A690" s="197"/>
      <c r="B690" s="763"/>
      <c r="C690" s="247"/>
      <c r="D690" s="764"/>
      <c r="E690" s="556"/>
      <c r="F690" s="556"/>
      <c r="G690" s="556"/>
      <c r="H690" s="556"/>
      <c r="I690" s="556"/>
      <c r="J690" s="556"/>
      <c r="K690" s="556"/>
      <c r="L690" s="556"/>
      <c r="M690" s="556"/>
      <c r="N690" s="556"/>
      <c r="O690" s="556"/>
      <c r="P690" s="556"/>
      <c r="Q690" s="556"/>
      <c r="R690" s="556"/>
      <c r="S690" s="556"/>
      <c r="T690" s="556"/>
      <c r="U690" s="556"/>
      <c r="V690" s="556"/>
      <c r="W690" s="556"/>
      <c r="X690" s="556"/>
      <c r="Y690" s="556"/>
      <c r="Z690" s="556"/>
      <c r="AA690" s="556"/>
      <c r="AB690" s="556"/>
      <c r="AC690" s="556"/>
      <c r="AD690" s="557"/>
      <c r="AE690" s="557"/>
      <c r="AF690" s="557"/>
      <c r="AG690" s="557"/>
      <c r="AH690" s="557"/>
      <c r="AI690" s="557"/>
      <c r="AJ690" s="557"/>
      <c r="AK690" s="557"/>
      <c r="AL690" s="557"/>
      <c r="AM690" s="557"/>
      <c r="AN690" s="558"/>
      <c r="AP690" s="87" t="s">
        <v>859</v>
      </c>
      <c r="AT690" s="559" t="str">
        <f t="shared" ca="1" si="125"/>
        <v>AL</v>
      </c>
      <c r="AU690" s="559">
        <f t="shared" si="128"/>
        <v>657</v>
      </c>
      <c r="AV690" s="285" t="str">
        <f t="shared" ca="1" si="126"/>
        <v>AL657</v>
      </c>
      <c r="AW690" s="293">
        <f t="shared" si="123"/>
        <v>7</v>
      </c>
      <c r="AX690" s="285" t="str">
        <f t="shared" ca="1" si="122"/>
        <v>7. Ownership - Capital Costs</v>
      </c>
      <c r="AY690" s="293" t="s">
        <v>1570</v>
      </c>
      <c r="AZ690" s="285" t="s">
        <v>1603</v>
      </c>
      <c r="BA690" s="285">
        <v>2053</v>
      </c>
      <c r="BB690" s="285" t="str">
        <f t="shared" ca="1" si="127"/>
        <v>7_AL657_Remaining_balance_of_plant_construction_2053</v>
      </c>
      <c r="BC690" s="285" t="s">
        <v>574</v>
      </c>
      <c r="BD690" s="285"/>
      <c r="BE690" s="293" t="str">
        <f t="shared" si="124"/>
        <v>&gt;=0</v>
      </c>
      <c r="BF690" s="293" t="s">
        <v>84</v>
      </c>
      <c r="BG690" s="293" t="s">
        <v>84</v>
      </c>
    </row>
    <row r="691" spans="1:59" ht="13.5" hidden="1" thickBot="1">
      <c r="A691" s="197"/>
      <c r="B691" s="763"/>
      <c r="C691" s="247"/>
      <c r="D691" s="764"/>
      <c r="E691" s="556"/>
      <c r="F691" s="556"/>
      <c r="G691" s="556"/>
      <c r="H691" s="556"/>
      <c r="I691" s="556"/>
      <c r="J691" s="556"/>
      <c r="K691" s="556"/>
      <c r="L691" s="556"/>
      <c r="M691" s="556"/>
      <c r="N691" s="556"/>
      <c r="O691" s="556"/>
      <c r="P691" s="556"/>
      <c r="Q691" s="556"/>
      <c r="R691" s="556"/>
      <c r="S691" s="556"/>
      <c r="T691" s="556"/>
      <c r="U691" s="556"/>
      <c r="V691" s="556"/>
      <c r="W691" s="556"/>
      <c r="X691" s="556"/>
      <c r="Y691" s="556"/>
      <c r="Z691" s="556"/>
      <c r="AA691" s="556"/>
      <c r="AB691" s="556"/>
      <c r="AC691" s="556"/>
      <c r="AD691" s="557"/>
      <c r="AE691" s="557"/>
      <c r="AF691" s="557"/>
      <c r="AG691" s="557"/>
      <c r="AH691" s="557"/>
      <c r="AI691" s="557"/>
      <c r="AJ691" s="557"/>
      <c r="AK691" s="557"/>
      <c r="AL691" s="557"/>
      <c r="AM691" s="557"/>
      <c r="AN691" s="558"/>
      <c r="AP691" s="87" t="s">
        <v>859</v>
      </c>
      <c r="AT691" s="559" t="str">
        <f t="shared" ca="1" si="125"/>
        <v>AM</v>
      </c>
      <c r="AU691" s="559">
        <f t="shared" si="128"/>
        <v>657</v>
      </c>
      <c r="AV691" s="285" t="str">
        <f t="shared" ca="1" si="126"/>
        <v>AM657</v>
      </c>
      <c r="AW691" s="293">
        <f t="shared" si="123"/>
        <v>7</v>
      </c>
      <c r="AX691" s="285" t="str">
        <f t="shared" ca="1" si="122"/>
        <v>7. Ownership - Capital Costs</v>
      </c>
      <c r="AY691" s="293" t="s">
        <v>1570</v>
      </c>
      <c r="AZ691" s="285" t="s">
        <v>1603</v>
      </c>
      <c r="BA691" s="285">
        <v>2054</v>
      </c>
      <c r="BB691" s="285" t="str">
        <f t="shared" ca="1" si="127"/>
        <v>7_AM657_Remaining_balance_of_plant_construction_2054</v>
      </c>
      <c r="BC691" s="285" t="s">
        <v>574</v>
      </c>
      <c r="BD691" s="285"/>
      <c r="BE691" s="293" t="str">
        <f t="shared" si="124"/>
        <v>&gt;=0</v>
      </c>
      <c r="BF691" s="293" t="s">
        <v>84</v>
      </c>
      <c r="BG691" s="293" t="s">
        <v>84</v>
      </c>
    </row>
    <row r="692" spans="1:59" ht="13.5" hidden="1" thickBot="1">
      <c r="A692" s="197"/>
      <c r="B692" s="763"/>
      <c r="C692" s="247"/>
      <c r="D692" s="764"/>
      <c r="E692" s="556"/>
      <c r="F692" s="556"/>
      <c r="G692" s="556"/>
      <c r="H692" s="556"/>
      <c r="I692" s="556"/>
      <c r="J692" s="556"/>
      <c r="K692" s="556"/>
      <c r="L692" s="556"/>
      <c r="M692" s="556"/>
      <c r="N692" s="556"/>
      <c r="O692" s="556"/>
      <c r="P692" s="556"/>
      <c r="Q692" s="556"/>
      <c r="R692" s="556"/>
      <c r="S692" s="556"/>
      <c r="T692" s="556"/>
      <c r="U692" s="556"/>
      <c r="V692" s="556"/>
      <c r="W692" s="556"/>
      <c r="X692" s="556"/>
      <c r="Y692" s="556"/>
      <c r="Z692" s="556"/>
      <c r="AA692" s="556"/>
      <c r="AB692" s="556"/>
      <c r="AC692" s="556"/>
      <c r="AD692" s="557"/>
      <c r="AE692" s="557"/>
      <c r="AF692" s="557"/>
      <c r="AG692" s="557"/>
      <c r="AH692" s="557"/>
      <c r="AI692" s="557"/>
      <c r="AJ692" s="557"/>
      <c r="AK692" s="557"/>
      <c r="AL692" s="557"/>
      <c r="AM692" s="557"/>
      <c r="AN692" s="558"/>
      <c r="AP692" s="87" t="s">
        <v>859</v>
      </c>
      <c r="AT692" s="559" t="str">
        <f t="shared" ca="1" si="125"/>
        <v>AN</v>
      </c>
      <c r="AU692" s="559">
        <f t="shared" si="128"/>
        <v>657</v>
      </c>
      <c r="AV692" s="285" t="str">
        <f t="shared" ca="1" si="126"/>
        <v>AN657</v>
      </c>
      <c r="AW692" s="293">
        <v>7</v>
      </c>
      <c r="AX692" s="285" t="str">
        <f t="shared" ref="AX692:AX755" ca="1" si="129">MID(CELL("filename",AW692),FIND("]",CELL("filename",AW692))+1,256)</f>
        <v>7. Ownership - Capital Costs</v>
      </c>
      <c r="AY692" s="293" t="s">
        <v>1570</v>
      </c>
      <c r="AZ692" s="285" t="s">
        <v>1603</v>
      </c>
      <c r="BA692" s="285" t="s">
        <v>1572</v>
      </c>
      <c r="BB692" s="285" t="str">
        <f t="shared" ca="1" si="127"/>
        <v>7_AN657_Remaining_balance_of_plant_construction_Additional_Info</v>
      </c>
      <c r="BC692" s="293" t="s">
        <v>255</v>
      </c>
      <c r="BD692" s="293">
        <v>100</v>
      </c>
      <c r="BF692" s="293" t="s">
        <v>84</v>
      </c>
      <c r="BG692" s="293" t="s">
        <v>84</v>
      </c>
    </row>
    <row r="693" spans="1:59" ht="13.5" thickBot="1">
      <c r="A693" s="197">
        <v>21</v>
      </c>
      <c r="B693" s="763"/>
      <c r="C693" s="247" t="s">
        <v>1604</v>
      </c>
      <c r="D693" s="764" t="s">
        <v>1569</v>
      </c>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541"/>
      <c r="AE693" s="541"/>
      <c r="AF693" s="541"/>
      <c r="AG693" s="541"/>
      <c r="AH693" s="541"/>
      <c r="AI693" s="541"/>
      <c r="AJ693" s="541"/>
      <c r="AK693" s="541"/>
      <c r="AL693" s="541"/>
      <c r="AM693" s="541"/>
      <c r="AN693" s="246"/>
      <c r="AR693" s="87" t="s">
        <v>40</v>
      </c>
      <c r="AS693" s="560" t="str">
        <f ca="1">SUBSTITUTE(CELL("address",E693),"$","")</f>
        <v>E693</v>
      </c>
      <c r="AT693" s="561" t="str">
        <f ca="1">CHAR(CODE(AS693))</f>
        <v>E</v>
      </c>
      <c r="AU693" s="561">
        <f>ROW(AS693)</f>
        <v>693</v>
      </c>
      <c r="AV693" s="562" t="str">
        <f ca="1">CONCATENATE(AT693&amp;AU693)</f>
        <v>E693</v>
      </c>
      <c r="AW693" s="555">
        <f t="shared" ref="AW693:AW727" si="130">$AW$5</f>
        <v>7</v>
      </c>
      <c r="AX693" s="562" t="str">
        <f t="shared" ca="1" si="129"/>
        <v>7. Ownership - Capital Costs</v>
      </c>
      <c r="AY693" s="555" t="s">
        <v>1570</v>
      </c>
      <c r="AZ693" s="562" t="s">
        <v>812</v>
      </c>
      <c r="BA693" s="562">
        <v>2020</v>
      </c>
      <c r="BB693" s="562" t="str">
        <f ca="1">AW693&amp;"_"&amp;AV693&amp;"_"&amp;AZ693&amp;"_"&amp;BA693</f>
        <v>7_E693_Other_2020</v>
      </c>
      <c r="BC693" s="562" t="s">
        <v>574</v>
      </c>
      <c r="BD693" s="562"/>
      <c r="BE693" s="555" t="str">
        <f t="shared" ref="BE693:BE727" si="131">"&gt;=0"</f>
        <v>&gt;=0</v>
      </c>
      <c r="BF693" s="555" t="s">
        <v>84</v>
      </c>
      <c r="BG693" s="555" t="s">
        <v>84</v>
      </c>
    </row>
    <row r="694" spans="1:59" ht="13.5" hidden="1" thickBot="1">
      <c r="A694" s="197"/>
      <c r="B694" s="763"/>
      <c r="C694" s="247"/>
      <c r="D694" s="764"/>
      <c r="E694" s="556"/>
      <c r="F694" s="556"/>
      <c r="G694" s="556"/>
      <c r="H694" s="556"/>
      <c r="I694" s="556"/>
      <c r="J694" s="556"/>
      <c r="K694" s="556"/>
      <c r="L694" s="556"/>
      <c r="M694" s="556"/>
      <c r="N694" s="556"/>
      <c r="O694" s="556"/>
      <c r="P694" s="556"/>
      <c r="Q694" s="556"/>
      <c r="R694" s="556"/>
      <c r="S694" s="556"/>
      <c r="T694" s="556"/>
      <c r="U694" s="556"/>
      <c r="V694" s="556"/>
      <c r="W694" s="556"/>
      <c r="X694" s="556"/>
      <c r="Y694" s="556"/>
      <c r="Z694" s="556"/>
      <c r="AA694" s="556"/>
      <c r="AB694" s="556"/>
      <c r="AC694" s="556"/>
      <c r="AD694" s="557"/>
      <c r="AE694" s="557"/>
      <c r="AF694" s="557"/>
      <c r="AG694" s="557"/>
      <c r="AH694" s="557"/>
      <c r="AI694" s="557"/>
      <c r="AJ694" s="557"/>
      <c r="AK694" s="557"/>
      <c r="AL694" s="557"/>
      <c r="AM694" s="557"/>
      <c r="AN694" s="558"/>
      <c r="AP694" s="87" t="s">
        <v>859</v>
      </c>
      <c r="AT694" s="559" t="str">
        <f t="shared" ref="AT694:AT728" ca="1" si="132">IF(AT693="Z","AA",IF(LEN(AT693)=1,CHAR(CODE(AT693)+1),IF(RIGHT(AT693,1)="Z",CHAR(CODE(LEFT(AT693,1))+1),LEFT(AT693,1))&amp;CHAR(65+MOD(CODE(RIGHT(AT693,1))+1-65,26))))</f>
        <v>F</v>
      </c>
      <c r="AU694" s="559">
        <f>AU693</f>
        <v>693</v>
      </c>
      <c r="AV694" s="285" t="str">
        <f t="shared" ref="AV694:AV728" ca="1" si="133">CONCATENATE(AT694&amp;AU694)</f>
        <v>F693</v>
      </c>
      <c r="AW694" s="293">
        <f t="shared" si="130"/>
        <v>7</v>
      </c>
      <c r="AX694" s="285" t="str">
        <f t="shared" ca="1" si="129"/>
        <v>7. Ownership - Capital Costs</v>
      </c>
      <c r="AY694" s="293" t="s">
        <v>1570</v>
      </c>
      <c r="AZ694" s="285" t="s">
        <v>812</v>
      </c>
      <c r="BA694" s="285">
        <v>2021</v>
      </c>
      <c r="BB694" s="285" t="str">
        <f t="shared" ref="BB694:BB728" ca="1" si="134">AW694&amp;"_"&amp;AV694&amp;"_"&amp;AZ694&amp;"_"&amp;BA694</f>
        <v>7_F693_Other_2021</v>
      </c>
      <c r="BC694" s="285" t="s">
        <v>574</v>
      </c>
      <c r="BD694" s="285"/>
      <c r="BE694" s="293" t="str">
        <f t="shared" si="131"/>
        <v>&gt;=0</v>
      </c>
      <c r="BF694" s="293" t="s">
        <v>84</v>
      </c>
      <c r="BG694" s="293" t="s">
        <v>84</v>
      </c>
    </row>
    <row r="695" spans="1:59" ht="13.5" hidden="1" thickBot="1">
      <c r="A695" s="197"/>
      <c r="B695" s="763"/>
      <c r="C695" s="247"/>
      <c r="D695" s="764"/>
      <c r="E695" s="556"/>
      <c r="F695" s="556"/>
      <c r="G695" s="556"/>
      <c r="H695" s="556"/>
      <c r="I695" s="556"/>
      <c r="J695" s="556"/>
      <c r="K695" s="556"/>
      <c r="L695" s="556"/>
      <c r="M695" s="556"/>
      <c r="N695" s="556"/>
      <c r="O695" s="556"/>
      <c r="P695" s="556"/>
      <c r="Q695" s="556"/>
      <c r="R695" s="556"/>
      <c r="S695" s="556"/>
      <c r="T695" s="556"/>
      <c r="U695" s="556"/>
      <c r="V695" s="556"/>
      <c r="W695" s="556"/>
      <c r="X695" s="556"/>
      <c r="Y695" s="556"/>
      <c r="Z695" s="556"/>
      <c r="AA695" s="556"/>
      <c r="AB695" s="556"/>
      <c r="AC695" s="556"/>
      <c r="AD695" s="557"/>
      <c r="AE695" s="557"/>
      <c r="AF695" s="557"/>
      <c r="AG695" s="557"/>
      <c r="AH695" s="557"/>
      <c r="AI695" s="557"/>
      <c r="AJ695" s="557"/>
      <c r="AK695" s="557"/>
      <c r="AL695" s="557"/>
      <c r="AM695" s="557"/>
      <c r="AN695" s="558"/>
      <c r="AP695" s="87" t="s">
        <v>859</v>
      </c>
      <c r="AT695" s="559" t="str">
        <f t="shared" ca="1" si="132"/>
        <v>G</v>
      </c>
      <c r="AU695" s="559">
        <f t="shared" ref="AU695:AU728" si="135">AU694</f>
        <v>693</v>
      </c>
      <c r="AV695" s="285" t="str">
        <f t="shared" ca="1" si="133"/>
        <v>G693</v>
      </c>
      <c r="AW695" s="293">
        <f t="shared" si="130"/>
        <v>7</v>
      </c>
      <c r="AX695" s="285" t="str">
        <f t="shared" ca="1" si="129"/>
        <v>7. Ownership - Capital Costs</v>
      </c>
      <c r="AY695" s="293" t="s">
        <v>1570</v>
      </c>
      <c r="AZ695" s="285" t="s">
        <v>812</v>
      </c>
      <c r="BA695" s="285">
        <v>2022</v>
      </c>
      <c r="BB695" s="285" t="str">
        <f t="shared" ca="1" si="134"/>
        <v>7_G693_Other_2022</v>
      </c>
      <c r="BC695" s="285" t="s">
        <v>574</v>
      </c>
      <c r="BD695" s="285"/>
      <c r="BE695" s="293" t="str">
        <f t="shared" si="131"/>
        <v>&gt;=0</v>
      </c>
      <c r="BF695" s="293" t="s">
        <v>84</v>
      </c>
      <c r="BG695" s="293" t="s">
        <v>84</v>
      </c>
    </row>
    <row r="696" spans="1:59" ht="13.5" hidden="1" thickBot="1">
      <c r="A696" s="197"/>
      <c r="B696" s="763"/>
      <c r="C696" s="247"/>
      <c r="D696" s="764"/>
      <c r="E696" s="556"/>
      <c r="F696" s="556"/>
      <c r="G696" s="556"/>
      <c r="H696" s="556"/>
      <c r="I696" s="556"/>
      <c r="J696" s="556"/>
      <c r="K696" s="556"/>
      <c r="L696" s="556"/>
      <c r="M696" s="556"/>
      <c r="N696" s="556"/>
      <c r="O696" s="556"/>
      <c r="P696" s="556"/>
      <c r="Q696" s="556"/>
      <c r="R696" s="556"/>
      <c r="S696" s="556"/>
      <c r="T696" s="556"/>
      <c r="U696" s="556"/>
      <c r="V696" s="556"/>
      <c r="W696" s="556"/>
      <c r="X696" s="556"/>
      <c r="Y696" s="556"/>
      <c r="Z696" s="556"/>
      <c r="AA696" s="556"/>
      <c r="AB696" s="556"/>
      <c r="AC696" s="556"/>
      <c r="AD696" s="557"/>
      <c r="AE696" s="557"/>
      <c r="AF696" s="557"/>
      <c r="AG696" s="557"/>
      <c r="AH696" s="557"/>
      <c r="AI696" s="557"/>
      <c r="AJ696" s="557"/>
      <c r="AK696" s="557"/>
      <c r="AL696" s="557"/>
      <c r="AM696" s="557"/>
      <c r="AN696" s="558"/>
      <c r="AP696" s="87" t="s">
        <v>859</v>
      </c>
      <c r="AT696" s="559" t="str">
        <f t="shared" ca="1" si="132"/>
        <v>H</v>
      </c>
      <c r="AU696" s="559">
        <f t="shared" si="135"/>
        <v>693</v>
      </c>
      <c r="AV696" s="285" t="str">
        <f t="shared" ca="1" si="133"/>
        <v>H693</v>
      </c>
      <c r="AW696" s="293">
        <f t="shared" si="130"/>
        <v>7</v>
      </c>
      <c r="AX696" s="285" t="str">
        <f t="shared" ca="1" si="129"/>
        <v>7. Ownership - Capital Costs</v>
      </c>
      <c r="AY696" s="293" t="s">
        <v>1570</v>
      </c>
      <c r="AZ696" s="285" t="s">
        <v>812</v>
      </c>
      <c r="BA696" s="285">
        <v>2023</v>
      </c>
      <c r="BB696" s="285" t="str">
        <f t="shared" ca="1" si="134"/>
        <v>7_H693_Other_2023</v>
      </c>
      <c r="BC696" s="285" t="s">
        <v>574</v>
      </c>
      <c r="BD696" s="285"/>
      <c r="BE696" s="293" t="str">
        <f t="shared" si="131"/>
        <v>&gt;=0</v>
      </c>
      <c r="BF696" s="293" t="s">
        <v>84</v>
      </c>
      <c r="BG696" s="293" t="s">
        <v>84</v>
      </c>
    </row>
    <row r="697" spans="1:59" ht="13.5" hidden="1" thickBot="1">
      <c r="A697" s="197"/>
      <c r="B697" s="763"/>
      <c r="C697" s="247"/>
      <c r="D697" s="764"/>
      <c r="E697" s="556"/>
      <c r="F697" s="556"/>
      <c r="G697" s="556"/>
      <c r="H697" s="556"/>
      <c r="I697" s="556"/>
      <c r="J697" s="556"/>
      <c r="K697" s="556"/>
      <c r="L697" s="556"/>
      <c r="M697" s="556"/>
      <c r="N697" s="556"/>
      <c r="O697" s="556"/>
      <c r="P697" s="556"/>
      <c r="Q697" s="556"/>
      <c r="R697" s="556"/>
      <c r="S697" s="556"/>
      <c r="T697" s="556"/>
      <c r="U697" s="556"/>
      <c r="V697" s="556"/>
      <c r="W697" s="556"/>
      <c r="X697" s="556"/>
      <c r="Y697" s="556"/>
      <c r="Z697" s="556"/>
      <c r="AA697" s="556"/>
      <c r="AB697" s="556"/>
      <c r="AC697" s="556"/>
      <c r="AD697" s="557"/>
      <c r="AE697" s="557"/>
      <c r="AF697" s="557"/>
      <c r="AG697" s="557"/>
      <c r="AH697" s="557"/>
      <c r="AI697" s="557"/>
      <c r="AJ697" s="557"/>
      <c r="AK697" s="557"/>
      <c r="AL697" s="557"/>
      <c r="AM697" s="557"/>
      <c r="AN697" s="558"/>
      <c r="AP697" s="87" t="s">
        <v>859</v>
      </c>
      <c r="AT697" s="559" t="str">
        <f t="shared" ca="1" si="132"/>
        <v>I</v>
      </c>
      <c r="AU697" s="559">
        <f t="shared" si="135"/>
        <v>693</v>
      </c>
      <c r="AV697" s="285" t="str">
        <f t="shared" ca="1" si="133"/>
        <v>I693</v>
      </c>
      <c r="AW697" s="293">
        <f t="shared" si="130"/>
        <v>7</v>
      </c>
      <c r="AX697" s="285" t="str">
        <f t="shared" ca="1" si="129"/>
        <v>7. Ownership - Capital Costs</v>
      </c>
      <c r="AY697" s="293" t="s">
        <v>1570</v>
      </c>
      <c r="AZ697" s="285" t="s">
        <v>812</v>
      </c>
      <c r="BA697" s="285">
        <v>2024</v>
      </c>
      <c r="BB697" s="285" t="str">
        <f t="shared" ca="1" si="134"/>
        <v>7_I693_Other_2024</v>
      </c>
      <c r="BC697" s="285" t="s">
        <v>574</v>
      </c>
      <c r="BD697" s="285"/>
      <c r="BE697" s="293" t="str">
        <f t="shared" si="131"/>
        <v>&gt;=0</v>
      </c>
      <c r="BF697" s="293" t="s">
        <v>84</v>
      </c>
      <c r="BG697" s="293" t="s">
        <v>84</v>
      </c>
    </row>
    <row r="698" spans="1:59" ht="13.5" hidden="1" thickBot="1">
      <c r="A698" s="197"/>
      <c r="B698" s="763"/>
      <c r="C698" s="247"/>
      <c r="D698" s="764"/>
      <c r="E698" s="556"/>
      <c r="F698" s="556"/>
      <c r="G698" s="556"/>
      <c r="H698" s="556"/>
      <c r="I698" s="556"/>
      <c r="J698" s="556"/>
      <c r="K698" s="556"/>
      <c r="L698" s="556"/>
      <c r="M698" s="556"/>
      <c r="N698" s="556"/>
      <c r="O698" s="556"/>
      <c r="P698" s="556"/>
      <c r="Q698" s="556"/>
      <c r="R698" s="556"/>
      <c r="S698" s="556"/>
      <c r="T698" s="556"/>
      <c r="U698" s="556"/>
      <c r="V698" s="556"/>
      <c r="W698" s="556"/>
      <c r="X698" s="556"/>
      <c r="Y698" s="556"/>
      <c r="Z698" s="556"/>
      <c r="AA698" s="556"/>
      <c r="AB698" s="556"/>
      <c r="AC698" s="556"/>
      <c r="AD698" s="557"/>
      <c r="AE698" s="557"/>
      <c r="AF698" s="557"/>
      <c r="AG698" s="557"/>
      <c r="AH698" s="557"/>
      <c r="AI698" s="557"/>
      <c r="AJ698" s="557"/>
      <c r="AK698" s="557"/>
      <c r="AL698" s="557"/>
      <c r="AM698" s="557"/>
      <c r="AN698" s="558"/>
      <c r="AP698" s="87" t="s">
        <v>859</v>
      </c>
      <c r="AT698" s="559" t="str">
        <f t="shared" ca="1" si="132"/>
        <v>J</v>
      </c>
      <c r="AU698" s="559">
        <f t="shared" si="135"/>
        <v>693</v>
      </c>
      <c r="AV698" s="285" t="str">
        <f t="shared" ca="1" si="133"/>
        <v>J693</v>
      </c>
      <c r="AW698" s="293">
        <f t="shared" si="130"/>
        <v>7</v>
      </c>
      <c r="AX698" s="285" t="str">
        <f t="shared" ca="1" si="129"/>
        <v>7. Ownership - Capital Costs</v>
      </c>
      <c r="AY698" s="293" t="s">
        <v>1570</v>
      </c>
      <c r="AZ698" s="285" t="s">
        <v>812</v>
      </c>
      <c r="BA698" s="285">
        <v>2025</v>
      </c>
      <c r="BB698" s="285" t="str">
        <f t="shared" ca="1" si="134"/>
        <v>7_J693_Other_2025</v>
      </c>
      <c r="BC698" s="285" t="s">
        <v>574</v>
      </c>
      <c r="BD698" s="285"/>
      <c r="BE698" s="293" t="str">
        <f t="shared" si="131"/>
        <v>&gt;=0</v>
      </c>
      <c r="BF698" s="293" t="s">
        <v>84</v>
      </c>
      <c r="BG698" s="293" t="s">
        <v>84</v>
      </c>
    </row>
    <row r="699" spans="1:59" ht="13.5" hidden="1" thickBot="1">
      <c r="A699" s="197"/>
      <c r="B699" s="763"/>
      <c r="C699" s="247"/>
      <c r="D699" s="764"/>
      <c r="E699" s="556"/>
      <c r="F699" s="556"/>
      <c r="G699" s="556"/>
      <c r="H699" s="556"/>
      <c r="I699" s="556"/>
      <c r="J699" s="556"/>
      <c r="K699" s="556"/>
      <c r="L699" s="556"/>
      <c r="M699" s="556"/>
      <c r="N699" s="556"/>
      <c r="O699" s="556"/>
      <c r="P699" s="556"/>
      <c r="Q699" s="556"/>
      <c r="R699" s="556"/>
      <c r="S699" s="556"/>
      <c r="T699" s="556"/>
      <c r="U699" s="556"/>
      <c r="V699" s="556"/>
      <c r="W699" s="556"/>
      <c r="X699" s="556"/>
      <c r="Y699" s="556"/>
      <c r="Z699" s="556"/>
      <c r="AA699" s="556"/>
      <c r="AB699" s="556"/>
      <c r="AC699" s="556"/>
      <c r="AD699" s="557"/>
      <c r="AE699" s="557"/>
      <c r="AF699" s="557"/>
      <c r="AG699" s="557"/>
      <c r="AH699" s="557"/>
      <c r="AI699" s="557"/>
      <c r="AJ699" s="557"/>
      <c r="AK699" s="557"/>
      <c r="AL699" s="557"/>
      <c r="AM699" s="557"/>
      <c r="AN699" s="558"/>
      <c r="AP699" s="87" t="s">
        <v>859</v>
      </c>
      <c r="AT699" s="559" t="str">
        <f t="shared" ca="1" si="132"/>
        <v>K</v>
      </c>
      <c r="AU699" s="559">
        <f t="shared" si="135"/>
        <v>693</v>
      </c>
      <c r="AV699" s="285" t="str">
        <f t="shared" ca="1" si="133"/>
        <v>K693</v>
      </c>
      <c r="AW699" s="293">
        <f t="shared" si="130"/>
        <v>7</v>
      </c>
      <c r="AX699" s="285" t="str">
        <f t="shared" ca="1" si="129"/>
        <v>7. Ownership - Capital Costs</v>
      </c>
      <c r="AY699" s="293" t="s">
        <v>1570</v>
      </c>
      <c r="AZ699" s="285" t="s">
        <v>812</v>
      </c>
      <c r="BA699" s="285">
        <v>2026</v>
      </c>
      <c r="BB699" s="285" t="str">
        <f t="shared" ca="1" si="134"/>
        <v>7_K693_Other_2026</v>
      </c>
      <c r="BC699" s="285" t="s">
        <v>574</v>
      </c>
      <c r="BD699" s="285"/>
      <c r="BE699" s="293" t="str">
        <f t="shared" si="131"/>
        <v>&gt;=0</v>
      </c>
      <c r="BF699" s="293" t="s">
        <v>84</v>
      </c>
      <c r="BG699" s="293" t="s">
        <v>84</v>
      </c>
    </row>
    <row r="700" spans="1:59" ht="13.5" hidden="1" thickBot="1">
      <c r="A700" s="197"/>
      <c r="B700" s="763"/>
      <c r="C700" s="247"/>
      <c r="D700" s="764"/>
      <c r="E700" s="556"/>
      <c r="F700" s="556"/>
      <c r="G700" s="556"/>
      <c r="H700" s="556"/>
      <c r="I700" s="556"/>
      <c r="J700" s="556"/>
      <c r="K700" s="556"/>
      <c r="L700" s="556"/>
      <c r="M700" s="556"/>
      <c r="N700" s="556"/>
      <c r="O700" s="556"/>
      <c r="P700" s="556"/>
      <c r="Q700" s="556"/>
      <c r="R700" s="556"/>
      <c r="S700" s="556"/>
      <c r="T700" s="556"/>
      <c r="U700" s="556"/>
      <c r="V700" s="556"/>
      <c r="W700" s="556"/>
      <c r="X700" s="556"/>
      <c r="Y700" s="556"/>
      <c r="Z700" s="556"/>
      <c r="AA700" s="556"/>
      <c r="AB700" s="556"/>
      <c r="AC700" s="556"/>
      <c r="AD700" s="557"/>
      <c r="AE700" s="557"/>
      <c r="AF700" s="557"/>
      <c r="AG700" s="557"/>
      <c r="AH700" s="557"/>
      <c r="AI700" s="557"/>
      <c r="AJ700" s="557"/>
      <c r="AK700" s="557"/>
      <c r="AL700" s="557"/>
      <c r="AM700" s="557"/>
      <c r="AN700" s="558"/>
      <c r="AP700" s="87" t="s">
        <v>859</v>
      </c>
      <c r="AT700" s="559" t="str">
        <f t="shared" ca="1" si="132"/>
        <v>L</v>
      </c>
      <c r="AU700" s="559">
        <f t="shared" si="135"/>
        <v>693</v>
      </c>
      <c r="AV700" s="285" t="str">
        <f t="shared" ca="1" si="133"/>
        <v>L693</v>
      </c>
      <c r="AW700" s="293">
        <f t="shared" si="130"/>
        <v>7</v>
      </c>
      <c r="AX700" s="285" t="str">
        <f t="shared" ca="1" si="129"/>
        <v>7. Ownership - Capital Costs</v>
      </c>
      <c r="AY700" s="293" t="s">
        <v>1570</v>
      </c>
      <c r="AZ700" s="285" t="s">
        <v>812</v>
      </c>
      <c r="BA700" s="285">
        <v>2027</v>
      </c>
      <c r="BB700" s="285" t="str">
        <f t="shared" ca="1" si="134"/>
        <v>7_L693_Other_2027</v>
      </c>
      <c r="BC700" s="285" t="s">
        <v>574</v>
      </c>
      <c r="BD700" s="285"/>
      <c r="BE700" s="293" t="str">
        <f t="shared" si="131"/>
        <v>&gt;=0</v>
      </c>
      <c r="BF700" s="293" t="s">
        <v>84</v>
      </c>
      <c r="BG700" s="293" t="s">
        <v>84</v>
      </c>
    </row>
    <row r="701" spans="1:59" ht="13.5" hidden="1" thickBot="1">
      <c r="A701" s="197"/>
      <c r="B701" s="763"/>
      <c r="C701" s="247"/>
      <c r="D701" s="764"/>
      <c r="E701" s="556"/>
      <c r="F701" s="556"/>
      <c r="G701" s="556"/>
      <c r="H701" s="556"/>
      <c r="I701" s="556"/>
      <c r="J701" s="556"/>
      <c r="K701" s="556"/>
      <c r="L701" s="556"/>
      <c r="M701" s="556"/>
      <c r="N701" s="556"/>
      <c r="O701" s="556"/>
      <c r="P701" s="556"/>
      <c r="Q701" s="556"/>
      <c r="R701" s="556"/>
      <c r="S701" s="556"/>
      <c r="T701" s="556"/>
      <c r="U701" s="556"/>
      <c r="V701" s="556"/>
      <c r="W701" s="556"/>
      <c r="X701" s="556"/>
      <c r="Y701" s="556"/>
      <c r="Z701" s="556"/>
      <c r="AA701" s="556"/>
      <c r="AB701" s="556"/>
      <c r="AC701" s="556"/>
      <c r="AD701" s="557"/>
      <c r="AE701" s="557"/>
      <c r="AF701" s="557"/>
      <c r="AG701" s="557"/>
      <c r="AH701" s="557"/>
      <c r="AI701" s="557"/>
      <c r="AJ701" s="557"/>
      <c r="AK701" s="557"/>
      <c r="AL701" s="557"/>
      <c r="AM701" s="557"/>
      <c r="AN701" s="558"/>
      <c r="AP701" s="87" t="s">
        <v>859</v>
      </c>
      <c r="AT701" s="559" t="str">
        <f t="shared" ca="1" si="132"/>
        <v>M</v>
      </c>
      <c r="AU701" s="559">
        <f t="shared" si="135"/>
        <v>693</v>
      </c>
      <c r="AV701" s="285" t="str">
        <f t="shared" ca="1" si="133"/>
        <v>M693</v>
      </c>
      <c r="AW701" s="293">
        <f t="shared" si="130"/>
        <v>7</v>
      </c>
      <c r="AX701" s="285" t="str">
        <f t="shared" ca="1" si="129"/>
        <v>7. Ownership - Capital Costs</v>
      </c>
      <c r="AY701" s="293" t="s">
        <v>1570</v>
      </c>
      <c r="AZ701" s="285" t="s">
        <v>812</v>
      </c>
      <c r="BA701" s="285">
        <v>2028</v>
      </c>
      <c r="BB701" s="285" t="str">
        <f t="shared" ca="1" si="134"/>
        <v>7_M693_Other_2028</v>
      </c>
      <c r="BC701" s="285" t="s">
        <v>574</v>
      </c>
      <c r="BD701" s="285"/>
      <c r="BE701" s="293" t="str">
        <f t="shared" si="131"/>
        <v>&gt;=0</v>
      </c>
      <c r="BF701" s="293" t="s">
        <v>84</v>
      </c>
      <c r="BG701" s="293" t="s">
        <v>84</v>
      </c>
    </row>
    <row r="702" spans="1:59" ht="13.5" hidden="1" thickBot="1">
      <c r="A702" s="197"/>
      <c r="B702" s="763"/>
      <c r="C702" s="247"/>
      <c r="D702" s="764"/>
      <c r="E702" s="556"/>
      <c r="F702" s="556"/>
      <c r="G702" s="556"/>
      <c r="H702" s="556"/>
      <c r="I702" s="556"/>
      <c r="J702" s="556"/>
      <c r="K702" s="556"/>
      <c r="L702" s="556"/>
      <c r="M702" s="556"/>
      <c r="N702" s="556"/>
      <c r="O702" s="556"/>
      <c r="P702" s="556"/>
      <c r="Q702" s="556"/>
      <c r="R702" s="556"/>
      <c r="S702" s="556"/>
      <c r="T702" s="556"/>
      <c r="U702" s="556"/>
      <c r="V702" s="556"/>
      <c r="W702" s="556"/>
      <c r="X702" s="556"/>
      <c r="Y702" s="556"/>
      <c r="Z702" s="556"/>
      <c r="AA702" s="556"/>
      <c r="AB702" s="556"/>
      <c r="AC702" s="556"/>
      <c r="AD702" s="557"/>
      <c r="AE702" s="557"/>
      <c r="AF702" s="557"/>
      <c r="AG702" s="557"/>
      <c r="AH702" s="557"/>
      <c r="AI702" s="557"/>
      <c r="AJ702" s="557"/>
      <c r="AK702" s="557"/>
      <c r="AL702" s="557"/>
      <c r="AM702" s="557"/>
      <c r="AN702" s="558"/>
      <c r="AP702" s="87" t="s">
        <v>859</v>
      </c>
      <c r="AT702" s="559" t="str">
        <f t="shared" ca="1" si="132"/>
        <v>N</v>
      </c>
      <c r="AU702" s="559">
        <f t="shared" si="135"/>
        <v>693</v>
      </c>
      <c r="AV702" s="285" t="str">
        <f t="shared" ca="1" si="133"/>
        <v>N693</v>
      </c>
      <c r="AW702" s="293">
        <f t="shared" si="130"/>
        <v>7</v>
      </c>
      <c r="AX702" s="285" t="str">
        <f t="shared" ca="1" si="129"/>
        <v>7. Ownership - Capital Costs</v>
      </c>
      <c r="AY702" s="293" t="s">
        <v>1570</v>
      </c>
      <c r="AZ702" s="285" t="s">
        <v>812</v>
      </c>
      <c r="BA702" s="285">
        <v>2029</v>
      </c>
      <c r="BB702" s="285" t="str">
        <f t="shared" ca="1" si="134"/>
        <v>7_N693_Other_2029</v>
      </c>
      <c r="BC702" s="285" t="s">
        <v>574</v>
      </c>
      <c r="BD702" s="285"/>
      <c r="BE702" s="293" t="str">
        <f t="shared" si="131"/>
        <v>&gt;=0</v>
      </c>
      <c r="BF702" s="293" t="s">
        <v>84</v>
      </c>
      <c r="BG702" s="293" t="s">
        <v>84</v>
      </c>
    </row>
    <row r="703" spans="1:59" ht="13.5" hidden="1" thickBot="1">
      <c r="A703" s="197"/>
      <c r="B703" s="763"/>
      <c r="C703" s="247"/>
      <c r="D703" s="764"/>
      <c r="E703" s="556"/>
      <c r="F703" s="556"/>
      <c r="G703" s="556"/>
      <c r="H703" s="556"/>
      <c r="I703" s="556"/>
      <c r="J703" s="556"/>
      <c r="K703" s="556"/>
      <c r="L703" s="556"/>
      <c r="M703" s="556"/>
      <c r="N703" s="556"/>
      <c r="O703" s="556"/>
      <c r="P703" s="556"/>
      <c r="Q703" s="556"/>
      <c r="R703" s="556"/>
      <c r="S703" s="556"/>
      <c r="T703" s="556"/>
      <c r="U703" s="556"/>
      <c r="V703" s="556"/>
      <c r="W703" s="556"/>
      <c r="X703" s="556"/>
      <c r="Y703" s="556"/>
      <c r="Z703" s="556"/>
      <c r="AA703" s="556"/>
      <c r="AB703" s="556"/>
      <c r="AC703" s="556"/>
      <c r="AD703" s="557"/>
      <c r="AE703" s="557"/>
      <c r="AF703" s="557"/>
      <c r="AG703" s="557"/>
      <c r="AH703" s="557"/>
      <c r="AI703" s="557"/>
      <c r="AJ703" s="557"/>
      <c r="AK703" s="557"/>
      <c r="AL703" s="557"/>
      <c r="AM703" s="557"/>
      <c r="AN703" s="558"/>
      <c r="AP703" s="87" t="s">
        <v>859</v>
      </c>
      <c r="AT703" s="559" t="str">
        <f t="shared" ca="1" si="132"/>
        <v>O</v>
      </c>
      <c r="AU703" s="559">
        <f t="shared" si="135"/>
        <v>693</v>
      </c>
      <c r="AV703" s="285" t="str">
        <f t="shared" ca="1" si="133"/>
        <v>O693</v>
      </c>
      <c r="AW703" s="293">
        <f t="shared" si="130"/>
        <v>7</v>
      </c>
      <c r="AX703" s="285" t="str">
        <f t="shared" ca="1" si="129"/>
        <v>7. Ownership - Capital Costs</v>
      </c>
      <c r="AY703" s="293" t="s">
        <v>1570</v>
      </c>
      <c r="AZ703" s="285" t="s">
        <v>812</v>
      </c>
      <c r="BA703" s="285">
        <v>2030</v>
      </c>
      <c r="BB703" s="285" t="str">
        <f t="shared" ca="1" si="134"/>
        <v>7_O693_Other_2030</v>
      </c>
      <c r="BC703" s="285" t="s">
        <v>574</v>
      </c>
      <c r="BD703" s="285"/>
      <c r="BE703" s="293" t="str">
        <f t="shared" si="131"/>
        <v>&gt;=0</v>
      </c>
      <c r="BF703" s="293" t="s">
        <v>84</v>
      </c>
      <c r="BG703" s="293" t="s">
        <v>84</v>
      </c>
    </row>
    <row r="704" spans="1:59" ht="13.5" hidden="1" thickBot="1">
      <c r="A704" s="197"/>
      <c r="B704" s="763"/>
      <c r="C704" s="247"/>
      <c r="D704" s="764"/>
      <c r="E704" s="556"/>
      <c r="F704" s="556"/>
      <c r="G704" s="556"/>
      <c r="H704" s="556"/>
      <c r="I704" s="556"/>
      <c r="J704" s="556"/>
      <c r="K704" s="556"/>
      <c r="L704" s="556"/>
      <c r="M704" s="556"/>
      <c r="N704" s="556"/>
      <c r="O704" s="556"/>
      <c r="P704" s="556"/>
      <c r="Q704" s="556"/>
      <c r="R704" s="556"/>
      <c r="S704" s="556"/>
      <c r="T704" s="556"/>
      <c r="U704" s="556"/>
      <c r="V704" s="556"/>
      <c r="W704" s="556"/>
      <c r="X704" s="556"/>
      <c r="Y704" s="556"/>
      <c r="Z704" s="556"/>
      <c r="AA704" s="556"/>
      <c r="AB704" s="556"/>
      <c r="AC704" s="556"/>
      <c r="AD704" s="557"/>
      <c r="AE704" s="557"/>
      <c r="AF704" s="557"/>
      <c r="AG704" s="557"/>
      <c r="AH704" s="557"/>
      <c r="AI704" s="557"/>
      <c r="AJ704" s="557"/>
      <c r="AK704" s="557"/>
      <c r="AL704" s="557"/>
      <c r="AM704" s="557"/>
      <c r="AN704" s="558"/>
      <c r="AP704" s="87" t="s">
        <v>859</v>
      </c>
      <c r="AT704" s="559" t="str">
        <f t="shared" ca="1" si="132"/>
        <v>P</v>
      </c>
      <c r="AU704" s="559">
        <f t="shared" si="135"/>
        <v>693</v>
      </c>
      <c r="AV704" s="285" t="str">
        <f t="shared" ca="1" si="133"/>
        <v>P693</v>
      </c>
      <c r="AW704" s="293">
        <f t="shared" si="130"/>
        <v>7</v>
      </c>
      <c r="AX704" s="285" t="str">
        <f t="shared" ca="1" si="129"/>
        <v>7. Ownership - Capital Costs</v>
      </c>
      <c r="AY704" s="293" t="s">
        <v>1570</v>
      </c>
      <c r="AZ704" s="285" t="s">
        <v>812</v>
      </c>
      <c r="BA704" s="285">
        <v>2031</v>
      </c>
      <c r="BB704" s="285" t="str">
        <f t="shared" ca="1" si="134"/>
        <v>7_P693_Other_2031</v>
      </c>
      <c r="BC704" s="285" t="s">
        <v>574</v>
      </c>
      <c r="BD704" s="285"/>
      <c r="BE704" s="293" t="str">
        <f t="shared" si="131"/>
        <v>&gt;=0</v>
      </c>
      <c r="BF704" s="293" t="s">
        <v>84</v>
      </c>
      <c r="BG704" s="293" t="s">
        <v>84</v>
      </c>
    </row>
    <row r="705" spans="1:59" ht="13.5" hidden="1" thickBot="1">
      <c r="A705" s="197"/>
      <c r="B705" s="763"/>
      <c r="C705" s="247"/>
      <c r="D705" s="764"/>
      <c r="E705" s="556"/>
      <c r="F705" s="556"/>
      <c r="G705" s="556"/>
      <c r="H705" s="556"/>
      <c r="I705" s="556"/>
      <c r="J705" s="556"/>
      <c r="K705" s="556"/>
      <c r="L705" s="556"/>
      <c r="M705" s="556"/>
      <c r="N705" s="556"/>
      <c r="O705" s="556"/>
      <c r="P705" s="556"/>
      <c r="Q705" s="556"/>
      <c r="R705" s="556"/>
      <c r="S705" s="556"/>
      <c r="T705" s="556"/>
      <c r="U705" s="556"/>
      <c r="V705" s="556"/>
      <c r="W705" s="556"/>
      <c r="X705" s="556"/>
      <c r="Y705" s="556"/>
      <c r="Z705" s="556"/>
      <c r="AA705" s="556"/>
      <c r="AB705" s="556"/>
      <c r="AC705" s="556"/>
      <c r="AD705" s="557"/>
      <c r="AE705" s="557"/>
      <c r="AF705" s="557"/>
      <c r="AG705" s="557"/>
      <c r="AH705" s="557"/>
      <c r="AI705" s="557"/>
      <c r="AJ705" s="557"/>
      <c r="AK705" s="557"/>
      <c r="AL705" s="557"/>
      <c r="AM705" s="557"/>
      <c r="AN705" s="558"/>
      <c r="AP705" s="87" t="s">
        <v>859</v>
      </c>
      <c r="AT705" s="559" t="str">
        <f t="shared" ca="1" si="132"/>
        <v>Q</v>
      </c>
      <c r="AU705" s="559">
        <f t="shared" si="135"/>
        <v>693</v>
      </c>
      <c r="AV705" s="285" t="str">
        <f t="shared" ca="1" si="133"/>
        <v>Q693</v>
      </c>
      <c r="AW705" s="293">
        <f t="shared" si="130"/>
        <v>7</v>
      </c>
      <c r="AX705" s="285" t="str">
        <f t="shared" ca="1" si="129"/>
        <v>7. Ownership - Capital Costs</v>
      </c>
      <c r="AY705" s="293" t="s">
        <v>1570</v>
      </c>
      <c r="AZ705" s="285" t="s">
        <v>812</v>
      </c>
      <c r="BA705" s="285">
        <v>2032</v>
      </c>
      <c r="BB705" s="285" t="str">
        <f t="shared" ca="1" si="134"/>
        <v>7_Q693_Other_2032</v>
      </c>
      <c r="BC705" s="285" t="s">
        <v>574</v>
      </c>
      <c r="BD705" s="285"/>
      <c r="BE705" s="293" t="str">
        <f t="shared" si="131"/>
        <v>&gt;=0</v>
      </c>
      <c r="BF705" s="293" t="s">
        <v>84</v>
      </c>
      <c r="BG705" s="293" t="s">
        <v>84</v>
      </c>
    </row>
    <row r="706" spans="1:59" ht="13.5" hidden="1" thickBot="1">
      <c r="A706" s="197"/>
      <c r="B706" s="763"/>
      <c r="C706" s="247"/>
      <c r="D706" s="764"/>
      <c r="E706" s="556"/>
      <c r="F706" s="556"/>
      <c r="G706" s="556"/>
      <c r="H706" s="556"/>
      <c r="I706" s="556"/>
      <c r="J706" s="556"/>
      <c r="K706" s="556"/>
      <c r="L706" s="556"/>
      <c r="M706" s="556"/>
      <c r="N706" s="556"/>
      <c r="O706" s="556"/>
      <c r="P706" s="556"/>
      <c r="Q706" s="556"/>
      <c r="R706" s="556"/>
      <c r="S706" s="556"/>
      <c r="T706" s="556"/>
      <c r="U706" s="556"/>
      <c r="V706" s="556"/>
      <c r="W706" s="556"/>
      <c r="X706" s="556"/>
      <c r="Y706" s="556"/>
      <c r="Z706" s="556"/>
      <c r="AA706" s="556"/>
      <c r="AB706" s="556"/>
      <c r="AC706" s="556"/>
      <c r="AD706" s="557"/>
      <c r="AE706" s="557"/>
      <c r="AF706" s="557"/>
      <c r="AG706" s="557"/>
      <c r="AH706" s="557"/>
      <c r="AI706" s="557"/>
      <c r="AJ706" s="557"/>
      <c r="AK706" s="557"/>
      <c r="AL706" s="557"/>
      <c r="AM706" s="557"/>
      <c r="AN706" s="558"/>
      <c r="AP706" s="87" t="s">
        <v>859</v>
      </c>
      <c r="AT706" s="559" t="str">
        <f t="shared" ca="1" si="132"/>
        <v>R</v>
      </c>
      <c r="AU706" s="559">
        <f t="shared" si="135"/>
        <v>693</v>
      </c>
      <c r="AV706" s="285" t="str">
        <f t="shared" ca="1" si="133"/>
        <v>R693</v>
      </c>
      <c r="AW706" s="293">
        <f t="shared" si="130"/>
        <v>7</v>
      </c>
      <c r="AX706" s="285" t="str">
        <f t="shared" ca="1" si="129"/>
        <v>7. Ownership - Capital Costs</v>
      </c>
      <c r="AY706" s="293" t="s">
        <v>1570</v>
      </c>
      <c r="AZ706" s="285" t="s">
        <v>812</v>
      </c>
      <c r="BA706" s="285">
        <v>2033</v>
      </c>
      <c r="BB706" s="285" t="str">
        <f t="shared" ca="1" si="134"/>
        <v>7_R693_Other_2033</v>
      </c>
      <c r="BC706" s="285" t="s">
        <v>574</v>
      </c>
      <c r="BD706" s="285"/>
      <c r="BE706" s="293" t="str">
        <f t="shared" si="131"/>
        <v>&gt;=0</v>
      </c>
      <c r="BF706" s="293" t="s">
        <v>84</v>
      </c>
      <c r="BG706" s="293" t="s">
        <v>84</v>
      </c>
    </row>
    <row r="707" spans="1:59" ht="13.5" hidden="1" thickBot="1">
      <c r="A707" s="197"/>
      <c r="B707" s="763"/>
      <c r="C707" s="247"/>
      <c r="D707" s="764"/>
      <c r="E707" s="556"/>
      <c r="F707" s="556"/>
      <c r="G707" s="556"/>
      <c r="H707" s="556"/>
      <c r="I707" s="556"/>
      <c r="J707" s="556"/>
      <c r="K707" s="556"/>
      <c r="L707" s="556"/>
      <c r="M707" s="556"/>
      <c r="N707" s="556"/>
      <c r="O707" s="556"/>
      <c r="P707" s="556"/>
      <c r="Q707" s="556"/>
      <c r="R707" s="556"/>
      <c r="S707" s="556"/>
      <c r="T707" s="556"/>
      <c r="U707" s="556"/>
      <c r="V707" s="556"/>
      <c r="W707" s="556"/>
      <c r="X707" s="556"/>
      <c r="Y707" s="556"/>
      <c r="Z707" s="556"/>
      <c r="AA707" s="556"/>
      <c r="AB707" s="556"/>
      <c r="AC707" s="556"/>
      <c r="AD707" s="557"/>
      <c r="AE707" s="557"/>
      <c r="AF707" s="557"/>
      <c r="AG707" s="557"/>
      <c r="AH707" s="557"/>
      <c r="AI707" s="557"/>
      <c r="AJ707" s="557"/>
      <c r="AK707" s="557"/>
      <c r="AL707" s="557"/>
      <c r="AM707" s="557"/>
      <c r="AN707" s="558"/>
      <c r="AP707" s="87" t="s">
        <v>859</v>
      </c>
      <c r="AT707" s="559" t="str">
        <f t="shared" ca="1" si="132"/>
        <v>S</v>
      </c>
      <c r="AU707" s="559">
        <f t="shared" si="135"/>
        <v>693</v>
      </c>
      <c r="AV707" s="285" t="str">
        <f t="shared" ca="1" si="133"/>
        <v>S693</v>
      </c>
      <c r="AW707" s="293">
        <f t="shared" si="130"/>
        <v>7</v>
      </c>
      <c r="AX707" s="285" t="str">
        <f t="shared" ca="1" si="129"/>
        <v>7. Ownership - Capital Costs</v>
      </c>
      <c r="AY707" s="293" t="s">
        <v>1570</v>
      </c>
      <c r="AZ707" s="285" t="s">
        <v>812</v>
      </c>
      <c r="BA707" s="285">
        <v>2034</v>
      </c>
      <c r="BB707" s="285" t="str">
        <f t="shared" ca="1" si="134"/>
        <v>7_S693_Other_2034</v>
      </c>
      <c r="BC707" s="285" t="s">
        <v>574</v>
      </c>
      <c r="BD707" s="285"/>
      <c r="BE707" s="293" t="str">
        <f t="shared" si="131"/>
        <v>&gt;=0</v>
      </c>
      <c r="BF707" s="293" t="s">
        <v>84</v>
      </c>
      <c r="BG707" s="293" t="s">
        <v>84</v>
      </c>
    </row>
    <row r="708" spans="1:59" ht="13.5" hidden="1" thickBot="1">
      <c r="A708" s="197"/>
      <c r="B708" s="763"/>
      <c r="C708" s="247"/>
      <c r="D708" s="764"/>
      <c r="E708" s="556"/>
      <c r="F708" s="556"/>
      <c r="G708" s="556"/>
      <c r="H708" s="556"/>
      <c r="I708" s="556"/>
      <c r="J708" s="556"/>
      <c r="K708" s="556"/>
      <c r="L708" s="556"/>
      <c r="M708" s="556"/>
      <c r="N708" s="556"/>
      <c r="O708" s="556"/>
      <c r="P708" s="556"/>
      <c r="Q708" s="556"/>
      <c r="R708" s="556"/>
      <c r="S708" s="556"/>
      <c r="T708" s="556"/>
      <c r="U708" s="556"/>
      <c r="V708" s="556"/>
      <c r="W708" s="556"/>
      <c r="X708" s="556"/>
      <c r="Y708" s="556"/>
      <c r="Z708" s="556"/>
      <c r="AA708" s="556"/>
      <c r="AB708" s="556"/>
      <c r="AC708" s="556"/>
      <c r="AD708" s="557"/>
      <c r="AE708" s="557"/>
      <c r="AF708" s="557"/>
      <c r="AG708" s="557"/>
      <c r="AH708" s="557"/>
      <c r="AI708" s="557"/>
      <c r="AJ708" s="557"/>
      <c r="AK708" s="557"/>
      <c r="AL708" s="557"/>
      <c r="AM708" s="557"/>
      <c r="AN708" s="558"/>
      <c r="AP708" s="87" t="s">
        <v>859</v>
      </c>
      <c r="AT708" s="559" t="str">
        <f t="shared" ca="1" si="132"/>
        <v>T</v>
      </c>
      <c r="AU708" s="559">
        <f t="shared" si="135"/>
        <v>693</v>
      </c>
      <c r="AV708" s="285" t="str">
        <f t="shared" ca="1" si="133"/>
        <v>T693</v>
      </c>
      <c r="AW708" s="293">
        <f t="shared" si="130"/>
        <v>7</v>
      </c>
      <c r="AX708" s="285" t="str">
        <f t="shared" ca="1" si="129"/>
        <v>7. Ownership - Capital Costs</v>
      </c>
      <c r="AY708" s="293" t="s">
        <v>1570</v>
      </c>
      <c r="AZ708" s="285" t="s">
        <v>812</v>
      </c>
      <c r="BA708" s="285">
        <v>2035</v>
      </c>
      <c r="BB708" s="285" t="str">
        <f t="shared" ca="1" si="134"/>
        <v>7_T693_Other_2035</v>
      </c>
      <c r="BC708" s="285" t="s">
        <v>574</v>
      </c>
      <c r="BD708" s="285"/>
      <c r="BE708" s="293" t="str">
        <f t="shared" si="131"/>
        <v>&gt;=0</v>
      </c>
      <c r="BF708" s="293" t="s">
        <v>84</v>
      </c>
      <c r="BG708" s="293" t="s">
        <v>84</v>
      </c>
    </row>
    <row r="709" spans="1:59" ht="13.5" hidden="1" thickBot="1">
      <c r="A709" s="197"/>
      <c r="B709" s="763"/>
      <c r="C709" s="247"/>
      <c r="D709" s="764"/>
      <c r="E709" s="556"/>
      <c r="F709" s="556"/>
      <c r="G709" s="556"/>
      <c r="H709" s="556"/>
      <c r="I709" s="556"/>
      <c r="J709" s="556"/>
      <c r="K709" s="556"/>
      <c r="L709" s="556"/>
      <c r="M709" s="556"/>
      <c r="N709" s="556"/>
      <c r="O709" s="556"/>
      <c r="P709" s="556"/>
      <c r="Q709" s="556"/>
      <c r="R709" s="556"/>
      <c r="S709" s="556"/>
      <c r="T709" s="556"/>
      <c r="U709" s="556"/>
      <c r="V709" s="556"/>
      <c r="W709" s="556"/>
      <c r="X709" s="556"/>
      <c r="Y709" s="556"/>
      <c r="Z709" s="556"/>
      <c r="AA709" s="556"/>
      <c r="AB709" s="556"/>
      <c r="AC709" s="556"/>
      <c r="AD709" s="557"/>
      <c r="AE709" s="557"/>
      <c r="AF709" s="557"/>
      <c r="AG709" s="557"/>
      <c r="AH709" s="557"/>
      <c r="AI709" s="557"/>
      <c r="AJ709" s="557"/>
      <c r="AK709" s="557"/>
      <c r="AL709" s="557"/>
      <c r="AM709" s="557"/>
      <c r="AN709" s="558"/>
      <c r="AP709" s="87" t="s">
        <v>859</v>
      </c>
      <c r="AT709" s="559" t="str">
        <f t="shared" ca="1" si="132"/>
        <v>U</v>
      </c>
      <c r="AU709" s="559">
        <f t="shared" si="135"/>
        <v>693</v>
      </c>
      <c r="AV709" s="285" t="str">
        <f t="shared" ca="1" si="133"/>
        <v>U693</v>
      </c>
      <c r="AW709" s="293">
        <f t="shared" si="130"/>
        <v>7</v>
      </c>
      <c r="AX709" s="285" t="str">
        <f t="shared" ca="1" si="129"/>
        <v>7. Ownership - Capital Costs</v>
      </c>
      <c r="AY709" s="293" t="s">
        <v>1570</v>
      </c>
      <c r="AZ709" s="285" t="s">
        <v>812</v>
      </c>
      <c r="BA709" s="285">
        <v>2036</v>
      </c>
      <c r="BB709" s="285" t="str">
        <f t="shared" ca="1" si="134"/>
        <v>7_U693_Other_2036</v>
      </c>
      <c r="BC709" s="285" t="s">
        <v>574</v>
      </c>
      <c r="BD709" s="285"/>
      <c r="BE709" s="293" t="str">
        <f t="shared" si="131"/>
        <v>&gt;=0</v>
      </c>
      <c r="BF709" s="293" t="s">
        <v>84</v>
      </c>
      <c r="BG709" s="293" t="s">
        <v>84</v>
      </c>
    </row>
    <row r="710" spans="1:59" ht="13.5" hidden="1" thickBot="1">
      <c r="A710" s="197"/>
      <c r="B710" s="763"/>
      <c r="C710" s="247"/>
      <c r="D710" s="764"/>
      <c r="E710" s="556"/>
      <c r="F710" s="556"/>
      <c r="G710" s="556"/>
      <c r="H710" s="556"/>
      <c r="I710" s="556"/>
      <c r="J710" s="556"/>
      <c r="K710" s="556"/>
      <c r="L710" s="556"/>
      <c r="M710" s="556"/>
      <c r="N710" s="556"/>
      <c r="O710" s="556"/>
      <c r="P710" s="556"/>
      <c r="Q710" s="556"/>
      <c r="R710" s="556"/>
      <c r="S710" s="556"/>
      <c r="T710" s="556"/>
      <c r="U710" s="556"/>
      <c r="V710" s="556"/>
      <c r="W710" s="556"/>
      <c r="X710" s="556"/>
      <c r="Y710" s="556"/>
      <c r="Z710" s="556"/>
      <c r="AA710" s="556"/>
      <c r="AB710" s="556"/>
      <c r="AC710" s="556"/>
      <c r="AD710" s="557"/>
      <c r="AE710" s="557"/>
      <c r="AF710" s="557"/>
      <c r="AG710" s="557"/>
      <c r="AH710" s="557"/>
      <c r="AI710" s="557"/>
      <c r="AJ710" s="557"/>
      <c r="AK710" s="557"/>
      <c r="AL710" s="557"/>
      <c r="AM710" s="557"/>
      <c r="AN710" s="558"/>
      <c r="AP710" s="87" t="s">
        <v>859</v>
      </c>
      <c r="AT710" s="559" t="str">
        <f t="shared" ca="1" si="132"/>
        <v>V</v>
      </c>
      <c r="AU710" s="559">
        <f t="shared" si="135"/>
        <v>693</v>
      </c>
      <c r="AV710" s="285" t="str">
        <f t="shared" ca="1" si="133"/>
        <v>V693</v>
      </c>
      <c r="AW710" s="293">
        <f t="shared" si="130"/>
        <v>7</v>
      </c>
      <c r="AX710" s="285" t="str">
        <f t="shared" ca="1" si="129"/>
        <v>7. Ownership - Capital Costs</v>
      </c>
      <c r="AY710" s="293" t="s">
        <v>1570</v>
      </c>
      <c r="AZ710" s="285" t="s">
        <v>812</v>
      </c>
      <c r="BA710" s="285">
        <v>2037</v>
      </c>
      <c r="BB710" s="285" t="str">
        <f t="shared" ca="1" si="134"/>
        <v>7_V693_Other_2037</v>
      </c>
      <c r="BC710" s="285" t="s">
        <v>574</v>
      </c>
      <c r="BD710" s="285"/>
      <c r="BE710" s="293" t="str">
        <f t="shared" si="131"/>
        <v>&gt;=0</v>
      </c>
      <c r="BF710" s="293" t="s">
        <v>84</v>
      </c>
      <c r="BG710" s="293" t="s">
        <v>84</v>
      </c>
    </row>
    <row r="711" spans="1:59" ht="13.5" hidden="1" thickBot="1">
      <c r="A711" s="197"/>
      <c r="B711" s="763"/>
      <c r="C711" s="247"/>
      <c r="D711" s="764"/>
      <c r="E711" s="556"/>
      <c r="F711" s="556"/>
      <c r="G711" s="556"/>
      <c r="H711" s="556"/>
      <c r="I711" s="556"/>
      <c r="J711" s="556"/>
      <c r="K711" s="556"/>
      <c r="L711" s="556"/>
      <c r="M711" s="556"/>
      <c r="N711" s="556"/>
      <c r="O711" s="556"/>
      <c r="P711" s="556"/>
      <c r="Q711" s="556"/>
      <c r="R711" s="556"/>
      <c r="S711" s="556"/>
      <c r="T711" s="556"/>
      <c r="U711" s="556"/>
      <c r="V711" s="556"/>
      <c r="W711" s="556"/>
      <c r="X711" s="556"/>
      <c r="Y711" s="556"/>
      <c r="Z711" s="556"/>
      <c r="AA711" s="556"/>
      <c r="AB711" s="556"/>
      <c r="AC711" s="556"/>
      <c r="AD711" s="557"/>
      <c r="AE711" s="557"/>
      <c r="AF711" s="557"/>
      <c r="AG711" s="557"/>
      <c r="AH711" s="557"/>
      <c r="AI711" s="557"/>
      <c r="AJ711" s="557"/>
      <c r="AK711" s="557"/>
      <c r="AL711" s="557"/>
      <c r="AM711" s="557"/>
      <c r="AN711" s="558"/>
      <c r="AP711" s="87" t="s">
        <v>859</v>
      </c>
      <c r="AT711" s="559" t="str">
        <f t="shared" ca="1" si="132"/>
        <v>W</v>
      </c>
      <c r="AU711" s="559">
        <f t="shared" si="135"/>
        <v>693</v>
      </c>
      <c r="AV711" s="285" t="str">
        <f t="shared" ca="1" si="133"/>
        <v>W693</v>
      </c>
      <c r="AW711" s="293">
        <f t="shared" si="130"/>
        <v>7</v>
      </c>
      <c r="AX711" s="285" t="str">
        <f t="shared" ca="1" si="129"/>
        <v>7. Ownership - Capital Costs</v>
      </c>
      <c r="AY711" s="293" t="s">
        <v>1570</v>
      </c>
      <c r="AZ711" s="285" t="s">
        <v>812</v>
      </c>
      <c r="BA711" s="285">
        <v>2038</v>
      </c>
      <c r="BB711" s="285" t="str">
        <f t="shared" ca="1" si="134"/>
        <v>7_W693_Other_2038</v>
      </c>
      <c r="BC711" s="285" t="s">
        <v>574</v>
      </c>
      <c r="BD711" s="285"/>
      <c r="BE711" s="293" t="str">
        <f t="shared" si="131"/>
        <v>&gt;=0</v>
      </c>
      <c r="BF711" s="293" t="s">
        <v>84</v>
      </c>
      <c r="BG711" s="293" t="s">
        <v>84</v>
      </c>
    </row>
    <row r="712" spans="1:59" ht="13.5" hidden="1" thickBot="1">
      <c r="A712" s="197"/>
      <c r="B712" s="763"/>
      <c r="C712" s="247"/>
      <c r="D712" s="764"/>
      <c r="E712" s="556"/>
      <c r="F712" s="556"/>
      <c r="G712" s="556"/>
      <c r="H712" s="556"/>
      <c r="I712" s="556"/>
      <c r="J712" s="556"/>
      <c r="K712" s="556"/>
      <c r="L712" s="556"/>
      <c r="M712" s="556"/>
      <c r="N712" s="556"/>
      <c r="O712" s="556"/>
      <c r="P712" s="556"/>
      <c r="Q712" s="556"/>
      <c r="R712" s="556"/>
      <c r="S712" s="556"/>
      <c r="T712" s="556"/>
      <c r="U712" s="556"/>
      <c r="V712" s="556"/>
      <c r="W712" s="556"/>
      <c r="X712" s="556"/>
      <c r="Y712" s="556"/>
      <c r="Z712" s="556"/>
      <c r="AA712" s="556"/>
      <c r="AB712" s="556"/>
      <c r="AC712" s="556"/>
      <c r="AD712" s="557"/>
      <c r="AE712" s="557"/>
      <c r="AF712" s="557"/>
      <c r="AG712" s="557"/>
      <c r="AH712" s="557"/>
      <c r="AI712" s="557"/>
      <c r="AJ712" s="557"/>
      <c r="AK712" s="557"/>
      <c r="AL712" s="557"/>
      <c r="AM712" s="557"/>
      <c r="AN712" s="558"/>
      <c r="AP712" s="87" t="s">
        <v>859</v>
      </c>
      <c r="AT712" s="559" t="str">
        <f t="shared" ca="1" si="132"/>
        <v>X</v>
      </c>
      <c r="AU712" s="559">
        <f t="shared" si="135"/>
        <v>693</v>
      </c>
      <c r="AV712" s="285" t="str">
        <f t="shared" ca="1" si="133"/>
        <v>X693</v>
      </c>
      <c r="AW712" s="293">
        <f t="shared" si="130"/>
        <v>7</v>
      </c>
      <c r="AX712" s="285" t="str">
        <f t="shared" ca="1" si="129"/>
        <v>7. Ownership - Capital Costs</v>
      </c>
      <c r="AY712" s="293" t="s">
        <v>1570</v>
      </c>
      <c r="AZ712" s="285" t="s">
        <v>812</v>
      </c>
      <c r="BA712" s="285">
        <v>2039</v>
      </c>
      <c r="BB712" s="285" t="str">
        <f t="shared" ca="1" si="134"/>
        <v>7_X693_Other_2039</v>
      </c>
      <c r="BC712" s="285" t="s">
        <v>574</v>
      </c>
      <c r="BD712" s="285"/>
      <c r="BE712" s="293" t="str">
        <f t="shared" si="131"/>
        <v>&gt;=0</v>
      </c>
      <c r="BF712" s="293" t="s">
        <v>84</v>
      </c>
      <c r="BG712" s="293" t="s">
        <v>84</v>
      </c>
    </row>
    <row r="713" spans="1:59" ht="13.5" hidden="1" thickBot="1">
      <c r="A713" s="197"/>
      <c r="B713" s="763"/>
      <c r="C713" s="247"/>
      <c r="D713" s="764"/>
      <c r="E713" s="556"/>
      <c r="F713" s="556"/>
      <c r="G713" s="556"/>
      <c r="H713" s="556"/>
      <c r="I713" s="556"/>
      <c r="J713" s="556"/>
      <c r="K713" s="556"/>
      <c r="L713" s="556"/>
      <c r="M713" s="556"/>
      <c r="N713" s="556"/>
      <c r="O713" s="556"/>
      <c r="P713" s="556"/>
      <c r="Q713" s="556"/>
      <c r="R713" s="556"/>
      <c r="S713" s="556"/>
      <c r="T713" s="556"/>
      <c r="U713" s="556"/>
      <c r="V713" s="556"/>
      <c r="W713" s="556"/>
      <c r="X713" s="556"/>
      <c r="Y713" s="556"/>
      <c r="Z713" s="556"/>
      <c r="AA713" s="556"/>
      <c r="AB713" s="556"/>
      <c r="AC713" s="556"/>
      <c r="AD713" s="557"/>
      <c r="AE713" s="557"/>
      <c r="AF713" s="557"/>
      <c r="AG713" s="557"/>
      <c r="AH713" s="557"/>
      <c r="AI713" s="557"/>
      <c r="AJ713" s="557"/>
      <c r="AK713" s="557"/>
      <c r="AL713" s="557"/>
      <c r="AM713" s="557"/>
      <c r="AN713" s="558"/>
      <c r="AP713" s="87" t="s">
        <v>859</v>
      </c>
      <c r="AT713" s="559" t="str">
        <f t="shared" ca="1" si="132"/>
        <v>Y</v>
      </c>
      <c r="AU713" s="559">
        <f t="shared" si="135"/>
        <v>693</v>
      </c>
      <c r="AV713" s="285" t="str">
        <f t="shared" ca="1" si="133"/>
        <v>Y693</v>
      </c>
      <c r="AW713" s="293">
        <f t="shared" si="130"/>
        <v>7</v>
      </c>
      <c r="AX713" s="285" t="str">
        <f t="shared" ca="1" si="129"/>
        <v>7. Ownership - Capital Costs</v>
      </c>
      <c r="AY713" s="293" t="s">
        <v>1570</v>
      </c>
      <c r="AZ713" s="285" t="s">
        <v>812</v>
      </c>
      <c r="BA713" s="285">
        <v>2040</v>
      </c>
      <c r="BB713" s="285" t="str">
        <f t="shared" ca="1" si="134"/>
        <v>7_Y693_Other_2040</v>
      </c>
      <c r="BC713" s="285" t="s">
        <v>574</v>
      </c>
      <c r="BD713" s="285"/>
      <c r="BE713" s="293" t="str">
        <f t="shared" si="131"/>
        <v>&gt;=0</v>
      </c>
      <c r="BF713" s="293" t="s">
        <v>84</v>
      </c>
      <c r="BG713" s="293" t="s">
        <v>84</v>
      </c>
    </row>
    <row r="714" spans="1:59" ht="13.5" hidden="1" thickBot="1">
      <c r="A714" s="197"/>
      <c r="B714" s="763"/>
      <c r="C714" s="247"/>
      <c r="D714" s="764"/>
      <c r="E714" s="556"/>
      <c r="F714" s="556"/>
      <c r="G714" s="556"/>
      <c r="H714" s="556"/>
      <c r="I714" s="556"/>
      <c r="J714" s="556"/>
      <c r="K714" s="556"/>
      <c r="L714" s="556"/>
      <c r="M714" s="556"/>
      <c r="N714" s="556"/>
      <c r="O714" s="556"/>
      <c r="P714" s="556"/>
      <c r="Q714" s="556"/>
      <c r="R714" s="556"/>
      <c r="S714" s="556"/>
      <c r="T714" s="556"/>
      <c r="U714" s="556"/>
      <c r="V714" s="556"/>
      <c r="W714" s="556"/>
      <c r="X714" s="556"/>
      <c r="Y714" s="556"/>
      <c r="Z714" s="556"/>
      <c r="AA714" s="556"/>
      <c r="AB714" s="556"/>
      <c r="AC714" s="556"/>
      <c r="AD714" s="557"/>
      <c r="AE714" s="557"/>
      <c r="AF714" s="557"/>
      <c r="AG714" s="557"/>
      <c r="AH714" s="557"/>
      <c r="AI714" s="557"/>
      <c r="AJ714" s="557"/>
      <c r="AK714" s="557"/>
      <c r="AL714" s="557"/>
      <c r="AM714" s="557"/>
      <c r="AN714" s="558"/>
      <c r="AP714" s="87" t="s">
        <v>859</v>
      </c>
      <c r="AT714" s="559" t="str">
        <f t="shared" ca="1" si="132"/>
        <v>Z</v>
      </c>
      <c r="AU714" s="559">
        <f t="shared" si="135"/>
        <v>693</v>
      </c>
      <c r="AV714" s="285" t="str">
        <f t="shared" ca="1" si="133"/>
        <v>Z693</v>
      </c>
      <c r="AW714" s="293">
        <f t="shared" si="130"/>
        <v>7</v>
      </c>
      <c r="AX714" s="285" t="str">
        <f t="shared" ca="1" si="129"/>
        <v>7. Ownership - Capital Costs</v>
      </c>
      <c r="AY714" s="293" t="s">
        <v>1570</v>
      </c>
      <c r="AZ714" s="285" t="s">
        <v>812</v>
      </c>
      <c r="BA714" s="285">
        <v>2041</v>
      </c>
      <c r="BB714" s="285" t="str">
        <f t="shared" ca="1" si="134"/>
        <v>7_Z693_Other_2041</v>
      </c>
      <c r="BC714" s="285" t="s">
        <v>574</v>
      </c>
      <c r="BD714" s="285"/>
      <c r="BE714" s="293" t="str">
        <f t="shared" si="131"/>
        <v>&gt;=0</v>
      </c>
      <c r="BF714" s="293" t="s">
        <v>84</v>
      </c>
      <c r="BG714" s="293" t="s">
        <v>84</v>
      </c>
    </row>
    <row r="715" spans="1:59" ht="13.5" hidden="1" thickBot="1">
      <c r="A715" s="197"/>
      <c r="B715" s="763"/>
      <c r="C715" s="247"/>
      <c r="D715" s="764"/>
      <c r="E715" s="556"/>
      <c r="F715" s="556"/>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7"/>
      <c r="AE715" s="557"/>
      <c r="AF715" s="557"/>
      <c r="AG715" s="557"/>
      <c r="AH715" s="557"/>
      <c r="AI715" s="557"/>
      <c r="AJ715" s="557"/>
      <c r="AK715" s="557"/>
      <c r="AL715" s="557"/>
      <c r="AM715" s="557"/>
      <c r="AN715" s="558"/>
      <c r="AP715" s="87" t="s">
        <v>859</v>
      </c>
      <c r="AT715" s="559" t="str">
        <f t="shared" ca="1" si="132"/>
        <v>AA</v>
      </c>
      <c r="AU715" s="559">
        <f t="shared" si="135"/>
        <v>693</v>
      </c>
      <c r="AV715" s="285" t="str">
        <f t="shared" ca="1" si="133"/>
        <v>AA693</v>
      </c>
      <c r="AW715" s="293">
        <f t="shared" si="130"/>
        <v>7</v>
      </c>
      <c r="AX715" s="285" t="str">
        <f t="shared" ca="1" si="129"/>
        <v>7. Ownership - Capital Costs</v>
      </c>
      <c r="AY715" s="293" t="s">
        <v>1570</v>
      </c>
      <c r="AZ715" s="285" t="s">
        <v>812</v>
      </c>
      <c r="BA715" s="285">
        <v>2042</v>
      </c>
      <c r="BB715" s="285" t="str">
        <f t="shared" ca="1" si="134"/>
        <v>7_AA693_Other_2042</v>
      </c>
      <c r="BC715" s="285" t="s">
        <v>574</v>
      </c>
      <c r="BD715" s="285"/>
      <c r="BE715" s="293" t="str">
        <f t="shared" si="131"/>
        <v>&gt;=0</v>
      </c>
      <c r="BF715" s="293" t="s">
        <v>84</v>
      </c>
      <c r="BG715" s="293" t="s">
        <v>84</v>
      </c>
    </row>
    <row r="716" spans="1:59" ht="13.5" hidden="1" thickBot="1">
      <c r="A716" s="197"/>
      <c r="B716" s="763"/>
      <c r="C716" s="247"/>
      <c r="D716" s="764"/>
      <c r="E716" s="556"/>
      <c r="F716" s="556"/>
      <c r="G716" s="556"/>
      <c r="H716" s="556"/>
      <c r="I716" s="556"/>
      <c r="J716" s="556"/>
      <c r="K716" s="556"/>
      <c r="L716" s="556"/>
      <c r="M716" s="556"/>
      <c r="N716" s="556"/>
      <c r="O716" s="556"/>
      <c r="P716" s="556"/>
      <c r="Q716" s="556"/>
      <c r="R716" s="556"/>
      <c r="S716" s="556"/>
      <c r="T716" s="556"/>
      <c r="U716" s="556"/>
      <c r="V716" s="556"/>
      <c r="W716" s="556"/>
      <c r="X716" s="556"/>
      <c r="Y716" s="556"/>
      <c r="Z716" s="556"/>
      <c r="AA716" s="556"/>
      <c r="AB716" s="556"/>
      <c r="AC716" s="556"/>
      <c r="AD716" s="557"/>
      <c r="AE716" s="557"/>
      <c r="AF716" s="557"/>
      <c r="AG716" s="557"/>
      <c r="AH716" s="557"/>
      <c r="AI716" s="557"/>
      <c r="AJ716" s="557"/>
      <c r="AK716" s="557"/>
      <c r="AL716" s="557"/>
      <c r="AM716" s="557"/>
      <c r="AN716" s="558"/>
      <c r="AP716" s="87" t="s">
        <v>859</v>
      </c>
      <c r="AT716" s="559" t="str">
        <f t="shared" ca="1" si="132"/>
        <v>AB</v>
      </c>
      <c r="AU716" s="559">
        <f t="shared" si="135"/>
        <v>693</v>
      </c>
      <c r="AV716" s="285" t="str">
        <f t="shared" ca="1" si="133"/>
        <v>AB693</v>
      </c>
      <c r="AW716" s="293">
        <f t="shared" si="130"/>
        <v>7</v>
      </c>
      <c r="AX716" s="285" t="str">
        <f t="shared" ca="1" si="129"/>
        <v>7. Ownership - Capital Costs</v>
      </c>
      <c r="AY716" s="293" t="s">
        <v>1570</v>
      </c>
      <c r="AZ716" s="285" t="s">
        <v>812</v>
      </c>
      <c r="BA716" s="285">
        <v>2043</v>
      </c>
      <c r="BB716" s="285" t="str">
        <f t="shared" ca="1" si="134"/>
        <v>7_AB693_Other_2043</v>
      </c>
      <c r="BC716" s="285" t="s">
        <v>574</v>
      </c>
      <c r="BD716" s="285"/>
      <c r="BE716" s="293" t="str">
        <f t="shared" si="131"/>
        <v>&gt;=0</v>
      </c>
      <c r="BF716" s="293" t="s">
        <v>84</v>
      </c>
      <c r="BG716" s="293" t="s">
        <v>84</v>
      </c>
    </row>
    <row r="717" spans="1:59" ht="13.5" hidden="1" thickBot="1">
      <c r="A717" s="197"/>
      <c r="B717" s="763"/>
      <c r="C717" s="247"/>
      <c r="D717" s="764"/>
      <c r="E717" s="556"/>
      <c r="F717" s="556"/>
      <c r="G717" s="556"/>
      <c r="H717" s="556"/>
      <c r="I717" s="556"/>
      <c r="J717" s="556"/>
      <c r="K717" s="556"/>
      <c r="L717" s="556"/>
      <c r="M717" s="556"/>
      <c r="N717" s="556"/>
      <c r="O717" s="556"/>
      <c r="P717" s="556"/>
      <c r="Q717" s="556"/>
      <c r="R717" s="556"/>
      <c r="S717" s="556"/>
      <c r="T717" s="556"/>
      <c r="U717" s="556"/>
      <c r="V717" s="556"/>
      <c r="W717" s="556"/>
      <c r="X717" s="556"/>
      <c r="Y717" s="556"/>
      <c r="Z717" s="556"/>
      <c r="AA717" s="556"/>
      <c r="AB717" s="556"/>
      <c r="AC717" s="556"/>
      <c r="AD717" s="557"/>
      <c r="AE717" s="557"/>
      <c r="AF717" s="557"/>
      <c r="AG717" s="557"/>
      <c r="AH717" s="557"/>
      <c r="AI717" s="557"/>
      <c r="AJ717" s="557"/>
      <c r="AK717" s="557"/>
      <c r="AL717" s="557"/>
      <c r="AM717" s="557"/>
      <c r="AN717" s="558"/>
      <c r="AP717" s="87" t="s">
        <v>859</v>
      </c>
      <c r="AT717" s="559" t="str">
        <f t="shared" ca="1" si="132"/>
        <v>AC</v>
      </c>
      <c r="AU717" s="559">
        <f t="shared" si="135"/>
        <v>693</v>
      </c>
      <c r="AV717" s="285" t="str">
        <f t="shared" ca="1" si="133"/>
        <v>AC693</v>
      </c>
      <c r="AW717" s="293">
        <f t="shared" si="130"/>
        <v>7</v>
      </c>
      <c r="AX717" s="285" t="str">
        <f t="shared" ca="1" si="129"/>
        <v>7. Ownership - Capital Costs</v>
      </c>
      <c r="AY717" s="293" t="s">
        <v>1570</v>
      </c>
      <c r="AZ717" s="285" t="s">
        <v>812</v>
      </c>
      <c r="BA717" s="285">
        <v>2044</v>
      </c>
      <c r="BB717" s="285" t="str">
        <f t="shared" ca="1" si="134"/>
        <v>7_AC693_Other_2044</v>
      </c>
      <c r="BC717" s="285" t="s">
        <v>574</v>
      </c>
      <c r="BD717" s="285"/>
      <c r="BE717" s="293" t="str">
        <f t="shared" si="131"/>
        <v>&gt;=0</v>
      </c>
      <c r="BF717" s="293" t="s">
        <v>84</v>
      </c>
      <c r="BG717" s="293" t="s">
        <v>84</v>
      </c>
    </row>
    <row r="718" spans="1:59" ht="13.5" hidden="1" thickBot="1">
      <c r="A718" s="197"/>
      <c r="B718" s="763"/>
      <c r="C718" s="247"/>
      <c r="D718" s="764"/>
      <c r="E718" s="556"/>
      <c r="F718" s="556"/>
      <c r="G718" s="556"/>
      <c r="H718" s="556"/>
      <c r="I718" s="556"/>
      <c r="J718" s="556"/>
      <c r="K718" s="556"/>
      <c r="L718" s="556"/>
      <c r="M718" s="556"/>
      <c r="N718" s="556"/>
      <c r="O718" s="556"/>
      <c r="P718" s="556"/>
      <c r="Q718" s="556"/>
      <c r="R718" s="556"/>
      <c r="S718" s="556"/>
      <c r="T718" s="556"/>
      <c r="U718" s="556"/>
      <c r="V718" s="556"/>
      <c r="W718" s="556"/>
      <c r="X718" s="556"/>
      <c r="Y718" s="556"/>
      <c r="Z718" s="556"/>
      <c r="AA718" s="556"/>
      <c r="AB718" s="556"/>
      <c r="AC718" s="556"/>
      <c r="AD718" s="557"/>
      <c r="AE718" s="557"/>
      <c r="AF718" s="557"/>
      <c r="AG718" s="557"/>
      <c r="AH718" s="557"/>
      <c r="AI718" s="557"/>
      <c r="AJ718" s="557"/>
      <c r="AK718" s="557"/>
      <c r="AL718" s="557"/>
      <c r="AM718" s="557"/>
      <c r="AN718" s="558"/>
      <c r="AP718" s="87" t="s">
        <v>859</v>
      </c>
      <c r="AT718" s="559" t="str">
        <f t="shared" ca="1" si="132"/>
        <v>AD</v>
      </c>
      <c r="AU718" s="559">
        <f t="shared" si="135"/>
        <v>693</v>
      </c>
      <c r="AV718" s="285" t="str">
        <f t="shared" ca="1" si="133"/>
        <v>AD693</v>
      </c>
      <c r="AW718" s="293">
        <f t="shared" si="130"/>
        <v>7</v>
      </c>
      <c r="AX718" s="285" t="str">
        <f t="shared" ca="1" si="129"/>
        <v>7. Ownership - Capital Costs</v>
      </c>
      <c r="AY718" s="293" t="s">
        <v>1570</v>
      </c>
      <c r="AZ718" s="285" t="s">
        <v>812</v>
      </c>
      <c r="BA718" s="285">
        <v>2045</v>
      </c>
      <c r="BB718" s="285" t="str">
        <f t="shared" ca="1" si="134"/>
        <v>7_AD693_Other_2045</v>
      </c>
      <c r="BC718" s="285" t="s">
        <v>574</v>
      </c>
      <c r="BD718" s="285"/>
      <c r="BE718" s="293" t="str">
        <f t="shared" si="131"/>
        <v>&gt;=0</v>
      </c>
      <c r="BF718" s="293" t="s">
        <v>84</v>
      </c>
      <c r="BG718" s="293" t="s">
        <v>84</v>
      </c>
    </row>
    <row r="719" spans="1:59" ht="13.5" hidden="1" thickBot="1">
      <c r="A719" s="197"/>
      <c r="B719" s="763"/>
      <c r="C719" s="247"/>
      <c r="D719" s="764"/>
      <c r="E719" s="556"/>
      <c r="F719" s="556"/>
      <c r="G719" s="556"/>
      <c r="H719" s="556"/>
      <c r="I719" s="556"/>
      <c r="J719" s="556"/>
      <c r="K719" s="556"/>
      <c r="L719" s="556"/>
      <c r="M719" s="556"/>
      <c r="N719" s="556"/>
      <c r="O719" s="556"/>
      <c r="P719" s="556"/>
      <c r="Q719" s="556"/>
      <c r="R719" s="556"/>
      <c r="S719" s="556"/>
      <c r="T719" s="556"/>
      <c r="U719" s="556"/>
      <c r="V719" s="556"/>
      <c r="W719" s="556"/>
      <c r="X719" s="556"/>
      <c r="Y719" s="556"/>
      <c r="Z719" s="556"/>
      <c r="AA719" s="556"/>
      <c r="AB719" s="556"/>
      <c r="AC719" s="556"/>
      <c r="AD719" s="557"/>
      <c r="AE719" s="557"/>
      <c r="AF719" s="557"/>
      <c r="AG719" s="557"/>
      <c r="AH719" s="557"/>
      <c r="AI719" s="557"/>
      <c r="AJ719" s="557"/>
      <c r="AK719" s="557"/>
      <c r="AL719" s="557"/>
      <c r="AM719" s="557"/>
      <c r="AN719" s="558"/>
      <c r="AP719" s="87" t="s">
        <v>859</v>
      </c>
      <c r="AT719" s="559" t="str">
        <f t="shared" ca="1" si="132"/>
        <v>AE</v>
      </c>
      <c r="AU719" s="559">
        <f t="shared" si="135"/>
        <v>693</v>
      </c>
      <c r="AV719" s="285" t="str">
        <f t="shared" ca="1" si="133"/>
        <v>AE693</v>
      </c>
      <c r="AW719" s="293">
        <f t="shared" si="130"/>
        <v>7</v>
      </c>
      <c r="AX719" s="285" t="str">
        <f t="shared" ca="1" si="129"/>
        <v>7. Ownership - Capital Costs</v>
      </c>
      <c r="AY719" s="293" t="s">
        <v>1570</v>
      </c>
      <c r="AZ719" s="285" t="s">
        <v>812</v>
      </c>
      <c r="BA719" s="285">
        <v>2046</v>
      </c>
      <c r="BB719" s="285" t="str">
        <f t="shared" ca="1" si="134"/>
        <v>7_AE693_Other_2046</v>
      </c>
      <c r="BC719" s="285" t="s">
        <v>574</v>
      </c>
      <c r="BD719" s="285"/>
      <c r="BE719" s="293" t="str">
        <f t="shared" si="131"/>
        <v>&gt;=0</v>
      </c>
      <c r="BF719" s="293" t="s">
        <v>84</v>
      </c>
      <c r="BG719" s="293" t="s">
        <v>84</v>
      </c>
    </row>
    <row r="720" spans="1:59" ht="13.5" hidden="1" thickBot="1">
      <c r="A720" s="197"/>
      <c r="B720" s="763"/>
      <c r="C720" s="247"/>
      <c r="D720" s="764"/>
      <c r="E720" s="556"/>
      <c r="F720" s="556"/>
      <c r="G720" s="556"/>
      <c r="H720" s="556"/>
      <c r="I720" s="556"/>
      <c r="J720" s="556"/>
      <c r="K720" s="556"/>
      <c r="L720" s="556"/>
      <c r="M720" s="556"/>
      <c r="N720" s="556"/>
      <c r="O720" s="556"/>
      <c r="P720" s="556"/>
      <c r="Q720" s="556"/>
      <c r="R720" s="556"/>
      <c r="S720" s="556"/>
      <c r="T720" s="556"/>
      <c r="U720" s="556"/>
      <c r="V720" s="556"/>
      <c r="W720" s="556"/>
      <c r="X720" s="556"/>
      <c r="Y720" s="556"/>
      <c r="Z720" s="556"/>
      <c r="AA720" s="556"/>
      <c r="AB720" s="556"/>
      <c r="AC720" s="556"/>
      <c r="AD720" s="557"/>
      <c r="AE720" s="557"/>
      <c r="AF720" s="557"/>
      <c r="AG720" s="557"/>
      <c r="AH720" s="557"/>
      <c r="AI720" s="557"/>
      <c r="AJ720" s="557"/>
      <c r="AK720" s="557"/>
      <c r="AL720" s="557"/>
      <c r="AM720" s="557"/>
      <c r="AN720" s="558"/>
      <c r="AP720" s="87" t="s">
        <v>859</v>
      </c>
      <c r="AT720" s="559" t="str">
        <f t="shared" ca="1" si="132"/>
        <v>AF</v>
      </c>
      <c r="AU720" s="559">
        <f t="shared" si="135"/>
        <v>693</v>
      </c>
      <c r="AV720" s="285" t="str">
        <f t="shared" ca="1" si="133"/>
        <v>AF693</v>
      </c>
      <c r="AW720" s="293">
        <f t="shared" si="130"/>
        <v>7</v>
      </c>
      <c r="AX720" s="285" t="str">
        <f t="shared" ca="1" si="129"/>
        <v>7. Ownership - Capital Costs</v>
      </c>
      <c r="AY720" s="293" t="s">
        <v>1570</v>
      </c>
      <c r="AZ720" s="285" t="s">
        <v>812</v>
      </c>
      <c r="BA720" s="285">
        <v>2047</v>
      </c>
      <c r="BB720" s="285" t="str">
        <f t="shared" ca="1" si="134"/>
        <v>7_AF693_Other_2047</v>
      </c>
      <c r="BC720" s="285" t="s">
        <v>574</v>
      </c>
      <c r="BD720" s="285"/>
      <c r="BE720" s="293" t="str">
        <f t="shared" si="131"/>
        <v>&gt;=0</v>
      </c>
      <c r="BF720" s="293" t="s">
        <v>84</v>
      </c>
      <c r="BG720" s="293" t="s">
        <v>84</v>
      </c>
    </row>
    <row r="721" spans="1:59" ht="13.5" hidden="1" thickBot="1">
      <c r="A721" s="197"/>
      <c r="B721" s="763"/>
      <c r="C721" s="247"/>
      <c r="D721" s="764"/>
      <c r="E721" s="556"/>
      <c r="F721" s="556"/>
      <c r="G721" s="556"/>
      <c r="H721" s="556"/>
      <c r="I721" s="556"/>
      <c r="J721" s="556"/>
      <c r="K721" s="556"/>
      <c r="L721" s="556"/>
      <c r="M721" s="556"/>
      <c r="N721" s="556"/>
      <c r="O721" s="556"/>
      <c r="P721" s="556"/>
      <c r="Q721" s="556"/>
      <c r="R721" s="556"/>
      <c r="S721" s="556"/>
      <c r="T721" s="556"/>
      <c r="U721" s="556"/>
      <c r="V721" s="556"/>
      <c r="W721" s="556"/>
      <c r="X721" s="556"/>
      <c r="Y721" s="556"/>
      <c r="Z721" s="556"/>
      <c r="AA721" s="556"/>
      <c r="AB721" s="556"/>
      <c r="AC721" s="556"/>
      <c r="AD721" s="557"/>
      <c r="AE721" s="557"/>
      <c r="AF721" s="557"/>
      <c r="AG721" s="557"/>
      <c r="AH721" s="557"/>
      <c r="AI721" s="557"/>
      <c r="AJ721" s="557"/>
      <c r="AK721" s="557"/>
      <c r="AL721" s="557"/>
      <c r="AM721" s="557"/>
      <c r="AN721" s="558"/>
      <c r="AP721" s="87" t="s">
        <v>859</v>
      </c>
      <c r="AT721" s="559" t="str">
        <f t="shared" ca="1" si="132"/>
        <v>AG</v>
      </c>
      <c r="AU721" s="559">
        <f t="shared" si="135"/>
        <v>693</v>
      </c>
      <c r="AV721" s="285" t="str">
        <f t="shared" ca="1" si="133"/>
        <v>AG693</v>
      </c>
      <c r="AW721" s="293">
        <f t="shared" si="130"/>
        <v>7</v>
      </c>
      <c r="AX721" s="285" t="str">
        <f t="shared" ca="1" si="129"/>
        <v>7. Ownership - Capital Costs</v>
      </c>
      <c r="AY721" s="293" t="s">
        <v>1570</v>
      </c>
      <c r="AZ721" s="285" t="s">
        <v>812</v>
      </c>
      <c r="BA721" s="285">
        <v>2048</v>
      </c>
      <c r="BB721" s="285" t="str">
        <f t="shared" ca="1" si="134"/>
        <v>7_AG693_Other_2048</v>
      </c>
      <c r="BC721" s="285" t="s">
        <v>574</v>
      </c>
      <c r="BD721" s="285"/>
      <c r="BE721" s="293" t="str">
        <f t="shared" si="131"/>
        <v>&gt;=0</v>
      </c>
      <c r="BF721" s="293" t="s">
        <v>84</v>
      </c>
      <c r="BG721" s="293" t="s">
        <v>84</v>
      </c>
    </row>
    <row r="722" spans="1:59" ht="13.5" hidden="1" thickBot="1">
      <c r="A722" s="197"/>
      <c r="B722" s="763"/>
      <c r="C722" s="247"/>
      <c r="D722" s="764"/>
      <c r="E722" s="556"/>
      <c r="F722" s="556"/>
      <c r="G722" s="556"/>
      <c r="H722" s="556"/>
      <c r="I722" s="556"/>
      <c r="J722" s="556"/>
      <c r="K722" s="556"/>
      <c r="L722" s="556"/>
      <c r="M722" s="556"/>
      <c r="N722" s="556"/>
      <c r="O722" s="556"/>
      <c r="P722" s="556"/>
      <c r="Q722" s="556"/>
      <c r="R722" s="556"/>
      <c r="S722" s="556"/>
      <c r="T722" s="556"/>
      <c r="U722" s="556"/>
      <c r="V722" s="556"/>
      <c r="W722" s="556"/>
      <c r="X722" s="556"/>
      <c r="Y722" s="556"/>
      <c r="Z722" s="556"/>
      <c r="AA722" s="556"/>
      <c r="AB722" s="556"/>
      <c r="AC722" s="556"/>
      <c r="AD722" s="557"/>
      <c r="AE722" s="557"/>
      <c r="AF722" s="557"/>
      <c r="AG722" s="557"/>
      <c r="AH722" s="557"/>
      <c r="AI722" s="557"/>
      <c r="AJ722" s="557"/>
      <c r="AK722" s="557"/>
      <c r="AL722" s="557"/>
      <c r="AM722" s="557"/>
      <c r="AN722" s="558"/>
      <c r="AP722" s="87" t="s">
        <v>859</v>
      </c>
      <c r="AT722" s="559" t="str">
        <f t="shared" ca="1" si="132"/>
        <v>AH</v>
      </c>
      <c r="AU722" s="559">
        <f t="shared" si="135"/>
        <v>693</v>
      </c>
      <c r="AV722" s="285" t="str">
        <f t="shared" ca="1" si="133"/>
        <v>AH693</v>
      </c>
      <c r="AW722" s="293">
        <f t="shared" si="130"/>
        <v>7</v>
      </c>
      <c r="AX722" s="285" t="str">
        <f t="shared" ca="1" si="129"/>
        <v>7. Ownership - Capital Costs</v>
      </c>
      <c r="AY722" s="293" t="s">
        <v>1570</v>
      </c>
      <c r="AZ722" s="285" t="s">
        <v>812</v>
      </c>
      <c r="BA722" s="285">
        <v>2049</v>
      </c>
      <c r="BB722" s="285" t="str">
        <f t="shared" ca="1" si="134"/>
        <v>7_AH693_Other_2049</v>
      </c>
      <c r="BC722" s="285" t="s">
        <v>574</v>
      </c>
      <c r="BD722" s="285"/>
      <c r="BE722" s="293" t="str">
        <f t="shared" si="131"/>
        <v>&gt;=0</v>
      </c>
      <c r="BF722" s="293" t="s">
        <v>84</v>
      </c>
      <c r="BG722" s="293" t="s">
        <v>84</v>
      </c>
    </row>
    <row r="723" spans="1:59" ht="13.5" hidden="1" thickBot="1">
      <c r="A723" s="197"/>
      <c r="B723" s="763"/>
      <c r="C723" s="247"/>
      <c r="D723" s="764"/>
      <c r="E723" s="556"/>
      <c r="F723" s="556"/>
      <c r="G723" s="556"/>
      <c r="H723" s="556"/>
      <c r="I723" s="556"/>
      <c r="J723" s="556"/>
      <c r="K723" s="556"/>
      <c r="L723" s="556"/>
      <c r="M723" s="556"/>
      <c r="N723" s="556"/>
      <c r="O723" s="556"/>
      <c r="P723" s="556"/>
      <c r="Q723" s="556"/>
      <c r="R723" s="556"/>
      <c r="S723" s="556"/>
      <c r="T723" s="556"/>
      <c r="U723" s="556"/>
      <c r="V723" s="556"/>
      <c r="W723" s="556"/>
      <c r="X723" s="556"/>
      <c r="Y723" s="556"/>
      <c r="Z723" s="556"/>
      <c r="AA723" s="556"/>
      <c r="AB723" s="556"/>
      <c r="AC723" s="556"/>
      <c r="AD723" s="557"/>
      <c r="AE723" s="557"/>
      <c r="AF723" s="557"/>
      <c r="AG723" s="557"/>
      <c r="AH723" s="557"/>
      <c r="AI723" s="557"/>
      <c r="AJ723" s="557"/>
      <c r="AK723" s="557"/>
      <c r="AL723" s="557"/>
      <c r="AM723" s="557"/>
      <c r="AN723" s="558"/>
      <c r="AP723" s="87" t="s">
        <v>859</v>
      </c>
      <c r="AT723" s="559" t="str">
        <f t="shared" ca="1" si="132"/>
        <v>AI</v>
      </c>
      <c r="AU723" s="559">
        <f t="shared" si="135"/>
        <v>693</v>
      </c>
      <c r="AV723" s="285" t="str">
        <f t="shared" ca="1" si="133"/>
        <v>AI693</v>
      </c>
      <c r="AW723" s="293">
        <f t="shared" si="130"/>
        <v>7</v>
      </c>
      <c r="AX723" s="285" t="str">
        <f t="shared" ca="1" si="129"/>
        <v>7. Ownership - Capital Costs</v>
      </c>
      <c r="AY723" s="293" t="s">
        <v>1570</v>
      </c>
      <c r="AZ723" s="285" t="s">
        <v>812</v>
      </c>
      <c r="BA723" s="285">
        <v>2050</v>
      </c>
      <c r="BB723" s="285" t="str">
        <f t="shared" ca="1" si="134"/>
        <v>7_AI693_Other_2050</v>
      </c>
      <c r="BC723" s="285" t="s">
        <v>574</v>
      </c>
      <c r="BD723" s="285"/>
      <c r="BE723" s="293" t="str">
        <f t="shared" si="131"/>
        <v>&gt;=0</v>
      </c>
      <c r="BF723" s="293" t="s">
        <v>84</v>
      </c>
      <c r="BG723" s="293" t="s">
        <v>84</v>
      </c>
    </row>
    <row r="724" spans="1:59" ht="13.5" hidden="1" thickBot="1">
      <c r="A724" s="197"/>
      <c r="B724" s="763"/>
      <c r="C724" s="247"/>
      <c r="D724" s="764"/>
      <c r="E724" s="556"/>
      <c r="F724" s="556"/>
      <c r="G724" s="556"/>
      <c r="H724" s="556"/>
      <c r="I724" s="556"/>
      <c r="J724" s="556"/>
      <c r="K724" s="556"/>
      <c r="L724" s="556"/>
      <c r="M724" s="556"/>
      <c r="N724" s="556"/>
      <c r="O724" s="556"/>
      <c r="P724" s="556"/>
      <c r="Q724" s="556"/>
      <c r="R724" s="556"/>
      <c r="S724" s="556"/>
      <c r="T724" s="556"/>
      <c r="U724" s="556"/>
      <c r="V724" s="556"/>
      <c r="W724" s="556"/>
      <c r="X724" s="556"/>
      <c r="Y724" s="556"/>
      <c r="Z724" s="556"/>
      <c r="AA724" s="556"/>
      <c r="AB724" s="556"/>
      <c r="AC724" s="556"/>
      <c r="AD724" s="557"/>
      <c r="AE724" s="557"/>
      <c r="AF724" s="557"/>
      <c r="AG724" s="557"/>
      <c r="AH724" s="557"/>
      <c r="AI724" s="557"/>
      <c r="AJ724" s="557"/>
      <c r="AK724" s="557"/>
      <c r="AL724" s="557"/>
      <c r="AM724" s="557"/>
      <c r="AN724" s="558"/>
      <c r="AP724" s="87" t="s">
        <v>859</v>
      </c>
      <c r="AT724" s="559" t="str">
        <f t="shared" ca="1" si="132"/>
        <v>AJ</v>
      </c>
      <c r="AU724" s="559">
        <f t="shared" si="135"/>
        <v>693</v>
      </c>
      <c r="AV724" s="285" t="str">
        <f t="shared" ca="1" si="133"/>
        <v>AJ693</v>
      </c>
      <c r="AW724" s="293">
        <f t="shared" si="130"/>
        <v>7</v>
      </c>
      <c r="AX724" s="285" t="str">
        <f t="shared" ca="1" si="129"/>
        <v>7. Ownership - Capital Costs</v>
      </c>
      <c r="AY724" s="293" t="s">
        <v>1570</v>
      </c>
      <c r="AZ724" s="285" t="s">
        <v>812</v>
      </c>
      <c r="BA724" s="285">
        <v>2051</v>
      </c>
      <c r="BB724" s="285" t="str">
        <f t="shared" ca="1" si="134"/>
        <v>7_AJ693_Other_2051</v>
      </c>
      <c r="BC724" s="285" t="s">
        <v>574</v>
      </c>
      <c r="BD724" s="285"/>
      <c r="BE724" s="293" t="str">
        <f t="shared" si="131"/>
        <v>&gt;=0</v>
      </c>
      <c r="BF724" s="293" t="s">
        <v>84</v>
      </c>
      <c r="BG724" s="293" t="s">
        <v>84</v>
      </c>
    </row>
    <row r="725" spans="1:59" ht="13.5" hidden="1" thickBot="1">
      <c r="A725" s="197"/>
      <c r="B725" s="763"/>
      <c r="C725" s="247"/>
      <c r="D725" s="764"/>
      <c r="E725" s="556"/>
      <c r="F725" s="556"/>
      <c r="G725" s="556"/>
      <c r="H725" s="556"/>
      <c r="I725" s="556"/>
      <c r="J725" s="556"/>
      <c r="K725" s="556"/>
      <c r="L725" s="556"/>
      <c r="M725" s="556"/>
      <c r="N725" s="556"/>
      <c r="O725" s="556"/>
      <c r="P725" s="556"/>
      <c r="Q725" s="556"/>
      <c r="R725" s="556"/>
      <c r="S725" s="556"/>
      <c r="T725" s="556"/>
      <c r="U725" s="556"/>
      <c r="V725" s="556"/>
      <c r="W725" s="556"/>
      <c r="X725" s="556"/>
      <c r="Y725" s="556"/>
      <c r="Z725" s="556"/>
      <c r="AA725" s="556"/>
      <c r="AB725" s="556"/>
      <c r="AC725" s="556"/>
      <c r="AD725" s="557"/>
      <c r="AE725" s="557"/>
      <c r="AF725" s="557"/>
      <c r="AG725" s="557"/>
      <c r="AH725" s="557"/>
      <c r="AI725" s="557"/>
      <c r="AJ725" s="557"/>
      <c r="AK725" s="557"/>
      <c r="AL725" s="557"/>
      <c r="AM725" s="557"/>
      <c r="AN725" s="558"/>
      <c r="AP725" s="87" t="s">
        <v>859</v>
      </c>
      <c r="AT725" s="559" t="str">
        <f t="shared" ca="1" si="132"/>
        <v>AK</v>
      </c>
      <c r="AU725" s="559">
        <f t="shared" si="135"/>
        <v>693</v>
      </c>
      <c r="AV725" s="285" t="str">
        <f t="shared" ca="1" si="133"/>
        <v>AK693</v>
      </c>
      <c r="AW725" s="293">
        <f t="shared" si="130"/>
        <v>7</v>
      </c>
      <c r="AX725" s="285" t="str">
        <f t="shared" ca="1" si="129"/>
        <v>7. Ownership - Capital Costs</v>
      </c>
      <c r="AY725" s="293" t="s">
        <v>1570</v>
      </c>
      <c r="AZ725" s="285" t="s">
        <v>812</v>
      </c>
      <c r="BA725" s="285">
        <v>2052</v>
      </c>
      <c r="BB725" s="285" t="str">
        <f t="shared" ca="1" si="134"/>
        <v>7_AK693_Other_2052</v>
      </c>
      <c r="BC725" s="285" t="s">
        <v>574</v>
      </c>
      <c r="BD725" s="285"/>
      <c r="BE725" s="293" t="str">
        <f t="shared" si="131"/>
        <v>&gt;=0</v>
      </c>
      <c r="BF725" s="293" t="s">
        <v>84</v>
      </c>
      <c r="BG725" s="293" t="s">
        <v>84</v>
      </c>
    </row>
    <row r="726" spans="1:59" ht="13.5" hidden="1" thickBot="1">
      <c r="A726" s="197"/>
      <c r="B726" s="763"/>
      <c r="C726" s="247"/>
      <c r="D726" s="764"/>
      <c r="E726" s="556"/>
      <c r="F726" s="556"/>
      <c r="G726" s="556"/>
      <c r="H726" s="556"/>
      <c r="I726" s="556"/>
      <c r="J726" s="556"/>
      <c r="K726" s="556"/>
      <c r="L726" s="556"/>
      <c r="M726" s="556"/>
      <c r="N726" s="556"/>
      <c r="O726" s="556"/>
      <c r="P726" s="556"/>
      <c r="Q726" s="556"/>
      <c r="R726" s="556"/>
      <c r="S726" s="556"/>
      <c r="T726" s="556"/>
      <c r="U726" s="556"/>
      <c r="V726" s="556"/>
      <c r="W726" s="556"/>
      <c r="X726" s="556"/>
      <c r="Y726" s="556"/>
      <c r="Z726" s="556"/>
      <c r="AA726" s="556"/>
      <c r="AB726" s="556"/>
      <c r="AC726" s="556"/>
      <c r="AD726" s="557"/>
      <c r="AE726" s="557"/>
      <c r="AF726" s="557"/>
      <c r="AG726" s="557"/>
      <c r="AH726" s="557"/>
      <c r="AI726" s="557"/>
      <c r="AJ726" s="557"/>
      <c r="AK726" s="557"/>
      <c r="AL726" s="557"/>
      <c r="AM726" s="557"/>
      <c r="AN726" s="558"/>
      <c r="AP726" s="87" t="s">
        <v>859</v>
      </c>
      <c r="AT726" s="559" t="str">
        <f t="shared" ca="1" si="132"/>
        <v>AL</v>
      </c>
      <c r="AU726" s="559">
        <f t="shared" si="135"/>
        <v>693</v>
      </c>
      <c r="AV726" s="285" t="str">
        <f t="shared" ca="1" si="133"/>
        <v>AL693</v>
      </c>
      <c r="AW726" s="293">
        <f t="shared" si="130"/>
        <v>7</v>
      </c>
      <c r="AX726" s="285" t="str">
        <f t="shared" ca="1" si="129"/>
        <v>7. Ownership - Capital Costs</v>
      </c>
      <c r="AY726" s="293" t="s">
        <v>1570</v>
      </c>
      <c r="AZ726" s="285" t="s">
        <v>812</v>
      </c>
      <c r="BA726" s="285">
        <v>2053</v>
      </c>
      <c r="BB726" s="285" t="str">
        <f t="shared" ca="1" si="134"/>
        <v>7_AL693_Other_2053</v>
      </c>
      <c r="BC726" s="285" t="s">
        <v>574</v>
      </c>
      <c r="BD726" s="285"/>
      <c r="BE726" s="293" t="str">
        <f t="shared" si="131"/>
        <v>&gt;=0</v>
      </c>
      <c r="BF726" s="293" t="s">
        <v>84</v>
      </c>
      <c r="BG726" s="293" t="s">
        <v>84</v>
      </c>
    </row>
    <row r="727" spans="1:59" ht="13.5" hidden="1" thickBot="1">
      <c r="A727" s="197"/>
      <c r="B727" s="763"/>
      <c r="C727" s="247"/>
      <c r="D727" s="764"/>
      <c r="E727" s="556"/>
      <c r="F727" s="556"/>
      <c r="G727" s="556"/>
      <c r="H727" s="556"/>
      <c r="I727" s="556"/>
      <c r="J727" s="556"/>
      <c r="K727" s="556"/>
      <c r="L727" s="556"/>
      <c r="M727" s="556"/>
      <c r="N727" s="556"/>
      <c r="O727" s="556"/>
      <c r="P727" s="556"/>
      <c r="Q727" s="556"/>
      <c r="R727" s="556"/>
      <c r="S727" s="556"/>
      <c r="T727" s="556"/>
      <c r="U727" s="556"/>
      <c r="V727" s="556"/>
      <c r="W727" s="556"/>
      <c r="X727" s="556"/>
      <c r="Y727" s="556"/>
      <c r="Z727" s="556"/>
      <c r="AA727" s="556"/>
      <c r="AB727" s="556"/>
      <c r="AC727" s="556"/>
      <c r="AD727" s="557"/>
      <c r="AE727" s="557"/>
      <c r="AF727" s="557"/>
      <c r="AG727" s="557"/>
      <c r="AH727" s="557"/>
      <c r="AI727" s="557"/>
      <c r="AJ727" s="557"/>
      <c r="AK727" s="557"/>
      <c r="AL727" s="557"/>
      <c r="AM727" s="557"/>
      <c r="AN727" s="558"/>
      <c r="AP727" s="87" t="s">
        <v>859</v>
      </c>
      <c r="AT727" s="559" t="str">
        <f t="shared" ca="1" si="132"/>
        <v>AM</v>
      </c>
      <c r="AU727" s="559">
        <f t="shared" si="135"/>
        <v>693</v>
      </c>
      <c r="AV727" s="285" t="str">
        <f t="shared" ca="1" si="133"/>
        <v>AM693</v>
      </c>
      <c r="AW727" s="293">
        <f t="shared" si="130"/>
        <v>7</v>
      </c>
      <c r="AX727" s="285" t="str">
        <f t="shared" ca="1" si="129"/>
        <v>7. Ownership - Capital Costs</v>
      </c>
      <c r="AY727" s="293" t="s">
        <v>1570</v>
      </c>
      <c r="AZ727" s="285" t="s">
        <v>812</v>
      </c>
      <c r="BA727" s="285">
        <v>2054</v>
      </c>
      <c r="BB727" s="285" t="str">
        <f t="shared" ca="1" si="134"/>
        <v>7_AM693_Other_2054</v>
      </c>
      <c r="BC727" s="285" t="s">
        <v>574</v>
      </c>
      <c r="BD727" s="285"/>
      <c r="BE727" s="293" t="str">
        <f t="shared" si="131"/>
        <v>&gt;=0</v>
      </c>
      <c r="BF727" s="293" t="s">
        <v>84</v>
      </c>
      <c r="BG727" s="293" t="s">
        <v>84</v>
      </c>
    </row>
    <row r="728" spans="1:59" ht="13.5" hidden="1" thickBot="1">
      <c r="A728" s="197"/>
      <c r="B728" s="763"/>
      <c r="C728" s="247"/>
      <c r="D728" s="764"/>
      <c r="E728" s="556"/>
      <c r="F728" s="556"/>
      <c r="G728" s="556"/>
      <c r="H728" s="556"/>
      <c r="I728" s="556"/>
      <c r="J728" s="556"/>
      <c r="K728" s="556"/>
      <c r="L728" s="556"/>
      <c r="M728" s="556"/>
      <c r="N728" s="556"/>
      <c r="O728" s="556"/>
      <c r="P728" s="556"/>
      <c r="Q728" s="556"/>
      <c r="R728" s="556"/>
      <c r="S728" s="556"/>
      <c r="T728" s="556"/>
      <c r="U728" s="556"/>
      <c r="V728" s="556"/>
      <c r="W728" s="556"/>
      <c r="X728" s="556"/>
      <c r="Y728" s="556"/>
      <c r="Z728" s="556"/>
      <c r="AA728" s="556"/>
      <c r="AB728" s="556"/>
      <c r="AC728" s="556"/>
      <c r="AD728" s="557"/>
      <c r="AE728" s="557"/>
      <c r="AF728" s="557"/>
      <c r="AG728" s="557"/>
      <c r="AH728" s="557"/>
      <c r="AI728" s="557"/>
      <c r="AJ728" s="557"/>
      <c r="AK728" s="557"/>
      <c r="AL728" s="557"/>
      <c r="AM728" s="557"/>
      <c r="AN728" s="558"/>
      <c r="AP728" s="87" t="s">
        <v>859</v>
      </c>
      <c r="AT728" s="559" t="str">
        <f t="shared" ca="1" si="132"/>
        <v>AN</v>
      </c>
      <c r="AU728" s="559">
        <f t="shared" si="135"/>
        <v>693</v>
      </c>
      <c r="AV728" s="285" t="str">
        <f t="shared" ca="1" si="133"/>
        <v>AN693</v>
      </c>
      <c r="AW728" s="293">
        <v>7</v>
      </c>
      <c r="AX728" s="285" t="str">
        <f t="shared" ca="1" si="129"/>
        <v>7. Ownership - Capital Costs</v>
      </c>
      <c r="AY728" s="293" t="s">
        <v>1570</v>
      </c>
      <c r="AZ728" s="285" t="s">
        <v>812</v>
      </c>
      <c r="BA728" s="285" t="s">
        <v>1572</v>
      </c>
      <c r="BB728" s="285" t="str">
        <f t="shared" ca="1" si="134"/>
        <v>7_AN693_Other_Additional_Info</v>
      </c>
      <c r="BC728" s="293" t="s">
        <v>255</v>
      </c>
      <c r="BD728" s="293">
        <v>100</v>
      </c>
      <c r="BF728" s="293" t="s">
        <v>84</v>
      </c>
      <c r="BG728" s="293" t="s">
        <v>84</v>
      </c>
    </row>
    <row r="729" spans="1:59" ht="13.5" thickBot="1">
      <c r="A729" s="197">
        <f>+A693+1</f>
        <v>22</v>
      </c>
      <c r="B729" s="763"/>
      <c r="C729" s="247" t="s">
        <v>1605</v>
      </c>
      <c r="D729" s="764" t="s">
        <v>1569</v>
      </c>
      <c r="E729" s="540"/>
      <c r="F729" s="540"/>
      <c r="G729" s="540"/>
      <c r="H729" s="540"/>
      <c r="I729" s="540"/>
      <c r="J729" s="540"/>
      <c r="K729" s="540"/>
      <c r="L729" s="540"/>
      <c r="M729" s="540"/>
      <c r="N729" s="540"/>
      <c r="O729" s="540"/>
      <c r="P729" s="540"/>
      <c r="Q729" s="540"/>
      <c r="R729" s="540"/>
      <c r="S729" s="540"/>
      <c r="T729" s="540"/>
      <c r="U729" s="540"/>
      <c r="V729" s="540"/>
      <c r="W729" s="540"/>
      <c r="X729" s="540"/>
      <c r="Y729" s="540"/>
      <c r="Z729" s="540"/>
      <c r="AA729" s="540"/>
      <c r="AB729" s="540"/>
      <c r="AC729" s="540"/>
      <c r="AD729" s="541"/>
      <c r="AE729" s="541"/>
      <c r="AF729" s="541"/>
      <c r="AG729" s="541"/>
      <c r="AH729" s="541"/>
      <c r="AI729" s="541"/>
      <c r="AJ729" s="541"/>
      <c r="AK729" s="541"/>
      <c r="AL729" s="541"/>
      <c r="AM729" s="541"/>
      <c r="AN729" s="246"/>
      <c r="AR729" s="87" t="s">
        <v>40</v>
      </c>
      <c r="AS729" s="560" t="str">
        <f ca="1">SUBSTITUTE(CELL("address",E729),"$","")</f>
        <v>E729</v>
      </c>
      <c r="AT729" s="561" t="str">
        <f ca="1">CHAR(CODE(AS729))</f>
        <v>E</v>
      </c>
      <c r="AU729" s="561">
        <f>ROW(AS729)</f>
        <v>729</v>
      </c>
      <c r="AV729" s="562" t="str">
        <f ca="1">CONCATENATE(AT729&amp;AU729)</f>
        <v>E729</v>
      </c>
      <c r="AW729" s="555">
        <f t="shared" ref="AW729:AW763" si="136">$AW$5</f>
        <v>7</v>
      </c>
      <c r="AX729" s="562" t="str">
        <f t="shared" ca="1" si="129"/>
        <v>7. Ownership - Capital Costs</v>
      </c>
      <c r="AY729" s="555" t="s">
        <v>1570</v>
      </c>
      <c r="AZ729" s="562" t="s">
        <v>1605</v>
      </c>
      <c r="BA729" s="562">
        <v>2020</v>
      </c>
      <c r="BB729" s="562" t="str">
        <f ca="1">AW729&amp;"_"&amp;AV729&amp;"_"&amp;AZ729&amp;"_"&amp;BA729</f>
        <v>7_E729_Contingency_2020</v>
      </c>
      <c r="BC729" s="562" t="s">
        <v>574</v>
      </c>
      <c r="BD729" s="562"/>
      <c r="BE729" s="555" t="str">
        <f t="shared" ref="BE729:BE763" si="137">"&gt;=0"</f>
        <v>&gt;=0</v>
      </c>
      <c r="BF729" s="555" t="s">
        <v>84</v>
      </c>
      <c r="BG729" s="555" t="s">
        <v>84</v>
      </c>
    </row>
    <row r="730" spans="1:59" ht="13.5" hidden="1" thickBot="1">
      <c r="A730" s="197"/>
      <c r="B730" s="763"/>
      <c r="C730" s="247"/>
      <c r="D730" s="764"/>
      <c r="E730" s="556"/>
      <c r="F730" s="556"/>
      <c r="G730" s="556"/>
      <c r="H730" s="556"/>
      <c r="I730" s="556"/>
      <c r="J730" s="556"/>
      <c r="K730" s="556"/>
      <c r="L730" s="556"/>
      <c r="M730" s="556"/>
      <c r="N730" s="556"/>
      <c r="O730" s="556"/>
      <c r="P730" s="556"/>
      <c r="Q730" s="556"/>
      <c r="R730" s="556"/>
      <c r="S730" s="556"/>
      <c r="T730" s="556"/>
      <c r="U730" s="556"/>
      <c r="V730" s="556"/>
      <c r="W730" s="556"/>
      <c r="X730" s="556"/>
      <c r="Y730" s="556"/>
      <c r="Z730" s="556"/>
      <c r="AA730" s="556"/>
      <c r="AB730" s="556"/>
      <c r="AC730" s="556"/>
      <c r="AD730" s="557"/>
      <c r="AE730" s="557"/>
      <c r="AF730" s="557"/>
      <c r="AG730" s="557"/>
      <c r="AH730" s="557"/>
      <c r="AI730" s="557"/>
      <c r="AJ730" s="557"/>
      <c r="AK730" s="557"/>
      <c r="AL730" s="557"/>
      <c r="AM730" s="557"/>
      <c r="AN730" s="558"/>
      <c r="AP730" s="87" t="s">
        <v>859</v>
      </c>
      <c r="AT730" s="559" t="str">
        <f t="shared" ref="AT730:AT764" ca="1" si="138">IF(AT729="Z","AA",IF(LEN(AT729)=1,CHAR(CODE(AT729)+1),IF(RIGHT(AT729,1)="Z",CHAR(CODE(LEFT(AT729,1))+1),LEFT(AT729,1))&amp;CHAR(65+MOD(CODE(RIGHT(AT729,1))+1-65,26))))</f>
        <v>F</v>
      </c>
      <c r="AU730" s="559">
        <f>AU729</f>
        <v>729</v>
      </c>
      <c r="AV730" s="285" t="str">
        <f t="shared" ref="AV730:AV764" ca="1" si="139">CONCATENATE(AT730&amp;AU730)</f>
        <v>F729</v>
      </c>
      <c r="AW730" s="293">
        <f t="shared" si="136"/>
        <v>7</v>
      </c>
      <c r="AX730" s="285" t="str">
        <f t="shared" ca="1" si="129"/>
        <v>7. Ownership - Capital Costs</v>
      </c>
      <c r="AY730" s="293" t="s">
        <v>1570</v>
      </c>
      <c r="AZ730" s="285" t="s">
        <v>1605</v>
      </c>
      <c r="BA730" s="285">
        <v>2021</v>
      </c>
      <c r="BB730" s="285" t="str">
        <f t="shared" ref="BB730:BB764" ca="1" si="140">AW730&amp;"_"&amp;AV730&amp;"_"&amp;AZ730&amp;"_"&amp;BA730</f>
        <v>7_F729_Contingency_2021</v>
      </c>
      <c r="BC730" s="285" t="s">
        <v>574</v>
      </c>
      <c r="BD730" s="285"/>
      <c r="BE730" s="293" t="str">
        <f t="shared" si="137"/>
        <v>&gt;=0</v>
      </c>
      <c r="BF730" s="293" t="s">
        <v>84</v>
      </c>
      <c r="BG730" s="293" t="s">
        <v>84</v>
      </c>
    </row>
    <row r="731" spans="1:59" ht="13.5" hidden="1" thickBot="1">
      <c r="A731" s="197"/>
      <c r="B731" s="763"/>
      <c r="C731" s="247"/>
      <c r="D731" s="764"/>
      <c r="E731" s="556"/>
      <c r="F731" s="556"/>
      <c r="G731" s="556"/>
      <c r="H731" s="556"/>
      <c r="I731" s="556"/>
      <c r="J731" s="556"/>
      <c r="K731" s="556"/>
      <c r="L731" s="556"/>
      <c r="M731" s="556"/>
      <c r="N731" s="556"/>
      <c r="O731" s="556"/>
      <c r="P731" s="556"/>
      <c r="Q731" s="556"/>
      <c r="R731" s="556"/>
      <c r="S731" s="556"/>
      <c r="T731" s="556"/>
      <c r="U731" s="556"/>
      <c r="V731" s="556"/>
      <c r="W731" s="556"/>
      <c r="X731" s="556"/>
      <c r="Y731" s="556"/>
      <c r="Z731" s="556"/>
      <c r="AA731" s="556"/>
      <c r="AB731" s="556"/>
      <c r="AC731" s="556"/>
      <c r="AD731" s="557"/>
      <c r="AE731" s="557"/>
      <c r="AF731" s="557"/>
      <c r="AG731" s="557"/>
      <c r="AH731" s="557"/>
      <c r="AI731" s="557"/>
      <c r="AJ731" s="557"/>
      <c r="AK731" s="557"/>
      <c r="AL731" s="557"/>
      <c r="AM731" s="557"/>
      <c r="AN731" s="558"/>
      <c r="AP731" s="87" t="s">
        <v>859</v>
      </c>
      <c r="AT731" s="559" t="str">
        <f t="shared" ca="1" si="138"/>
        <v>G</v>
      </c>
      <c r="AU731" s="559">
        <f t="shared" ref="AU731:AU764" si="141">AU730</f>
        <v>729</v>
      </c>
      <c r="AV731" s="285" t="str">
        <f t="shared" ca="1" si="139"/>
        <v>G729</v>
      </c>
      <c r="AW731" s="293">
        <f t="shared" si="136"/>
        <v>7</v>
      </c>
      <c r="AX731" s="285" t="str">
        <f t="shared" ca="1" si="129"/>
        <v>7. Ownership - Capital Costs</v>
      </c>
      <c r="AY731" s="293" t="s">
        <v>1570</v>
      </c>
      <c r="AZ731" s="285" t="s">
        <v>1605</v>
      </c>
      <c r="BA731" s="285">
        <v>2022</v>
      </c>
      <c r="BB731" s="285" t="str">
        <f t="shared" ca="1" si="140"/>
        <v>7_G729_Contingency_2022</v>
      </c>
      <c r="BC731" s="285" t="s">
        <v>574</v>
      </c>
      <c r="BD731" s="285"/>
      <c r="BE731" s="293" t="str">
        <f t="shared" si="137"/>
        <v>&gt;=0</v>
      </c>
      <c r="BF731" s="293" t="s">
        <v>84</v>
      </c>
      <c r="BG731" s="293" t="s">
        <v>84</v>
      </c>
    </row>
    <row r="732" spans="1:59" ht="13.5" hidden="1" thickBot="1">
      <c r="A732" s="197"/>
      <c r="B732" s="763"/>
      <c r="C732" s="247"/>
      <c r="D732" s="764"/>
      <c r="E732" s="556"/>
      <c r="F732" s="556"/>
      <c r="G732" s="556"/>
      <c r="H732" s="556"/>
      <c r="I732" s="556"/>
      <c r="J732" s="556"/>
      <c r="K732" s="556"/>
      <c r="L732" s="556"/>
      <c r="M732" s="556"/>
      <c r="N732" s="556"/>
      <c r="O732" s="556"/>
      <c r="P732" s="556"/>
      <c r="Q732" s="556"/>
      <c r="R732" s="556"/>
      <c r="S732" s="556"/>
      <c r="T732" s="556"/>
      <c r="U732" s="556"/>
      <c r="V732" s="556"/>
      <c r="W732" s="556"/>
      <c r="X732" s="556"/>
      <c r="Y732" s="556"/>
      <c r="Z732" s="556"/>
      <c r="AA732" s="556"/>
      <c r="AB732" s="556"/>
      <c r="AC732" s="556"/>
      <c r="AD732" s="557"/>
      <c r="AE732" s="557"/>
      <c r="AF732" s="557"/>
      <c r="AG732" s="557"/>
      <c r="AH732" s="557"/>
      <c r="AI732" s="557"/>
      <c r="AJ732" s="557"/>
      <c r="AK732" s="557"/>
      <c r="AL732" s="557"/>
      <c r="AM732" s="557"/>
      <c r="AN732" s="558"/>
      <c r="AP732" s="87" t="s">
        <v>859</v>
      </c>
      <c r="AT732" s="559" t="str">
        <f t="shared" ca="1" si="138"/>
        <v>H</v>
      </c>
      <c r="AU732" s="559">
        <f t="shared" si="141"/>
        <v>729</v>
      </c>
      <c r="AV732" s="285" t="str">
        <f t="shared" ca="1" si="139"/>
        <v>H729</v>
      </c>
      <c r="AW732" s="293">
        <f t="shared" si="136"/>
        <v>7</v>
      </c>
      <c r="AX732" s="285" t="str">
        <f t="shared" ca="1" si="129"/>
        <v>7. Ownership - Capital Costs</v>
      </c>
      <c r="AY732" s="293" t="s">
        <v>1570</v>
      </c>
      <c r="AZ732" s="285" t="s">
        <v>1605</v>
      </c>
      <c r="BA732" s="285">
        <v>2023</v>
      </c>
      <c r="BB732" s="285" t="str">
        <f t="shared" ca="1" si="140"/>
        <v>7_H729_Contingency_2023</v>
      </c>
      <c r="BC732" s="285" t="s">
        <v>574</v>
      </c>
      <c r="BD732" s="285"/>
      <c r="BE732" s="293" t="str">
        <f t="shared" si="137"/>
        <v>&gt;=0</v>
      </c>
      <c r="BF732" s="293" t="s">
        <v>84</v>
      </c>
      <c r="BG732" s="293" t="s">
        <v>84</v>
      </c>
    </row>
    <row r="733" spans="1:59" ht="13.5" hidden="1" thickBot="1">
      <c r="A733" s="197"/>
      <c r="B733" s="763"/>
      <c r="C733" s="247"/>
      <c r="D733" s="764"/>
      <c r="E733" s="556"/>
      <c r="F733" s="556"/>
      <c r="G733" s="556"/>
      <c r="H733" s="556"/>
      <c r="I733" s="556"/>
      <c r="J733" s="556"/>
      <c r="K733" s="556"/>
      <c r="L733" s="556"/>
      <c r="M733" s="556"/>
      <c r="N733" s="556"/>
      <c r="O733" s="556"/>
      <c r="P733" s="556"/>
      <c r="Q733" s="556"/>
      <c r="R733" s="556"/>
      <c r="S733" s="556"/>
      <c r="T733" s="556"/>
      <c r="U733" s="556"/>
      <c r="V733" s="556"/>
      <c r="W733" s="556"/>
      <c r="X733" s="556"/>
      <c r="Y733" s="556"/>
      <c r="Z733" s="556"/>
      <c r="AA733" s="556"/>
      <c r="AB733" s="556"/>
      <c r="AC733" s="556"/>
      <c r="AD733" s="557"/>
      <c r="AE733" s="557"/>
      <c r="AF733" s="557"/>
      <c r="AG733" s="557"/>
      <c r="AH733" s="557"/>
      <c r="AI733" s="557"/>
      <c r="AJ733" s="557"/>
      <c r="AK733" s="557"/>
      <c r="AL733" s="557"/>
      <c r="AM733" s="557"/>
      <c r="AN733" s="558"/>
      <c r="AP733" s="87" t="s">
        <v>859</v>
      </c>
      <c r="AT733" s="559" t="str">
        <f t="shared" ca="1" si="138"/>
        <v>I</v>
      </c>
      <c r="AU733" s="559">
        <f t="shared" si="141"/>
        <v>729</v>
      </c>
      <c r="AV733" s="285" t="str">
        <f t="shared" ca="1" si="139"/>
        <v>I729</v>
      </c>
      <c r="AW733" s="293">
        <f t="shared" si="136"/>
        <v>7</v>
      </c>
      <c r="AX733" s="285" t="str">
        <f t="shared" ca="1" si="129"/>
        <v>7. Ownership - Capital Costs</v>
      </c>
      <c r="AY733" s="293" t="s">
        <v>1570</v>
      </c>
      <c r="AZ733" s="285" t="s">
        <v>1605</v>
      </c>
      <c r="BA733" s="285">
        <v>2024</v>
      </c>
      <c r="BB733" s="285" t="str">
        <f t="shared" ca="1" si="140"/>
        <v>7_I729_Contingency_2024</v>
      </c>
      <c r="BC733" s="285" t="s">
        <v>574</v>
      </c>
      <c r="BD733" s="285"/>
      <c r="BE733" s="293" t="str">
        <f t="shared" si="137"/>
        <v>&gt;=0</v>
      </c>
      <c r="BF733" s="293" t="s">
        <v>84</v>
      </c>
      <c r="BG733" s="293" t="s">
        <v>84</v>
      </c>
    </row>
    <row r="734" spans="1:59" ht="13.5" hidden="1" thickBot="1">
      <c r="A734" s="197"/>
      <c r="B734" s="763"/>
      <c r="C734" s="247"/>
      <c r="D734" s="764"/>
      <c r="E734" s="556"/>
      <c r="F734" s="556"/>
      <c r="G734" s="556"/>
      <c r="H734" s="556"/>
      <c r="I734" s="556"/>
      <c r="J734" s="556"/>
      <c r="K734" s="556"/>
      <c r="L734" s="556"/>
      <c r="M734" s="556"/>
      <c r="N734" s="556"/>
      <c r="O734" s="556"/>
      <c r="P734" s="556"/>
      <c r="Q734" s="556"/>
      <c r="R734" s="556"/>
      <c r="S734" s="556"/>
      <c r="T734" s="556"/>
      <c r="U734" s="556"/>
      <c r="V734" s="556"/>
      <c r="W734" s="556"/>
      <c r="X734" s="556"/>
      <c r="Y734" s="556"/>
      <c r="Z734" s="556"/>
      <c r="AA734" s="556"/>
      <c r="AB734" s="556"/>
      <c r="AC734" s="556"/>
      <c r="AD734" s="557"/>
      <c r="AE734" s="557"/>
      <c r="AF734" s="557"/>
      <c r="AG734" s="557"/>
      <c r="AH734" s="557"/>
      <c r="AI734" s="557"/>
      <c r="AJ734" s="557"/>
      <c r="AK734" s="557"/>
      <c r="AL734" s="557"/>
      <c r="AM734" s="557"/>
      <c r="AN734" s="558"/>
      <c r="AP734" s="87" t="s">
        <v>859</v>
      </c>
      <c r="AT734" s="559" t="str">
        <f t="shared" ca="1" si="138"/>
        <v>J</v>
      </c>
      <c r="AU734" s="559">
        <f t="shared" si="141"/>
        <v>729</v>
      </c>
      <c r="AV734" s="285" t="str">
        <f t="shared" ca="1" si="139"/>
        <v>J729</v>
      </c>
      <c r="AW734" s="293">
        <f t="shared" si="136"/>
        <v>7</v>
      </c>
      <c r="AX734" s="285" t="str">
        <f t="shared" ca="1" si="129"/>
        <v>7. Ownership - Capital Costs</v>
      </c>
      <c r="AY734" s="293" t="s">
        <v>1570</v>
      </c>
      <c r="AZ734" s="285" t="s">
        <v>1605</v>
      </c>
      <c r="BA734" s="285">
        <v>2025</v>
      </c>
      <c r="BB734" s="285" t="str">
        <f t="shared" ca="1" si="140"/>
        <v>7_J729_Contingency_2025</v>
      </c>
      <c r="BC734" s="285" t="s">
        <v>574</v>
      </c>
      <c r="BD734" s="285"/>
      <c r="BE734" s="293" t="str">
        <f t="shared" si="137"/>
        <v>&gt;=0</v>
      </c>
      <c r="BF734" s="293" t="s">
        <v>84</v>
      </c>
      <c r="BG734" s="293" t="s">
        <v>84</v>
      </c>
    </row>
    <row r="735" spans="1:59" ht="13.5" hidden="1" thickBot="1">
      <c r="A735" s="197"/>
      <c r="B735" s="763"/>
      <c r="C735" s="247"/>
      <c r="D735" s="764"/>
      <c r="E735" s="556"/>
      <c r="F735" s="556"/>
      <c r="G735" s="556"/>
      <c r="H735" s="556"/>
      <c r="I735" s="556"/>
      <c r="J735" s="556"/>
      <c r="K735" s="556"/>
      <c r="L735" s="556"/>
      <c r="M735" s="556"/>
      <c r="N735" s="556"/>
      <c r="O735" s="556"/>
      <c r="P735" s="556"/>
      <c r="Q735" s="556"/>
      <c r="R735" s="556"/>
      <c r="S735" s="556"/>
      <c r="T735" s="556"/>
      <c r="U735" s="556"/>
      <c r="V735" s="556"/>
      <c r="W735" s="556"/>
      <c r="X735" s="556"/>
      <c r="Y735" s="556"/>
      <c r="Z735" s="556"/>
      <c r="AA735" s="556"/>
      <c r="AB735" s="556"/>
      <c r="AC735" s="556"/>
      <c r="AD735" s="557"/>
      <c r="AE735" s="557"/>
      <c r="AF735" s="557"/>
      <c r="AG735" s="557"/>
      <c r="AH735" s="557"/>
      <c r="AI735" s="557"/>
      <c r="AJ735" s="557"/>
      <c r="AK735" s="557"/>
      <c r="AL735" s="557"/>
      <c r="AM735" s="557"/>
      <c r="AN735" s="558"/>
      <c r="AP735" s="87" t="s">
        <v>859</v>
      </c>
      <c r="AT735" s="559" t="str">
        <f t="shared" ca="1" si="138"/>
        <v>K</v>
      </c>
      <c r="AU735" s="559">
        <f t="shared" si="141"/>
        <v>729</v>
      </c>
      <c r="AV735" s="285" t="str">
        <f t="shared" ca="1" si="139"/>
        <v>K729</v>
      </c>
      <c r="AW735" s="293">
        <f t="shared" si="136"/>
        <v>7</v>
      </c>
      <c r="AX735" s="285" t="str">
        <f t="shared" ca="1" si="129"/>
        <v>7. Ownership - Capital Costs</v>
      </c>
      <c r="AY735" s="293" t="s">
        <v>1570</v>
      </c>
      <c r="AZ735" s="285" t="s">
        <v>1605</v>
      </c>
      <c r="BA735" s="285">
        <v>2026</v>
      </c>
      <c r="BB735" s="285" t="str">
        <f t="shared" ca="1" si="140"/>
        <v>7_K729_Contingency_2026</v>
      </c>
      <c r="BC735" s="285" t="s">
        <v>574</v>
      </c>
      <c r="BD735" s="285"/>
      <c r="BE735" s="293" t="str">
        <f t="shared" si="137"/>
        <v>&gt;=0</v>
      </c>
      <c r="BF735" s="293" t="s">
        <v>84</v>
      </c>
      <c r="BG735" s="293" t="s">
        <v>84</v>
      </c>
    </row>
    <row r="736" spans="1:59" ht="13.5" hidden="1" thickBot="1">
      <c r="A736" s="197"/>
      <c r="B736" s="763"/>
      <c r="C736" s="247"/>
      <c r="D736" s="764"/>
      <c r="E736" s="556"/>
      <c r="F736" s="556"/>
      <c r="G736" s="556"/>
      <c r="H736" s="556"/>
      <c r="I736" s="556"/>
      <c r="J736" s="556"/>
      <c r="K736" s="556"/>
      <c r="L736" s="556"/>
      <c r="M736" s="556"/>
      <c r="N736" s="556"/>
      <c r="O736" s="556"/>
      <c r="P736" s="556"/>
      <c r="Q736" s="556"/>
      <c r="R736" s="556"/>
      <c r="S736" s="556"/>
      <c r="T736" s="556"/>
      <c r="U736" s="556"/>
      <c r="V736" s="556"/>
      <c r="W736" s="556"/>
      <c r="X736" s="556"/>
      <c r="Y736" s="556"/>
      <c r="Z736" s="556"/>
      <c r="AA736" s="556"/>
      <c r="AB736" s="556"/>
      <c r="AC736" s="556"/>
      <c r="AD736" s="557"/>
      <c r="AE736" s="557"/>
      <c r="AF736" s="557"/>
      <c r="AG736" s="557"/>
      <c r="AH736" s="557"/>
      <c r="AI736" s="557"/>
      <c r="AJ736" s="557"/>
      <c r="AK736" s="557"/>
      <c r="AL736" s="557"/>
      <c r="AM736" s="557"/>
      <c r="AN736" s="558"/>
      <c r="AP736" s="87" t="s">
        <v>859</v>
      </c>
      <c r="AT736" s="559" t="str">
        <f t="shared" ca="1" si="138"/>
        <v>L</v>
      </c>
      <c r="AU736" s="559">
        <f t="shared" si="141"/>
        <v>729</v>
      </c>
      <c r="AV736" s="285" t="str">
        <f t="shared" ca="1" si="139"/>
        <v>L729</v>
      </c>
      <c r="AW736" s="293">
        <f t="shared" si="136"/>
        <v>7</v>
      </c>
      <c r="AX736" s="285" t="str">
        <f t="shared" ca="1" si="129"/>
        <v>7. Ownership - Capital Costs</v>
      </c>
      <c r="AY736" s="293" t="s">
        <v>1570</v>
      </c>
      <c r="AZ736" s="285" t="s">
        <v>1605</v>
      </c>
      <c r="BA736" s="285">
        <v>2027</v>
      </c>
      <c r="BB736" s="285" t="str">
        <f t="shared" ca="1" si="140"/>
        <v>7_L729_Contingency_2027</v>
      </c>
      <c r="BC736" s="285" t="s">
        <v>574</v>
      </c>
      <c r="BD736" s="285"/>
      <c r="BE736" s="293" t="str">
        <f t="shared" si="137"/>
        <v>&gt;=0</v>
      </c>
      <c r="BF736" s="293" t="s">
        <v>84</v>
      </c>
      <c r="BG736" s="293" t="s">
        <v>84</v>
      </c>
    </row>
    <row r="737" spans="1:59" ht="13.5" hidden="1" thickBot="1">
      <c r="A737" s="197"/>
      <c r="B737" s="763"/>
      <c r="C737" s="247"/>
      <c r="D737" s="764"/>
      <c r="E737" s="556"/>
      <c r="F737" s="556"/>
      <c r="G737" s="556"/>
      <c r="H737" s="556"/>
      <c r="I737" s="556"/>
      <c r="J737" s="556"/>
      <c r="K737" s="556"/>
      <c r="L737" s="556"/>
      <c r="M737" s="556"/>
      <c r="N737" s="556"/>
      <c r="O737" s="556"/>
      <c r="P737" s="556"/>
      <c r="Q737" s="556"/>
      <c r="R737" s="556"/>
      <c r="S737" s="556"/>
      <c r="T737" s="556"/>
      <c r="U737" s="556"/>
      <c r="V737" s="556"/>
      <c r="W737" s="556"/>
      <c r="X737" s="556"/>
      <c r="Y737" s="556"/>
      <c r="Z737" s="556"/>
      <c r="AA737" s="556"/>
      <c r="AB737" s="556"/>
      <c r="AC737" s="556"/>
      <c r="AD737" s="557"/>
      <c r="AE737" s="557"/>
      <c r="AF737" s="557"/>
      <c r="AG737" s="557"/>
      <c r="AH737" s="557"/>
      <c r="AI737" s="557"/>
      <c r="AJ737" s="557"/>
      <c r="AK737" s="557"/>
      <c r="AL737" s="557"/>
      <c r="AM737" s="557"/>
      <c r="AN737" s="558"/>
      <c r="AP737" s="87" t="s">
        <v>859</v>
      </c>
      <c r="AT737" s="559" t="str">
        <f t="shared" ca="1" si="138"/>
        <v>M</v>
      </c>
      <c r="AU737" s="559">
        <f t="shared" si="141"/>
        <v>729</v>
      </c>
      <c r="AV737" s="285" t="str">
        <f t="shared" ca="1" si="139"/>
        <v>M729</v>
      </c>
      <c r="AW737" s="293">
        <f t="shared" si="136"/>
        <v>7</v>
      </c>
      <c r="AX737" s="285" t="str">
        <f t="shared" ca="1" si="129"/>
        <v>7. Ownership - Capital Costs</v>
      </c>
      <c r="AY737" s="293" t="s">
        <v>1570</v>
      </c>
      <c r="AZ737" s="285" t="s">
        <v>1605</v>
      </c>
      <c r="BA737" s="285">
        <v>2028</v>
      </c>
      <c r="BB737" s="285" t="str">
        <f t="shared" ca="1" si="140"/>
        <v>7_M729_Contingency_2028</v>
      </c>
      <c r="BC737" s="285" t="s">
        <v>574</v>
      </c>
      <c r="BD737" s="285"/>
      <c r="BE737" s="293" t="str">
        <f t="shared" si="137"/>
        <v>&gt;=0</v>
      </c>
      <c r="BF737" s="293" t="s">
        <v>84</v>
      </c>
      <c r="BG737" s="293" t="s">
        <v>84</v>
      </c>
    </row>
    <row r="738" spans="1:59" ht="13.5" hidden="1" thickBot="1">
      <c r="A738" s="197"/>
      <c r="B738" s="763"/>
      <c r="C738" s="247"/>
      <c r="D738" s="764"/>
      <c r="E738" s="556"/>
      <c r="F738" s="556"/>
      <c r="G738" s="556"/>
      <c r="H738" s="556"/>
      <c r="I738" s="556"/>
      <c r="J738" s="556"/>
      <c r="K738" s="556"/>
      <c r="L738" s="556"/>
      <c r="M738" s="556"/>
      <c r="N738" s="556"/>
      <c r="O738" s="556"/>
      <c r="P738" s="556"/>
      <c r="Q738" s="556"/>
      <c r="R738" s="556"/>
      <c r="S738" s="556"/>
      <c r="T738" s="556"/>
      <c r="U738" s="556"/>
      <c r="V738" s="556"/>
      <c r="W738" s="556"/>
      <c r="X738" s="556"/>
      <c r="Y738" s="556"/>
      <c r="Z738" s="556"/>
      <c r="AA738" s="556"/>
      <c r="AB738" s="556"/>
      <c r="AC738" s="556"/>
      <c r="AD738" s="557"/>
      <c r="AE738" s="557"/>
      <c r="AF738" s="557"/>
      <c r="AG738" s="557"/>
      <c r="AH738" s="557"/>
      <c r="AI738" s="557"/>
      <c r="AJ738" s="557"/>
      <c r="AK738" s="557"/>
      <c r="AL738" s="557"/>
      <c r="AM738" s="557"/>
      <c r="AN738" s="558"/>
      <c r="AP738" s="87" t="s">
        <v>859</v>
      </c>
      <c r="AT738" s="559" t="str">
        <f t="shared" ca="1" si="138"/>
        <v>N</v>
      </c>
      <c r="AU738" s="559">
        <f t="shared" si="141"/>
        <v>729</v>
      </c>
      <c r="AV738" s="285" t="str">
        <f t="shared" ca="1" si="139"/>
        <v>N729</v>
      </c>
      <c r="AW738" s="293">
        <f t="shared" si="136"/>
        <v>7</v>
      </c>
      <c r="AX738" s="285" t="str">
        <f t="shared" ca="1" si="129"/>
        <v>7. Ownership - Capital Costs</v>
      </c>
      <c r="AY738" s="293" t="s">
        <v>1570</v>
      </c>
      <c r="AZ738" s="285" t="s">
        <v>1605</v>
      </c>
      <c r="BA738" s="285">
        <v>2029</v>
      </c>
      <c r="BB738" s="285" t="str">
        <f t="shared" ca="1" si="140"/>
        <v>7_N729_Contingency_2029</v>
      </c>
      <c r="BC738" s="285" t="s">
        <v>574</v>
      </c>
      <c r="BD738" s="285"/>
      <c r="BE738" s="293" t="str">
        <f t="shared" si="137"/>
        <v>&gt;=0</v>
      </c>
      <c r="BF738" s="293" t="s">
        <v>84</v>
      </c>
      <c r="BG738" s="293" t="s">
        <v>84</v>
      </c>
    </row>
    <row r="739" spans="1:59" ht="13.5" hidden="1" thickBot="1">
      <c r="A739" s="197"/>
      <c r="B739" s="763"/>
      <c r="C739" s="247"/>
      <c r="D739" s="764"/>
      <c r="E739" s="556"/>
      <c r="F739" s="556"/>
      <c r="G739" s="556"/>
      <c r="H739" s="556"/>
      <c r="I739" s="556"/>
      <c r="J739" s="556"/>
      <c r="K739" s="556"/>
      <c r="L739" s="556"/>
      <c r="M739" s="556"/>
      <c r="N739" s="556"/>
      <c r="O739" s="556"/>
      <c r="P739" s="556"/>
      <c r="Q739" s="556"/>
      <c r="R739" s="556"/>
      <c r="S739" s="556"/>
      <c r="T739" s="556"/>
      <c r="U739" s="556"/>
      <c r="V739" s="556"/>
      <c r="W739" s="556"/>
      <c r="X739" s="556"/>
      <c r="Y739" s="556"/>
      <c r="Z739" s="556"/>
      <c r="AA739" s="556"/>
      <c r="AB739" s="556"/>
      <c r="AC739" s="556"/>
      <c r="AD739" s="557"/>
      <c r="AE739" s="557"/>
      <c r="AF739" s="557"/>
      <c r="AG739" s="557"/>
      <c r="AH739" s="557"/>
      <c r="AI739" s="557"/>
      <c r="AJ739" s="557"/>
      <c r="AK739" s="557"/>
      <c r="AL739" s="557"/>
      <c r="AM739" s="557"/>
      <c r="AN739" s="558"/>
      <c r="AP739" s="87" t="s">
        <v>859</v>
      </c>
      <c r="AT739" s="559" t="str">
        <f t="shared" ca="1" si="138"/>
        <v>O</v>
      </c>
      <c r="AU739" s="559">
        <f t="shared" si="141"/>
        <v>729</v>
      </c>
      <c r="AV739" s="285" t="str">
        <f t="shared" ca="1" si="139"/>
        <v>O729</v>
      </c>
      <c r="AW739" s="293">
        <f t="shared" si="136"/>
        <v>7</v>
      </c>
      <c r="AX739" s="285" t="str">
        <f t="shared" ca="1" si="129"/>
        <v>7. Ownership - Capital Costs</v>
      </c>
      <c r="AY739" s="293" t="s">
        <v>1570</v>
      </c>
      <c r="AZ739" s="285" t="s">
        <v>1605</v>
      </c>
      <c r="BA739" s="285">
        <v>2030</v>
      </c>
      <c r="BB739" s="285" t="str">
        <f t="shared" ca="1" si="140"/>
        <v>7_O729_Contingency_2030</v>
      </c>
      <c r="BC739" s="285" t="s">
        <v>574</v>
      </c>
      <c r="BD739" s="285"/>
      <c r="BE739" s="293" t="str">
        <f t="shared" si="137"/>
        <v>&gt;=0</v>
      </c>
      <c r="BF739" s="293" t="s">
        <v>84</v>
      </c>
      <c r="BG739" s="293" t="s">
        <v>84</v>
      </c>
    </row>
    <row r="740" spans="1:59" ht="13.5" hidden="1" thickBot="1">
      <c r="A740" s="197"/>
      <c r="B740" s="763"/>
      <c r="C740" s="247"/>
      <c r="D740" s="764"/>
      <c r="E740" s="556"/>
      <c r="F740" s="556"/>
      <c r="G740" s="556"/>
      <c r="H740" s="556"/>
      <c r="I740" s="556"/>
      <c r="J740" s="556"/>
      <c r="K740" s="556"/>
      <c r="L740" s="556"/>
      <c r="M740" s="556"/>
      <c r="N740" s="556"/>
      <c r="O740" s="556"/>
      <c r="P740" s="556"/>
      <c r="Q740" s="556"/>
      <c r="R740" s="556"/>
      <c r="S740" s="556"/>
      <c r="T740" s="556"/>
      <c r="U740" s="556"/>
      <c r="V740" s="556"/>
      <c r="W740" s="556"/>
      <c r="X740" s="556"/>
      <c r="Y740" s="556"/>
      <c r="Z740" s="556"/>
      <c r="AA740" s="556"/>
      <c r="AB740" s="556"/>
      <c r="AC740" s="556"/>
      <c r="AD740" s="557"/>
      <c r="AE740" s="557"/>
      <c r="AF740" s="557"/>
      <c r="AG740" s="557"/>
      <c r="AH740" s="557"/>
      <c r="AI740" s="557"/>
      <c r="AJ740" s="557"/>
      <c r="AK740" s="557"/>
      <c r="AL740" s="557"/>
      <c r="AM740" s="557"/>
      <c r="AN740" s="558"/>
      <c r="AP740" s="87" t="s">
        <v>859</v>
      </c>
      <c r="AT740" s="559" t="str">
        <f t="shared" ca="1" si="138"/>
        <v>P</v>
      </c>
      <c r="AU740" s="559">
        <f t="shared" si="141"/>
        <v>729</v>
      </c>
      <c r="AV740" s="285" t="str">
        <f t="shared" ca="1" si="139"/>
        <v>P729</v>
      </c>
      <c r="AW740" s="293">
        <f t="shared" si="136"/>
        <v>7</v>
      </c>
      <c r="AX740" s="285" t="str">
        <f t="shared" ca="1" si="129"/>
        <v>7. Ownership - Capital Costs</v>
      </c>
      <c r="AY740" s="293" t="s">
        <v>1570</v>
      </c>
      <c r="AZ740" s="285" t="s">
        <v>1605</v>
      </c>
      <c r="BA740" s="285">
        <v>2031</v>
      </c>
      <c r="BB740" s="285" t="str">
        <f t="shared" ca="1" si="140"/>
        <v>7_P729_Contingency_2031</v>
      </c>
      <c r="BC740" s="285" t="s">
        <v>574</v>
      </c>
      <c r="BD740" s="285"/>
      <c r="BE740" s="293" t="str">
        <f t="shared" si="137"/>
        <v>&gt;=0</v>
      </c>
      <c r="BF740" s="293" t="s">
        <v>84</v>
      </c>
      <c r="BG740" s="293" t="s">
        <v>84</v>
      </c>
    </row>
    <row r="741" spans="1:59" ht="13.5" hidden="1" thickBot="1">
      <c r="A741" s="197"/>
      <c r="B741" s="763"/>
      <c r="C741" s="247"/>
      <c r="D741" s="764"/>
      <c r="E741" s="556"/>
      <c r="F741" s="556"/>
      <c r="G741" s="556"/>
      <c r="H741" s="556"/>
      <c r="I741" s="556"/>
      <c r="J741" s="556"/>
      <c r="K741" s="556"/>
      <c r="L741" s="556"/>
      <c r="M741" s="556"/>
      <c r="N741" s="556"/>
      <c r="O741" s="556"/>
      <c r="P741" s="556"/>
      <c r="Q741" s="556"/>
      <c r="R741" s="556"/>
      <c r="S741" s="556"/>
      <c r="T741" s="556"/>
      <c r="U741" s="556"/>
      <c r="V741" s="556"/>
      <c r="W741" s="556"/>
      <c r="X741" s="556"/>
      <c r="Y741" s="556"/>
      <c r="Z741" s="556"/>
      <c r="AA741" s="556"/>
      <c r="AB741" s="556"/>
      <c r="AC741" s="556"/>
      <c r="AD741" s="557"/>
      <c r="AE741" s="557"/>
      <c r="AF741" s="557"/>
      <c r="AG741" s="557"/>
      <c r="AH741" s="557"/>
      <c r="AI741" s="557"/>
      <c r="AJ741" s="557"/>
      <c r="AK741" s="557"/>
      <c r="AL741" s="557"/>
      <c r="AM741" s="557"/>
      <c r="AN741" s="558"/>
      <c r="AP741" s="87" t="s">
        <v>859</v>
      </c>
      <c r="AT741" s="559" t="str">
        <f t="shared" ca="1" si="138"/>
        <v>Q</v>
      </c>
      <c r="AU741" s="559">
        <f t="shared" si="141"/>
        <v>729</v>
      </c>
      <c r="AV741" s="285" t="str">
        <f t="shared" ca="1" si="139"/>
        <v>Q729</v>
      </c>
      <c r="AW741" s="293">
        <f t="shared" si="136"/>
        <v>7</v>
      </c>
      <c r="AX741" s="285" t="str">
        <f t="shared" ca="1" si="129"/>
        <v>7. Ownership - Capital Costs</v>
      </c>
      <c r="AY741" s="293" t="s">
        <v>1570</v>
      </c>
      <c r="AZ741" s="285" t="s">
        <v>1605</v>
      </c>
      <c r="BA741" s="285">
        <v>2032</v>
      </c>
      <c r="BB741" s="285" t="str">
        <f t="shared" ca="1" si="140"/>
        <v>7_Q729_Contingency_2032</v>
      </c>
      <c r="BC741" s="285" t="s">
        <v>574</v>
      </c>
      <c r="BD741" s="285"/>
      <c r="BE741" s="293" t="str">
        <f t="shared" si="137"/>
        <v>&gt;=0</v>
      </c>
      <c r="BF741" s="293" t="s">
        <v>84</v>
      </c>
      <c r="BG741" s="293" t="s">
        <v>84</v>
      </c>
    </row>
    <row r="742" spans="1:59" ht="13.5" hidden="1" thickBot="1">
      <c r="A742" s="197"/>
      <c r="B742" s="763"/>
      <c r="C742" s="247"/>
      <c r="D742" s="764"/>
      <c r="E742" s="556"/>
      <c r="F742" s="556"/>
      <c r="G742" s="556"/>
      <c r="H742" s="556"/>
      <c r="I742" s="556"/>
      <c r="J742" s="556"/>
      <c r="K742" s="556"/>
      <c r="L742" s="556"/>
      <c r="M742" s="556"/>
      <c r="N742" s="556"/>
      <c r="O742" s="556"/>
      <c r="P742" s="556"/>
      <c r="Q742" s="556"/>
      <c r="R742" s="556"/>
      <c r="S742" s="556"/>
      <c r="T742" s="556"/>
      <c r="U742" s="556"/>
      <c r="V742" s="556"/>
      <c r="W742" s="556"/>
      <c r="X742" s="556"/>
      <c r="Y742" s="556"/>
      <c r="Z742" s="556"/>
      <c r="AA742" s="556"/>
      <c r="AB742" s="556"/>
      <c r="AC742" s="556"/>
      <c r="AD742" s="557"/>
      <c r="AE742" s="557"/>
      <c r="AF742" s="557"/>
      <c r="AG742" s="557"/>
      <c r="AH742" s="557"/>
      <c r="AI742" s="557"/>
      <c r="AJ742" s="557"/>
      <c r="AK742" s="557"/>
      <c r="AL742" s="557"/>
      <c r="AM742" s="557"/>
      <c r="AN742" s="558"/>
      <c r="AP742" s="87" t="s">
        <v>859</v>
      </c>
      <c r="AT742" s="559" t="str">
        <f t="shared" ca="1" si="138"/>
        <v>R</v>
      </c>
      <c r="AU742" s="559">
        <f t="shared" si="141"/>
        <v>729</v>
      </c>
      <c r="AV742" s="285" t="str">
        <f t="shared" ca="1" si="139"/>
        <v>R729</v>
      </c>
      <c r="AW742" s="293">
        <f t="shared" si="136"/>
        <v>7</v>
      </c>
      <c r="AX742" s="285" t="str">
        <f t="shared" ca="1" si="129"/>
        <v>7. Ownership - Capital Costs</v>
      </c>
      <c r="AY742" s="293" t="s">
        <v>1570</v>
      </c>
      <c r="AZ742" s="285" t="s">
        <v>1605</v>
      </c>
      <c r="BA742" s="285">
        <v>2033</v>
      </c>
      <c r="BB742" s="285" t="str">
        <f t="shared" ca="1" si="140"/>
        <v>7_R729_Contingency_2033</v>
      </c>
      <c r="BC742" s="285" t="s">
        <v>574</v>
      </c>
      <c r="BD742" s="285"/>
      <c r="BE742" s="293" t="str">
        <f t="shared" si="137"/>
        <v>&gt;=0</v>
      </c>
      <c r="BF742" s="293" t="s">
        <v>84</v>
      </c>
      <c r="BG742" s="293" t="s">
        <v>84</v>
      </c>
    </row>
    <row r="743" spans="1:59" ht="13.5" hidden="1" thickBot="1">
      <c r="A743" s="197"/>
      <c r="B743" s="763"/>
      <c r="C743" s="247"/>
      <c r="D743" s="764"/>
      <c r="E743" s="556"/>
      <c r="F743" s="556"/>
      <c r="G743" s="556"/>
      <c r="H743" s="556"/>
      <c r="I743" s="556"/>
      <c r="J743" s="556"/>
      <c r="K743" s="556"/>
      <c r="L743" s="556"/>
      <c r="M743" s="556"/>
      <c r="N743" s="556"/>
      <c r="O743" s="556"/>
      <c r="P743" s="556"/>
      <c r="Q743" s="556"/>
      <c r="R743" s="556"/>
      <c r="S743" s="556"/>
      <c r="T743" s="556"/>
      <c r="U743" s="556"/>
      <c r="V743" s="556"/>
      <c r="W743" s="556"/>
      <c r="X743" s="556"/>
      <c r="Y743" s="556"/>
      <c r="Z743" s="556"/>
      <c r="AA743" s="556"/>
      <c r="AB743" s="556"/>
      <c r="AC743" s="556"/>
      <c r="AD743" s="557"/>
      <c r="AE743" s="557"/>
      <c r="AF743" s="557"/>
      <c r="AG743" s="557"/>
      <c r="AH743" s="557"/>
      <c r="AI743" s="557"/>
      <c r="AJ743" s="557"/>
      <c r="AK743" s="557"/>
      <c r="AL743" s="557"/>
      <c r="AM743" s="557"/>
      <c r="AN743" s="558"/>
      <c r="AP743" s="87" t="s">
        <v>859</v>
      </c>
      <c r="AT743" s="559" t="str">
        <f t="shared" ca="1" si="138"/>
        <v>S</v>
      </c>
      <c r="AU743" s="559">
        <f t="shared" si="141"/>
        <v>729</v>
      </c>
      <c r="AV743" s="285" t="str">
        <f t="shared" ca="1" si="139"/>
        <v>S729</v>
      </c>
      <c r="AW743" s="293">
        <f t="shared" si="136"/>
        <v>7</v>
      </c>
      <c r="AX743" s="285" t="str">
        <f t="shared" ca="1" si="129"/>
        <v>7. Ownership - Capital Costs</v>
      </c>
      <c r="AY743" s="293" t="s">
        <v>1570</v>
      </c>
      <c r="AZ743" s="285" t="s">
        <v>1605</v>
      </c>
      <c r="BA743" s="285">
        <v>2034</v>
      </c>
      <c r="BB743" s="285" t="str">
        <f t="shared" ca="1" si="140"/>
        <v>7_S729_Contingency_2034</v>
      </c>
      <c r="BC743" s="285" t="s">
        <v>574</v>
      </c>
      <c r="BD743" s="285"/>
      <c r="BE743" s="293" t="str">
        <f t="shared" si="137"/>
        <v>&gt;=0</v>
      </c>
      <c r="BF743" s="293" t="s">
        <v>84</v>
      </c>
      <c r="BG743" s="293" t="s">
        <v>84</v>
      </c>
    </row>
    <row r="744" spans="1:59" ht="13.5" hidden="1" thickBot="1">
      <c r="A744" s="197"/>
      <c r="B744" s="763"/>
      <c r="C744" s="247"/>
      <c r="D744" s="764"/>
      <c r="E744" s="556"/>
      <c r="F744" s="556"/>
      <c r="G744" s="556"/>
      <c r="H744" s="556"/>
      <c r="I744" s="556"/>
      <c r="J744" s="556"/>
      <c r="K744" s="556"/>
      <c r="L744" s="556"/>
      <c r="M744" s="556"/>
      <c r="N744" s="556"/>
      <c r="O744" s="556"/>
      <c r="P744" s="556"/>
      <c r="Q744" s="556"/>
      <c r="R744" s="556"/>
      <c r="S744" s="556"/>
      <c r="T744" s="556"/>
      <c r="U744" s="556"/>
      <c r="V744" s="556"/>
      <c r="W744" s="556"/>
      <c r="X744" s="556"/>
      <c r="Y744" s="556"/>
      <c r="Z744" s="556"/>
      <c r="AA744" s="556"/>
      <c r="AB744" s="556"/>
      <c r="AC744" s="556"/>
      <c r="AD744" s="557"/>
      <c r="AE744" s="557"/>
      <c r="AF744" s="557"/>
      <c r="AG744" s="557"/>
      <c r="AH744" s="557"/>
      <c r="AI744" s="557"/>
      <c r="AJ744" s="557"/>
      <c r="AK744" s="557"/>
      <c r="AL744" s="557"/>
      <c r="AM744" s="557"/>
      <c r="AN744" s="558"/>
      <c r="AP744" s="87" t="s">
        <v>859</v>
      </c>
      <c r="AT744" s="559" t="str">
        <f t="shared" ca="1" si="138"/>
        <v>T</v>
      </c>
      <c r="AU744" s="559">
        <f t="shared" si="141"/>
        <v>729</v>
      </c>
      <c r="AV744" s="285" t="str">
        <f t="shared" ca="1" si="139"/>
        <v>T729</v>
      </c>
      <c r="AW744" s="293">
        <f t="shared" si="136"/>
        <v>7</v>
      </c>
      <c r="AX744" s="285" t="str">
        <f t="shared" ca="1" si="129"/>
        <v>7. Ownership - Capital Costs</v>
      </c>
      <c r="AY744" s="293" t="s">
        <v>1570</v>
      </c>
      <c r="AZ744" s="285" t="s">
        <v>1605</v>
      </c>
      <c r="BA744" s="285">
        <v>2035</v>
      </c>
      <c r="BB744" s="285" t="str">
        <f t="shared" ca="1" si="140"/>
        <v>7_T729_Contingency_2035</v>
      </c>
      <c r="BC744" s="285" t="s">
        <v>574</v>
      </c>
      <c r="BD744" s="285"/>
      <c r="BE744" s="293" t="str">
        <f t="shared" si="137"/>
        <v>&gt;=0</v>
      </c>
      <c r="BF744" s="293" t="s">
        <v>84</v>
      </c>
      <c r="BG744" s="293" t="s">
        <v>84</v>
      </c>
    </row>
    <row r="745" spans="1:59" ht="13.5" hidden="1" thickBot="1">
      <c r="A745" s="197"/>
      <c r="B745" s="763"/>
      <c r="C745" s="247"/>
      <c r="D745" s="764"/>
      <c r="E745" s="556"/>
      <c r="F745" s="556"/>
      <c r="G745" s="556"/>
      <c r="H745" s="556"/>
      <c r="I745" s="556"/>
      <c r="J745" s="556"/>
      <c r="K745" s="556"/>
      <c r="L745" s="556"/>
      <c r="M745" s="556"/>
      <c r="N745" s="556"/>
      <c r="O745" s="556"/>
      <c r="P745" s="556"/>
      <c r="Q745" s="556"/>
      <c r="R745" s="556"/>
      <c r="S745" s="556"/>
      <c r="T745" s="556"/>
      <c r="U745" s="556"/>
      <c r="V745" s="556"/>
      <c r="W745" s="556"/>
      <c r="X745" s="556"/>
      <c r="Y745" s="556"/>
      <c r="Z745" s="556"/>
      <c r="AA745" s="556"/>
      <c r="AB745" s="556"/>
      <c r="AC745" s="556"/>
      <c r="AD745" s="557"/>
      <c r="AE745" s="557"/>
      <c r="AF745" s="557"/>
      <c r="AG745" s="557"/>
      <c r="AH745" s="557"/>
      <c r="AI745" s="557"/>
      <c r="AJ745" s="557"/>
      <c r="AK745" s="557"/>
      <c r="AL745" s="557"/>
      <c r="AM745" s="557"/>
      <c r="AN745" s="558"/>
      <c r="AP745" s="87" t="s">
        <v>859</v>
      </c>
      <c r="AT745" s="559" t="str">
        <f t="shared" ca="1" si="138"/>
        <v>U</v>
      </c>
      <c r="AU745" s="559">
        <f t="shared" si="141"/>
        <v>729</v>
      </c>
      <c r="AV745" s="285" t="str">
        <f t="shared" ca="1" si="139"/>
        <v>U729</v>
      </c>
      <c r="AW745" s="293">
        <f t="shared" si="136"/>
        <v>7</v>
      </c>
      <c r="AX745" s="285" t="str">
        <f t="shared" ca="1" si="129"/>
        <v>7. Ownership - Capital Costs</v>
      </c>
      <c r="AY745" s="293" t="s">
        <v>1570</v>
      </c>
      <c r="AZ745" s="285" t="s">
        <v>1605</v>
      </c>
      <c r="BA745" s="285">
        <v>2036</v>
      </c>
      <c r="BB745" s="285" t="str">
        <f t="shared" ca="1" si="140"/>
        <v>7_U729_Contingency_2036</v>
      </c>
      <c r="BC745" s="285" t="s">
        <v>574</v>
      </c>
      <c r="BD745" s="285"/>
      <c r="BE745" s="293" t="str">
        <f t="shared" si="137"/>
        <v>&gt;=0</v>
      </c>
      <c r="BF745" s="293" t="s">
        <v>84</v>
      </c>
      <c r="BG745" s="293" t="s">
        <v>84</v>
      </c>
    </row>
    <row r="746" spans="1:59" ht="13.5" hidden="1" thickBot="1">
      <c r="A746" s="197"/>
      <c r="B746" s="763"/>
      <c r="C746" s="247"/>
      <c r="D746" s="764"/>
      <c r="E746" s="556"/>
      <c r="F746" s="556"/>
      <c r="G746" s="556"/>
      <c r="H746" s="556"/>
      <c r="I746" s="556"/>
      <c r="J746" s="556"/>
      <c r="K746" s="556"/>
      <c r="L746" s="556"/>
      <c r="M746" s="556"/>
      <c r="N746" s="556"/>
      <c r="O746" s="556"/>
      <c r="P746" s="556"/>
      <c r="Q746" s="556"/>
      <c r="R746" s="556"/>
      <c r="S746" s="556"/>
      <c r="T746" s="556"/>
      <c r="U746" s="556"/>
      <c r="V746" s="556"/>
      <c r="W746" s="556"/>
      <c r="X746" s="556"/>
      <c r="Y746" s="556"/>
      <c r="Z746" s="556"/>
      <c r="AA746" s="556"/>
      <c r="AB746" s="556"/>
      <c r="AC746" s="556"/>
      <c r="AD746" s="557"/>
      <c r="AE746" s="557"/>
      <c r="AF746" s="557"/>
      <c r="AG746" s="557"/>
      <c r="AH746" s="557"/>
      <c r="AI746" s="557"/>
      <c r="AJ746" s="557"/>
      <c r="AK746" s="557"/>
      <c r="AL746" s="557"/>
      <c r="AM746" s="557"/>
      <c r="AN746" s="558"/>
      <c r="AP746" s="87" t="s">
        <v>859</v>
      </c>
      <c r="AT746" s="559" t="str">
        <f t="shared" ca="1" si="138"/>
        <v>V</v>
      </c>
      <c r="AU746" s="559">
        <f t="shared" si="141"/>
        <v>729</v>
      </c>
      <c r="AV746" s="285" t="str">
        <f t="shared" ca="1" si="139"/>
        <v>V729</v>
      </c>
      <c r="AW746" s="293">
        <f t="shared" si="136"/>
        <v>7</v>
      </c>
      <c r="AX746" s="285" t="str">
        <f t="shared" ca="1" si="129"/>
        <v>7. Ownership - Capital Costs</v>
      </c>
      <c r="AY746" s="293" t="s">
        <v>1570</v>
      </c>
      <c r="AZ746" s="285" t="s">
        <v>1605</v>
      </c>
      <c r="BA746" s="285">
        <v>2037</v>
      </c>
      <c r="BB746" s="285" t="str">
        <f t="shared" ca="1" si="140"/>
        <v>7_V729_Contingency_2037</v>
      </c>
      <c r="BC746" s="285" t="s">
        <v>574</v>
      </c>
      <c r="BD746" s="285"/>
      <c r="BE746" s="293" t="str">
        <f t="shared" si="137"/>
        <v>&gt;=0</v>
      </c>
      <c r="BF746" s="293" t="s">
        <v>84</v>
      </c>
      <c r="BG746" s="293" t="s">
        <v>84</v>
      </c>
    </row>
    <row r="747" spans="1:59" ht="13.5" hidden="1" thickBot="1">
      <c r="A747" s="197"/>
      <c r="B747" s="763"/>
      <c r="C747" s="247"/>
      <c r="D747" s="764"/>
      <c r="E747" s="556"/>
      <c r="F747" s="556"/>
      <c r="G747" s="556"/>
      <c r="H747" s="556"/>
      <c r="I747" s="556"/>
      <c r="J747" s="556"/>
      <c r="K747" s="556"/>
      <c r="L747" s="556"/>
      <c r="M747" s="556"/>
      <c r="N747" s="556"/>
      <c r="O747" s="556"/>
      <c r="P747" s="556"/>
      <c r="Q747" s="556"/>
      <c r="R747" s="556"/>
      <c r="S747" s="556"/>
      <c r="T747" s="556"/>
      <c r="U747" s="556"/>
      <c r="V747" s="556"/>
      <c r="W747" s="556"/>
      <c r="X747" s="556"/>
      <c r="Y747" s="556"/>
      <c r="Z747" s="556"/>
      <c r="AA747" s="556"/>
      <c r="AB747" s="556"/>
      <c r="AC747" s="556"/>
      <c r="AD747" s="557"/>
      <c r="AE747" s="557"/>
      <c r="AF747" s="557"/>
      <c r="AG747" s="557"/>
      <c r="AH747" s="557"/>
      <c r="AI747" s="557"/>
      <c r="AJ747" s="557"/>
      <c r="AK747" s="557"/>
      <c r="AL747" s="557"/>
      <c r="AM747" s="557"/>
      <c r="AN747" s="558"/>
      <c r="AP747" s="87" t="s">
        <v>859</v>
      </c>
      <c r="AT747" s="559" t="str">
        <f t="shared" ca="1" si="138"/>
        <v>W</v>
      </c>
      <c r="AU747" s="559">
        <f t="shared" si="141"/>
        <v>729</v>
      </c>
      <c r="AV747" s="285" t="str">
        <f t="shared" ca="1" si="139"/>
        <v>W729</v>
      </c>
      <c r="AW747" s="293">
        <f t="shared" si="136"/>
        <v>7</v>
      </c>
      <c r="AX747" s="285" t="str">
        <f t="shared" ca="1" si="129"/>
        <v>7. Ownership - Capital Costs</v>
      </c>
      <c r="AY747" s="293" t="s">
        <v>1570</v>
      </c>
      <c r="AZ747" s="285" t="s">
        <v>1605</v>
      </c>
      <c r="BA747" s="285">
        <v>2038</v>
      </c>
      <c r="BB747" s="285" t="str">
        <f t="shared" ca="1" si="140"/>
        <v>7_W729_Contingency_2038</v>
      </c>
      <c r="BC747" s="285" t="s">
        <v>574</v>
      </c>
      <c r="BD747" s="285"/>
      <c r="BE747" s="293" t="str">
        <f t="shared" si="137"/>
        <v>&gt;=0</v>
      </c>
      <c r="BF747" s="293" t="s">
        <v>84</v>
      </c>
      <c r="BG747" s="293" t="s">
        <v>84</v>
      </c>
    </row>
    <row r="748" spans="1:59" ht="13.5" hidden="1" thickBot="1">
      <c r="A748" s="197"/>
      <c r="B748" s="763"/>
      <c r="C748" s="247"/>
      <c r="D748" s="764"/>
      <c r="E748" s="556"/>
      <c r="F748" s="556"/>
      <c r="G748" s="556"/>
      <c r="H748" s="556"/>
      <c r="I748" s="556"/>
      <c r="J748" s="556"/>
      <c r="K748" s="556"/>
      <c r="L748" s="556"/>
      <c r="M748" s="556"/>
      <c r="N748" s="556"/>
      <c r="O748" s="556"/>
      <c r="P748" s="556"/>
      <c r="Q748" s="556"/>
      <c r="R748" s="556"/>
      <c r="S748" s="556"/>
      <c r="T748" s="556"/>
      <c r="U748" s="556"/>
      <c r="V748" s="556"/>
      <c r="W748" s="556"/>
      <c r="X748" s="556"/>
      <c r="Y748" s="556"/>
      <c r="Z748" s="556"/>
      <c r="AA748" s="556"/>
      <c r="AB748" s="556"/>
      <c r="AC748" s="556"/>
      <c r="AD748" s="557"/>
      <c r="AE748" s="557"/>
      <c r="AF748" s="557"/>
      <c r="AG748" s="557"/>
      <c r="AH748" s="557"/>
      <c r="AI748" s="557"/>
      <c r="AJ748" s="557"/>
      <c r="AK748" s="557"/>
      <c r="AL748" s="557"/>
      <c r="AM748" s="557"/>
      <c r="AN748" s="558"/>
      <c r="AP748" s="87" t="s">
        <v>859</v>
      </c>
      <c r="AT748" s="559" t="str">
        <f t="shared" ca="1" si="138"/>
        <v>X</v>
      </c>
      <c r="AU748" s="559">
        <f t="shared" si="141"/>
        <v>729</v>
      </c>
      <c r="AV748" s="285" t="str">
        <f t="shared" ca="1" si="139"/>
        <v>X729</v>
      </c>
      <c r="AW748" s="293">
        <f t="shared" si="136"/>
        <v>7</v>
      </c>
      <c r="AX748" s="285" t="str">
        <f t="shared" ca="1" si="129"/>
        <v>7. Ownership - Capital Costs</v>
      </c>
      <c r="AY748" s="293" t="s">
        <v>1570</v>
      </c>
      <c r="AZ748" s="285" t="s">
        <v>1605</v>
      </c>
      <c r="BA748" s="285">
        <v>2039</v>
      </c>
      <c r="BB748" s="285" t="str">
        <f t="shared" ca="1" si="140"/>
        <v>7_X729_Contingency_2039</v>
      </c>
      <c r="BC748" s="285" t="s">
        <v>574</v>
      </c>
      <c r="BD748" s="285"/>
      <c r="BE748" s="293" t="str">
        <f t="shared" si="137"/>
        <v>&gt;=0</v>
      </c>
      <c r="BF748" s="293" t="s">
        <v>84</v>
      </c>
      <c r="BG748" s="293" t="s">
        <v>84</v>
      </c>
    </row>
    <row r="749" spans="1:59" ht="13.5" hidden="1" thickBot="1">
      <c r="A749" s="197"/>
      <c r="B749" s="763"/>
      <c r="C749" s="247"/>
      <c r="D749" s="764"/>
      <c r="E749" s="556"/>
      <c r="F749" s="556"/>
      <c r="G749" s="556"/>
      <c r="H749" s="556"/>
      <c r="I749" s="556"/>
      <c r="J749" s="556"/>
      <c r="K749" s="556"/>
      <c r="L749" s="556"/>
      <c r="M749" s="556"/>
      <c r="N749" s="556"/>
      <c r="O749" s="556"/>
      <c r="P749" s="556"/>
      <c r="Q749" s="556"/>
      <c r="R749" s="556"/>
      <c r="S749" s="556"/>
      <c r="T749" s="556"/>
      <c r="U749" s="556"/>
      <c r="V749" s="556"/>
      <c r="W749" s="556"/>
      <c r="X749" s="556"/>
      <c r="Y749" s="556"/>
      <c r="Z749" s="556"/>
      <c r="AA749" s="556"/>
      <c r="AB749" s="556"/>
      <c r="AC749" s="556"/>
      <c r="AD749" s="557"/>
      <c r="AE749" s="557"/>
      <c r="AF749" s="557"/>
      <c r="AG749" s="557"/>
      <c r="AH749" s="557"/>
      <c r="AI749" s="557"/>
      <c r="AJ749" s="557"/>
      <c r="AK749" s="557"/>
      <c r="AL749" s="557"/>
      <c r="AM749" s="557"/>
      <c r="AN749" s="558"/>
      <c r="AP749" s="87" t="s">
        <v>859</v>
      </c>
      <c r="AT749" s="559" t="str">
        <f t="shared" ca="1" si="138"/>
        <v>Y</v>
      </c>
      <c r="AU749" s="559">
        <f t="shared" si="141"/>
        <v>729</v>
      </c>
      <c r="AV749" s="285" t="str">
        <f t="shared" ca="1" si="139"/>
        <v>Y729</v>
      </c>
      <c r="AW749" s="293">
        <f t="shared" si="136"/>
        <v>7</v>
      </c>
      <c r="AX749" s="285" t="str">
        <f t="shared" ca="1" si="129"/>
        <v>7. Ownership - Capital Costs</v>
      </c>
      <c r="AY749" s="293" t="s">
        <v>1570</v>
      </c>
      <c r="AZ749" s="285" t="s">
        <v>1605</v>
      </c>
      <c r="BA749" s="285">
        <v>2040</v>
      </c>
      <c r="BB749" s="285" t="str">
        <f t="shared" ca="1" si="140"/>
        <v>7_Y729_Contingency_2040</v>
      </c>
      <c r="BC749" s="285" t="s">
        <v>574</v>
      </c>
      <c r="BD749" s="285"/>
      <c r="BE749" s="293" t="str">
        <f t="shared" si="137"/>
        <v>&gt;=0</v>
      </c>
      <c r="BF749" s="293" t="s">
        <v>84</v>
      </c>
      <c r="BG749" s="293" t="s">
        <v>84</v>
      </c>
    </row>
    <row r="750" spans="1:59" ht="13.5" hidden="1" thickBot="1">
      <c r="A750" s="197"/>
      <c r="B750" s="763"/>
      <c r="C750" s="247"/>
      <c r="D750" s="764"/>
      <c r="E750" s="556"/>
      <c r="F750" s="556"/>
      <c r="G750" s="556"/>
      <c r="H750" s="556"/>
      <c r="I750" s="556"/>
      <c r="J750" s="556"/>
      <c r="K750" s="556"/>
      <c r="L750" s="556"/>
      <c r="M750" s="556"/>
      <c r="N750" s="556"/>
      <c r="O750" s="556"/>
      <c r="P750" s="556"/>
      <c r="Q750" s="556"/>
      <c r="R750" s="556"/>
      <c r="S750" s="556"/>
      <c r="T750" s="556"/>
      <c r="U750" s="556"/>
      <c r="V750" s="556"/>
      <c r="W750" s="556"/>
      <c r="X750" s="556"/>
      <c r="Y750" s="556"/>
      <c r="Z750" s="556"/>
      <c r="AA750" s="556"/>
      <c r="AB750" s="556"/>
      <c r="AC750" s="556"/>
      <c r="AD750" s="557"/>
      <c r="AE750" s="557"/>
      <c r="AF750" s="557"/>
      <c r="AG750" s="557"/>
      <c r="AH750" s="557"/>
      <c r="AI750" s="557"/>
      <c r="AJ750" s="557"/>
      <c r="AK750" s="557"/>
      <c r="AL750" s="557"/>
      <c r="AM750" s="557"/>
      <c r="AN750" s="558"/>
      <c r="AP750" s="87" t="s">
        <v>859</v>
      </c>
      <c r="AT750" s="559" t="str">
        <f t="shared" ca="1" si="138"/>
        <v>Z</v>
      </c>
      <c r="AU750" s="559">
        <f t="shared" si="141"/>
        <v>729</v>
      </c>
      <c r="AV750" s="285" t="str">
        <f t="shared" ca="1" si="139"/>
        <v>Z729</v>
      </c>
      <c r="AW750" s="293">
        <f t="shared" si="136"/>
        <v>7</v>
      </c>
      <c r="AX750" s="285" t="str">
        <f t="shared" ca="1" si="129"/>
        <v>7. Ownership - Capital Costs</v>
      </c>
      <c r="AY750" s="293" t="s">
        <v>1570</v>
      </c>
      <c r="AZ750" s="285" t="s">
        <v>1605</v>
      </c>
      <c r="BA750" s="285">
        <v>2041</v>
      </c>
      <c r="BB750" s="285" t="str">
        <f t="shared" ca="1" si="140"/>
        <v>7_Z729_Contingency_2041</v>
      </c>
      <c r="BC750" s="285" t="s">
        <v>574</v>
      </c>
      <c r="BD750" s="285"/>
      <c r="BE750" s="293" t="str">
        <f t="shared" si="137"/>
        <v>&gt;=0</v>
      </c>
      <c r="BF750" s="293" t="s">
        <v>84</v>
      </c>
      <c r="BG750" s="293" t="s">
        <v>84</v>
      </c>
    </row>
    <row r="751" spans="1:59" ht="13.5" hidden="1" thickBot="1">
      <c r="A751" s="197"/>
      <c r="B751" s="763"/>
      <c r="C751" s="247"/>
      <c r="D751" s="764"/>
      <c r="E751" s="556"/>
      <c r="F751" s="556"/>
      <c r="G751" s="556"/>
      <c r="H751" s="556"/>
      <c r="I751" s="556"/>
      <c r="J751" s="556"/>
      <c r="K751" s="556"/>
      <c r="L751" s="556"/>
      <c r="M751" s="556"/>
      <c r="N751" s="556"/>
      <c r="O751" s="556"/>
      <c r="P751" s="556"/>
      <c r="Q751" s="556"/>
      <c r="R751" s="556"/>
      <c r="S751" s="556"/>
      <c r="T751" s="556"/>
      <c r="U751" s="556"/>
      <c r="V751" s="556"/>
      <c r="W751" s="556"/>
      <c r="X751" s="556"/>
      <c r="Y751" s="556"/>
      <c r="Z751" s="556"/>
      <c r="AA751" s="556"/>
      <c r="AB751" s="556"/>
      <c r="AC751" s="556"/>
      <c r="AD751" s="557"/>
      <c r="AE751" s="557"/>
      <c r="AF751" s="557"/>
      <c r="AG751" s="557"/>
      <c r="AH751" s="557"/>
      <c r="AI751" s="557"/>
      <c r="AJ751" s="557"/>
      <c r="AK751" s="557"/>
      <c r="AL751" s="557"/>
      <c r="AM751" s="557"/>
      <c r="AN751" s="558"/>
      <c r="AP751" s="87" t="s">
        <v>859</v>
      </c>
      <c r="AT751" s="559" t="str">
        <f t="shared" ca="1" si="138"/>
        <v>AA</v>
      </c>
      <c r="AU751" s="559">
        <f t="shared" si="141"/>
        <v>729</v>
      </c>
      <c r="AV751" s="285" t="str">
        <f t="shared" ca="1" si="139"/>
        <v>AA729</v>
      </c>
      <c r="AW751" s="293">
        <f t="shared" si="136"/>
        <v>7</v>
      </c>
      <c r="AX751" s="285" t="str">
        <f t="shared" ca="1" si="129"/>
        <v>7. Ownership - Capital Costs</v>
      </c>
      <c r="AY751" s="293" t="s">
        <v>1570</v>
      </c>
      <c r="AZ751" s="285" t="s">
        <v>1605</v>
      </c>
      <c r="BA751" s="285">
        <v>2042</v>
      </c>
      <c r="BB751" s="285" t="str">
        <f t="shared" ca="1" si="140"/>
        <v>7_AA729_Contingency_2042</v>
      </c>
      <c r="BC751" s="285" t="s">
        <v>574</v>
      </c>
      <c r="BD751" s="285"/>
      <c r="BE751" s="293" t="str">
        <f t="shared" si="137"/>
        <v>&gt;=0</v>
      </c>
      <c r="BF751" s="293" t="s">
        <v>84</v>
      </c>
      <c r="BG751" s="293" t="s">
        <v>84</v>
      </c>
    </row>
    <row r="752" spans="1:59" ht="13.5" hidden="1" thickBot="1">
      <c r="A752" s="197"/>
      <c r="B752" s="763"/>
      <c r="C752" s="247"/>
      <c r="D752" s="764"/>
      <c r="E752" s="556"/>
      <c r="F752" s="556"/>
      <c r="G752" s="556"/>
      <c r="H752" s="556"/>
      <c r="I752" s="556"/>
      <c r="J752" s="556"/>
      <c r="K752" s="556"/>
      <c r="L752" s="556"/>
      <c r="M752" s="556"/>
      <c r="N752" s="556"/>
      <c r="O752" s="556"/>
      <c r="P752" s="556"/>
      <c r="Q752" s="556"/>
      <c r="R752" s="556"/>
      <c r="S752" s="556"/>
      <c r="T752" s="556"/>
      <c r="U752" s="556"/>
      <c r="V752" s="556"/>
      <c r="W752" s="556"/>
      <c r="X752" s="556"/>
      <c r="Y752" s="556"/>
      <c r="Z752" s="556"/>
      <c r="AA752" s="556"/>
      <c r="AB752" s="556"/>
      <c r="AC752" s="556"/>
      <c r="AD752" s="557"/>
      <c r="AE752" s="557"/>
      <c r="AF752" s="557"/>
      <c r="AG752" s="557"/>
      <c r="AH752" s="557"/>
      <c r="AI752" s="557"/>
      <c r="AJ752" s="557"/>
      <c r="AK752" s="557"/>
      <c r="AL752" s="557"/>
      <c r="AM752" s="557"/>
      <c r="AN752" s="558"/>
      <c r="AP752" s="87" t="s">
        <v>859</v>
      </c>
      <c r="AT752" s="559" t="str">
        <f t="shared" ca="1" si="138"/>
        <v>AB</v>
      </c>
      <c r="AU752" s="559">
        <f t="shared" si="141"/>
        <v>729</v>
      </c>
      <c r="AV752" s="285" t="str">
        <f t="shared" ca="1" si="139"/>
        <v>AB729</v>
      </c>
      <c r="AW752" s="293">
        <f t="shared" si="136"/>
        <v>7</v>
      </c>
      <c r="AX752" s="285" t="str">
        <f t="shared" ca="1" si="129"/>
        <v>7. Ownership - Capital Costs</v>
      </c>
      <c r="AY752" s="293" t="s">
        <v>1570</v>
      </c>
      <c r="AZ752" s="285" t="s">
        <v>1605</v>
      </c>
      <c r="BA752" s="285">
        <v>2043</v>
      </c>
      <c r="BB752" s="285" t="str">
        <f t="shared" ca="1" si="140"/>
        <v>7_AB729_Contingency_2043</v>
      </c>
      <c r="BC752" s="285" t="s">
        <v>574</v>
      </c>
      <c r="BD752" s="285"/>
      <c r="BE752" s="293" t="str">
        <f t="shared" si="137"/>
        <v>&gt;=0</v>
      </c>
      <c r="BF752" s="293" t="s">
        <v>84</v>
      </c>
      <c r="BG752" s="293" t="s">
        <v>84</v>
      </c>
    </row>
    <row r="753" spans="1:59" ht="13.5" hidden="1" thickBot="1">
      <c r="A753" s="197"/>
      <c r="B753" s="763"/>
      <c r="C753" s="247"/>
      <c r="D753" s="764"/>
      <c r="E753" s="556"/>
      <c r="F753" s="556"/>
      <c r="G753" s="556"/>
      <c r="H753" s="556"/>
      <c r="I753" s="556"/>
      <c r="J753" s="556"/>
      <c r="K753" s="556"/>
      <c r="L753" s="556"/>
      <c r="M753" s="556"/>
      <c r="N753" s="556"/>
      <c r="O753" s="556"/>
      <c r="P753" s="556"/>
      <c r="Q753" s="556"/>
      <c r="R753" s="556"/>
      <c r="S753" s="556"/>
      <c r="T753" s="556"/>
      <c r="U753" s="556"/>
      <c r="V753" s="556"/>
      <c r="W753" s="556"/>
      <c r="X753" s="556"/>
      <c r="Y753" s="556"/>
      <c r="Z753" s="556"/>
      <c r="AA753" s="556"/>
      <c r="AB753" s="556"/>
      <c r="AC753" s="556"/>
      <c r="AD753" s="557"/>
      <c r="AE753" s="557"/>
      <c r="AF753" s="557"/>
      <c r="AG753" s="557"/>
      <c r="AH753" s="557"/>
      <c r="AI753" s="557"/>
      <c r="AJ753" s="557"/>
      <c r="AK753" s="557"/>
      <c r="AL753" s="557"/>
      <c r="AM753" s="557"/>
      <c r="AN753" s="558"/>
      <c r="AP753" s="87" t="s">
        <v>859</v>
      </c>
      <c r="AT753" s="559" t="str">
        <f t="shared" ca="1" si="138"/>
        <v>AC</v>
      </c>
      <c r="AU753" s="559">
        <f t="shared" si="141"/>
        <v>729</v>
      </c>
      <c r="AV753" s="285" t="str">
        <f t="shared" ca="1" si="139"/>
        <v>AC729</v>
      </c>
      <c r="AW753" s="293">
        <f t="shared" si="136"/>
        <v>7</v>
      </c>
      <c r="AX753" s="285" t="str">
        <f t="shared" ca="1" si="129"/>
        <v>7. Ownership - Capital Costs</v>
      </c>
      <c r="AY753" s="293" t="s">
        <v>1570</v>
      </c>
      <c r="AZ753" s="285" t="s">
        <v>1605</v>
      </c>
      <c r="BA753" s="285">
        <v>2044</v>
      </c>
      <c r="BB753" s="285" t="str">
        <f t="shared" ca="1" si="140"/>
        <v>7_AC729_Contingency_2044</v>
      </c>
      <c r="BC753" s="285" t="s">
        <v>574</v>
      </c>
      <c r="BD753" s="285"/>
      <c r="BE753" s="293" t="str">
        <f t="shared" si="137"/>
        <v>&gt;=0</v>
      </c>
      <c r="BF753" s="293" t="s">
        <v>84</v>
      </c>
      <c r="BG753" s="293" t="s">
        <v>84</v>
      </c>
    </row>
    <row r="754" spans="1:59" ht="13.5" hidden="1" thickBot="1">
      <c r="A754" s="197"/>
      <c r="B754" s="763"/>
      <c r="C754" s="247"/>
      <c r="D754" s="764"/>
      <c r="E754" s="556"/>
      <c r="F754" s="556"/>
      <c r="G754" s="556"/>
      <c r="H754" s="556"/>
      <c r="I754" s="556"/>
      <c r="J754" s="556"/>
      <c r="K754" s="556"/>
      <c r="L754" s="556"/>
      <c r="M754" s="556"/>
      <c r="N754" s="556"/>
      <c r="O754" s="556"/>
      <c r="P754" s="556"/>
      <c r="Q754" s="556"/>
      <c r="R754" s="556"/>
      <c r="S754" s="556"/>
      <c r="T754" s="556"/>
      <c r="U754" s="556"/>
      <c r="V754" s="556"/>
      <c r="W754" s="556"/>
      <c r="X754" s="556"/>
      <c r="Y754" s="556"/>
      <c r="Z754" s="556"/>
      <c r="AA754" s="556"/>
      <c r="AB754" s="556"/>
      <c r="AC754" s="556"/>
      <c r="AD754" s="557"/>
      <c r="AE754" s="557"/>
      <c r="AF754" s="557"/>
      <c r="AG754" s="557"/>
      <c r="AH754" s="557"/>
      <c r="AI754" s="557"/>
      <c r="AJ754" s="557"/>
      <c r="AK754" s="557"/>
      <c r="AL754" s="557"/>
      <c r="AM754" s="557"/>
      <c r="AN754" s="558"/>
      <c r="AP754" s="87" t="s">
        <v>859</v>
      </c>
      <c r="AT754" s="559" t="str">
        <f t="shared" ca="1" si="138"/>
        <v>AD</v>
      </c>
      <c r="AU754" s="559">
        <f t="shared" si="141"/>
        <v>729</v>
      </c>
      <c r="AV754" s="285" t="str">
        <f t="shared" ca="1" si="139"/>
        <v>AD729</v>
      </c>
      <c r="AW754" s="293">
        <f t="shared" si="136"/>
        <v>7</v>
      </c>
      <c r="AX754" s="285" t="str">
        <f t="shared" ca="1" si="129"/>
        <v>7. Ownership - Capital Costs</v>
      </c>
      <c r="AY754" s="293" t="s">
        <v>1570</v>
      </c>
      <c r="AZ754" s="285" t="s">
        <v>1605</v>
      </c>
      <c r="BA754" s="285">
        <v>2045</v>
      </c>
      <c r="BB754" s="285" t="str">
        <f t="shared" ca="1" si="140"/>
        <v>7_AD729_Contingency_2045</v>
      </c>
      <c r="BC754" s="285" t="s">
        <v>574</v>
      </c>
      <c r="BD754" s="285"/>
      <c r="BE754" s="293" t="str">
        <f t="shared" si="137"/>
        <v>&gt;=0</v>
      </c>
      <c r="BF754" s="293" t="s">
        <v>84</v>
      </c>
      <c r="BG754" s="293" t="s">
        <v>84</v>
      </c>
    </row>
    <row r="755" spans="1:59" ht="13.5" hidden="1" thickBot="1">
      <c r="A755" s="197"/>
      <c r="B755" s="763"/>
      <c r="C755" s="247"/>
      <c r="D755" s="764"/>
      <c r="E755" s="556"/>
      <c r="F755" s="556"/>
      <c r="G755" s="556"/>
      <c r="H755" s="556"/>
      <c r="I755" s="556"/>
      <c r="J755" s="556"/>
      <c r="K755" s="556"/>
      <c r="L755" s="556"/>
      <c r="M755" s="556"/>
      <c r="N755" s="556"/>
      <c r="O755" s="556"/>
      <c r="P755" s="556"/>
      <c r="Q755" s="556"/>
      <c r="R755" s="556"/>
      <c r="S755" s="556"/>
      <c r="T755" s="556"/>
      <c r="U755" s="556"/>
      <c r="V755" s="556"/>
      <c r="W755" s="556"/>
      <c r="X755" s="556"/>
      <c r="Y755" s="556"/>
      <c r="Z755" s="556"/>
      <c r="AA755" s="556"/>
      <c r="AB755" s="556"/>
      <c r="AC755" s="556"/>
      <c r="AD755" s="557"/>
      <c r="AE755" s="557"/>
      <c r="AF755" s="557"/>
      <c r="AG755" s="557"/>
      <c r="AH755" s="557"/>
      <c r="AI755" s="557"/>
      <c r="AJ755" s="557"/>
      <c r="AK755" s="557"/>
      <c r="AL755" s="557"/>
      <c r="AM755" s="557"/>
      <c r="AN755" s="558"/>
      <c r="AP755" s="87" t="s">
        <v>859</v>
      </c>
      <c r="AT755" s="559" t="str">
        <f t="shared" ca="1" si="138"/>
        <v>AE</v>
      </c>
      <c r="AU755" s="559">
        <f t="shared" si="141"/>
        <v>729</v>
      </c>
      <c r="AV755" s="285" t="str">
        <f t="shared" ca="1" si="139"/>
        <v>AE729</v>
      </c>
      <c r="AW755" s="293">
        <f t="shared" si="136"/>
        <v>7</v>
      </c>
      <c r="AX755" s="285" t="str">
        <f t="shared" ca="1" si="129"/>
        <v>7. Ownership - Capital Costs</v>
      </c>
      <c r="AY755" s="293" t="s">
        <v>1570</v>
      </c>
      <c r="AZ755" s="285" t="s">
        <v>1605</v>
      </c>
      <c r="BA755" s="285">
        <v>2046</v>
      </c>
      <c r="BB755" s="285" t="str">
        <f t="shared" ca="1" si="140"/>
        <v>7_AE729_Contingency_2046</v>
      </c>
      <c r="BC755" s="285" t="s">
        <v>574</v>
      </c>
      <c r="BD755" s="285"/>
      <c r="BE755" s="293" t="str">
        <f t="shared" si="137"/>
        <v>&gt;=0</v>
      </c>
      <c r="BF755" s="293" t="s">
        <v>84</v>
      </c>
      <c r="BG755" s="293" t="s">
        <v>84</v>
      </c>
    </row>
    <row r="756" spans="1:59" ht="13.5" hidden="1" thickBot="1">
      <c r="A756" s="197"/>
      <c r="B756" s="763"/>
      <c r="C756" s="247"/>
      <c r="D756" s="764"/>
      <c r="E756" s="556"/>
      <c r="F756" s="556"/>
      <c r="G756" s="556"/>
      <c r="H756" s="556"/>
      <c r="I756" s="556"/>
      <c r="J756" s="556"/>
      <c r="K756" s="556"/>
      <c r="L756" s="556"/>
      <c r="M756" s="556"/>
      <c r="N756" s="556"/>
      <c r="O756" s="556"/>
      <c r="P756" s="556"/>
      <c r="Q756" s="556"/>
      <c r="R756" s="556"/>
      <c r="S756" s="556"/>
      <c r="T756" s="556"/>
      <c r="U756" s="556"/>
      <c r="V756" s="556"/>
      <c r="W756" s="556"/>
      <c r="X756" s="556"/>
      <c r="Y756" s="556"/>
      <c r="Z756" s="556"/>
      <c r="AA756" s="556"/>
      <c r="AB756" s="556"/>
      <c r="AC756" s="556"/>
      <c r="AD756" s="557"/>
      <c r="AE756" s="557"/>
      <c r="AF756" s="557"/>
      <c r="AG756" s="557"/>
      <c r="AH756" s="557"/>
      <c r="AI756" s="557"/>
      <c r="AJ756" s="557"/>
      <c r="AK756" s="557"/>
      <c r="AL756" s="557"/>
      <c r="AM756" s="557"/>
      <c r="AN756" s="558"/>
      <c r="AP756" s="87" t="s">
        <v>859</v>
      </c>
      <c r="AT756" s="559" t="str">
        <f t="shared" ca="1" si="138"/>
        <v>AF</v>
      </c>
      <c r="AU756" s="559">
        <f t="shared" si="141"/>
        <v>729</v>
      </c>
      <c r="AV756" s="285" t="str">
        <f t="shared" ca="1" si="139"/>
        <v>AF729</v>
      </c>
      <c r="AW756" s="293">
        <f t="shared" si="136"/>
        <v>7</v>
      </c>
      <c r="AX756" s="285" t="str">
        <f t="shared" ref="AX756:AX819" ca="1" si="142">MID(CELL("filename",AW756),FIND("]",CELL("filename",AW756))+1,256)</f>
        <v>7. Ownership - Capital Costs</v>
      </c>
      <c r="AY756" s="293" t="s">
        <v>1570</v>
      </c>
      <c r="AZ756" s="285" t="s">
        <v>1605</v>
      </c>
      <c r="BA756" s="285">
        <v>2047</v>
      </c>
      <c r="BB756" s="285" t="str">
        <f t="shared" ca="1" si="140"/>
        <v>7_AF729_Contingency_2047</v>
      </c>
      <c r="BC756" s="285" t="s">
        <v>574</v>
      </c>
      <c r="BD756" s="285"/>
      <c r="BE756" s="293" t="str">
        <f t="shared" si="137"/>
        <v>&gt;=0</v>
      </c>
      <c r="BF756" s="293" t="s">
        <v>84</v>
      </c>
      <c r="BG756" s="293" t="s">
        <v>84</v>
      </c>
    </row>
    <row r="757" spans="1:59" ht="13.5" hidden="1" thickBot="1">
      <c r="A757" s="197"/>
      <c r="B757" s="763"/>
      <c r="C757" s="247"/>
      <c r="D757" s="764"/>
      <c r="E757" s="556"/>
      <c r="F757" s="556"/>
      <c r="G757" s="556"/>
      <c r="H757" s="556"/>
      <c r="I757" s="556"/>
      <c r="J757" s="556"/>
      <c r="K757" s="556"/>
      <c r="L757" s="556"/>
      <c r="M757" s="556"/>
      <c r="N757" s="556"/>
      <c r="O757" s="556"/>
      <c r="P757" s="556"/>
      <c r="Q757" s="556"/>
      <c r="R757" s="556"/>
      <c r="S757" s="556"/>
      <c r="T757" s="556"/>
      <c r="U757" s="556"/>
      <c r="V757" s="556"/>
      <c r="W757" s="556"/>
      <c r="X757" s="556"/>
      <c r="Y757" s="556"/>
      <c r="Z757" s="556"/>
      <c r="AA757" s="556"/>
      <c r="AB757" s="556"/>
      <c r="AC757" s="556"/>
      <c r="AD757" s="557"/>
      <c r="AE757" s="557"/>
      <c r="AF757" s="557"/>
      <c r="AG757" s="557"/>
      <c r="AH757" s="557"/>
      <c r="AI757" s="557"/>
      <c r="AJ757" s="557"/>
      <c r="AK757" s="557"/>
      <c r="AL757" s="557"/>
      <c r="AM757" s="557"/>
      <c r="AN757" s="558"/>
      <c r="AP757" s="87" t="s">
        <v>859</v>
      </c>
      <c r="AT757" s="559" t="str">
        <f t="shared" ca="1" si="138"/>
        <v>AG</v>
      </c>
      <c r="AU757" s="559">
        <f t="shared" si="141"/>
        <v>729</v>
      </c>
      <c r="AV757" s="285" t="str">
        <f t="shared" ca="1" si="139"/>
        <v>AG729</v>
      </c>
      <c r="AW757" s="293">
        <f t="shared" si="136"/>
        <v>7</v>
      </c>
      <c r="AX757" s="285" t="str">
        <f t="shared" ca="1" si="142"/>
        <v>7. Ownership - Capital Costs</v>
      </c>
      <c r="AY757" s="293" t="s">
        <v>1570</v>
      </c>
      <c r="AZ757" s="285" t="s">
        <v>1605</v>
      </c>
      <c r="BA757" s="285">
        <v>2048</v>
      </c>
      <c r="BB757" s="285" t="str">
        <f t="shared" ca="1" si="140"/>
        <v>7_AG729_Contingency_2048</v>
      </c>
      <c r="BC757" s="285" t="s">
        <v>574</v>
      </c>
      <c r="BD757" s="285"/>
      <c r="BE757" s="293" t="str">
        <f t="shared" si="137"/>
        <v>&gt;=0</v>
      </c>
      <c r="BF757" s="293" t="s">
        <v>84</v>
      </c>
      <c r="BG757" s="293" t="s">
        <v>84</v>
      </c>
    </row>
    <row r="758" spans="1:59" ht="13.5" hidden="1" thickBot="1">
      <c r="A758" s="197"/>
      <c r="B758" s="763"/>
      <c r="C758" s="247"/>
      <c r="D758" s="764"/>
      <c r="E758" s="556"/>
      <c r="F758" s="556"/>
      <c r="G758" s="556"/>
      <c r="H758" s="556"/>
      <c r="I758" s="556"/>
      <c r="J758" s="556"/>
      <c r="K758" s="556"/>
      <c r="L758" s="556"/>
      <c r="M758" s="556"/>
      <c r="N758" s="556"/>
      <c r="O758" s="556"/>
      <c r="P758" s="556"/>
      <c r="Q758" s="556"/>
      <c r="R758" s="556"/>
      <c r="S758" s="556"/>
      <c r="T758" s="556"/>
      <c r="U758" s="556"/>
      <c r="V758" s="556"/>
      <c r="W758" s="556"/>
      <c r="X758" s="556"/>
      <c r="Y758" s="556"/>
      <c r="Z758" s="556"/>
      <c r="AA758" s="556"/>
      <c r="AB758" s="556"/>
      <c r="AC758" s="556"/>
      <c r="AD758" s="557"/>
      <c r="AE758" s="557"/>
      <c r="AF758" s="557"/>
      <c r="AG758" s="557"/>
      <c r="AH758" s="557"/>
      <c r="AI758" s="557"/>
      <c r="AJ758" s="557"/>
      <c r="AK758" s="557"/>
      <c r="AL758" s="557"/>
      <c r="AM758" s="557"/>
      <c r="AN758" s="558"/>
      <c r="AP758" s="87" t="s">
        <v>859</v>
      </c>
      <c r="AT758" s="559" t="str">
        <f t="shared" ca="1" si="138"/>
        <v>AH</v>
      </c>
      <c r="AU758" s="559">
        <f t="shared" si="141"/>
        <v>729</v>
      </c>
      <c r="AV758" s="285" t="str">
        <f t="shared" ca="1" si="139"/>
        <v>AH729</v>
      </c>
      <c r="AW758" s="293">
        <f t="shared" si="136"/>
        <v>7</v>
      </c>
      <c r="AX758" s="285" t="str">
        <f t="shared" ca="1" si="142"/>
        <v>7. Ownership - Capital Costs</v>
      </c>
      <c r="AY758" s="293" t="s">
        <v>1570</v>
      </c>
      <c r="AZ758" s="285" t="s">
        <v>1605</v>
      </c>
      <c r="BA758" s="285">
        <v>2049</v>
      </c>
      <c r="BB758" s="285" t="str">
        <f t="shared" ca="1" si="140"/>
        <v>7_AH729_Contingency_2049</v>
      </c>
      <c r="BC758" s="285" t="s">
        <v>574</v>
      </c>
      <c r="BD758" s="285"/>
      <c r="BE758" s="293" t="str">
        <f t="shared" si="137"/>
        <v>&gt;=0</v>
      </c>
      <c r="BF758" s="293" t="s">
        <v>84</v>
      </c>
      <c r="BG758" s="293" t="s">
        <v>84</v>
      </c>
    </row>
    <row r="759" spans="1:59" ht="13.5" hidden="1" thickBot="1">
      <c r="A759" s="197"/>
      <c r="B759" s="763"/>
      <c r="C759" s="247"/>
      <c r="D759" s="764"/>
      <c r="E759" s="556"/>
      <c r="F759" s="556"/>
      <c r="G759" s="556"/>
      <c r="H759" s="556"/>
      <c r="I759" s="556"/>
      <c r="J759" s="556"/>
      <c r="K759" s="556"/>
      <c r="L759" s="556"/>
      <c r="M759" s="556"/>
      <c r="N759" s="556"/>
      <c r="O759" s="556"/>
      <c r="P759" s="556"/>
      <c r="Q759" s="556"/>
      <c r="R759" s="556"/>
      <c r="S759" s="556"/>
      <c r="T759" s="556"/>
      <c r="U759" s="556"/>
      <c r="V759" s="556"/>
      <c r="W759" s="556"/>
      <c r="X759" s="556"/>
      <c r="Y759" s="556"/>
      <c r="Z759" s="556"/>
      <c r="AA759" s="556"/>
      <c r="AB759" s="556"/>
      <c r="AC759" s="556"/>
      <c r="AD759" s="557"/>
      <c r="AE759" s="557"/>
      <c r="AF759" s="557"/>
      <c r="AG759" s="557"/>
      <c r="AH759" s="557"/>
      <c r="AI759" s="557"/>
      <c r="AJ759" s="557"/>
      <c r="AK759" s="557"/>
      <c r="AL759" s="557"/>
      <c r="AM759" s="557"/>
      <c r="AN759" s="558"/>
      <c r="AP759" s="87" t="s">
        <v>859</v>
      </c>
      <c r="AT759" s="559" t="str">
        <f t="shared" ca="1" si="138"/>
        <v>AI</v>
      </c>
      <c r="AU759" s="559">
        <f t="shared" si="141"/>
        <v>729</v>
      </c>
      <c r="AV759" s="285" t="str">
        <f t="shared" ca="1" si="139"/>
        <v>AI729</v>
      </c>
      <c r="AW759" s="293">
        <f t="shared" si="136"/>
        <v>7</v>
      </c>
      <c r="AX759" s="285" t="str">
        <f t="shared" ca="1" si="142"/>
        <v>7. Ownership - Capital Costs</v>
      </c>
      <c r="AY759" s="293" t="s">
        <v>1570</v>
      </c>
      <c r="AZ759" s="285" t="s">
        <v>1605</v>
      </c>
      <c r="BA759" s="285">
        <v>2050</v>
      </c>
      <c r="BB759" s="285" t="str">
        <f t="shared" ca="1" si="140"/>
        <v>7_AI729_Contingency_2050</v>
      </c>
      <c r="BC759" s="285" t="s">
        <v>574</v>
      </c>
      <c r="BD759" s="285"/>
      <c r="BE759" s="293" t="str">
        <f t="shared" si="137"/>
        <v>&gt;=0</v>
      </c>
      <c r="BF759" s="293" t="s">
        <v>84</v>
      </c>
      <c r="BG759" s="293" t="s">
        <v>84</v>
      </c>
    </row>
    <row r="760" spans="1:59" ht="13.5" hidden="1" thickBot="1">
      <c r="A760" s="197"/>
      <c r="B760" s="763"/>
      <c r="C760" s="247"/>
      <c r="D760" s="764"/>
      <c r="E760" s="556"/>
      <c r="F760" s="556"/>
      <c r="G760" s="556"/>
      <c r="H760" s="556"/>
      <c r="I760" s="556"/>
      <c r="J760" s="556"/>
      <c r="K760" s="556"/>
      <c r="L760" s="556"/>
      <c r="M760" s="556"/>
      <c r="N760" s="556"/>
      <c r="O760" s="556"/>
      <c r="P760" s="556"/>
      <c r="Q760" s="556"/>
      <c r="R760" s="556"/>
      <c r="S760" s="556"/>
      <c r="T760" s="556"/>
      <c r="U760" s="556"/>
      <c r="V760" s="556"/>
      <c r="W760" s="556"/>
      <c r="X760" s="556"/>
      <c r="Y760" s="556"/>
      <c r="Z760" s="556"/>
      <c r="AA760" s="556"/>
      <c r="AB760" s="556"/>
      <c r="AC760" s="556"/>
      <c r="AD760" s="557"/>
      <c r="AE760" s="557"/>
      <c r="AF760" s="557"/>
      <c r="AG760" s="557"/>
      <c r="AH760" s="557"/>
      <c r="AI760" s="557"/>
      <c r="AJ760" s="557"/>
      <c r="AK760" s="557"/>
      <c r="AL760" s="557"/>
      <c r="AM760" s="557"/>
      <c r="AN760" s="558"/>
      <c r="AP760" s="87" t="s">
        <v>859</v>
      </c>
      <c r="AT760" s="559" t="str">
        <f t="shared" ca="1" si="138"/>
        <v>AJ</v>
      </c>
      <c r="AU760" s="559">
        <f t="shared" si="141"/>
        <v>729</v>
      </c>
      <c r="AV760" s="285" t="str">
        <f t="shared" ca="1" si="139"/>
        <v>AJ729</v>
      </c>
      <c r="AW760" s="293">
        <f t="shared" si="136"/>
        <v>7</v>
      </c>
      <c r="AX760" s="285" t="str">
        <f t="shared" ca="1" si="142"/>
        <v>7. Ownership - Capital Costs</v>
      </c>
      <c r="AY760" s="293" t="s">
        <v>1570</v>
      </c>
      <c r="AZ760" s="285" t="s">
        <v>1605</v>
      </c>
      <c r="BA760" s="285">
        <v>2051</v>
      </c>
      <c r="BB760" s="285" t="str">
        <f t="shared" ca="1" si="140"/>
        <v>7_AJ729_Contingency_2051</v>
      </c>
      <c r="BC760" s="285" t="s">
        <v>574</v>
      </c>
      <c r="BD760" s="285"/>
      <c r="BE760" s="293" t="str">
        <f t="shared" si="137"/>
        <v>&gt;=0</v>
      </c>
      <c r="BF760" s="293" t="s">
        <v>84</v>
      </c>
      <c r="BG760" s="293" t="s">
        <v>84</v>
      </c>
    </row>
    <row r="761" spans="1:59" ht="13.5" hidden="1" thickBot="1">
      <c r="A761" s="197"/>
      <c r="B761" s="763"/>
      <c r="C761" s="247"/>
      <c r="D761" s="764"/>
      <c r="E761" s="556"/>
      <c r="F761" s="556"/>
      <c r="G761" s="556"/>
      <c r="H761" s="556"/>
      <c r="I761" s="556"/>
      <c r="J761" s="556"/>
      <c r="K761" s="556"/>
      <c r="L761" s="556"/>
      <c r="M761" s="556"/>
      <c r="N761" s="556"/>
      <c r="O761" s="556"/>
      <c r="P761" s="556"/>
      <c r="Q761" s="556"/>
      <c r="R761" s="556"/>
      <c r="S761" s="556"/>
      <c r="T761" s="556"/>
      <c r="U761" s="556"/>
      <c r="V761" s="556"/>
      <c r="W761" s="556"/>
      <c r="X761" s="556"/>
      <c r="Y761" s="556"/>
      <c r="Z761" s="556"/>
      <c r="AA761" s="556"/>
      <c r="AB761" s="556"/>
      <c r="AC761" s="556"/>
      <c r="AD761" s="557"/>
      <c r="AE761" s="557"/>
      <c r="AF761" s="557"/>
      <c r="AG761" s="557"/>
      <c r="AH761" s="557"/>
      <c r="AI761" s="557"/>
      <c r="AJ761" s="557"/>
      <c r="AK761" s="557"/>
      <c r="AL761" s="557"/>
      <c r="AM761" s="557"/>
      <c r="AN761" s="558"/>
      <c r="AP761" s="87" t="s">
        <v>859</v>
      </c>
      <c r="AT761" s="559" t="str">
        <f t="shared" ca="1" si="138"/>
        <v>AK</v>
      </c>
      <c r="AU761" s="559">
        <f t="shared" si="141"/>
        <v>729</v>
      </c>
      <c r="AV761" s="285" t="str">
        <f t="shared" ca="1" si="139"/>
        <v>AK729</v>
      </c>
      <c r="AW761" s="293">
        <f t="shared" si="136"/>
        <v>7</v>
      </c>
      <c r="AX761" s="285" t="str">
        <f t="shared" ca="1" si="142"/>
        <v>7. Ownership - Capital Costs</v>
      </c>
      <c r="AY761" s="293" t="s">
        <v>1570</v>
      </c>
      <c r="AZ761" s="285" t="s">
        <v>1605</v>
      </c>
      <c r="BA761" s="285">
        <v>2052</v>
      </c>
      <c r="BB761" s="285" t="str">
        <f t="shared" ca="1" si="140"/>
        <v>7_AK729_Contingency_2052</v>
      </c>
      <c r="BC761" s="285" t="s">
        <v>574</v>
      </c>
      <c r="BD761" s="285"/>
      <c r="BE761" s="293" t="str">
        <f t="shared" si="137"/>
        <v>&gt;=0</v>
      </c>
      <c r="BF761" s="293" t="s">
        <v>84</v>
      </c>
      <c r="BG761" s="293" t="s">
        <v>84</v>
      </c>
    </row>
    <row r="762" spans="1:59" ht="13.5" hidden="1" thickBot="1">
      <c r="A762" s="197"/>
      <c r="B762" s="763"/>
      <c r="C762" s="247"/>
      <c r="D762" s="764"/>
      <c r="E762" s="556"/>
      <c r="F762" s="556"/>
      <c r="G762" s="556"/>
      <c r="H762" s="556"/>
      <c r="I762" s="556"/>
      <c r="J762" s="556"/>
      <c r="K762" s="556"/>
      <c r="L762" s="556"/>
      <c r="M762" s="556"/>
      <c r="N762" s="556"/>
      <c r="O762" s="556"/>
      <c r="P762" s="556"/>
      <c r="Q762" s="556"/>
      <c r="R762" s="556"/>
      <c r="S762" s="556"/>
      <c r="T762" s="556"/>
      <c r="U762" s="556"/>
      <c r="V762" s="556"/>
      <c r="W762" s="556"/>
      <c r="X762" s="556"/>
      <c r="Y762" s="556"/>
      <c r="Z762" s="556"/>
      <c r="AA762" s="556"/>
      <c r="AB762" s="556"/>
      <c r="AC762" s="556"/>
      <c r="AD762" s="557"/>
      <c r="AE762" s="557"/>
      <c r="AF762" s="557"/>
      <c r="AG762" s="557"/>
      <c r="AH762" s="557"/>
      <c r="AI762" s="557"/>
      <c r="AJ762" s="557"/>
      <c r="AK762" s="557"/>
      <c r="AL762" s="557"/>
      <c r="AM762" s="557"/>
      <c r="AN762" s="558"/>
      <c r="AP762" s="87" t="s">
        <v>859</v>
      </c>
      <c r="AT762" s="559" t="str">
        <f t="shared" ca="1" si="138"/>
        <v>AL</v>
      </c>
      <c r="AU762" s="559">
        <f t="shared" si="141"/>
        <v>729</v>
      </c>
      <c r="AV762" s="285" t="str">
        <f t="shared" ca="1" si="139"/>
        <v>AL729</v>
      </c>
      <c r="AW762" s="293">
        <f t="shared" si="136"/>
        <v>7</v>
      </c>
      <c r="AX762" s="285" t="str">
        <f t="shared" ca="1" si="142"/>
        <v>7. Ownership - Capital Costs</v>
      </c>
      <c r="AY762" s="293" t="s">
        <v>1570</v>
      </c>
      <c r="AZ762" s="285" t="s">
        <v>1605</v>
      </c>
      <c r="BA762" s="285">
        <v>2053</v>
      </c>
      <c r="BB762" s="285" t="str">
        <f t="shared" ca="1" si="140"/>
        <v>7_AL729_Contingency_2053</v>
      </c>
      <c r="BC762" s="285" t="s">
        <v>574</v>
      </c>
      <c r="BD762" s="285"/>
      <c r="BE762" s="293" t="str">
        <f t="shared" si="137"/>
        <v>&gt;=0</v>
      </c>
      <c r="BF762" s="293" t="s">
        <v>84</v>
      </c>
      <c r="BG762" s="293" t="s">
        <v>84</v>
      </c>
    </row>
    <row r="763" spans="1:59" ht="13.5" hidden="1" thickBot="1">
      <c r="A763" s="197"/>
      <c r="B763" s="763"/>
      <c r="C763" s="247"/>
      <c r="D763" s="764"/>
      <c r="E763" s="556"/>
      <c r="F763" s="556"/>
      <c r="G763" s="556"/>
      <c r="H763" s="556"/>
      <c r="I763" s="556"/>
      <c r="J763" s="556"/>
      <c r="K763" s="556"/>
      <c r="L763" s="556"/>
      <c r="M763" s="556"/>
      <c r="N763" s="556"/>
      <c r="O763" s="556"/>
      <c r="P763" s="556"/>
      <c r="Q763" s="556"/>
      <c r="R763" s="556"/>
      <c r="S763" s="556"/>
      <c r="T763" s="556"/>
      <c r="U763" s="556"/>
      <c r="V763" s="556"/>
      <c r="W763" s="556"/>
      <c r="X763" s="556"/>
      <c r="Y763" s="556"/>
      <c r="Z763" s="556"/>
      <c r="AA763" s="556"/>
      <c r="AB763" s="556"/>
      <c r="AC763" s="556"/>
      <c r="AD763" s="557"/>
      <c r="AE763" s="557"/>
      <c r="AF763" s="557"/>
      <c r="AG763" s="557"/>
      <c r="AH763" s="557"/>
      <c r="AI763" s="557"/>
      <c r="AJ763" s="557"/>
      <c r="AK763" s="557"/>
      <c r="AL763" s="557"/>
      <c r="AM763" s="557"/>
      <c r="AN763" s="558"/>
      <c r="AP763" s="87" t="s">
        <v>859</v>
      </c>
      <c r="AT763" s="559" t="str">
        <f t="shared" ca="1" si="138"/>
        <v>AM</v>
      </c>
      <c r="AU763" s="559">
        <f t="shared" si="141"/>
        <v>729</v>
      </c>
      <c r="AV763" s="285" t="str">
        <f t="shared" ca="1" si="139"/>
        <v>AM729</v>
      </c>
      <c r="AW763" s="293">
        <f t="shared" si="136"/>
        <v>7</v>
      </c>
      <c r="AX763" s="285" t="str">
        <f t="shared" ca="1" si="142"/>
        <v>7. Ownership - Capital Costs</v>
      </c>
      <c r="AY763" s="293" t="s">
        <v>1570</v>
      </c>
      <c r="AZ763" s="285" t="s">
        <v>1605</v>
      </c>
      <c r="BA763" s="285">
        <v>2054</v>
      </c>
      <c r="BB763" s="285" t="str">
        <f t="shared" ca="1" si="140"/>
        <v>7_AM729_Contingency_2054</v>
      </c>
      <c r="BC763" s="285" t="s">
        <v>574</v>
      </c>
      <c r="BD763" s="285"/>
      <c r="BE763" s="293" t="str">
        <f t="shared" si="137"/>
        <v>&gt;=0</v>
      </c>
      <c r="BF763" s="293" t="s">
        <v>84</v>
      </c>
      <c r="BG763" s="293" t="s">
        <v>84</v>
      </c>
    </row>
    <row r="764" spans="1:59" ht="13.5" hidden="1" thickBot="1">
      <c r="A764" s="197"/>
      <c r="B764" s="763"/>
      <c r="C764" s="247"/>
      <c r="D764" s="764"/>
      <c r="E764" s="556"/>
      <c r="F764" s="556"/>
      <c r="G764" s="556"/>
      <c r="H764" s="556"/>
      <c r="I764" s="556"/>
      <c r="J764" s="556"/>
      <c r="K764" s="556"/>
      <c r="L764" s="556"/>
      <c r="M764" s="556"/>
      <c r="N764" s="556"/>
      <c r="O764" s="556"/>
      <c r="P764" s="556"/>
      <c r="Q764" s="556"/>
      <c r="R764" s="556"/>
      <c r="S764" s="556"/>
      <c r="T764" s="556"/>
      <c r="U764" s="556"/>
      <c r="V764" s="556"/>
      <c r="W764" s="556"/>
      <c r="X764" s="556"/>
      <c r="Y764" s="556"/>
      <c r="Z764" s="556"/>
      <c r="AA764" s="556"/>
      <c r="AB764" s="556"/>
      <c r="AC764" s="556"/>
      <c r="AD764" s="557"/>
      <c r="AE764" s="557"/>
      <c r="AF764" s="557"/>
      <c r="AG764" s="557"/>
      <c r="AH764" s="557"/>
      <c r="AI764" s="557"/>
      <c r="AJ764" s="557"/>
      <c r="AK764" s="557"/>
      <c r="AL764" s="557"/>
      <c r="AM764" s="557"/>
      <c r="AN764" s="558"/>
      <c r="AP764" s="87" t="s">
        <v>859</v>
      </c>
      <c r="AT764" s="559" t="str">
        <f t="shared" ca="1" si="138"/>
        <v>AN</v>
      </c>
      <c r="AU764" s="559">
        <f t="shared" si="141"/>
        <v>729</v>
      </c>
      <c r="AV764" s="285" t="str">
        <f t="shared" ca="1" si="139"/>
        <v>AN729</v>
      </c>
      <c r="AW764" s="293">
        <v>7</v>
      </c>
      <c r="AX764" s="285" t="str">
        <f t="shared" ca="1" si="142"/>
        <v>7. Ownership - Capital Costs</v>
      </c>
      <c r="AY764" s="293" t="s">
        <v>1570</v>
      </c>
      <c r="AZ764" s="285" t="s">
        <v>1605</v>
      </c>
      <c r="BA764" s="285" t="s">
        <v>1572</v>
      </c>
      <c r="BB764" s="285" t="str">
        <f t="shared" ca="1" si="140"/>
        <v>7_AN729_Contingency_Additional_Info</v>
      </c>
      <c r="BC764" s="293" t="s">
        <v>255</v>
      </c>
      <c r="BD764" s="293">
        <v>100</v>
      </c>
      <c r="BF764" s="293" t="s">
        <v>84</v>
      </c>
      <c r="BG764" s="293" t="s">
        <v>84</v>
      </c>
    </row>
    <row r="765" spans="1:59" ht="13.5" thickBot="1">
      <c r="A765" s="197">
        <f>+A729+1</f>
        <v>23</v>
      </c>
      <c r="B765" s="763"/>
      <c r="C765" s="247" t="s">
        <v>1606</v>
      </c>
      <c r="D765" s="764" t="s">
        <v>1569</v>
      </c>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540"/>
      <c r="AD765" s="541"/>
      <c r="AE765" s="541"/>
      <c r="AF765" s="541"/>
      <c r="AG765" s="541"/>
      <c r="AH765" s="541"/>
      <c r="AI765" s="541"/>
      <c r="AJ765" s="541"/>
      <c r="AK765" s="541"/>
      <c r="AL765" s="541"/>
      <c r="AM765" s="541"/>
      <c r="AN765" s="246"/>
      <c r="AR765" s="87" t="s">
        <v>40</v>
      </c>
      <c r="AS765" s="560" t="str">
        <f ca="1">SUBSTITUTE(CELL("address",E765),"$","")</f>
        <v>E765</v>
      </c>
      <c r="AT765" s="561" t="str">
        <f ca="1">CHAR(CODE(AS765))</f>
        <v>E</v>
      </c>
      <c r="AU765" s="561">
        <f>ROW(AS765)</f>
        <v>765</v>
      </c>
      <c r="AV765" s="562" t="str">
        <f ca="1">CONCATENATE(AT765&amp;AU765)</f>
        <v>E765</v>
      </c>
      <c r="AW765" s="555">
        <f t="shared" ref="AW765:AW799" si="143">$AW$5</f>
        <v>7</v>
      </c>
      <c r="AX765" s="562" t="str">
        <f t="shared" ca="1" si="142"/>
        <v>7. Ownership - Capital Costs</v>
      </c>
      <c r="AY765" s="555" t="s">
        <v>1570</v>
      </c>
      <c r="AZ765" s="562" t="s">
        <v>1607</v>
      </c>
      <c r="BA765" s="562">
        <v>2020</v>
      </c>
      <c r="BB765" s="562" t="str">
        <f ca="1">AW765&amp;"_"&amp;AV765&amp;"_"&amp;AZ765&amp;"_"&amp;BA765</f>
        <v>7_E765_Initial_working_capital_2020</v>
      </c>
      <c r="BC765" s="562" t="s">
        <v>574</v>
      </c>
      <c r="BD765" s="562"/>
      <c r="BE765" s="555" t="str">
        <f t="shared" ref="BE765:BE799" si="144">"&gt;=0"</f>
        <v>&gt;=0</v>
      </c>
      <c r="BF765" s="555" t="s">
        <v>84</v>
      </c>
      <c r="BG765" s="555" t="s">
        <v>84</v>
      </c>
    </row>
    <row r="766" spans="1:59" ht="13.5" hidden="1" thickBot="1">
      <c r="A766" s="197"/>
      <c r="B766" s="763"/>
      <c r="C766" s="247"/>
      <c r="D766" s="764"/>
      <c r="E766" s="556"/>
      <c r="F766" s="556"/>
      <c r="G766" s="556"/>
      <c r="H766" s="556"/>
      <c r="I766" s="556"/>
      <c r="J766" s="556"/>
      <c r="K766" s="556"/>
      <c r="L766" s="556"/>
      <c r="M766" s="556"/>
      <c r="N766" s="556"/>
      <c r="O766" s="556"/>
      <c r="P766" s="556"/>
      <c r="Q766" s="556"/>
      <c r="R766" s="556"/>
      <c r="S766" s="556"/>
      <c r="T766" s="556"/>
      <c r="U766" s="556"/>
      <c r="V766" s="556"/>
      <c r="W766" s="556"/>
      <c r="X766" s="556"/>
      <c r="Y766" s="556"/>
      <c r="Z766" s="556"/>
      <c r="AA766" s="556"/>
      <c r="AB766" s="556"/>
      <c r="AC766" s="556"/>
      <c r="AD766" s="557"/>
      <c r="AE766" s="557"/>
      <c r="AF766" s="557"/>
      <c r="AG766" s="557"/>
      <c r="AH766" s="557"/>
      <c r="AI766" s="557"/>
      <c r="AJ766" s="557"/>
      <c r="AK766" s="557"/>
      <c r="AL766" s="557"/>
      <c r="AM766" s="557"/>
      <c r="AN766" s="558"/>
      <c r="AP766" s="87" t="s">
        <v>859</v>
      </c>
      <c r="AT766" s="559" t="str">
        <f t="shared" ref="AT766:AT800" ca="1" si="145">IF(AT765="Z","AA",IF(LEN(AT765)=1,CHAR(CODE(AT765)+1),IF(RIGHT(AT765,1)="Z",CHAR(CODE(LEFT(AT765,1))+1),LEFT(AT765,1))&amp;CHAR(65+MOD(CODE(RIGHT(AT765,1))+1-65,26))))</f>
        <v>F</v>
      </c>
      <c r="AU766" s="559">
        <f>AU765</f>
        <v>765</v>
      </c>
      <c r="AV766" s="285" t="str">
        <f t="shared" ref="AV766:AV800" ca="1" si="146">CONCATENATE(AT766&amp;AU766)</f>
        <v>F765</v>
      </c>
      <c r="AW766" s="293">
        <f t="shared" si="143"/>
        <v>7</v>
      </c>
      <c r="AX766" s="285" t="str">
        <f t="shared" ca="1" si="142"/>
        <v>7. Ownership - Capital Costs</v>
      </c>
      <c r="AY766" s="293" t="s">
        <v>1570</v>
      </c>
      <c r="AZ766" s="285" t="s">
        <v>1607</v>
      </c>
      <c r="BA766" s="285">
        <v>2021</v>
      </c>
      <c r="BB766" s="285" t="str">
        <f t="shared" ref="BB766:BB800" ca="1" si="147">AW766&amp;"_"&amp;AV766&amp;"_"&amp;AZ766&amp;"_"&amp;BA766</f>
        <v>7_F765_Initial_working_capital_2021</v>
      </c>
      <c r="BC766" s="285" t="s">
        <v>574</v>
      </c>
      <c r="BD766" s="285"/>
      <c r="BE766" s="293" t="str">
        <f t="shared" si="144"/>
        <v>&gt;=0</v>
      </c>
      <c r="BF766" s="293" t="s">
        <v>84</v>
      </c>
      <c r="BG766" s="293" t="s">
        <v>84</v>
      </c>
    </row>
    <row r="767" spans="1:59" ht="13.5" hidden="1" thickBot="1">
      <c r="A767" s="197"/>
      <c r="B767" s="763"/>
      <c r="C767" s="247"/>
      <c r="D767" s="764"/>
      <c r="E767" s="556"/>
      <c r="F767" s="556"/>
      <c r="G767" s="556"/>
      <c r="H767" s="556"/>
      <c r="I767" s="556"/>
      <c r="J767" s="556"/>
      <c r="K767" s="556"/>
      <c r="L767" s="556"/>
      <c r="M767" s="556"/>
      <c r="N767" s="556"/>
      <c r="O767" s="556"/>
      <c r="P767" s="556"/>
      <c r="Q767" s="556"/>
      <c r="R767" s="556"/>
      <c r="S767" s="556"/>
      <c r="T767" s="556"/>
      <c r="U767" s="556"/>
      <c r="V767" s="556"/>
      <c r="W767" s="556"/>
      <c r="X767" s="556"/>
      <c r="Y767" s="556"/>
      <c r="Z767" s="556"/>
      <c r="AA767" s="556"/>
      <c r="AB767" s="556"/>
      <c r="AC767" s="556"/>
      <c r="AD767" s="557"/>
      <c r="AE767" s="557"/>
      <c r="AF767" s="557"/>
      <c r="AG767" s="557"/>
      <c r="AH767" s="557"/>
      <c r="AI767" s="557"/>
      <c r="AJ767" s="557"/>
      <c r="AK767" s="557"/>
      <c r="AL767" s="557"/>
      <c r="AM767" s="557"/>
      <c r="AN767" s="558"/>
      <c r="AP767" s="87" t="s">
        <v>859</v>
      </c>
      <c r="AT767" s="559" t="str">
        <f t="shared" ca="1" si="145"/>
        <v>G</v>
      </c>
      <c r="AU767" s="559">
        <f t="shared" ref="AU767:AU800" si="148">AU766</f>
        <v>765</v>
      </c>
      <c r="AV767" s="285" t="str">
        <f t="shared" ca="1" si="146"/>
        <v>G765</v>
      </c>
      <c r="AW767" s="293">
        <f t="shared" si="143"/>
        <v>7</v>
      </c>
      <c r="AX767" s="285" t="str">
        <f t="shared" ca="1" si="142"/>
        <v>7. Ownership - Capital Costs</v>
      </c>
      <c r="AY767" s="293" t="s">
        <v>1570</v>
      </c>
      <c r="AZ767" s="285" t="s">
        <v>1607</v>
      </c>
      <c r="BA767" s="285">
        <v>2022</v>
      </c>
      <c r="BB767" s="285" t="str">
        <f t="shared" ca="1" si="147"/>
        <v>7_G765_Initial_working_capital_2022</v>
      </c>
      <c r="BC767" s="285" t="s">
        <v>574</v>
      </c>
      <c r="BD767" s="285"/>
      <c r="BE767" s="293" t="str">
        <f t="shared" si="144"/>
        <v>&gt;=0</v>
      </c>
      <c r="BF767" s="293" t="s">
        <v>84</v>
      </c>
      <c r="BG767" s="293" t="s">
        <v>84</v>
      </c>
    </row>
    <row r="768" spans="1:59" ht="13.5" hidden="1" thickBot="1">
      <c r="A768" s="197"/>
      <c r="B768" s="763"/>
      <c r="C768" s="247"/>
      <c r="D768" s="764"/>
      <c r="E768" s="556"/>
      <c r="F768" s="556"/>
      <c r="G768" s="556"/>
      <c r="H768" s="556"/>
      <c r="I768" s="556"/>
      <c r="J768" s="556"/>
      <c r="K768" s="556"/>
      <c r="L768" s="556"/>
      <c r="M768" s="556"/>
      <c r="N768" s="556"/>
      <c r="O768" s="556"/>
      <c r="P768" s="556"/>
      <c r="Q768" s="556"/>
      <c r="R768" s="556"/>
      <c r="S768" s="556"/>
      <c r="T768" s="556"/>
      <c r="U768" s="556"/>
      <c r="V768" s="556"/>
      <c r="W768" s="556"/>
      <c r="X768" s="556"/>
      <c r="Y768" s="556"/>
      <c r="Z768" s="556"/>
      <c r="AA768" s="556"/>
      <c r="AB768" s="556"/>
      <c r="AC768" s="556"/>
      <c r="AD768" s="557"/>
      <c r="AE768" s="557"/>
      <c r="AF768" s="557"/>
      <c r="AG768" s="557"/>
      <c r="AH768" s="557"/>
      <c r="AI768" s="557"/>
      <c r="AJ768" s="557"/>
      <c r="AK768" s="557"/>
      <c r="AL768" s="557"/>
      <c r="AM768" s="557"/>
      <c r="AN768" s="558"/>
      <c r="AP768" s="87" t="s">
        <v>859</v>
      </c>
      <c r="AT768" s="559" t="str">
        <f t="shared" ca="1" si="145"/>
        <v>H</v>
      </c>
      <c r="AU768" s="559">
        <f t="shared" si="148"/>
        <v>765</v>
      </c>
      <c r="AV768" s="285" t="str">
        <f t="shared" ca="1" si="146"/>
        <v>H765</v>
      </c>
      <c r="AW768" s="293">
        <f t="shared" si="143"/>
        <v>7</v>
      </c>
      <c r="AX768" s="285" t="str">
        <f t="shared" ca="1" si="142"/>
        <v>7. Ownership - Capital Costs</v>
      </c>
      <c r="AY768" s="293" t="s">
        <v>1570</v>
      </c>
      <c r="AZ768" s="285" t="s">
        <v>1607</v>
      </c>
      <c r="BA768" s="285">
        <v>2023</v>
      </c>
      <c r="BB768" s="285" t="str">
        <f t="shared" ca="1" si="147"/>
        <v>7_H765_Initial_working_capital_2023</v>
      </c>
      <c r="BC768" s="285" t="s">
        <v>574</v>
      </c>
      <c r="BD768" s="285"/>
      <c r="BE768" s="293" t="str">
        <f t="shared" si="144"/>
        <v>&gt;=0</v>
      </c>
      <c r="BF768" s="293" t="s">
        <v>84</v>
      </c>
      <c r="BG768" s="293" t="s">
        <v>84</v>
      </c>
    </row>
    <row r="769" spans="1:59" ht="13.5" hidden="1" thickBot="1">
      <c r="A769" s="197"/>
      <c r="B769" s="763"/>
      <c r="C769" s="247"/>
      <c r="D769" s="764"/>
      <c r="E769" s="556"/>
      <c r="F769" s="556"/>
      <c r="G769" s="556"/>
      <c r="H769" s="556"/>
      <c r="I769" s="556"/>
      <c r="J769" s="556"/>
      <c r="K769" s="556"/>
      <c r="L769" s="556"/>
      <c r="M769" s="556"/>
      <c r="N769" s="556"/>
      <c r="O769" s="556"/>
      <c r="P769" s="556"/>
      <c r="Q769" s="556"/>
      <c r="R769" s="556"/>
      <c r="S769" s="556"/>
      <c r="T769" s="556"/>
      <c r="U769" s="556"/>
      <c r="V769" s="556"/>
      <c r="W769" s="556"/>
      <c r="X769" s="556"/>
      <c r="Y769" s="556"/>
      <c r="Z769" s="556"/>
      <c r="AA769" s="556"/>
      <c r="AB769" s="556"/>
      <c r="AC769" s="556"/>
      <c r="AD769" s="557"/>
      <c r="AE769" s="557"/>
      <c r="AF769" s="557"/>
      <c r="AG769" s="557"/>
      <c r="AH769" s="557"/>
      <c r="AI769" s="557"/>
      <c r="AJ769" s="557"/>
      <c r="AK769" s="557"/>
      <c r="AL769" s="557"/>
      <c r="AM769" s="557"/>
      <c r="AN769" s="558"/>
      <c r="AP769" s="87" t="s">
        <v>859</v>
      </c>
      <c r="AT769" s="559" t="str">
        <f t="shared" ca="1" si="145"/>
        <v>I</v>
      </c>
      <c r="AU769" s="559">
        <f t="shared" si="148"/>
        <v>765</v>
      </c>
      <c r="AV769" s="285" t="str">
        <f t="shared" ca="1" si="146"/>
        <v>I765</v>
      </c>
      <c r="AW769" s="293">
        <f t="shared" si="143"/>
        <v>7</v>
      </c>
      <c r="AX769" s="285" t="str">
        <f t="shared" ca="1" si="142"/>
        <v>7. Ownership - Capital Costs</v>
      </c>
      <c r="AY769" s="293" t="s">
        <v>1570</v>
      </c>
      <c r="AZ769" s="285" t="s">
        <v>1607</v>
      </c>
      <c r="BA769" s="285">
        <v>2024</v>
      </c>
      <c r="BB769" s="285" t="str">
        <f t="shared" ca="1" si="147"/>
        <v>7_I765_Initial_working_capital_2024</v>
      </c>
      <c r="BC769" s="285" t="s">
        <v>574</v>
      </c>
      <c r="BD769" s="285"/>
      <c r="BE769" s="293" t="str">
        <f t="shared" si="144"/>
        <v>&gt;=0</v>
      </c>
      <c r="BF769" s="293" t="s">
        <v>84</v>
      </c>
      <c r="BG769" s="293" t="s">
        <v>84</v>
      </c>
    </row>
    <row r="770" spans="1:59" ht="13.5" hidden="1" thickBot="1">
      <c r="A770" s="197"/>
      <c r="B770" s="763"/>
      <c r="C770" s="247"/>
      <c r="D770" s="764"/>
      <c r="E770" s="556"/>
      <c r="F770" s="556"/>
      <c r="G770" s="556"/>
      <c r="H770" s="556"/>
      <c r="I770" s="556"/>
      <c r="J770" s="556"/>
      <c r="K770" s="556"/>
      <c r="L770" s="556"/>
      <c r="M770" s="556"/>
      <c r="N770" s="556"/>
      <c r="O770" s="556"/>
      <c r="P770" s="556"/>
      <c r="Q770" s="556"/>
      <c r="R770" s="556"/>
      <c r="S770" s="556"/>
      <c r="T770" s="556"/>
      <c r="U770" s="556"/>
      <c r="V770" s="556"/>
      <c r="W770" s="556"/>
      <c r="X770" s="556"/>
      <c r="Y770" s="556"/>
      <c r="Z770" s="556"/>
      <c r="AA770" s="556"/>
      <c r="AB770" s="556"/>
      <c r="AC770" s="556"/>
      <c r="AD770" s="557"/>
      <c r="AE770" s="557"/>
      <c r="AF770" s="557"/>
      <c r="AG770" s="557"/>
      <c r="AH770" s="557"/>
      <c r="AI770" s="557"/>
      <c r="AJ770" s="557"/>
      <c r="AK770" s="557"/>
      <c r="AL770" s="557"/>
      <c r="AM770" s="557"/>
      <c r="AN770" s="558"/>
      <c r="AP770" s="87" t="s">
        <v>859</v>
      </c>
      <c r="AT770" s="559" t="str">
        <f t="shared" ca="1" si="145"/>
        <v>J</v>
      </c>
      <c r="AU770" s="559">
        <f t="shared" si="148"/>
        <v>765</v>
      </c>
      <c r="AV770" s="285" t="str">
        <f t="shared" ca="1" si="146"/>
        <v>J765</v>
      </c>
      <c r="AW770" s="293">
        <f t="shared" si="143"/>
        <v>7</v>
      </c>
      <c r="AX770" s="285" t="str">
        <f t="shared" ca="1" si="142"/>
        <v>7. Ownership - Capital Costs</v>
      </c>
      <c r="AY770" s="293" t="s">
        <v>1570</v>
      </c>
      <c r="AZ770" s="285" t="s">
        <v>1607</v>
      </c>
      <c r="BA770" s="285">
        <v>2025</v>
      </c>
      <c r="BB770" s="285" t="str">
        <f t="shared" ca="1" si="147"/>
        <v>7_J765_Initial_working_capital_2025</v>
      </c>
      <c r="BC770" s="285" t="s">
        <v>574</v>
      </c>
      <c r="BD770" s="285"/>
      <c r="BE770" s="293" t="str">
        <f t="shared" si="144"/>
        <v>&gt;=0</v>
      </c>
      <c r="BF770" s="293" t="s">
        <v>84</v>
      </c>
      <c r="BG770" s="293" t="s">
        <v>84</v>
      </c>
    </row>
    <row r="771" spans="1:59" ht="13.5" hidden="1" thickBot="1">
      <c r="A771" s="197"/>
      <c r="B771" s="763"/>
      <c r="C771" s="247"/>
      <c r="D771" s="764"/>
      <c r="E771" s="556"/>
      <c r="F771" s="556"/>
      <c r="G771" s="556"/>
      <c r="H771" s="556"/>
      <c r="I771" s="556"/>
      <c r="J771" s="556"/>
      <c r="K771" s="556"/>
      <c r="L771" s="556"/>
      <c r="M771" s="556"/>
      <c r="N771" s="556"/>
      <c r="O771" s="556"/>
      <c r="P771" s="556"/>
      <c r="Q771" s="556"/>
      <c r="R771" s="556"/>
      <c r="S771" s="556"/>
      <c r="T771" s="556"/>
      <c r="U771" s="556"/>
      <c r="V771" s="556"/>
      <c r="W771" s="556"/>
      <c r="X771" s="556"/>
      <c r="Y771" s="556"/>
      <c r="Z771" s="556"/>
      <c r="AA771" s="556"/>
      <c r="AB771" s="556"/>
      <c r="AC771" s="556"/>
      <c r="AD771" s="557"/>
      <c r="AE771" s="557"/>
      <c r="AF771" s="557"/>
      <c r="AG771" s="557"/>
      <c r="AH771" s="557"/>
      <c r="AI771" s="557"/>
      <c r="AJ771" s="557"/>
      <c r="AK771" s="557"/>
      <c r="AL771" s="557"/>
      <c r="AM771" s="557"/>
      <c r="AN771" s="558"/>
      <c r="AP771" s="87" t="s">
        <v>859</v>
      </c>
      <c r="AT771" s="559" t="str">
        <f t="shared" ca="1" si="145"/>
        <v>K</v>
      </c>
      <c r="AU771" s="559">
        <f t="shared" si="148"/>
        <v>765</v>
      </c>
      <c r="AV771" s="285" t="str">
        <f t="shared" ca="1" si="146"/>
        <v>K765</v>
      </c>
      <c r="AW771" s="293">
        <f t="shared" si="143"/>
        <v>7</v>
      </c>
      <c r="AX771" s="285" t="str">
        <f t="shared" ca="1" si="142"/>
        <v>7. Ownership - Capital Costs</v>
      </c>
      <c r="AY771" s="293" t="s">
        <v>1570</v>
      </c>
      <c r="AZ771" s="285" t="s">
        <v>1607</v>
      </c>
      <c r="BA771" s="285">
        <v>2026</v>
      </c>
      <c r="BB771" s="285" t="str">
        <f t="shared" ca="1" si="147"/>
        <v>7_K765_Initial_working_capital_2026</v>
      </c>
      <c r="BC771" s="285" t="s">
        <v>574</v>
      </c>
      <c r="BD771" s="285"/>
      <c r="BE771" s="293" t="str">
        <f t="shared" si="144"/>
        <v>&gt;=0</v>
      </c>
      <c r="BF771" s="293" t="s">
        <v>84</v>
      </c>
      <c r="BG771" s="293" t="s">
        <v>84</v>
      </c>
    </row>
    <row r="772" spans="1:59" ht="13.5" hidden="1" thickBot="1">
      <c r="A772" s="197"/>
      <c r="B772" s="763"/>
      <c r="C772" s="247"/>
      <c r="D772" s="764"/>
      <c r="E772" s="556"/>
      <c r="F772" s="556"/>
      <c r="G772" s="556"/>
      <c r="H772" s="556"/>
      <c r="I772" s="556"/>
      <c r="J772" s="556"/>
      <c r="K772" s="556"/>
      <c r="L772" s="556"/>
      <c r="M772" s="556"/>
      <c r="N772" s="556"/>
      <c r="O772" s="556"/>
      <c r="P772" s="556"/>
      <c r="Q772" s="556"/>
      <c r="R772" s="556"/>
      <c r="S772" s="556"/>
      <c r="T772" s="556"/>
      <c r="U772" s="556"/>
      <c r="V772" s="556"/>
      <c r="W772" s="556"/>
      <c r="X772" s="556"/>
      <c r="Y772" s="556"/>
      <c r="Z772" s="556"/>
      <c r="AA772" s="556"/>
      <c r="AB772" s="556"/>
      <c r="AC772" s="556"/>
      <c r="AD772" s="557"/>
      <c r="AE772" s="557"/>
      <c r="AF772" s="557"/>
      <c r="AG772" s="557"/>
      <c r="AH772" s="557"/>
      <c r="AI772" s="557"/>
      <c r="AJ772" s="557"/>
      <c r="AK772" s="557"/>
      <c r="AL772" s="557"/>
      <c r="AM772" s="557"/>
      <c r="AN772" s="558"/>
      <c r="AP772" s="87" t="s">
        <v>859</v>
      </c>
      <c r="AT772" s="559" t="str">
        <f t="shared" ca="1" si="145"/>
        <v>L</v>
      </c>
      <c r="AU772" s="559">
        <f t="shared" si="148"/>
        <v>765</v>
      </c>
      <c r="AV772" s="285" t="str">
        <f t="shared" ca="1" si="146"/>
        <v>L765</v>
      </c>
      <c r="AW772" s="293">
        <f t="shared" si="143"/>
        <v>7</v>
      </c>
      <c r="AX772" s="285" t="str">
        <f t="shared" ca="1" si="142"/>
        <v>7. Ownership - Capital Costs</v>
      </c>
      <c r="AY772" s="293" t="s">
        <v>1570</v>
      </c>
      <c r="AZ772" s="285" t="s">
        <v>1607</v>
      </c>
      <c r="BA772" s="285">
        <v>2027</v>
      </c>
      <c r="BB772" s="285" t="str">
        <f t="shared" ca="1" si="147"/>
        <v>7_L765_Initial_working_capital_2027</v>
      </c>
      <c r="BC772" s="285" t="s">
        <v>574</v>
      </c>
      <c r="BD772" s="285"/>
      <c r="BE772" s="293" t="str">
        <f t="shared" si="144"/>
        <v>&gt;=0</v>
      </c>
      <c r="BF772" s="293" t="s">
        <v>84</v>
      </c>
      <c r="BG772" s="293" t="s">
        <v>84</v>
      </c>
    </row>
    <row r="773" spans="1:59" ht="13.5" hidden="1" thickBot="1">
      <c r="A773" s="197"/>
      <c r="B773" s="763"/>
      <c r="C773" s="247"/>
      <c r="D773" s="764"/>
      <c r="E773" s="556"/>
      <c r="F773" s="556"/>
      <c r="G773" s="556"/>
      <c r="H773" s="556"/>
      <c r="I773" s="556"/>
      <c r="J773" s="556"/>
      <c r="K773" s="556"/>
      <c r="L773" s="556"/>
      <c r="M773" s="556"/>
      <c r="N773" s="556"/>
      <c r="O773" s="556"/>
      <c r="P773" s="556"/>
      <c r="Q773" s="556"/>
      <c r="R773" s="556"/>
      <c r="S773" s="556"/>
      <c r="T773" s="556"/>
      <c r="U773" s="556"/>
      <c r="V773" s="556"/>
      <c r="W773" s="556"/>
      <c r="X773" s="556"/>
      <c r="Y773" s="556"/>
      <c r="Z773" s="556"/>
      <c r="AA773" s="556"/>
      <c r="AB773" s="556"/>
      <c r="AC773" s="556"/>
      <c r="AD773" s="557"/>
      <c r="AE773" s="557"/>
      <c r="AF773" s="557"/>
      <c r="AG773" s="557"/>
      <c r="AH773" s="557"/>
      <c r="AI773" s="557"/>
      <c r="AJ773" s="557"/>
      <c r="AK773" s="557"/>
      <c r="AL773" s="557"/>
      <c r="AM773" s="557"/>
      <c r="AN773" s="558"/>
      <c r="AP773" s="87" t="s">
        <v>859</v>
      </c>
      <c r="AT773" s="559" t="str">
        <f t="shared" ca="1" si="145"/>
        <v>M</v>
      </c>
      <c r="AU773" s="559">
        <f t="shared" si="148"/>
        <v>765</v>
      </c>
      <c r="AV773" s="285" t="str">
        <f t="shared" ca="1" si="146"/>
        <v>M765</v>
      </c>
      <c r="AW773" s="293">
        <f t="shared" si="143"/>
        <v>7</v>
      </c>
      <c r="AX773" s="285" t="str">
        <f t="shared" ca="1" si="142"/>
        <v>7. Ownership - Capital Costs</v>
      </c>
      <c r="AY773" s="293" t="s">
        <v>1570</v>
      </c>
      <c r="AZ773" s="285" t="s">
        <v>1607</v>
      </c>
      <c r="BA773" s="285">
        <v>2028</v>
      </c>
      <c r="BB773" s="285" t="str">
        <f t="shared" ca="1" si="147"/>
        <v>7_M765_Initial_working_capital_2028</v>
      </c>
      <c r="BC773" s="285" t="s">
        <v>574</v>
      </c>
      <c r="BD773" s="285"/>
      <c r="BE773" s="293" t="str">
        <f t="shared" si="144"/>
        <v>&gt;=0</v>
      </c>
      <c r="BF773" s="293" t="s">
        <v>84</v>
      </c>
      <c r="BG773" s="293" t="s">
        <v>84</v>
      </c>
    </row>
    <row r="774" spans="1:59" ht="13.5" hidden="1" thickBot="1">
      <c r="A774" s="197"/>
      <c r="B774" s="763"/>
      <c r="C774" s="247"/>
      <c r="D774" s="764"/>
      <c r="E774" s="556"/>
      <c r="F774" s="556"/>
      <c r="G774" s="556"/>
      <c r="H774" s="556"/>
      <c r="I774" s="556"/>
      <c r="J774" s="556"/>
      <c r="K774" s="556"/>
      <c r="L774" s="556"/>
      <c r="M774" s="556"/>
      <c r="N774" s="556"/>
      <c r="O774" s="556"/>
      <c r="P774" s="556"/>
      <c r="Q774" s="556"/>
      <c r="R774" s="556"/>
      <c r="S774" s="556"/>
      <c r="T774" s="556"/>
      <c r="U774" s="556"/>
      <c r="V774" s="556"/>
      <c r="W774" s="556"/>
      <c r="X774" s="556"/>
      <c r="Y774" s="556"/>
      <c r="Z774" s="556"/>
      <c r="AA774" s="556"/>
      <c r="AB774" s="556"/>
      <c r="AC774" s="556"/>
      <c r="AD774" s="557"/>
      <c r="AE774" s="557"/>
      <c r="AF774" s="557"/>
      <c r="AG774" s="557"/>
      <c r="AH774" s="557"/>
      <c r="AI774" s="557"/>
      <c r="AJ774" s="557"/>
      <c r="AK774" s="557"/>
      <c r="AL774" s="557"/>
      <c r="AM774" s="557"/>
      <c r="AN774" s="558"/>
      <c r="AP774" s="87" t="s">
        <v>859</v>
      </c>
      <c r="AT774" s="559" t="str">
        <f t="shared" ca="1" si="145"/>
        <v>N</v>
      </c>
      <c r="AU774" s="559">
        <f t="shared" si="148"/>
        <v>765</v>
      </c>
      <c r="AV774" s="285" t="str">
        <f t="shared" ca="1" si="146"/>
        <v>N765</v>
      </c>
      <c r="AW774" s="293">
        <f t="shared" si="143"/>
        <v>7</v>
      </c>
      <c r="AX774" s="285" t="str">
        <f t="shared" ca="1" si="142"/>
        <v>7. Ownership - Capital Costs</v>
      </c>
      <c r="AY774" s="293" t="s">
        <v>1570</v>
      </c>
      <c r="AZ774" s="285" t="s">
        <v>1607</v>
      </c>
      <c r="BA774" s="285">
        <v>2029</v>
      </c>
      <c r="BB774" s="285" t="str">
        <f t="shared" ca="1" si="147"/>
        <v>7_N765_Initial_working_capital_2029</v>
      </c>
      <c r="BC774" s="285" t="s">
        <v>574</v>
      </c>
      <c r="BD774" s="285"/>
      <c r="BE774" s="293" t="str">
        <f t="shared" si="144"/>
        <v>&gt;=0</v>
      </c>
      <c r="BF774" s="293" t="s">
        <v>84</v>
      </c>
      <c r="BG774" s="293" t="s">
        <v>84</v>
      </c>
    </row>
    <row r="775" spans="1:59" ht="13.5" hidden="1" thickBot="1">
      <c r="A775" s="197"/>
      <c r="B775" s="763"/>
      <c r="C775" s="247"/>
      <c r="D775" s="764"/>
      <c r="E775" s="556"/>
      <c r="F775" s="556"/>
      <c r="G775" s="556"/>
      <c r="H775" s="556"/>
      <c r="I775" s="556"/>
      <c r="J775" s="556"/>
      <c r="K775" s="556"/>
      <c r="L775" s="556"/>
      <c r="M775" s="556"/>
      <c r="N775" s="556"/>
      <c r="O775" s="556"/>
      <c r="P775" s="556"/>
      <c r="Q775" s="556"/>
      <c r="R775" s="556"/>
      <c r="S775" s="556"/>
      <c r="T775" s="556"/>
      <c r="U775" s="556"/>
      <c r="V775" s="556"/>
      <c r="W775" s="556"/>
      <c r="X775" s="556"/>
      <c r="Y775" s="556"/>
      <c r="Z775" s="556"/>
      <c r="AA775" s="556"/>
      <c r="AB775" s="556"/>
      <c r="AC775" s="556"/>
      <c r="AD775" s="557"/>
      <c r="AE775" s="557"/>
      <c r="AF775" s="557"/>
      <c r="AG775" s="557"/>
      <c r="AH775" s="557"/>
      <c r="AI775" s="557"/>
      <c r="AJ775" s="557"/>
      <c r="AK775" s="557"/>
      <c r="AL775" s="557"/>
      <c r="AM775" s="557"/>
      <c r="AN775" s="558"/>
      <c r="AP775" s="87" t="s">
        <v>859</v>
      </c>
      <c r="AT775" s="559" t="str">
        <f t="shared" ca="1" si="145"/>
        <v>O</v>
      </c>
      <c r="AU775" s="559">
        <f t="shared" si="148"/>
        <v>765</v>
      </c>
      <c r="AV775" s="285" t="str">
        <f t="shared" ca="1" si="146"/>
        <v>O765</v>
      </c>
      <c r="AW775" s="293">
        <f t="shared" si="143"/>
        <v>7</v>
      </c>
      <c r="AX775" s="285" t="str">
        <f t="shared" ca="1" si="142"/>
        <v>7. Ownership - Capital Costs</v>
      </c>
      <c r="AY775" s="293" t="s">
        <v>1570</v>
      </c>
      <c r="AZ775" s="285" t="s">
        <v>1607</v>
      </c>
      <c r="BA775" s="285">
        <v>2030</v>
      </c>
      <c r="BB775" s="285" t="str">
        <f t="shared" ca="1" si="147"/>
        <v>7_O765_Initial_working_capital_2030</v>
      </c>
      <c r="BC775" s="285" t="s">
        <v>574</v>
      </c>
      <c r="BD775" s="285"/>
      <c r="BE775" s="293" t="str">
        <f t="shared" si="144"/>
        <v>&gt;=0</v>
      </c>
      <c r="BF775" s="293" t="s">
        <v>84</v>
      </c>
      <c r="BG775" s="293" t="s">
        <v>84</v>
      </c>
    </row>
    <row r="776" spans="1:59" ht="13.5" hidden="1" thickBot="1">
      <c r="A776" s="197"/>
      <c r="B776" s="763"/>
      <c r="C776" s="247"/>
      <c r="D776" s="764"/>
      <c r="E776" s="556"/>
      <c r="F776" s="556"/>
      <c r="G776" s="556"/>
      <c r="H776" s="556"/>
      <c r="I776" s="556"/>
      <c r="J776" s="556"/>
      <c r="K776" s="556"/>
      <c r="L776" s="556"/>
      <c r="M776" s="556"/>
      <c r="N776" s="556"/>
      <c r="O776" s="556"/>
      <c r="P776" s="556"/>
      <c r="Q776" s="556"/>
      <c r="R776" s="556"/>
      <c r="S776" s="556"/>
      <c r="T776" s="556"/>
      <c r="U776" s="556"/>
      <c r="V776" s="556"/>
      <c r="W776" s="556"/>
      <c r="X776" s="556"/>
      <c r="Y776" s="556"/>
      <c r="Z776" s="556"/>
      <c r="AA776" s="556"/>
      <c r="AB776" s="556"/>
      <c r="AC776" s="556"/>
      <c r="AD776" s="557"/>
      <c r="AE776" s="557"/>
      <c r="AF776" s="557"/>
      <c r="AG776" s="557"/>
      <c r="AH776" s="557"/>
      <c r="AI776" s="557"/>
      <c r="AJ776" s="557"/>
      <c r="AK776" s="557"/>
      <c r="AL776" s="557"/>
      <c r="AM776" s="557"/>
      <c r="AN776" s="558"/>
      <c r="AP776" s="87" t="s">
        <v>859</v>
      </c>
      <c r="AT776" s="559" t="str">
        <f t="shared" ca="1" si="145"/>
        <v>P</v>
      </c>
      <c r="AU776" s="559">
        <f t="shared" si="148"/>
        <v>765</v>
      </c>
      <c r="AV776" s="285" t="str">
        <f t="shared" ca="1" si="146"/>
        <v>P765</v>
      </c>
      <c r="AW776" s="293">
        <f t="shared" si="143"/>
        <v>7</v>
      </c>
      <c r="AX776" s="285" t="str">
        <f t="shared" ca="1" si="142"/>
        <v>7. Ownership - Capital Costs</v>
      </c>
      <c r="AY776" s="293" t="s">
        <v>1570</v>
      </c>
      <c r="AZ776" s="285" t="s">
        <v>1607</v>
      </c>
      <c r="BA776" s="285">
        <v>2031</v>
      </c>
      <c r="BB776" s="285" t="str">
        <f t="shared" ca="1" si="147"/>
        <v>7_P765_Initial_working_capital_2031</v>
      </c>
      <c r="BC776" s="285" t="s">
        <v>574</v>
      </c>
      <c r="BD776" s="285"/>
      <c r="BE776" s="293" t="str">
        <f t="shared" si="144"/>
        <v>&gt;=0</v>
      </c>
      <c r="BF776" s="293" t="s">
        <v>84</v>
      </c>
      <c r="BG776" s="293" t="s">
        <v>84</v>
      </c>
    </row>
    <row r="777" spans="1:59" ht="13.5" hidden="1" thickBot="1">
      <c r="A777" s="197"/>
      <c r="B777" s="763"/>
      <c r="C777" s="247"/>
      <c r="D777" s="764"/>
      <c r="E777" s="556"/>
      <c r="F777" s="556"/>
      <c r="G777" s="556"/>
      <c r="H777" s="556"/>
      <c r="I777" s="556"/>
      <c r="J777" s="556"/>
      <c r="K777" s="556"/>
      <c r="L777" s="556"/>
      <c r="M777" s="556"/>
      <c r="N777" s="556"/>
      <c r="O777" s="556"/>
      <c r="P777" s="556"/>
      <c r="Q777" s="556"/>
      <c r="R777" s="556"/>
      <c r="S777" s="556"/>
      <c r="T777" s="556"/>
      <c r="U777" s="556"/>
      <c r="V777" s="556"/>
      <c r="W777" s="556"/>
      <c r="X777" s="556"/>
      <c r="Y777" s="556"/>
      <c r="Z777" s="556"/>
      <c r="AA777" s="556"/>
      <c r="AB777" s="556"/>
      <c r="AC777" s="556"/>
      <c r="AD777" s="557"/>
      <c r="AE777" s="557"/>
      <c r="AF777" s="557"/>
      <c r="AG777" s="557"/>
      <c r="AH777" s="557"/>
      <c r="AI777" s="557"/>
      <c r="AJ777" s="557"/>
      <c r="AK777" s="557"/>
      <c r="AL777" s="557"/>
      <c r="AM777" s="557"/>
      <c r="AN777" s="558"/>
      <c r="AP777" s="87" t="s">
        <v>859</v>
      </c>
      <c r="AT777" s="559" t="str">
        <f t="shared" ca="1" si="145"/>
        <v>Q</v>
      </c>
      <c r="AU777" s="559">
        <f t="shared" si="148"/>
        <v>765</v>
      </c>
      <c r="AV777" s="285" t="str">
        <f t="shared" ca="1" si="146"/>
        <v>Q765</v>
      </c>
      <c r="AW777" s="293">
        <f t="shared" si="143"/>
        <v>7</v>
      </c>
      <c r="AX777" s="285" t="str">
        <f t="shared" ca="1" si="142"/>
        <v>7. Ownership - Capital Costs</v>
      </c>
      <c r="AY777" s="293" t="s">
        <v>1570</v>
      </c>
      <c r="AZ777" s="285" t="s">
        <v>1607</v>
      </c>
      <c r="BA777" s="285">
        <v>2032</v>
      </c>
      <c r="BB777" s="285" t="str">
        <f t="shared" ca="1" si="147"/>
        <v>7_Q765_Initial_working_capital_2032</v>
      </c>
      <c r="BC777" s="285" t="s">
        <v>574</v>
      </c>
      <c r="BD777" s="285"/>
      <c r="BE777" s="293" t="str">
        <f t="shared" si="144"/>
        <v>&gt;=0</v>
      </c>
      <c r="BF777" s="293" t="s">
        <v>84</v>
      </c>
      <c r="BG777" s="293" t="s">
        <v>84</v>
      </c>
    </row>
    <row r="778" spans="1:59" ht="13.5" hidden="1" thickBot="1">
      <c r="A778" s="197"/>
      <c r="B778" s="763"/>
      <c r="C778" s="247"/>
      <c r="D778" s="764"/>
      <c r="E778" s="556"/>
      <c r="F778" s="556"/>
      <c r="G778" s="556"/>
      <c r="H778" s="556"/>
      <c r="I778" s="556"/>
      <c r="J778" s="556"/>
      <c r="K778" s="556"/>
      <c r="L778" s="556"/>
      <c r="M778" s="556"/>
      <c r="N778" s="556"/>
      <c r="O778" s="556"/>
      <c r="P778" s="556"/>
      <c r="Q778" s="556"/>
      <c r="R778" s="556"/>
      <c r="S778" s="556"/>
      <c r="T778" s="556"/>
      <c r="U778" s="556"/>
      <c r="V778" s="556"/>
      <c r="W778" s="556"/>
      <c r="X778" s="556"/>
      <c r="Y778" s="556"/>
      <c r="Z778" s="556"/>
      <c r="AA778" s="556"/>
      <c r="AB778" s="556"/>
      <c r="AC778" s="556"/>
      <c r="AD778" s="557"/>
      <c r="AE778" s="557"/>
      <c r="AF778" s="557"/>
      <c r="AG778" s="557"/>
      <c r="AH778" s="557"/>
      <c r="AI778" s="557"/>
      <c r="AJ778" s="557"/>
      <c r="AK778" s="557"/>
      <c r="AL778" s="557"/>
      <c r="AM778" s="557"/>
      <c r="AN778" s="558"/>
      <c r="AP778" s="87" t="s">
        <v>859</v>
      </c>
      <c r="AT778" s="559" t="str">
        <f t="shared" ca="1" si="145"/>
        <v>R</v>
      </c>
      <c r="AU778" s="559">
        <f t="shared" si="148"/>
        <v>765</v>
      </c>
      <c r="AV778" s="285" t="str">
        <f t="shared" ca="1" si="146"/>
        <v>R765</v>
      </c>
      <c r="AW778" s="293">
        <f t="shared" si="143"/>
        <v>7</v>
      </c>
      <c r="AX778" s="285" t="str">
        <f t="shared" ca="1" si="142"/>
        <v>7. Ownership - Capital Costs</v>
      </c>
      <c r="AY778" s="293" t="s">
        <v>1570</v>
      </c>
      <c r="AZ778" s="285" t="s">
        <v>1607</v>
      </c>
      <c r="BA778" s="285">
        <v>2033</v>
      </c>
      <c r="BB778" s="285" t="str">
        <f t="shared" ca="1" si="147"/>
        <v>7_R765_Initial_working_capital_2033</v>
      </c>
      <c r="BC778" s="285" t="s">
        <v>574</v>
      </c>
      <c r="BD778" s="285"/>
      <c r="BE778" s="293" t="str">
        <f t="shared" si="144"/>
        <v>&gt;=0</v>
      </c>
      <c r="BF778" s="293" t="s">
        <v>84</v>
      </c>
      <c r="BG778" s="293" t="s">
        <v>84</v>
      </c>
    </row>
    <row r="779" spans="1:59" ht="13.5" hidden="1" thickBot="1">
      <c r="A779" s="197"/>
      <c r="B779" s="763"/>
      <c r="C779" s="247"/>
      <c r="D779" s="764"/>
      <c r="E779" s="556"/>
      <c r="F779" s="556"/>
      <c r="G779" s="556"/>
      <c r="H779" s="556"/>
      <c r="I779" s="556"/>
      <c r="J779" s="556"/>
      <c r="K779" s="556"/>
      <c r="L779" s="556"/>
      <c r="M779" s="556"/>
      <c r="N779" s="556"/>
      <c r="O779" s="556"/>
      <c r="P779" s="556"/>
      <c r="Q779" s="556"/>
      <c r="R779" s="556"/>
      <c r="S779" s="556"/>
      <c r="T779" s="556"/>
      <c r="U779" s="556"/>
      <c r="V779" s="556"/>
      <c r="W779" s="556"/>
      <c r="X779" s="556"/>
      <c r="Y779" s="556"/>
      <c r="Z779" s="556"/>
      <c r="AA779" s="556"/>
      <c r="AB779" s="556"/>
      <c r="AC779" s="556"/>
      <c r="AD779" s="557"/>
      <c r="AE779" s="557"/>
      <c r="AF779" s="557"/>
      <c r="AG779" s="557"/>
      <c r="AH779" s="557"/>
      <c r="AI779" s="557"/>
      <c r="AJ779" s="557"/>
      <c r="AK779" s="557"/>
      <c r="AL779" s="557"/>
      <c r="AM779" s="557"/>
      <c r="AN779" s="558"/>
      <c r="AP779" s="87" t="s">
        <v>859</v>
      </c>
      <c r="AT779" s="559" t="str">
        <f t="shared" ca="1" si="145"/>
        <v>S</v>
      </c>
      <c r="AU779" s="559">
        <f t="shared" si="148"/>
        <v>765</v>
      </c>
      <c r="AV779" s="285" t="str">
        <f t="shared" ca="1" si="146"/>
        <v>S765</v>
      </c>
      <c r="AW779" s="293">
        <f t="shared" si="143"/>
        <v>7</v>
      </c>
      <c r="AX779" s="285" t="str">
        <f t="shared" ca="1" si="142"/>
        <v>7. Ownership - Capital Costs</v>
      </c>
      <c r="AY779" s="293" t="s">
        <v>1570</v>
      </c>
      <c r="AZ779" s="285" t="s">
        <v>1607</v>
      </c>
      <c r="BA779" s="285">
        <v>2034</v>
      </c>
      <c r="BB779" s="285" t="str">
        <f t="shared" ca="1" si="147"/>
        <v>7_S765_Initial_working_capital_2034</v>
      </c>
      <c r="BC779" s="285" t="s">
        <v>574</v>
      </c>
      <c r="BD779" s="285"/>
      <c r="BE779" s="293" t="str">
        <f t="shared" si="144"/>
        <v>&gt;=0</v>
      </c>
      <c r="BF779" s="293" t="s">
        <v>84</v>
      </c>
      <c r="BG779" s="293" t="s">
        <v>84</v>
      </c>
    </row>
    <row r="780" spans="1:59" ht="13.5" hidden="1" thickBot="1">
      <c r="A780" s="197"/>
      <c r="B780" s="763"/>
      <c r="C780" s="247"/>
      <c r="D780" s="764"/>
      <c r="E780" s="556"/>
      <c r="F780" s="556"/>
      <c r="G780" s="556"/>
      <c r="H780" s="556"/>
      <c r="I780" s="556"/>
      <c r="J780" s="556"/>
      <c r="K780" s="556"/>
      <c r="L780" s="556"/>
      <c r="M780" s="556"/>
      <c r="N780" s="556"/>
      <c r="O780" s="556"/>
      <c r="P780" s="556"/>
      <c r="Q780" s="556"/>
      <c r="R780" s="556"/>
      <c r="S780" s="556"/>
      <c r="T780" s="556"/>
      <c r="U780" s="556"/>
      <c r="V780" s="556"/>
      <c r="W780" s="556"/>
      <c r="X780" s="556"/>
      <c r="Y780" s="556"/>
      <c r="Z780" s="556"/>
      <c r="AA780" s="556"/>
      <c r="AB780" s="556"/>
      <c r="AC780" s="556"/>
      <c r="AD780" s="557"/>
      <c r="AE780" s="557"/>
      <c r="AF780" s="557"/>
      <c r="AG780" s="557"/>
      <c r="AH780" s="557"/>
      <c r="AI780" s="557"/>
      <c r="AJ780" s="557"/>
      <c r="AK780" s="557"/>
      <c r="AL780" s="557"/>
      <c r="AM780" s="557"/>
      <c r="AN780" s="558"/>
      <c r="AP780" s="87" t="s">
        <v>859</v>
      </c>
      <c r="AT780" s="559" t="str">
        <f t="shared" ca="1" si="145"/>
        <v>T</v>
      </c>
      <c r="AU780" s="559">
        <f t="shared" si="148"/>
        <v>765</v>
      </c>
      <c r="AV780" s="285" t="str">
        <f t="shared" ca="1" si="146"/>
        <v>T765</v>
      </c>
      <c r="AW780" s="293">
        <f t="shared" si="143"/>
        <v>7</v>
      </c>
      <c r="AX780" s="285" t="str">
        <f t="shared" ca="1" si="142"/>
        <v>7. Ownership - Capital Costs</v>
      </c>
      <c r="AY780" s="293" t="s">
        <v>1570</v>
      </c>
      <c r="AZ780" s="285" t="s">
        <v>1607</v>
      </c>
      <c r="BA780" s="285">
        <v>2035</v>
      </c>
      <c r="BB780" s="285" t="str">
        <f t="shared" ca="1" si="147"/>
        <v>7_T765_Initial_working_capital_2035</v>
      </c>
      <c r="BC780" s="285" t="s">
        <v>574</v>
      </c>
      <c r="BD780" s="285"/>
      <c r="BE780" s="293" t="str">
        <f t="shared" si="144"/>
        <v>&gt;=0</v>
      </c>
      <c r="BF780" s="293" t="s">
        <v>84</v>
      </c>
      <c r="BG780" s="293" t="s">
        <v>84</v>
      </c>
    </row>
    <row r="781" spans="1:59" ht="13.5" hidden="1" thickBot="1">
      <c r="A781" s="197"/>
      <c r="B781" s="763"/>
      <c r="C781" s="247"/>
      <c r="D781" s="764"/>
      <c r="E781" s="556"/>
      <c r="F781" s="556"/>
      <c r="G781" s="556"/>
      <c r="H781" s="556"/>
      <c r="I781" s="556"/>
      <c r="J781" s="556"/>
      <c r="K781" s="556"/>
      <c r="L781" s="556"/>
      <c r="M781" s="556"/>
      <c r="N781" s="556"/>
      <c r="O781" s="556"/>
      <c r="P781" s="556"/>
      <c r="Q781" s="556"/>
      <c r="R781" s="556"/>
      <c r="S781" s="556"/>
      <c r="T781" s="556"/>
      <c r="U781" s="556"/>
      <c r="V781" s="556"/>
      <c r="W781" s="556"/>
      <c r="X781" s="556"/>
      <c r="Y781" s="556"/>
      <c r="Z781" s="556"/>
      <c r="AA781" s="556"/>
      <c r="AB781" s="556"/>
      <c r="AC781" s="556"/>
      <c r="AD781" s="557"/>
      <c r="AE781" s="557"/>
      <c r="AF781" s="557"/>
      <c r="AG781" s="557"/>
      <c r="AH781" s="557"/>
      <c r="AI781" s="557"/>
      <c r="AJ781" s="557"/>
      <c r="AK781" s="557"/>
      <c r="AL781" s="557"/>
      <c r="AM781" s="557"/>
      <c r="AN781" s="558"/>
      <c r="AP781" s="87" t="s">
        <v>859</v>
      </c>
      <c r="AT781" s="559" t="str">
        <f t="shared" ca="1" si="145"/>
        <v>U</v>
      </c>
      <c r="AU781" s="559">
        <f t="shared" si="148"/>
        <v>765</v>
      </c>
      <c r="AV781" s="285" t="str">
        <f t="shared" ca="1" si="146"/>
        <v>U765</v>
      </c>
      <c r="AW781" s="293">
        <f t="shared" si="143"/>
        <v>7</v>
      </c>
      <c r="AX781" s="285" t="str">
        <f t="shared" ca="1" si="142"/>
        <v>7. Ownership - Capital Costs</v>
      </c>
      <c r="AY781" s="293" t="s">
        <v>1570</v>
      </c>
      <c r="AZ781" s="285" t="s">
        <v>1607</v>
      </c>
      <c r="BA781" s="285">
        <v>2036</v>
      </c>
      <c r="BB781" s="285" t="str">
        <f t="shared" ca="1" si="147"/>
        <v>7_U765_Initial_working_capital_2036</v>
      </c>
      <c r="BC781" s="285" t="s">
        <v>574</v>
      </c>
      <c r="BD781" s="285"/>
      <c r="BE781" s="293" t="str">
        <f t="shared" si="144"/>
        <v>&gt;=0</v>
      </c>
      <c r="BF781" s="293" t="s">
        <v>84</v>
      </c>
      <c r="BG781" s="293" t="s">
        <v>84</v>
      </c>
    </row>
    <row r="782" spans="1:59" ht="13.5" hidden="1" thickBot="1">
      <c r="A782" s="197"/>
      <c r="B782" s="763"/>
      <c r="C782" s="247"/>
      <c r="D782" s="764"/>
      <c r="E782" s="556"/>
      <c r="F782" s="556"/>
      <c r="G782" s="556"/>
      <c r="H782" s="556"/>
      <c r="I782" s="556"/>
      <c r="J782" s="556"/>
      <c r="K782" s="556"/>
      <c r="L782" s="556"/>
      <c r="M782" s="556"/>
      <c r="N782" s="556"/>
      <c r="O782" s="556"/>
      <c r="P782" s="556"/>
      <c r="Q782" s="556"/>
      <c r="R782" s="556"/>
      <c r="S782" s="556"/>
      <c r="T782" s="556"/>
      <c r="U782" s="556"/>
      <c r="V782" s="556"/>
      <c r="W782" s="556"/>
      <c r="X782" s="556"/>
      <c r="Y782" s="556"/>
      <c r="Z782" s="556"/>
      <c r="AA782" s="556"/>
      <c r="AB782" s="556"/>
      <c r="AC782" s="556"/>
      <c r="AD782" s="557"/>
      <c r="AE782" s="557"/>
      <c r="AF782" s="557"/>
      <c r="AG782" s="557"/>
      <c r="AH782" s="557"/>
      <c r="AI782" s="557"/>
      <c r="AJ782" s="557"/>
      <c r="AK782" s="557"/>
      <c r="AL782" s="557"/>
      <c r="AM782" s="557"/>
      <c r="AN782" s="558"/>
      <c r="AP782" s="87" t="s">
        <v>859</v>
      </c>
      <c r="AT782" s="559" t="str">
        <f t="shared" ca="1" si="145"/>
        <v>V</v>
      </c>
      <c r="AU782" s="559">
        <f t="shared" si="148"/>
        <v>765</v>
      </c>
      <c r="AV782" s="285" t="str">
        <f t="shared" ca="1" si="146"/>
        <v>V765</v>
      </c>
      <c r="AW782" s="293">
        <f t="shared" si="143"/>
        <v>7</v>
      </c>
      <c r="AX782" s="285" t="str">
        <f t="shared" ca="1" si="142"/>
        <v>7. Ownership - Capital Costs</v>
      </c>
      <c r="AY782" s="293" t="s">
        <v>1570</v>
      </c>
      <c r="AZ782" s="285" t="s">
        <v>1607</v>
      </c>
      <c r="BA782" s="285">
        <v>2037</v>
      </c>
      <c r="BB782" s="285" t="str">
        <f t="shared" ca="1" si="147"/>
        <v>7_V765_Initial_working_capital_2037</v>
      </c>
      <c r="BC782" s="285" t="s">
        <v>574</v>
      </c>
      <c r="BD782" s="285"/>
      <c r="BE782" s="293" t="str">
        <f t="shared" si="144"/>
        <v>&gt;=0</v>
      </c>
      <c r="BF782" s="293" t="s">
        <v>84</v>
      </c>
      <c r="BG782" s="293" t="s">
        <v>84</v>
      </c>
    </row>
    <row r="783" spans="1:59" ht="13.5" hidden="1" thickBot="1">
      <c r="A783" s="197"/>
      <c r="B783" s="763"/>
      <c r="C783" s="247"/>
      <c r="D783" s="764"/>
      <c r="E783" s="556"/>
      <c r="F783" s="556"/>
      <c r="G783" s="556"/>
      <c r="H783" s="556"/>
      <c r="I783" s="556"/>
      <c r="J783" s="556"/>
      <c r="K783" s="556"/>
      <c r="L783" s="556"/>
      <c r="M783" s="556"/>
      <c r="N783" s="556"/>
      <c r="O783" s="556"/>
      <c r="P783" s="556"/>
      <c r="Q783" s="556"/>
      <c r="R783" s="556"/>
      <c r="S783" s="556"/>
      <c r="T783" s="556"/>
      <c r="U783" s="556"/>
      <c r="V783" s="556"/>
      <c r="W783" s="556"/>
      <c r="X783" s="556"/>
      <c r="Y783" s="556"/>
      <c r="Z783" s="556"/>
      <c r="AA783" s="556"/>
      <c r="AB783" s="556"/>
      <c r="AC783" s="556"/>
      <c r="AD783" s="557"/>
      <c r="AE783" s="557"/>
      <c r="AF783" s="557"/>
      <c r="AG783" s="557"/>
      <c r="AH783" s="557"/>
      <c r="AI783" s="557"/>
      <c r="AJ783" s="557"/>
      <c r="AK783" s="557"/>
      <c r="AL783" s="557"/>
      <c r="AM783" s="557"/>
      <c r="AN783" s="558"/>
      <c r="AP783" s="87" t="s">
        <v>859</v>
      </c>
      <c r="AT783" s="559" t="str">
        <f t="shared" ca="1" si="145"/>
        <v>W</v>
      </c>
      <c r="AU783" s="559">
        <f t="shared" si="148"/>
        <v>765</v>
      </c>
      <c r="AV783" s="285" t="str">
        <f t="shared" ca="1" si="146"/>
        <v>W765</v>
      </c>
      <c r="AW783" s="293">
        <f t="shared" si="143"/>
        <v>7</v>
      </c>
      <c r="AX783" s="285" t="str">
        <f t="shared" ca="1" si="142"/>
        <v>7. Ownership - Capital Costs</v>
      </c>
      <c r="AY783" s="293" t="s">
        <v>1570</v>
      </c>
      <c r="AZ783" s="285" t="s">
        <v>1607</v>
      </c>
      <c r="BA783" s="285">
        <v>2038</v>
      </c>
      <c r="BB783" s="285" t="str">
        <f t="shared" ca="1" si="147"/>
        <v>7_W765_Initial_working_capital_2038</v>
      </c>
      <c r="BC783" s="285" t="s">
        <v>574</v>
      </c>
      <c r="BD783" s="285"/>
      <c r="BE783" s="293" t="str">
        <f t="shared" si="144"/>
        <v>&gt;=0</v>
      </c>
      <c r="BF783" s="293" t="s">
        <v>84</v>
      </c>
      <c r="BG783" s="293" t="s">
        <v>84</v>
      </c>
    </row>
    <row r="784" spans="1:59" ht="13.5" hidden="1" thickBot="1">
      <c r="A784" s="197"/>
      <c r="B784" s="763"/>
      <c r="C784" s="247"/>
      <c r="D784" s="764"/>
      <c r="E784" s="556"/>
      <c r="F784" s="556"/>
      <c r="G784" s="556"/>
      <c r="H784" s="556"/>
      <c r="I784" s="556"/>
      <c r="J784" s="556"/>
      <c r="K784" s="556"/>
      <c r="L784" s="556"/>
      <c r="M784" s="556"/>
      <c r="N784" s="556"/>
      <c r="O784" s="556"/>
      <c r="P784" s="556"/>
      <c r="Q784" s="556"/>
      <c r="R784" s="556"/>
      <c r="S784" s="556"/>
      <c r="T784" s="556"/>
      <c r="U784" s="556"/>
      <c r="V784" s="556"/>
      <c r="W784" s="556"/>
      <c r="X784" s="556"/>
      <c r="Y784" s="556"/>
      <c r="Z784" s="556"/>
      <c r="AA784" s="556"/>
      <c r="AB784" s="556"/>
      <c r="AC784" s="556"/>
      <c r="AD784" s="557"/>
      <c r="AE784" s="557"/>
      <c r="AF784" s="557"/>
      <c r="AG784" s="557"/>
      <c r="AH784" s="557"/>
      <c r="AI784" s="557"/>
      <c r="AJ784" s="557"/>
      <c r="AK784" s="557"/>
      <c r="AL784" s="557"/>
      <c r="AM784" s="557"/>
      <c r="AN784" s="558"/>
      <c r="AP784" s="87" t="s">
        <v>859</v>
      </c>
      <c r="AT784" s="559" t="str">
        <f t="shared" ca="1" si="145"/>
        <v>X</v>
      </c>
      <c r="AU784" s="559">
        <f t="shared" si="148"/>
        <v>765</v>
      </c>
      <c r="AV784" s="285" t="str">
        <f t="shared" ca="1" si="146"/>
        <v>X765</v>
      </c>
      <c r="AW784" s="293">
        <f t="shared" si="143"/>
        <v>7</v>
      </c>
      <c r="AX784" s="285" t="str">
        <f t="shared" ca="1" si="142"/>
        <v>7. Ownership - Capital Costs</v>
      </c>
      <c r="AY784" s="293" t="s">
        <v>1570</v>
      </c>
      <c r="AZ784" s="285" t="s">
        <v>1607</v>
      </c>
      <c r="BA784" s="285">
        <v>2039</v>
      </c>
      <c r="BB784" s="285" t="str">
        <f t="shared" ca="1" si="147"/>
        <v>7_X765_Initial_working_capital_2039</v>
      </c>
      <c r="BC784" s="285" t="s">
        <v>574</v>
      </c>
      <c r="BD784" s="285"/>
      <c r="BE784" s="293" t="str">
        <f t="shared" si="144"/>
        <v>&gt;=0</v>
      </c>
      <c r="BF784" s="293" t="s">
        <v>84</v>
      </c>
      <c r="BG784" s="293" t="s">
        <v>84</v>
      </c>
    </row>
    <row r="785" spans="1:59" ht="13.5" hidden="1" thickBot="1">
      <c r="A785" s="197"/>
      <c r="B785" s="763"/>
      <c r="C785" s="247"/>
      <c r="D785" s="764"/>
      <c r="E785" s="556"/>
      <c r="F785" s="556"/>
      <c r="G785" s="556"/>
      <c r="H785" s="556"/>
      <c r="I785" s="556"/>
      <c r="J785" s="556"/>
      <c r="K785" s="556"/>
      <c r="L785" s="556"/>
      <c r="M785" s="556"/>
      <c r="N785" s="556"/>
      <c r="O785" s="556"/>
      <c r="P785" s="556"/>
      <c r="Q785" s="556"/>
      <c r="R785" s="556"/>
      <c r="S785" s="556"/>
      <c r="T785" s="556"/>
      <c r="U785" s="556"/>
      <c r="V785" s="556"/>
      <c r="W785" s="556"/>
      <c r="X785" s="556"/>
      <c r="Y785" s="556"/>
      <c r="Z785" s="556"/>
      <c r="AA785" s="556"/>
      <c r="AB785" s="556"/>
      <c r="AC785" s="556"/>
      <c r="AD785" s="557"/>
      <c r="AE785" s="557"/>
      <c r="AF785" s="557"/>
      <c r="AG785" s="557"/>
      <c r="AH785" s="557"/>
      <c r="AI785" s="557"/>
      <c r="AJ785" s="557"/>
      <c r="AK785" s="557"/>
      <c r="AL785" s="557"/>
      <c r="AM785" s="557"/>
      <c r="AN785" s="558"/>
      <c r="AP785" s="87" t="s">
        <v>859</v>
      </c>
      <c r="AT785" s="559" t="str">
        <f t="shared" ca="1" si="145"/>
        <v>Y</v>
      </c>
      <c r="AU785" s="559">
        <f t="shared" si="148"/>
        <v>765</v>
      </c>
      <c r="AV785" s="285" t="str">
        <f t="shared" ca="1" si="146"/>
        <v>Y765</v>
      </c>
      <c r="AW785" s="293">
        <f t="shared" si="143"/>
        <v>7</v>
      </c>
      <c r="AX785" s="285" t="str">
        <f t="shared" ca="1" si="142"/>
        <v>7. Ownership - Capital Costs</v>
      </c>
      <c r="AY785" s="293" t="s">
        <v>1570</v>
      </c>
      <c r="AZ785" s="285" t="s">
        <v>1607</v>
      </c>
      <c r="BA785" s="285">
        <v>2040</v>
      </c>
      <c r="BB785" s="285" t="str">
        <f t="shared" ca="1" si="147"/>
        <v>7_Y765_Initial_working_capital_2040</v>
      </c>
      <c r="BC785" s="285" t="s">
        <v>574</v>
      </c>
      <c r="BD785" s="285"/>
      <c r="BE785" s="293" t="str">
        <f t="shared" si="144"/>
        <v>&gt;=0</v>
      </c>
      <c r="BF785" s="293" t="s">
        <v>84</v>
      </c>
      <c r="BG785" s="293" t="s">
        <v>84</v>
      </c>
    </row>
    <row r="786" spans="1:59" ht="13.5" hidden="1" thickBot="1">
      <c r="A786" s="197"/>
      <c r="B786" s="763"/>
      <c r="C786" s="247"/>
      <c r="D786" s="764"/>
      <c r="E786" s="556"/>
      <c r="F786" s="556"/>
      <c r="G786" s="556"/>
      <c r="H786" s="556"/>
      <c r="I786" s="556"/>
      <c r="J786" s="556"/>
      <c r="K786" s="556"/>
      <c r="L786" s="556"/>
      <c r="M786" s="556"/>
      <c r="N786" s="556"/>
      <c r="O786" s="556"/>
      <c r="P786" s="556"/>
      <c r="Q786" s="556"/>
      <c r="R786" s="556"/>
      <c r="S786" s="556"/>
      <c r="T786" s="556"/>
      <c r="U786" s="556"/>
      <c r="V786" s="556"/>
      <c r="W786" s="556"/>
      <c r="X786" s="556"/>
      <c r="Y786" s="556"/>
      <c r="Z786" s="556"/>
      <c r="AA786" s="556"/>
      <c r="AB786" s="556"/>
      <c r="AC786" s="556"/>
      <c r="AD786" s="557"/>
      <c r="AE786" s="557"/>
      <c r="AF786" s="557"/>
      <c r="AG786" s="557"/>
      <c r="AH786" s="557"/>
      <c r="AI786" s="557"/>
      <c r="AJ786" s="557"/>
      <c r="AK786" s="557"/>
      <c r="AL786" s="557"/>
      <c r="AM786" s="557"/>
      <c r="AN786" s="558"/>
      <c r="AP786" s="87" t="s">
        <v>859</v>
      </c>
      <c r="AT786" s="559" t="str">
        <f t="shared" ca="1" si="145"/>
        <v>Z</v>
      </c>
      <c r="AU786" s="559">
        <f t="shared" si="148"/>
        <v>765</v>
      </c>
      <c r="AV786" s="285" t="str">
        <f t="shared" ca="1" si="146"/>
        <v>Z765</v>
      </c>
      <c r="AW786" s="293">
        <f t="shared" si="143"/>
        <v>7</v>
      </c>
      <c r="AX786" s="285" t="str">
        <f t="shared" ca="1" si="142"/>
        <v>7. Ownership - Capital Costs</v>
      </c>
      <c r="AY786" s="293" t="s">
        <v>1570</v>
      </c>
      <c r="AZ786" s="285" t="s">
        <v>1607</v>
      </c>
      <c r="BA786" s="285">
        <v>2041</v>
      </c>
      <c r="BB786" s="285" t="str">
        <f t="shared" ca="1" si="147"/>
        <v>7_Z765_Initial_working_capital_2041</v>
      </c>
      <c r="BC786" s="285" t="s">
        <v>574</v>
      </c>
      <c r="BD786" s="285"/>
      <c r="BE786" s="293" t="str">
        <f t="shared" si="144"/>
        <v>&gt;=0</v>
      </c>
      <c r="BF786" s="293" t="s">
        <v>84</v>
      </c>
      <c r="BG786" s="293" t="s">
        <v>84</v>
      </c>
    </row>
    <row r="787" spans="1:59" ht="13.5" hidden="1" thickBot="1">
      <c r="A787" s="197"/>
      <c r="B787" s="763"/>
      <c r="C787" s="247"/>
      <c r="D787" s="764"/>
      <c r="E787" s="556"/>
      <c r="F787" s="556"/>
      <c r="G787" s="556"/>
      <c r="H787" s="556"/>
      <c r="I787" s="556"/>
      <c r="J787" s="556"/>
      <c r="K787" s="556"/>
      <c r="L787" s="556"/>
      <c r="M787" s="556"/>
      <c r="N787" s="556"/>
      <c r="O787" s="556"/>
      <c r="P787" s="556"/>
      <c r="Q787" s="556"/>
      <c r="R787" s="556"/>
      <c r="S787" s="556"/>
      <c r="T787" s="556"/>
      <c r="U787" s="556"/>
      <c r="V787" s="556"/>
      <c r="W787" s="556"/>
      <c r="X787" s="556"/>
      <c r="Y787" s="556"/>
      <c r="Z787" s="556"/>
      <c r="AA787" s="556"/>
      <c r="AB787" s="556"/>
      <c r="AC787" s="556"/>
      <c r="AD787" s="557"/>
      <c r="AE787" s="557"/>
      <c r="AF787" s="557"/>
      <c r="AG787" s="557"/>
      <c r="AH787" s="557"/>
      <c r="AI787" s="557"/>
      <c r="AJ787" s="557"/>
      <c r="AK787" s="557"/>
      <c r="AL787" s="557"/>
      <c r="AM787" s="557"/>
      <c r="AN787" s="558"/>
      <c r="AP787" s="87" t="s">
        <v>859</v>
      </c>
      <c r="AT787" s="559" t="str">
        <f t="shared" ca="1" si="145"/>
        <v>AA</v>
      </c>
      <c r="AU787" s="559">
        <f t="shared" si="148"/>
        <v>765</v>
      </c>
      <c r="AV787" s="285" t="str">
        <f t="shared" ca="1" si="146"/>
        <v>AA765</v>
      </c>
      <c r="AW787" s="293">
        <f t="shared" si="143"/>
        <v>7</v>
      </c>
      <c r="AX787" s="285" t="str">
        <f t="shared" ca="1" si="142"/>
        <v>7. Ownership - Capital Costs</v>
      </c>
      <c r="AY787" s="293" t="s">
        <v>1570</v>
      </c>
      <c r="AZ787" s="285" t="s">
        <v>1607</v>
      </c>
      <c r="BA787" s="285">
        <v>2042</v>
      </c>
      <c r="BB787" s="285" t="str">
        <f t="shared" ca="1" si="147"/>
        <v>7_AA765_Initial_working_capital_2042</v>
      </c>
      <c r="BC787" s="285" t="s">
        <v>574</v>
      </c>
      <c r="BD787" s="285"/>
      <c r="BE787" s="293" t="str">
        <f t="shared" si="144"/>
        <v>&gt;=0</v>
      </c>
      <c r="BF787" s="293" t="s">
        <v>84</v>
      </c>
      <c r="BG787" s="293" t="s">
        <v>84</v>
      </c>
    </row>
    <row r="788" spans="1:59" ht="13.5" hidden="1" thickBot="1">
      <c r="A788" s="197"/>
      <c r="B788" s="763"/>
      <c r="C788" s="247"/>
      <c r="D788" s="764"/>
      <c r="E788" s="556"/>
      <c r="F788" s="556"/>
      <c r="G788" s="556"/>
      <c r="H788" s="556"/>
      <c r="I788" s="556"/>
      <c r="J788" s="556"/>
      <c r="K788" s="556"/>
      <c r="L788" s="556"/>
      <c r="M788" s="556"/>
      <c r="N788" s="556"/>
      <c r="O788" s="556"/>
      <c r="P788" s="556"/>
      <c r="Q788" s="556"/>
      <c r="R788" s="556"/>
      <c r="S788" s="556"/>
      <c r="T788" s="556"/>
      <c r="U788" s="556"/>
      <c r="V788" s="556"/>
      <c r="W788" s="556"/>
      <c r="X788" s="556"/>
      <c r="Y788" s="556"/>
      <c r="Z788" s="556"/>
      <c r="AA788" s="556"/>
      <c r="AB788" s="556"/>
      <c r="AC788" s="556"/>
      <c r="AD788" s="557"/>
      <c r="AE788" s="557"/>
      <c r="AF788" s="557"/>
      <c r="AG788" s="557"/>
      <c r="AH788" s="557"/>
      <c r="AI788" s="557"/>
      <c r="AJ788" s="557"/>
      <c r="AK788" s="557"/>
      <c r="AL788" s="557"/>
      <c r="AM788" s="557"/>
      <c r="AN788" s="558"/>
      <c r="AP788" s="87" t="s">
        <v>859</v>
      </c>
      <c r="AT788" s="559" t="str">
        <f t="shared" ca="1" si="145"/>
        <v>AB</v>
      </c>
      <c r="AU788" s="559">
        <f t="shared" si="148"/>
        <v>765</v>
      </c>
      <c r="AV788" s="285" t="str">
        <f t="shared" ca="1" si="146"/>
        <v>AB765</v>
      </c>
      <c r="AW788" s="293">
        <f t="shared" si="143"/>
        <v>7</v>
      </c>
      <c r="AX788" s="285" t="str">
        <f t="shared" ca="1" si="142"/>
        <v>7. Ownership - Capital Costs</v>
      </c>
      <c r="AY788" s="293" t="s">
        <v>1570</v>
      </c>
      <c r="AZ788" s="285" t="s">
        <v>1607</v>
      </c>
      <c r="BA788" s="285">
        <v>2043</v>
      </c>
      <c r="BB788" s="285" t="str">
        <f t="shared" ca="1" si="147"/>
        <v>7_AB765_Initial_working_capital_2043</v>
      </c>
      <c r="BC788" s="285" t="s">
        <v>574</v>
      </c>
      <c r="BD788" s="285"/>
      <c r="BE788" s="293" t="str">
        <f t="shared" si="144"/>
        <v>&gt;=0</v>
      </c>
      <c r="BF788" s="293" t="s">
        <v>84</v>
      </c>
      <c r="BG788" s="293" t="s">
        <v>84</v>
      </c>
    </row>
    <row r="789" spans="1:59" ht="13.5" hidden="1" thickBot="1">
      <c r="A789" s="197"/>
      <c r="B789" s="763"/>
      <c r="C789" s="247"/>
      <c r="D789" s="764"/>
      <c r="E789" s="556"/>
      <c r="F789" s="556"/>
      <c r="G789" s="556"/>
      <c r="H789" s="556"/>
      <c r="I789" s="556"/>
      <c r="J789" s="556"/>
      <c r="K789" s="556"/>
      <c r="L789" s="556"/>
      <c r="M789" s="556"/>
      <c r="N789" s="556"/>
      <c r="O789" s="556"/>
      <c r="P789" s="556"/>
      <c r="Q789" s="556"/>
      <c r="R789" s="556"/>
      <c r="S789" s="556"/>
      <c r="T789" s="556"/>
      <c r="U789" s="556"/>
      <c r="V789" s="556"/>
      <c r="W789" s="556"/>
      <c r="X789" s="556"/>
      <c r="Y789" s="556"/>
      <c r="Z789" s="556"/>
      <c r="AA789" s="556"/>
      <c r="AB789" s="556"/>
      <c r="AC789" s="556"/>
      <c r="AD789" s="557"/>
      <c r="AE789" s="557"/>
      <c r="AF789" s="557"/>
      <c r="AG789" s="557"/>
      <c r="AH789" s="557"/>
      <c r="AI789" s="557"/>
      <c r="AJ789" s="557"/>
      <c r="AK789" s="557"/>
      <c r="AL789" s="557"/>
      <c r="AM789" s="557"/>
      <c r="AN789" s="558"/>
      <c r="AP789" s="87" t="s">
        <v>859</v>
      </c>
      <c r="AT789" s="559" t="str">
        <f t="shared" ca="1" si="145"/>
        <v>AC</v>
      </c>
      <c r="AU789" s="559">
        <f t="shared" si="148"/>
        <v>765</v>
      </c>
      <c r="AV789" s="285" t="str">
        <f t="shared" ca="1" si="146"/>
        <v>AC765</v>
      </c>
      <c r="AW789" s="293">
        <f t="shared" si="143"/>
        <v>7</v>
      </c>
      <c r="AX789" s="285" t="str">
        <f t="shared" ca="1" si="142"/>
        <v>7. Ownership - Capital Costs</v>
      </c>
      <c r="AY789" s="293" t="s">
        <v>1570</v>
      </c>
      <c r="AZ789" s="285" t="s">
        <v>1607</v>
      </c>
      <c r="BA789" s="285">
        <v>2044</v>
      </c>
      <c r="BB789" s="285" t="str">
        <f t="shared" ca="1" si="147"/>
        <v>7_AC765_Initial_working_capital_2044</v>
      </c>
      <c r="BC789" s="285" t="s">
        <v>574</v>
      </c>
      <c r="BD789" s="285"/>
      <c r="BE789" s="293" t="str">
        <f t="shared" si="144"/>
        <v>&gt;=0</v>
      </c>
      <c r="BF789" s="293" t="s">
        <v>84</v>
      </c>
      <c r="BG789" s="293" t="s">
        <v>84</v>
      </c>
    </row>
    <row r="790" spans="1:59" ht="13.5" hidden="1" thickBot="1">
      <c r="A790" s="197"/>
      <c r="B790" s="763"/>
      <c r="C790" s="247"/>
      <c r="D790" s="764"/>
      <c r="E790" s="556"/>
      <c r="F790" s="556"/>
      <c r="G790" s="556"/>
      <c r="H790" s="556"/>
      <c r="I790" s="556"/>
      <c r="J790" s="556"/>
      <c r="K790" s="556"/>
      <c r="L790" s="556"/>
      <c r="M790" s="556"/>
      <c r="N790" s="556"/>
      <c r="O790" s="556"/>
      <c r="P790" s="556"/>
      <c r="Q790" s="556"/>
      <c r="R790" s="556"/>
      <c r="S790" s="556"/>
      <c r="T790" s="556"/>
      <c r="U790" s="556"/>
      <c r="V790" s="556"/>
      <c r="W790" s="556"/>
      <c r="X790" s="556"/>
      <c r="Y790" s="556"/>
      <c r="Z790" s="556"/>
      <c r="AA790" s="556"/>
      <c r="AB790" s="556"/>
      <c r="AC790" s="556"/>
      <c r="AD790" s="557"/>
      <c r="AE790" s="557"/>
      <c r="AF790" s="557"/>
      <c r="AG790" s="557"/>
      <c r="AH790" s="557"/>
      <c r="AI790" s="557"/>
      <c r="AJ790" s="557"/>
      <c r="AK790" s="557"/>
      <c r="AL790" s="557"/>
      <c r="AM790" s="557"/>
      <c r="AN790" s="558"/>
      <c r="AP790" s="87" t="s">
        <v>859</v>
      </c>
      <c r="AT790" s="559" t="str">
        <f t="shared" ca="1" si="145"/>
        <v>AD</v>
      </c>
      <c r="AU790" s="559">
        <f t="shared" si="148"/>
        <v>765</v>
      </c>
      <c r="AV790" s="285" t="str">
        <f t="shared" ca="1" si="146"/>
        <v>AD765</v>
      </c>
      <c r="AW790" s="293">
        <f t="shared" si="143"/>
        <v>7</v>
      </c>
      <c r="AX790" s="285" t="str">
        <f t="shared" ca="1" si="142"/>
        <v>7. Ownership - Capital Costs</v>
      </c>
      <c r="AY790" s="293" t="s">
        <v>1570</v>
      </c>
      <c r="AZ790" s="285" t="s">
        <v>1607</v>
      </c>
      <c r="BA790" s="285">
        <v>2045</v>
      </c>
      <c r="BB790" s="285" t="str">
        <f t="shared" ca="1" si="147"/>
        <v>7_AD765_Initial_working_capital_2045</v>
      </c>
      <c r="BC790" s="285" t="s">
        <v>574</v>
      </c>
      <c r="BD790" s="285"/>
      <c r="BE790" s="293" t="str">
        <f t="shared" si="144"/>
        <v>&gt;=0</v>
      </c>
      <c r="BF790" s="293" t="s">
        <v>84</v>
      </c>
      <c r="BG790" s="293" t="s">
        <v>84</v>
      </c>
    </row>
    <row r="791" spans="1:59" ht="13.5" hidden="1" thickBot="1">
      <c r="A791" s="197"/>
      <c r="B791" s="763"/>
      <c r="C791" s="247"/>
      <c r="D791" s="764"/>
      <c r="E791" s="556"/>
      <c r="F791" s="556"/>
      <c r="G791" s="556"/>
      <c r="H791" s="556"/>
      <c r="I791" s="556"/>
      <c r="J791" s="556"/>
      <c r="K791" s="556"/>
      <c r="L791" s="556"/>
      <c r="M791" s="556"/>
      <c r="N791" s="556"/>
      <c r="O791" s="556"/>
      <c r="P791" s="556"/>
      <c r="Q791" s="556"/>
      <c r="R791" s="556"/>
      <c r="S791" s="556"/>
      <c r="T791" s="556"/>
      <c r="U791" s="556"/>
      <c r="V791" s="556"/>
      <c r="W791" s="556"/>
      <c r="X791" s="556"/>
      <c r="Y791" s="556"/>
      <c r="Z791" s="556"/>
      <c r="AA791" s="556"/>
      <c r="AB791" s="556"/>
      <c r="AC791" s="556"/>
      <c r="AD791" s="557"/>
      <c r="AE791" s="557"/>
      <c r="AF791" s="557"/>
      <c r="AG791" s="557"/>
      <c r="AH791" s="557"/>
      <c r="AI791" s="557"/>
      <c r="AJ791" s="557"/>
      <c r="AK791" s="557"/>
      <c r="AL791" s="557"/>
      <c r="AM791" s="557"/>
      <c r="AN791" s="558"/>
      <c r="AP791" s="87" t="s">
        <v>859</v>
      </c>
      <c r="AT791" s="559" t="str">
        <f t="shared" ca="1" si="145"/>
        <v>AE</v>
      </c>
      <c r="AU791" s="559">
        <f t="shared" si="148"/>
        <v>765</v>
      </c>
      <c r="AV791" s="285" t="str">
        <f t="shared" ca="1" si="146"/>
        <v>AE765</v>
      </c>
      <c r="AW791" s="293">
        <f t="shared" si="143"/>
        <v>7</v>
      </c>
      <c r="AX791" s="285" t="str">
        <f t="shared" ca="1" si="142"/>
        <v>7. Ownership - Capital Costs</v>
      </c>
      <c r="AY791" s="293" t="s">
        <v>1570</v>
      </c>
      <c r="AZ791" s="285" t="s">
        <v>1607</v>
      </c>
      <c r="BA791" s="285">
        <v>2046</v>
      </c>
      <c r="BB791" s="285" t="str">
        <f t="shared" ca="1" si="147"/>
        <v>7_AE765_Initial_working_capital_2046</v>
      </c>
      <c r="BC791" s="285" t="s">
        <v>574</v>
      </c>
      <c r="BD791" s="285"/>
      <c r="BE791" s="293" t="str">
        <f t="shared" si="144"/>
        <v>&gt;=0</v>
      </c>
      <c r="BF791" s="293" t="s">
        <v>84</v>
      </c>
      <c r="BG791" s="293" t="s">
        <v>84</v>
      </c>
    </row>
    <row r="792" spans="1:59" ht="13.5" hidden="1" thickBot="1">
      <c r="A792" s="197"/>
      <c r="B792" s="763"/>
      <c r="C792" s="247"/>
      <c r="D792" s="764"/>
      <c r="E792" s="556"/>
      <c r="F792" s="556"/>
      <c r="G792" s="556"/>
      <c r="H792" s="556"/>
      <c r="I792" s="556"/>
      <c r="J792" s="556"/>
      <c r="K792" s="556"/>
      <c r="L792" s="556"/>
      <c r="M792" s="556"/>
      <c r="N792" s="556"/>
      <c r="O792" s="556"/>
      <c r="P792" s="556"/>
      <c r="Q792" s="556"/>
      <c r="R792" s="556"/>
      <c r="S792" s="556"/>
      <c r="T792" s="556"/>
      <c r="U792" s="556"/>
      <c r="V792" s="556"/>
      <c r="W792" s="556"/>
      <c r="X792" s="556"/>
      <c r="Y792" s="556"/>
      <c r="Z792" s="556"/>
      <c r="AA792" s="556"/>
      <c r="AB792" s="556"/>
      <c r="AC792" s="556"/>
      <c r="AD792" s="557"/>
      <c r="AE792" s="557"/>
      <c r="AF792" s="557"/>
      <c r="AG792" s="557"/>
      <c r="AH792" s="557"/>
      <c r="AI792" s="557"/>
      <c r="AJ792" s="557"/>
      <c r="AK792" s="557"/>
      <c r="AL792" s="557"/>
      <c r="AM792" s="557"/>
      <c r="AN792" s="558"/>
      <c r="AP792" s="87" t="s">
        <v>859</v>
      </c>
      <c r="AT792" s="559" t="str">
        <f t="shared" ca="1" si="145"/>
        <v>AF</v>
      </c>
      <c r="AU792" s="559">
        <f t="shared" si="148"/>
        <v>765</v>
      </c>
      <c r="AV792" s="285" t="str">
        <f t="shared" ca="1" si="146"/>
        <v>AF765</v>
      </c>
      <c r="AW792" s="293">
        <f t="shared" si="143"/>
        <v>7</v>
      </c>
      <c r="AX792" s="285" t="str">
        <f t="shared" ca="1" si="142"/>
        <v>7. Ownership - Capital Costs</v>
      </c>
      <c r="AY792" s="293" t="s">
        <v>1570</v>
      </c>
      <c r="AZ792" s="285" t="s">
        <v>1607</v>
      </c>
      <c r="BA792" s="285">
        <v>2047</v>
      </c>
      <c r="BB792" s="285" t="str">
        <f t="shared" ca="1" si="147"/>
        <v>7_AF765_Initial_working_capital_2047</v>
      </c>
      <c r="BC792" s="285" t="s">
        <v>574</v>
      </c>
      <c r="BD792" s="285"/>
      <c r="BE792" s="293" t="str">
        <f t="shared" si="144"/>
        <v>&gt;=0</v>
      </c>
      <c r="BF792" s="293" t="s">
        <v>84</v>
      </c>
      <c r="BG792" s="293" t="s">
        <v>84</v>
      </c>
    </row>
    <row r="793" spans="1:59" ht="13.5" hidden="1" thickBot="1">
      <c r="A793" s="197"/>
      <c r="B793" s="763"/>
      <c r="C793" s="247"/>
      <c r="D793" s="764"/>
      <c r="E793" s="556"/>
      <c r="F793" s="556"/>
      <c r="G793" s="556"/>
      <c r="H793" s="556"/>
      <c r="I793" s="556"/>
      <c r="J793" s="556"/>
      <c r="K793" s="556"/>
      <c r="L793" s="556"/>
      <c r="M793" s="556"/>
      <c r="N793" s="556"/>
      <c r="O793" s="556"/>
      <c r="P793" s="556"/>
      <c r="Q793" s="556"/>
      <c r="R793" s="556"/>
      <c r="S793" s="556"/>
      <c r="T793" s="556"/>
      <c r="U793" s="556"/>
      <c r="V793" s="556"/>
      <c r="W793" s="556"/>
      <c r="X793" s="556"/>
      <c r="Y793" s="556"/>
      <c r="Z793" s="556"/>
      <c r="AA793" s="556"/>
      <c r="AB793" s="556"/>
      <c r="AC793" s="556"/>
      <c r="AD793" s="557"/>
      <c r="AE793" s="557"/>
      <c r="AF793" s="557"/>
      <c r="AG793" s="557"/>
      <c r="AH793" s="557"/>
      <c r="AI793" s="557"/>
      <c r="AJ793" s="557"/>
      <c r="AK793" s="557"/>
      <c r="AL793" s="557"/>
      <c r="AM793" s="557"/>
      <c r="AN793" s="558"/>
      <c r="AP793" s="87" t="s">
        <v>859</v>
      </c>
      <c r="AT793" s="559" t="str">
        <f t="shared" ca="1" si="145"/>
        <v>AG</v>
      </c>
      <c r="AU793" s="559">
        <f t="shared" si="148"/>
        <v>765</v>
      </c>
      <c r="AV793" s="285" t="str">
        <f t="shared" ca="1" si="146"/>
        <v>AG765</v>
      </c>
      <c r="AW793" s="293">
        <f t="shared" si="143"/>
        <v>7</v>
      </c>
      <c r="AX793" s="285" t="str">
        <f t="shared" ca="1" si="142"/>
        <v>7. Ownership - Capital Costs</v>
      </c>
      <c r="AY793" s="293" t="s">
        <v>1570</v>
      </c>
      <c r="AZ793" s="285" t="s">
        <v>1607</v>
      </c>
      <c r="BA793" s="285">
        <v>2048</v>
      </c>
      <c r="BB793" s="285" t="str">
        <f t="shared" ca="1" si="147"/>
        <v>7_AG765_Initial_working_capital_2048</v>
      </c>
      <c r="BC793" s="285" t="s">
        <v>574</v>
      </c>
      <c r="BD793" s="285"/>
      <c r="BE793" s="293" t="str">
        <f t="shared" si="144"/>
        <v>&gt;=0</v>
      </c>
      <c r="BF793" s="293" t="s">
        <v>84</v>
      </c>
      <c r="BG793" s="293" t="s">
        <v>84</v>
      </c>
    </row>
    <row r="794" spans="1:59" ht="13.5" hidden="1" thickBot="1">
      <c r="A794" s="197"/>
      <c r="B794" s="763"/>
      <c r="C794" s="247"/>
      <c r="D794" s="764"/>
      <c r="E794" s="556"/>
      <c r="F794" s="556"/>
      <c r="G794" s="556"/>
      <c r="H794" s="556"/>
      <c r="I794" s="556"/>
      <c r="J794" s="556"/>
      <c r="K794" s="556"/>
      <c r="L794" s="556"/>
      <c r="M794" s="556"/>
      <c r="N794" s="556"/>
      <c r="O794" s="556"/>
      <c r="P794" s="556"/>
      <c r="Q794" s="556"/>
      <c r="R794" s="556"/>
      <c r="S794" s="556"/>
      <c r="T794" s="556"/>
      <c r="U794" s="556"/>
      <c r="V794" s="556"/>
      <c r="W794" s="556"/>
      <c r="X794" s="556"/>
      <c r="Y794" s="556"/>
      <c r="Z794" s="556"/>
      <c r="AA794" s="556"/>
      <c r="AB794" s="556"/>
      <c r="AC794" s="556"/>
      <c r="AD794" s="557"/>
      <c r="AE794" s="557"/>
      <c r="AF794" s="557"/>
      <c r="AG794" s="557"/>
      <c r="AH794" s="557"/>
      <c r="AI794" s="557"/>
      <c r="AJ794" s="557"/>
      <c r="AK794" s="557"/>
      <c r="AL794" s="557"/>
      <c r="AM794" s="557"/>
      <c r="AN794" s="558"/>
      <c r="AP794" s="87" t="s">
        <v>859</v>
      </c>
      <c r="AT794" s="559" t="str">
        <f t="shared" ca="1" si="145"/>
        <v>AH</v>
      </c>
      <c r="AU794" s="559">
        <f t="shared" si="148"/>
        <v>765</v>
      </c>
      <c r="AV794" s="285" t="str">
        <f t="shared" ca="1" si="146"/>
        <v>AH765</v>
      </c>
      <c r="AW794" s="293">
        <f t="shared" si="143"/>
        <v>7</v>
      </c>
      <c r="AX794" s="285" t="str">
        <f t="shared" ca="1" si="142"/>
        <v>7. Ownership - Capital Costs</v>
      </c>
      <c r="AY794" s="293" t="s">
        <v>1570</v>
      </c>
      <c r="AZ794" s="285" t="s">
        <v>1607</v>
      </c>
      <c r="BA794" s="285">
        <v>2049</v>
      </c>
      <c r="BB794" s="285" t="str">
        <f t="shared" ca="1" si="147"/>
        <v>7_AH765_Initial_working_capital_2049</v>
      </c>
      <c r="BC794" s="285" t="s">
        <v>574</v>
      </c>
      <c r="BD794" s="285"/>
      <c r="BE794" s="293" t="str">
        <f t="shared" si="144"/>
        <v>&gt;=0</v>
      </c>
      <c r="BF794" s="293" t="s">
        <v>84</v>
      </c>
      <c r="BG794" s="293" t="s">
        <v>84</v>
      </c>
    </row>
    <row r="795" spans="1:59" ht="13.5" hidden="1" thickBot="1">
      <c r="A795" s="197"/>
      <c r="B795" s="763"/>
      <c r="C795" s="247"/>
      <c r="D795" s="764"/>
      <c r="E795" s="556"/>
      <c r="F795" s="556"/>
      <c r="G795" s="556"/>
      <c r="H795" s="556"/>
      <c r="I795" s="556"/>
      <c r="J795" s="556"/>
      <c r="K795" s="556"/>
      <c r="L795" s="556"/>
      <c r="M795" s="556"/>
      <c r="N795" s="556"/>
      <c r="O795" s="556"/>
      <c r="P795" s="556"/>
      <c r="Q795" s="556"/>
      <c r="R795" s="556"/>
      <c r="S795" s="556"/>
      <c r="T795" s="556"/>
      <c r="U795" s="556"/>
      <c r="V795" s="556"/>
      <c r="W795" s="556"/>
      <c r="X795" s="556"/>
      <c r="Y795" s="556"/>
      <c r="Z795" s="556"/>
      <c r="AA795" s="556"/>
      <c r="AB795" s="556"/>
      <c r="AC795" s="556"/>
      <c r="AD795" s="557"/>
      <c r="AE795" s="557"/>
      <c r="AF795" s="557"/>
      <c r="AG795" s="557"/>
      <c r="AH795" s="557"/>
      <c r="AI795" s="557"/>
      <c r="AJ795" s="557"/>
      <c r="AK795" s="557"/>
      <c r="AL795" s="557"/>
      <c r="AM795" s="557"/>
      <c r="AN795" s="558"/>
      <c r="AP795" s="87" t="s">
        <v>859</v>
      </c>
      <c r="AT795" s="559" t="str">
        <f t="shared" ca="1" si="145"/>
        <v>AI</v>
      </c>
      <c r="AU795" s="559">
        <f t="shared" si="148"/>
        <v>765</v>
      </c>
      <c r="AV795" s="285" t="str">
        <f t="shared" ca="1" si="146"/>
        <v>AI765</v>
      </c>
      <c r="AW795" s="293">
        <f t="shared" si="143"/>
        <v>7</v>
      </c>
      <c r="AX795" s="285" t="str">
        <f t="shared" ca="1" si="142"/>
        <v>7. Ownership - Capital Costs</v>
      </c>
      <c r="AY795" s="293" t="s">
        <v>1570</v>
      </c>
      <c r="AZ795" s="285" t="s">
        <v>1607</v>
      </c>
      <c r="BA795" s="285">
        <v>2050</v>
      </c>
      <c r="BB795" s="285" t="str">
        <f t="shared" ca="1" si="147"/>
        <v>7_AI765_Initial_working_capital_2050</v>
      </c>
      <c r="BC795" s="285" t="s">
        <v>574</v>
      </c>
      <c r="BD795" s="285"/>
      <c r="BE795" s="293" t="str">
        <f t="shared" si="144"/>
        <v>&gt;=0</v>
      </c>
      <c r="BF795" s="293" t="s">
        <v>84</v>
      </c>
      <c r="BG795" s="293" t="s">
        <v>84</v>
      </c>
    </row>
    <row r="796" spans="1:59" ht="13.5" hidden="1" thickBot="1">
      <c r="A796" s="197"/>
      <c r="B796" s="763"/>
      <c r="C796" s="247"/>
      <c r="D796" s="764"/>
      <c r="E796" s="556"/>
      <c r="F796" s="556"/>
      <c r="G796" s="556"/>
      <c r="H796" s="556"/>
      <c r="I796" s="556"/>
      <c r="J796" s="556"/>
      <c r="K796" s="556"/>
      <c r="L796" s="556"/>
      <c r="M796" s="556"/>
      <c r="N796" s="556"/>
      <c r="O796" s="556"/>
      <c r="P796" s="556"/>
      <c r="Q796" s="556"/>
      <c r="R796" s="556"/>
      <c r="S796" s="556"/>
      <c r="T796" s="556"/>
      <c r="U796" s="556"/>
      <c r="V796" s="556"/>
      <c r="W796" s="556"/>
      <c r="X796" s="556"/>
      <c r="Y796" s="556"/>
      <c r="Z796" s="556"/>
      <c r="AA796" s="556"/>
      <c r="AB796" s="556"/>
      <c r="AC796" s="556"/>
      <c r="AD796" s="557"/>
      <c r="AE796" s="557"/>
      <c r="AF796" s="557"/>
      <c r="AG796" s="557"/>
      <c r="AH796" s="557"/>
      <c r="AI796" s="557"/>
      <c r="AJ796" s="557"/>
      <c r="AK796" s="557"/>
      <c r="AL796" s="557"/>
      <c r="AM796" s="557"/>
      <c r="AN796" s="558"/>
      <c r="AP796" s="87" t="s">
        <v>859</v>
      </c>
      <c r="AT796" s="559" t="str">
        <f t="shared" ca="1" si="145"/>
        <v>AJ</v>
      </c>
      <c r="AU796" s="559">
        <f t="shared" si="148"/>
        <v>765</v>
      </c>
      <c r="AV796" s="285" t="str">
        <f t="shared" ca="1" si="146"/>
        <v>AJ765</v>
      </c>
      <c r="AW796" s="293">
        <f t="shared" si="143"/>
        <v>7</v>
      </c>
      <c r="AX796" s="285" t="str">
        <f t="shared" ca="1" si="142"/>
        <v>7. Ownership - Capital Costs</v>
      </c>
      <c r="AY796" s="293" t="s">
        <v>1570</v>
      </c>
      <c r="AZ796" s="285" t="s">
        <v>1607</v>
      </c>
      <c r="BA796" s="285">
        <v>2051</v>
      </c>
      <c r="BB796" s="285" t="str">
        <f t="shared" ca="1" si="147"/>
        <v>7_AJ765_Initial_working_capital_2051</v>
      </c>
      <c r="BC796" s="285" t="s">
        <v>574</v>
      </c>
      <c r="BD796" s="285"/>
      <c r="BE796" s="293" t="str">
        <f t="shared" si="144"/>
        <v>&gt;=0</v>
      </c>
      <c r="BF796" s="293" t="s">
        <v>84</v>
      </c>
      <c r="BG796" s="293" t="s">
        <v>84</v>
      </c>
    </row>
    <row r="797" spans="1:59" ht="13.5" hidden="1" thickBot="1">
      <c r="A797" s="197"/>
      <c r="B797" s="763"/>
      <c r="C797" s="247"/>
      <c r="D797" s="764"/>
      <c r="E797" s="556"/>
      <c r="F797" s="556"/>
      <c r="G797" s="556"/>
      <c r="H797" s="556"/>
      <c r="I797" s="556"/>
      <c r="J797" s="556"/>
      <c r="K797" s="556"/>
      <c r="L797" s="556"/>
      <c r="M797" s="556"/>
      <c r="N797" s="556"/>
      <c r="O797" s="556"/>
      <c r="P797" s="556"/>
      <c r="Q797" s="556"/>
      <c r="R797" s="556"/>
      <c r="S797" s="556"/>
      <c r="T797" s="556"/>
      <c r="U797" s="556"/>
      <c r="V797" s="556"/>
      <c r="W797" s="556"/>
      <c r="X797" s="556"/>
      <c r="Y797" s="556"/>
      <c r="Z797" s="556"/>
      <c r="AA797" s="556"/>
      <c r="AB797" s="556"/>
      <c r="AC797" s="556"/>
      <c r="AD797" s="557"/>
      <c r="AE797" s="557"/>
      <c r="AF797" s="557"/>
      <c r="AG797" s="557"/>
      <c r="AH797" s="557"/>
      <c r="AI797" s="557"/>
      <c r="AJ797" s="557"/>
      <c r="AK797" s="557"/>
      <c r="AL797" s="557"/>
      <c r="AM797" s="557"/>
      <c r="AN797" s="558"/>
      <c r="AP797" s="87" t="s">
        <v>859</v>
      </c>
      <c r="AT797" s="559" t="str">
        <f t="shared" ca="1" si="145"/>
        <v>AK</v>
      </c>
      <c r="AU797" s="559">
        <f t="shared" si="148"/>
        <v>765</v>
      </c>
      <c r="AV797" s="285" t="str">
        <f t="shared" ca="1" si="146"/>
        <v>AK765</v>
      </c>
      <c r="AW797" s="293">
        <f t="shared" si="143"/>
        <v>7</v>
      </c>
      <c r="AX797" s="285" t="str">
        <f t="shared" ca="1" si="142"/>
        <v>7. Ownership - Capital Costs</v>
      </c>
      <c r="AY797" s="293" t="s">
        <v>1570</v>
      </c>
      <c r="AZ797" s="285" t="s">
        <v>1607</v>
      </c>
      <c r="BA797" s="285">
        <v>2052</v>
      </c>
      <c r="BB797" s="285" t="str">
        <f t="shared" ca="1" si="147"/>
        <v>7_AK765_Initial_working_capital_2052</v>
      </c>
      <c r="BC797" s="285" t="s">
        <v>574</v>
      </c>
      <c r="BD797" s="285"/>
      <c r="BE797" s="293" t="str">
        <f t="shared" si="144"/>
        <v>&gt;=0</v>
      </c>
      <c r="BF797" s="293" t="s">
        <v>84</v>
      </c>
      <c r="BG797" s="293" t="s">
        <v>84</v>
      </c>
    </row>
    <row r="798" spans="1:59" ht="13.5" hidden="1" thickBot="1">
      <c r="A798" s="197"/>
      <c r="B798" s="763"/>
      <c r="C798" s="247"/>
      <c r="D798" s="764"/>
      <c r="E798" s="556"/>
      <c r="F798" s="556"/>
      <c r="G798" s="556"/>
      <c r="H798" s="556"/>
      <c r="I798" s="556"/>
      <c r="J798" s="556"/>
      <c r="K798" s="556"/>
      <c r="L798" s="556"/>
      <c r="M798" s="556"/>
      <c r="N798" s="556"/>
      <c r="O798" s="556"/>
      <c r="P798" s="556"/>
      <c r="Q798" s="556"/>
      <c r="R798" s="556"/>
      <c r="S798" s="556"/>
      <c r="T798" s="556"/>
      <c r="U798" s="556"/>
      <c r="V798" s="556"/>
      <c r="W798" s="556"/>
      <c r="X798" s="556"/>
      <c r="Y798" s="556"/>
      <c r="Z798" s="556"/>
      <c r="AA798" s="556"/>
      <c r="AB798" s="556"/>
      <c r="AC798" s="556"/>
      <c r="AD798" s="557"/>
      <c r="AE798" s="557"/>
      <c r="AF798" s="557"/>
      <c r="AG798" s="557"/>
      <c r="AH798" s="557"/>
      <c r="AI798" s="557"/>
      <c r="AJ798" s="557"/>
      <c r="AK798" s="557"/>
      <c r="AL798" s="557"/>
      <c r="AM798" s="557"/>
      <c r="AN798" s="558"/>
      <c r="AP798" s="87" t="s">
        <v>859</v>
      </c>
      <c r="AT798" s="559" t="str">
        <f t="shared" ca="1" si="145"/>
        <v>AL</v>
      </c>
      <c r="AU798" s="559">
        <f t="shared" si="148"/>
        <v>765</v>
      </c>
      <c r="AV798" s="285" t="str">
        <f t="shared" ca="1" si="146"/>
        <v>AL765</v>
      </c>
      <c r="AW798" s="293">
        <f t="shared" si="143"/>
        <v>7</v>
      </c>
      <c r="AX798" s="285" t="str">
        <f t="shared" ca="1" si="142"/>
        <v>7. Ownership - Capital Costs</v>
      </c>
      <c r="AY798" s="293" t="s">
        <v>1570</v>
      </c>
      <c r="AZ798" s="285" t="s">
        <v>1607</v>
      </c>
      <c r="BA798" s="285">
        <v>2053</v>
      </c>
      <c r="BB798" s="285" t="str">
        <f t="shared" ca="1" si="147"/>
        <v>7_AL765_Initial_working_capital_2053</v>
      </c>
      <c r="BC798" s="285" t="s">
        <v>574</v>
      </c>
      <c r="BD798" s="285"/>
      <c r="BE798" s="293" t="str">
        <f t="shared" si="144"/>
        <v>&gt;=0</v>
      </c>
      <c r="BF798" s="293" t="s">
        <v>84</v>
      </c>
      <c r="BG798" s="293" t="s">
        <v>84</v>
      </c>
    </row>
    <row r="799" spans="1:59" ht="13.5" hidden="1" thickBot="1">
      <c r="A799" s="197"/>
      <c r="B799" s="763"/>
      <c r="C799" s="247"/>
      <c r="D799" s="764"/>
      <c r="E799" s="556"/>
      <c r="F799" s="556"/>
      <c r="G799" s="556"/>
      <c r="H799" s="556"/>
      <c r="I799" s="556"/>
      <c r="J799" s="556"/>
      <c r="K799" s="556"/>
      <c r="L799" s="556"/>
      <c r="M799" s="556"/>
      <c r="N799" s="556"/>
      <c r="O799" s="556"/>
      <c r="P799" s="556"/>
      <c r="Q799" s="556"/>
      <c r="R799" s="556"/>
      <c r="S799" s="556"/>
      <c r="T799" s="556"/>
      <c r="U799" s="556"/>
      <c r="V799" s="556"/>
      <c r="W799" s="556"/>
      <c r="X799" s="556"/>
      <c r="Y799" s="556"/>
      <c r="Z799" s="556"/>
      <c r="AA799" s="556"/>
      <c r="AB799" s="556"/>
      <c r="AC799" s="556"/>
      <c r="AD799" s="557"/>
      <c r="AE799" s="557"/>
      <c r="AF799" s="557"/>
      <c r="AG799" s="557"/>
      <c r="AH799" s="557"/>
      <c r="AI799" s="557"/>
      <c r="AJ799" s="557"/>
      <c r="AK799" s="557"/>
      <c r="AL799" s="557"/>
      <c r="AM799" s="557"/>
      <c r="AN799" s="558"/>
      <c r="AP799" s="87" t="s">
        <v>859</v>
      </c>
      <c r="AT799" s="559" t="str">
        <f t="shared" ca="1" si="145"/>
        <v>AM</v>
      </c>
      <c r="AU799" s="559">
        <f t="shared" si="148"/>
        <v>765</v>
      </c>
      <c r="AV799" s="285" t="str">
        <f t="shared" ca="1" si="146"/>
        <v>AM765</v>
      </c>
      <c r="AW799" s="293">
        <f t="shared" si="143"/>
        <v>7</v>
      </c>
      <c r="AX799" s="285" t="str">
        <f t="shared" ca="1" si="142"/>
        <v>7. Ownership - Capital Costs</v>
      </c>
      <c r="AY799" s="293" t="s">
        <v>1570</v>
      </c>
      <c r="AZ799" s="285" t="s">
        <v>1607</v>
      </c>
      <c r="BA799" s="285">
        <v>2054</v>
      </c>
      <c r="BB799" s="285" t="str">
        <f t="shared" ca="1" si="147"/>
        <v>7_AM765_Initial_working_capital_2054</v>
      </c>
      <c r="BC799" s="285" t="s">
        <v>574</v>
      </c>
      <c r="BD799" s="285"/>
      <c r="BE799" s="293" t="str">
        <f t="shared" si="144"/>
        <v>&gt;=0</v>
      </c>
      <c r="BF799" s="293" t="s">
        <v>84</v>
      </c>
      <c r="BG799" s="293" t="s">
        <v>84</v>
      </c>
    </row>
    <row r="800" spans="1:59" ht="13.5" hidden="1" thickBot="1">
      <c r="A800" s="197"/>
      <c r="B800" s="763"/>
      <c r="C800" s="247"/>
      <c r="D800" s="764"/>
      <c r="E800" s="556"/>
      <c r="F800" s="556"/>
      <c r="G800" s="556"/>
      <c r="H800" s="556"/>
      <c r="I800" s="556"/>
      <c r="J800" s="556"/>
      <c r="K800" s="556"/>
      <c r="L800" s="556"/>
      <c r="M800" s="556"/>
      <c r="N800" s="556"/>
      <c r="O800" s="556"/>
      <c r="P800" s="556"/>
      <c r="Q800" s="556"/>
      <c r="R800" s="556"/>
      <c r="S800" s="556"/>
      <c r="T800" s="556"/>
      <c r="U800" s="556"/>
      <c r="V800" s="556"/>
      <c r="W800" s="556"/>
      <c r="X800" s="556"/>
      <c r="Y800" s="556"/>
      <c r="Z800" s="556"/>
      <c r="AA800" s="556"/>
      <c r="AB800" s="556"/>
      <c r="AC800" s="556"/>
      <c r="AD800" s="557"/>
      <c r="AE800" s="557"/>
      <c r="AF800" s="557"/>
      <c r="AG800" s="557"/>
      <c r="AH800" s="557"/>
      <c r="AI800" s="557"/>
      <c r="AJ800" s="557"/>
      <c r="AK800" s="557"/>
      <c r="AL800" s="557"/>
      <c r="AM800" s="557"/>
      <c r="AN800" s="558"/>
      <c r="AP800" s="87" t="s">
        <v>859</v>
      </c>
      <c r="AT800" s="559" t="str">
        <f t="shared" ca="1" si="145"/>
        <v>AN</v>
      </c>
      <c r="AU800" s="559">
        <f t="shared" si="148"/>
        <v>765</v>
      </c>
      <c r="AV800" s="285" t="str">
        <f t="shared" ca="1" si="146"/>
        <v>AN765</v>
      </c>
      <c r="AW800" s="293">
        <v>7</v>
      </c>
      <c r="AX800" s="285" t="str">
        <f t="shared" ca="1" si="142"/>
        <v>7. Ownership - Capital Costs</v>
      </c>
      <c r="AY800" s="293" t="s">
        <v>1570</v>
      </c>
      <c r="AZ800" s="285" t="s">
        <v>1607</v>
      </c>
      <c r="BA800" s="285" t="s">
        <v>1572</v>
      </c>
      <c r="BB800" s="285" t="str">
        <f t="shared" ca="1" si="147"/>
        <v>7_AN765_Initial_working_capital_Additional_Info</v>
      </c>
      <c r="BC800" s="293" t="s">
        <v>255</v>
      </c>
      <c r="BD800" s="293">
        <v>100</v>
      </c>
      <c r="BF800" s="293" t="s">
        <v>84</v>
      </c>
      <c r="BG800" s="293" t="s">
        <v>84</v>
      </c>
    </row>
    <row r="801" spans="1:59" ht="13.5" thickBot="1">
      <c r="A801" s="197">
        <f>+A765+1</f>
        <v>24</v>
      </c>
      <c r="B801" s="763"/>
      <c r="C801" s="247" t="s">
        <v>1608</v>
      </c>
      <c r="D801" s="764" t="s">
        <v>1569</v>
      </c>
      <c r="E801" s="540"/>
      <c r="F801" s="540"/>
      <c r="G801" s="540"/>
      <c r="H801" s="540"/>
      <c r="I801" s="540"/>
      <c r="J801" s="540"/>
      <c r="K801" s="540"/>
      <c r="L801" s="540"/>
      <c r="M801" s="540"/>
      <c r="N801" s="540"/>
      <c r="O801" s="540"/>
      <c r="P801" s="540"/>
      <c r="Q801" s="540"/>
      <c r="R801" s="540"/>
      <c r="S801" s="540"/>
      <c r="T801" s="540"/>
      <c r="U801" s="540"/>
      <c r="V801" s="540"/>
      <c r="W801" s="540"/>
      <c r="X801" s="540"/>
      <c r="Y801" s="540"/>
      <c r="Z801" s="540"/>
      <c r="AA801" s="540"/>
      <c r="AB801" s="540"/>
      <c r="AC801" s="540"/>
      <c r="AD801" s="541"/>
      <c r="AE801" s="541"/>
      <c r="AF801" s="541"/>
      <c r="AG801" s="541"/>
      <c r="AH801" s="541"/>
      <c r="AI801" s="541"/>
      <c r="AJ801" s="541"/>
      <c r="AK801" s="541"/>
      <c r="AL801" s="541"/>
      <c r="AM801" s="541"/>
      <c r="AN801" s="246"/>
      <c r="AR801" s="87" t="s">
        <v>40</v>
      </c>
      <c r="AS801" s="560" t="str">
        <f ca="1">SUBSTITUTE(CELL("address",E801),"$","")</f>
        <v>E801</v>
      </c>
      <c r="AT801" s="561" t="str">
        <f ca="1">CHAR(CODE(AS801))</f>
        <v>E</v>
      </c>
      <c r="AU801" s="561">
        <f>ROW(AS801)</f>
        <v>801</v>
      </c>
      <c r="AV801" s="562" t="str">
        <f ca="1">CONCATENATE(AT801&amp;AU801)</f>
        <v>E801</v>
      </c>
      <c r="AW801" s="555">
        <f t="shared" ref="AW801:AW835" si="149">$AW$5</f>
        <v>7</v>
      </c>
      <c r="AX801" s="562" t="str">
        <f t="shared" ca="1" si="142"/>
        <v>7. Ownership - Capital Costs</v>
      </c>
      <c r="AY801" s="555" t="s">
        <v>1570</v>
      </c>
      <c r="AZ801" s="562" t="s">
        <v>1609</v>
      </c>
      <c r="BA801" s="562">
        <v>2020</v>
      </c>
      <c r="BB801" s="562" t="str">
        <f ca="1">AW801&amp;"_"&amp;AV801&amp;"_"&amp;AZ801&amp;"_"&amp;BA801</f>
        <v>7_E801_Start_up_power_credit_2020</v>
      </c>
      <c r="BC801" s="562" t="s">
        <v>574</v>
      </c>
      <c r="BD801" s="562"/>
      <c r="BE801" s="555" t="str">
        <f t="shared" ref="BE801:BE835" si="150">"&gt;=0"</f>
        <v>&gt;=0</v>
      </c>
      <c r="BF801" s="555" t="s">
        <v>84</v>
      </c>
      <c r="BG801" s="555" t="s">
        <v>84</v>
      </c>
    </row>
    <row r="802" spans="1:59" ht="13" hidden="1">
      <c r="A802" s="197"/>
      <c r="B802" s="150"/>
      <c r="C802" s="254"/>
      <c r="D802" s="7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c r="AE802" s="565"/>
      <c r="AF802" s="565"/>
      <c r="AG802" s="565"/>
      <c r="AH802" s="565"/>
      <c r="AI802" s="565"/>
      <c r="AJ802" s="565"/>
      <c r="AK802" s="565"/>
      <c r="AL802" s="565"/>
      <c r="AM802" s="565"/>
      <c r="AN802" s="566"/>
      <c r="AP802" s="87" t="s">
        <v>859</v>
      </c>
      <c r="AT802" s="559" t="str">
        <f t="shared" ref="AT802:AT836" ca="1" si="151">IF(AT801="Z","AA",IF(LEN(AT801)=1,CHAR(CODE(AT801)+1),IF(RIGHT(AT801,1)="Z",CHAR(CODE(LEFT(AT801,1))+1),LEFT(AT801,1))&amp;CHAR(65+MOD(CODE(RIGHT(AT801,1))+1-65,26))))</f>
        <v>F</v>
      </c>
      <c r="AU802" s="559">
        <f>AU801</f>
        <v>801</v>
      </c>
      <c r="AV802" s="285" t="str">
        <f t="shared" ref="AV802:AV836" ca="1" si="152">CONCATENATE(AT802&amp;AU802)</f>
        <v>F801</v>
      </c>
      <c r="AW802" s="293">
        <f t="shared" si="149"/>
        <v>7</v>
      </c>
      <c r="AX802" s="285" t="str">
        <f t="shared" ca="1" si="142"/>
        <v>7. Ownership - Capital Costs</v>
      </c>
      <c r="AY802" s="293" t="s">
        <v>1570</v>
      </c>
      <c r="AZ802" s="285" t="s">
        <v>1609</v>
      </c>
      <c r="BA802" s="285">
        <v>2021</v>
      </c>
      <c r="BB802" s="285" t="str">
        <f t="shared" ref="BB802:BB836" ca="1" si="153">AW802&amp;"_"&amp;AV802&amp;"_"&amp;AZ802&amp;"_"&amp;BA802</f>
        <v>7_F801_Start_up_power_credit_2021</v>
      </c>
      <c r="BC802" s="285" t="s">
        <v>574</v>
      </c>
      <c r="BD802" s="285"/>
      <c r="BE802" s="293" t="str">
        <f t="shared" si="150"/>
        <v>&gt;=0</v>
      </c>
      <c r="BF802" s="293" t="s">
        <v>84</v>
      </c>
      <c r="BG802" s="293" t="s">
        <v>84</v>
      </c>
    </row>
    <row r="803" spans="1:59" ht="13" hidden="1">
      <c r="A803" s="197"/>
      <c r="B803" s="150"/>
      <c r="C803" s="254"/>
      <c r="D803" s="7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c r="AE803" s="565"/>
      <c r="AF803" s="565"/>
      <c r="AG803" s="565"/>
      <c r="AH803" s="565"/>
      <c r="AI803" s="565"/>
      <c r="AJ803" s="565"/>
      <c r="AK803" s="565"/>
      <c r="AL803" s="565"/>
      <c r="AM803" s="565"/>
      <c r="AN803" s="566"/>
      <c r="AP803" s="87" t="s">
        <v>859</v>
      </c>
      <c r="AT803" s="559" t="str">
        <f t="shared" ca="1" si="151"/>
        <v>G</v>
      </c>
      <c r="AU803" s="559">
        <f t="shared" ref="AU803:AU836" si="154">AU802</f>
        <v>801</v>
      </c>
      <c r="AV803" s="285" t="str">
        <f t="shared" ca="1" si="152"/>
        <v>G801</v>
      </c>
      <c r="AW803" s="293">
        <f t="shared" si="149"/>
        <v>7</v>
      </c>
      <c r="AX803" s="285" t="str">
        <f t="shared" ca="1" si="142"/>
        <v>7. Ownership - Capital Costs</v>
      </c>
      <c r="AY803" s="293" t="s">
        <v>1570</v>
      </c>
      <c r="AZ803" s="285" t="s">
        <v>1609</v>
      </c>
      <c r="BA803" s="285">
        <v>2022</v>
      </c>
      <c r="BB803" s="285" t="str">
        <f t="shared" ca="1" si="153"/>
        <v>7_G801_Start_up_power_credit_2022</v>
      </c>
      <c r="BC803" s="285" t="s">
        <v>574</v>
      </c>
      <c r="BD803" s="285"/>
      <c r="BE803" s="293" t="str">
        <f t="shared" si="150"/>
        <v>&gt;=0</v>
      </c>
      <c r="BF803" s="293" t="s">
        <v>84</v>
      </c>
      <c r="BG803" s="293" t="s">
        <v>84</v>
      </c>
    </row>
    <row r="804" spans="1:59" ht="13" hidden="1">
      <c r="A804" s="197"/>
      <c r="B804" s="150"/>
      <c r="C804" s="254"/>
      <c r="D804" s="7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c r="AE804" s="565"/>
      <c r="AF804" s="565"/>
      <c r="AG804" s="565"/>
      <c r="AH804" s="565"/>
      <c r="AI804" s="565"/>
      <c r="AJ804" s="565"/>
      <c r="AK804" s="565"/>
      <c r="AL804" s="565"/>
      <c r="AM804" s="565"/>
      <c r="AN804" s="566"/>
      <c r="AP804" s="87" t="s">
        <v>859</v>
      </c>
      <c r="AT804" s="559" t="str">
        <f t="shared" ca="1" si="151"/>
        <v>H</v>
      </c>
      <c r="AU804" s="559">
        <f t="shared" si="154"/>
        <v>801</v>
      </c>
      <c r="AV804" s="285" t="str">
        <f t="shared" ca="1" si="152"/>
        <v>H801</v>
      </c>
      <c r="AW804" s="293">
        <f t="shared" si="149"/>
        <v>7</v>
      </c>
      <c r="AX804" s="285" t="str">
        <f t="shared" ca="1" si="142"/>
        <v>7. Ownership - Capital Costs</v>
      </c>
      <c r="AY804" s="293" t="s">
        <v>1570</v>
      </c>
      <c r="AZ804" s="285" t="s">
        <v>1609</v>
      </c>
      <c r="BA804" s="285">
        <v>2023</v>
      </c>
      <c r="BB804" s="285" t="str">
        <f t="shared" ca="1" si="153"/>
        <v>7_H801_Start_up_power_credit_2023</v>
      </c>
      <c r="BC804" s="285" t="s">
        <v>574</v>
      </c>
      <c r="BD804" s="285"/>
      <c r="BE804" s="293" t="str">
        <f t="shared" si="150"/>
        <v>&gt;=0</v>
      </c>
      <c r="BF804" s="293" t="s">
        <v>84</v>
      </c>
      <c r="BG804" s="293" t="s">
        <v>84</v>
      </c>
    </row>
    <row r="805" spans="1:59" ht="13" hidden="1">
      <c r="A805" s="197"/>
      <c r="B805" s="150"/>
      <c r="C805" s="254"/>
      <c r="D805" s="7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c r="AE805" s="565"/>
      <c r="AF805" s="565"/>
      <c r="AG805" s="565"/>
      <c r="AH805" s="565"/>
      <c r="AI805" s="565"/>
      <c r="AJ805" s="565"/>
      <c r="AK805" s="565"/>
      <c r="AL805" s="565"/>
      <c r="AM805" s="565"/>
      <c r="AN805" s="566"/>
      <c r="AP805" s="87" t="s">
        <v>859</v>
      </c>
      <c r="AT805" s="559" t="str">
        <f t="shared" ca="1" si="151"/>
        <v>I</v>
      </c>
      <c r="AU805" s="559">
        <f t="shared" si="154"/>
        <v>801</v>
      </c>
      <c r="AV805" s="285" t="str">
        <f t="shared" ca="1" si="152"/>
        <v>I801</v>
      </c>
      <c r="AW805" s="293">
        <f t="shared" si="149"/>
        <v>7</v>
      </c>
      <c r="AX805" s="285" t="str">
        <f t="shared" ca="1" si="142"/>
        <v>7. Ownership - Capital Costs</v>
      </c>
      <c r="AY805" s="293" t="s">
        <v>1570</v>
      </c>
      <c r="AZ805" s="285" t="s">
        <v>1609</v>
      </c>
      <c r="BA805" s="285">
        <v>2024</v>
      </c>
      <c r="BB805" s="285" t="str">
        <f t="shared" ca="1" si="153"/>
        <v>7_I801_Start_up_power_credit_2024</v>
      </c>
      <c r="BC805" s="285" t="s">
        <v>574</v>
      </c>
      <c r="BD805" s="285"/>
      <c r="BE805" s="293" t="str">
        <f t="shared" si="150"/>
        <v>&gt;=0</v>
      </c>
      <c r="BF805" s="293" t="s">
        <v>84</v>
      </c>
      <c r="BG805" s="293" t="s">
        <v>84</v>
      </c>
    </row>
    <row r="806" spans="1:59" ht="13" hidden="1">
      <c r="A806" s="197"/>
      <c r="B806" s="150"/>
      <c r="C806" s="254"/>
      <c r="D806" s="7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c r="AE806" s="565"/>
      <c r="AF806" s="565"/>
      <c r="AG806" s="565"/>
      <c r="AH806" s="565"/>
      <c r="AI806" s="565"/>
      <c r="AJ806" s="565"/>
      <c r="AK806" s="565"/>
      <c r="AL806" s="565"/>
      <c r="AM806" s="565"/>
      <c r="AN806" s="566"/>
      <c r="AP806" s="87" t="s">
        <v>859</v>
      </c>
      <c r="AT806" s="559" t="str">
        <f t="shared" ca="1" si="151"/>
        <v>J</v>
      </c>
      <c r="AU806" s="559">
        <f t="shared" si="154"/>
        <v>801</v>
      </c>
      <c r="AV806" s="285" t="str">
        <f t="shared" ca="1" si="152"/>
        <v>J801</v>
      </c>
      <c r="AW806" s="293">
        <f t="shared" si="149"/>
        <v>7</v>
      </c>
      <c r="AX806" s="285" t="str">
        <f t="shared" ca="1" si="142"/>
        <v>7. Ownership - Capital Costs</v>
      </c>
      <c r="AY806" s="293" t="s">
        <v>1570</v>
      </c>
      <c r="AZ806" s="285" t="s">
        <v>1609</v>
      </c>
      <c r="BA806" s="285">
        <v>2025</v>
      </c>
      <c r="BB806" s="285" t="str">
        <f t="shared" ca="1" si="153"/>
        <v>7_J801_Start_up_power_credit_2025</v>
      </c>
      <c r="BC806" s="285" t="s">
        <v>574</v>
      </c>
      <c r="BD806" s="285"/>
      <c r="BE806" s="293" t="str">
        <f t="shared" si="150"/>
        <v>&gt;=0</v>
      </c>
      <c r="BF806" s="293" t="s">
        <v>84</v>
      </c>
      <c r="BG806" s="293" t="s">
        <v>84</v>
      </c>
    </row>
    <row r="807" spans="1:59" ht="13" hidden="1">
      <c r="A807" s="197"/>
      <c r="B807" s="150"/>
      <c r="C807" s="254"/>
      <c r="D807" s="7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c r="AE807" s="565"/>
      <c r="AF807" s="565"/>
      <c r="AG807" s="565"/>
      <c r="AH807" s="565"/>
      <c r="AI807" s="565"/>
      <c r="AJ807" s="565"/>
      <c r="AK807" s="565"/>
      <c r="AL807" s="565"/>
      <c r="AM807" s="565"/>
      <c r="AN807" s="566"/>
      <c r="AP807" s="87" t="s">
        <v>859</v>
      </c>
      <c r="AT807" s="559" t="str">
        <f t="shared" ca="1" si="151"/>
        <v>K</v>
      </c>
      <c r="AU807" s="559">
        <f t="shared" si="154"/>
        <v>801</v>
      </c>
      <c r="AV807" s="285" t="str">
        <f t="shared" ca="1" si="152"/>
        <v>K801</v>
      </c>
      <c r="AW807" s="293">
        <f t="shared" si="149"/>
        <v>7</v>
      </c>
      <c r="AX807" s="285" t="str">
        <f t="shared" ca="1" si="142"/>
        <v>7. Ownership - Capital Costs</v>
      </c>
      <c r="AY807" s="293" t="s">
        <v>1570</v>
      </c>
      <c r="AZ807" s="285" t="s">
        <v>1609</v>
      </c>
      <c r="BA807" s="285">
        <v>2026</v>
      </c>
      <c r="BB807" s="285" t="str">
        <f t="shared" ca="1" si="153"/>
        <v>7_K801_Start_up_power_credit_2026</v>
      </c>
      <c r="BC807" s="285" t="s">
        <v>574</v>
      </c>
      <c r="BD807" s="285"/>
      <c r="BE807" s="293" t="str">
        <f t="shared" si="150"/>
        <v>&gt;=0</v>
      </c>
      <c r="BF807" s="293" t="s">
        <v>84</v>
      </c>
      <c r="BG807" s="293" t="s">
        <v>84</v>
      </c>
    </row>
    <row r="808" spans="1:59" ht="13" hidden="1">
      <c r="A808" s="197"/>
      <c r="B808" s="150"/>
      <c r="C808" s="254"/>
      <c r="D808" s="7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c r="AE808" s="565"/>
      <c r="AF808" s="565"/>
      <c r="AG808" s="565"/>
      <c r="AH808" s="565"/>
      <c r="AI808" s="565"/>
      <c r="AJ808" s="565"/>
      <c r="AK808" s="565"/>
      <c r="AL808" s="565"/>
      <c r="AM808" s="565"/>
      <c r="AN808" s="566"/>
      <c r="AP808" s="87" t="s">
        <v>859</v>
      </c>
      <c r="AT808" s="559" t="str">
        <f t="shared" ca="1" si="151"/>
        <v>L</v>
      </c>
      <c r="AU808" s="559">
        <f t="shared" si="154"/>
        <v>801</v>
      </c>
      <c r="AV808" s="285" t="str">
        <f t="shared" ca="1" si="152"/>
        <v>L801</v>
      </c>
      <c r="AW808" s="293">
        <f t="shared" si="149"/>
        <v>7</v>
      </c>
      <c r="AX808" s="285" t="str">
        <f t="shared" ca="1" si="142"/>
        <v>7. Ownership - Capital Costs</v>
      </c>
      <c r="AY808" s="293" t="s">
        <v>1570</v>
      </c>
      <c r="AZ808" s="285" t="s">
        <v>1609</v>
      </c>
      <c r="BA808" s="285">
        <v>2027</v>
      </c>
      <c r="BB808" s="285" t="str">
        <f t="shared" ca="1" si="153"/>
        <v>7_L801_Start_up_power_credit_2027</v>
      </c>
      <c r="BC808" s="285" t="s">
        <v>574</v>
      </c>
      <c r="BD808" s="285"/>
      <c r="BE808" s="293" t="str">
        <f t="shared" si="150"/>
        <v>&gt;=0</v>
      </c>
      <c r="BF808" s="293" t="s">
        <v>84</v>
      </c>
      <c r="BG808" s="293" t="s">
        <v>84</v>
      </c>
    </row>
    <row r="809" spans="1:59" ht="13" hidden="1">
      <c r="A809" s="197"/>
      <c r="B809" s="150"/>
      <c r="C809" s="254"/>
      <c r="D809" s="7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c r="AE809" s="565"/>
      <c r="AF809" s="565"/>
      <c r="AG809" s="565"/>
      <c r="AH809" s="565"/>
      <c r="AI809" s="565"/>
      <c r="AJ809" s="565"/>
      <c r="AK809" s="565"/>
      <c r="AL809" s="565"/>
      <c r="AM809" s="565"/>
      <c r="AN809" s="566"/>
      <c r="AP809" s="87" t="s">
        <v>859</v>
      </c>
      <c r="AT809" s="559" t="str">
        <f t="shared" ca="1" si="151"/>
        <v>M</v>
      </c>
      <c r="AU809" s="559">
        <f t="shared" si="154"/>
        <v>801</v>
      </c>
      <c r="AV809" s="285" t="str">
        <f t="shared" ca="1" si="152"/>
        <v>M801</v>
      </c>
      <c r="AW809" s="293">
        <f t="shared" si="149"/>
        <v>7</v>
      </c>
      <c r="AX809" s="285" t="str">
        <f t="shared" ca="1" si="142"/>
        <v>7. Ownership - Capital Costs</v>
      </c>
      <c r="AY809" s="293" t="s">
        <v>1570</v>
      </c>
      <c r="AZ809" s="285" t="s">
        <v>1609</v>
      </c>
      <c r="BA809" s="285">
        <v>2028</v>
      </c>
      <c r="BB809" s="285" t="str">
        <f t="shared" ca="1" si="153"/>
        <v>7_M801_Start_up_power_credit_2028</v>
      </c>
      <c r="BC809" s="285" t="s">
        <v>574</v>
      </c>
      <c r="BD809" s="285"/>
      <c r="BE809" s="293" t="str">
        <f t="shared" si="150"/>
        <v>&gt;=0</v>
      </c>
      <c r="BF809" s="293" t="s">
        <v>84</v>
      </c>
      <c r="BG809" s="293" t="s">
        <v>84</v>
      </c>
    </row>
    <row r="810" spans="1:59" ht="13" hidden="1">
      <c r="A810" s="197"/>
      <c r="B810" s="150"/>
      <c r="C810" s="254"/>
      <c r="D810" s="7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c r="AE810" s="565"/>
      <c r="AF810" s="565"/>
      <c r="AG810" s="565"/>
      <c r="AH810" s="565"/>
      <c r="AI810" s="565"/>
      <c r="AJ810" s="565"/>
      <c r="AK810" s="565"/>
      <c r="AL810" s="565"/>
      <c r="AM810" s="565"/>
      <c r="AN810" s="566"/>
      <c r="AP810" s="87" t="s">
        <v>859</v>
      </c>
      <c r="AT810" s="559" t="str">
        <f t="shared" ca="1" si="151"/>
        <v>N</v>
      </c>
      <c r="AU810" s="559">
        <f t="shared" si="154"/>
        <v>801</v>
      </c>
      <c r="AV810" s="285" t="str">
        <f t="shared" ca="1" si="152"/>
        <v>N801</v>
      </c>
      <c r="AW810" s="293">
        <f t="shared" si="149"/>
        <v>7</v>
      </c>
      <c r="AX810" s="285" t="str">
        <f t="shared" ca="1" si="142"/>
        <v>7. Ownership - Capital Costs</v>
      </c>
      <c r="AY810" s="293" t="s">
        <v>1570</v>
      </c>
      <c r="AZ810" s="285" t="s">
        <v>1609</v>
      </c>
      <c r="BA810" s="285">
        <v>2029</v>
      </c>
      <c r="BB810" s="285" t="str">
        <f t="shared" ca="1" si="153"/>
        <v>7_N801_Start_up_power_credit_2029</v>
      </c>
      <c r="BC810" s="285" t="s">
        <v>574</v>
      </c>
      <c r="BD810" s="285"/>
      <c r="BE810" s="293" t="str">
        <f t="shared" si="150"/>
        <v>&gt;=0</v>
      </c>
      <c r="BF810" s="293" t="s">
        <v>84</v>
      </c>
      <c r="BG810" s="293" t="s">
        <v>84</v>
      </c>
    </row>
    <row r="811" spans="1:59" ht="13" hidden="1">
      <c r="A811" s="197"/>
      <c r="B811" s="150"/>
      <c r="C811" s="254"/>
      <c r="D811" s="7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c r="AE811" s="565"/>
      <c r="AF811" s="565"/>
      <c r="AG811" s="565"/>
      <c r="AH811" s="565"/>
      <c r="AI811" s="565"/>
      <c r="AJ811" s="565"/>
      <c r="AK811" s="565"/>
      <c r="AL811" s="565"/>
      <c r="AM811" s="565"/>
      <c r="AN811" s="566"/>
      <c r="AP811" s="87" t="s">
        <v>859</v>
      </c>
      <c r="AT811" s="559" t="str">
        <f t="shared" ca="1" si="151"/>
        <v>O</v>
      </c>
      <c r="AU811" s="559">
        <f t="shared" si="154"/>
        <v>801</v>
      </c>
      <c r="AV811" s="285" t="str">
        <f t="shared" ca="1" si="152"/>
        <v>O801</v>
      </c>
      <c r="AW811" s="293">
        <f t="shared" si="149"/>
        <v>7</v>
      </c>
      <c r="AX811" s="285" t="str">
        <f t="shared" ca="1" si="142"/>
        <v>7. Ownership - Capital Costs</v>
      </c>
      <c r="AY811" s="293" t="s">
        <v>1570</v>
      </c>
      <c r="AZ811" s="285" t="s">
        <v>1609</v>
      </c>
      <c r="BA811" s="285">
        <v>2030</v>
      </c>
      <c r="BB811" s="285" t="str">
        <f t="shared" ca="1" si="153"/>
        <v>7_O801_Start_up_power_credit_2030</v>
      </c>
      <c r="BC811" s="285" t="s">
        <v>574</v>
      </c>
      <c r="BD811" s="285"/>
      <c r="BE811" s="293" t="str">
        <f t="shared" si="150"/>
        <v>&gt;=0</v>
      </c>
      <c r="BF811" s="293" t="s">
        <v>84</v>
      </c>
      <c r="BG811" s="293" t="s">
        <v>84</v>
      </c>
    </row>
    <row r="812" spans="1:59" ht="13" hidden="1">
      <c r="A812" s="197"/>
      <c r="B812" s="150"/>
      <c r="C812" s="254"/>
      <c r="D812" s="7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c r="AE812" s="565"/>
      <c r="AF812" s="565"/>
      <c r="AG812" s="565"/>
      <c r="AH812" s="565"/>
      <c r="AI812" s="565"/>
      <c r="AJ812" s="565"/>
      <c r="AK812" s="565"/>
      <c r="AL812" s="565"/>
      <c r="AM812" s="565"/>
      <c r="AN812" s="566"/>
      <c r="AP812" s="87" t="s">
        <v>859</v>
      </c>
      <c r="AT812" s="559" t="str">
        <f t="shared" ca="1" si="151"/>
        <v>P</v>
      </c>
      <c r="AU812" s="559">
        <f t="shared" si="154"/>
        <v>801</v>
      </c>
      <c r="AV812" s="285" t="str">
        <f t="shared" ca="1" si="152"/>
        <v>P801</v>
      </c>
      <c r="AW812" s="293">
        <f t="shared" si="149"/>
        <v>7</v>
      </c>
      <c r="AX812" s="285" t="str">
        <f t="shared" ca="1" si="142"/>
        <v>7. Ownership - Capital Costs</v>
      </c>
      <c r="AY812" s="293" t="s">
        <v>1570</v>
      </c>
      <c r="AZ812" s="285" t="s">
        <v>1609</v>
      </c>
      <c r="BA812" s="285">
        <v>2031</v>
      </c>
      <c r="BB812" s="285" t="str">
        <f t="shared" ca="1" si="153"/>
        <v>7_P801_Start_up_power_credit_2031</v>
      </c>
      <c r="BC812" s="285" t="s">
        <v>574</v>
      </c>
      <c r="BD812" s="285"/>
      <c r="BE812" s="293" t="str">
        <f t="shared" si="150"/>
        <v>&gt;=0</v>
      </c>
      <c r="BF812" s="293" t="s">
        <v>84</v>
      </c>
      <c r="BG812" s="293" t="s">
        <v>84</v>
      </c>
    </row>
    <row r="813" spans="1:59" ht="13" hidden="1">
      <c r="A813" s="197"/>
      <c r="B813" s="150"/>
      <c r="C813" s="254"/>
      <c r="D813" s="7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c r="AE813" s="565"/>
      <c r="AF813" s="565"/>
      <c r="AG813" s="565"/>
      <c r="AH813" s="565"/>
      <c r="AI813" s="565"/>
      <c r="AJ813" s="565"/>
      <c r="AK813" s="565"/>
      <c r="AL813" s="565"/>
      <c r="AM813" s="565"/>
      <c r="AN813" s="566"/>
      <c r="AP813" s="87" t="s">
        <v>859</v>
      </c>
      <c r="AT813" s="559" t="str">
        <f t="shared" ca="1" si="151"/>
        <v>Q</v>
      </c>
      <c r="AU813" s="559">
        <f t="shared" si="154"/>
        <v>801</v>
      </c>
      <c r="AV813" s="285" t="str">
        <f t="shared" ca="1" si="152"/>
        <v>Q801</v>
      </c>
      <c r="AW813" s="293">
        <f t="shared" si="149"/>
        <v>7</v>
      </c>
      <c r="AX813" s="285" t="str">
        <f t="shared" ca="1" si="142"/>
        <v>7. Ownership - Capital Costs</v>
      </c>
      <c r="AY813" s="293" t="s">
        <v>1570</v>
      </c>
      <c r="AZ813" s="285" t="s">
        <v>1609</v>
      </c>
      <c r="BA813" s="285">
        <v>2032</v>
      </c>
      <c r="BB813" s="285" t="str">
        <f t="shared" ca="1" si="153"/>
        <v>7_Q801_Start_up_power_credit_2032</v>
      </c>
      <c r="BC813" s="285" t="s">
        <v>574</v>
      </c>
      <c r="BD813" s="285"/>
      <c r="BE813" s="293" t="str">
        <f t="shared" si="150"/>
        <v>&gt;=0</v>
      </c>
      <c r="BF813" s="293" t="s">
        <v>84</v>
      </c>
      <c r="BG813" s="293" t="s">
        <v>84</v>
      </c>
    </row>
    <row r="814" spans="1:59" ht="13" hidden="1">
      <c r="A814" s="197"/>
      <c r="B814" s="150"/>
      <c r="C814" s="254"/>
      <c r="D814" s="7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c r="AE814" s="565"/>
      <c r="AF814" s="565"/>
      <c r="AG814" s="565"/>
      <c r="AH814" s="565"/>
      <c r="AI814" s="565"/>
      <c r="AJ814" s="565"/>
      <c r="AK814" s="565"/>
      <c r="AL814" s="565"/>
      <c r="AM814" s="565"/>
      <c r="AN814" s="566"/>
      <c r="AP814" s="87" t="s">
        <v>859</v>
      </c>
      <c r="AT814" s="559" t="str">
        <f t="shared" ca="1" si="151"/>
        <v>R</v>
      </c>
      <c r="AU814" s="559">
        <f t="shared" si="154"/>
        <v>801</v>
      </c>
      <c r="AV814" s="285" t="str">
        <f t="shared" ca="1" si="152"/>
        <v>R801</v>
      </c>
      <c r="AW814" s="293">
        <f t="shared" si="149"/>
        <v>7</v>
      </c>
      <c r="AX814" s="285" t="str">
        <f t="shared" ca="1" si="142"/>
        <v>7. Ownership - Capital Costs</v>
      </c>
      <c r="AY814" s="293" t="s">
        <v>1570</v>
      </c>
      <c r="AZ814" s="285" t="s">
        <v>1609</v>
      </c>
      <c r="BA814" s="285">
        <v>2033</v>
      </c>
      <c r="BB814" s="285" t="str">
        <f t="shared" ca="1" si="153"/>
        <v>7_R801_Start_up_power_credit_2033</v>
      </c>
      <c r="BC814" s="285" t="s">
        <v>574</v>
      </c>
      <c r="BD814" s="285"/>
      <c r="BE814" s="293" t="str">
        <f t="shared" si="150"/>
        <v>&gt;=0</v>
      </c>
      <c r="BF814" s="293" t="s">
        <v>84</v>
      </c>
      <c r="BG814" s="293" t="s">
        <v>84</v>
      </c>
    </row>
    <row r="815" spans="1:59" ht="13" hidden="1">
      <c r="A815" s="197"/>
      <c r="B815" s="150"/>
      <c r="C815" s="254"/>
      <c r="D815" s="7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c r="AE815" s="565"/>
      <c r="AF815" s="565"/>
      <c r="AG815" s="565"/>
      <c r="AH815" s="565"/>
      <c r="AI815" s="565"/>
      <c r="AJ815" s="565"/>
      <c r="AK815" s="565"/>
      <c r="AL815" s="565"/>
      <c r="AM815" s="565"/>
      <c r="AN815" s="566"/>
      <c r="AP815" s="87" t="s">
        <v>859</v>
      </c>
      <c r="AT815" s="559" t="str">
        <f t="shared" ca="1" si="151"/>
        <v>S</v>
      </c>
      <c r="AU815" s="559">
        <f t="shared" si="154"/>
        <v>801</v>
      </c>
      <c r="AV815" s="285" t="str">
        <f t="shared" ca="1" si="152"/>
        <v>S801</v>
      </c>
      <c r="AW815" s="293">
        <f t="shared" si="149"/>
        <v>7</v>
      </c>
      <c r="AX815" s="285" t="str">
        <f t="shared" ca="1" si="142"/>
        <v>7. Ownership - Capital Costs</v>
      </c>
      <c r="AY815" s="293" t="s">
        <v>1570</v>
      </c>
      <c r="AZ815" s="285" t="s">
        <v>1609</v>
      </c>
      <c r="BA815" s="285">
        <v>2034</v>
      </c>
      <c r="BB815" s="285" t="str">
        <f t="shared" ca="1" si="153"/>
        <v>7_S801_Start_up_power_credit_2034</v>
      </c>
      <c r="BC815" s="285" t="s">
        <v>574</v>
      </c>
      <c r="BD815" s="285"/>
      <c r="BE815" s="293" t="str">
        <f t="shared" si="150"/>
        <v>&gt;=0</v>
      </c>
      <c r="BF815" s="293" t="s">
        <v>84</v>
      </c>
      <c r="BG815" s="293" t="s">
        <v>84</v>
      </c>
    </row>
    <row r="816" spans="1:59" ht="13" hidden="1">
      <c r="A816" s="197"/>
      <c r="B816" s="150"/>
      <c r="C816" s="254"/>
      <c r="D816" s="7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c r="AE816" s="565"/>
      <c r="AF816" s="565"/>
      <c r="AG816" s="565"/>
      <c r="AH816" s="565"/>
      <c r="AI816" s="565"/>
      <c r="AJ816" s="565"/>
      <c r="AK816" s="565"/>
      <c r="AL816" s="565"/>
      <c r="AM816" s="565"/>
      <c r="AN816" s="566"/>
      <c r="AP816" s="87" t="s">
        <v>859</v>
      </c>
      <c r="AT816" s="559" t="str">
        <f t="shared" ca="1" si="151"/>
        <v>T</v>
      </c>
      <c r="AU816" s="559">
        <f t="shared" si="154"/>
        <v>801</v>
      </c>
      <c r="AV816" s="285" t="str">
        <f t="shared" ca="1" si="152"/>
        <v>T801</v>
      </c>
      <c r="AW816" s="293">
        <f t="shared" si="149"/>
        <v>7</v>
      </c>
      <c r="AX816" s="285" t="str">
        <f t="shared" ca="1" si="142"/>
        <v>7. Ownership - Capital Costs</v>
      </c>
      <c r="AY816" s="293" t="s">
        <v>1570</v>
      </c>
      <c r="AZ816" s="285" t="s">
        <v>1609</v>
      </c>
      <c r="BA816" s="285">
        <v>2035</v>
      </c>
      <c r="BB816" s="285" t="str">
        <f t="shared" ca="1" si="153"/>
        <v>7_T801_Start_up_power_credit_2035</v>
      </c>
      <c r="BC816" s="285" t="s">
        <v>574</v>
      </c>
      <c r="BD816" s="285"/>
      <c r="BE816" s="293" t="str">
        <f t="shared" si="150"/>
        <v>&gt;=0</v>
      </c>
      <c r="BF816" s="293" t="s">
        <v>84</v>
      </c>
      <c r="BG816" s="293" t="s">
        <v>84</v>
      </c>
    </row>
    <row r="817" spans="1:59" ht="13" hidden="1">
      <c r="A817" s="197"/>
      <c r="B817" s="150"/>
      <c r="C817" s="254"/>
      <c r="D817" s="7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c r="AE817" s="565"/>
      <c r="AF817" s="565"/>
      <c r="AG817" s="565"/>
      <c r="AH817" s="565"/>
      <c r="AI817" s="565"/>
      <c r="AJ817" s="565"/>
      <c r="AK817" s="565"/>
      <c r="AL817" s="565"/>
      <c r="AM817" s="565"/>
      <c r="AN817" s="566"/>
      <c r="AP817" s="87" t="s">
        <v>859</v>
      </c>
      <c r="AT817" s="559" t="str">
        <f t="shared" ca="1" si="151"/>
        <v>U</v>
      </c>
      <c r="AU817" s="559">
        <f t="shared" si="154"/>
        <v>801</v>
      </c>
      <c r="AV817" s="285" t="str">
        <f t="shared" ca="1" si="152"/>
        <v>U801</v>
      </c>
      <c r="AW817" s="293">
        <f t="shared" si="149"/>
        <v>7</v>
      </c>
      <c r="AX817" s="285" t="str">
        <f t="shared" ca="1" si="142"/>
        <v>7. Ownership - Capital Costs</v>
      </c>
      <c r="AY817" s="293" t="s">
        <v>1570</v>
      </c>
      <c r="AZ817" s="285" t="s">
        <v>1609</v>
      </c>
      <c r="BA817" s="285">
        <v>2036</v>
      </c>
      <c r="BB817" s="285" t="str">
        <f t="shared" ca="1" si="153"/>
        <v>7_U801_Start_up_power_credit_2036</v>
      </c>
      <c r="BC817" s="285" t="s">
        <v>574</v>
      </c>
      <c r="BD817" s="285"/>
      <c r="BE817" s="293" t="str">
        <f t="shared" si="150"/>
        <v>&gt;=0</v>
      </c>
      <c r="BF817" s="293" t="s">
        <v>84</v>
      </c>
      <c r="BG817" s="293" t="s">
        <v>84</v>
      </c>
    </row>
    <row r="818" spans="1:59" ht="13" hidden="1">
      <c r="A818" s="197"/>
      <c r="B818" s="150"/>
      <c r="C818" s="254"/>
      <c r="D818" s="7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c r="AE818" s="565"/>
      <c r="AF818" s="565"/>
      <c r="AG818" s="565"/>
      <c r="AH818" s="565"/>
      <c r="AI818" s="565"/>
      <c r="AJ818" s="565"/>
      <c r="AK818" s="565"/>
      <c r="AL818" s="565"/>
      <c r="AM818" s="565"/>
      <c r="AN818" s="566"/>
      <c r="AP818" s="87" t="s">
        <v>859</v>
      </c>
      <c r="AT818" s="559" t="str">
        <f t="shared" ca="1" si="151"/>
        <v>V</v>
      </c>
      <c r="AU818" s="559">
        <f t="shared" si="154"/>
        <v>801</v>
      </c>
      <c r="AV818" s="285" t="str">
        <f t="shared" ca="1" si="152"/>
        <v>V801</v>
      </c>
      <c r="AW818" s="293">
        <f t="shared" si="149"/>
        <v>7</v>
      </c>
      <c r="AX818" s="285" t="str">
        <f t="shared" ca="1" si="142"/>
        <v>7. Ownership - Capital Costs</v>
      </c>
      <c r="AY818" s="293" t="s">
        <v>1570</v>
      </c>
      <c r="AZ818" s="285" t="s">
        <v>1609</v>
      </c>
      <c r="BA818" s="285">
        <v>2037</v>
      </c>
      <c r="BB818" s="285" t="str">
        <f t="shared" ca="1" si="153"/>
        <v>7_V801_Start_up_power_credit_2037</v>
      </c>
      <c r="BC818" s="285" t="s">
        <v>574</v>
      </c>
      <c r="BD818" s="285"/>
      <c r="BE818" s="293" t="str">
        <f t="shared" si="150"/>
        <v>&gt;=0</v>
      </c>
      <c r="BF818" s="293" t="s">
        <v>84</v>
      </c>
      <c r="BG818" s="293" t="s">
        <v>84</v>
      </c>
    </row>
    <row r="819" spans="1:59" ht="13" hidden="1">
      <c r="A819" s="197"/>
      <c r="B819" s="150"/>
      <c r="C819" s="254"/>
      <c r="D819" s="7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c r="AE819" s="565"/>
      <c r="AF819" s="565"/>
      <c r="AG819" s="565"/>
      <c r="AH819" s="565"/>
      <c r="AI819" s="565"/>
      <c r="AJ819" s="565"/>
      <c r="AK819" s="565"/>
      <c r="AL819" s="565"/>
      <c r="AM819" s="565"/>
      <c r="AN819" s="566"/>
      <c r="AP819" s="87" t="s">
        <v>859</v>
      </c>
      <c r="AT819" s="559" t="str">
        <f t="shared" ca="1" si="151"/>
        <v>W</v>
      </c>
      <c r="AU819" s="559">
        <f t="shared" si="154"/>
        <v>801</v>
      </c>
      <c r="AV819" s="285" t="str">
        <f t="shared" ca="1" si="152"/>
        <v>W801</v>
      </c>
      <c r="AW819" s="293">
        <f t="shared" si="149"/>
        <v>7</v>
      </c>
      <c r="AX819" s="285" t="str">
        <f t="shared" ca="1" si="142"/>
        <v>7. Ownership - Capital Costs</v>
      </c>
      <c r="AY819" s="293" t="s">
        <v>1570</v>
      </c>
      <c r="AZ819" s="285" t="s">
        <v>1609</v>
      </c>
      <c r="BA819" s="285">
        <v>2038</v>
      </c>
      <c r="BB819" s="285" t="str">
        <f t="shared" ca="1" si="153"/>
        <v>7_W801_Start_up_power_credit_2038</v>
      </c>
      <c r="BC819" s="285" t="s">
        <v>574</v>
      </c>
      <c r="BD819" s="285"/>
      <c r="BE819" s="293" t="str">
        <f t="shared" si="150"/>
        <v>&gt;=0</v>
      </c>
      <c r="BF819" s="293" t="s">
        <v>84</v>
      </c>
      <c r="BG819" s="293" t="s">
        <v>84</v>
      </c>
    </row>
    <row r="820" spans="1:59" ht="13" hidden="1">
      <c r="A820" s="197"/>
      <c r="B820" s="150"/>
      <c r="C820" s="254"/>
      <c r="D820" s="7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c r="AE820" s="565"/>
      <c r="AF820" s="565"/>
      <c r="AG820" s="565"/>
      <c r="AH820" s="565"/>
      <c r="AI820" s="565"/>
      <c r="AJ820" s="565"/>
      <c r="AK820" s="565"/>
      <c r="AL820" s="565"/>
      <c r="AM820" s="565"/>
      <c r="AN820" s="566"/>
      <c r="AP820" s="87" t="s">
        <v>859</v>
      </c>
      <c r="AT820" s="559" t="str">
        <f t="shared" ca="1" si="151"/>
        <v>X</v>
      </c>
      <c r="AU820" s="559">
        <f t="shared" si="154"/>
        <v>801</v>
      </c>
      <c r="AV820" s="285" t="str">
        <f t="shared" ca="1" si="152"/>
        <v>X801</v>
      </c>
      <c r="AW820" s="293">
        <f t="shared" si="149"/>
        <v>7</v>
      </c>
      <c r="AX820" s="285" t="str">
        <f t="shared" ref="AX820:AX836" ca="1" si="155">MID(CELL("filename",AW820),FIND("]",CELL("filename",AW820))+1,256)</f>
        <v>7. Ownership - Capital Costs</v>
      </c>
      <c r="AY820" s="293" t="s">
        <v>1570</v>
      </c>
      <c r="AZ820" s="285" t="s">
        <v>1609</v>
      </c>
      <c r="BA820" s="285">
        <v>2039</v>
      </c>
      <c r="BB820" s="285" t="str">
        <f t="shared" ca="1" si="153"/>
        <v>7_X801_Start_up_power_credit_2039</v>
      </c>
      <c r="BC820" s="285" t="s">
        <v>574</v>
      </c>
      <c r="BD820" s="285"/>
      <c r="BE820" s="293" t="str">
        <f t="shared" si="150"/>
        <v>&gt;=0</v>
      </c>
      <c r="BF820" s="293" t="s">
        <v>84</v>
      </c>
      <c r="BG820" s="293" t="s">
        <v>84</v>
      </c>
    </row>
    <row r="821" spans="1:59" ht="13" hidden="1">
      <c r="A821" s="197"/>
      <c r="B821" s="150"/>
      <c r="C821" s="254"/>
      <c r="D821" s="7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c r="AE821" s="565"/>
      <c r="AF821" s="565"/>
      <c r="AG821" s="565"/>
      <c r="AH821" s="565"/>
      <c r="AI821" s="565"/>
      <c r="AJ821" s="565"/>
      <c r="AK821" s="565"/>
      <c r="AL821" s="565"/>
      <c r="AM821" s="565"/>
      <c r="AN821" s="566"/>
      <c r="AP821" s="87" t="s">
        <v>859</v>
      </c>
      <c r="AT821" s="559" t="str">
        <f t="shared" ca="1" si="151"/>
        <v>Y</v>
      </c>
      <c r="AU821" s="559">
        <f t="shared" si="154"/>
        <v>801</v>
      </c>
      <c r="AV821" s="285" t="str">
        <f t="shared" ca="1" si="152"/>
        <v>Y801</v>
      </c>
      <c r="AW821" s="293">
        <f t="shared" si="149"/>
        <v>7</v>
      </c>
      <c r="AX821" s="285" t="str">
        <f t="shared" ca="1" si="155"/>
        <v>7. Ownership - Capital Costs</v>
      </c>
      <c r="AY821" s="293" t="s">
        <v>1570</v>
      </c>
      <c r="AZ821" s="285" t="s">
        <v>1609</v>
      </c>
      <c r="BA821" s="285">
        <v>2040</v>
      </c>
      <c r="BB821" s="285" t="str">
        <f t="shared" ca="1" si="153"/>
        <v>7_Y801_Start_up_power_credit_2040</v>
      </c>
      <c r="BC821" s="285" t="s">
        <v>574</v>
      </c>
      <c r="BD821" s="285"/>
      <c r="BE821" s="293" t="str">
        <f t="shared" si="150"/>
        <v>&gt;=0</v>
      </c>
      <c r="BF821" s="293" t="s">
        <v>84</v>
      </c>
      <c r="BG821" s="293" t="s">
        <v>84</v>
      </c>
    </row>
    <row r="822" spans="1:59" ht="13" hidden="1">
      <c r="A822" s="197"/>
      <c r="B822" s="150"/>
      <c r="C822" s="254"/>
      <c r="D822" s="7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c r="AE822" s="565"/>
      <c r="AF822" s="565"/>
      <c r="AG822" s="565"/>
      <c r="AH822" s="565"/>
      <c r="AI822" s="565"/>
      <c r="AJ822" s="565"/>
      <c r="AK822" s="565"/>
      <c r="AL822" s="565"/>
      <c r="AM822" s="565"/>
      <c r="AN822" s="566"/>
      <c r="AP822" s="87" t="s">
        <v>859</v>
      </c>
      <c r="AT822" s="559" t="str">
        <f t="shared" ca="1" si="151"/>
        <v>Z</v>
      </c>
      <c r="AU822" s="559">
        <f t="shared" si="154"/>
        <v>801</v>
      </c>
      <c r="AV822" s="285" t="str">
        <f t="shared" ca="1" si="152"/>
        <v>Z801</v>
      </c>
      <c r="AW822" s="293">
        <f t="shared" si="149"/>
        <v>7</v>
      </c>
      <c r="AX822" s="285" t="str">
        <f t="shared" ca="1" si="155"/>
        <v>7. Ownership - Capital Costs</v>
      </c>
      <c r="AY822" s="293" t="s">
        <v>1570</v>
      </c>
      <c r="AZ822" s="285" t="s">
        <v>1609</v>
      </c>
      <c r="BA822" s="285">
        <v>2041</v>
      </c>
      <c r="BB822" s="285" t="str">
        <f t="shared" ca="1" si="153"/>
        <v>7_Z801_Start_up_power_credit_2041</v>
      </c>
      <c r="BC822" s="285" t="s">
        <v>574</v>
      </c>
      <c r="BD822" s="285"/>
      <c r="BE822" s="293" t="str">
        <f t="shared" si="150"/>
        <v>&gt;=0</v>
      </c>
      <c r="BF822" s="293" t="s">
        <v>84</v>
      </c>
      <c r="BG822" s="293" t="s">
        <v>84</v>
      </c>
    </row>
    <row r="823" spans="1:59" ht="13" hidden="1">
      <c r="A823" s="197"/>
      <c r="B823" s="150"/>
      <c r="C823" s="254"/>
      <c r="D823" s="7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c r="AE823" s="565"/>
      <c r="AF823" s="565"/>
      <c r="AG823" s="565"/>
      <c r="AH823" s="565"/>
      <c r="AI823" s="565"/>
      <c r="AJ823" s="565"/>
      <c r="AK823" s="565"/>
      <c r="AL823" s="565"/>
      <c r="AM823" s="565"/>
      <c r="AN823" s="566"/>
      <c r="AP823" s="87" t="s">
        <v>859</v>
      </c>
      <c r="AT823" s="559" t="str">
        <f t="shared" ca="1" si="151"/>
        <v>AA</v>
      </c>
      <c r="AU823" s="559">
        <f t="shared" si="154"/>
        <v>801</v>
      </c>
      <c r="AV823" s="285" t="str">
        <f t="shared" ca="1" si="152"/>
        <v>AA801</v>
      </c>
      <c r="AW823" s="293">
        <f t="shared" si="149"/>
        <v>7</v>
      </c>
      <c r="AX823" s="285" t="str">
        <f t="shared" ca="1" si="155"/>
        <v>7. Ownership - Capital Costs</v>
      </c>
      <c r="AY823" s="293" t="s">
        <v>1570</v>
      </c>
      <c r="AZ823" s="285" t="s">
        <v>1609</v>
      </c>
      <c r="BA823" s="285">
        <v>2042</v>
      </c>
      <c r="BB823" s="285" t="str">
        <f t="shared" ca="1" si="153"/>
        <v>7_AA801_Start_up_power_credit_2042</v>
      </c>
      <c r="BC823" s="285" t="s">
        <v>574</v>
      </c>
      <c r="BD823" s="285"/>
      <c r="BE823" s="293" t="str">
        <f t="shared" si="150"/>
        <v>&gt;=0</v>
      </c>
      <c r="BF823" s="293" t="s">
        <v>84</v>
      </c>
      <c r="BG823" s="293" t="s">
        <v>84</v>
      </c>
    </row>
    <row r="824" spans="1:59" ht="13" hidden="1">
      <c r="A824" s="197"/>
      <c r="B824" s="150"/>
      <c r="C824" s="254"/>
      <c r="D824" s="7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c r="AE824" s="565"/>
      <c r="AF824" s="565"/>
      <c r="AG824" s="565"/>
      <c r="AH824" s="565"/>
      <c r="AI824" s="565"/>
      <c r="AJ824" s="565"/>
      <c r="AK824" s="565"/>
      <c r="AL824" s="565"/>
      <c r="AM824" s="565"/>
      <c r="AN824" s="566"/>
      <c r="AP824" s="87" t="s">
        <v>859</v>
      </c>
      <c r="AT824" s="559" t="str">
        <f t="shared" ca="1" si="151"/>
        <v>AB</v>
      </c>
      <c r="AU824" s="559">
        <f t="shared" si="154"/>
        <v>801</v>
      </c>
      <c r="AV824" s="285" t="str">
        <f t="shared" ca="1" si="152"/>
        <v>AB801</v>
      </c>
      <c r="AW824" s="293">
        <f t="shared" si="149"/>
        <v>7</v>
      </c>
      <c r="AX824" s="285" t="str">
        <f t="shared" ca="1" si="155"/>
        <v>7. Ownership - Capital Costs</v>
      </c>
      <c r="AY824" s="293" t="s">
        <v>1570</v>
      </c>
      <c r="AZ824" s="285" t="s">
        <v>1609</v>
      </c>
      <c r="BA824" s="285">
        <v>2043</v>
      </c>
      <c r="BB824" s="285" t="str">
        <f t="shared" ca="1" si="153"/>
        <v>7_AB801_Start_up_power_credit_2043</v>
      </c>
      <c r="BC824" s="285" t="s">
        <v>574</v>
      </c>
      <c r="BD824" s="285"/>
      <c r="BE824" s="293" t="str">
        <f t="shared" si="150"/>
        <v>&gt;=0</v>
      </c>
      <c r="BF824" s="293" t="s">
        <v>84</v>
      </c>
      <c r="BG824" s="293" t="s">
        <v>84</v>
      </c>
    </row>
    <row r="825" spans="1:59" ht="13" hidden="1">
      <c r="A825" s="197"/>
      <c r="B825" s="150"/>
      <c r="C825" s="254"/>
      <c r="D825" s="7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c r="AE825" s="565"/>
      <c r="AF825" s="565"/>
      <c r="AG825" s="565"/>
      <c r="AH825" s="565"/>
      <c r="AI825" s="565"/>
      <c r="AJ825" s="565"/>
      <c r="AK825" s="565"/>
      <c r="AL825" s="565"/>
      <c r="AM825" s="565"/>
      <c r="AN825" s="566"/>
      <c r="AP825" s="87" t="s">
        <v>859</v>
      </c>
      <c r="AT825" s="559" t="str">
        <f t="shared" ca="1" si="151"/>
        <v>AC</v>
      </c>
      <c r="AU825" s="559">
        <f t="shared" si="154"/>
        <v>801</v>
      </c>
      <c r="AV825" s="285" t="str">
        <f t="shared" ca="1" si="152"/>
        <v>AC801</v>
      </c>
      <c r="AW825" s="293">
        <f t="shared" si="149"/>
        <v>7</v>
      </c>
      <c r="AX825" s="285" t="str">
        <f t="shared" ca="1" si="155"/>
        <v>7. Ownership - Capital Costs</v>
      </c>
      <c r="AY825" s="293" t="s">
        <v>1570</v>
      </c>
      <c r="AZ825" s="285" t="s">
        <v>1609</v>
      </c>
      <c r="BA825" s="285">
        <v>2044</v>
      </c>
      <c r="BB825" s="285" t="str">
        <f t="shared" ca="1" si="153"/>
        <v>7_AC801_Start_up_power_credit_2044</v>
      </c>
      <c r="BC825" s="285" t="s">
        <v>574</v>
      </c>
      <c r="BD825" s="285"/>
      <c r="BE825" s="293" t="str">
        <f t="shared" si="150"/>
        <v>&gt;=0</v>
      </c>
      <c r="BF825" s="293" t="s">
        <v>84</v>
      </c>
      <c r="BG825" s="293" t="s">
        <v>84</v>
      </c>
    </row>
    <row r="826" spans="1:59" ht="13" hidden="1">
      <c r="A826" s="197"/>
      <c r="B826" s="150"/>
      <c r="C826" s="254"/>
      <c r="D826" s="7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c r="AE826" s="565"/>
      <c r="AF826" s="565"/>
      <c r="AG826" s="565"/>
      <c r="AH826" s="565"/>
      <c r="AI826" s="565"/>
      <c r="AJ826" s="565"/>
      <c r="AK826" s="565"/>
      <c r="AL826" s="565"/>
      <c r="AM826" s="565"/>
      <c r="AN826" s="566"/>
      <c r="AP826" s="87" t="s">
        <v>859</v>
      </c>
      <c r="AT826" s="559" t="str">
        <f t="shared" ca="1" si="151"/>
        <v>AD</v>
      </c>
      <c r="AU826" s="559">
        <f t="shared" si="154"/>
        <v>801</v>
      </c>
      <c r="AV826" s="285" t="str">
        <f t="shared" ca="1" si="152"/>
        <v>AD801</v>
      </c>
      <c r="AW826" s="293">
        <f t="shared" si="149"/>
        <v>7</v>
      </c>
      <c r="AX826" s="285" t="str">
        <f t="shared" ca="1" si="155"/>
        <v>7. Ownership - Capital Costs</v>
      </c>
      <c r="AY826" s="293" t="s">
        <v>1570</v>
      </c>
      <c r="AZ826" s="285" t="s">
        <v>1609</v>
      </c>
      <c r="BA826" s="285">
        <v>2045</v>
      </c>
      <c r="BB826" s="285" t="str">
        <f t="shared" ca="1" si="153"/>
        <v>7_AD801_Start_up_power_credit_2045</v>
      </c>
      <c r="BC826" s="285" t="s">
        <v>574</v>
      </c>
      <c r="BD826" s="285"/>
      <c r="BE826" s="293" t="str">
        <f t="shared" si="150"/>
        <v>&gt;=0</v>
      </c>
      <c r="BF826" s="293" t="s">
        <v>84</v>
      </c>
      <c r="BG826" s="293" t="s">
        <v>84</v>
      </c>
    </row>
    <row r="827" spans="1:59" ht="13" hidden="1">
      <c r="A827" s="197"/>
      <c r="B827" s="150"/>
      <c r="C827" s="254"/>
      <c r="D827" s="7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c r="AE827" s="565"/>
      <c r="AF827" s="565"/>
      <c r="AG827" s="565"/>
      <c r="AH827" s="565"/>
      <c r="AI827" s="565"/>
      <c r="AJ827" s="565"/>
      <c r="AK827" s="565"/>
      <c r="AL827" s="565"/>
      <c r="AM827" s="565"/>
      <c r="AN827" s="566"/>
      <c r="AP827" s="87" t="s">
        <v>859</v>
      </c>
      <c r="AT827" s="559" t="str">
        <f t="shared" ca="1" si="151"/>
        <v>AE</v>
      </c>
      <c r="AU827" s="559">
        <f t="shared" si="154"/>
        <v>801</v>
      </c>
      <c r="AV827" s="285" t="str">
        <f t="shared" ca="1" si="152"/>
        <v>AE801</v>
      </c>
      <c r="AW827" s="293">
        <f t="shared" si="149"/>
        <v>7</v>
      </c>
      <c r="AX827" s="285" t="str">
        <f t="shared" ca="1" si="155"/>
        <v>7. Ownership - Capital Costs</v>
      </c>
      <c r="AY827" s="293" t="s">
        <v>1570</v>
      </c>
      <c r="AZ827" s="285" t="s">
        <v>1609</v>
      </c>
      <c r="BA827" s="285">
        <v>2046</v>
      </c>
      <c r="BB827" s="285" t="str">
        <f t="shared" ca="1" si="153"/>
        <v>7_AE801_Start_up_power_credit_2046</v>
      </c>
      <c r="BC827" s="285" t="s">
        <v>574</v>
      </c>
      <c r="BD827" s="285"/>
      <c r="BE827" s="293" t="str">
        <f t="shared" si="150"/>
        <v>&gt;=0</v>
      </c>
      <c r="BF827" s="293" t="s">
        <v>84</v>
      </c>
      <c r="BG827" s="293" t="s">
        <v>84</v>
      </c>
    </row>
    <row r="828" spans="1:59" ht="13" hidden="1">
      <c r="A828" s="197"/>
      <c r="B828" s="150"/>
      <c r="C828" s="254"/>
      <c r="D828" s="7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c r="AE828" s="565"/>
      <c r="AF828" s="565"/>
      <c r="AG828" s="565"/>
      <c r="AH828" s="565"/>
      <c r="AI828" s="565"/>
      <c r="AJ828" s="565"/>
      <c r="AK828" s="565"/>
      <c r="AL828" s="565"/>
      <c r="AM828" s="565"/>
      <c r="AN828" s="566"/>
      <c r="AP828" s="87" t="s">
        <v>859</v>
      </c>
      <c r="AT828" s="559" t="str">
        <f t="shared" ca="1" si="151"/>
        <v>AF</v>
      </c>
      <c r="AU828" s="559">
        <f t="shared" si="154"/>
        <v>801</v>
      </c>
      <c r="AV828" s="285" t="str">
        <f t="shared" ca="1" si="152"/>
        <v>AF801</v>
      </c>
      <c r="AW828" s="293">
        <f t="shared" si="149"/>
        <v>7</v>
      </c>
      <c r="AX828" s="285" t="str">
        <f t="shared" ca="1" si="155"/>
        <v>7. Ownership - Capital Costs</v>
      </c>
      <c r="AY828" s="293" t="s">
        <v>1570</v>
      </c>
      <c r="AZ828" s="285" t="s">
        <v>1609</v>
      </c>
      <c r="BA828" s="285">
        <v>2047</v>
      </c>
      <c r="BB828" s="285" t="str">
        <f t="shared" ca="1" si="153"/>
        <v>7_AF801_Start_up_power_credit_2047</v>
      </c>
      <c r="BC828" s="285" t="s">
        <v>574</v>
      </c>
      <c r="BD828" s="285"/>
      <c r="BE828" s="293" t="str">
        <f t="shared" si="150"/>
        <v>&gt;=0</v>
      </c>
      <c r="BF828" s="293" t="s">
        <v>84</v>
      </c>
      <c r="BG828" s="293" t="s">
        <v>84</v>
      </c>
    </row>
    <row r="829" spans="1:59" ht="13" hidden="1">
      <c r="A829" s="197"/>
      <c r="B829" s="150"/>
      <c r="C829" s="254"/>
      <c r="D829" s="7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c r="AE829" s="565"/>
      <c r="AF829" s="565"/>
      <c r="AG829" s="565"/>
      <c r="AH829" s="565"/>
      <c r="AI829" s="565"/>
      <c r="AJ829" s="565"/>
      <c r="AK829" s="565"/>
      <c r="AL829" s="565"/>
      <c r="AM829" s="565"/>
      <c r="AN829" s="566"/>
      <c r="AP829" s="87" t="s">
        <v>859</v>
      </c>
      <c r="AT829" s="559" t="str">
        <f t="shared" ca="1" si="151"/>
        <v>AG</v>
      </c>
      <c r="AU829" s="559">
        <f t="shared" si="154"/>
        <v>801</v>
      </c>
      <c r="AV829" s="285" t="str">
        <f t="shared" ca="1" si="152"/>
        <v>AG801</v>
      </c>
      <c r="AW829" s="293">
        <f t="shared" si="149"/>
        <v>7</v>
      </c>
      <c r="AX829" s="285" t="str">
        <f t="shared" ca="1" si="155"/>
        <v>7. Ownership - Capital Costs</v>
      </c>
      <c r="AY829" s="293" t="s">
        <v>1570</v>
      </c>
      <c r="AZ829" s="285" t="s">
        <v>1609</v>
      </c>
      <c r="BA829" s="285">
        <v>2048</v>
      </c>
      <c r="BB829" s="285" t="str">
        <f t="shared" ca="1" si="153"/>
        <v>7_AG801_Start_up_power_credit_2048</v>
      </c>
      <c r="BC829" s="285" t="s">
        <v>574</v>
      </c>
      <c r="BD829" s="285"/>
      <c r="BE829" s="293" t="str">
        <f t="shared" si="150"/>
        <v>&gt;=0</v>
      </c>
      <c r="BF829" s="293" t="s">
        <v>84</v>
      </c>
      <c r="BG829" s="293" t="s">
        <v>84</v>
      </c>
    </row>
    <row r="830" spans="1:59" ht="13" hidden="1">
      <c r="A830" s="197"/>
      <c r="B830" s="150"/>
      <c r="C830" s="254"/>
      <c r="D830" s="7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c r="AE830" s="565"/>
      <c r="AF830" s="565"/>
      <c r="AG830" s="565"/>
      <c r="AH830" s="565"/>
      <c r="AI830" s="565"/>
      <c r="AJ830" s="565"/>
      <c r="AK830" s="565"/>
      <c r="AL830" s="565"/>
      <c r="AM830" s="565"/>
      <c r="AN830" s="566"/>
      <c r="AP830" s="87" t="s">
        <v>859</v>
      </c>
      <c r="AT830" s="559" t="str">
        <f t="shared" ca="1" si="151"/>
        <v>AH</v>
      </c>
      <c r="AU830" s="559">
        <f t="shared" si="154"/>
        <v>801</v>
      </c>
      <c r="AV830" s="285" t="str">
        <f t="shared" ca="1" si="152"/>
        <v>AH801</v>
      </c>
      <c r="AW830" s="293">
        <f t="shared" si="149"/>
        <v>7</v>
      </c>
      <c r="AX830" s="285" t="str">
        <f t="shared" ca="1" si="155"/>
        <v>7. Ownership - Capital Costs</v>
      </c>
      <c r="AY830" s="293" t="s">
        <v>1570</v>
      </c>
      <c r="AZ830" s="285" t="s">
        <v>1609</v>
      </c>
      <c r="BA830" s="285">
        <v>2049</v>
      </c>
      <c r="BB830" s="285" t="str">
        <f t="shared" ca="1" si="153"/>
        <v>7_AH801_Start_up_power_credit_2049</v>
      </c>
      <c r="BC830" s="285" t="s">
        <v>574</v>
      </c>
      <c r="BD830" s="285"/>
      <c r="BE830" s="293" t="str">
        <f t="shared" si="150"/>
        <v>&gt;=0</v>
      </c>
      <c r="BF830" s="293" t="s">
        <v>84</v>
      </c>
      <c r="BG830" s="293" t="s">
        <v>84</v>
      </c>
    </row>
    <row r="831" spans="1:59" ht="13.5" hidden="1" customHeight="1">
      <c r="A831" s="197"/>
      <c r="B831" s="150"/>
      <c r="C831" s="254"/>
      <c r="D831" s="7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c r="AE831" s="565"/>
      <c r="AF831" s="565"/>
      <c r="AG831" s="565"/>
      <c r="AH831" s="565"/>
      <c r="AI831" s="565"/>
      <c r="AJ831" s="565"/>
      <c r="AK831" s="565"/>
      <c r="AL831" s="565"/>
      <c r="AM831" s="565"/>
      <c r="AN831" s="566"/>
      <c r="AP831" s="87" t="s">
        <v>859</v>
      </c>
      <c r="AT831" s="559" t="str">
        <f t="shared" ca="1" si="151"/>
        <v>AI</v>
      </c>
      <c r="AU831" s="559">
        <f t="shared" si="154"/>
        <v>801</v>
      </c>
      <c r="AV831" s="285" t="str">
        <f t="shared" ca="1" si="152"/>
        <v>AI801</v>
      </c>
      <c r="AW831" s="293">
        <f t="shared" si="149"/>
        <v>7</v>
      </c>
      <c r="AX831" s="285" t="str">
        <f t="shared" ca="1" si="155"/>
        <v>7. Ownership - Capital Costs</v>
      </c>
      <c r="AY831" s="293" t="s">
        <v>1570</v>
      </c>
      <c r="AZ831" s="285" t="s">
        <v>1609</v>
      </c>
      <c r="BA831" s="285">
        <v>2050</v>
      </c>
      <c r="BB831" s="285" t="str">
        <f t="shared" ca="1" si="153"/>
        <v>7_AI801_Start_up_power_credit_2050</v>
      </c>
      <c r="BC831" s="285" t="s">
        <v>574</v>
      </c>
      <c r="BD831" s="285"/>
      <c r="BE831" s="293" t="str">
        <f t="shared" si="150"/>
        <v>&gt;=0</v>
      </c>
      <c r="BF831" s="293" t="s">
        <v>84</v>
      </c>
      <c r="BG831" s="293" t="s">
        <v>84</v>
      </c>
    </row>
    <row r="832" spans="1:59" ht="13" hidden="1">
      <c r="A832" s="197"/>
      <c r="B832" s="150"/>
      <c r="C832" s="254"/>
      <c r="D832" s="7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c r="AE832" s="565"/>
      <c r="AF832" s="565"/>
      <c r="AG832" s="565"/>
      <c r="AH832" s="565"/>
      <c r="AI832" s="565"/>
      <c r="AJ832" s="565"/>
      <c r="AK832" s="565"/>
      <c r="AL832" s="565"/>
      <c r="AM832" s="565"/>
      <c r="AN832" s="566"/>
      <c r="AP832" s="87" t="s">
        <v>859</v>
      </c>
      <c r="AT832" s="559" t="str">
        <f t="shared" ca="1" si="151"/>
        <v>AJ</v>
      </c>
      <c r="AU832" s="559">
        <f t="shared" si="154"/>
        <v>801</v>
      </c>
      <c r="AV832" s="285" t="str">
        <f t="shared" ca="1" si="152"/>
        <v>AJ801</v>
      </c>
      <c r="AW832" s="293">
        <f t="shared" si="149"/>
        <v>7</v>
      </c>
      <c r="AX832" s="285" t="str">
        <f t="shared" ca="1" si="155"/>
        <v>7. Ownership - Capital Costs</v>
      </c>
      <c r="AY832" s="293" t="s">
        <v>1570</v>
      </c>
      <c r="AZ832" s="285" t="s">
        <v>1609</v>
      </c>
      <c r="BA832" s="285">
        <v>2051</v>
      </c>
      <c r="BB832" s="285" t="str">
        <f t="shared" ca="1" si="153"/>
        <v>7_AJ801_Start_up_power_credit_2051</v>
      </c>
      <c r="BC832" s="285" t="s">
        <v>574</v>
      </c>
      <c r="BD832" s="285"/>
      <c r="BE832" s="293" t="str">
        <f t="shared" si="150"/>
        <v>&gt;=0</v>
      </c>
      <c r="BF832" s="293" t="s">
        <v>84</v>
      </c>
      <c r="BG832" s="293" t="s">
        <v>84</v>
      </c>
    </row>
    <row r="833" spans="1:59" ht="13" hidden="1">
      <c r="A833" s="197"/>
      <c r="B833" s="150"/>
      <c r="C833" s="254"/>
      <c r="D833" s="7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c r="AE833" s="565"/>
      <c r="AF833" s="565"/>
      <c r="AG833" s="565"/>
      <c r="AH833" s="565"/>
      <c r="AI833" s="565"/>
      <c r="AJ833" s="565"/>
      <c r="AK833" s="565"/>
      <c r="AL833" s="565"/>
      <c r="AM833" s="565"/>
      <c r="AN833" s="566"/>
      <c r="AP833" s="87" t="s">
        <v>859</v>
      </c>
      <c r="AT833" s="559" t="str">
        <f t="shared" ca="1" si="151"/>
        <v>AK</v>
      </c>
      <c r="AU833" s="559">
        <f t="shared" si="154"/>
        <v>801</v>
      </c>
      <c r="AV833" s="285" t="str">
        <f t="shared" ca="1" si="152"/>
        <v>AK801</v>
      </c>
      <c r="AW833" s="293">
        <f t="shared" si="149"/>
        <v>7</v>
      </c>
      <c r="AX833" s="285" t="str">
        <f t="shared" ca="1" si="155"/>
        <v>7. Ownership - Capital Costs</v>
      </c>
      <c r="AY833" s="293" t="s">
        <v>1570</v>
      </c>
      <c r="AZ833" s="285" t="s">
        <v>1609</v>
      </c>
      <c r="BA833" s="285">
        <v>2052</v>
      </c>
      <c r="BB833" s="285" t="str">
        <f t="shared" ca="1" si="153"/>
        <v>7_AK801_Start_up_power_credit_2052</v>
      </c>
      <c r="BC833" s="285" t="s">
        <v>574</v>
      </c>
      <c r="BD833" s="285"/>
      <c r="BE833" s="293" t="str">
        <f t="shared" si="150"/>
        <v>&gt;=0</v>
      </c>
      <c r="BF833" s="293" t="s">
        <v>84</v>
      </c>
      <c r="BG833" s="293" t="s">
        <v>84</v>
      </c>
    </row>
    <row r="834" spans="1:59" ht="13" hidden="1">
      <c r="A834" s="197"/>
      <c r="B834" s="150"/>
      <c r="C834" s="254"/>
      <c r="D834" s="7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c r="AE834" s="565"/>
      <c r="AF834" s="565"/>
      <c r="AG834" s="565"/>
      <c r="AH834" s="565"/>
      <c r="AI834" s="565"/>
      <c r="AJ834" s="565"/>
      <c r="AK834" s="565"/>
      <c r="AL834" s="565"/>
      <c r="AM834" s="565"/>
      <c r="AN834" s="566"/>
      <c r="AP834" s="87" t="s">
        <v>859</v>
      </c>
      <c r="AT834" s="559" t="str">
        <f t="shared" ca="1" si="151"/>
        <v>AL</v>
      </c>
      <c r="AU834" s="559">
        <f t="shared" si="154"/>
        <v>801</v>
      </c>
      <c r="AV834" s="285" t="str">
        <f t="shared" ca="1" si="152"/>
        <v>AL801</v>
      </c>
      <c r="AW834" s="293">
        <f t="shared" si="149"/>
        <v>7</v>
      </c>
      <c r="AX834" s="285" t="str">
        <f t="shared" ca="1" si="155"/>
        <v>7. Ownership - Capital Costs</v>
      </c>
      <c r="AY834" s="293" t="s">
        <v>1570</v>
      </c>
      <c r="AZ834" s="285" t="s">
        <v>1609</v>
      </c>
      <c r="BA834" s="285">
        <v>2053</v>
      </c>
      <c r="BB834" s="285" t="str">
        <f t="shared" ca="1" si="153"/>
        <v>7_AL801_Start_up_power_credit_2053</v>
      </c>
      <c r="BC834" s="285" t="s">
        <v>574</v>
      </c>
      <c r="BD834" s="285"/>
      <c r="BE834" s="293" t="str">
        <f t="shared" si="150"/>
        <v>&gt;=0</v>
      </c>
      <c r="BF834" s="293" t="s">
        <v>84</v>
      </c>
      <c r="BG834" s="293" t="s">
        <v>84</v>
      </c>
    </row>
    <row r="835" spans="1:59" ht="13" hidden="1">
      <c r="A835" s="197"/>
      <c r="B835" s="150"/>
      <c r="C835" s="254"/>
      <c r="D835" s="7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c r="AE835" s="565"/>
      <c r="AF835" s="565"/>
      <c r="AG835" s="565"/>
      <c r="AH835" s="565"/>
      <c r="AI835" s="565"/>
      <c r="AJ835" s="565"/>
      <c r="AK835" s="565"/>
      <c r="AL835" s="565"/>
      <c r="AM835" s="565"/>
      <c r="AN835" s="566"/>
      <c r="AP835" s="87" t="s">
        <v>859</v>
      </c>
      <c r="AT835" s="559" t="str">
        <f t="shared" ca="1" si="151"/>
        <v>AM</v>
      </c>
      <c r="AU835" s="559">
        <f t="shared" si="154"/>
        <v>801</v>
      </c>
      <c r="AV835" s="285" t="str">
        <f t="shared" ca="1" si="152"/>
        <v>AM801</v>
      </c>
      <c r="AW835" s="293">
        <f t="shared" si="149"/>
        <v>7</v>
      </c>
      <c r="AX835" s="285" t="str">
        <f t="shared" ca="1" si="155"/>
        <v>7. Ownership - Capital Costs</v>
      </c>
      <c r="AY835" s="293" t="s">
        <v>1570</v>
      </c>
      <c r="AZ835" s="285" t="s">
        <v>1609</v>
      </c>
      <c r="BA835" s="285">
        <v>2054</v>
      </c>
      <c r="BB835" s="285" t="str">
        <f t="shared" ca="1" si="153"/>
        <v>7_AM801_Start_up_power_credit_2054</v>
      </c>
      <c r="BC835" s="285" t="s">
        <v>574</v>
      </c>
      <c r="BD835" s="285"/>
      <c r="BE835" s="293" t="str">
        <f t="shared" si="150"/>
        <v>&gt;=0</v>
      </c>
      <c r="BF835" s="293" t="s">
        <v>84</v>
      </c>
      <c r="BG835" s="293" t="s">
        <v>84</v>
      </c>
    </row>
    <row r="836" spans="1:59" ht="13" hidden="1">
      <c r="A836" s="197"/>
      <c r="B836" s="150"/>
      <c r="C836" s="254"/>
      <c r="D836" s="7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c r="AE836" s="565"/>
      <c r="AF836" s="565"/>
      <c r="AG836" s="565"/>
      <c r="AH836" s="565"/>
      <c r="AI836" s="565"/>
      <c r="AJ836" s="565"/>
      <c r="AK836" s="565"/>
      <c r="AL836" s="565"/>
      <c r="AM836" s="565"/>
      <c r="AN836" s="566"/>
      <c r="AP836" s="87" t="s">
        <v>859</v>
      </c>
      <c r="AT836" s="559" t="str">
        <f t="shared" ca="1" si="151"/>
        <v>AN</v>
      </c>
      <c r="AU836" s="559">
        <f t="shared" si="154"/>
        <v>801</v>
      </c>
      <c r="AV836" s="285" t="str">
        <f t="shared" ca="1" si="152"/>
        <v>AN801</v>
      </c>
      <c r="AW836" s="293">
        <v>7</v>
      </c>
      <c r="AX836" s="285" t="str">
        <f t="shared" ca="1" si="155"/>
        <v>7. Ownership - Capital Costs</v>
      </c>
      <c r="AY836" s="293" t="s">
        <v>1570</v>
      </c>
      <c r="AZ836" s="285" t="s">
        <v>1609</v>
      </c>
      <c r="BA836" s="285" t="s">
        <v>1572</v>
      </c>
      <c r="BB836" s="285" t="str">
        <f t="shared" ca="1" si="153"/>
        <v>7_AN801_Start_up_power_credit_Additional_Info</v>
      </c>
      <c r="BC836" s="293" t="s">
        <v>255</v>
      </c>
      <c r="BD836" s="293">
        <v>100</v>
      </c>
      <c r="BF836" s="293" t="s">
        <v>84</v>
      </c>
      <c r="BG836" s="293" t="s">
        <v>84</v>
      </c>
    </row>
    <row r="837" spans="1:59" ht="13">
      <c r="A837" s="197">
        <f>+A801+1</f>
        <v>25</v>
      </c>
      <c r="E837" s="123"/>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207"/>
      <c r="AV837" s="285"/>
      <c r="AX837" s="285"/>
      <c r="AZ837" s="285"/>
      <c r="BA837" s="285"/>
      <c r="BB837" s="285"/>
      <c r="BC837" s="285"/>
      <c r="BD837" s="285"/>
    </row>
    <row r="838" spans="1:59" ht="14.5" thickBot="1">
      <c r="A838" s="197">
        <f t="shared" ref="A838:A1058" si="156">+A837+1</f>
        <v>26</v>
      </c>
      <c r="B838" s="250" t="s">
        <v>1610</v>
      </c>
      <c r="C838" s="121"/>
      <c r="D838" s="121"/>
      <c r="E838" s="206">
        <v>2024</v>
      </c>
      <c r="F838" s="206">
        <f>+E838+1</f>
        <v>2025</v>
      </c>
      <c r="G838" s="206">
        <f t="shared" ref="G838:AC838" si="157">+F838+1</f>
        <v>2026</v>
      </c>
      <c r="H838" s="206">
        <f t="shared" si="157"/>
        <v>2027</v>
      </c>
      <c r="I838" s="206">
        <f t="shared" si="157"/>
        <v>2028</v>
      </c>
      <c r="J838" s="206">
        <f t="shared" si="157"/>
        <v>2029</v>
      </c>
      <c r="K838" s="206">
        <f t="shared" si="157"/>
        <v>2030</v>
      </c>
      <c r="L838" s="206">
        <f t="shared" si="157"/>
        <v>2031</v>
      </c>
      <c r="M838" s="206">
        <f t="shared" si="157"/>
        <v>2032</v>
      </c>
      <c r="N838" s="206">
        <f t="shared" si="157"/>
        <v>2033</v>
      </c>
      <c r="O838" s="206">
        <f t="shared" si="157"/>
        <v>2034</v>
      </c>
      <c r="P838" s="206">
        <f t="shared" si="157"/>
        <v>2035</v>
      </c>
      <c r="Q838" s="206">
        <f t="shared" si="157"/>
        <v>2036</v>
      </c>
      <c r="R838" s="206">
        <f t="shared" si="157"/>
        <v>2037</v>
      </c>
      <c r="S838" s="206">
        <f t="shared" si="157"/>
        <v>2038</v>
      </c>
      <c r="T838" s="206">
        <f t="shared" si="157"/>
        <v>2039</v>
      </c>
      <c r="U838" s="206">
        <f t="shared" si="157"/>
        <v>2040</v>
      </c>
      <c r="V838" s="206">
        <f t="shared" si="157"/>
        <v>2041</v>
      </c>
      <c r="W838" s="206">
        <f t="shared" si="157"/>
        <v>2042</v>
      </c>
      <c r="X838" s="206">
        <f t="shared" si="157"/>
        <v>2043</v>
      </c>
      <c r="Y838" s="206">
        <f t="shared" si="157"/>
        <v>2044</v>
      </c>
      <c r="Z838" s="206">
        <f t="shared" si="157"/>
        <v>2045</v>
      </c>
      <c r="AA838" s="206">
        <f t="shared" si="157"/>
        <v>2046</v>
      </c>
      <c r="AB838" s="206">
        <f t="shared" si="157"/>
        <v>2047</v>
      </c>
      <c r="AC838" s="206">
        <f t="shared" si="157"/>
        <v>2048</v>
      </c>
      <c r="AD838" s="206">
        <f t="shared" ref="AD838" si="158">+AC838+1</f>
        <v>2049</v>
      </c>
      <c r="AE838" s="206">
        <f t="shared" ref="AE838" si="159">+AD838+1</f>
        <v>2050</v>
      </c>
      <c r="AF838" s="206">
        <f t="shared" ref="AF838" si="160">+AE838+1</f>
        <v>2051</v>
      </c>
      <c r="AG838" s="206">
        <f t="shared" ref="AG838" si="161">+AF838+1</f>
        <v>2052</v>
      </c>
      <c r="AH838" s="206">
        <f t="shared" ref="AH838" si="162">+AG838+1</f>
        <v>2053</v>
      </c>
      <c r="AI838" s="206">
        <f t="shared" ref="AI838" si="163">+AH838+1</f>
        <v>2054</v>
      </c>
      <c r="AJ838" s="206">
        <f t="shared" ref="AJ838" si="164">+AI838+1</f>
        <v>2055</v>
      </c>
      <c r="AK838" s="206">
        <f t="shared" ref="AK838" si="165">+AJ838+1</f>
        <v>2056</v>
      </c>
      <c r="AL838" s="206">
        <f t="shared" ref="AL838" si="166">+AK838+1</f>
        <v>2057</v>
      </c>
      <c r="AM838" s="206">
        <f t="shared" ref="AM838" si="167">+AL838+1</f>
        <v>2058</v>
      </c>
      <c r="AN838" s="208" t="s">
        <v>1567</v>
      </c>
      <c r="AV838" s="285"/>
      <c r="AX838" s="285"/>
      <c r="AZ838" s="285"/>
      <c r="BA838" s="285"/>
      <c r="BB838" s="285"/>
      <c r="BC838" s="285"/>
      <c r="BD838" s="285"/>
    </row>
    <row r="839" spans="1:59" ht="17.5" thickBot="1">
      <c r="A839" s="197">
        <f t="shared" si="156"/>
        <v>27</v>
      </c>
      <c r="B839" s="122"/>
      <c r="C839" s="241" t="s">
        <v>1611</v>
      </c>
      <c r="D839" s="766" t="s">
        <v>1569</v>
      </c>
      <c r="E839" s="542"/>
      <c r="F839" s="542"/>
      <c r="G839" s="542"/>
      <c r="H839" s="542"/>
      <c r="I839" s="542"/>
      <c r="J839" s="542"/>
      <c r="K839" s="542"/>
      <c r="L839" s="542"/>
      <c r="M839" s="542"/>
      <c r="N839" s="542"/>
      <c r="O839" s="542"/>
      <c r="P839" s="542"/>
      <c r="Q839" s="542"/>
      <c r="R839" s="542"/>
      <c r="S839" s="542"/>
      <c r="T839" s="542"/>
      <c r="U839" s="542"/>
      <c r="V839" s="542"/>
      <c r="W839" s="542"/>
      <c r="X839" s="542"/>
      <c r="Y839" s="542"/>
      <c r="Z839" s="542"/>
      <c r="AA839" s="542"/>
      <c r="AB839" s="542"/>
      <c r="AC839" s="542"/>
      <c r="AD839" s="543"/>
      <c r="AE839" s="543"/>
      <c r="AF839" s="543"/>
      <c r="AG839" s="543"/>
      <c r="AH839" s="543"/>
      <c r="AI839" s="543"/>
      <c r="AJ839" s="543"/>
      <c r="AK839" s="543"/>
      <c r="AL839" s="543"/>
      <c r="AM839" s="543"/>
      <c r="AN839" s="246"/>
      <c r="AR839" s="87" t="s">
        <v>40</v>
      </c>
      <c r="AS839" s="560" t="str">
        <f ca="1">SUBSTITUTE(CELL("address",E839),"$","")</f>
        <v>E839</v>
      </c>
      <c r="AT839" s="561" t="str">
        <f ca="1">CHAR(CODE(AS839))</f>
        <v>E</v>
      </c>
      <c r="AU839" s="561">
        <f>ROW(AS839)</f>
        <v>839</v>
      </c>
      <c r="AV839" s="562" t="str">
        <f ca="1">CONCATENATE(AT839&amp;AU839)</f>
        <v>E839</v>
      </c>
      <c r="AW839" s="555">
        <f t="shared" ref="AW839:AW873" si="168">$AW$5</f>
        <v>7</v>
      </c>
      <c r="AX839" s="562" t="str">
        <f t="shared" ref="AX839:AX902" ca="1" si="169">MID(CELL("filename",AW839),FIND("]",CELL("filename",AW839))+1,256)</f>
        <v>7. Ownership - Capital Costs</v>
      </c>
      <c r="AY839" s="555" t="s">
        <v>1570</v>
      </c>
      <c r="AZ839" s="562" t="s">
        <v>1612</v>
      </c>
      <c r="BA839" s="562">
        <v>2020</v>
      </c>
      <c r="BB839" s="562" t="str">
        <f ca="1">AW839&amp;"_"&amp;AV839&amp;"_"&amp;AZ839&amp;"_"&amp;BA839</f>
        <v>7_E839_Incremental_capital_needs_2020</v>
      </c>
      <c r="BC839" s="562" t="s">
        <v>574</v>
      </c>
      <c r="BD839" s="562"/>
      <c r="BE839" s="555" t="str">
        <f t="shared" ref="BE839:BE873" si="170">"&gt;=0"</f>
        <v>&gt;=0</v>
      </c>
      <c r="BF839" s="555" t="s">
        <v>84</v>
      </c>
      <c r="BG839" s="555" t="s">
        <v>84</v>
      </c>
    </row>
    <row r="840" spans="1:59" ht="17.5" hidden="1" thickBot="1">
      <c r="A840" s="197"/>
      <c r="B840" s="122"/>
      <c r="C840" s="241"/>
      <c r="D840" s="766"/>
      <c r="E840" s="567"/>
      <c r="F840" s="567"/>
      <c r="G840" s="567"/>
      <c r="H840" s="567"/>
      <c r="I840" s="567"/>
      <c r="J840" s="567"/>
      <c r="K840" s="567"/>
      <c r="L840" s="567"/>
      <c r="M840" s="567"/>
      <c r="N840" s="567"/>
      <c r="O840" s="567"/>
      <c r="P840" s="567"/>
      <c r="Q840" s="567"/>
      <c r="R840" s="567"/>
      <c r="S840" s="567"/>
      <c r="T840" s="567"/>
      <c r="U840" s="567"/>
      <c r="V840" s="567"/>
      <c r="W840" s="567"/>
      <c r="X840" s="567"/>
      <c r="Y840" s="567"/>
      <c r="Z840" s="567"/>
      <c r="AA840" s="567"/>
      <c r="AB840" s="567"/>
      <c r="AC840" s="567"/>
      <c r="AD840" s="568"/>
      <c r="AE840" s="568"/>
      <c r="AF840" s="568"/>
      <c r="AG840" s="568"/>
      <c r="AH840" s="568"/>
      <c r="AI840" s="568"/>
      <c r="AJ840" s="568"/>
      <c r="AK840" s="568"/>
      <c r="AL840" s="568"/>
      <c r="AM840" s="568"/>
      <c r="AN840" s="558"/>
      <c r="AP840" s="87" t="s">
        <v>859</v>
      </c>
      <c r="AT840" s="559" t="str">
        <f t="shared" ref="AT840:AT874" ca="1" si="171">IF(AT839="Z","AA",IF(LEN(AT839)=1,CHAR(CODE(AT839)+1),IF(RIGHT(AT839,1)="Z",CHAR(CODE(LEFT(AT839,1))+1),LEFT(AT839,1))&amp;CHAR(65+MOD(CODE(RIGHT(AT839,1))+1-65,26))))</f>
        <v>F</v>
      </c>
      <c r="AU840" s="559">
        <f>AU839</f>
        <v>839</v>
      </c>
      <c r="AV840" s="285" t="str">
        <f t="shared" ref="AV840:AV874" ca="1" si="172">CONCATENATE(AT840&amp;AU840)</f>
        <v>F839</v>
      </c>
      <c r="AW840" s="293">
        <f t="shared" si="168"/>
        <v>7</v>
      </c>
      <c r="AX840" s="285" t="str">
        <f t="shared" ca="1" si="169"/>
        <v>7. Ownership - Capital Costs</v>
      </c>
      <c r="AY840" s="293" t="s">
        <v>1570</v>
      </c>
      <c r="AZ840" s="285" t="s">
        <v>1612</v>
      </c>
      <c r="BA840" s="285">
        <v>2021</v>
      </c>
      <c r="BB840" s="285" t="str">
        <f t="shared" ref="BB840:BB874" ca="1" si="173">AW840&amp;"_"&amp;AV840&amp;"_"&amp;AZ840&amp;"_"&amp;BA840</f>
        <v>7_F839_Incremental_capital_needs_2021</v>
      </c>
      <c r="BC840" s="285" t="s">
        <v>574</v>
      </c>
      <c r="BD840" s="285"/>
      <c r="BE840" s="293" t="str">
        <f t="shared" si="170"/>
        <v>&gt;=0</v>
      </c>
      <c r="BF840" s="293" t="s">
        <v>84</v>
      </c>
      <c r="BG840" s="293" t="s">
        <v>84</v>
      </c>
    </row>
    <row r="841" spans="1:59" ht="17.5" hidden="1" thickBot="1">
      <c r="A841" s="197"/>
      <c r="B841" s="122"/>
      <c r="C841" s="241"/>
      <c r="D841" s="766"/>
      <c r="E841" s="567"/>
      <c r="F841" s="567"/>
      <c r="G841" s="567"/>
      <c r="H841" s="567"/>
      <c r="I841" s="567"/>
      <c r="J841" s="567"/>
      <c r="K841" s="567"/>
      <c r="L841" s="567"/>
      <c r="M841" s="567"/>
      <c r="N841" s="567"/>
      <c r="O841" s="567"/>
      <c r="P841" s="567"/>
      <c r="Q841" s="567"/>
      <c r="R841" s="567"/>
      <c r="S841" s="567"/>
      <c r="T841" s="567"/>
      <c r="U841" s="567"/>
      <c r="V841" s="567"/>
      <c r="W841" s="567"/>
      <c r="X841" s="567"/>
      <c r="Y841" s="567"/>
      <c r="Z841" s="567"/>
      <c r="AA841" s="567"/>
      <c r="AB841" s="567"/>
      <c r="AC841" s="567"/>
      <c r="AD841" s="568"/>
      <c r="AE841" s="568"/>
      <c r="AF841" s="568"/>
      <c r="AG841" s="568"/>
      <c r="AH841" s="568"/>
      <c r="AI841" s="568"/>
      <c r="AJ841" s="568"/>
      <c r="AK841" s="568"/>
      <c r="AL841" s="568"/>
      <c r="AM841" s="568"/>
      <c r="AN841" s="558"/>
      <c r="AP841" s="87" t="s">
        <v>859</v>
      </c>
      <c r="AT841" s="559" t="str">
        <f t="shared" ca="1" si="171"/>
        <v>G</v>
      </c>
      <c r="AU841" s="559">
        <f t="shared" ref="AU841:AU874" si="174">AU840</f>
        <v>839</v>
      </c>
      <c r="AV841" s="285" t="str">
        <f t="shared" ca="1" si="172"/>
        <v>G839</v>
      </c>
      <c r="AW841" s="293">
        <f t="shared" si="168"/>
        <v>7</v>
      </c>
      <c r="AX841" s="285" t="str">
        <f t="shared" ca="1" si="169"/>
        <v>7. Ownership - Capital Costs</v>
      </c>
      <c r="AY841" s="293" t="s">
        <v>1570</v>
      </c>
      <c r="AZ841" s="285" t="s">
        <v>1612</v>
      </c>
      <c r="BA841" s="285">
        <v>2022</v>
      </c>
      <c r="BB841" s="285" t="str">
        <f t="shared" ca="1" si="173"/>
        <v>7_G839_Incremental_capital_needs_2022</v>
      </c>
      <c r="BC841" s="285" t="s">
        <v>574</v>
      </c>
      <c r="BD841" s="285"/>
      <c r="BE841" s="293" t="str">
        <f t="shared" si="170"/>
        <v>&gt;=0</v>
      </c>
      <c r="BF841" s="293" t="s">
        <v>84</v>
      </c>
      <c r="BG841" s="293" t="s">
        <v>84</v>
      </c>
    </row>
    <row r="842" spans="1:59" ht="17.5" hidden="1" thickBot="1">
      <c r="A842" s="197"/>
      <c r="B842" s="122"/>
      <c r="C842" s="241"/>
      <c r="D842" s="766"/>
      <c r="E842" s="567"/>
      <c r="F842" s="567"/>
      <c r="G842" s="567"/>
      <c r="H842" s="567"/>
      <c r="I842" s="567"/>
      <c r="J842" s="567"/>
      <c r="K842" s="567"/>
      <c r="L842" s="567"/>
      <c r="M842" s="567"/>
      <c r="N842" s="567"/>
      <c r="O842" s="567"/>
      <c r="P842" s="567"/>
      <c r="Q842" s="567"/>
      <c r="R842" s="567"/>
      <c r="S842" s="567"/>
      <c r="T842" s="567"/>
      <c r="U842" s="567"/>
      <c r="V842" s="567"/>
      <c r="W842" s="567"/>
      <c r="X842" s="567"/>
      <c r="Y842" s="567"/>
      <c r="Z842" s="567"/>
      <c r="AA842" s="567"/>
      <c r="AB842" s="567"/>
      <c r="AC842" s="567"/>
      <c r="AD842" s="568"/>
      <c r="AE842" s="568"/>
      <c r="AF842" s="568"/>
      <c r="AG842" s="568"/>
      <c r="AH842" s="568"/>
      <c r="AI842" s="568"/>
      <c r="AJ842" s="568"/>
      <c r="AK842" s="568"/>
      <c r="AL842" s="568"/>
      <c r="AM842" s="568"/>
      <c r="AN842" s="558"/>
      <c r="AP842" s="87" t="s">
        <v>859</v>
      </c>
      <c r="AT842" s="559" t="str">
        <f t="shared" ca="1" si="171"/>
        <v>H</v>
      </c>
      <c r="AU842" s="559">
        <f t="shared" si="174"/>
        <v>839</v>
      </c>
      <c r="AV842" s="285" t="str">
        <f t="shared" ca="1" si="172"/>
        <v>H839</v>
      </c>
      <c r="AW842" s="293">
        <f t="shared" si="168"/>
        <v>7</v>
      </c>
      <c r="AX842" s="285" t="str">
        <f t="shared" ca="1" si="169"/>
        <v>7. Ownership - Capital Costs</v>
      </c>
      <c r="AY842" s="293" t="s">
        <v>1570</v>
      </c>
      <c r="AZ842" s="285" t="s">
        <v>1612</v>
      </c>
      <c r="BA842" s="285">
        <v>2023</v>
      </c>
      <c r="BB842" s="285" t="str">
        <f t="shared" ca="1" si="173"/>
        <v>7_H839_Incremental_capital_needs_2023</v>
      </c>
      <c r="BC842" s="285" t="s">
        <v>574</v>
      </c>
      <c r="BD842" s="285"/>
      <c r="BE842" s="293" t="str">
        <f t="shared" si="170"/>
        <v>&gt;=0</v>
      </c>
      <c r="BF842" s="293" t="s">
        <v>84</v>
      </c>
      <c r="BG842" s="293" t="s">
        <v>84</v>
      </c>
    </row>
    <row r="843" spans="1:59" ht="17.5" hidden="1" thickBot="1">
      <c r="A843" s="197"/>
      <c r="B843" s="122"/>
      <c r="C843" s="241"/>
      <c r="D843" s="766"/>
      <c r="E843" s="567"/>
      <c r="F843" s="567"/>
      <c r="G843" s="567"/>
      <c r="H843" s="567"/>
      <c r="I843" s="567"/>
      <c r="J843" s="567"/>
      <c r="K843" s="567"/>
      <c r="L843" s="567"/>
      <c r="M843" s="567"/>
      <c r="N843" s="567"/>
      <c r="O843" s="567"/>
      <c r="P843" s="567"/>
      <c r="Q843" s="567"/>
      <c r="R843" s="567"/>
      <c r="S843" s="567"/>
      <c r="T843" s="567"/>
      <c r="U843" s="567"/>
      <c r="V843" s="567"/>
      <c r="W843" s="567"/>
      <c r="X843" s="567"/>
      <c r="Y843" s="567"/>
      <c r="Z843" s="567"/>
      <c r="AA843" s="567"/>
      <c r="AB843" s="567"/>
      <c r="AC843" s="567"/>
      <c r="AD843" s="568"/>
      <c r="AE843" s="568"/>
      <c r="AF843" s="568"/>
      <c r="AG843" s="568"/>
      <c r="AH843" s="568"/>
      <c r="AI843" s="568"/>
      <c r="AJ843" s="568"/>
      <c r="AK843" s="568"/>
      <c r="AL843" s="568"/>
      <c r="AM843" s="568"/>
      <c r="AN843" s="558"/>
      <c r="AP843" s="87" t="s">
        <v>859</v>
      </c>
      <c r="AT843" s="559" t="str">
        <f t="shared" ca="1" si="171"/>
        <v>I</v>
      </c>
      <c r="AU843" s="559">
        <f t="shared" si="174"/>
        <v>839</v>
      </c>
      <c r="AV843" s="285" t="str">
        <f t="shared" ca="1" si="172"/>
        <v>I839</v>
      </c>
      <c r="AW843" s="293">
        <f t="shared" si="168"/>
        <v>7</v>
      </c>
      <c r="AX843" s="285" t="str">
        <f t="shared" ca="1" si="169"/>
        <v>7. Ownership - Capital Costs</v>
      </c>
      <c r="AY843" s="293" t="s">
        <v>1570</v>
      </c>
      <c r="AZ843" s="285" t="s">
        <v>1612</v>
      </c>
      <c r="BA843" s="285">
        <v>2024</v>
      </c>
      <c r="BB843" s="285" t="str">
        <f t="shared" ca="1" si="173"/>
        <v>7_I839_Incremental_capital_needs_2024</v>
      </c>
      <c r="BC843" s="285" t="s">
        <v>574</v>
      </c>
      <c r="BD843" s="285"/>
      <c r="BE843" s="293" t="str">
        <f t="shared" si="170"/>
        <v>&gt;=0</v>
      </c>
      <c r="BF843" s="293" t="s">
        <v>84</v>
      </c>
      <c r="BG843" s="293" t="s">
        <v>84</v>
      </c>
    </row>
    <row r="844" spans="1:59" ht="17.5" hidden="1" thickBot="1">
      <c r="A844" s="197"/>
      <c r="B844" s="122"/>
      <c r="C844" s="241"/>
      <c r="D844" s="766"/>
      <c r="E844" s="567"/>
      <c r="F844" s="567"/>
      <c r="G844" s="567"/>
      <c r="H844" s="567"/>
      <c r="I844" s="567"/>
      <c r="J844" s="567"/>
      <c r="K844" s="567"/>
      <c r="L844" s="567"/>
      <c r="M844" s="567"/>
      <c r="N844" s="567"/>
      <c r="O844" s="567"/>
      <c r="P844" s="567"/>
      <c r="Q844" s="567"/>
      <c r="R844" s="567"/>
      <c r="S844" s="567"/>
      <c r="T844" s="567"/>
      <c r="U844" s="567"/>
      <c r="V844" s="567"/>
      <c r="W844" s="567"/>
      <c r="X844" s="567"/>
      <c r="Y844" s="567"/>
      <c r="Z844" s="567"/>
      <c r="AA844" s="567"/>
      <c r="AB844" s="567"/>
      <c r="AC844" s="567"/>
      <c r="AD844" s="568"/>
      <c r="AE844" s="568"/>
      <c r="AF844" s="568"/>
      <c r="AG844" s="568"/>
      <c r="AH844" s="568"/>
      <c r="AI844" s="568"/>
      <c r="AJ844" s="568"/>
      <c r="AK844" s="568"/>
      <c r="AL844" s="568"/>
      <c r="AM844" s="568"/>
      <c r="AN844" s="558"/>
      <c r="AP844" s="87" t="s">
        <v>859</v>
      </c>
      <c r="AT844" s="559" t="str">
        <f t="shared" ca="1" si="171"/>
        <v>J</v>
      </c>
      <c r="AU844" s="559">
        <f t="shared" si="174"/>
        <v>839</v>
      </c>
      <c r="AV844" s="285" t="str">
        <f t="shared" ca="1" si="172"/>
        <v>J839</v>
      </c>
      <c r="AW844" s="293">
        <f t="shared" si="168"/>
        <v>7</v>
      </c>
      <c r="AX844" s="285" t="str">
        <f t="shared" ca="1" si="169"/>
        <v>7. Ownership - Capital Costs</v>
      </c>
      <c r="AY844" s="293" t="s">
        <v>1570</v>
      </c>
      <c r="AZ844" s="285" t="s">
        <v>1612</v>
      </c>
      <c r="BA844" s="285">
        <v>2025</v>
      </c>
      <c r="BB844" s="285" t="str">
        <f t="shared" ca="1" si="173"/>
        <v>7_J839_Incremental_capital_needs_2025</v>
      </c>
      <c r="BC844" s="285" t="s">
        <v>574</v>
      </c>
      <c r="BD844" s="285"/>
      <c r="BE844" s="293" t="str">
        <f t="shared" si="170"/>
        <v>&gt;=0</v>
      </c>
      <c r="BF844" s="293" t="s">
        <v>84</v>
      </c>
      <c r="BG844" s="293" t="s">
        <v>84</v>
      </c>
    </row>
    <row r="845" spans="1:59" ht="17.5" hidden="1" thickBot="1">
      <c r="A845" s="197"/>
      <c r="B845" s="122"/>
      <c r="C845" s="241"/>
      <c r="D845" s="766"/>
      <c r="E845" s="567"/>
      <c r="F845" s="567"/>
      <c r="G845" s="567"/>
      <c r="H845" s="567"/>
      <c r="I845" s="567"/>
      <c r="J845" s="567"/>
      <c r="K845" s="567"/>
      <c r="L845" s="567"/>
      <c r="M845" s="567"/>
      <c r="N845" s="567"/>
      <c r="O845" s="567"/>
      <c r="P845" s="567"/>
      <c r="Q845" s="567"/>
      <c r="R845" s="567"/>
      <c r="S845" s="567"/>
      <c r="T845" s="567"/>
      <c r="U845" s="567"/>
      <c r="V845" s="567"/>
      <c r="W845" s="567"/>
      <c r="X845" s="567"/>
      <c r="Y845" s="567"/>
      <c r="Z845" s="567"/>
      <c r="AA845" s="567"/>
      <c r="AB845" s="567"/>
      <c r="AC845" s="567"/>
      <c r="AD845" s="568"/>
      <c r="AE845" s="568"/>
      <c r="AF845" s="568"/>
      <c r="AG845" s="568"/>
      <c r="AH845" s="568"/>
      <c r="AI845" s="568"/>
      <c r="AJ845" s="568"/>
      <c r="AK845" s="568"/>
      <c r="AL845" s="568"/>
      <c r="AM845" s="568"/>
      <c r="AN845" s="558"/>
      <c r="AP845" s="87" t="s">
        <v>859</v>
      </c>
      <c r="AT845" s="559" t="str">
        <f t="shared" ca="1" si="171"/>
        <v>K</v>
      </c>
      <c r="AU845" s="559">
        <f t="shared" si="174"/>
        <v>839</v>
      </c>
      <c r="AV845" s="285" t="str">
        <f t="shared" ca="1" si="172"/>
        <v>K839</v>
      </c>
      <c r="AW845" s="293">
        <f t="shared" si="168"/>
        <v>7</v>
      </c>
      <c r="AX845" s="285" t="str">
        <f t="shared" ca="1" si="169"/>
        <v>7. Ownership - Capital Costs</v>
      </c>
      <c r="AY845" s="293" t="s">
        <v>1570</v>
      </c>
      <c r="AZ845" s="285" t="s">
        <v>1612</v>
      </c>
      <c r="BA845" s="285">
        <v>2026</v>
      </c>
      <c r="BB845" s="285" t="str">
        <f t="shared" ca="1" si="173"/>
        <v>7_K839_Incremental_capital_needs_2026</v>
      </c>
      <c r="BC845" s="285" t="s">
        <v>574</v>
      </c>
      <c r="BD845" s="285"/>
      <c r="BE845" s="293" t="str">
        <f t="shared" si="170"/>
        <v>&gt;=0</v>
      </c>
      <c r="BF845" s="293" t="s">
        <v>84</v>
      </c>
      <c r="BG845" s="293" t="s">
        <v>84</v>
      </c>
    </row>
    <row r="846" spans="1:59" ht="17.5" hidden="1" thickBot="1">
      <c r="A846" s="197"/>
      <c r="B846" s="122"/>
      <c r="C846" s="241"/>
      <c r="D846" s="766"/>
      <c r="E846" s="567"/>
      <c r="F846" s="567"/>
      <c r="G846" s="567"/>
      <c r="H846" s="567"/>
      <c r="I846" s="567"/>
      <c r="J846" s="567"/>
      <c r="K846" s="567"/>
      <c r="L846" s="567"/>
      <c r="M846" s="567"/>
      <c r="N846" s="567"/>
      <c r="O846" s="567"/>
      <c r="P846" s="567"/>
      <c r="Q846" s="567"/>
      <c r="R846" s="567"/>
      <c r="S846" s="567"/>
      <c r="T846" s="567"/>
      <c r="U846" s="567"/>
      <c r="V846" s="567"/>
      <c r="W846" s="567"/>
      <c r="X846" s="567"/>
      <c r="Y846" s="567"/>
      <c r="Z846" s="567"/>
      <c r="AA846" s="567"/>
      <c r="AB846" s="567"/>
      <c r="AC846" s="567"/>
      <c r="AD846" s="568"/>
      <c r="AE846" s="568"/>
      <c r="AF846" s="568"/>
      <c r="AG846" s="568"/>
      <c r="AH846" s="568"/>
      <c r="AI846" s="568"/>
      <c r="AJ846" s="568"/>
      <c r="AK846" s="568"/>
      <c r="AL846" s="568"/>
      <c r="AM846" s="568"/>
      <c r="AN846" s="558"/>
      <c r="AP846" s="87" t="s">
        <v>859</v>
      </c>
      <c r="AT846" s="559" t="str">
        <f t="shared" ca="1" si="171"/>
        <v>L</v>
      </c>
      <c r="AU846" s="559">
        <f t="shared" si="174"/>
        <v>839</v>
      </c>
      <c r="AV846" s="285" t="str">
        <f t="shared" ca="1" si="172"/>
        <v>L839</v>
      </c>
      <c r="AW846" s="293">
        <f t="shared" si="168"/>
        <v>7</v>
      </c>
      <c r="AX846" s="285" t="str">
        <f t="shared" ca="1" si="169"/>
        <v>7. Ownership - Capital Costs</v>
      </c>
      <c r="AY846" s="293" t="s">
        <v>1570</v>
      </c>
      <c r="AZ846" s="285" t="s">
        <v>1612</v>
      </c>
      <c r="BA846" s="285">
        <v>2027</v>
      </c>
      <c r="BB846" s="285" t="str">
        <f t="shared" ca="1" si="173"/>
        <v>7_L839_Incremental_capital_needs_2027</v>
      </c>
      <c r="BC846" s="285" t="s">
        <v>574</v>
      </c>
      <c r="BD846" s="285"/>
      <c r="BE846" s="293" t="str">
        <f t="shared" si="170"/>
        <v>&gt;=0</v>
      </c>
      <c r="BF846" s="293" t="s">
        <v>84</v>
      </c>
      <c r="BG846" s="293" t="s">
        <v>84</v>
      </c>
    </row>
    <row r="847" spans="1:59" ht="17.5" hidden="1" thickBot="1">
      <c r="A847" s="197"/>
      <c r="B847" s="122"/>
      <c r="C847" s="241"/>
      <c r="D847" s="766"/>
      <c r="E847" s="567"/>
      <c r="F847" s="567"/>
      <c r="G847" s="567"/>
      <c r="H847" s="567"/>
      <c r="I847" s="567"/>
      <c r="J847" s="567"/>
      <c r="K847" s="567"/>
      <c r="L847" s="567"/>
      <c r="M847" s="567"/>
      <c r="N847" s="567"/>
      <c r="O847" s="567"/>
      <c r="P847" s="567"/>
      <c r="Q847" s="567"/>
      <c r="R847" s="567"/>
      <c r="S847" s="567"/>
      <c r="T847" s="567"/>
      <c r="U847" s="567"/>
      <c r="V847" s="567"/>
      <c r="W847" s="567"/>
      <c r="X847" s="567"/>
      <c r="Y847" s="567"/>
      <c r="Z847" s="567"/>
      <c r="AA847" s="567"/>
      <c r="AB847" s="567"/>
      <c r="AC847" s="567"/>
      <c r="AD847" s="568"/>
      <c r="AE847" s="568"/>
      <c r="AF847" s="568"/>
      <c r="AG847" s="568"/>
      <c r="AH847" s="568"/>
      <c r="AI847" s="568"/>
      <c r="AJ847" s="568"/>
      <c r="AK847" s="568"/>
      <c r="AL847" s="568"/>
      <c r="AM847" s="568"/>
      <c r="AN847" s="558"/>
      <c r="AP847" s="87" t="s">
        <v>859</v>
      </c>
      <c r="AT847" s="559" t="str">
        <f t="shared" ca="1" si="171"/>
        <v>M</v>
      </c>
      <c r="AU847" s="559">
        <f t="shared" si="174"/>
        <v>839</v>
      </c>
      <c r="AV847" s="285" t="str">
        <f t="shared" ca="1" si="172"/>
        <v>M839</v>
      </c>
      <c r="AW847" s="293">
        <f t="shared" si="168"/>
        <v>7</v>
      </c>
      <c r="AX847" s="285" t="str">
        <f t="shared" ca="1" si="169"/>
        <v>7. Ownership - Capital Costs</v>
      </c>
      <c r="AY847" s="293" t="s">
        <v>1570</v>
      </c>
      <c r="AZ847" s="285" t="s">
        <v>1612</v>
      </c>
      <c r="BA847" s="285">
        <v>2028</v>
      </c>
      <c r="BB847" s="285" t="str">
        <f t="shared" ca="1" si="173"/>
        <v>7_M839_Incremental_capital_needs_2028</v>
      </c>
      <c r="BC847" s="285" t="s">
        <v>574</v>
      </c>
      <c r="BD847" s="285"/>
      <c r="BE847" s="293" t="str">
        <f t="shared" si="170"/>
        <v>&gt;=0</v>
      </c>
      <c r="BF847" s="293" t="s">
        <v>84</v>
      </c>
      <c r="BG847" s="293" t="s">
        <v>84</v>
      </c>
    </row>
    <row r="848" spans="1:59" ht="17.5" hidden="1" thickBot="1">
      <c r="A848" s="197"/>
      <c r="B848" s="122"/>
      <c r="C848" s="241"/>
      <c r="D848" s="766"/>
      <c r="E848" s="567"/>
      <c r="F848" s="567"/>
      <c r="G848" s="567"/>
      <c r="H848" s="567"/>
      <c r="I848" s="567"/>
      <c r="J848" s="567"/>
      <c r="K848" s="567"/>
      <c r="L848" s="567"/>
      <c r="M848" s="567"/>
      <c r="N848" s="567"/>
      <c r="O848" s="567"/>
      <c r="P848" s="567"/>
      <c r="Q848" s="567"/>
      <c r="R848" s="567"/>
      <c r="S848" s="567"/>
      <c r="T848" s="567"/>
      <c r="U848" s="567"/>
      <c r="V848" s="567"/>
      <c r="W848" s="567"/>
      <c r="X848" s="567"/>
      <c r="Y848" s="567"/>
      <c r="Z848" s="567"/>
      <c r="AA848" s="567"/>
      <c r="AB848" s="567"/>
      <c r="AC848" s="567"/>
      <c r="AD848" s="568"/>
      <c r="AE848" s="568"/>
      <c r="AF848" s="568"/>
      <c r="AG848" s="568"/>
      <c r="AH848" s="568"/>
      <c r="AI848" s="568"/>
      <c r="AJ848" s="568"/>
      <c r="AK848" s="568"/>
      <c r="AL848" s="568"/>
      <c r="AM848" s="568"/>
      <c r="AN848" s="558"/>
      <c r="AP848" s="87" t="s">
        <v>859</v>
      </c>
      <c r="AT848" s="559" t="str">
        <f t="shared" ca="1" si="171"/>
        <v>N</v>
      </c>
      <c r="AU848" s="559">
        <f t="shared" si="174"/>
        <v>839</v>
      </c>
      <c r="AV848" s="285" t="str">
        <f t="shared" ca="1" si="172"/>
        <v>N839</v>
      </c>
      <c r="AW848" s="293">
        <f t="shared" si="168"/>
        <v>7</v>
      </c>
      <c r="AX848" s="285" t="str">
        <f t="shared" ca="1" si="169"/>
        <v>7. Ownership - Capital Costs</v>
      </c>
      <c r="AY848" s="293" t="s">
        <v>1570</v>
      </c>
      <c r="AZ848" s="285" t="s">
        <v>1612</v>
      </c>
      <c r="BA848" s="285">
        <v>2029</v>
      </c>
      <c r="BB848" s="285" t="str">
        <f t="shared" ca="1" si="173"/>
        <v>7_N839_Incremental_capital_needs_2029</v>
      </c>
      <c r="BC848" s="285" t="s">
        <v>574</v>
      </c>
      <c r="BD848" s="285"/>
      <c r="BE848" s="293" t="str">
        <f t="shared" si="170"/>
        <v>&gt;=0</v>
      </c>
      <c r="BF848" s="293" t="s">
        <v>84</v>
      </c>
      <c r="BG848" s="293" t="s">
        <v>84</v>
      </c>
    </row>
    <row r="849" spans="1:59" ht="17.5" hidden="1" thickBot="1">
      <c r="A849" s="197"/>
      <c r="B849" s="122"/>
      <c r="C849" s="241"/>
      <c r="D849" s="766"/>
      <c r="E849" s="567"/>
      <c r="F849" s="567"/>
      <c r="G849" s="567"/>
      <c r="H849" s="567"/>
      <c r="I849" s="567"/>
      <c r="J849" s="567"/>
      <c r="K849" s="567"/>
      <c r="L849" s="567"/>
      <c r="M849" s="567"/>
      <c r="N849" s="567"/>
      <c r="O849" s="567"/>
      <c r="P849" s="567"/>
      <c r="Q849" s="567"/>
      <c r="R849" s="567"/>
      <c r="S849" s="567"/>
      <c r="T849" s="567"/>
      <c r="U849" s="567"/>
      <c r="V849" s="567"/>
      <c r="W849" s="567"/>
      <c r="X849" s="567"/>
      <c r="Y849" s="567"/>
      <c r="Z849" s="567"/>
      <c r="AA849" s="567"/>
      <c r="AB849" s="567"/>
      <c r="AC849" s="567"/>
      <c r="AD849" s="568"/>
      <c r="AE849" s="568"/>
      <c r="AF849" s="568"/>
      <c r="AG849" s="568"/>
      <c r="AH849" s="568"/>
      <c r="AI849" s="568"/>
      <c r="AJ849" s="568"/>
      <c r="AK849" s="568"/>
      <c r="AL849" s="568"/>
      <c r="AM849" s="568"/>
      <c r="AN849" s="558"/>
      <c r="AP849" s="87" t="s">
        <v>859</v>
      </c>
      <c r="AT849" s="559" t="str">
        <f t="shared" ca="1" si="171"/>
        <v>O</v>
      </c>
      <c r="AU849" s="559">
        <f t="shared" si="174"/>
        <v>839</v>
      </c>
      <c r="AV849" s="285" t="str">
        <f t="shared" ca="1" si="172"/>
        <v>O839</v>
      </c>
      <c r="AW849" s="293">
        <f t="shared" si="168"/>
        <v>7</v>
      </c>
      <c r="AX849" s="285" t="str">
        <f t="shared" ca="1" si="169"/>
        <v>7. Ownership - Capital Costs</v>
      </c>
      <c r="AY849" s="293" t="s">
        <v>1570</v>
      </c>
      <c r="AZ849" s="285" t="s">
        <v>1612</v>
      </c>
      <c r="BA849" s="285">
        <v>2030</v>
      </c>
      <c r="BB849" s="285" t="str">
        <f t="shared" ca="1" si="173"/>
        <v>7_O839_Incremental_capital_needs_2030</v>
      </c>
      <c r="BC849" s="285" t="s">
        <v>574</v>
      </c>
      <c r="BD849" s="285"/>
      <c r="BE849" s="293" t="str">
        <f t="shared" si="170"/>
        <v>&gt;=0</v>
      </c>
      <c r="BF849" s="293" t="s">
        <v>84</v>
      </c>
      <c r="BG849" s="293" t="s">
        <v>84</v>
      </c>
    </row>
    <row r="850" spans="1:59" ht="17.5" hidden="1" thickBot="1">
      <c r="A850" s="197"/>
      <c r="B850" s="122"/>
      <c r="C850" s="241"/>
      <c r="D850" s="766"/>
      <c r="E850" s="567"/>
      <c r="F850" s="567"/>
      <c r="G850" s="567"/>
      <c r="H850" s="567"/>
      <c r="I850" s="567"/>
      <c r="J850" s="567"/>
      <c r="K850" s="567"/>
      <c r="L850" s="567"/>
      <c r="M850" s="567"/>
      <c r="N850" s="567"/>
      <c r="O850" s="567"/>
      <c r="P850" s="567"/>
      <c r="Q850" s="567"/>
      <c r="R850" s="567"/>
      <c r="S850" s="567"/>
      <c r="T850" s="567"/>
      <c r="U850" s="567"/>
      <c r="V850" s="567"/>
      <c r="W850" s="567"/>
      <c r="X850" s="567"/>
      <c r="Y850" s="567"/>
      <c r="Z850" s="567"/>
      <c r="AA850" s="567"/>
      <c r="AB850" s="567"/>
      <c r="AC850" s="567"/>
      <c r="AD850" s="568"/>
      <c r="AE850" s="568"/>
      <c r="AF850" s="568"/>
      <c r="AG850" s="568"/>
      <c r="AH850" s="568"/>
      <c r="AI850" s="568"/>
      <c r="AJ850" s="568"/>
      <c r="AK850" s="568"/>
      <c r="AL850" s="568"/>
      <c r="AM850" s="568"/>
      <c r="AN850" s="558"/>
      <c r="AP850" s="87" t="s">
        <v>859</v>
      </c>
      <c r="AT850" s="559" t="str">
        <f t="shared" ca="1" si="171"/>
        <v>P</v>
      </c>
      <c r="AU850" s="559">
        <f t="shared" si="174"/>
        <v>839</v>
      </c>
      <c r="AV850" s="285" t="str">
        <f t="shared" ca="1" si="172"/>
        <v>P839</v>
      </c>
      <c r="AW850" s="293">
        <f t="shared" si="168"/>
        <v>7</v>
      </c>
      <c r="AX850" s="285" t="str">
        <f t="shared" ca="1" si="169"/>
        <v>7. Ownership - Capital Costs</v>
      </c>
      <c r="AY850" s="293" t="s">
        <v>1570</v>
      </c>
      <c r="AZ850" s="285" t="s">
        <v>1612</v>
      </c>
      <c r="BA850" s="285">
        <v>2031</v>
      </c>
      <c r="BB850" s="285" t="str">
        <f t="shared" ca="1" si="173"/>
        <v>7_P839_Incremental_capital_needs_2031</v>
      </c>
      <c r="BC850" s="285" t="s">
        <v>574</v>
      </c>
      <c r="BD850" s="285"/>
      <c r="BE850" s="293" t="str">
        <f t="shared" si="170"/>
        <v>&gt;=0</v>
      </c>
      <c r="BF850" s="293" t="s">
        <v>84</v>
      </c>
      <c r="BG850" s="293" t="s">
        <v>84</v>
      </c>
    </row>
    <row r="851" spans="1:59" ht="17.5" hidden="1" thickBot="1">
      <c r="A851" s="197"/>
      <c r="B851" s="122"/>
      <c r="C851" s="241"/>
      <c r="D851" s="766"/>
      <c r="E851" s="567"/>
      <c r="F851" s="567"/>
      <c r="G851" s="567"/>
      <c r="H851" s="567"/>
      <c r="I851" s="567"/>
      <c r="J851" s="567"/>
      <c r="K851" s="567"/>
      <c r="L851" s="567"/>
      <c r="M851" s="567"/>
      <c r="N851" s="567"/>
      <c r="O851" s="567"/>
      <c r="P851" s="567"/>
      <c r="Q851" s="567"/>
      <c r="R851" s="567"/>
      <c r="S851" s="567"/>
      <c r="T851" s="567"/>
      <c r="U851" s="567"/>
      <c r="V851" s="567"/>
      <c r="W851" s="567"/>
      <c r="X851" s="567"/>
      <c r="Y851" s="567"/>
      <c r="Z851" s="567"/>
      <c r="AA851" s="567"/>
      <c r="AB851" s="567"/>
      <c r="AC851" s="567"/>
      <c r="AD851" s="568"/>
      <c r="AE851" s="568"/>
      <c r="AF851" s="568"/>
      <c r="AG851" s="568"/>
      <c r="AH851" s="568"/>
      <c r="AI851" s="568"/>
      <c r="AJ851" s="568"/>
      <c r="AK851" s="568"/>
      <c r="AL851" s="568"/>
      <c r="AM851" s="568"/>
      <c r="AN851" s="558"/>
      <c r="AP851" s="87" t="s">
        <v>859</v>
      </c>
      <c r="AT851" s="559" t="str">
        <f t="shared" ca="1" si="171"/>
        <v>Q</v>
      </c>
      <c r="AU851" s="559">
        <f t="shared" si="174"/>
        <v>839</v>
      </c>
      <c r="AV851" s="285" t="str">
        <f t="shared" ca="1" si="172"/>
        <v>Q839</v>
      </c>
      <c r="AW851" s="293">
        <f t="shared" si="168"/>
        <v>7</v>
      </c>
      <c r="AX851" s="285" t="str">
        <f t="shared" ca="1" si="169"/>
        <v>7. Ownership - Capital Costs</v>
      </c>
      <c r="AY851" s="293" t="s">
        <v>1570</v>
      </c>
      <c r="AZ851" s="285" t="s">
        <v>1612</v>
      </c>
      <c r="BA851" s="285">
        <v>2032</v>
      </c>
      <c r="BB851" s="285" t="str">
        <f t="shared" ca="1" si="173"/>
        <v>7_Q839_Incremental_capital_needs_2032</v>
      </c>
      <c r="BC851" s="285" t="s">
        <v>574</v>
      </c>
      <c r="BD851" s="285"/>
      <c r="BE851" s="293" t="str">
        <f t="shared" si="170"/>
        <v>&gt;=0</v>
      </c>
      <c r="BF851" s="293" t="s">
        <v>84</v>
      </c>
      <c r="BG851" s="293" t="s">
        <v>84</v>
      </c>
    </row>
    <row r="852" spans="1:59" ht="17.5" hidden="1" thickBot="1">
      <c r="A852" s="197"/>
      <c r="B852" s="122"/>
      <c r="C852" s="241"/>
      <c r="D852" s="766"/>
      <c r="E852" s="567"/>
      <c r="F852" s="567"/>
      <c r="G852" s="567"/>
      <c r="H852" s="567"/>
      <c r="I852" s="567"/>
      <c r="J852" s="567"/>
      <c r="K852" s="567"/>
      <c r="L852" s="567"/>
      <c r="M852" s="567"/>
      <c r="N852" s="567"/>
      <c r="O852" s="567"/>
      <c r="P852" s="567"/>
      <c r="Q852" s="567"/>
      <c r="R852" s="567"/>
      <c r="S852" s="567"/>
      <c r="T852" s="567"/>
      <c r="U852" s="567"/>
      <c r="V852" s="567"/>
      <c r="W852" s="567"/>
      <c r="X852" s="567"/>
      <c r="Y852" s="567"/>
      <c r="Z852" s="567"/>
      <c r="AA852" s="567"/>
      <c r="AB852" s="567"/>
      <c r="AC852" s="567"/>
      <c r="AD852" s="568"/>
      <c r="AE852" s="568"/>
      <c r="AF852" s="568"/>
      <c r="AG852" s="568"/>
      <c r="AH852" s="568"/>
      <c r="AI852" s="568"/>
      <c r="AJ852" s="568"/>
      <c r="AK852" s="568"/>
      <c r="AL852" s="568"/>
      <c r="AM852" s="568"/>
      <c r="AN852" s="558"/>
      <c r="AP852" s="87" t="s">
        <v>859</v>
      </c>
      <c r="AT852" s="559" t="str">
        <f t="shared" ca="1" si="171"/>
        <v>R</v>
      </c>
      <c r="AU852" s="559">
        <f t="shared" si="174"/>
        <v>839</v>
      </c>
      <c r="AV852" s="285" t="str">
        <f t="shared" ca="1" si="172"/>
        <v>R839</v>
      </c>
      <c r="AW852" s="293">
        <f t="shared" si="168"/>
        <v>7</v>
      </c>
      <c r="AX852" s="285" t="str">
        <f t="shared" ca="1" si="169"/>
        <v>7. Ownership - Capital Costs</v>
      </c>
      <c r="AY852" s="293" t="s">
        <v>1570</v>
      </c>
      <c r="AZ852" s="285" t="s">
        <v>1612</v>
      </c>
      <c r="BA852" s="285">
        <v>2033</v>
      </c>
      <c r="BB852" s="285" t="str">
        <f t="shared" ca="1" si="173"/>
        <v>7_R839_Incremental_capital_needs_2033</v>
      </c>
      <c r="BC852" s="285" t="s">
        <v>574</v>
      </c>
      <c r="BD852" s="285"/>
      <c r="BE852" s="293" t="str">
        <f t="shared" si="170"/>
        <v>&gt;=0</v>
      </c>
      <c r="BF852" s="293" t="s">
        <v>84</v>
      </c>
      <c r="BG852" s="293" t="s">
        <v>84</v>
      </c>
    </row>
    <row r="853" spans="1:59" ht="17.5" hidden="1" thickBot="1">
      <c r="A853" s="197"/>
      <c r="B853" s="122"/>
      <c r="C853" s="241"/>
      <c r="D853" s="766"/>
      <c r="E853" s="567"/>
      <c r="F853" s="567"/>
      <c r="G853" s="567"/>
      <c r="H853" s="567"/>
      <c r="I853" s="567"/>
      <c r="J853" s="567"/>
      <c r="K853" s="567"/>
      <c r="L853" s="567"/>
      <c r="M853" s="567"/>
      <c r="N853" s="567"/>
      <c r="O853" s="567"/>
      <c r="P853" s="567"/>
      <c r="Q853" s="567"/>
      <c r="R853" s="567"/>
      <c r="S853" s="567"/>
      <c r="T853" s="567"/>
      <c r="U853" s="567"/>
      <c r="V853" s="567"/>
      <c r="W853" s="567"/>
      <c r="X853" s="567"/>
      <c r="Y853" s="567"/>
      <c r="Z853" s="567"/>
      <c r="AA853" s="567"/>
      <c r="AB853" s="567"/>
      <c r="AC853" s="567"/>
      <c r="AD853" s="568"/>
      <c r="AE853" s="568"/>
      <c r="AF853" s="568"/>
      <c r="AG853" s="568"/>
      <c r="AH853" s="568"/>
      <c r="AI853" s="568"/>
      <c r="AJ853" s="568"/>
      <c r="AK853" s="568"/>
      <c r="AL853" s="568"/>
      <c r="AM853" s="568"/>
      <c r="AN853" s="558"/>
      <c r="AP853" s="87" t="s">
        <v>859</v>
      </c>
      <c r="AT853" s="559" t="str">
        <f t="shared" ca="1" si="171"/>
        <v>S</v>
      </c>
      <c r="AU853" s="559">
        <f t="shared" si="174"/>
        <v>839</v>
      </c>
      <c r="AV853" s="285" t="str">
        <f t="shared" ca="1" si="172"/>
        <v>S839</v>
      </c>
      <c r="AW853" s="293">
        <f t="shared" si="168"/>
        <v>7</v>
      </c>
      <c r="AX853" s="285" t="str">
        <f t="shared" ca="1" si="169"/>
        <v>7. Ownership - Capital Costs</v>
      </c>
      <c r="AY853" s="293" t="s">
        <v>1570</v>
      </c>
      <c r="AZ853" s="285" t="s">
        <v>1612</v>
      </c>
      <c r="BA853" s="285">
        <v>2034</v>
      </c>
      <c r="BB853" s="285" t="str">
        <f t="shared" ca="1" si="173"/>
        <v>7_S839_Incremental_capital_needs_2034</v>
      </c>
      <c r="BC853" s="285" t="s">
        <v>574</v>
      </c>
      <c r="BD853" s="285"/>
      <c r="BE853" s="293" t="str">
        <f t="shared" si="170"/>
        <v>&gt;=0</v>
      </c>
      <c r="BF853" s="293" t="s">
        <v>84</v>
      </c>
      <c r="BG853" s="293" t="s">
        <v>84</v>
      </c>
    </row>
    <row r="854" spans="1:59" ht="17.5" hidden="1" thickBot="1">
      <c r="A854" s="197"/>
      <c r="B854" s="122"/>
      <c r="C854" s="241"/>
      <c r="D854" s="766"/>
      <c r="E854" s="567"/>
      <c r="F854" s="567"/>
      <c r="G854" s="567"/>
      <c r="H854" s="567"/>
      <c r="I854" s="567"/>
      <c r="J854" s="567"/>
      <c r="K854" s="567"/>
      <c r="L854" s="567"/>
      <c r="M854" s="567"/>
      <c r="N854" s="567"/>
      <c r="O854" s="567"/>
      <c r="P854" s="567"/>
      <c r="Q854" s="567"/>
      <c r="R854" s="567"/>
      <c r="S854" s="567"/>
      <c r="T854" s="567"/>
      <c r="U854" s="567"/>
      <c r="V854" s="567"/>
      <c r="W854" s="567"/>
      <c r="X854" s="567"/>
      <c r="Y854" s="567"/>
      <c r="Z854" s="567"/>
      <c r="AA854" s="567"/>
      <c r="AB854" s="567"/>
      <c r="AC854" s="567"/>
      <c r="AD854" s="568"/>
      <c r="AE854" s="568"/>
      <c r="AF854" s="568"/>
      <c r="AG854" s="568"/>
      <c r="AH854" s="568"/>
      <c r="AI854" s="568"/>
      <c r="AJ854" s="568"/>
      <c r="AK854" s="568"/>
      <c r="AL854" s="568"/>
      <c r="AM854" s="568"/>
      <c r="AN854" s="558"/>
      <c r="AP854" s="87" t="s">
        <v>859</v>
      </c>
      <c r="AT854" s="559" t="str">
        <f t="shared" ca="1" si="171"/>
        <v>T</v>
      </c>
      <c r="AU854" s="559">
        <f t="shared" si="174"/>
        <v>839</v>
      </c>
      <c r="AV854" s="285" t="str">
        <f t="shared" ca="1" si="172"/>
        <v>T839</v>
      </c>
      <c r="AW854" s="293">
        <f t="shared" si="168"/>
        <v>7</v>
      </c>
      <c r="AX854" s="285" t="str">
        <f t="shared" ca="1" si="169"/>
        <v>7. Ownership - Capital Costs</v>
      </c>
      <c r="AY854" s="293" t="s">
        <v>1570</v>
      </c>
      <c r="AZ854" s="285" t="s">
        <v>1612</v>
      </c>
      <c r="BA854" s="285">
        <v>2035</v>
      </c>
      <c r="BB854" s="285" t="str">
        <f t="shared" ca="1" si="173"/>
        <v>7_T839_Incremental_capital_needs_2035</v>
      </c>
      <c r="BC854" s="285" t="s">
        <v>574</v>
      </c>
      <c r="BD854" s="285"/>
      <c r="BE854" s="293" t="str">
        <f t="shared" si="170"/>
        <v>&gt;=0</v>
      </c>
      <c r="BF854" s="293" t="s">
        <v>84</v>
      </c>
      <c r="BG854" s="293" t="s">
        <v>84</v>
      </c>
    </row>
    <row r="855" spans="1:59" ht="17.5" hidden="1" thickBot="1">
      <c r="A855" s="197"/>
      <c r="B855" s="122"/>
      <c r="C855" s="241"/>
      <c r="D855" s="766"/>
      <c r="E855" s="567"/>
      <c r="F855" s="567"/>
      <c r="G855" s="567"/>
      <c r="H855" s="567"/>
      <c r="I855" s="567"/>
      <c r="J855" s="567"/>
      <c r="K855" s="567"/>
      <c r="L855" s="567"/>
      <c r="M855" s="567"/>
      <c r="N855" s="567"/>
      <c r="O855" s="567"/>
      <c r="P855" s="567"/>
      <c r="Q855" s="567"/>
      <c r="R855" s="567"/>
      <c r="S855" s="567"/>
      <c r="T855" s="567"/>
      <c r="U855" s="567"/>
      <c r="V855" s="567"/>
      <c r="W855" s="567"/>
      <c r="X855" s="567"/>
      <c r="Y855" s="567"/>
      <c r="Z855" s="567"/>
      <c r="AA855" s="567"/>
      <c r="AB855" s="567"/>
      <c r="AC855" s="567"/>
      <c r="AD855" s="568"/>
      <c r="AE855" s="568"/>
      <c r="AF855" s="568"/>
      <c r="AG855" s="568"/>
      <c r="AH855" s="568"/>
      <c r="AI855" s="568"/>
      <c r="AJ855" s="568"/>
      <c r="AK855" s="568"/>
      <c r="AL855" s="568"/>
      <c r="AM855" s="568"/>
      <c r="AN855" s="558"/>
      <c r="AP855" s="87" t="s">
        <v>859</v>
      </c>
      <c r="AT855" s="559" t="str">
        <f t="shared" ca="1" si="171"/>
        <v>U</v>
      </c>
      <c r="AU855" s="559">
        <f t="shared" si="174"/>
        <v>839</v>
      </c>
      <c r="AV855" s="285" t="str">
        <f t="shared" ca="1" si="172"/>
        <v>U839</v>
      </c>
      <c r="AW855" s="293">
        <f t="shared" si="168"/>
        <v>7</v>
      </c>
      <c r="AX855" s="285" t="str">
        <f t="shared" ca="1" si="169"/>
        <v>7. Ownership - Capital Costs</v>
      </c>
      <c r="AY855" s="293" t="s">
        <v>1570</v>
      </c>
      <c r="AZ855" s="285" t="s">
        <v>1612</v>
      </c>
      <c r="BA855" s="285">
        <v>2036</v>
      </c>
      <c r="BB855" s="285" t="str">
        <f t="shared" ca="1" si="173"/>
        <v>7_U839_Incremental_capital_needs_2036</v>
      </c>
      <c r="BC855" s="285" t="s">
        <v>574</v>
      </c>
      <c r="BD855" s="285"/>
      <c r="BE855" s="293" t="str">
        <f t="shared" si="170"/>
        <v>&gt;=0</v>
      </c>
      <c r="BF855" s="293" t="s">
        <v>84</v>
      </c>
      <c r="BG855" s="293" t="s">
        <v>84</v>
      </c>
    </row>
    <row r="856" spans="1:59" ht="17.5" hidden="1" thickBot="1">
      <c r="A856" s="197"/>
      <c r="B856" s="122"/>
      <c r="C856" s="241"/>
      <c r="D856" s="766"/>
      <c r="E856" s="567"/>
      <c r="F856" s="567"/>
      <c r="G856" s="567"/>
      <c r="H856" s="567"/>
      <c r="I856" s="567"/>
      <c r="J856" s="567"/>
      <c r="K856" s="567"/>
      <c r="L856" s="567"/>
      <c r="M856" s="567"/>
      <c r="N856" s="567"/>
      <c r="O856" s="567"/>
      <c r="P856" s="567"/>
      <c r="Q856" s="567"/>
      <c r="R856" s="567"/>
      <c r="S856" s="567"/>
      <c r="T856" s="567"/>
      <c r="U856" s="567"/>
      <c r="V856" s="567"/>
      <c r="W856" s="567"/>
      <c r="X856" s="567"/>
      <c r="Y856" s="567"/>
      <c r="Z856" s="567"/>
      <c r="AA856" s="567"/>
      <c r="AB856" s="567"/>
      <c r="AC856" s="567"/>
      <c r="AD856" s="568"/>
      <c r="AE856" s="568"/>
      <c r="AF856" s="568"/>
      <c r="AG856" s="568"/>
      <c r="AH856" s="568"/>
      <c r="AI856" s="568"/>
      <c r="AJ856" s="568"/>
      <c r="AK856" s="568"/>
      <c r="AL856" s="568"/>
      <c r="AM856" s="568"/>
      <c r="AN856" s="558"/>
      <c r="AP856" s="87" t="s">
        <v>859</v>
      </c>
      <c r="AT856" s="559" t="str">
        <f t="shared" ca="1" si="171"/>
        <v>V</v>
      </c>
      <c r="AU856" s="559">
        <f t="shared" si="174"/>
        <v>839</v>
      </c>
      <c r="AV856" s="285" t="str">
        <f t="shared" ca="1" si="172"/>
        <v>V839</v>
      </c>
      <c r="AW856" s="293">
        <f t="shared" si="168"/>
        <v>7</v>
      </c>
      <c r="AX856" s="285" t="str">
        <f t="shared" ca="1" si="169"/>
        <v>7. Ownership - Capital Costs</v>
      </c>
      <c r="AY856" s="293" t="s">
        <v>1570</v>
      </c>
      <c r="AZ856" s="285" t="s">
        <v>1612</v>
      </c>
      <c r="BA856" s="285">
        <v>2037</v>
      </c>
      <c r="BB856" s="285" t="str">
        <f t="shared" ca="1" si="173"/>
        <v>7_V839_Incremental_capital_needs_2037</v>
      </c>
      <c r="BC856" s="285" t="s">
        <v>574</v>
      </c>
      <c r="BD856" s="285"/>
      <c r="BE856" s="293" t="str">
        <f t="shared" si="170"/>
        <v>&gt;=0</v>
      </c>
      <c r="BF856" s="293" t="s">
        <v>84</v>
      </c>
      <c r="BG856" s="293" t="s">
        <v>84</v>
      </c>
    </row>
    <row r="857" spans="1:59" ht="17.5" hidden="1" thickBot="1">
      <c r="A857" s="197"/>
      <c r="B857" s="122"/>
      <c r="C857" s="241"/>
      <c r="D857" s="766"/>
      <c r="E857" s="567"/>
      <c r="F857" s="567"/>
      <c r="G857" s="567"/>
      <c r="H857" s="567"/>
      <c r="I857" s="567"/>
      <c r="J857" s="567"/>
      <c r="K857" s="567"/>
      <c r="L857" s="567"/>
      <c r="M857" s="567"/>
      <c r="N857" s="567"/>
      <c r="O857" s="567"/>
      <c r="P857" s="567"/>
      <c r="Q857" s="567"/>
      <c r="R857" s="567"/>
      <c r="S857" s="567"/>
      <c r="T857" s="567"/>
      <c r="U857" s="567"/>
      <c r="V857" s="567"/>
      <c r="W857" s="567"/>
      <c r="X857" s="567"/>
      <c r="Y857" s="567"/>
      <c r="Z857" s="567"/>
      <c r="AA857" s="567"/>
      <c r="AB857" s="567"/>
      <c r="AC857" s="567"/>
      <c r="AD857" s="568"/>
      <c r="AE857" s="568"/>
      <c r="AF857" s="568"/>
      <c r="AG857" s="568"/>
      <c r="AH857" s="568"/>
      <c r="AI857" s="568"/>
      <c r="AJ857" s="568"/>
      <c r="AK857" s="568"/>
      <c r="AL857" s="568"/>
      <c r="AM857" s="568"/>
      <c r="AN857" s="558"/>
      <c r="AP857" s="87" t="s">
        <v>859</v>
      </c>
      <c r="AT857" s="559" t="str">
        <f t="shared" ca="1" si="171"/>
        <v>W</v>
      </c>
      <c r="AU857" s="559">
        <f t="shared" si="174"/>
        <v>839</v>
      </c>
      <c r="AV857" s="285" t="str">
        <f t="shared" ca="1" si="172"/>
        <v>W839</v>
      </c>
      <c r="AW857" s="293">
        <f t="shared" si="168"/>
        <v>7</v>
      </c>
      <c r="AX857" s="285" t="str">
        <f t="shared" ca="1" si="169"/>
        <v>7. Ownership - Capital Costs</v>
      </c>
      <c r="AY857" s="293" t="s">
        <v>1570</v>
      </c>
      <c r="AZ857" s="285" t="s">
        <v>1612</v>
      </c>
      <c r="BA857" s="285">
        <v>2038</v>
      </c>
      <c r="BB857" s="285" t="str">
        <f t="shared" ca="1" si="173"/>
        <v>7_W839_Incremental_capital_needs_2038</v>
      </c>
      <c r="BC857" s="285" t="s">
        <v>574</v>
      </c>
      <c r="BD857" s="285"/>
      <c r="BE857" s="293" t="str">
        <f t="shared" si="170"/>
        <v>&gt;=0</v>
      </c>
      <c r="BF857" s="293" t="s">
        <v>84</v>
      </c>
      <c r="BG857" s="293" t="s">
        <v>84</v>
      </c>
    </row>
    <row r="858" spans="1:59" ht="17.5" hidden="1" thickBot="1">
      <c r="A858" s="197"/>
      <c r="B858" s="122"/>
      <c r="C858" s="241"/>
      <c r="D858" s="766"/>
      <c r="E858" s="567"/>
      <c r="F858" s="567"/>
      <c r="G858" s="567"/>
      <c r="H858" s="567"/>
      <c r="I858" s="567"/>
      <c r="J858" s="567"/>
      <c r="K858" s="567"/>
      <c r="L858" s="567"/>
      <c r="M858" s="567"/>
      <c r="N858" s="567"/>
      <c r="O858" s="567"/>
      <c r="P858" s="567"/>
      <c r="Q858" s="567"/>
      <c r="R858" s="567"/>
      <c r="S858" s="567"/>
      <c r="T858" s="567"/>
      <c r="U858" s="567"/>
      <c r="V858" s="567"/>
      <c r="W858" s="567"/>
      <c r="X858" s="567"/>
      <c r="Y858" s="567"/>
      <c r="Z858" s="567"/>
      <c r="AA858" s="567"/>
      <c r="AB858" s="567"/>
      <c r="AC858" s="567"/>
      <c r="AD858" s="568"/>
      <c r="AE858" s="568"/>
      <c r="AF858" s="568"/>
      <c r="AG858" s="568"/>
      <c r="AH858" s="568"/>
      <c r="AI858" s="568"/>
      <c r="AJ858" s="568"/>
      <c r="AK858" s="568"/>
      <c r="AL858" s="568"/>
      <c r="AM858" s="568"/>
      <c r="AN858" s="558"/>
      <c r="AP858" s="87" t="s">
        <v>859</v>
      </c>
      <c r="AT858" s="559" t="str">
        <f t="shared" ca="1" si="171"/>
        <v>X</v>
      </c>
      <c r="AU858" s="559">
        <f t="shared" si="174"/>
        <v>839</v>
      </c>
      <c r="AV858" s="285" t="str">
        <f t="shared" ca="1" si="172"/>
        <v>X839</v>
      </c>
      <c r="AW858" s="293">
        <f t="shared" si="168"/>
        <v>7</v>
      </c>
      <c r="AX858" s="285" t="str">
        <f t="shared" ca="1" si="169"/>
        <v>7. Ownership - Capital Costs</v>
      </c>
      <c r="AY858" s="293" t="s">
        <v>1570</v>
      </c>
      <c r="AZ858" s="285" t="s">
        <v>1612</v>
      </c>
      <c r="BA858" s="285">
        <v>2039</v>
      </c>
      <c r="BB858" s="285" t="str">
        <f t="shared" ca="1" si="173"/>
        <v>7_X839_Incremental_capital_needs_2039</v>
      </c>
      <c r="BC858" s="285" t="s">
        <v>574</v>
      </c>
      <c r="BD858" s="285"/>
      <c r="BE858" s="293" t="str">
        <f t="shared" si="170"/>
        <v>&gt;=0</v>
      </c>
      <c r="BF858" s="293" t="s">
        <v>84</v>
      </c>
      <c r="BG858" s="293" t="s">
        <v>84</v>
      </c>
    </row>
    <row r="859" spans="1:59" ht="17.5" hidden="1" thickBot="1">
      <c r="A859" s="197"/>
      <c r="B859" s="122"/>
      <c r="C859" s="241"/>
      <c r="D859" s="766"/>
      <c r="E859" s="567"/>
      <c r="F859" s="567"/>
      <c r="G859" s="567"/>
      <c r="H859" s="567"/>
      <c r="I859" s="567"/>
      <c r="J859" s="567"/>
      <c r="K859" s="567"/>
      <c r="L859" s="567"/>
      <c r="M859" s="567"/>
      <c r="N859" s="567"/>
      <c r="O859" s="567"/>
      <c r="P859" s="567"/>
      <c r="Q859" s="567"/>
      <c r="R859" s="567"/>
      <c r="S859" s="567"/>
      <c r="T859" s="567"/>
      <c r="U859" s="567"/>
      <c r="V859" s="567"/>
      <c r="W859" s="567"/>
      <c r="X859" s="567"/>
      <c r="Y859" s="567"/>
      <c r="Z859" s="567"/>
      <c r="AA859" s="567"/>
      <c r="AB859" s="567"/>
      <c r="AC859" s="567"/>
      <c r="AD859" s="568"/>
      <c r="AE859" s="568"/>
      <c r="AF859" s="568"/>
      <c r="AG859" s="568"/>
      <c r="AH859" s="568"/>
      <c r="AI859" s="568"/>
      <c r="AJ859" s="568"/>
      <c r="AK859" s="568"/>
      <c r="AL859" s="568"/>
      <c r="AM859" s="568"/>
      <c r="AN859" s="558"/>
      <c r="AP859" s="87" t="s">
        <v>859</v>
      </c>
      <c r="AT859" s="559" t="str">
        <f t="shared" ca="1" si="171"/>
        <v>Y</v>
      </c>
      <c r="AU859" s="559">
        <f t="shared" si="174"/>
        <v>839</v>
      </c>
      <c r="AV859" s="285" t="str">
        <f t="shared" ca="1" si="172"/>
        <v>Y839</v>
      </c>
      <c r="AW859" s="293">
        <f t="shared" si="168"/>
        <v>7</v>
      </c>
      <c r="AX859" s="285" t="str">
        <f t="shared" ca="1" si="169"/>
        <v>7. Ownership - Capital Costs</v>
      </c>
      <c r="AY859" s="293" t="s">
        <v>1570</v>
      </c>
      <c r="AZ859" s="285" t="s">
        <v>1612</v>
      </c>
      <c r="BA859" s="285">
        <v>2040</v>
      </c>
      <c r="BB859" s="285" t="str">
        <f t="shared" ca="1" si="173"/>
        <v>7_Y839_Incremental_capital_needs_2040</v>
      </c>
      <c r="BC859" s="285" t="s">
        <v>574</v>
      </c>
      <c r="BD859" s="285"/>
      <c r="BE859" s="293" t="str">
        <f t="shared" si="170"/>
        <v>&gt;=0</v>
      </c>
      <c r="BF859" s="293" t="s">
        <v>84</v>
      </c>
      <c r="BG859" s="293" t="s">
        <v>84</v>
      </c>
    </row>
    <row r="860" spans="1:59" ht="17.5" hidden="1" thickBot="1">
      <c r="A860" s="197"/>
      <c r="B860" s="122"/>
      <c r="C860" s="241"/>
      <c r="D860" s="766"/>
      <c r="E860" s="567"/>
      <c r="F860" s="567"/>
      <c r="G860" s="567"/>
      <c r="H860" s="567"/>
      <c r="I860" s="567"/>
      <c r="J860" s="567"/>
      <c r="K860" s="567"/>
      <c r="L860" s="567"/>
      <c r="M860" s="567"/>
      <c r="N860" s="567"/>
      <c r="O860" s="567"/>
      <c r="P860" s="567"/>
      <c r="Q860" s="567"/>
      <c r="R860" s="567"/>
      <c r="S860" s="567"/>
      <c r="T860" s="567"/>
      <c r="U860" s="567"/>
      <c r="V860" s="567"/>
      <c r="W860" s="567"/>
      <c r="X860" s="567"/>
      <c r="Y860" s="567"/>
      <c r="Z860" s="567"/>
      <c r="AA860" s="567"/>
      <c r="AB860" s="567"/>
      <c r="AC860" s="567"/>
      <c r="AD860" s="568"/>
      <c r="AE860" s="568"/>
      <c r="AF860" s="568"/>
      <c r="AG860" s="568"/>
      <c r="AH860" s="568"/>
      <c r="AI860" s="568"/>
      <c r="AJ860" s="568"/>
      <c r="AK860" s="568"/>
      <c r="AL860" s="568"/>
      <c r="AM860" s="568"/>
      <c r="AN860" s="558"/>
      <c r="AP860" s="87" t="s">
        <v>859</v>
      </c>
      <c r="AT860" s="559" t="str">
        <f t="shared" ca="1" si="171"/>
        <v>Z</v>
      </c>
      <c r="AU860" s="559">
        <f t="shared" si="174"/>
        <v>839</v>
      </c>
      <c r="AV860" s="285" t="str">
        <f t="shared" ca="1" si="172"/>
        <v>Z839</v>
      </c>
      <c r="AW860" s="293">
        <f t="shared" si="168"/>
        <v>7</v>
      </c>
      <c r="AX860" s="285" t="str">
        <f t="shared" ca="1" si="169"/>
        <v>7. Ownership - Capital Costs</v>
      </c>
      <c r="AY860" s="293" t="s">
        <v>1570</v>
      </c>
      <c r="AZ860" s="285" t="s">
        <v>1612</v>
      </c>
      <c r="BA860" s="285">
        <v>2041</v>
      </c>
      <c r="BB860" s="285" t="str">
        <f t="shared" ca="1" si="173"/>
        <v>7_Z839_Incremental_capital_needs_2041</v>
      </c>
      <c r="BC860" s="285" t="s">
        <v>574</v>
      </c>
      <c r="BD860" s="285"/>
      <c r="BE860" s="293" t="str">
        <f t="shared" si="170"/>
        <v>&gt;=0</v>
      </c>
      <c r="BF860" s="293" t="s">
        <v>84</v>
      </c>
      <c r="BG860" s="293" t="s">
        <v>84</v>
      </c>
    </row>
    <row r="861" spans="1:59" ht="17.5" hidden="1" thickBot="1">
      <c r="A861" s="197"/>
      <c r="B861" s="122"/>
      <c r="C861" s="241"/>
      <c r="D861" s="766"/>
      <c r="E861" s="567"/>
      <c r="F861" s="567"/>
      <c r="G861" s="567"/>
      <c r="H861" s="567"/>
      <c r="I861" s="567"/>
      <c r="J861" s="567"/>
      <c r="K861" s="567"/>
      <c r="L861" s="567"/>
      <c r="M861" s="567"/>
      <c r="N861" s="567"/>
      <c r="O861" s="567"/>
      <c r="P861" s="567"/>
      <c r="Q861" s="567"/>
      <c r="R861" s="567"/>
      <c r="S861" s="567"/>
      <c r="T861" s="567"/>
      <c r="U861" s="567"/>
      <c r="V861" s="567"/>
      <c r="W861" s="567"/>
      <c r="X861" s="567"/>
      <c r="Y861" s="567"/>
      <c r="Z861" s="567"/>
      <c r="AA861" s="567"/>
      <c r="AB861" s="567"/>
      <c r="AC861" s="567"/>
      <c r="AD861" s="568"/>
      <c r="AE861" s="568"/>
      <c r="AF861" s="568"/>
      <c r="AG861" s="568"/>
      <c r="AH861" s="568"/>
      <c r="AI861" s="568"/>
      <c r="AJ861" s="568"/>
      <c r="AK861" s="568"/>
      <c r="AL861" s="568"/>
      <c r="AM861" s="568"/>
      <c r="AN861" s="558"/>
      <c r="AP861" s="87" t="s">
        <v>859</v>
      </c>
      <c r="AT861" s="559" t="str">
        <f t="shared" ca="1" si="171"/>
        <v>AA</v>
      </c>
      <c r="AU861" s="559">
        <f t="shared" si="174"/>
        <v>839</v>
      </c>
      <c r="AV861" s="285" t="str">
        <f t="shared" ca="1" si="172"/>
        <v>AA839</v>
      </c>
      <c r="AW861" s="293">
        <f t="shared" si="168"/>
        <v>7</v>
      </c>
      <c r="AX861" s="285" t="str">
        <f t="shared" ca="1" si="169"/>
        <v>7. Ownership - Capital Costs</v>
      </c>
      <c r="AY861" s="293" t="s">
        <v>1570</v>
      </c>
      <c r="AZ861" s="285" t="s">
        <v>1612</v>
      </c>
      <c r="BA861" s="285">
        <v>2042</v>
      </c>
      <c r="BB861" s="285" t="str">
        <f t="shared" ca="1" si="173"/>
        <v>7_AA839_Incremental_capital_needs_2042</v>
      </c>
      <c r="BC861" s="285" t="s">
        <v>574</v>
      </c>
      <c r="BD861" s="285"/>
      <c r="BE861" s="293" t="str">
        <f t="shared" si="170"/>
        <v>&gt;=0</v>
      </c>
      <c r="BF861" s="293" t="s">
        <v>84</v>
      </c>
      <c r="BG861" s="293" t="s">
        <v>84</v>
      </c>
    </row>
    <row r="862" spans="1:59" ht="17.5" hidden="1" thickBot="1">
      <c r="A862" s="197"/>
      <c r="B862" s="122"/>
      <c r="C862" s="241"/>
      <c r="D862" s="766"/>
      <c r="E862" s="567"/>
      <c r="F862" s="567"/>
      <c r="G862" s="567"/>
      <c r="H862" s="567"/>
      <c r="I862" s="567"/>
      <c r="J862" s="567"/>
      <c r="K862" s="567"/>
      <c r="L862" s="567"/>
      <c r="M862" s="567"/>
      <c r="N862" s="567"/>
      <c r="O862" s="567"/>
      <c r="P862" s="567"/>
      <c r="Q862" s="567"/>
      <c r="R862" s="567"/>
      <c r="S862" s="567"/>
      <c r="T862" s="567"/>
      <c r="U862" s="567"/>
      <c r="V862" s="567"/>
      <c r="W862" s="567"/>
      <c r="X862" s="567"/>
      <c r="Y862" s="567"/>
      <c r="Z862" s="567"/>
      <c r="AA862" s="567"/>
      <c r="AB862" s="567"/>
      <c r="AC862" s="567"/>
      <c r="AD862" s="568"/>
      <c r="AE862" s="568"/>
      <c r="AF862" s="568"/>
      <c r="AG862" s="568"/>
      <c r="AH862" s="568"/>
      <c r="AI862" s="568"/>
      <c r="AJ862" s="568"/>
      <c r="AK862" s="568"/>
      <c r="AL862" s="568"/>
      <c r="AM862" s="568"/>
      <c r="AN862" s="558"/>
      <c r="AP862" s="87" t="s">
        <v>859</v>
      </c>
      <c r="AT862" s="559" t="str">
        <f t="shared" ca="1" si="171"/>
        <v>AB</v>
      </c>
      <c r="AU862" s="559">
        <f t="shared" si="174"/>
        <v>839</v>
      </c>
      <c r="AV862" s="285" t="str">
        <f t="shared" ca="1" si="172"/>
        <v>AB839</v>
      </c>
      <c r="AW862" s="293">
        <f t="shared" si="168"/>
        <v>7</v>
      </c>
      <c r="AX862" s="285" t="str">
        <f t="shared" ca="1" si="169"/>
        <v>7. Ownership - Capital Costs</v>
      </c>
      <c r="AY862" s="293" t="s">
        <v>1570</v>
      </c>
      <c r="AZ862" s="285" t="s">
        <v>1612</v>
      </c>
      <c r="BA862" s="285">
        <v>2043</v>
      </c>
      <c r="BB862" s="285" t="str">
        <f t="shared" ca="1" si="173"/>
        <v>7_AB839_Incremental_capital_needs_2043</v>
      </c>
      <c r="BC862" s="285" t="s">
        <v>574</v>
      </c>
      <c r="BD862" s="285"/>
      <c r="BE862" s="293" t="str">
        <f t="shared" si="170"/>
        <v>&gt;=0</v>
      </c>
      <c r="BF862" s="293" t="s">
        <v>84</v>
      </c>
      <c r="BG862" s="293" t="s">
        <v>84</v>
      </c>
    </row>
    <row r="863" spans="1:59" ht="17.5" hidden="1" thickBot="1">
      <c r="A863" s="197"/>
      <c r="B863" s="122"/>
      <c r="C863" s="241"/>
      <c r="D863" s="766"/>
      <c r="E863" s="567"/>
      <c r="F863" s="567"/>
      <c r="G863" s="567"/>
      <c r="H863" s="567"/>
      <c r="I863" s="567"/>
      <c r="J863" s="567"/>
      <c r="K863" s="567"/>
      <c r="L863" s="567"/>
      <c r="M863" s="567"/>
      <c r="N863" s="567"/>
      <c r="O863" s="567"/>
      <c r="P863" s="567"/>
      <c r="Q863" s="567"/>
      <c r="R863" s="567"/>
      <c r="S863" s="567"/>
      <c r="T863" s="567"/>
      <c r="U863" s="567"/>
      <c r="V863" s="567"/>
      <c r="W863" s="567"/>
      <c r="X863" s="567"/>
      <c r="Y863" s="567"/>
      <c r="Z863" s="567"/>
      <c r="AA863" s="567"/>
      <c r="AB863" s="567"/>
      <c r="AC863" s="567"/>
      <c r="AD863" s="568"/>
      <c r="AE863" s="568"/>
      <c r="AF863" s="568"/>
      <c r="AG863" s="568"/>
      <c r="AH863" s="568"/>
      <c r="AI863" s="568"/>
      <c r="AJ863" s="568"/>
      <c r="AK863" s="568"/>
      <c r="AL863" s="568"/>
      <c r="AM863" s="568"/>
      <c r="AN863" s="558"/>
      <c r="AP863" s="87" t="s">
        <v>859</v>
      </c>
      <c r="AT863" s="559" t="str">
        <f t="shared" ca="1" si="171"/>
        <v>AC</v>
      </c>
      <c r="AU863" s="559">
        <f t="shared" si="174"/>
        <v>839</v>
      </c>
      <c r="AV863" s="285" t="str">
        <f t="shared" ca="1" si="172"/>
        <v>AC839</v>
      </c>
      <c r="AW863" s="293">
        <f t="shared" si="168"/>
        <v>7</v>
      </c>
      <c r="AX863" s="285" t="str">
        <f t="shared" ca="1" si="169"/>
        <v>7. Ownership - Capital Costs</v>
      </c>
      <c r="AY863" s="293" t="s">
        <v>1570</v>
      </c>
      <c r="AZ863" s="285" t="s">
        <v>1612</v>
      </c>
      <c r="BA863" s="285">
        <v>2044</v>
      </c>
      <c r="BB863" s="285" t="str">
        <f t="shared" ca="1" si="173"/>
        <v>7_AC839_Incremental_capital_needs_2044</v>
      </c>
      <c r="BC863" s="285" t="s">
        <v>574</v>
      </c>
      <c r="BD863" s="285"/>
      <c r="BE863" s="293" t="str">
        <f t="shared" si="170"/>
        <v>&gt;=0</v>
      </c>
      <c r="BF863" s="293" t="s">
        <v>84</v>
      </c>
      <c r="BG863" s="293" t="s">
        <v>84</v>
      </c>
    </row>
    <row r="864" spans="1:59" ht="17.5" hidden="1" thickBot="1">
      <c r="A864" s="197"/>
      <c r="B864" s="122"/>
      <c r="C864" s="241"/>
      <c r="D864" s="766"/>
      <c r="E864" s="567"/>
      <c r="F864" s="567"/>
      <c r="G864" s="567"/>
      <c r="H864" s="567"/>
      <c r="I864" s="567"/>
      <c r="J864" s="567"/>
      <c r="K864" s="567"/>
      <c r="L864" s="567"/>
      <c r="M864" s="567"/>
      <c r="N864" s="567"/>
      <c r="O864" s="567"/>
      <c r="P864" s="567"/>
      <c r="Q864" s="567"/>
      <c r="R864" s="567"/>
      <c r="S864" s="567"/>
      <c r="T864" s="567"/>
      <c r="U864" s="567"/>
      <c r="V864" s="567"/>
      <c r="W864" s="567"/>
      <c r="X864" s="567"/>
      <c r="Y864" s="567"/>
      <c r="Z864" s="567"/>
      <c r="AA864" s="567"/>
      <c r="AB864" s="567"/>
      <c r="AC864" s="567"/>
      <c r="AD864" s="568"/>
      <c r="AE864" s="568"/>
      <c r="AF864" s="568"/>
      <c r="AG864" s="568"/>
      <c r="AH864" s="568"/>
      <c r="AI864" s="568"/>
      <c r="AJ864" s="568"/>
      <c r="AK864" s="568"/>
      <c r="AL864" s="568"/>
      <c r="AM864" s="568"/>
      <c r="AN864" s="558"/>
      <c r="AP864" s="87" t="s">
        <v>859</v>
      </c>
      <c r="AT864" s="559" t="str">
        <f t="shared" ca="1" si="171"/>
        <v>AD</v>
      </c>
      <c r="AU864" s="559">
        <f t="shared" si="174"/>
        <v>839</v>
      </c>
      <c r="AV864" s="285" t="str">
        <f t="shared" ca="1" si="172"/>
        <v>AD839</v>
      </c>
      <c r="AW864" s="293">
        <f t="shared" si="168"/>
        <v>7</v>
      </c>
      <c r="AX864" s="285" t="str">
        <f t="shared" ca="1" si="169"/>
        <v>7. Ownership - Capital Costs</v>
      </c>
      <c r="AY864" s="293" t="s">
        <v>1570</v>
      </c>
      <c r="AZ864" s="285" t="s">
        <v>1612</v>
      </c>
      <c r="BA864" s="285">
        <v>2045</v>
      </c>
      <c r="BB864" s="285" t="str">
        <f t="shared" ca="1" si="173"/>
        <v>7_AD839_Incremental_capital_needs_2045</v>
      </c>
      <c r="BC864" s="285" t="s">
        <v>574</v>
      </c>
      <c r="BD864" s="285"/>
      <c r="BE864" s="293" t="str">
        <f t="shared" si="170"/>
        <v>&gt;=0</v>
      </c>
      <c r="BF864" s="293" t="s">
        <v>84</v>
      </c>
      <c r="BG864" s="293" t="s">
        <v>84</v>
      </c>
    </row>
    <row r="865" spans="1:59" ht="17.5" hidden="1" thickBot="1">
      <c r="A865" s="197"/>
      <c r="B865" s="122"/>
      <c r="C865" s="241"/>
      <c r="D865" s="766"/>
      <c r="E865" s="567"/>
      <c r="F865" s="567"/>
      <c r="G865" s="567"/>
      <c r="H865" s="567"/>
      <c r="I865" s="567"/>
      <c r="J865" s="567"/>
      <c r="K865" s="567"/>
      <c r="L865" s="567"/>
      <c r="M865" s="567"/>
      <c r="N865" s="567"/>
      <c r="O865" s="567"/>
      <c r="P865" s="567"/>
      <c r="Q865" s="567"/>
      <c r="R865" s="567"/>
      <c r="S865" s="567"/>
      <c r="T865" s="567"/>
      <c r="U865" s="567"/>
      <c r="V865" s="567"/>
      <c r="W865" s="567"/>
      <c r="X865" s="567"/>
      <c r="Y865" s="567"/>
      <c r="Z865" s="567"/>
      <c r="AA865" s="567"/>
      <c r="AB865" s="567"/>
      <c r="AC865" s="567"/>
      <c r="AD865" s="568"/>
      <c r="AE865" s="568"/>
      <c r="AF865" s="568"/>
      <c r="AG865" s="568"/>
      <c r="AH865" s="568"/>
      <c r="AI865" s="568"/>
      <c r="AJ865" s="568"/>
      <c r="AK865" s="568"/>
      <c r="AL865" s="568"/>
      <c r="AM865" s="568"/>
      <c r="AN865" s="558"/>
      <c r="AP865" s="87" t="s">
        <v>859</v>
      </c>
      <c r="AT865" s="559" t="str">
        <f t="shared" ca="1" si="171"/>
        <v>AE</v>
      </c>
      <c r="AU865" s="559">
        <f t="shared" si="174"/>
        <v>839</v>
      </c>
      <c r="AV865" s="285" t="str">
        <f t="shared" ca="1" si="172"/>
        <v>AE839</v>
      </c>
      <c r="AW865" s="293">
        <f t="shared" si="168"/>
        <v>7</v>
      </c>
      <c r="AX865" s="285" t="str">
        <f t="shared" ca="1" si="169"/>
        <v>7. Ownership - Capital Costs</v>
      </c>
      <c r="AY865" s="293" t="s">
        <v>1570</v>
      </c>
      <c r="AZ865" s="285" t="s">
        <v>1612</v>
      </c>
      <c r="BA865" s="285">
        <v>2046</v>
      </c>
      <c r="BB865" s="285" t="str">
        <f t="shared" ca="1" si="173"/>
        <v>7_AE839_Incremental_capital_needs_2046</v>
      </c>
      <c r="BC865" s="285" t="s">
        <v>574</v>
      </c>
      <c r="BD865" s="285"/>
      <c r="BE865" s="293" t="str">
        <f t="shared" si="170"/>
        <v>&gt;=0</v>
      </c>
      <c r="BF865" s="293" t="s">
        <v>84</v>
      </c>
      <c r="BG865" s="293" t="s">
        <v>84</v>
      </c>
    </row>
    <row r="866" spans="1:59" ht="17.5" hidden="1" thickBot="1">
      <c r="A866" s="197"/>
      <c r="B866" s="122"/>
      <c r="C866" s="241"/>
      <c r="D866" s="766"/>
      <c r="E866" s="567"/>
      <c r="F866" s="567"/>
      <c r="G866" s="567"/>
      <c r="H866" s="567"/>
      <c r="I866" s="567"/>
      <c r="J866" s="567"/>
      <c r="K866" s="567"/>
      <c r="L866" s="567"/>
      <c r="M866" s="567"/>
      <c r="N866" s="567"/>
      <c r="O866" s="567"/>
      <c r="P866" s="567"/>
      <c r="Q866" s="567"/>
      <c r="R866" s="567"/>
      <c r="S866" s="567"/>
      <c r="T866" s="567"/>
      <c r="U866" s="567"/>
      <c r="V866" s="567"/>
      <c r="W866" s="567"/>
      <c r="X866" s="567"/>
      <c r="Y866" s="567"/>
      <c r="Z866" s="567"/>
      <c r="AA866" s="567"/>
      <c r="AB866" s="567"/>
      <c r="AC866" s="567"/>
      <c r="AD866" s="568"/>
      <c r="AE866" s="568"/>
      <c r="AF866" s="568"/>
      <c r="AG866" s="568"/>
      <c r="AH866" s="568"/>
      <c r="AI866" s="568"/>
      <c r="AJ866" s="568"/>
      <c r="AK866" s="568"/>
      <c r="AL866" s="568"/>
      <c r="AM866" s="568"/>
      <c r="AN866" s="558"/>
      <c r="AP866" s="87" t="s">
        <v>859</v>
      </c>
      <c r="AT866" s="559" t="str">
        <f t="shared" ca="1" si="171"/>
        <v>AF</v>
      </c>
      <c r="AU866" s="559">
        <f t="shared" si="174"/>
        <v>839</v>
      </c>
      <c r="AV866" s="285" t="str">
        <f t="shared" ca="1" si="172"/>
        <v>AF839</v>
      </c>
      <c r="AW866" s="293">
        <f t="shared" si="168"/>
        <v>7</v>
      </c>
      <c r="AX866" s="285" t="str">
        <f t="shared" ca="1" si="169"/>
        <v>7. Ownership - Capital Costs</v>
      </c>
      <c r="AY866" s="293" t="s">
        <v>1570</v>
      </c>
      <c r="AZ866" s="285" t="s">
        <v>1612</v>
      </c>
      <c r="BA866" s="285">
        <v>2047</v>
      </c>
      <c r="BB866" s="285" t="str">
        <f t="shared" ca="1" si="173"/>
        <v>7_AF839_Incremental_capital_needs_2047</v>
      </c>
      <c r="BC866" s="285" t="s">
        <v>574</v>
      </c>
      <c r="BD866" s="285"/>
      <c r="BE866" s="293" t="str">
        <f t="shared" si="170"/>
        <v>&gt;=0</v>
      </c>
      <c r="BF866" s="293" t="s">
        <v>84</v>
      </c>
      <c r="BG866" s="293" t="s">
        <v>84</v>
      </c>
    </row>
    <row r="867" spans="1:59" ht="17.5" hidden="1" thickBot="1">
      <c r="A867" s="197"/>
      <c r="B867" s="122"/>
      <c r="C867" s="241"/>
      <c r="D867" s="766"/>
      <c r="E867" s="567"/>
      <c r="F867" s="567"/>
      <c r="G867" s="567"/>
      <c r="H867" s="567"/>
      <c r="I867" s="567"/>
      <c r="J867" s="567"/>
      <c r="K867" s="567"/>
      <c r="L867" s="567"/>
      <c r="M867" s="567"/>
      <c r="N867" s="567"/>
      <c r="O867" s="567"/>
      <c r="P867" s="567"/>
      <c r="Q867" s="567"/>
      <c r="R867" s="567"/>
      <c r="S867" s="567"/>
      <c r="T867" s="567"/>
      <c r="U867" s="567"/>
      <c r="V867" s="567"/>
      <c r="W867" s="567"/>
      <c r="X867" s="567"/>
      <c r="Y867" s="567"/>
      <c r="Z867" s="567"/>
      <c r="AA867" s="567"/>
      <c r="AB867" s="567"/>
      <c r="AC867" s="567"/>
      <c r="AD867" s="568"/>
      <c r="AE867" s="568"/>
      <c r="AF867" s="568"/>
      <c r="AG867" s="568"/>
      <c r="AH867" s="568"/>
      <c r="AI867" s="568"/>
      <c r="AJ867" s="568"/>
      <c r="AK867" s="568"/>
      <c r="AL867" s="568"/>
      <c r="AM867" s="568"/>
      <c r="AN867" s="558"/>
      <c r="AP867" s="87" t="s">
        <v>859</v>
      </c>
      <c r="AT867" s="559" t="str">
        <f t="shared" ca="1" si="171"/>
        <v>AG</v>
      </c>
      <c r="AU867" s="559">
        <f t="shared" si="174"/>
        <v>839</v>
      </c>
      <c r="AV867" s="285" t="str">
        <f t="shared" ca="1" si="172"/>
        <v>AG839</v>
      </c>
      <c r="AW867" s="293">
        <f t="shared" si="168"/>
        <v>7</v>
      </c>
      <c r="AX867" s="285" t="str">
        <f t="shared" ca="1" si="169"/>
        <v>7. Ownership - Capital Costs</v>
      </c>
      <c r="AY867" s="293" t="s">
        <v>1570</v>
      </c>
      <c r="AZ867" s="285" t="s">
        <v>1612</v>
      </c>
      <c r="BA867" s="285">
        <v>2048</v>
      </c>
      <c r="BB867" s="285" t="str">
        <f t="shared" ca="1" si="173"/>
        <v>7_AG839_Incremental_capital_needs_2048</v>
      </c>
      <c r="BC867" s="285" t="s">
        <v>574</v>
      </c>
      <c r="BD867" s="285"/>
      <c r="BE867" s="293" t="str">
        <f t="shared" si="170"/>
        <v>&gt;=0</v>
      </c>
      <c r="BF867" s="293" t="s">
        <v>84</v>
      </c>
      <c r="BG867" s="293" t="s">
        <v>84</v>
      </c>
    </row>
    <row r="868" spans="1:59" ht="17.5" hidden="1" thickBot="1">
      <c r="A868" s="197"/>
      <c r="B868" s="122"/>
      <c r="C868" s="241"/>
      <c r="D868" s="766"/>
      <c r="E868" s="567"/>
      <c r="F868" s="567"/>
      <c r="G868" s="567"/>
      <c r="H868" s="567"/>
      <c r="I868" s="567"/>
      <c r="J868" s="567"/>
      <c r="K868" s="567"/>
      <c r="L868" s="567"/>
      <c r="M868" s="567"/>
      <c r="N868" s="567"/>
      <c r="O868" s="567"/>
      <c r="P868" s="567"/>
      <c r="Q868" s="567"/>
      <c r="R868" s="567"/>
      <c r="S868" s="567"/>
      <c r="T868" s="567"/>
      <c r="U868" s="567"/>
      <c r="V868" s="567"/>
      <c r="W868" s="567"/>
      <c r="X868" s="567"/>
      <c r="Y868" s="567"/>
      <c r="Z868" s="567"/>
      <c r="AA868" s="567"/>
      <c r="AB868" s="567"/>
      <c r="AC868" s="567"/>
      <c r="AD868" s="568"/>
      <c r="AE868" s="568"/>
      <c r="AF868" s="568"/>
      <c r="AG868" s="568"/>
      <c r="AH868" s="568"/>
      <c r="AI868" s="568"/>
      <c r="AJ868" s="568"/>
      <c r="AK868" s="568"/>
      <c r="AL868" s="568"/>
      <c r="AM868" s="568"/>
      <c r="AN868" s="558"/>
      <c r="AP868" s="87" t="s">
        <v>859</v>
      </c>
      <c r="AT868" s="559" t="str">
        <f t="shared" ca="1" si="171"/>
        <v>AH</v>
      </c>
      <c r="AU868" s="559">
        <f t="shared" si="174"/>
        <v>839</v>
      </c>
      <c r="AV868" s="285" t="str">
        <f t="shared" ca="1" si="172"/>
        <v>AH839</v>
      </c>
      <c r="AW868" s="293">
        <f t="shared" si="168"/>
        <v>7</v>
      </c>
      <c r="AX868" s="285" t="str">
        <f t="shared" ca="1" si="169"/>
        <v>7. Ownership - Capital Costs</v>
      </c>
      <c r="AY868" s="293" t="s">
        <v>1570</v>
      </c>
      <c r="AZ868" s="285" t="s">
        <v>1612</v>
      </c>
      <c r="BA868" s="285">
        <v>2049</v>
      </c>
      <c r="BB868" s="285" t="str">
        <f t="shared" ca="1" si="173"/>
        <v>7_AH839_Incremental_capital_needs_2049</v>
      </c>
      <c r="BC868" s="285" t="s">
        <v>574</v>
      </c>
      <c r="BD868" s="285"/>
      <c r="BE868" s="293" t="str">
        <f t="shared" si="170"/>
        <v>&gt;=0</v>
      </c>
      <c r="BF868" s="293" t="s">
        <v>84</v>
      </c>
      <c r="BG868" s="293" t="s">
        <v>84</v>
      </c>
    </row>
    <row r="869" spans="1:59" ht="17.5" hidden="1" thickBot="1">
      <c r="A869" s="197"/>
      <c r="B869" s="122"/>
      <c r="C869" s="241"/>
      <c r="D869" s="766"/>
      <c r="E869" s="567"/>
      <c r="F869" s="567"/>
      <c r="G869" s="567"/>
      <c r="H869" s="567"/>
      <c r="I869" s="567"/>
      <c r="J869" s="567"/>
      <c r="K869" s="567"/>
      <c r="L869" s="567"/>
      <c r="M869" s="567"/>
      <c r="N869" s="567"/>
      <c r="O869" s="567"/>
      <c r="P869" s="567"/>
      <c r="Q869" s="567"/>
      <c r="R869" s="567"/>
      <c r="S869" s="567"/>
      <c r="T869" s="567"/>
      <c r="U869" s="567"/>
      <c r="V869" s="567"/>
      <c r="W869" s="567"/>
      <c r="X869" s="567"/>
      <c r="Y869" s="567"/>
      <c r="Z869" s="567"/>
      <c r="AA869" s="567"/>
      <c r="AB869" s="567"/>
      <c r="AC869" s="567"/>
      <c r="AD869" s="568"/>
      <c r="AE869" s="568"/>
      <c r="AF869" s="568"/>
      <c r="AG869" s="568"/>
      <c r="AH869" s="568"/>
      <c r="AI869" s="568"/>
      <c r="AJ869" s="568"/>
      <c r="AK869" s="568"/>
      <c r="AL869" s="568"/>
      <c r="AM869" s="568"/>
      <c r="AN869" s="558"/>
      <c r="AP869" s="87" t="s">
        <v>859</v>
      </c>
      <c r="AT869" s="559" t="str">
        <f t="shared" ca="1" si="171"/>
        <v>AI</v>
      </c>
      <c r="AU869" s="559">
        <f t="shared" si="174"/>
        <v>839</v>
      </c>
      <c r="AV869" s="285" t="str">
        <f t="shared" ca="1" si="172"/>
        <v>AI839</v>
      </c>
      <c r="AW869" s="293">
        <f t="shared" si="168"/>
        <v>7</v>
      </c>
      <c r="AX869" s="285" t="str">
        <f t="shared" ca="1" si="169"/>
        <v>7. Ownership - Capital Costs</v>
      </c>
      <c r="AY869" s="293" t="s">
        <v>1570</v>
      </c>
      <c r="AZ869" s="285" t="s">
        <v>1612</v>
      </c>
      <c r="BA869" s="285">
        <v>2050</v>
      </c>
      <c r="BB869" s="285" t="str">
        <f t="shared" ca="1" si="173"/>
        <v>7_AI839_Incremental_capital_needs_2050</v>
      </c>
      <c r="BC869" s="285" t="s">
        <v>574</v>
      </c>
      <c r="BD869" s="285"/>
      <c r="BE869" s="293" t="str">
        <f t="shared" si="170"/>
        <v>&gt;=0</v>
      </c>
      <c r="BF869" s="293" t="s">
        <v>84</v>
      </c>
      <c r="BG869" s="293" t="s">
        <v>84</v>
      </c>
    </row>
    <row r="870" spans="1:59" ht="17.5" hidden="1" thickBot="1">
      <c r="A870" s="197"/>
      <c r="B870" s="122"/>
      <c r="C870" s="241"/>
      <c r="D870" s="766"/>
      <c r="E870" s="567"/>
      <c r="F870" s="567"/>
      <c r="G870" s="567"/>
      <c r="H870" s="567"/>
      <c r="I870" s="567"/>
      <c r="J870" s="567"/>
      <c r="K870" s="567"/>
      <c r="L870" s="567"/>
      <c r="M870" s="567"/>
      <c r="N870" s="567"/>
      <c r="O870" s="567"/>
      <c r="P870" s="567"/>
      <c r="Q870" s="567"/>
      <c r="R870" s="567"/>
      <c r="S870" s="567"/>
      <c r="T870" s="567"/>
      <c r="U870" s="567"/>
      <c r="V870" s="567"/>
      <c r="W870" s="567"/>
      <c r="X870" s="567"/>
      <c r="Y870" s="567"/>
      <c r="Z870" s="567"/>
      <c r="AA870" s="567"/>
      <c r="AB870" s="567"/>
      <c r="AC870" s="567"/>
      <c r="AD870" s="568"/>
      <c r="AE870" s="568"/>
      <c r="AF870" s="568"/>
      <c r="AG870" s="568"/>
      <c r="AH870" s="568"/>
      <c r="AI870" s="568"/>
      <c r="AJ870" s="568"/>
      <c r="AK870" s="568"/>
      <c r="AL870" s="568"/>
      <c r="AM870" s="568"/>
      <c r="AN870" s="558"/>
      <c r="AP870" s="87" t="s">
        <v>859</v>
      </c>
      <c r="AT870" s="559" t="str">
        <f t="shared" ca="1" si="171"/>
        <v>AJ</v>
      </c>
      <c r="AU870" s="559">
        <f t="shared" si="174"/>
        <v>839</v>
      </c>
      <c r="AV870" s="285" t="str">
        <f t="shared" ca="1" si="172"/>
        <v>AJ839</v>
      </c>
      <c r="AW870" s="293">
        <f t="shared" si="168"/>
        <v>7</v>
      </c>
      <c r="AX870" s="285" t="str">
        <f t="shared" ca="1" si="169"/>
        <v>7. Ownership - Capital Costs</v>
      </c>
      <c r="AY870" s="293" t="s">
        <v>1570</v>
      </c>
      <c r="AZ870" s="285" t="s">
        <v>1612</v>
      </c>
      <c r="BA870" s="285">
        <v>2051</v>
      </c>
      <c r="BB870" s="285" t="str">
        <f t="shared" ca="1" si="173"/>
        <v>7_AJ839_Incremental_capital_needs_2051</v>
      </c>
      <c r="BC870" s="285" t="s">
        <v>574</v>
      </c>
      <c r="BD870" s="285"/>
      <c r="BE870" s="293" t="str">
        <f t="shared" si="170"/>
        <v>&gt;=0</v>
      </c>
      <c r="BF870" s="293" t="s">
        <v>84</v>
      </c>
      <c r="BG870" s="293" t="s">
        <v>84</v>
      </c>
    </row>
    <row r="871" spans="1:59" ht="17.5" hidden="1" thickBot="1">
      <c r="A871" s="197"/>
      <c r="B871" s="122"/>
      <c r="C871" s="241"/>
      <c r="D871" s="766"/>
      <c r="E871" s="567"/>
      <c r="F871" s="567"/>
      <c r="G871" s="567"/>
      <c r="H871" s="567"/>
      <c r="I871" s="567"/>
      <c r="J871" s="567"/>
      <c r="K871" s="567"/>
      <c r="L871" s="567"/>
      <c r="M871" s="567"/>
      <c r="N871" s="567"/>
      <c r="O871" s="567"/>
      <c r="P871" s="567"/>
      <c r="Q871" s="567"/>
      <c r="R871" s="567"/>
      <c r="S871" s="567"/>
      <c r="T871" s="567"/>
      <c r="U871" s="567"/>
      <c r="V871" s="567"/>
      <c r="W871" s="567"/>
      <c r="X871" s="567"/>
      <c r="Y871" s="567"/>
      <c r="Z871" s="567"/>
      <c r="AA871" s="567"/>
      <c r="AB871" s="567"/>
      <c r="AC871" s="567"/>
      <c r="AD871" s="568"/>
      <c r="AE871" s="568"/>
      <c r="AF871" s="568"/>
      <c r="AG871" s="568"/>
      <c r="AH871" s="568"/>
      <c r="AI871" s="568"/>
      <c r="AJ871" s="568"/>
      <c r="AK871" s="568"/>
      <c r="AL871" s="568"/>
      <c r="AM871" s="568"/>
      <c r="AN871" s="558"/>
      <c r="AP871" s="87" t="s">
        <v>859</v>
      </c>
      <c r="AT871" s="559" t="str">
        <f t="shared" ca="1" si="171"/>
        <v>AK</v>
      </c>
      <c r="AU871" s="559">
        <f t="shared" si="174"/>
        <v>839</v>
      </c>
      <c r="AV871" s="285" t="str">
        <f t="shared" ca="1" si="172"/>
        <v>AK839</v>
      </c>
      <c r="AW871" s="293">
        <f t="shared" si="168"/>
        <v>7</v>
      </c>
      <c r="AX871" s="285" t="str">
        <f t="shared" ca="1" si="169"/>
        <v>7. Ownership - Capital Costs</v>
      </c>
      <c r="AY871" s="293" t="s">
        <v>1570</v>
      </c>
      <c r="AZ871" s="285" t="s">
        <v>1612</v>
      </c>
      <c r="BA871" s="285">
        <v>2052</v>
      </c>
      <c r="BB871" s="285" t="str">
        <f t="shared" ca="1" si="173"/>
        <v>7_AK839_Incremental_capital_needs_2052</v>
      </c>
      <c r="BC871" s="285" t="s">
        <v>574</v>
      </c>
      <c r="BD871" s="285"/>
      <c r="BE871" s="293" t="str">
        <f t="shared" si="170"/>
        <v>&gt;=0</v>
      </c>
      <c r="BF871" s="293" t="s">
        <v>84</v>
      </c>
      <c r="BG871" s="293" t="s">
        <v>84</v>
      </c>
    </row>
    <row r="872" spans="1:59" ht="17.5" hidden="1" thickBot="1">
      <c r="A872" s="197"/>
      <c r="B872" s="122"/>
      <c r="C872" s="241"/>
      <c r="D872" s="766"/>
      <c r="E872" s="567"/>
      <c r="F872" s="567"/>
      <c r="G872" s="567"/>
      <c r="H872" s="567"/>
      <c r="I872" s="567"/>
      <c r="J872" s="567"/>
      <c r="K872" s="567"/>
      <c r="L872" s="567"/>
      <c r="M872" s="567"/>
      <c r="N872" s="567"/>
      <c r="O872" s="567"/>
      <c r="P872" s="567"/>
      <c r="Q872" s="567"/>
      <c r="R872" s="567"/>
      <c r="S872" s="567"/>
      <c r="T872" s="567"/>
      <c r="U872" s="567"/>
      <c r="V872" s="567"/>
      <c r="W872" s="567"/>
      <c r="X872" s="567"/>
      <c r="Y872" s="567"/>
      <c r="Z872" s="567"/>
      <c r="AA872" s="567"/>
      <c r="AB872" s="567"/>
      <c r="AC872" s="567"/>
      <c r="AD872" s="568"/>
      <c r="AE872" s="568"/>
      <c r="AF872" s="568"/>
      <c r="AG872" s="568"/>
      <c r="AH872" s="568"/>
      <c r="AI872" s="568"/>
      <c r="AJ872" s="568"/>
      <c r="AK872" s="568"/>
      <c r="AL872" s="568"/>
      <c r="AM872" s="568"/>
      <c r="AN872" s="558"/>
      <c r="AP872" s="87" t="s">
        <v>859</v>
      </c>
      <c r="AT872" s="559" t="str">
        <f t="shared" ca="1" si="171"/>
        <v>AL</v>
      </c>
      <c r="AU872" s="559">
        <f t="shared" si="174"/>
        <v>839</v>
      </c>
      <c r="AV872" s="285" t="str">
        <f t="shared" ca="1" si="172"/>
        <v>AL839</v>
      </c>
      <c r="AW872" s="293">
        <f t="shared" si="168"/>
        <v>7</v>
      </c>
      <c r="AX872" s="285" t="str">
        <f t="shared" ca="1" si="169"/>
        <v>7. Ownership - Capital Costs</v>
      </c>
      <c r="AY872" s="293" t="s">
        <v>1570</v>
      </c>
      <c r="AZ872" s="285" t="s">
        <v>1612</v>
      </c>
      <c r="BA872" s="285">
        <v>2053</v>
      </c>
      <c r="BB872" s="285" t="str">
        <f t="shared" ca="1" si="173"/>
        <v>7_AL839_Incremental_capital_needs_2053</v>
      </c>
      <c r="BC872" s="285" t="s">
        <v>574</v>
      </c>
      <c r="BD872" s="285"/>
      <c r="BE872" s="293" t="str">
        <f t="shared" si="170"/>
        <v>&gt;=0</v>
      </c>
      <c r="BF872" s="293" t="s">
        <v>84</v>
      </c>
      <c r="BG872" s="293" t="s">
        <v>84</v>
      </c>
    </row>
    <row r="873" spans="1:59" ht="17.5" hidden="1" thickBot="1">
      <c r="A873" s="197"/>
      <c r="B873" s="122"/>
      <c r="C873" s="241"/>
      <c r="D873" s="766"/>
      <c r="E873" s="567"/>
      <c r="F873" s="567"/>
      <c r="G873" s="567"/>
      <c r="H873" s="567"/>
      <c r="I873" s="567"/>
      <c r="J873" s="567"/>
      <c r="K873" s="567"/>
      <c r="L873" s="567"/>
      <c r="M873" s="567"/>
      <c r="N873" s="567"/>
      <c r="O873" s="567"/>
      <c r="P873" s="567"/>
      <c r="Q873" s="567"/>
      <c r="R873" s="567"/>
      <c r="S873" s="567"/>
      <c r="T873" s="567"/>
      <c r="U873" s="567"/>
      <c r="V873" s="567"/>
      <c r="W873" s="567"/>
      <c r="X873" s="567"/>
      <c r="Y873" s="567"/>
      <c r="Z873" s="567"/>
      <c r="AA873" s="567"/>
      <c r="AB873" s="567"/>
      <c r="AC873" s="567"/>
      <c r="AD873" s="568"/>
      <c r="AE873" s="568"/>
      <c r="AF873" s="568"/>
      <c r="AG873" s="568"/>
      <c r="AH873" s="568"/>
      <c r="AI873" s="568"/>
      <c r="AJ873" s="568"/>
      <c r="AK873" s="568"/>
      <c r="AL873" s="568"/>
      <c r="AM873" s="568"/>
      <c r="AN873" s="558"/>
      <c r="AP873" s="87" t="s">
        <v>859</v>
      </c>
      <c r="AT873" s="559" t="str">
        <f t="shared" ca="1" si="171"/>
        <v>AM</v>
      </c>
      <c r="AU873" s="559">
        <f t="shared" si="174"/>
        <v>839</v>
      </c>
      <c r="AV873" s="285" t="str">
        <f t="shared" ca="1" si="172"/>
        <v>AM839</v>
      </c>
      <c r="AW873" s="293">
        <f t="shared" si="168"/>
        <v>7</v>
      </c>
      <c r="AX873" s="285" t="str">
        <f t="shared" ca="1" si="169"/>
        <v>7. Ownership - Capital Costs</v>
      </c>
      <c r="AY873" s="293" t="s">
        <v>1570</v>
      </c>
      <c r="AZ873" s="285" t="s">
        <v>1612</v>
      </c>
      <c r="BA873" s="285">
        <v>2054</v>
      </c>
      <c r="BB873" s="285" t="str">
        <f t="shared" ca="1" si="173"/>
        <v>7_AM839_Incremental_capital_needs_2054</v>
      </c>
      <c r="BC873" s="285" t="s">
        <v>574</v>
      </c>
      <c r="BD873" s="285"/>
      <c r="BE873" s="293" t="str">
        <f t="shared" si="170"/>
        <v>&gt;=0</v>
      </c>
      <c r="BF873" s="293" t="s">
        <v>84</v>
      </c>
      <c r="BG873" s="293" t="s">
        <v>84</v>
      </c>
    </row>
    <row r="874" spans="1:59" ht="17.5" hidden="1" thickBot="1">
      <c r="A874" s="197"/>
      <c r="B874" s="122"/>
      <c r="C874" s="241"/>
      <c r="D874" s="766"/>
      <c r="E874" s="567"/>
      <c r="F874" s="567"/>
      <c r="G874" s="567"/>
      <c r="H874" s="567"/>
      <c r="I874" s="567"/>
      <c r="J874" s="567"/>
      <c r="K874" s="567"/>
      <c r="L874" s="567"/>
      <c r="M874" s="567"/>
      <c r="N874" s="567"/>
      <c r="O874" s="567"/>
      <c r="P874" s="567"/>
      <c r="Q874" s="567"/>
      <c r="R874" s="567"/>
      <c r="S874" s="567"/>
      <c r="T874" s="567"/>
      <c r="U874" s="567"/>
      <c r="V874" s="567"/>
      <c r="W874" s="567"/>
      <c r="X874" s="567"/>
      <c r="Y874" s="567"/>
      <c r="Z874" s="567"/>
      <c r="AA874" s="567"/>
      <c r="AB874" s="567"/>
      <c r="AC874" s="567"/>
      <c r="AD874" s="568"/>
      <c r="AE874" s="568"/>
      <c r="AF874" s="568"/>
      <c r="AG874" s="568"/>
      <c r="AH874" s="568"/>
      <c r="AI874" s="568"/>
      <c r="AJ874" s="568"/>
      <c r="AK874" s="568"/>
      <c r="AL874" s="568"/>
      <c r="AM874" s="568"/>
      <c r="AN874" s="558"/>
      <c r="AP874" s="87" t="s">
        <v>859</v>
      </c>
      <c r="AT874" s="559" t="str">
        <f t="shared" ca="1" si="171"/>
        <v>AN</v>
      </c>
      <c r="AU874" s="559">
        <f t="shared" si="174"/>
        <v>839</v>
      </c>
      <c r="AV874" s="285" t="str">
        <f t="shared" ca="1" si="172"/>
        <v>AN839</v>
      </c>
      <c r="AW874" s="293">
        <v>7</v>
      </c>
      <c r="AX874" s="285" t="str">
        <f t="shared" ca="1" si="169"/>
        <v>7. Ownership - Capital Costs</v>
      </c>
      <c r="AY874" s="293" t="s">
        <v>1570</v>
      </c>
      <c r="AZ874" s="285" t="s">
        <v>1612</v>
      </c>
      <c r="BA874" s="285" t="s">
        <v>1572</v>
      </c>
      <c r="BB874" s="285" t="str">
        <f t="shared" ca="1" si="173"/>
        <v>7_AN839_Incremental_capital_needs_Additional_Info</v>
      </c>
      <c r="BC874" s="293" t="s">
        <v>255</v>
      </c>
      <c r="BD874" s="293">
        <v>100</v>
      </c>
      <c r="BF874" s="293" t="s">
        <v>84</v>
      </c>
      <c r="BG874" s="293" t="s">
        <v>84</v>
      </c>
    </row>
    <row r="875" spans="1:59" ht="13.5" thickBot="1">
      <c r="A875" s="197">
        <f>+A839+1</f>
        <v>28</v>
      </c>
      <c r="B875" s="763"/>
      <c r="C875" s="242" t="s">
        <v>1613</v>
      </c>
      <c r="D875" s="766" t="s">
        <v>1569</v>
      </c>
      <c r="E875" s="540"/>
      <c r="F875" s="540"/>
      <c r="G875" s="540"/>
      <c r="H875" s="540"/>
      <c r="I875" s="540"/>
      <c r="J875" s="540"/>
      <c r="K875" s="540"/>
      <c r="L875" s="540"/>
      <c r="M875" s="540"/>
      <c r="N875" s="540"/>
      <c r="O875" s="540"/>
      <c r="P875" s="540"/>
      <c r="Q875" s="540"/>
      <c r="R875" s="540"/>
      <c r="S875" s="540"/>
      <c r="T875" s="540"/>
      <c r="U875" s="540"/>
      <c r="V875" s="540"/>
      <c r="W875" s="540"/>
      <c r="X875" s="540"/>
      <c r="Y875" s="540"/>
      <c r="Z875" s="540"/>
      <c r="AA875" s="540"/>
      <c r="AB875" s="540"/>
      <c r="AC875" s="540"/>
      <c r="AD875" s="541"/>
      <c r="AE875" s="541"/>
      <c r="AF875" s="541"/>
      <c r="AG875" s="541"/>
      <c r="AH875" s="541"/>
      <c r="AI875" s="541"/>
      <c r="AJ875" s="541"/>
      <c r="AK875" s="541"/>
      <c r="AL875" s="541"/>
      <c r="AM875" s="541"/>
      <c r="AN875" s="246"/>
      <c r="AR875" s="87" t="s">
        <v>40</v>
      </c>
      <c r="AS875" s="560" t="str">
        <f ca="1">SUBSTITUTE(CELL("address",E875),"$","")</f>
        <v>E875</v>
      </c>
      <c r="AT875" s="561" t="str">
        <f ca="1">CHAR(CODE(AS875))</f>
        <v>E</v>
      </c>
      <c r="AU875" s="561">
        <f>ROW(AS875)</f>
        <v>875</v>
      </c>
      <c r="AV875" s="562" t="str">
        <f ca="1">CONCATENATE(AT875&amp;AU875)</f>
        <v>E875</v>
      </c>
      <c r="AW875" s="555">
        <f t="shared" ref="AW875:AW938" si="175">$AW$5</f>
        <v>7</v>
      </c>
      <c r="AX875" s="562" t="str">
        <f t="shared" ca="1" si="169"/>
        <v>7. Ownership - Capital Costs</v>
      </c>
      <c r="AY875" s="555" t="s">
        <v>1570</v>
      </c>
      <c r="AZ875" s="562" t="s">
        <v>1614</v>
      </c>
      <c r="BA875" s="562">
        <v>2020</v>
      </c>
      <c r="BB875" s="562" t="str">
        <f ca="1">AW875&amp;"_"&amp;AV875&amp;"_"&amp;AZ875&amp;"_"&amp;BA875</f>
        <v>7_E875_Major_maintenance_2020</v>
      </c>
      <c r="BC875" s="562" t="s">
        <v>574</v>
      </c>
      <c r="BD875" s="562"/>
      <c r="BE875" s="555" t="str">
        <f t="shared" ref="BE875:BE909" si="176">"&gt;=0"</f>
        <v>&gt;=0</v>
      </c>
      <c r="BF875" s="555" t="s">
        <v>84</v>
      </c>
      <c r="BG875" s="555" t="s">
        <v>84</v>
      </c>
    </row>
    <row r="876" spans="1:59" ht="13.5" hidden="1" thickBot="1">
      <c r="A876" s="197"/>
      <c r="B876" s="763"/>
      <c r="C876" s="242"/>
      <c r="D876" s="766"/>
      <c r="E876" s="556"/>
      <c r="F876" s="556"/>
      <c r="G876" s="556"/>
      <c r="H876" s="556"/>
      <c r="I876" s="556"/>
      <c r="J876" s="556"/>
      <c r="K876" s="556"/>
      <c r="L876" s="556"/>
      <c r="M876" s="556"/>
      <c r="N876" s="556"/>
      <c r="O876" s="556"/>
      <c r="P876" s="556"/>
      <c r="Q876" s="556"/>
      <c r="R876" s="556"/>
      <c r="S876" s="556"/>
      <c r="T876" s="556"/>
      <c r="U876" s="556"/>
      <c r="V876" s="556"/>
      <c r="W876" s="556"/>
      <c r="X876" s="556"/>
      <c r="Y876" s="556"/>
      <c r="Z876" s="556"/>
      <c r="AA876" s="556"/>
      <c r="AB876" s="556"/>
      <c r="AC876" s="556"/>
      <c r="AD876" s="557"/>
      <c r="AE876" s="557"/>
      <c r="AF876" s="557"/>
      <c r="AG876" s="557"/>
      <c r="AH876" s="557"/>
      <c r="AI876" s="557"/>
      <c r="AJ876" s="557"/>
      <c r="AK876" s="557"/>
      <c r="AL876" s="557"/>
      <c r="AM876" s="557"/>
      <c r="AN876" s="558"/>
      <c r="AP876" s="87" t="s">
        <v>859</v>
      </c>
      <c r="AT876" s="559" t="str">
        <f t="shared" ref="AT876:AT910" ca="1" si="177">IF(AT875="Z","AA",IF(LEN(AT875)=1,CHAR(CODE(AT875)+1),IF(RIGHT(AT875,1)="Z",CHAR(CODE(LEFT(AT875,1))+1),LEFT(AT875,1))&amp;CHAR(65+MOD(CODE(RIGHT(AT875,1))+1-65,26))))</f>
        <v>F</v>
      </c>
      <c r="AU876" s="559">
        <f>AU875</f>
        <v>875</v>
      </c>
      <c r="AV876" s="285" t="str">
        <f t="shared" ref="AV876:AV910" ca="1" si="178">CONCATENATE(AT876&amp;AU876)</f>
        <v>F875</v>
      </c>
      <c r="AW876" s="293">
        <f t="shared" si="175"/>
        <v>7</v>
      </c>
      <c r="AX876" s="285" t="str">
        <f t="shared" ca="1" si="169"/>
        <v>7. Ownership - Capital Costs</v>
      </c>
      <c r="AY876" s="293" t="s">
        <v>1570</v>
      </c>
      <c r="AZ876" s="285" t="s">
        <v>1614</v>
      </c>
      <c r="BA876" s="285">
        <v>2021</v>
      </c>
      <c r="BB876" s="285" t="str">
        <f t="shared" ref="BB876:BB910" ca="1" si="179">AW876&amp;"_"&amp;AV876&amp;"_"&amp;AZ876&amp;"_"&amp;BA876</f>
        <v>7_F875_Major_maintenance_2021</v>
      </c>
      <c r="BC876" s="285" t="s">
        <v>574</v>
      </c>
      <c r="BD876" s="285"/>
      <c r="BE876" s="293" t="str">
        <f t="shared" si="176"/>
        <v>&gt;=0</v>
      </c>
      <c r="BF876" s="293" t="s">
        <v>84</v>
      </c>
      <c r="BG876" s="293" t="s">
        <v>84</v>
      </c>
    </row>
    <row r="877" spans="1:59" ht="13.5" hidden="1" thickBot="1">
      <c r="A877" s="197"/>
      <c r="B877" s="763"/>
      <c r="C877" s="242"/>
      <c r="D877" s="766"/>
      <c r="E877" s="556"/>
      <c r="F877" s="556"/>
      <c r="G877" s="556"/>
      <c r="H877" s="556"/>
      <c r="I877" s="556"/>
      <c r="J877" s="556"/>
      <c r="K877" s="556"/>
      <c r="L877" s="556"/>
      <c r="M877" s="556"/>
      <c r="N877" s="556"/>
      <c r="O877" s="556"/>
      <c r="P877" s="556"/>
      <c r="Q877" s="556"/>
      <c r="R877" s="556"/>
      <c r="S877" s="556"/>
      <c r="T877" s="556"/>
      <c r="U877" s="556"/>
      <c r="V877" s="556"/>
      <c r="W877" s="556"/>
      <c r="X877" s="556"/>
      <c r="Y877" s="556"/>
      <c r="Z877" s="556"/>
      <c r="AA877" s="556"/>
      <c r="AB877" s="556"/>
      <c r="AC877" s="556"/>
      <c r="AD877" s="557"/>
      <c r="AE877" s="557"/>
      <c r="AF877" s="557"/>
      <c r="AG877" s="557"/>
      <c r="AH877" s="557"/>
      <c r="AI877" s="557"/>
      <c r="AJ877" s="557"/>
      <c r="AK877" s="557"/>
      <c r="AL877" s="557"/>
      <c r="AM877" s="557"/>
      <c r="AN877" s="558"/>
      <c r="AP877" s="87" t="s">
        <v>859</v>
      </c>
      <c r="AT877" s="559" t="str">
        <f t="shared" ca="1" si="177"/>
        <v>G</v>
      </c>
      <c r="AU877" s="559">
        <f t="shared" ref="AU877:AU910" si="180">AU876</f>
        <v>875</v>
      </c>
      <c r="AV877" s="285" t="str">
        <f t="shared" ca="1" si="178"/>
        <v>G875</v>
      </c>
      <c r="AW877" s="293">
        <f t="shared" si="175"/>
        <v>7</v>
      </c>
      <c r="AX877" s="285" t="str">
        <f t="shared" ca="1" si="169"/>
        <v>7. Ownership - Capital Costs</v>
      </c>
      <c r="AY877" s="293" t="s">
        <v>1570</v>
      </c>
      <c r="AZ877" s="285" t="s">
        <v>1614</v>
      </c>
      <c r="BA877" s="285">
        <v>2022</v>
      </c>
      <c r="BB877" s="285" t="str">
        <f t="shared" ca="1" si="179"/>
        <v>7_G875_Major_maintenance_2022</v>
      </c>
      <c r="BC877" s="285" t="s">
        <v>574</v>
      </c>
      <c r="BD877" s="285"/>
      <c r="BE877" s="293" t="str">
        <f t="shared" si="176"/>
        <v>&gt;=0</v>
      </c>
      <c r="BF877" s="293" t="s">
        <v>84</v>
      </c>
      <c r="BG877" s="293" t="s">
        <v>84</v>
      </c>
    </row>
    <row r="878" spans="1:59" ht="13.5" hidden="1" thickBot="1">
      <c r="A878" s="197"/>
      <c r="B878" s="763"/>
      <c r="C878" s="242"/>
      <c r="D878" s="766"/>
      <c r="E878" s="556"/>
      <c r="F878" s="556"/>
      <c r="G878" s="556"/>
      <c r="H878" s="556"/>
      <c r="I878" s="556"/>
      <c r="J878" s="556"/>
      <c r="K878" s="556"/>
      <c r="L878" s="556"/>
      <c r="M878" s="556"/>
      <c r="N878" s="556"/>
      <c r="O878" s="556"/>
      <c r="P878" s="556"/>
      <c r="Q878" s="556"/>
      <c r="R878" s="556"/>
      <c r="S878" s="556"/>
      <c r="T878" s="556"/>
      <c r="U878" s="556"/>
      <c r="V878" s="556"/>
      <c r="W878" s="556"/>
      <c r="X878" s="556"/>
      <c r="Y878" s="556"/>
      <c r="Z878" s="556"/>
      <c r="AA878" s="556"/>
      <c r="AB878" s="556"/>
      <c r="AC878" s="556"/>
      <c r="AD878" s="557"/>
      <c r="AE878" s="557"/>
      <c r="AF878" s="557"/>
      <c r="AG878" s="557"/>
      <c r="AH878" s="557"/>
      <c r="AI878" s="557"/>
      <c r="AJ878" s="557"/>
      <c r="AK878" s="557"/>
      <c r="AL878" s="557"/>
      <c r="AM878" s="557"/>
      <c r="AN878" s="558"/>
      <c r="AP878" s="87" t="s">
        <v>859</v>
      </c>
      <c r="AT878" s="559" t="str">
        <f t="shared" ca="1" si="177"/>
        <v>H</v>
      </c>
      <c r="AU878" s="559">
        <f t="shared" si="180"/>
        <v>875</v>
      </c>
      <c r="AV878" s="285" t="str">
        <f t="shared" ca="1" si="178"/>
        <v>H875</v>
      </c>
      <c r="AW878" s="293">
        <f t="shared" si="175"/>
        <v>7</v>
      </c>
      <c r="AX878" s="285" t="str">
        <f t="shared" ca="1" si="169"/>
        <v>7. Ownership - Capital Costs</v>
      </c>
      <c r="AY878" s="293" t="s">
        <v>1570</v>
      </c>
      <c r="AZ878" s="285" t="s">
        <v>1614</v>
      </c>
      <c r="BA878" s="285">
        <v>2023</v>
      </c>
      <c r="BB878" s="285" t="str">
        <f t="shared" ca="1" si="179"/>
        <v>7_H875_Major_maintenance_2023</v>
      </c>
      <c r="BC878" s="285" t="s">
        <v>574</v>
      </c>
      <c r="BD878" s="285"/>
      <c r="BE878" s="293" t="str">
        <f t="shared" si="176"/>
        <v>&gt;=0</v>
      </c>
      <c r="BF878" s="293" t="s">
        <v>84</v>
      </c>
      <c r="BG878" s="293" t="s">
        <v>84</v>
      </c>
    </row>
    <row r="879" spans="1:59" ht="13.5" hidden="1" thickBot="1">
      <c r="A879" s="197"/>
      <c r="B879" s="763"/>
      <c r="C879" s="242"/>
      <c r="D879" s="766"/>
      <c r="E879" s="556"/>
      <c r="F879" s="556"/>
      <c r="G879" s="556"/>
      <c r="H879" s="556"/>
      <c r="I879" s="556"/>
      <c r="J879" s="556"/>
      <c r="K879" s="556"/>
      <c r="L879" s="556"/>
      <c r="M879" s="556"/>
      <c r="N879" s="556"/>
      <c r="O879" s="556"/>
      <c r="P879" s="556"/>
      <c r="Q879" s="556"/>
      <c r="R879" s="556"/>
      <c r="S879" s="556"/>
      <c r="T879" s="556"/>
      <c r="U879" s="556"/>
      <c r="V879" s="556"/>
      <c r="W879" s="556"/>
      <c r="X879" s="556"/>
      <c r="Y879" s="556"/>
      <c r="Z879" s="556"/>
      <c r="AA879" s="556"/>
      <c r="AB879" s="556"/>
      <c r="AC879" s="556"/>
      <c r="AD879" s="557"/>
      <c r="AE879" s="557"/>
      <c r="AF879" s="557"/>
      <c r="AG879" s="557"/>
      <c r="AH879" s="557"/>
      <c r="AI879" s="557"/>
      <c r="AJ879" s="557"/>
      <c r="AK879" s="557"/>
      <c r="AL879" s="557"/>
      <c r="AM879" s="557"/>
      <c r="AN879" s="558"/>
      <c r="AP879" s="87" t="s">
        <v>859</v>
      </c>
      <c r="AT879" s="559" t="str">
        <f t="shared" ca="1" si="177"/>
        <v>I</v>
      </c>
      <c r="AU879" s="559">
        <f t="shared" si="180"/>
        <v>875</v>
      </c>
      <c r="AV879" s="285" t="str">
        <f t="shared" ca="1" si="178"/>
        <v>I875</v>
      </c>
      <c r="AW879" s="293">
        <f t="shared" si="175"/>
        <v>7</v>
      </c>
      <c r="AX879" s="285" t="str">
        <f t="shared" ca="1" si="169"/>
        <v>7. Ownership - Capital Costs</v>
      </c>
      <c r="AY879" s="293" t="s">
        <v>1570</v>
      </c>
      <c r="AZ879" s="285" t="s">
        <v>1614</v>
      </c>
      <c r="BA879" s="285">
        <v>2024</v>
      </c>
      <c r="BB879" s="285" t="str">
        <f t="shared" ca="1" si="179"/>
        <v>7_I875_Major_maintenance_2024</v>
      </c>
      <c r="BC879" s="285" t="s">
        <v>574</v>
      </c>
      <c r="BD879" s="285"/>
      <c r="BE879" s="293" t="str">
        <f t="shared" si="176"/>
        <v>&gt;=0</v>
      </c>
      <c r="BF879" s="293" t="s">
        <v>84</v>
      </c>
      <c r="BG879" s="293" t="s">
        <v>84</v>
      </c>
    </row>
    <row r="880" spans="1:59" ht="13.5" hidden="1" thickBot="1">
      <c r="A880" s="197"/>
      <c r="B880" s="763"/>
      <c r="C880" s="242"/>
      <c r="D880" s="766"/>
      <c r="E880" s="556"/>
      <c r="F880" s="556"/>
      <c r="G880" s="556"/>
      <c r="H880" s="556"/>
      <c r="I880" s="556"/>
      <c r="J880" s="556"/>
      <c r="K880" s="556"/>
      <c r="L880" s="556"/>
      <c r="M880" s="556"/>
      <c r="N880" s="556"/>
      <c r="O880" s="556"/>
      <c r="P880" s="556"/>
      <c r="Q880" s="556"/>
      <c r="R880" s="556"/>
      <c r="S880" s="556"/>
      <c r="T880" s="556"/>
      <c r="U880" s="556"/>
      <c r="V880" s="556"/>
      <c r="W880" s="556"/>
      <c r="X880" s="556"/>
      <c r="Y880" s="556"/>
      <c r="Z880" s="556"/>
      <c r="AA880" s="556"/>
      <c r="AB880" s="556"/>
      <c r="AC880" s="556"/>
      <c r="AD880" s="557"/>
      <c r="AE880" s="557"/>
      <c r="AF880" s="557"/>
      <c r="AG880" s="557"/>
      <c r="AH880" s="557"/>
      <c r="AI880" s="557"/>
      <c r="AJ880" s="557"/>
      <c r="AK880" s="557"/>
      <c r="AL880" s="557"/>
      <c r="AM880" s="557"/>
      <c r="AN880" s="558"/>
      <c r="AP880" s="87" t="s">
        <v>859</v>
      </c>
      <c r="AT880" s="559" t="str">
        <f t="shared" ca="1" si="177"/>
        <v>J</v>
      </c>
      <c r="AU880" s="559">
        <f t="shared" si="180"/>
        <v>875</v>
      </c>
      <c r="AV880" s="285" t="str">
        <f t="shared" ca="1" si="178"/>
        <v>J875</v>
      </c>
      <c r="AW880" s="293">
        <f t="shared" si="175"/>
        <v>7</v>
      </c>
      <c r="AX880" s="285" t="str">
        <f t="shared" ca="1" si="169"/>
        <v>7. Ownership - Capital Costs</v>
      </c>
      <c r="AY880" s="293" t="s">
        <v>1570</v>
      </c>
      <c r="AZ880" s="285" t="s">
        <v>1614</v>
      </c>
      <c r="BA880" s="285">
        <v>2025</v>
      </c>
      <c r="BB880" s="285" t="str">
        <f t="shared" ca="1" si="179"/>
        <v>7_J875_Major_maintenance_2025</v>
      </c>
      <c r="BC880" s="285" t="s">
        <v>574</v>
      </c>
      <c r="BD880" s="285"/>
      <c r="BE880" s="293" t="str">
        <f t="shared" si="176"/>
        <v>&gt;=0</v>
      </c>
      <c r="BF880" s="293" t="s">
        <v>84</v>
      </c>
      <c r="BG880" s="293" t="s">
        <v>84</v>
      </c>
    </row>
    <row r="881" spans="1:59" ht="13.5" hidden="1" thickBot="1">
      <c r="A881" s="197"/>
      <c r="B881" s="763"/>
      <c r="C881" s="242"/>
      <c r="D881" s="766"/>
      <c r="E881" s="556"/>
      <c r="F881" s="556"/>
      <c r="G881" s="556"/>
      <c r="H881" s="556"/>
      <c r="I881" s="556"/>
      <c r="J881" s="556"/>
      <c r="K881" s="556"/>
      <c r="L881" s="556"/>
      <c r="M881" s="556"/>
      <c r="N881" s="556"/>
      <c r="O881" s="556"/>
      <c r="P881" s="556"/>
      <c r="Q881" s="556"/>
      <c r="R881" s="556"/>
      <c r="S881" s="556"/>
      <c r="T881" s="556"/>
      <c r="U881" s="556"/>
      <c r="V881" s="556"/>
      <c r="W881" s="556"/>
      <c r="X881" s="556"/>
      <c r="Y881" s="556"/>
      <c r="Z881" s="556"/>
      <c r="AA881" s="556"/>
      <c r="AB881" s="556"/>
      <c r="AC881" s="556"/>
      <c r="AD881" s="557"/>
      <c r="AE881" s="557"/>
      <c r="AF881" s="557"/>
      <c r="AG881" s="557"/>
      <c r="AH881" s="557"/>
      <c r="AI881" s="557"/>
      <c r="AJ881" s="557"/>
      <c r="AK881" s="557"/>
      <c r="AL881" s="557"/>
      <c r="AM881" s="557"/>
      <c r="AN881" s="558"/>
      <c r="AP881" s="87" t="s">
        <v>859</v>
      </c>
      <c r="AT881" s="559" t="str">
        <f t="shared" ca="1" si="177"/>
        <v>K</v>
      </c>
      <c r="AU881" s="559">
        <f t="shared" si="180"/>
        <v>875</v>
      </c>
      <c r="AV881" s="285" t="str">
        <f t="shared" ca="1" si="178"/>
        <v>K875</v>
      </c>
      <c r="AW881" s="293">
        <f t="shared" si="175"/>
        <v>7</v>
      </c>
      <c r="AX881" s="285" t="str">
        <f t="shared" ca="1" si="169"/>
        <v>7. Ownership - Capital Costs</v>
      </c>
      <c r="AY881" s="293" t="s">
        <v>1570</v>
      </c>
      <c r="AZ881" s="285" t="s">
        <v>1614</v>
      </c>
      <c r="BA881" s="285">
        <v>2026</v>
      </c>
      <c r="BB881" s="285" t="str">
        <f t="shared" ca="1" si="179"/>
        <v>7_K875_Major_maintenance_2026</v>
      </c>
      <c r="BC881" s="285" t="s">
        <v>574</v>
      </c>
      <c r="BD881" s="285"/>
      <c r="BE881" s="293" t="str">
        <f t="shared" si="176"/>
        <v>&gt;=0</v>
      </c>
      <c r="BF881" s="293" t="s">
        <v>84</v>
      </c>
      <c r="BG881" s="293" t="s">
        <v>84</v>
      </c>
    </row>
    <row r="882" spans="1:59" ht="13.5" hidden="1" thickBot="1">
      <c r="A882" s="197"/>
      <c r="B882" s="763"/>
      <c r="C882" s="242"/>
      <c r="D882" s="766"/>
      <c r="E882" s="556"/>
      <c r="F882" s="556"/>
      <c r="G882" s="556"/>
      <c r="H882" s="556"/>
      <c r="I882" s="556"/>
      <c r="J882" s="556"/>
      <c r="K882" s="556"/>
      <c r="L882" s="556"/>
      <c r="M882" s="556"/>
      <c r="N882" s="556"/>
      <c r="O882" s="556"/>
      <c r="P882" s="556"/>
      <c r="Q882" s="556"/>
      <c r="R882" s="556"/>
      <c r="S882" s="556"/>
      <c r="T882" s="556"/>
      <c r="U882" s="556"/>
      <c r="V882" s="556"/>
      <c r="W882" s="556"/>
      <c r="X882" s="556"/>
      <c r="Y882" s="556"/>
      <c r="Z882" s="556"/>
      <c r="AA882" s="556"/>
      <c r="AB882" s="556"/>
      <c r="AC882" s="556"/>
      <c r="AD882" s="557"/>
      <c r="AE882" s="557"/>
      <c r="AF882" s="557"/>
      <c r="AG882" s="557"/>
      <c r="AH882" s="557"/>
      <c r="AI882" s="557"/>
      <c r="AJ882" s="557"/>
      <c r="AK882" s="557"/>
      <c r="AL882" s="557"/>
      <c r="AM882" s="557"/>
      <c r="AN882" s="558"/>
      <c r="AP882" s="87" t="s">
        <v>859</v>
      </c>
      <c r="AT882" s="559" t="str">
        <f t="shared" ca="1" si="177"/>
        <v>L</v>
      </c>
      <c r="AU882" s="559">
        <f t="shared" si="180"/>
        <v>875</v>
      </c>
      <c r="AV882" s="285" t="str">
        <f t="shared" ca="1" si="178"/>
        <v>L875</v>
      </c>
      <c r="AW882" s="293">
        <f t="shared" si="175"/>
        <v>7</v>
      </c>
      <c r="AX882" s="285" t="str">
        <f t="shared" ca="1" si="169"/>
        <v>7. Ownership - Capital Costs</v>
      </c>
      <c r="AY882" s="293" t="s">
        <v>1570</v>
      </c>
      <c r="AZ882" s="285" t="s">
        <v>1614</v>
      </c>
      <c r="BA882" s="285">
        <v>2027</v>
      </c>
      <c r="BB882" s="285" t="str">
        <f t="shared" ca="1" si="179"/>
        <v>7_L875_Major_maintenance_2027</v>
      </c>
      <c r="BC882" s="285" t="s">
        <v>574</v>
      </c>
      <c r="BD882" s="285"/>
      <c r="BE882" s="293" t="str">
        <f t="shared" si="176"/>
        <v>&gt;=0</v>
      </c>
      <c r="BF882" s="293" t="s">
        <v>84</v>
      </c>
      <c r="BG882" s="293" t="s">
        <v>84</v>
      </c>
    </row>
    <row r="883" spans="1:59" ht="13.5" hidden="1" thickBot="1">
      <c r="A883" s="197"/>
      <c r="B883" s="763"/>
      <c r="C883" s="242"/>
      <c r="D883" s="766"/>
      <c r="E883" s="556"/>
      <c r="F883" s="556"/>
      <c r="G883" s="556"/>
      <c r="H883" s="556"/>
      <c r="I883" s="556"/>
      <c r="J883" s="556"/>
      <c r="K883" s="556"/>
      <c r="L883" s="556"/>
      <c r="M883" s="556"/>
      <c r="N883" s="556"/>
      <c r="O883" s="556"/>
      <c r="P883" s="556"/>
      <c r="Q883" s="556"/>
      <c r="R883" s="556"/>
      <c r="S883" s="556"/>
      <c r="T883" s="556"/>
      <c r="U883" s="556"/>
      <c r="V883" s="556"/>
      <c r="W883" s="556"/>
      <c r="X883" s="556"/>
      <c r="Y883" s="556"/>
      <c r="Z883" s="556"/>
      <c r="AA883" s="556"/>
      <c r="AB883" s="556"/>
      <c r="AC883" s="556"/>
      <c r="AD883" s="557"/>
      <c r="AE883" s="557"/>
      <c r="AF883" s="557"/>
      <c r="AG883" s="557"/>
      <c r="AH883" s="557"/>
      <c r="AI883" s="557"/>
      <c r="AJ883" s="557"/>
      <c r="AK883" s="557"/>
      <c r="AL883" s="557"/>
      <c r="AM883" s="557"/>
      <c r="AN883" s="558"/>
      <c r="AP883" s="87" t="s">
        <v>859</v>
      </c>
      <c r="AT883" s="559" t="str">
        <f t="shared" ca="1" si="177"/>
        <v>M</v>
      </c>
      <c r="AU883" s="559">
        <f t="shared" si="180"/>
        <v>875</v>
      </c>
      <c r="AV883" s="285" t="str">
        <f t="shared" ca="1" si="178"/>
        <v>M875</v>
      </c>
      <c r="AW883" s="293">
        <f t="shared" si="175"/>
        <v>7</v>
      </c>
      <c r="AX883" s="285" t="str">
        <f t="shared" ca="1" si="169"/>
        <v>7. Ownership - Capital Costs</v>
      </c>
      <c r="AY883" s="293" t="s">
        <v>1570</v>
      </c>
      <c r="AZ883" s="285" t="s">
        <v>1614</v>
      </c>
      <c r="BA883" s="285">
        <v>2028</v>
      </c>
      <c r="BB883" s="285" t="str">
        <f t="shared" ca="1" si="179"/>
        <v>7_M875_Major_maintenance_2028</v>
      </c>
      <c r="BC883" s="285" t="s">
        <v>574</v>
      </c>
      <c r="BD883" s="285"/>
      <c r="BE883" s="293" t="str">
        <f t="shared" si="176"/>
        <v>&gt;=0</v>
      </c>
      <c r="BF883" s="293" t="s">
        <v>84</v>
      </c>
      <c r="BG883" s="293" t="s">
        <v>84</v>
      </c>
    </row>
    <row r="884" spans="1:59" ht="13.5" hidden="1" thickBot="1">
      <c r="A884" s="197"/>
      <c r="B884" s="763"/>
      <c r="C884" s="242"/>
      <c r="D884" s="766"/>
      <c r="E884" s="556"/>
      <c r="F884" s="556"/>
      <c r="G884" s="556"/>
      <c r="H884" s="556"/>
      <c r="I884" s="556"/>
      <c r="J884" s="556"/>
      <c r="K884" s="556"/>
      <c r="L884" s="556"/>
      <c r="M884" s="556"/>
      <c r="N884" s="556"/>
      <c r="O884" s="556"/>
      <c r="P884" s="556"/>
      <c r="Q884" s="556"/>
      <c r="R884" s="556"/>
      <c r="S884" s="556"/>
      <c r="T884" s="556"/>
      <c r="U884" s="556"/>
      <c r="V884" s="556"/>
      <c r="W884" s="556"/>
      <c r="X884" s="556"/>
      <c r="Y884" s="556"/>
      <c r="Z884" s="556"/>
      <c r="AA884" s="556"/>
      <c r="AB884" s="556"/>
      <c r="AC884" s="556"/>
      <c r="AD884" s="557"/>
      <c r="AE884" s="557"/>
      <c r="AF884" s="557"/>
      <c r="AG884" s="557"/>
      <c r="AH884" s="557"/>
      <c r="AI884" s="557"/>
      <c r="AJ884" s="557"/>
      <c r="AK884" s="557"/>
      <c r="AL884" s="557"/>
      <c r="AM884" s="557"/>
      <c r="AN884" s="558"/>
      <c r="AP884" s="87" t="s">
        <v>859</v>
      </c>
      <c r="AT884" s="559" t="str">
        <f t="shared" ca="1" si="177"/>
        <v>N</v>
      </c>
      <c r="AU884" s="559">
        <f t="shared" si="180"/>
        <v>875</v>
      </c>
      <c r="AV884" s="285" t="str">
        <f t="shared" ca="1" si="178"/>
        <v>N875</v>
      </c>
      <c r="AW884" s="293">
        <f t="shared" si="175"/>
        <v>7</v>
      </c>
      <c r="AX884" s="285" t="str">
        <f t="shared" ca="1" si="169"/>
        <v>7. Ownership - Capital Costs</v>
      </c>
      <c r="AY884" s="293" t="s">
        <v>1570</v>
      </c>
      <c r="AZ884" s="285" t="s">
        <v>1614</v>
      </c>
      <c r="BA884" s="285">
        <v>2029</v>
      </c>
      <c r="BB884" s="285" t="str">
        <f t="shared" ca="1" si="179"/>
        <v>7_N875_Major_maintenance_2029</v>
      </c>
      <c r="BC884" s="285" t="s">
        <v>574</v>
      </c>
      <c r="BD884" s="285"/>
      <c r="BE884" s="293" t="str">
        <f t="shared" si="176"/>
        <v>&gt;=0</v>
      </c>
      <c r="BF884" s="293" t="s">
        <v>84</v>
      </c>
      <c r="BG884" s="293" t="s">
        <v>84</v>
      </c>
    </row>
    <row r="885" spans="1:59" ht="13.5" hidden="1" thickBot="1">
      <c r="A885" s="197"/>
      <c r="B885" s="763"/>
      <c r="C885" s="242"/>
      <c r="D885" s="766"/>
      <c r="E885" s="556"/>
      <c r="F885" s="556"/>
      <c r="G885" s="556"/>
      <c r="H885" s="556"/>
      <c r="I885" s="556"/>
      <c r="J885" s="556"/>
      <c r="K885" s="556"/>
      <c r="L885" s="556"/>
      <c r="M885" s="556"/>
      <c r="N885" s="556"/>
      <c r="O885" s="556"/>
      <c r="P885" s="556"/>
      <c r="Q885" s="556"/>
      <c r="R885" s="556"/>
      <c r="S885" s="556"/>
      <c r="T885" s="556"/>
      <c r="U885" s="556"/>
      <c r="V885" s="556"/>
      <c r="W885" s="556"/>
      <c r="X885" s="556"/>
      <c r="Y885" s="556"/>
      <c r="Z885" s="556"/>
      <c r="AA885" s="556"/>
      <c r="AB885" s="556"/>
      <c r="AC885" s="556"/>
      <c r="AD885" s="557"/>
      <c r="AE885" s="557"/>
      <c r="AF885" s="557"/>
      <c r="AG885" s="557"/>
      <c r="AH885" s="557"/>
      <c r="AI885" s="557"/>
      <c r="AJ885" s="557"/>
      <c r="AK885" s="557"/>
      <c r="AL885" s="557"/>
      <c r="AM885" s="557"/>
      <c r="AN885" s="558"/>
      <c r="AP885" s="87" t="s">
        <v>859</v>
      </c>
      <c r="AT885" s="559" t="str">
        <f t="shared" ca="1" si="177"/>
        <v>O</v>
      </c>
      <c r="AU885" s="559">
        <f t="shared" si="180"/>
        <v>875</v>
      </c>
      <c r="AV885" s="285" t="str">
        <f t="shared" ca="1" si="178"/>
        <v>O875</v>
      </c>
      <c r="AW885" s="293">
        <f t="shared" si="175"/>
        <v>7</v>
      </c>
      <c r="AX885" s="285" t="str">
        <f t="shared" ca="1" si="169"/>
        <v>7. Ownership - Capital Costs</v>
      </c>
      <c r="AY885" s="293" t="s">
        <v>1570</v>
      </c>
      <c r="AZ885" s="285" t="s">
        <v>1614</v>
      </c>
      <c r="BA885" s="285">
        <v>2030</v>
      </c>
      <c r="BB885" s="285" t="str">
        <f t="shared" ca="1" si="179"/>
        <v>7_O875_Major_maintenance_2030</v>
      </c>
      <c r="BC885" s="285" t="s">
        <v>574</v>
      </c>
      <c r="BD885" s="285"/>
      <c r="BE885" s="293" t="str">
        <f t="shared" si="176"/>
        <v>&gt;=0</v>
      </c>
      <c r="BF885" s="293" t="s">
        <v>84</v>
      </c>
      <c r="BG885" s="293" t="s">
        <v>84</v>
      </c>
    </row>
    <row r="886" spans="1:59" ht="13.5" hidden="1" thickBot="1">
      <c r="A886" s="197"/>
      <c r="B886" s="763"/>
      <c r="C886" s="242"/>
      <c r="D886" s="766"/>
      <c r="E886" s="556"/>
      <c r="F886" s="556"/>
      <c r="G886" s="556"/>
      <c r="H886" s="556"/>
      <c r="I886" s="556"/>
      <c r="J886" s="556"/>
      <c r="K886" s="556"/>
      <c r="L886" s="556"/>
      <c r="M886" s="556"/>
      <c r="N886" s="556"/>
      <c r="O886" s="556"/>
      <c r="P886" s="556"/>
      <c r="Q886" s="556"/>
      <c r="R886" s="556"/>
      <c r="S886" s="556"/>
      <c r="T886" s="556"/>
      <c r="U886" s="556"/>
      <c r="V886" s="556"/>
      <c r="W886" s="556"/>
      <c r="X886" s="556"/>
      <c r="Y886" s="556"/>
      <c r="Z886" s="556"/>
      <c r="AA886" s="556"/>
      <c r="AB886" s="556"/>
      <c r="AC886" s="556"/>
      <c r="AD886" s="557"/>
      <c r="AE886" s="557"/>
      <c r="AF886" s="557"/>
      <c r="AG886" s="557"/>
      <c r="AH886" s="557"/>
      <c r="AI886" s="557"/>
      <c r="AJ886" s="557"/>
      <c r="AK886" s="557"/>
      <c r="AL886" s="557"/>
      <c r="AM886" s="557"/>
      <c r="AN886" s="558"/>
      <c r="AP886" s="87" t="s">
        <v>859</v>
      </c>
      <c r="AT886" s="559" t="str">
        <f t="shared" ca="1" si="177"/>
        <v>P</v>
      </c>
      <c r="AU886" s="559">
        <f t="shared" si="180"/>
        <v>875</v>
      </c>
      <c r="AV886" s="285" t="str">
        <f t="shared" ca="1" si="178"/>
        <v>P875</v>
      </c>
      <c r="AW886" s="293">
        <f t="shared" si="175"/>
        <v>7</v>
      </c>
      <c r="AX886" s="285" t="str">
        <f t="shared" ca="1" si="169"/>
        <v>7. Ownership - Capital Costs</v>
      </c>
      <c r="AY886" s="293" t="s">
        <v>1570</v>
      </c>
      <c r="AZ886" s="285" t="s">
        <v>1614</v>
      </c>
      <c r="BA886" s="285">
        <v>2031</v>
      </c>
      <c r="BB886" s="285" t="str">
        <f t="shared" ca="1" si="179"/>
        <v>7_P875_Major_maintenance_2031</v>
      </c>
      <c r="BC886" s="285" t="s">
        <v>574</v>
      </c>
      <c r="BD886" s="285"/>
      <c r="BE886" s="293" t="str">
        <f t="shared" si="176"/>
        <v>&gt;=0</v>
      </c>
      <c r="BF886" s="293" t="s">
        <v>84</v>
      </c>
      <c r="BG886" s="293" t="s">
        <v>84</v>
      </c>
    </row>
    <row r="887" spans="1:59" ht="13.5" hidden="1" thickBot="1">
      <c r="A887" s="197"/>
      <c r="B887" s="763"/>
      <c r="C887" s="242"/>
      <c r="D887" s="766"/>
      <c r="E887" s="556"/>
      <c r="F887" s="556"/>
      <c r="G887" s="556"/>
      <c r="H887" s="556"/>
      <c r="I887" s="556"/>
      <c r="J887" s="556"/>
      <c r="K887" s="556"/>
      <c r="L887" s="556"/>
      <c r="M887" s="556"/>
      <c r="N887" s="556"/>
      <c r="O887" s="556"/>
      <c r="P887" s="556"/>
      <c r="Q887" s="556"/>
      <c r="R887" s="556"/>
      <c r="S887" s="556"/>
      <c r="T887" s="556"/>
      <c r="U887" s="556"/>
      <c r="V887" s="556"/>
      <c r="W887" s="556"/>
      <c r="X887" s="556"/>
      <c r="Y887" s="556"/>
      <c r="Z887" s="556"/>
      <c r="AA887" s="556"/>
      <c r="AB887" s="556"/>
      <c r="AC887" s="556"/>
      <c r="AD887" s="557"/>
      <c r="AE887" s="557"/>
      <c r="AF887" s="557"/>
      <c r="AG887" s="557"/>
      <c r="AH887" s="557"/>
      <c r="AI887" s="557"/>
      <c r="AJ887" s="557"/>
      <c r="AK887" s="557"/>
      <c r="AL887" s="557"/>
      <c r="AM887" s="557"/>
      <c r="AN887" s="558"/>
      <c r="AP887" s="87" t="s">
        <v>859</v>
      </c>
      <c r="AT887" s="559" t="str">
        <f t="shared" ca="1" si="177"/>
        <v>Q</v>
      </c>
      <c r="AU887" s="559">
        <f t="shared" si="180"/>
        <v>875</v>
      </c>
      <c r="AV887" s="285" t="str">
        <f t="shared" ca="1" si="178"/>
        <v>Q875</v>
      </c>
      <c r="AW887" s="293">
        <f t="shared" si="175"/>
        <v>7</v>
      </c>
      <c r="AX887" s="285" t="str">
        <f t="shared" ca="1" si="169"/>
        <v>7. Ownership - Capital Costs</v>
      </c>
      <c r="AY887" s="293" t="s">
        <v>1570</v>
      </c>
      <c r="AZ887" s="285" t="s">
        <v>1614</v>
      </c>
      <c r="BA887" s="285">
        <v>2032</v>
      </c>
      <c r="BB887" s="285" t="str">
        <f t="shared" ca="1" si="179"/>
        <v>7_Q875_Major_maintenance_2032</v>
      </c>
      <c r="BC887" s="285" t="s">
        <v>574</v>
      </c>
      <c r="BD887" s="285"/>
      <c r="BE887" s="293" t="str">
        <f t="shared" si="176"/>
        <v>&gt;=0</v>
      </c>
      <c r="BF887" s="293" t="s">
        <v>84</v>
      </c>
      <c r="BG887" s="293" t="s">
        <v>84</v>
      </c>
    </row>
    <row r="888" spans="1:59" ht="13.5" hidden="1" thickBot="1">
      <c r="A888" s="197"/>
      <c r="B888" s="763"/>
      <c r="C888" s="242"/>
      <c r="D888" s="766"/>
      <c r="E888" s="556"/>
      <c r="F888" s="556"/>
      <c r="G888" s="556"/>
      <c r="H888" s="556"/>
      <c r="I888" s="556"/>
      <c r="J888" s="556"/>
      <c r="K888" s="556"/>
      <c r="L888" s="556"/>
      <c r="M888" s="556"/>
      <c r="N888" s="556"/>
      <c r="O888" s="556"/>
      <c r="P888" s="556"/>
      <c r="Q888" s="556"/>
      <c r="R888" s="556"/>
      <c r="S888" s="556"/>
      <c r="T888" s="556"/>
      <c r="U888" s="556"/>
      <c r="V888" s="556"/>
      <c r="W888" s="556"/>
      <c r="X888" s="556"/>
      <c r="Y888" s="556"/>
      <c r="Z888" s="556"/>
      <c r="AA888" s="556"/>
      <c r="AB888" s="556"/>
      <c r="AC888" s="556"/>
      <c r="AD888" s="557"/>
      <c r="AE888" s="557"/>
      <c r="AF888" s="557"/>
      <c r="AG888" s="557"/>
      <c r="AH888" s="557"/>
      <c r="AI888" s="557"/>
      <c r="AJ888" s="557"/>
      <c r="AK888" s="557"/>
      <c r="AL888" s="557"/>
      <c r="AM888" s="557"/>
      <c r="AN888" s="558"/>
      <c r="AP888" s="87" t="s">
        <v>859</v>
      </c>
      <c r="AT888" s="559" t="str">
        <f t="shared" ca="1" si="177"/>
        <v>R</v>
      </c>
      <c r="AU888" s="559">
        <f t="shared" si="180"/>
        <v>875</v>
      </c>
      <c r="AV888" s="285" t="str">
        <f t="shared" ca="1" si="178"/>
        <v>R875</v>
      </c>
      <c r="AW888" s="293">
        <f t="shared" si="175"/>
        <v>7</v>
      </c>
      <c r="AX888" s="285" t="str">
        <f t="shared" ca="1" si="169"/>
        <v>7. Ownership - Capital Costs</v>
      </c>
      <c r="AY888" s="293" t="s">
        <v>1570</v>
      </c>
      <c r="AZ888" s="285" t="s">
        <v>1614</v>
      </c>
      <c r="BA888" s="285">
        <v>2033</v>
      </c>
      <c r="BB888" s="285" t="str">
        <f t="shared" ca="1" si="179"/>
        <v>7_R875_Major_maintenance_2033</v>
      </c>
      <c r="BC888" s="285" t="s">
        <v>574</v>
      </c>
      <c r="BD888" s="285"/>
      <c r="BE888" s="293" t="str">
        <f t="shared" si="176"/>
        <v>&gt;=0</v>
      </c>
      <c r="BF888" s="293" t="s">
        <v>84</v>
      </c>
      <c r="BG888" s="293" t="s">
        <v>84</v>
      </c>
    </row>
    <row r="889" spans="1:59" ht="13.5" hidden="1" thickBot="1">
      <c r="A889" s="197"/>
      <c r="B889" s="763"/>
      <c r="C889" s="242"/>
      <c r="D889" s="766"/>
      <c r="E889" s="556"/>
      <c r="F889" s="556"/>
      <c r="G889" s="556"/>
      <c r="H889" s="556"/>
      <c r="I889" s="556"/>
      <c r="J889" s="556"/>
      <c r="K889" s="556"/>
      <c r="L889" s="556"/>
      <c r="M889" s="556"/>
      <c r="N889" s="556"/>
      <c r="O889" s="556"/>
      <c r="P889" s="556"/>
      <c r="Q889" s="556"/>
      <c r="R889" s="556"/>
      <c r="S889" s="556"/>
      <c r="T889" s="556"/>
      <c r="U889" s="556"/>
      <c r="V889" s="556"/>
      <c r="W889" s="556"/>
      <c r="X889" s="556"/>
      <c r="Y889" s="556"/>
      <c r="Z889" s="556"/>
      <c r="AA889" s="556"/>
      <c r="AB889" s="556"/>
      <c r="AC889" s="556"/>
      <c r="AD889" s="557"/>
      <c r="AE889" s="557"/>
      <c r="AF889" s="557"/>
      <c r="AG889" s="557"/>
      <c r="AH889" s="557"/>
      <c r="AI889" s="557"/>
      <c r="AJ889" s="557"/>
      <c r="AK889" s="557"/>
      <c r="AL889" s="557"/>
      <c r="AM889" s="557"/>
      <c r="AN889" s="558"/>
      <c r="AP889" s="87" t="s">
        <v>859</v>
      </c>
      <c r="AT889" s="559" t="str">
        <f t="shared" ca="1" si="177"/>
        <v>S</v>
      </c>
      <c r="AU889" s="559">
        <f t="shared" si="180"/>
        <v>875</v>
      </c>
      <c r="AV889" s="285" t="str">
        <f t="shared" ca="1" si="178"/>
        <v>S875</v>
      </c>
      <c r="AW889" s="293">
        <f t="shared" si="175"/>
        <v>7</v>
      </c>
      <c r="AX889" s="285" t="str">
        <f t="shared" ca="1" si="169"/>
        <v>7. Ownership - Capital Costs</v>
      </c>
      <c r="AY889" s="293" t="s">
        <v>1570</v>
      </c>
      <c r="AZ889" s="285" t="s">
        <v>1614</v>
      </c>
      <c r="BA889" s="285">
        <v>2034</v>
      </c>
      <c r="BB889" s="285" t="str">
        <f t="shared" ca="1" si="179"/>
        <v>7_S875_Major_maintenance_2034</v>
      </c>
      <c r="BC889" s="285" t="s">
        <v>574</v>
      </c>
      <c r="BD889" s="285"/>
      <c r="BE889" s="293" t="str">
        <f t="shared" si="176"/>
        <v>&gt;=0</v>
      </c>
      <c r="BF889" s="293" t="s">
        <v>84</v>
      </c>
      <c r="BG889" s="293" t="s">
        <v>84</v>
      </c>
    </row>
    <row r="890" spans="1:59" ht="13.5" hidden="1" thickBot="1">
      <c r="A890" s="197"/>
      <c r="B890" s="763"/>
      <c r="C890" s="242"/>
      <c r="D890" s="766"/>
      <c r="E890" s="556"/>
      <c r="F890" s="556"/>
      <c r="G890" s="556"/>
      <c r="H890" s="556"/>
      <c r="I890" s="556"/>
      <c r="J890" s="556"/>
      <c r="K890" s="556"/>
      <c r="L890" s="556"/>
      <c r="M890" s="556"/>
      <c r="N890" s="556"/>
      <c r="O890" s="556"/>
      <c r="P890" s="556"/>
      <c r="Q890" s="556"/>
      <c r="R890" s="556"/>
      <c r="S890" s="556"/>
      <c r="T890" s="556"/>
      <c r="U890" s="556"/>
      <c r="V890" s="556"/>
      <c r="W890" s="556"/>
      <c r="X890" s="556"/>
      <c r="Y890" s="556"/>
      <c r="Z890" s="556"/>
      <c r="AA890" s="556"/>
      <c r="AB890" s="556"/>
      <c r="AC890" s="556"/>
      <c r="AD890" s="557"/>
      <c r="AE890" s="557"/>
      <c r="AF890" s="557"/>
      <c r="AG890" s="557"/>
      <c r="AH890" s="557"/>
      <c r="AI890" s="557"/>
      <c r="AJ890" s="557"/>
      <c r="AK890" s="557"/>
      <c r="AL890" s="557"/>
      <c r="AM890" s="557"/>
      <c r="AN890" s="558"/>
      <c r="AP890" s="87" t="s">
        <v>859</v>
      </c>
      <c r="AT890" s="559" t="str">
        <f t="shared" ca="1" si="177"/>
        <v>T</v>
      </c>
      <c r="AU890" s="559">
        <f t="shared" si="180"/>
        <v>875</v>
      </c>
      <c r="AV890" s="285" t="str">
        <f t="shared" ca="1" si="178"/>
        <v>T875</v>
      </c>
      <c r="AW890" s="293">
        <f t="shared" si="175"/>
        <v>7</v>
      </c>
      <c r="AX890" s="285" t="str">
        <f t="shared" ca="1" si="169"/>
        <v>7. Ownership - Capital Costs</v>
      </c>
      <c r="AY890" s="293" t="s">
        <v>1570</v>
      </c>
      <c r="AZ890" s="285" t="s">
        <v>1614</v>
      </c>
      <c r="BA890" s="285">
        <v>2035</v>
      </c>
      <c r="BB890" s="285" t="str">
        <f t="shared" ca="1" si="179"/>
        <v>7_T875_Major_maintenance_2035</v>
      </c>
      <c r="BC890" s="285" t="s">
        <v>574</v>
      </c>
      <c r="BD890" s="285"/>
      <c r="BE890" s="293" t="str">
        <f t="shared" si="176"/>
        <v>&gt;=0</v>
      </c>
      <c r="BF890" s="293" t="s">
        <v>84</v>
      </c>
      <c r="BG890" s="293" t="s">
        <v>84</v>
      </c>
    </row>
    <row r="891" spans="1:59" ht="13.5" hidden="1" thickBot="1">
      <c r="A891" s="197"/>
      <c r="B891" s="763"/>
      <c r="C891" s="242"/>
      <c r="D891" s="766"/>
      <c r="E891" s="556"/>
      <c r="F891" s="556"/>
      <c r="G891" s="556"/>
      <c r="H891" s="556"/>
      <c r="I891" s="556"/>
      <c r="J891" s="556"/>
      <c r="K891" s="556"/>
      <c r="L891" s="556"/>
      <c r="M891" s="556"/>
      <c r="N891" s="556"/>
      <c r="O891" s="556"/>
      <c r="P891" s="556"/>
      <c r="Q891" s="556"/>
      <c r="R891" s="556"/>
      <c r="S891" s="556"/>
      <c r="T891" s="556"/>
      <c r="U891" s="556"/>
      <c r="V891" s="556"/>
      <c r="W891" s="556"/>
      <c r="X891" s="556"/>
      <c r="Y891" s="556"/>
      <c r="Z891" s="556"/>
      <c r="AA891" s="556"/>
      <c r="AB891" s="556"/>
      <c r="AC891" s="556"/>
      <c r="AD891" s="557"/>
      <c r="AE891" s="557"/>
      <c r="AF891" s="557"/>
      <c r="AG891" s="557"/>
      <c r="AH891" s="557"/>
      <c r="AI891" s="557"/>
      <c r="AJ891" s="557"/>
      <c r="AK891" s="557"/>
      <c r="AL891" s="557"/>
      <c r="AM891" s="557"/>
      <c r="AN891" s="558"/>
      <c r="AP891" s="87" t="s">
        <v>859</v>
      </c>
      <c r="AT891" s="559" t="str">
        <f t="shared" ca="1" si="177"/>
        <v>U</v>
      </c>
      <c r="AU891" s="559">
        <f t="shared" si="180"/>
        <v>875</v>
      </c>
      <c r="AV891" s="285" t="str">
        <f t="shared" ca="1" si="178"/>
        <v>U875</v>
      </c>
      <c r="AW891" s="293">
        <f t="shared" si="175"/>
        <v>7</v>
      </c>
      <c r="AX891" s="285" t="str">
        <f t="shared" ca="1" si="169"/>
        <v>7. Ownership - Capital Costs</v>
      </c>
      <c r="AY891" s="293" t="s">
        <v>1570</v>
      </c>
      <c r="AZ891" s="285" t="s">
        <v>1614</v>
      </c>
      <c r="BA891" s="285">
        <v>2036</v>
      </c>
      <c r="BB891" s="285" t="str">
        <f t="shared" ca="1" si="179"/>
        <v>7_U875_Major_maintenance_2036</v>
      </c>
      <c r="BC891" s="285" t="s">
        <v>574</v>
      </c>
      <c r="BD891" s="285"/>
      <c r="BE891" s="293" t="str">
        <f t="shared" si="176"/>
        <v>&gt;=0</v>
      </c>
      <c r="BF891" s="293" t="s">
        <v>84</v>
      </c>
      <c r="BG891" s="293" t="s">
        <v>84</v>
      </c>
    </row>
    <row r="892" spans="1:59" ht="13.5" hidden="1" thickBot="1">
      <c r="A892" s="197"/>
      <c r="B892" s="763"/>
      <c r="C892" s="242"/>
      <c r="D892" s="766"/>
      <c r="E892" s="556"/>
      <c r="F892" s="556"/>
      <c r="G892" s="556"/>
      <c r="H892" s="556"/>
      <c r="I892" s="556"/>
      <c r="J892" s="556"/>
      <c r="K892" s="556"/>
      <c r="L892" s="556"/>
      <c r="M892" s="556"/>
      <c r="N892" s="556"/>
      <c r="O892" s="556"/>
      <c r="P892" s="556"/>
      <c r="Q892" s="556"/>
      <c r="R892" s="556"/>
      <c r="S892" s="556"/>
      <c r="T892" s="556"/>
      <c r="U892" s="556"/>
      <c r="V892" s="556"/>
      <c r="W892" s="556"/>
      <c r="X892" s="556"/>
      <c r="Y892" s="556"/>
      <c r="Z892" s="556"/>
      <c r="AA892" s="556"/>
      <c r="AB892" s="556"/>
      <c r="AC892" s="556"/>
      <c r="AD892" s="557"/>
      <c r="AE892" s="557"/>
      <c r="AF892" s="557"/>
      <c r="AG892" s="557"/>
      <c r="AH892" s="557"/>
      <c r="AI892" s="557"/>
      <c r="AJ892" s="557"/>
      <c r="AK892" s="557"/>
      <c r="AL892" s="557"/>
      <c r="AM892" s="557"/>
      <c r="AN892" s="558"/>
      <c r="AP892" s="87" t="s">
        <v>859</v>
      </c>
      <c r="AT892" s="559" t="str">
        <f t="shared" ca="1" si="177"/>
        <v>V</v>
      </c>
      <c r="AU892" s="559">
        <f t="shared" si="180"/>
        <v>875</v>
      </c>
      <c r="AV892" s="285" t="str">
        <f t="shared" ca="1" si="178"/>
        <v>V875</v>
      </c>
      <c r="AW892" s="293">
        <f t="shared" si="175"/>
        <v>7</v>
      </c>
      <c r="AX892" s="285" t="str">
        <f t="shared" ca="1" si="169"/>
        <v>7. Ownership - Capital Costs</v>
      </c>
      <c r="AY892" s="293" t="s">
        <v>1570</v>
      </c>
      <c r="AZ892" s="285" t="s">
        <v>1614</v>
      </c>
      <c r="BA892" s="285">
        <v>2037</v>
      </c>
      <c r="BB892" s="285" t="str">
        <f t="shared" ca="1" si="179"/>
        <v>7_V875_Major_maintenance_2037</v>
      </c>
      <c r="BC892" s="285" t="s">
        <v>574</v>
      </c>
      <c r="BD892" s="285"/>
      <c r="BE892" s="293" t="str">
        <f t="shared" si="176"/>
        <v>&gt;=0</v>
      </c>
      <c r="BF892" s="293" t="s">
        <v>84</v>
      </c>
      <c r="BG892" s="293" t="s">
        <v>84</v>
      </c>
    </row>
    <row r="893" spans="1:59" ht="13.5" hidden="1" thickBot="1">
      <c r="A893" s="197"/>
      <c r="B893" s="763"/>
      <c r="C893" s="242"/>
      <c r="D893" s="766"/>
      <c r="E893" s="556"/>
      <c r="F893" s="556"/>
      <c r="G893" s="556"/>
      <c r="H893" s="556"/>
      <c r="I893" s="556"/>
      <c r="J893" s="556"/>
      <c r="K893" s="556"/>
      <c r="L893" s="556"/>
      <c r="M893" s="556"/>
      <c r="N893" s="556"/>
      <c r="O893" s="556"/>
      <c r="P893" s="556"/>
      <c r="Q893" s="556"/>
      <c r="R893" s="556"/>
      <c r="S893" s="556"/>
      <c r="T893" s="556"/>
      <c r="U893" s="556"/>
      <c r="V893" s="556"/>
      <c r="W893" s="556"/>
      <c r="X893" s="556"/>
      <c r="Y893" s="556"/>
      <c r="Z893" s="556"/>
      <c r="AA893" s="556"/>
      <c r="AB893" s="556"/>
      <c r="AC893" s="556"/>
      <c r="AD893" s="557"/>
      <c r="AE893" s="557"/>
      <c r="AF893" s="557"/>
      <c r="AG893" s="557"/>
      <c r="AH893" s="557"/>
      <c r="AI893" s="557"/>
      <c r="AJ893" s="557"/>
      <c r="AK893" s="557"/>
      <c r="AL893" s="557"/>
      <c r="AM893" s="557"/>
      <c r="AN893" s="558"/>
      <c r="AP893" s="87" t="s">
        <v>859</v>
      </c>
      <c r="AT893" s="559" t="str">
        <f t="shared" ca="1" si="177"/>
        <v>W</v>
      </c>
      <c r="AU893" s="559">
        <f t="shared" si="180"/>
        <v>875</v>
      </c>
      <c r="AV893" s="285" t="str">
        <f t="shared" ca="1" si="178"/>
        <v>W875</v>
      </c>
      <c r="AW893" s="293">
        <f t="shared" si="175"/>
        <v>7</v>
      </c>
      <c r="AX893" s="285" t="str">
        <f t="shared" ca="1" si="169"/>
        <v>7. Ownership - Capital Costs</v>
      </c>
      <c r="AY893" s="293" t="s">
        <v>1570</v>
      </c>
      <c r="AZ893" s="285" t="s">
        <v>1614</v>
      </c>
      <c r="BA893" s="285">
        <v>2038</v>
      </c>
      <c r="BB893" s="285" t="str">
        <f t="shared" ca="1" si="179"/>
        <v>7_W875_Major_maintenance_2038</v>
      </c>
      <c r="BC893" s="285" t="s">
        <v>574</v>
      </c>
      <c r="BD893" s="285"/>
      <c r="BE893" s="293" t="str">
        <f t="shared" si="176"/>
        <v>&gt;=0</v>
      </c>
      <c r="BF893" s="293" t="s">
        <v>84</v>
      </c>
      <c r="BG893" s="293" t="s">
        <v>84</v>
      </c>
    </row>
    <row r="894" spans="1:59" ht="13.5" hidden="1" thickBot="1">
      <c r="A894" s="197"/>
      <c r="B894" s="763"/>
      <c r="C894" s="242"/>
      <c r="D894" s="766"/>
      <c r="E894" s="556"/>
      <c r="F894" s="556"/>
      <c r="G894" s="556"/>
      <c r="H894" s="556"/>
      <c r="I894" s="556"/>
      <c r="J894" s="556"/>
      <c r="K894" s="556"/>
      <c r="L894" s="556"/>
      <c r="M894" s="556"/>
      <c r="N894" s="556"/>
      <c r="O894" s="556"/>
      <c r="P894" s="556"/>
      <c r="Q894" s="556"/>
      <c r="R894" s="556"/>
      <c r="S894" s="556"/>
      <c r="T894" s="556"/>
      <c r="U894" s="556"/>
      <c r="V894" s="556"/>
      <c r="W894" s="556"/>
      <c r="X894" s="556"/>
      <c r="Y894" s="556"/>
      <c r="Z894" s="556"/>
      <c r="AA894" s="556"/>
      <c r="AB894" s="556"/>
      <c r="AC894" s="556"/>
      <c r="AD894" s="557"/>
      <c r="AE894" s="557"/>
      <c r="AF894" s="557"/>
      <c r="AG894" s="557"/>
      <c r="AH894" s="557"/>
      <c r="AI894" s="557"/>
      <c r="AJ894" s="557"/>
      <c r="AK894" s="557"/>
      <c r="AL894" s="557"/>
      <c r="AM894" s="557"/>
      <c r="AN894" s="558"/>
      <c r="AP894" s="87" t="s">
        <v>859</v>
      </c>
      <c r="AT894" s="559" t="str">
        <f t="shared" ca="1" si="177"/>
        <v>X</v>
      </c>
      <c r="AU894" s="559">
        <f t="shared" si="180"/>
        <v>875</v>
      </c>
      <c r="AV894" s="285" t="str">
        <f t="shared" ca="1" si="178"/>
        <v>X875</v>
      </c>
      <c r="AW894" s="293">
        <f t="shared" si="175"/>
        <v>7</v>
      </c>
      <c r="AX894" s="285" t="str">
        <f t="shared" ca="1" si="169"/>
        <v>7. Ownership - Capital Costs</v>
      </c>
      <c r="AY894" s="293" t="s">
        <v>1570</v>
      </c>
      <c r="AZ894" s="285" t="s">
        <v>1614</v>
      </c>
      <c r="BA894" s="285">
        <v>2039</v>
      </c>
      <c r="BB894" s="285" t="str">
        <f t="shared" ca="1" si="179"/>
        <v>7_X875_Major_maintenance_2039</v>
      </c>
      <c r="BC894" s="285" t="s">
        <v>574</v>
      </c>
      <c r="BD894" s="285"/>
      <c r="BE894" s="293" t="str">
        <f t="shared" si="176"/>
        <v>&gt;=0</v>
      </c>
      <c r="BF894" s="293" t="s">
        <v>84</v>
      </c>
      <c r="BG894" s="293" t="s">
        <v>84</v>
      </c>
    </row>
    <row r="895" spans="1:59" ht="13.5" hidden="1" thickBot="1">
      <c r="A895" s="197"/>
      <c r="B895" s="763"/>
      <c r="C895" s="242"/>
      <c r="D895" s="766"/>
      <c r="E895" s="556"/>
      <c r="F895" s="556"/>
      <c r="G895" s="556"/>
      <c r="H895" s="556"/>
      <c r="I895" s="556"/>
      <c r="J895" s="556"/>
      <c r="K895" s="556"/>
      <c r="L895" s="556"/>
      <c r="M895" s="556"/>
      <c r="N895" s="556"/>
      <c r="O895" s="556"/>
      <c r="P895" s="556"/>
      <c r="Q895" s="556"/>
      <c r="R895" s="556"/>
      <c r="S895" s="556"/>
      <c r="T895" s="556"/>
      <c r="U895" s="556"/>
      <c r="V895" s="556"/>
      <c r="W895" s="556"/>
      <c r="X895" s="556"/>
      <c r="Y895" s="556"/>
      <c r="Z895" s="556"/>
      <c r="AA895" s="556"/>
      <c r="AB895" s="556"/>
      <c r="AC895" s="556"/>
      <c r="AD895" s="557"/>
      <c r="AE895" s="557"/>
      <c r="AF895" s="557"/>
      <c r="AG895" s="557"/>
      <c r="AH895" s="557"/>
      <c r="AI895" s="557"/>
      <c r="AJ895" s="557"/>
      <c r="AK895" s="557"/>
      <c r="AL895" s="557"/>
      <c r="AM895" s="557"/>
      <c r="AN895" s="558"/>
      <c r="AP895" s="87" t="s">
        <v>859</v>
      </c>
      <c r="AT895" s="559" t="str">
        <f t="shared" ca="1" si="177"/>
        <v>Y</v>
      </c>
      <c r="AU895" s="559">
        <f t="shared" si="180"/>
        <v>875</v>
      </c>
      <c r="AV895" s="285" t="str">
        <f t="shared" ca="1" si="178"/>
        <v>Y875</v>
      </c>
      <c r="AW895" s="293">
        <f t="shared" si="175"/>
        <v>7</v>
      </c>
      <c r="AX895" s="285" t="str">
        <f t="shared" ca="1" si="169"/>
        <v>7. Ownership - Capital Costs</v>
      </c>
      <c r="AY895" s="293" t="s">
        <v>1570</v>
      </c>
      <c r="AZ895" s="285" t="s">
        <v>1614</v>
      </c>
      <c r="BA895" s="285">
        <v>2040</v>
      </c>
      <c r="BB895" s="285" t="str">
        <f t="shared" ca="1" si="179"/>
        <v>7_Y875_Major_maintenance_2040</v>
      </c>
      <c r="BC895" s="285" t="s">
        <v>574</v>
      </c>
      <c r="BD895" s="285"/>
      <c r="BE895" s="293" t="str">
        <f t="shared" si="176"/>
        <v>&gt;=0</v>
      </c>
      <c r="BF895" s="293" t="s">
        <v>84</v>
      </c>
      <c r="BG895" s="293" t="s">
        <v>84</v>
      </c>
    </row>
    <row r="896" spans="1:59" ht="13.5" hidden="1" thickBot="1">
      <c r="A896" s="197"/>
      <c r="B896" s="763"/>
      <c r="C896" s="242"/>
      <c r="D896" s="766"/>
      <c r="E896" s="556"/>
      <c r="F896" s="556"/>
      <c r="G896" s="556"/>
      <c r="H896" s="556"/>
      <c r="I896" s="556"/>
      <c r="J896" s="556"/>
      <c r="K896" s="556"/>
      <c r="L896" s="556"/>
      <c r="M896" s="556"/>
      <c r="N896" s="556"/>
      <c r="O896" s="556"/>
      <c r="P896" s="556"/>
      <c r="Q896" s="556"/>
      <c r="R896" s="556"/>
      <c r="S896" s="556"/>
      <c r="T896" s="556"/>
      <c r="U896" s="556"/>
      <c r="V896" s="556"/>
      <c r="W896" s="556"/>
      <c r="X896" s="556"/>
      <c r="Y896" s="556"/>
      <c r="Z896" s="556"/>
      <c r="AA896" s="556"/>
      <c r="AB896" s="556"/>
      <c r="AC896" s="556"/>
      <c r="AD896" s="557"/>
      <c r="AE896" s="557"/>
      <c r="AF896" s="557"/>
      <c r="AG896" s="557"/>
      <c r="AH896" s="557"/>
      <c r="AI896" s="557"/>
      <c r="AJ896" s="557"/>
      <c r="AK896" s="557"/>
      <c r="AL896" s="557"/>
      <c r="AM896" s="557"/>
      <c r="AN896" s="558"/>
      <c r="AP896" s="87" t="s">
        <v>859</v>
      </c>
      <c r="AT896" s="559" t="str">
        <f t="shared" ca="1" si="177"/>
        <v>Z</v>
      </c>
      <c r="AU896" s="559">
        <f t="shared" si="180"/>
        <v>875</v>
      </c>
      <c r="AV896" s="285" t="str">
        <f t="shared" ca="1" si="178"/>
        <v>Z875</v>
      </c>
      <c r="AW896" s="293">
        <f t="shared" si="175"/>
        <v>7</v>
      </c>
      <c r="AX896" s="285" t="str">
        <f t="shared" ca="1" si="169"/>
        <v>7. Ownership - Capital Costs</v>
      </c>
      <c r="AY896" s="293" t="s">
        <v>1570</v>
      </c>
      <c r="AZ896" s="285" t="s">
        <v>1614</v>
      </c>
      <c r="BA896" s="285">
        <v>2041</v>
      </c>
      <c r="BB896" s="285" t="str">
        <f t="shared" ca="1" si="179"/>
        <v>7_Z875_Major_maintenance_2041</v>
      </c>
      <c r="BC896" s="285" t="s">
        <v>574</v>
      </c>
      <c r="BD896" s="285"/>
      <c r="BE896" s="293" t="str">
        <f t="shared" si="176"/>
        <v>&gt;=0</v>
      </c>
      <c r="BF896" s="293" t="s">
        <v>84</v>
      </c>
      <c r="BG896" s="293" t="s">
        <v>84</v>
      </c>
    </row>
    <row r="897" spans="1:59" ht="13.5" hidden="1" thickBot="1">
      <c r="A897" s="197"/>
      <c r="B897" s="763"/>
      <c r="C897" s="242"/>
      <c r="D897" s="766"/>
      <c r="E897" s="556"/>
      <c r="F897" s="556"/>
      <c r="G897" s="556"/>
      <c r="H897" s="556"/>
      <c r="I897" s="556"/>
      <c r="J897" s="556"/>
      <c r="K897" s="556"/>
      <c r="L897" s="556"/>
      <c r="M897" s="556"/>
      <c r="N897" s="556"/>
      <c r="O897" s="556"/>
      <c r="P897" s="556"/>
      <c r="Q897" s="556"/>
      <c r="R897" s="556"/>
      <c r="S897" s="556"/>
      <c r="T897" s="556"/>
      <c r="U897" s="556"/>
      <c r="V897" s="556"/>
      <c r="W897" s="556"/>
      <c r="X897" s="556"/>
      <c r="Y897" s="556"/>
      <c r="Z897" s="556"/>
      <c r="AA897" s="556"/>
      <c r="AB897" s="556"/>
      <c r="AC897" s="556"/>
      <c r="AD897" s="557"/>
      <c r="AE897" s="557"/>
      <c r="AF897" s="557"/>
      <c r="AG897" s="557"/>
      <c r="AH897" s="557"/>
      <c r="AI897" s="557"/>
      <c r="AJ897" s="557"/>
      <c r="AK897" s="557"/>
      <c r="AL897" s="557"/>
      <c r="AM897" s="557"/>
      <c r="AN897" s="558"/>
      <c r="AP897" s="87" t="s">
        <v>859</v>
      </c>
      <c r="AT897" s="559" t="str">
        <f t="shared" ca="1" si="177"/>
        <v>AA</v>
      </c>
      <c r="AU897" s="559">
        <f t="shared" si="180"/>
        <v>875</v>
      </c>
      <c r="AV897" s="285" t="str">
        <f t="shared" ca="1" si="178"/>
        <v>AA875</v>
      </c>
      <c r="AW897" s="293">
        <f t="shared" si="175"/>
        <v>7</v>
      </c>
      <c r="AX897" s="285" t="str">
        <f t="shared" ca="1" si="169"/>
        <v>7. Ownership - Capital Costs</v>
      </c>
      <c r="AY897" s="293" t="s">
        <v>1570</v>
      </c>
      <c r="AZ897" s="285" t="s">
        <v>1614</v>
      </c>
      <c r="BA897" s="285">
        <v>2042</v>
      </c>
      <c r="BB897" s="285" t="str">
        <f t="shared" ca="1" si="179"/>
        <v>7_AA875_Major_maintenance_2042</v>
      </c>
      <c r="BC897" s="285" t="s">
        <v>574</v>
      </c>
      <c r="BD897" s="285"/>
      <c r="BE897" s="293" t="str">
        <f t="shared" si="176"/>
        <v>&gt;=0</v>
      </c>
      <c r="BF897" s="293" t="s">
        <v>84</v>
      </c>
      <c r="BG897" s="293" t="s">
        <v>84</v>
      </c>
    </row>
    <row r="898" spans="1:59" ht="13.5" hidden="1" thickBot="1">
      <c r="A898" s="197"/>
      <c r="B898" s="763"/>
      <c r="C898" s="242"/>
      <c r="D898" s="766"/>
      <c r="E898" s="556"/>
      <c r="F898" s="556"/>
      <c r="G898" s="556"/>
      <c r="H898" s="556"/>
      <c r="I898" s="556"/>
      <c r="J898" s="556"/>
      <c r="K898" s="556"/>
      <c r="L898" s="556"/>
      <c r="M898" s="556"/>
      <c r="N898" s="556"/>
      <c r="O898" s="556"/>
      <c r="P898" s="556"/>
      <c r="Q898" s="556"/>
      <c r="R898" s="556"/>
      <c r="S898" s="556"/>
      <c r="T898" s="556"/>
      <c r="U898" s="556"/>
      <c r="V898" s="556"/>
      <c r="W898" s="556"/>
      <c r="X898" s="556"/>
      <c r="Y898" s="556"/>
      <c r="Z898" s="556"/>
      <c r="AA898" s="556"/>
      <c r="AB898" s="556"/>
      <c r="AC898" s="556"/>
      <c r="AD898" s="557"/>
      <c r="AE898" s="557"/>
      <c r="AF898" s="557"/>
      <c r="AG898" s="557"/>
      <c r="AH898" s="557"/>
      <c r="AI898" s="557"/>
      <c r="AJ898" s="557"/>
      <c r="AK898" s="557"/>
      <c r="AL898" s="557"/>
      <c r="AM898" s="557"/>
      <c r="AN898" s="558"/>
      <c r="AP898" s="87" t="s">
        <v>859</v>
      </c>
      <c r="AT898" s="559" t="str">
        <f t="shared" ca="1" si="177"/>
        <v>AB</v>
      </c>
      <c r="AU898" s="559">
        <f t="shared" si="180"/>
        <v>875</v>
      </c>
      <c r="AV898" s="285" t="str">
        <f t="shared" ca="1" si="178"/>
        <v>AB875</v>
      </c>
      <c r="AW898" s="293">
        <f t="shared" si="175"/>
        <v>7</v>
      </c>
      <c r="AX898" s="285" t="str">
        <f t="shared" ca="1" si="169"/>
        <v>7. Ownership - Capital Costs</v>
      </c>
      <c r="AY898" s="293" t="s">
        <v>1570</v>
      </c>
      <c r="AZ898" s="285" t="s">
        <v>1614</v>
      </c>
      <c r="BA898" s="285">
        <v>2043</v>
      </c>
      <c r="BB898" s="285" t="str">
        <f t="shared" ca="1" si="179"/>
        <v>7_AB875_Major_maintenance_2043</v>
      </c>
      <c r="BC898" s="285" t="s">
        <v>574</v>
      </c>
      <c r="BD898" s="285"/>
      <c r="BE898" s="293" t="str">
        <f t="shared" si="176"/>
        <v>&gt;=0</v>
      </c>
      <c r="BF898" s="293" t="s">
        <v>84</v>
      </c>
      <c r="BG898" s="293" t="s">
        <v>84</v>
      </c>
    </row>
    <row r="899" spans="1:59" ht="13.5" hidden="1" thickBot="1">
      <c r="A899" s="197"/>
      <c r="B899" s="763"/>
      <c r="C899" s="242"/>
      <c r="D899" s="766"/>
      <c r="E899" s="556"/>
      <c r="F899" s="556"/>
      <c r="G899" s="556"/>
      <c r="H899" s="556"/>
      <c r="I899" s="556"/>
      <c r="J899" s="556"/>
      <c r="K899" s="556"/>
      <c r="L899" s="556"/>
      <c r="M899" s="556"/>
      <c r="N899" s="556"/>
      <c r="O899" s="556"/>
      <c r="P899" s="556"/>
      <c r="Q899" s="556"/>
      <c r="R899" s="556"/>
      <c r="S899" s="556"/>
      <c r="T899" s="556"/>
      <c r="U899" s="556"/>
      <c r="V899" s="556"/>
      <c r="W899" s="556"/>
      <c r="X899" s="556"/>
      <c r="Y899" s="556"/>
      <c r="Z899" s="556"/>
      <c r="AA899" s="556"/>
      <c r="AB899" s="556"/>
      <c r="AC899" s="556"/>
      <c r="AD899" s="557"/>
      <c r="AE899" s="557"/>
      <c r="AF899" s="557"/>
      <c r="AG899" s="557"/>
      <c r="AH899" s="557"/>
      <c r="AI899" s="557"/>
      <c r="AJ899" s="557"/>
      <c r="AK899" s="557"/>
      <c r="AL899" s="557"/>
      <c r="AM899" s="557"/>
      <c r="AN899" s="558"/>
      <c r="AP899" s="87" t="s">
        <v>859</v>
      </c>
      <c r="AT899" s="559" t="str">
        <f t="shared" ca="1" si="177"/>
        <v>AC</v>
      </c>
      <c r="AU899" s="559">
        <f t="shared" si="180"/>
        <v>875</v>
      </c>
      <c r="AV899" s="285" t="str">
        <f t="shared" ca="1" si="178"/>
        <v>AC875</v>
      </c>
      <c r="AW899" s="293">
        <f t="shared" si="175"/>
        <v>7</v>
      </c>
      <c r="AX899" s="285" t="str">
        <f t="shared" ca="1" si="169"/>
        <v>7. Ownership - Capital Costs</v>
      </c>
      <c r="AY899" s="293" t="s">
        <v>1570</v>
      </c>
      <c r="AZ899" s="285" t="s">
        <v>1614</v>
      </c>
      <c r="BA899" s="285">
        <v>2044</v>
      </c>
      <c r="BB899" s="285" t="str">
        <f t="shared" ca="1" si="179"/>
        <v>7_AC875_Major_maintenance_2044</v>
      </c>
      <c r="BC899" s="285" t="s">
        <v>574</v>
      </c>
      <c r="BD899" s="285"/>
      <c r="BE899" s="293" t="str">
        <f t="shared" si="176"/>
        <v>&gt;=0</v>
      </c>
      <c r="BF899" s="293" t="s">
        <v>84</v>
      </c>
      <c r="BG899" s="293" t="s">
        <v>84</v>
      </c>
    </row>
    <row r="900" spans="1:59" ht="13.5" hidden="1" thickBot="1">
      <c r="A900" s="197"/>
      <c r="B900" s="763"/>
      <c r="C900" s="242"/>
      <c r="D900" s="766"/>
      <c r="E900" s="556"/>
      <c r="F900" s="556"/>
      <c r="G900" s="556"/>
      <c r="H900" s="556"/>
      <c r="I900" s="556"/>
      <c r="J900" s="556"/>
      <c r="K900" s="556"/>
      <c r="L900" s="556"/>
      <c r="M900" s="556"/>
      <c r="N900" s="556"/>
      <c r="O900" s="556"/>
      <c r="P900" s="556"/>
      <c r="Q900" s="556"/>
      <c r="R900" s="556"/>
      <c r="S900" s="556"/>
      <c r="T900" s="556"/>
      <c r="U900" s="556"/>
      <c r="V900" s="556"/>
      <c r="W900" s="556"/>
      <c r="X900" s="556"/>
      <c r="Y900" s="556"/>
      <c r="Z900" s="556"/>
      <c r="AA900" s="556"/>
      <c r="AB900" s="556"/>
      <c r="AC900" s="556"/>
      <c r="AD900" s="557"/>
      <c r="AE900" s="557"/>
      <c r="AF900" s="557"/>
      <c r="AG900" s="557"/>
      <c r="AH900" s="557"/>
      <c r="AI900" s="557"/>
      <c r="AJ900" s="557"/>
      <c r="AK900" s="557"/>
      <c r="AL900" s="557"/>
      <c r="AM900" s="557"/>
      <c r="AN900" s="558"/>
      <c r="AP900" s="87" t="s">
        <v>859</v>
      </c>
      <c r="AT900" s="559" t="str">
        <f t="shared" ca="1" si="177"/>
        <v>AD</v>
      </c>
      <c r="AU900" s="559">
        <f t="shared" si="180"/>
        <v>875</v>
      </c>
      <c r="AV900" s="285" t="str">
        <f t="shared" ca="1" si="178"/>
        <v>AD875</v>
      </c>
      <c r="AW900" s="293">
        <f t="shared" si="175"/>
        <v>7</v>
      </c>
      <c r="AX900" s="285" t="str">
        <f t="shared" ca="1" si="169"/>
        <v>7. Ownership - Capital Costs</v>
      </c>
      <c r="AY900" s="293" t="s">
        <v>1570</v>
      </c>
      <c r="AZ900" s="285" t="s">
        <v>1614</v>
      </c>
      <c r="BA900" s="285">
        <v>2045</v>
      </c>
      <c r="BB900" s="285" t="str">
        <f t="shared" ca="1" si="179"/>
        <v>7_AD875_Major_maintenance_2045</v>
      </c>
      <c r="BC900" s="285" t="s">
        <v>574</v>
      </c>
      <c r="BD900" s="285"/>
      <c r="BE900" s="293" t="str">
        <f t="shared" si="176"/>
        <v>&gt;=0</v>
      </c>
      <c r="BF900" s="293" t="s">
        <v>84</v>
      </c>
      <c r="BG900" s="293" t="s">
        <v>84</v>
      </c>
    </row>
    <row r="901" spans="1:59" ht="13.5" hidden="1" thickBot="1">
      <c r="A901" s="197"/>
      <c r="B901" s="763"/>
      <c r="C901" s="242"/>
      <c r="D901" s="766"/>
      <c r="E901" s="556"/>
      <c r="F901" s="556"/>
      <c r="G901" s="556"/>
      <c r="H901" s="556"/>
      <c r="I901" s="556"/>
      <c r="J901" s="556"/>
      <c r="K901" s="556"/>
      <c r="L901" s="556"/>
      <c r="M901" s="556"/>
      <c r="N901" s="556"/>
      <c r="O901" s="556"/>
      <c r="P901" s="556"/>
      <c r="Q901" s="556"/>
      <c r="R901" s="556"/>
      <c r="S901" s="556"/>
      <c r="T901" s="556"/>
      <c r="U901" s="556"/>
      <c r="V901" s="556"/>
      <c r="W901" s="556"/>
      <c r="X901" s="556"/>
      <c r="Y901" s="556"/>
      <c r="Z901" s="556"/>
      <c r="AA901" s="556"/>
      <c r="AB901" s="556"/>
      <c r="AC901" s="556"/>
      <c r="AD901" s="557"/>
      <c r="AE901" s="557"/>
      <c r="AF901" s="557"/>
      <c r="AG901" s="557"/>
      <c r="AH901" s="557"/>
      <c r="AI901" s="557"/>
      <c r="AJ901" s="557"/>
      <c r="AK901" s="557"/>
      <c r="AL901" s="557"/>
      <c r="AM901" s="557"/>
      <c r="AN901" s="558"/>
      <c r="AP901" s="87" t="s">
        <v>859</v>
      </c>
      <c r="AT901" s="559" t="str">
        <f t="shared" ca="1" si="177"/>
        <v>AE</v>
      </c>
      <c r="AU901" s="559">
        <f t="shared" si="180"/>
        <v>875</v>
      </c>
      <c r="AV901" s="285" t="str">
        <f t="shared" ca="1" si="178"/>
        <v>AE875</v>
      </c>
      <c r="AW901" s="293">
        <f t="shared" si="175"/>
        <v>7</v>
      </c>
      <c r="AX901" s="285" t="str">
        <f t="shared" ca="1" si="169"/>
        <v>7. Ownership - Capital Costs</v>
      </c>
      <c r="AY901" s="293" t="s">
        <v>1570</v>
      </c>
      <c r="AZ901" s="285" t="s">
        <v>1614</v>
      </c>
      <c r="BA901" s="285">
        <v>2046</v>
      </c>
      <c r="BB901" s="285" t="str">
        <f t="shared" ca="1" si="179"/>
        <v>7_AE875_Major_maintenance_2046</v>
      </c>
      <c r="BC901" s="285" t="s">
        <v>574</v>
      </c>
      <c r="BD901" s="285"/>
      <c r="BE901" s="293" t="str">
        <f t="shared" si="176"/>
        <v>&gt;=0</v>
      </c>
      <c r="BF901" s="293" t="s">
        <v>84</v>
      </c>
      <c r="BG901" s="293" t="s">
        <v>84</v>
      </c>
    </row>
    <row r="902" spans="1:59" ht="13.5" hidden="1" thickBot="1">
      <c r="A902" s="197"/>
      <c r="B902" s="763"/>
      <c r="C902" s="242"/>
      <c r="D902" s="766"/>
      <c r="E902" s="556"/>
      <c r="F902" s="556"/>
      <c r="G902" s="556"/>
      <c r="H902" s="556"/>
      <c r="I902" s="556"/>
      <c r="J902" s="556"/>
      <c r="K902" s="556"/>
      <c r="L902" s="556"/>
      <c r="M902" s="556"/>
      <c r="N902" s="556"/>
      <c r="O902" s="556"/>
      <c r="P902" s="556"/>
      <c r="Q902" s="556"/>
      <c r="R902" s="556"/>
      <c r="S902" s="556"/>
      <c r="T902" s="556"/>
      <c r="U902" s="556"/>
      <c r="V902" s="556"/>
      <c r="W902" s="556"/>
      <c r="X902" s="556"/>
      <c r="Y902" s="556"/>
      <c r="Z902" s="556"/>
      <c r="AA902" s="556"/>
      <c r="AB902" s="556"/>
      <c r="AC902" s="556"/>
      <c r="AD902" s="557"/>
      <c r="AE902" s="557"/>
      <c r="AF902" s="557"/>
      <c r="AG902" s="557"/>
      <c r="AH902" s="557"/>
      <c r="AI902" s="557"/>
      <c r="AJ902" s="557"/>
      <c r="AK902" s="557"/>
      <c r="AL902" s="557"/>
      <c r="AM902" s="557"/>
      <c r="AN902" s="558"/>
      <c r="AP902" s="87" t="s">
        <v>859</v>
      </c>
      <c r="AT902" s="559" t="str">
        <f t="shared" ca="1" si="177"/>
        <v>AF</v>
      </c>
      <c r="AU902" s="559">
        <f t="shared" si="180"/>
        <v>875</v>
      </c>
      <c r="AV902" s="285" t="str">
        <f t="shared" ca="1" si="178"/>
        <v>AF875</v>
      </c>
      <c r="AW902" s="293">
        <f t="shared" si="175"/>
        <v>7</v>
      </c>
      <c r="AX902" s="285" t="str">
        <f t="shared" ca="1" si="169"/>
        <v>7. Ownership - Capital Costs</v>
      </c>
      <c r="AY902" s="293" t="s">
        <v>1570</v>
      </c>
      <c r="AZ902" s="285" t="s">
        <v>1614</v>
      </c>
      <c r="BA902" s="285">
        <v>2047</v>
      </c>
      <c r="BB902" s="285" t="str">
        <f t="shared" ca="1" si="179"/>
        <v>7_AF875_Major_maintenance_2047</v>
      </c>
      <c r="BC902" s="285" t="s">
        <v>574</v>
      </c>
      <c r="BD902" s="285"/>
      <c r="BE902" s="293" t="str">
        <f t="shared" si="176"/>
        <v>&gt;=0</v>
      </c>
      <c r="BF902" s="293" t="s">
        <v>84</v>
      </c>
      <c r="BG902" s="293" t="s">
        <v>84</v>
      </c>
    </row>
    <row r="903" spans="1:59" ht="13.5" hidden="1" thickBot="1">
      <c r="A903" s="197"/>
      <c r="B903" s="763"/>
      <c r="C903" s="242"/>
      <c r="D903" s="766"/>
      <c r="E903" s="556"/>
      <c r="F903" s="556"/>
      <c r="G903" s="556"/>
      <c r="H903" s="556"/>
      <c r="I903" s="556"/>
      <c r="J903" s="556"/>
      <c r="K903" s="556"/>
      <c r="L903" s="556"/>
      <c r="M903" s="556"/>
      <c r="N903" s="556"/>
      <c r="O903" s="556"/>
      <c r="P903" s="556"/>
      <c r="Q903" s="556"/>
      <c r="R903" s="556"/>
      <c r="S903" s="556"/>
      <c r="T903" s="556"/>
      <c r="U903" s="556"/>
      <c r="V903" s="556"/>
      <c r="W903" s="556"/>
      <c r="X903" s="556"/>
      <c r="Y903" s="556"/>
      <c r="Z903" s="556"/>
      <c r="AA903" s="556"/>
      <c r="AB903" s="556"/>
      <c r="AC903" s="556"/>
      <c r="AD903" s="557"/>
      <c r="AE903" s="557"/>
      <c r="AF903" s="557"/>
      <c r="AG903" s="557"/>
      <c r="AH903" s="557"/>
      <c r="AI903" s="557"/>
      <c r="AJ903" s="557"/>
      <c r="AK903" s="557"/>
      <c r="AL903" s="557"/>
      <c r="AM903" s="557"/>
      <c r="AN903" s="558"/>
      <c r="AP903" s="87" t="s">
        <v>859</v>
      </c>
      <c r="AT903" s="559" t="str">
        <f t="shared" ca="1" si="177"/>
        <v>AG</v>
      </c>
      <c r="AU903" s="559">
        <f t="shared" si="180"/>
        <v>875</v>
      </c>
      <c r="AV903" s="285" t="str">
        <f t="shared" ca="1" si="178"/>
        <v>AG875</v>
      </c>
      <c r="AW903" s="293">
        <f t="shared" si="175"/>
        <v>7</v>
      </c>
      <c r="AX903" s="285" t="str">
        <f t="shared" ref="AX903:AX966" ca="1" si="181">MID(CELL("filename",AW903),FIND("]",CELL("filename",AW903))+1,256)</f>
        <v>7. Ownership - Capital Costs</v>
      </c>
      <c r="AY903" s="293" t="s">
        <v>1570</v>
      </c>
      <c r="AZ903" s="285" t="s">
        <v>1614</v>
      </c>
      <c r="BA903" s="285">
        <v>2048</v>
      </c>
      <c r="BB903" s="285" t="str">
        <f t="shared" ca="1" si="179"/>
        <v>7_AG875_Major_maintenance_2048</v>
      </c>
      <c r="BC903" s="285" t="s">
        <v>574</v>
      </c>
      <c r="BD903" s="285"/>
      <c r="BE903" s="293" t="str">
        <f t="shared" si="176"/>
        <v>&gt;=0</v>
      </c>
      <c r="BF903" s="293" t="s">
        <v>84</v>
      </c>
      <c r="BG903" s="293" t="s">
        <v>84</v>
      </c>
    </row>
    <row r="904" spans="1:59" ht="13.5" hidden="1" thickBot="1">
      <c r="A904" s="197"/>
      <c r="B904" s="763"/>
      <c r="C904" s="242"/>
      <c r="D904" s="766"/>
      <c r="E904" s="556"/>
      <c r="F904" s="556"/>
      <c r="G904" s="556"/>
      <c r="H904" s="556"/>
      <c r="I904" s="556"/>
      <c r="J904" s="556"/>
      <c r="K904" s="556"/>
      <c r="L904" s="556"/>
      <c r="M904" s="556"/>
      <c r="N904" s="556"/>
      <c r="O904" s="556"/>
      <c r="P904" s="556"/>
      <c r="Q904" s="556"/>
      <c r="R904" s="556"/>
      <c r="S904" s="556"/>
      <c r="T904" s="556"/>
      <c r="U904" s="556"/>
      <c r="V904" s="556"/>
      <c r="W904" s="556"/>
      <c r="X904" s="556"/>
      <c r="Y904" s="556"/>
      <c r="Z904" s="556"/>
      <c r="AA904" s="556"/>
      <c r="AB904" s="556"/>
      <c r="AC904" s="556"/>
      <c r="AD904" s="557"/>
      <c r="AE904" s="557"/>
      <c r="AF904" s="557"/>
      <c r="AG904" s="557"/>
      <c r="AH904" s="557"/>
      <c r="AI904" s="557"/>
      <c r="AJ904" s="557"/>
      <c r="AK904" s="557"/>
      <c r="AL904" s="557"/>
      <c r="AM904" s="557"/>
      <c r="AN904" s="558"/>
      <c r="AP904" s="87" t="s">
        <v>859</v>
      </c>
      <c r="AT904" s="559" t="str">
        <f t="shared" ca="1" si="177"/>
        <v>AH</v>
      </c>
      <c r="AU904" s="559">
        <f t="shared" si="180"/>
        <v>875</v>
      </c>
      <c r="AV904" s="285" t="str">
        <f t="shared" ca="1" si="178"/>
        <v>AH875</v>
      </c>
      <c r="AW904" s="293">
        <f t="shared" si="175"/>
        <v>7</v>
      </c>
      <c r="AX904" s="285" t="str">
        <f t="shared" ca="1" si="181"/>
        <v>7. Ownership - Capital Costs</v>
      </c>
      <c r="AY904" s="293" t="s">
        <v>1570</v>
      </c>
      <c r="AZ904" s="285" t="s">
        <v>1614</v>
      </c>
      <c r="BA904" s="285">
        <v>2049</v>
      </c>
      <c r="BB904" s="285" t="str">
        <f t="shared" ca="1" si="179"/>
        <v>7_AH875_Major_maintenance_2049</v>
      </c>
      <c r="BC904" s="285" t="s">
        <v>574</v>
      </c>
      <c r="BD904" s="285"/>
      <c r="BE904" s="293" t="str">
        <f t="shared" si="176"/>
        <v>&gt;=0</v>
      </c>
      <c r="BF904" s="293" t="s">
        <v>84</v>
      </c>
      <c r="BG904" s="293" t="s">
        <v>84</v>
      </c>
    </row>
    <row r="905" spans="1:59" ht="13.5" hidden="1" thickBot="1">
      <c r="A905" s="197"/>
      <c r="B905" s="763"/>
      <c r="C905" s="242"/>
      <c r="D905" s="766"/>
      <c r="E905" s="556"/>
      <c r="F905" s="556"/>
      <c r="G905" s="556"/>
      <c r="H905" s="556"/>
      <c r="I905" s="556"/>
      <c r="J905" s="556"/>
      <c r="K905" s="556"/>
      <c r="L905" s="556"/>
      <c r="M905" s="556"/>
      <c r="N905" s="556"/>
      <c r="O905" s="556"/>
      <c r="P905" s="556"/>
      <c r="Q905" s="556"/>
      <c r="R905" s="556"/>
      <c r="S905" s="556"/>
      <c r="T905" s="556"/>
      <c r="U905" s="556"/>
      <c r="V905" s="556"/>
      <c r="W905" s="556"/>
      <c r="X905" s="556"/>
      <c r="Y905" s="556"/>
      <c r="Z905" s="556"/>
      <c r="AA905" s="556"/>
      <c r="AB905" s="556"/>
      <c r="AC905" s="556"/>
      <c r="AD905" s="557"/>
      <c r="AE905" s="557"/>
      <c r="AF905" s="557"/>
      <c r="AG905" s="557"/>
      <c r="AH905" s="557"/>
      <c r="AI905" s="557"/>
      <c r="AJ905" s="557"/>
      <c r="AK905" s="557"/>
      <c r="AL905" s="557"/>
      <c r="AM905" s="557"/>
      <c r="AN905" s="558"/>
      <c r="AP905" s="87" t="s">
        <v>859</v>
      </c>
      <c r="AT905" s="559" t="str">
        <f t="shared" ca="1" si="177"/>
        <v>AI</v>
      </c>
      <c r="AU905" s="559">
        <f t="shared" si="180"/>
        <v>875</v>
      </c>
      <c r="AV905" s="285" t="str">
        <f t="shared" ca="1" si="178"/>
        <v>AI875</v>
      </c>
      <c r="AW905" s="293">
        <f t="shared" si="175"/>
        <v>7</v>
      </c>
      <c r="AX905" s="285" t="str">
        <f t="shared" ca="1" si="181"/>
        <v>7. Ownership - Capital Costs</v>
      </c>
      <c r="AY905" s="293" t="s">
        <v>1570</v>
      </c>
      <c r="AZ905" s="285" t="s">
        <v>1614</v>
      </c>
      <c r="BA905" s="285">
        <v>2050</v>
      </c>
      <c r="BB905" s="285" t="str">
        <f t="shared" ca="1" si="179"/>
        <v>7_AI875_Major_maintenance_2050</v>
      </c>
      <c r="BC905" s="285" t="s">
        <v>574</v>
      </c>
      <c r="BD905" s="285"/>
      <c r="BE905" s="293" t="str">
        <f t="shared" si="176"/>
        <v>&gt;=0</v>
      </c>
      <c r="BF905" s="293" t="s">
        <v>84</v>
      </c>
      <c r="BG905" s="293" t="s">
        <v>84</v>
      </c>
    </row>
    <row r="906" spans="1:59" ht="13.5" hidden="1" thickBot="1">
      <c r="A906" s="197"/>
      <c r="B906" s="763"/>
      <c r="C906" s="242"/>
      <c r="D906" s="766"/>
      <c r="E906" s="556"/>
      <c r="F906" s="556"/>
      <c r="G906" s="556"/>
      <c r="H906" s="556"/>
      <c r="I906" s="556"/>
      <c r="J906" s="556"/>
      <c r="K906" s="556"/>
      <c r="L906" s="556"/>
      <c r="M906" s="556"/>
      <c r="N906" s="556"/>
      <c r="O906" s="556"/>
      <c r="P906" s="556"/>
      <c r="Q906" s="556"/>
      <c r="R906" s="556"/>
      <c r="S906" s="556"/>
      <c r="T906" s="556"/>
      <c r="U906" s="556"/>
      <c r="V906" s="556"/>
      <c r="W906" s="556"/>
      <c r="X906" s="556"/>
      <c r="Y906" s="556"/>
      <c r="Z906" s="556"/>
      <c r="AA906" s="556"/>
      <c r="AB906" s="556"/>
      <c r="AC906" s="556"/>
      <c r="AD906" s="557"/>
      <c r="AE906" s="557"/>
      <c r="AF906" s="557"/>
      <c r="AG906" s="557"/>
      <c r="AH906" s="557"/>
      <c r="AI906" s="557"/>
      <c r="AJ906" s="557"/>
      <c r="AK906" s="557"/>
      <c r="AL906" s="557"/>
      <c r="AM906" s="557"/>
      <c r="AN906" s="558"/>
      <c r="AP906" s="87" t="s">
        <v>859</v>
      </c>
      <c r="AT906" s="559" t="str">
        <f t="shared" ca="1" si="177"/>
        <v>AJ</v>
      </c>
      <c r="AU906" s="559">
        <f t="shared" si="180"/>
        <v>875</v>
      </c>
      <c r="AV906" s="285" t="str">
        <f t="shared" ca="1" si="178"/>
        <v>AJ875</v>
      </c>
      <c r="AW906" s="293">
        <f t="shared" si="175"/>
        <v>7</v>
      </c>
      <c r="AX906" s="285" t="str">
        <f t="shared" ca="1" si="181"/>
        <v>7. Ownership - Capital Costs</v>
      </c>
      <c r="AY906" s="293" t="s">
        <v>1570</v>
      </c>
      <c r="AZ906" s="285" t="s">
        <v>1614</v>
      </c>
      <c r="BA906" s="285">
        <v>2051</v>
      </c>
      <c r="BB906" s="285" t="str">
        <f t="shared" ca="1" si="179"/>
        <v>7_AJ875_Major_maintenance_2051</v>
      </c>
      <c r="BC906" s="285" t="s">
        <v>574</v>
      </c>
      <c r="BD906" s="285"/>
      <c r="BE906" s="293" t="str">
        <f t="shared" si="176"/>
        <v>&gt;=0</v>
      </c>
      <c r="BF906" s="293" t="s">
        <v>84</v>
      </c>
      <c r="BG906" s="293" t="s">
        <v>84</v>
      </c>
    </row>
    <row r="907" spans="1:59" ht="13.5" hidden="1" thickBot="1">
      <c r="A907" s="197"/>
      <c r="B907" s="763"/>
      <c r="C907" s="242"/>
      <c r="D907" s="766"/>
      <c r="E907" s="556"/>
      <c r="F907" s="556"/>
      <c r="G907" s="556"/>
      <c r="H907" s="556"/>
      <c r="I907" s="556"/>
      <c r="J907" s="556"/>
      <c r="K907" s="556"/>
      <c r="L907" s="556"/>
      <c r="M907" s="556"/>
      <c r="N907" s="556"/>
      <c r="O907" s="556"/>
      <c r="P907" s="556"/>
      <c r="Q907" s="556"/>
      <c r="R907" s="556"/>
      <c r="S907" s="556"/>
      <c r="T907" s="556"/>
      <c r="U907" s="556"/>
      <c r="V907" s="556"/>
      <c r="W907" s="556"/>
      <c r="X907" s="556"/>
      <c r="Y907" s="556"/>
      <c r="Z907" s="556"/>
      <c r="AA907" s="556"/>
      <c r="AB907" s="556"/>
      <c r="AC907" s="556"/>
      <c r="AD907" s="557"/>
      <c r="AE907" s="557"/>
      <c r="AF907" s="557"/>
      <c r="AG907" s="557"/>
      <c r="AH907" s="557"/>
      <c r="AI907" s="557"/>
      <c r="AJ907" s="557"/>
      <c r="AK907" s="557"/>
      <c r="AL907" s="557"/>
      <c r="AM907" s="557"/>
      <c r="AN907" s="558"/>
      <c r="AP907" s="87" t="s">
        <v>859</v>
      </c>
      <c r="AT907" s="559" t="str">
        <f t="shared" ca="1" si="177"/>
        <v>AK</v>
      </c>
      <c r="AU907" s="559">
        <f t="shared" si="180"/>
        <v>875</v>
      </c>
      <c r="AV907" s="285" t="str">
        <f t="shared" ca="1" si="178"/>
        <v>AK875</v>
      </c>
      <c r="AW907" s="293">
        <f t="shared" si="175"/>
        <v>7</v>
      </c>
      <c r="AX907" s="285" t="str">
        <f t="shared" ca="1" si="181"/>
        <v>7. Ownership - Capital Costs</v>
      </c>
      <c r="AY907" s="293" t="s">
        <v>1570</v>
      </c>
      <c r="AZ907" s="285" t="s">
        <v>1614</v>
      </c>
      <c r="BA907" s="285">
        <v>2052</v>
      </c>
      <c r="BB907" s="285" t="str">
        <f t="shared" ca="1" si="179"/>
        <v>7_AK875_Major_maintenance_2052</v>
      </c>
      <c r="BC907" s="285" t="s">
        <v>574</v>
      </c>
      <c r="BD907" s="285"/>
      <c r="BE907" s="293" t="str">
        <f t="shared" si="176"/>
        <v>&gt;=0</v>
      </c>
      <c r="BF907" s="293" t="s">
        <v>84</v>
      </c>
      <c r="BG907" s="293" t="s">
        <v>84</v>
      </c>
    </row>
    <row r="908" spans="1:59" ht="13.5" hidden="1" thickBot="1">
      <c r="A908" s="197"/>
      <c r="B908" s="763"/>
      <c r="C908" s="242"/>
      <c r="D908" s="766"/>
      <c r="E908" s="556"/>
      <c r="F908" s="556"/>
      <c r="G908" s="556"/>
      <c r="H908" s="556"/>
      <c r="I908" s="556"/>
      <c r="J908" s="556"/>
      <c r="K908" s="556"/>
      <c r="L908" s="556"/>
      <c r="M908" s="556"/>
      <c r="N908" s="556"/>
      <c r="O908" s="556"/>
      <c r="P908" s="556"/>
      <c r="Q908" s="556"/>
      <c r="R908" s="556"/>
      <c r="S908" s="556"/>
      <c r="T908" s="556"/>
      <c r="U908" s="556"/>
      <c r="V908" s="556"/>
      <c r="W908" s="556"/>
      <c r="X908" s="556"/>
      <c r="Y908" s="556"/>
      <c r="Z908" s="556"/>
      <c r="AA908" s="556"/>
      <c r="AB908" s="556"/>
      <c r="AC908" s="556"/>
      <c r="AD908" s="557"/>
      <c r="AE908" s="557"/>
      <c r="AF908" s="557"/>
      <c r="AG908" s="557"/>
      <c r="AH908" s="557"/>
      <c r="AI908" s="557"/>
      <c r="AJ908" s="557"/>
      <c r="AK908" s="557"/>
      <c r="AL908" s="557"/>
      <c r="AM908" s="557"/>
      <c r="AN908" s="558"/>
      <c r="AP908" s="87" t="s">
        <v>859</v>
      </c>
      <c r="AT908" s="559" t="str">
        <f t="shared" ca="1" si="177"/>
        <v>AL</v>
      </c>
      <c r="AU908" s="559">
        <f t="shared" si="180"/>
        <v>875</v>
      </c>
      <c r="AV908" s="285" t="str">
        <f t="shared" ca="1" si="178"/>
        <v>AL875</v>
      </c>
      <c r="AW908" s="293">
        <f t="shared" si="175"/>
        <v>7</v>
      </c>
      <c r="AX908" s="285" t="str">
        <f t="shared" ca="1" si="181"/>
        <v>7. Ownership - Capital Costs</v>
      </c>
      <c r="AY908" s="293" t="s">
        <v>1570</v>
      </c>
      <c r="AZ908" s="285" t="s">
        <v>1614</v>
      </c>
      <c r="BA908" s="285">
        <v>2053</v>
      </c>
      <c r="BB908" s="285" t="str">
        <f t="shared" ca="1" si="179"/>
        <v>7_AL875_Major_maintenance_2053</v>
      </c>
      <c r="BC908" s="285" t="s">
        <v>574</v>
      </c>
      <c r="BD908" s="285"/>
      <c r="BE908" s="293" t="str">
        <f t="shared" si="176"/>
        <v>&gt;=0</v>
      </c>
      <c r="BF908" s="293" t="s">
        <v>84</v>
      </c>
      <c r="BG908" s="293" t="s">
        <v>84</v>
      </c>
    </row>
    <row r="909" spans="1:59" ht="13.5" hidden="1" thickBot="1">
      <c r="A909" s="197"/>
      <c r="B909" s="763"/>
      <c r="C909" s="242"/>
      <c r="D909" s="766"/>
      <c r="E909" s="556"/>
      <c r="F909" s="556"/>
      <c r="G909" s="556"/>
      <c r="H909" s="556"/>
      <c r="I909" s="556"/>
      <c r="J909" s="556"/>
      <c r="K909" s="556"/>
      <c r="L909" s="556"/>
      <c r="M909" s="556"/>
      <c r="N909" s="556"/>
      <c r="O909" s="556"/>
      <c r="P909" s="556"/>
      <c r="Q909" s="556"/>
      <c r="R909" s="556"/>
      <c r="S909" s="556"/>
      <c r="T909" s="556"/>
      <c r="U909" s="556"/>
      <c r="V909" s="556"/>
      <c r="W909" s="556"/>
      <c r="X909" s="556"/>
      <c r="Y909" s="556"/>
      <c r="Z909" s="556"/>
      <c r="AA909" s="556"/>
      <c r="AB909" s="556"/>
      <c r="AC909" s="556"/>
      <c r="AD909" s="557"/>
      <c r="AE909" s="557"/>
      <c r="AF909" s="557"/>
      <c r="AG909" s="557"/>
      <c r="AH909" s="557"/>
      <c r="AI909" s="557"/>
      <c r="AJ909" s="557"/>
      <c r="AK909" s="557"/>
      <c r="AL909" s="557"/>
      <c r="AM909" s="557"/>
      <c r="AN909" s="558"/>
      <c r="AP909" s="87" t="s">
        <v>859</v>
      </c>
      <c r="AT909" s="559" t="str">
        <f t="shared" ca="1" si="177"/>
        <v>AM</v>
      </c>
      <c r="AU909" s="559">
        <f t="shared" si="180"/>
        <v>875</v>
      </c>
      <c r="AV909" s="285" t="str">
        <f t="shared" ca="1" si="178"/>
        <v>AM875</v>
      </c>
      <c r="AW909" s="293">
        <f t="shared" si="175"/>
        <v>7</v>
      </c>
      <c r="AX909" s="285" t="str">
        <f t="shared" ca="1" si="181"/>
        <v>7. Ownership - Capital Costs</v>
      </c>
      <c r="AY909" s="293" t="s">
        <v>1570</v>
      </c>
      <c r="AZ909" s="285" t="s">
        <v>1614</v>
      </c>
      <c r="BA909" s="285">
        <v>2054</v>
      </c>
      <c r="BB909" s="285" t="str">
        <f t="shared" ca="1" si="179"/>
        <v>7_AM875_Major_maintenance_2054</v>
      </c>
      <c r="BC909" s="285" t="s">
        <v>574</v>
      </c>
      <c r="BD909" s="285"/>
      <c r="BE909" s="293" t="str">
        <f t="shared" si="176"/>
        <v>&gt;=0</v>
      </c>
      <c r="BF909" s="293" t="s">
        <v>84</v>
      </c>
      <c r="BG909" s="293" t="s">
        <v>84</v>
      </c>
    </row>
    <row r="910" spans="1:59" ht="13.5" hidden="1" thickBot="1">
      <c r="A910" s="197"/>
      <c r="B910" s="763"/>
      <c r="C910" s="242"/>
      <c r="D910" s="766"/>
      <c r="E910" s="556"/>
      <c r="F910" s="556"/>
      <c r="G910" s="556"/>
      <c r="H910" s="556"/>
      <c r="I910" s="556"/>
      <c r="J910" s="556"/>
      <c r="K910" s="556"/>
      <c r="L910" s="556"/>
      <c r="M910" s="556"/>
      <c r="N910" s="556"/>
      <c r="O910" s="556"/>
      <c r="P910" s="556"/>
      <c r="Q910" s="556"/>
      <c r="R910" s="556"/>
      <c r="S910" s="556"/>
      <c r="T910" s="556"/>
      <c r="U910" s="556"/>
      <c r="V910" s="556"/>
      <c r="W910" s="556"/>
      <c r="X910" s="556"/>
      <c r="Y910" s="556"/>
      <c r="Z910" s="556"/>
      <c r="AA910" s="556"/>
      <c r="AB910" s="556"/>
      <c r="AC910" s="556"/>
      <c r="AD910" s="557"/>
      <c r="AE910" s="557"/>
      <c r="AF910" s="557"/>
      <c r="AG910" s="557"/>
      <c r="AH910" s="557"/>
      <c r="AI910" s="557"/>
      <c r="AJ910" s="557"/>
      <c r="AK910" s="557"/>
      <c r="AL910" s="557"/>
      <c r="AM910" s="557"/>
      <c r="AN910" s="558"/>
      <c r="AP910" s="87" t="s">
        <v>859</v>
      </c>
      <c r="AT910" s="559" t="str">
        <f t="shared" ca="1" si="177"/>
        <v>AN</v>
      </c>
      <c r="AU910" s="559">
        <f t="shared" si="180"/>
        <v>875</v>
      </c>
      <c r="AV910" s="285" t="str">
        <f t="shared" ca="1" si="178"/>
        <v>AN875</v>
      </c>
      <c r="AW910" s="293">
        <v>7</v>
      </c>
      <c r="AX910" s="285" t="str">
        <f t="shared" ca="1" si="181"/>
        <v>7. Ownership - Capital Costs</v>
      </c>
      <c r="AY910" s="293" t="s">
        <v>1570</v>
      </c>
      <c r="AZ910" s="285" t="s">
        <v>1614</v>
      </c>
      <c r="BA910" s="285" t="s">
        <v>1572</v>
      </c>
      <c r="BB910" s="285" t="str">
        <f t="shared" ca="1" si="179"/>
        <v>7_AN875_Major_maintenance_Additional_Info</v>
      </c>
      <c r="BC910" s="293" t="s">
        <v>255</v>
      </c>
      <c r="BD910" s="293">
        <v>100</v>
      </c>
      <c r="BF910" s="293" t="s">
        <v>84</v>
      </c>
      <c r="BG910" s="293" t="s">
        <v>84</v>
      </c>
    </row>
    <row r="911" spans="1:59" ht="13.5" thickBot="1">
      <c r="A911" s="197">
        <f>+A875+1</f>
        <v>29</v>
      </c>
      <c r="B911" s="763"/>
      <c r="C911" s="242" t="s">
        <v>1615</v>
      </c>
      <c r="D911" s="766" t="s">
        <v>1569</v>
      </c>
      <c r="E911" s="540"/>
      <c r="F911" s="540"/>
      <c r="G911" s="540"/>
      <c r="H911" s="540"/>
      <c r="I911" s="540"/>
      <c r="J911" s="540"/>
      <c r="K911" s="540"/>
      <c r="L911" s="540"/>
      <c r="M911" s="540"/>
      <c r="N911" s="540"/>
      <c r="O911" s="540"/>
      <c r="P911" s="540"/>
      <c r="Q911" s="540"/>
      <c r="R911" s="540"/>
      <c r="S911" s="540"/>
      <c r="T911" s="540"/>
      <c r="U911" s="540"/>
      <c r="V911" s="540"/>
      <c r="W911" s="540"/>
      <c r="X911" s="540"/>
      <c r="Y911" s="540"/>
      <c r="Z911" s="540"/>
      <c r="AA911" s="540"/>
      <c r="AB911" s="540"/>
      <c r="AC911" s="540"/>
      <c r="AD911" s="541"/>
      <c r="AE911" s="541"/>
      <c r="AF911" s="541"/>
      <c r="AG911" s="541"/>
      <c r="AH911" s="541"/>
      <c r="AI911" s="541"/>
      <c r="AJ911" s="541"/>
      <c r="AK911" s="541"/>
      <c r="AL911" s="541"/>
      <c r="AM911" s="541"/>
      <c r="AN911" s="246"/>
      <c r="AR911" s="87" t="s">
        <v>40</v>
      </c>
      <c r="AS911" s="560" t="str">
        <f ca="1">SUBSTITUTE(CELL("address",E911),"$","")</f>
        <v>E911</v>
      </c>
      <c r="AT911" s="561" t="str">
        <f ca="1">CHAR(CODE(AS911))</f>
        <v>E</v>
      </c>
      <c r="AU911" s="561">
        <f>ROW(AS911)</f>
        <v>911</v>
      </c>
      <c r="AV911" s="562" t="str">
        <f ca="1">CONCATENATE(AT911&amp;AU911)</f>
        <v>E911</v>
      </c>
      <c r="AW911" s="555">
        <f t="shared" si="175"/>
        <v>7</v>
      </c>
      <c r="AX911" s="562" t="str">
        <f t="shared" ca="1" si="181"/>
        <v>7. Ownership - Capital Costs</v>
      </c>
      <c r="AY911" s="555" t="s">
        <v>1570</v>
      </c>
      <c r="AZ911" s="562" t="s">
        <v>1616</v>
      </c>
      <c r="BA911" s="562">
        <v>2020</v>
      </c>
      <c r="BB911" s="562" t="str">
        <f ca="1">AW911&amp;"_"&amp;AV911&amp;"_"&amp;AZ911&amp;"_"&amp;BA911</f>
        <v>7_E911_Combustion_inspection_2020</v>
      </c>
      <c r="BC911" s="562" t="s">
        <v>574</v>
      </c>
      <c r="BD911" s="562"/>
      <c r="BE911" s="555" t="str">
        <f t="shared" ref="BE911:BE945" si="182">"&gt;=0"</f>
        <v>&gt;=0</v>
      </c>
      <c r="BF911" s="555" t="s">
        <v>84</v>
      </c>
      <c r="BG911" s="555" t="s">
        <v>84</v>
      </c>
    </row>
    <row r="912" spans="1:59" ht="13.5" hidden="1" thickBot="1">
      <c r="A912" s="197"/>
      <c r="B912" s="763"/>
      <c r="C912" s="242"/>
      <c r="D912" s="766"/>
      <c r="E912" s="556"/>
      <c r="F912" s="556"/>
      <c r="G912" s="556"/>
      <c r="H912" s="556"/>
      <c r="I912" s="556"/>
      <c r="J912" s="556"/>
      <c r="K912" s="556"/>
      <c r="L912" s="556"/>
      <c r="M912" s="556"/>
      <c r="N912" s="556"/>
      <c r="O912" s="556"/>
      <c r="P912" s="556"/>
      <c r="Q912" s="556"/>
      <c r="R912" s="556"/>
      <c r="S912" s="556"/>
      <c r="T912" s="556"/>
      <c r="U912" s="556"/>
      <c r="V912" s="556"/>
      <c r="W912" s="556"/>
      <c r="X912" s="556"/>
      <c r="Y912" s="556"/>
      <c r="Z912" s="556"/>
      <c r="AA912" s="556"/>
      <c r="AB912" s="556"/>
      <c r="AC912" s="556"/>
      <c r="AD912" s="557"/>
      <c r="AE912" s="557"/>
      <c r="AF912" s="557"/>
      <c r="AG912" s="557"/>
      <c r="AH912" s="557"/>
      <c r="AI912" s="557"/>
      <c r="AJ912" s="557"/>
      <c r="AK912" s="557"/>
      <c r="AL912" s="557"/>
      <c r="AM912" s="557"/>
      <c r="AN912" s="558"/>
      <c r="AP912" s="87" t="s">
        <v>859</v>
      </c>
      <c r="AT912" s="559" t="str">
        <f t="shared" ref="AT912:AT946" ca="1" si="183">IF(AT911="Z","AA",IF(LEN(AT911)=1,CHAR(CODE(AT911)+1),IF(RIGHT(AT911,1)="Z",CHAR(CODE(LEFT(AT911,1))+1),LEFT(AT911,1))&amp;CHAR(65+MOD(CODE(RIGHT(AT911,1))+1-65,26))))</f>
        <v>F</v>
      </c>
      <c r="AU912" s="559">
        <f>AU911</f>
        <v>911</v>
      </c>
      <c r="AV912" s="285" t="str">
        <f t="shared" ref="AV912:AV946" ca="1" si="184">CONCATENATE(AT912&amp;AU912)</f>
        <v>F911</v>
      </c>
      <c r="AW912" s="293">
        <f t="shared" si="175"/>
        <v>7</v>
      </c>
      <c r="AX912" s="285" t="str">
        <f t="shared" ca="1" si="181"/>
        <v>7. Ownership - Capital Costs</v>
      </c>
      <c r="AY912" s="293" t="s">
        <v>1570</v>
      </c>
      <c r="AZ912" s="285" t="s">
        <v>1616</v>
      </c>
      <c r="BA912" s="285">
        <v>2021</v>
      </c>
      <c r="BB912" s="285" t="str">
        <f t="shared" ref="BB912:BB946" ca="1" si="185">AW912&amp;"_"&amp;AV912&amp;"_"&amp;AZ912&amp;"_"&amp;BA912</f>
        <v>7_F911_Combustion_inspection_2021</v>
      </c>
      <c r="BC912" s="285" t="s">
        <v>574</v>
      </c>
      <c r="BD912" s="285"/>
      <c r="BE912" s="293" t="str">
        <f t="shared" si="182"/>
        <v>&gt;=0</v>
      </c>
      <c r="BF912" s="293" t="s">
        <v>84</v>
      </c>
      <c r="BG912" s="293" t="s">
        <v>84</v>
      </c>
    </row>
    <row r="913" spans="1:59" ht="13.5" hidden="1" thickBot="1">
      <c r="A913" s="197"/>
      <c r="B913" s="763"/>
      <c r="C913" s="242"/>
      <c r="D913" s="766"/>
      <c r="E913" s="556"/>
      <c r="F913" s="556"/>
      <c r="G913" s="556"/>
      <c r="H913" s="556"/>
      <c r="I913" s="556"/>
      <c r="J913" s="556"/>
      <c r="K913" s="556"/>
      <c r="L913" s="556"/>
      <c r="M913" s="556"/>
      <c r="N913" s="556"/>
      <c r="O913" s="556"/>
      <c r="P913" s="556"/>
      <c r="Q913" s="556"/>
      <c r="R913" s="556"/>
      <c r="S913" s="556"/>
      <c r="T913" s="556"/>
      <c r="U913" s="556"/>
      <c r="V913" s="556"/>
      <c r="W913" s="556"/>
      <c r="X913" s="556"/>
      <c r="Y913" s="556"/>
      <c r="Z913" s="556"/>
      <c r="AA913" s="556"/>
      <c r="AB913" s="556"/>
      <c r="AC913" s="556"/>
      <c r="AD913" s="557"/>
      <c r="AE913" s="557"/>
      <c r="AF913" s="557"/>
      <c r="AG913" s="557"/>
      <c r="AH913" s="557"/>
      <c r="AI913" s="557"/>
      <c r="AJ913" s="557"/>
      <c r="AK913" s="557"/>
      <c r="AL913" s="557"/>
      <c r="AM913" s="557"/>
      <c r="AN913" s="558"/>
      <c r="AP913" s="87" t="s">
        <v>859</v>
      </c>
      <c r="AT913" s="559" t="str">
        <f t="shared" ca="1" si="183"/>
        <v>G</v>
      </c>
      <c r="AU913" s="559">
        <f t="shared" ref="AU913:AU946" si="186">AU912</f>
        <v>911</v>
      </c>
      <c r="AV913" s="285" t="str">
        <f t="shared" ca="1" si="184"/>
        <v>G911</v>
      </c>
      <c r="AW913" s="293">
        <f t="shared" si="175"/>
        <v>7</v>
      </c>
      <c r="AX913" s="285" t="str">
        <f t="shared" ca="1" si="181"/>
        <v>7. Ownership - Capital Costs</v>
      </c>
      <c r="AY913" s="293" t="s">
        <v>1570</v>
      </c>
      <c r="AZ913" s="285" t="s">
        <v>1616</v>
      </c>
      <c r="BA913" s="285">
        <v>2022</v>
      </c>
      <c r="BB913" s="285" t="str">
        <f t="shared" ca="1" si="185"/>
        <v>7_G911_Combustion_inspection_2022</v>
      </c>
      <c r="BC913" s="285" t="s">
        <v>574</v>
      </c>
      <c r="BD913" s="285"/>
      <c r="BE913" s="293" t="str">
        <f t="shared" si="182"/>
        <v>&gt;=0</v>
      </c>
      <c r="BF913" s="293" t="s">
        <v>84</v>
      </c>
      <c r="BG913" s="293" t="s">
        <v>84</v>
      </c>
    </row>
    <row r="914" spans="1:59" ht="13.5" hidden="1" thickBot="1">
      <c r="A914" s="197"/>
      <c r="B914" s="763"/>
      <c r="C914" s="242"/>
      <c r="D914" s="766"/>
      <c r="E914" s="556"/>
      <c r="F914" s="556"/>
      <c r="G914" s="556"/>
      <c r="H914" s="556"/>
      <c r="I914" s="556"/>
      <c r="J914" s="556"/>
      <c r="K914" s="556"/>
      <c r="L914" s="556"/>
      <c r="M914" s="556"/>
      <c r="N914" s="556"/>
      <c r="O914" s="556"/>
      <c r="P914" s="556"/>
      <c r="Q914" s="556"/>
      <c r="R914" s="556"/>
      <c r="S914" s="556"/>
      <c r="T914" s="556"/>
      <c r="U914" s="556"/>
      <c r="V914" s="556"/>
      <c r="W914" s="556"/>
      <c r="X914" s="556"/>
      <c r="Y914" s="556"/>
      <c r="Z914" s="556"/>
      <c r="AA914" s="556"/>
      <c r="AB914" s="556"/>
      <c r="AC914" s="556"/>
      <c r="AD914" s="557"/>
      <c r="AE914" s="557"/>
      <c r="AF914" s="557"/>
      <c r="AG914" s="557"/>
      <c r="AH914" s="557"/>
      <c r="AI914" s="557"/>
      <c r="AJ914" s="557"/>
      <c r="AK914" s="557"/>
      <c r="AL914" s="557"/>
      <c r="AM914" s="557"/>
      <c r="AN914" s="558"/>
      <c r="AP914" s="87" t="s">
        <v>859</v>
      </c>
      <c r="AT914" s="559" t="str">
        <f t="shared" ca="1" si="183"/>
        <v>H</v>
      </c>
      <c r="AU914" s="559">
        <f t="shared" si="186"/>
        <v>911</v>
      </c>
      <c r="AV914" s="285" t="str">
        <f t="shared" ca="1" si="184"/>
        <v>H911</v>
      </c>
      <c r="AW914" s="293">
        <f t="shared" si="175"/>
        <v>7</v>
      </c>
      <c r="AX914" s="285" t="str">
        <f t="shared" ca="1" si="181"/>
        <v>7. Ownership - Capital Costs</v>
      </c>
      <c r="AY914" s="293" t="s">
        <v>1570</v>
      </c>
      <c r="AZ914" s="285" t="s">
        <v>1616</v>
      </c>
      <c r="BA914" s="285">
        <v>2023</v>
      </c>
      <c r="BB914" s="285" t="str">
        <f t="shared" ca="1" si="185"/>
        <v>7_H911_Combustion_inspection_2023</v>
      </c>
      <c r="BC914" s="285" t="s">
        <v>574</v>
      </c>
      <c r="BD914" s="285"/>
      <c r="BE914" s="293" t="str">
        <f t="shared" si="182"/>
        <v>&gt;=0</v>
      </c>
      <c r="BF914" s="293" t="s">
        <v>84</v>
      </c>
      <c r="BG914" s="293" t="s">
        <v>84</v>
      </c>
    </row>
    <row r="915" spans="1:59" ht="13.5" hidden="1" thickBot="1">
      <c r="A915" s="197"/>
      <c r="B915" s="763"/>
      <c r="C915" s="242"/>
      <c r="D915" s="766"/>
      <c r="E915" s="556"/>
      <c r="F915" s="556"/>
      <c r="G915" s="556"/>
      <c r="H915" s="556"/>
      <c r="I915" s="556"/>
      <c r="J915" s="556"/>
      <c r="K915" s="556"/>
      <c r="L915" s="556"/>
      <c r="M915" s="556"/>
      <c r="N915" s="556"/>
      <c r="O915" s="556"/>
      <c r="P915" s="556"/>
      <c r="Q915" s="556"/>
      <c r="R915" s="556"/>
      <c r="S915" s="556"/>
      <c r="T915" s="556"/>
      <c r="U915" s="556"/>
      <c r="V915" s="556"/>
      <c r="W915" s="556"/>
      <c r="X915" s="556"/>
      <c r="Y915" s="556"/>
      <c r="Z915" s="556"/>
      <c r="AA915" s="556"/>
      <c r="AB915" s="556"/>
      <c r="AC915" s="556"/>
      <c r="AD915" s="557"/>
      <c r="AE915" s="557"/>
      <c r="AF915" s="557"/>
      <c r="AG915" s="557"/>
      <c r="AH915" s="557"/>
      <c r="AI915" s="557"/>
      <c r="AJ915" s="557"/>
      <c r="AK915" s="557"/>
      <c r="AL915" s="557"/>
      <c r="AM915" s="557"/>
      <c r="AN915" s="558"/>
      <c r="AP915" s="87" t="s">
        <v>859</v>
      </c>
      <c r="AT915" s="559" t="str">
        <f t="shared" ca="1" si="183"/>
        <v>I</v>
      </c>
      <c r="AU915" s="559">
        <f t="shared" si="186"/>
        <v>911</v>
      </c>
      <c r="AV915" s="285" t="str">
        <f t="shared" ca="1" si="184"/>
        <v>I911</v>
      </c>
      <c r="AW915" s="293">
        <f t="shared" si="175"/>
        <v>7</v>
      </c>
      <c r="AX915" s="285" t="str">
        <f t="shared" ca="1" si="181"/>
        <v>7. Ownership - Capital Costs</v>
      </c>
      <c r="AY915" s="293" t="s">
        <v>1570</v>
      </c>
      <c r="AZ915" s="285" t="s">
        <v>1616</v>
      </c>
      <c r="BA915" s="285">
        <v>2024</v>
      </c>
      <c r="BB915" s="285" t="str">
        <f t="shared" ca="1" si="185"/>
        <v>7_I911_Combustion_inspection_2024</v>
      </c>
      <c r="BC915" s="285" t="s">
        <v>574</v>
      </c>
      <c r="BD915" s="285"/>
      <c r="BE915" s="293" t="str">
        <f t="shared" si="182"/>
        <v>&gt;=0</v>
      </c>
      <c r="BF915" s="293" t="s">
        <v>84</v>
      </c>
      <c r="BG915" s="293" t="s">
        <v>84</v>
      </c>
    </row>
    <row r="916" spans="1:59" ht="13.5" hidden="1" thickBot="1">
      <c r="A916" s="197"/>
      <c r="B916" s="763"/>
      <c r="C916" s="242"/>
      <c r="D916" s="766"/>
      <c r="E916" s="556"/>
      <c r="F916" s="556"/>
      <c r="G916" s="556"/>
      <c r="H916" s="556"/>
      <c r="I916" s="556"/>
      <c r="J916" s="556"/>
      <c r="K916" s="556"/>
      <c r="L916" s="556"/>
      <c r="M916" s="556"/>
      <c r="N916" s="556"/>
      <c r="O916" s="556"/>
      <c r="P916" s="556"/>
      <c r="Q916" s="556"/>
      <c r="R916" s="556"/>
      <c r="S916" s="556"/>
      <c r="T916" s="556"/>
      <c r="U916" s="556"/>
      <c r="V916" s="556"/>
      <c r="W916" s="556"/>
      <c r="X916" s="556"/>
      <c r="Y916" s="556"/>
      <c r="Z916" s="556"/>
      <c r="AA916" s="556"/>
      <c r="AB916" s="556"/>
      <c r="AC916" s="556"/>
      <c r="AD916" s="557"/>
      <c r="AE916" s="557"/>
      <c r="AF916" s="557"/>
      <c r="AG916" s="557"/>
      <c r="AH916" s="557"/>
      <c r="AI916" s="557"/>
      <c r="AJ916" s="557"/>
      <c r="AK916" s="557"/>
      <c r="AL916" s="557"/>
      <c r="AM916" s="557"/>
      <c r="AN916" s="558"/>
      <c r="AP916" s="87" t="s">
        <v>859</v>
      </c>
      <c r="AT916" s="559" t="str">
        <f t="shared" ca="1" si="183"/>
        <v>J</v>
      </c>
      <c r="AU916" s="559">
        <f t="shared" si="186"/>
        <v>911</v>
      </c>
      <c r="AV916" s="285" t="str">
        <f t="shared" ca="1" si="184"/>
        <v>J911</v>
      </c>
      <c r="AW916" s="293">
        <f t="shared" si="175"/>
        <v>7</v>
      </c>
      <c r="AX916" s="285" t="str">
        <f t="shared" ca="1" si="181"/>
        <v>7. Ownership - Capital Costs</v>
      </c>
      <c r="AY916" s="293" t="s">
        <v>1570</v>
      </c>
      <c r="AZ916" s="285" t="s">
        <v>1616</v>
      </c>
      <c r="BA916" s="285">
        <v>2025</v>
      </c>
      <c r="BB916" s="285" t="str">
        <f t="shared" ca="1" si="185"/>
        <v>7_J911_Combustion_inspection_2025</v>
      </c>
      <c r="BC916" s="285" t="s">
        <v>574</v>
      </c>
      <c r="BD916" s="285"/>
      <c r="BE916" s="293" t="str">
        <f t="shared" si="182"/>
        <v>&gt;=0</v>
      </c>
      <c r="BF916" s="293" t="s">
        <v>84</v>
      </c>
      <c r="BG916" s="293" t="s">
        <v>84</v>
      </c>
    </row>
    <row r="917" spans="1:59" ht="13.5" hidden="1" thickBot="1">
      <c r="A917" s="197"/>
      <c r="B917" s="763"/>
      <c r="C917" s="242"/>
      <c r="D917" s="766"/>
      <c r="E917" s="556"/>
      <c r="F917" s="556"/>
      <c r="G917" s="556"/>
      <c r="H917" s="556"/>
      <c r="I917" s="556"/>
      <c r="J917" s="556"/>
      <c r="K917" s="556"/>
      <c r="L917" s="556"/>
      <c r="M917" s="556"/>
      <c r="N917" s="556"/>
      <c r="O917" s="556"/>
      <c r="P917" s="556"/>
      <c r="Q917" s="556"/>
      <c r="R917" s="556"/>
      <c r="S917" s="556"/>
      <c r="T917" s="556"/>
      <c r="U917" s="556"/>
      <c r="V917" s="556"/>
      <c r="W917" s="556"/>
      <c r="X917" s="556"/>
      <c r="Y917" s="556"/>
      <c r="Z917" s="556"/>
      <c r="AA917" s="556"/>
      <c r="AB917" s="556"/>
      <c r="AC917" s="556"/>
      <c r="AD917" s="557"/>
      <c r="AE917" s="557"/>
      <c r="AF917" s="557"/>
      <c r="AG917" s="557"/>
      <c r="AH917" s="557"/>
      <c r="AI917" s="557"/>
      <c r="AJ917" s="557"/>
      <c r="AK917" s="557"/>
      <c r="AL917" s="557"/>
      <c r="AM917" s="557"/>
      <c r="AN917" s="558"/>
      <c r="AP917" s="87" t="s">
        <v>859</v>
      </c>
      <c r="AT917" s="559" t="str">
        <f t="shared" ca="1" si="183"/>
        <v>K</v>
      </c>
      <c r="AU917" s="559">
        <f t="shared" si="186"/>
        <v>911</v>
      </c>
      <c r="AV917" s="285" t="str">
        <f t="shared" ca="1" si="184"/>
        <v>K911</v>
      </c>
      <c r="AW917" s="293">
        <f t="shared" si="175"/>
        <v>7</v>
      </c>
      <c r="AX917" s="285" t="str">
        <f t="shared" ca="1" si="181"/>
        <v>7. Ownership - Capital Costs</v>
      </c>
      <c r="AY917" s="293" t="s">
        <v>1570</v>
      </c>
      <c r="AZ917" s="285" t="s">
        <v>1616</v>
      </c>
      <c r="BA917" s="285">
        <v>2026</v>
      </c>
      <c r="BB917" s="285" t="str">
        <f t="shared" ca="1" si="185"/>
        <v>7_K911_Combustion_inspection_2026</v>
      </c>
      <c r="BC917" s="285" t="s">
        <v>574</v>
      </c>
      <c r="BD917" s="285"/>
      <c r="BE917" s="293" t="str">
        <f t="shared" si="182"/>
        <v>&gt;=0</v>
      </c>
      <c r="BF917" s="293" t="s">
        <v>84</v>
      </c>
      <c r="BG917" s="293" t="s">
        <v>84</v>
      </c>
    </row>
    <row r="918" spans="1:59" ht="13.5" hidden="1" thickBot="1">
      <c r="A918" s="197"/>
      <c r="B918" s="763"/>
      <c r="C918" s="242"/>
      <c r="D918" s="766"/>
      <c r="E918" s="556"/>
      <c r="F918" s="556"/>
      <c r="G918" s="556"/>
      <c r="H918" s="556"/>
      <c r="I918" s="556"/>
      <c r="J918" s="556"/>
      <c r="K918" s="556"/>
      <c r="L918" s="556"/>
      <c r="M918" s="556"/>
      <c r="N918" s="556"/>
      <c r="O918" s="556"/>
      <c r="P918" s="556"/>
      <c r="Q918" s="556"/>
      <c r="R918" s="556"/>
      <c r="S918" s="556"/>
      <c r="T918" s="556"/>
      <c r="U918" s="556"/>
      <c r="V918" s="556"/>
      <c r="W918" s="556"/>
      <c r="X918" s="556"/>
      <c r="Y918" s="556"/>
      <c r="Z918" s="556"/>
      <c r="AA918" s="556"/>
      <c r="AB918" s="556"/>
      <c r="AC918" s="556"/>
      <c r="AD918" s="557"/>
      <c r="AE918" s="557"/>
      <c r="AF918" s="557"/>
      <c r="AG918" s="557"/>
      <c r="AH918" s="557"/>
      <c r="AI918" s="557"/>
      <c r="AJ918" s="557"/>
      <c r="AK918" s="557"/>
      <c r="AL918" s="557"/>
      <c r="AM918" s="557"/>
      <c r="AN918" s="558"/>
      <c r="AP918" s="87" t="s">
        <v>859</v>
      </c>
      <c r="AT918" s="559" t="str">
        <f t="shared" ca="1" si="183"/>
        <v>L</v>
      </c>
      <c r="AU918" s="559">
        <f t="shared" si="186"/>
        <v>911</v>
      </c>
      <c r="AV918" s="285" t="str">
        <f t="shared" ca="1" si="184"/>
        <v>L911</v>
      </c>
      <c r="AW918" s="293">
        <f t="shared" si="175"/>
        <v>7</v>
      </c>
      <c r="AX918" s="285" t="str">
        <f t="shared" ca="1" si="181"/>
        <v>7. Ownership - Capital Costs</v>
      </c>
      <c r="AY918" s="293" t="s">
        <v>1570</v>
      </c>
      <c r="AZ918" s="285" t="s">
        <v>1616</v>
      </c>
      <c r="BA918" s="285">
        <v>2027</v>
      </c>
      <c r="BB918" s="285" t="str">
        <f t="shared" ca="1" si="185"/>
        <v>7_L911_Combustion_inspection_2027</v>
      </c>
      <c r="BC918" s="285" t="s">
        <v>574</v>
      </c>
      <c r="BD918" s="285"/>
      <c r="BE918" s="293" t="str">
        <f t="shared" si="182"/>
        <v>&gt;=0</v>
      </c>
      <c r="BF918" s="293" t="s">
        <v>84</v>
      </c>
      <c r="BG918" s="293" t="s">
        <v>84</v>
      </c>
    </row>
    <row r="919" spans="1:59" ht="13.5" hidden="1" thickBot="1">
      <c r="A919" s="197"/>
      <c r="B919" s="763"/>
      <c r="C919" s="242"/>
      <c r="D919" s="766"/>
      <c r="E919" s="556"/>
      <c r="F919" s="556"/>
      <c r="G919" s="556"/>
      <c r="H919" s="556"/>
      <c r="I919" s="556"/>
      <c r="J919" s="556"/>
      <c r="K919" s="556"/>
      <c r="L919" s="556"/>
      <c r="M919" s="556"/>
      <c r="N919" s="556"/>
      <c r="O919" s="556"/>
      <c r="P919" s="556"/>
      <c r="Q919" s="556"/>
      <c r="R919" s="556"/>
      <c r="S919" s="556"/>
      <c r="T919" s="556"/>
      <c r="U919" s="556"/>
      <c r="V919" s="556"/>
      <c r="W919" s="556"/>
      <c r="X919" s="556"/>
      <c r="Y919" s="556"/>
      <c r="Z919" s="556"/>
      <c r="AA919" s="556"/>
      <c r="AB919" s="556"/>
      <c r="AC919" s="556"/>
      <c r="AD919" s="557"/>
      <c r="AE919" s="557"/>
      <c r="AF919" s="557"/>
      <c r="AG919" s="557"/>
      <c r="AH919" s="557"/>
      <c r="AI919" s="557"/>
      <c r="AJ919" s="557"/>
      <c r="AK919" s="557"/>
      <c r="AL919" s="557"/>
      <c r="AM919" s="557"/>
      <c r="AN919" s="558"/>
      <c r="AP919" s="87" t="s">
        <v>859</v>
      </c>
      <c r="AT919" s="559" t="str">
        <f t="shared" ca="1" si="183"/>
        <v>M</v>
      </c>
      <c r="AU919" s="559">
        <f t="shared" si="186"/>
        <v>911</v>
      </c>
      <c r="AV919" s="285" t="str">
        <f t="shared" ca="1" si="184"/>
        <v>M911</v>
      </c>
      <c r="AW919" s="293">
        <f t="shared" si="175"/>
        <v>7</v>
      </c>
      <c r="AX919" s="285" t="str">
        <f t="shared" ca="1" si="181"/>
        <v>7. Ownership - Capital Costs</v>
      </c>
      <c r="AY919" s="293" t="s">
        <v>1570</v>
      </c>
      <c r="AZ919" s="285" t="s">
        <v>1616</v>
      </c>
      <c r="BA919" s="285">
        <v>2028</v>
      </c>
      <c r="BB919" s="285" t="str">
        <f t="shared" ca="1" si="185"/>
        <v>7_M911_Combustion_inspection_2028</v>
      </c>
      <c r="BC919" s="285" t="s">
        <v>574</v>
      </c>
      <c r="BD919" s="285"/>
      <c r="BE919" s="293" t="str">
        <f t="shared" si="182"/>
        <v>&gt;=0</v>
      </c>
      <c r="BF919" s="293" t="s">
        <v>84</v>
      </c>
      <c r="BG919" s="293" t="s">
        <v>84</v>
      </c>
    </row>
    <row r="920" spans="1:59" ht="13.5" hidden="1" thickBot="1">
      <c r="A920" s="197"/>
      <c r="B920" s="763"/>
      <c r="C920" s="242"/>
      <c r="D920" s="766"/>
      <c r="E920" s="556"/>
      <c r="F920" s="556"/>
      <c r="G920" s="556"/>
      <c r="H920" s="556"/>
      <c r="I920" s="556"/>
      <c r="J920" s="556"/>
      <c r="K920" s="556"/>
      <c r="L920" s="556"/>
      <c r="M920" s="556"/>
      <c r="N920" s="556"/>
      <c r="O920" s="556"/>
      <c r="P920" s="556"/>
      <c r="Q920" s="556"/>
      <c r="R920" s="556"/>
      <c r="S920" s="556"/>
      <c r="T920" s="556"/>
      <c r="U920" s="556"/>
      <c r="V920" s="556"/>
      <c r="W920" s="556"/>
      <c r="X920" s="556"/>
      <c r="Y920" s="556"/>
      <c r="Z920" s="556"/>
      <c r="AA920" s="556"/>
      <c r="AB920" s="556"/>
      <c r="AC920" s="556"/>
      <c r="AD920" s="557"/>
      <c r="AE920" s="557"/>
      <c r="AF920" s="557"/>
      <c r="AG920" s="557"/>
      <c r="AH920" s="557"/>
      <c r="AI920" s="557"/>
      <c r="AJ920" s="557"/>
      <c r="AK920" s="557"/>
      <c r="AL920" s="557"/>
      <c r="AM920" s="557"/>
      <c r="AN920" s="558"/>
      <c r="AP920" s="87" t="s">
        <v>859</v>
      </c>
      <c r="AT920" s="559" t="str">
        <f t="shared" ca="1" si="183"/>
        <v>N</v>
      </c>
      <c r="AU920" s="559">
        <f t="shared" si="186"/>
        <v>911</v>
      </c>
      <c r="AV920" s="285" t="str">
        <f t="shared" ca="1" si="184"/>
        <v>N911</v>
      </c>
      <c r="AW920" s="293">
        <f t="shared" si="175"/>
        <v>7</v>
      </c>
      <c r="AX920" s="285" t="str">
        <f t="shared" ca="1" si="181"/>
        <v>7. Ownership - Capital Costs</v>
      </c>
      <c r="AY920" s="293" t="s">
        <v>1570</v>
      </c>
      <c r="AZ920" s="285" t="s">
        <v>1616</v>
      </c>
      <c r="BA920" s="285">
        <v>2029</v>
      </c>
      <c r="BB920" s="285" t="str">
        <f t="shared" ca="1" si="185"/>
        <v>7_N911_Combustion_inspection_2029</v>
      </c>
      <c r="BC920" s="285" t="s">
        <v>574</v>
      </c>
      <c r="BD920" s="285"/>
      <c r="BE920" s="293" t="str">
        <f t="shared" si="182"/>
        <v>&gt;=0</v>
      </c>
      <c r="BF920" s="293" t="s">
        <v>84</v>
      </c>
      <c r="BG920" s="293" t="s">
        <v>84</v>
      </c>
    </row>
    <row r="921" spans="1:59" ht="13.5" hidden="1" thickBot="1">
      <c r="A921" s="197"/>
      <c r="B921" s="763"/>
      <c r="C921" s="242"/>
      <c r="D921" s="766"/>
      <c r="E921" s="556"/>
      <c r="F921" s="556"/>
      <c r="G921" s="556"/>
      <c r="H921" s="556"/>
      <c r="I921" s="556"/>
      <c r="J921" s="556"/>
      <c r="K921" s="556"/>
      <c r="L921" s="556"/>
      <c r="M921" s="556"/>
      <c r="N921" s="556"/>
      <c r="O921" s="556"/>
      <c r="P921" s="556"/>
      <c r="Q921" s="556"/>
      <c r="R921" s="556"/>
      <c r="S921" s="556"/>
      <c r="T921" s="556"/>
      <c r="U921" s="556"/>
      <c r="V921" s="556"/>
      <c r="W921" s="556"/>
      <c r="X921" s="556"/>
      <c r="Y921" s="556"/>
      <c r="Z921" s="556"/>
      <c r="AA921" s="556"/>
      <c r="AB921" s="556"/>
      <c r="AC921" s="556"/>
      <c r="AD921" s="557"/>
      <c r="AE921" s="557"/>
      <c r="AF921" s="557"/>
      <c r="AG921" s="557"/>
      <c r="AH921" s="557"/>
      <c r="AI921" s="557"/>
      <c r="AJ921" s="557"/>
      <c r="AK921" s="557"/>
      <c r="AL921" s="557"/>
      <c r="AM921" s="557"/>
      <c r="AN921" s="558"/>
      <c r="AP921" s="87" t="s">
        <v>859</v>
      </c>
      <c r="AT921" s="559" t="str">
        <f t="shared" ca="1" si="183"/>
        <v>O</v>
      </c>
      <c r="AU921" s="559">
        <f t="shared" si="186"/>
        <v>911</v>
      </c>
      <c r="AV921" s="285" t="str">
        <f t="shared" ca="1" si="184"/>
        <v>O911</v>
      </c>
      <c r="AW921" s="293">
        <f t="shared" si="175"/>
        <v>7</v>
      </c>
      <c r="AX921" s="285" t="str">
        <f t="shared" ca="1" si="181"/>
        <v>7. Ownership - Capital Costs</v>
      </c>
      <c r="AY921" s="293" t="s">
        <v>1570</v>
      </c>
      <c r="AZ921" s="285" t="s">
        <v>1616</v>
      </c>
      <c r="BA921" s="285">
        <v>2030</v>
      </c>
      <c r="BB921" s="285" t="str">
        <f t="shared" ca="1" si="185"/>
        <v>7_O911_Combustion_inspection_2030</v>
      </c>
      <c r="BC921" s="285" t="s">
        <v>574</v>
      </c>
      <c r="BD921" s="285"/>
      <c r="BE921" s="293" t="str">
        <f t="shared" si="182"/>
        <v>&gt;=0</v>
      </c>
      <c r="BF921" s="293" t="s">
        <v>84</v>
      </c>
      <c r="BG921" s="293" t="s">
        <v>84</v>
      </c>
    </row>
    <row r="922" spans="1:59" ht="13.5" hidden="1" thickBot="1">
      <c r="A922" s="197"/>
      <c r="B922" s="763"/>
      <c r="C922" s="242"/>
      <c r="D922" s="766"/>
      <c r="E922" s="556"/>
      <c r="F922" s="556"/>
      <c r="G922" s="556"/>
      <c r="H922" s="556"/>
      <c r="I922" s="556"/>
      <c r="J922" s="556"/>
      <c r="K922" s="556"/>
      <c r="L922" s="556"/>
      <c r="M922" s="556"/>
      <c r="N922" s="556"/>
      <c r="O922" s="556"/>
      <c r="P922" s="556"/>
      <c r="Q922" s="556"/>
      <c r="R922" s="556"/>
      <c r="S922" s="556"/>
      <c r="T922" s="556"/>
      <c r="U922" s="556"/>
      <c r="V922" s="556"/>
      <c r="W922" s="556"/>
      <c r="X922" s="556"/>
      <c r="Y922" s="556"/>
      <c r="Z922" s="556"/>
      <c r="AA922" s="556"/>
      <c r="AB922" s="556"/>
      <c r="AC922" s="556"/>
      <c r="AD922" s="557"/>
      <c r="AE922" s="557"/>
      <c r="AF922" s="557"/>
      <c r="AG922" s="557"/>
      <c r="AH922" s="557"/>
      <c r="AI922" s="557"/>
      <c r="AJ922" s="557"/>
      <c r="AK922" s="557"/>
      <c r="AL922" s="557"/>
      <c r="AM922" s="557"/>
      <c r="AN922" s="558"/>
      <c r="AP922" s="87" t="s">
        <v>859</v>
      </c>
      <c r="AT922" s="559" t="str">
        <f t="shared" ca="1" si="183"/>
        <v>P</v>
      </c>
      <c r="AU922" s="559">
        <f t="shared" si="186"/>
        <v>911</v>
      </c>
      <c r="AV922" s="285" t="str">
        <f t="shared" ca="1" si="184"/>
        <v>P911</v>
      </c>
      <c r="AW922" s="293">
        <f t="shared" si="175"/>
        <v>7</v>
      </c>
      <c r="AX922" s="285" t="str">
        <f t="shared" ca="1" si="181"/>
        <v>7. Ownership - Capital Costs</v>
      </c>
      <c r="AY922" s="293" t="s">
        <v>1570</v>
      </c>
      <c r="AZ922" s="285" t="s">
        <v>1616</v>
      </c>
      <c r="BA922" s="285">
        <v>2031</v>
      </c>
      <c r="BB922" s="285" t="str">
        <f t="shared" ca="1" si="185"/>
        <v>7_P911_Combustion_inspection_2031</v>
      </c>
      <c r="BC922" s="285" t="s">
        <v>574</v>
      </c>
      <c r="BD922" s="285"/>
      <c r="BE922" s="293" t="str">
        <f t="shared" si="182"/>
        <v>&gt;=0</v>
      </c>
      <c r="BF922" s="293" t="s">
        <v>84</v>
      </c>
      <c r="BG922" s="293" t="s">
        <v>84</v>
      </c>
    </row>
    <row r="923" spans="1:59" ht="13.5" hidden="1" thickBot="1">
      <c r="A923" s="197"/>
      <c r="B923" s="763"/>
      <c r="C923" s="242"/>
      <c r="D923" s="766"/>
      <c r="E923" s="556"/>
      <c r="F923" s="556"/>
      <c r="G923" s="556"/>
      <c r="H923" s="556"/>
      <c r="I923" s="556"/>
      <c r="J923" s="556"/>
      <c r="K923" s="556"/>
      <c r="L923" s="556"/>
      <c r="M923" s="556"/>
      <c r="N923" s="556"/>
      <c r="O923" s="556"/>
      <c r="P923" s="556"/>
      <c r="Q923" s="556"/>
      <c r="R923" s="556"/>
      <c r="S923" s="556"/>
      <c r="T923" s="556"/>
      <c r="U923" s="556"/>
      <c r="V923" s="556"/>
      <c r="W923" s="556"/>
      <c r="X923" s="556"/>
      <c r="Y923" s="556"/>
      <c r="Z923" s="556"/>
      <c r="AA923" s="556"/>
      <c r="AB923" s="556"/>
      <c r="AC923" s="556"/>
      <c r="AD923" s="557"/>
      <c r="AE923" s="557"/>
      <c r="AF923" s="557"/>
      <c r="AG923" s="557"/>
      <c r="AH923" s="557"/>
      <c r="AI923" s="557"/>
      <c r="AJ923" s="557"/>
      <c r="AK923" s="557"/>
      <c r="AL923" s="557"/>
      <c r="AM923" s="557"/>
      <c r="AN923" s="558"/>
      <c r="AP923" s="87" t="s">
        <v>859</v>
      </c>
      <c r="AT923" s="559" t="str">
        <f t="shared" ca="1" si="183"/>
        <v>Q</v>
      </c>
      <c r="AU923" s="559">
        <f t="shared" si="186"/>
        <v>911</v>
      </c>
      <c r="AV923" s="285" t="str">
        <f t="shared" ca="1" si="184"/>
        <v>Q911</v>
      </c>
      <c r="AW923" s="293">
        <f t="shared" si="175"/>
        <v>7</v>
      </c>
      <c r="AX923" s="285" t="str">
        <f t="shared" ca="1" si="181"/>
        <v>7. Ownership - Capital Costs</v>
      </c>
      <c r="AY923" s="293" t="s">
        <v>1570</v>
      </c>
      <c r="AZ923" s="285" t="s">
        <v>1616</v>
      </c>
      <c r="BA923" s="285">
        <v>2032</v>
      </c>
      <c r="BB923" s="285" t="str">
        <f t="shared" ca="1" si="185"/>
        <v>7_Q911_Combustion_inspection_2032</v>
      </c>
      <c r="BC923" s="285" t="s">
        <v>574</v>
      </c>
      <c r="BD923" s="285"/>
      <c r="BE923" s="293" t="str">
        <f t="shared" si="182"/>
        <v>&gt;=0</v>
      </c>
      <c r="BF923" s="293" t="s">
        <v>84</v>
      </c>
      <c r="BG923" s="293" t="s">
        <v>84</v>
      </c>
    </row>
    <row r="924" spans="1:59" ht="13.5" hidden="1" thickBot="1">
      <c r="A924" s="197"/>
      <c r="B924" s="763"/>
      <c r="C924" s="242"/>
      <c r="D924" s="766"/>
      <c r="E924" s="556"/>
      <c r="F924" s="556"/>
      <c r="G924" s="556"/>
      <c r="H924" s="556"/>
      <c r="I924" s="556"/>
      <c r="J924" s="556"/>
      <c r="K924" s="556"/>
      <c r="L924" s="556"/>
      <c r="M924" s="556"/>
      <c r="N924" s="556"/>
      <c r="O924" s="556"/>
      <c r="P924" s="556"/>
      <c r="Q924" s="556"/>
      <c r="R924" s="556"/>
      <c r="S924" s="556"/>
      <c r="T924" s="556"/>
      <c r="U924" s="556"/>
      <c r="V924" s="556"/>
      <c r="W924" s="556"/>
      <c r="X924" s="556"/>
      <c r="Y924" s="556"/>
      <c r="Z924" s="556"/>
      <c r="AA924" s="556"/>
      <c r="AB924" s="556"/>
      <c r="AC924" s="556"/>
      <c r="AD924" s="557"/>
      <c r="AE924" s="557"/>
      <c r="AF924" s="557"/>
      <c r="AG924" s="557"/>
      <c r="AH924" s="557"/>
      <c r="AI924" s="557"/>
      <c r="AJ924" s="557"/>
      <c r="AK924" s="557"/>
      <c r="AL924" s="557"/>
      <c r="AM924" s="557"/>
      <c r="AN924" s="558"/>
      <c r="AP924" s="87" t="s">
        <v>859</v>
      </c>
      <c r="AT924" s="559" t="str">
        <f t="shared" ca="1" si="183"/>
        <v>R</v>
      </c>
      <c r="AU924" s="559">
        <f t="shared" si="186"/>
        <v>911</v>
      </c>
      <c r="AV924" s="285" t="str">
        <f t="shared" ca="1" si="184"/>
        <v>R911</v>
      </c>
      <c r="AW924" s="293">
        <f t="shared" si="175"/>
        <v>7</v>
      </c>
      <c r="AX924" s="285" t="str">
        <f t="shared" ca="1" si="181"/>
        <v>7. Ownership - Capital Costs</v>
      </c>
      <c r="AY924" s="293" t="s">
        <v>1570</v>
      </c>
      <c r="AZ924" s="285" t="s">
        <v>1616</v>
      </c>
      <c r="BA924" s="285">
        <v>2033</v>
      </c>
      <c r="BB924" s="285" t="str">
        <f t="shared" ca="1" si="185"/>
        <v>7_R911_Combustion_inspection_2033</v>
      </c>
      <c r="BC924" s="285" t="s">
        <v>574</v>
      </c>
      <c r="BD924" s="285"/>
      <c r="BE924" s="293" t="str">
        <f t="shared" si="182"/>
        <v>&gt;=0</v>
      </c>
      <c r="BF924" s="293" t="s">
        <v>84</v>
      </c>
      <c r="BG924" s="293" t="s">
        <v>84</v>
      </c>
    </row>
    <row r="925" spans="1:59" ht="13.5" hidden="1" thickBot="1">
      <c r="A925" s="197"/>
      <c r="B925" s="763"/>
      <c r="C925" s="242"/>
      <c r="D925" s="766"/>
      <c r="E925" s="556"/>
      <c r="F925" s="556"/>
      <c r="G925" s="556"/>
      <c r="H925" s="556"/>
      <c r="I925" s="556"/>
      <c r="J925" s="556"/>
      <c r="K925" s="556"/>
      <c r="L925" s="556"/>
      <c r="M925" s="556"/>
      <c r="N925" s="556"/>
      <c r="O925" s="556"/>
      <c r="P925" s="556"/>
      <c r="Q925" s="556"/>
      <c r="R925" s="556"/>
      <c r="S925" s="556"/>
      <c r="T925" s="556"/>
      <c r="U925" s="556"/>
      <c r="V925" s="556"/>
      <c r="W925" s="556"/>
      <c r="X925" s="556"/>
      <c r="Y925" s="556"/>
      <c r="Z925" s="556"/>
      <c r="AA925" s="556"/>
      <c r="AB925" s="556"/>
      <c r="AC925" s="556"/>
      <c r="AD925" s="557"/>
      <c r="AE925" s="557"/>
      <c r="AF925" s="557"/>
      <c r="AG925" s="557"/>
      <c r="AH925" s="557"/>
      <c r="AI925" s="557"/>
      <c r="AJ925" s="557"/>
      <c r="AK925" s="557"/>
      <c r="AL925" s="557"/>
      <c r="AM925" s="557"/>
      <c r="AN925" s="558"/>
      <c r="AP925" s="87" t="s">
        <v>859</v>
      </c>
      <c r="AT925" s="559" t="str">
        <f t="shared" ca="1" si="183"/>
        <v>S</v>
      </c>
      <c r="AU925" s="559">
        <f t="shared" si="186"/>
        <v>911</v>
      </c>
      <c r="AV925" s="285" t="str">
        <f t="shared" ca="1" si="184"/>
        <v>S911</v>
      </c>
      <c r="AW925" s="293">
        <f t="shared" si="175"/>
        <v>7</v>
      </c>
      <c r="AX925" s="285" t="str">
        <f t="shared" ca="1" si="181"/>
        <v>7. Ownership - Capital Costs</v>
      </c>
      <c r="AY925" s="293" t="s">
        <v>1570</v>
      </c>
      <c r="AZ925" s="285" t="s">
        <v>1616</v>
      </c>
      <c r="BA925" s="285">
        <v>2034</v>
      </c>
      <c r="BB925" s="285" t="str">
        <f t="shared" ca="1" si="185"/>
        <v>7_S911_Combustion_inspection_2034</v>
      </c>
      <c r="BC925" s="285" t="s">
        <v>574</v>
      </c>
      <c r="BD925" s="285"/>
      <c r="BE925" s="293" t="str">
        <f t="shared" si="182"/>
        <v>&gt;=0</v>
      </c>
      <c r="BF925" s="293" t="s">
        <v>84</v>
      </c>
      <c r="BG925" s="293" t="s">
        <v>84</v>
      </c>
    </row>
    <row r="926" spans="1:59" ht="13.5" hidden="1" thickBot="1">
      <c r="A926" s="197"/>
      <c r="B926" s="763"/>
      <c r="C926" s="242"/>
      <c r="D926" s="766"/>
      <c r="E926" s="556"/>
      <c r="F926" s="556"/>
      <c r="G926" s="556"/>
      <c r="H926" s="556"/>
      <c r="I926" s="556"/>
      <c r="J926" s="556"/>
      <c r="K926" s="556"/>
      <c r="L926" s="556"/>
      <c r="M926" s="556"/>
      <c r="N926" s="556"/>
      <c r="O926" s="556"/>
      <c r="P926" s="556"/>
      <c r="Q926" s="556"/>
      <c r="R926" s="556"/>
      <c r="S926" s="556"/>
      <c r="T926" s="556"/>
      <c r="U926" s="556"/>
      <c r="V926" s="556"/>
      <c r="W926" s="556"/>
      <c r="X926" s="556"/>
      <c r="Y926" s="556"/>
      <c r="Z926" s="556"/>
      <c r="AA926" s="556"/>
      <c r="AB926" s="556"/>
      <c r="AC926" s="556"/>
      <c r="AD926" s="557"/>
      <c r="AE926" s="557"/>
      <c r="AF926" s="557"/>
      <c r="AG926" s="557"/>
      <c r="AH926" s="557"/>
      <c r="AI926" s="557"/>
      <c r="AJ926" s="557"/>
      <c r="AK926" s="557"/>
      <c r="AL926" s="557"/>
      <c r="AM926" s="557"/>
      <c r="AN926" s="558"/>
      <c r="AP926" s="87" t="s">
        <v>859</v>
      </c>
      <c r="AT926" s="559" t="str">
        <f t="shared" ca="1" si="183"/>
        <v>T</v>
      </c>
      <c r="AU926" s="559">
        <f t="shared" si="186"/>
        <v>911</v>
      </c>
      <c r="AV926" s="285" t="str">
        <f t="shared" ca="1" si="184"/>
        <v>T911</v>
      </c>
      <c r="AW926" s="293">
        <f t="shared" si="175"/>
        <v>7</v>
      </c>
      <c r="AX926" s="285" t="str">
        <f t="shared" ca="1" si="181"/>
        <v>7. Ownership - Capital Costs</v>
      </c>
      <c r="AY926" s="293" t="s">
        <v>1570</v>
      </c>
      <c r="AZ926" s="285" t="s">
        <v>1616</v>
      </c>
      <c r="BA926" s="285">
        <v>2035</v>
      </c>
      <c r="BB926" s="285" t="str">
        <f t="shared" ca="1" si="185"/>
        <v>7_T911_Combustion_inspection_2035</v>
      </c>
      <c r="BC926" s="285" t="s">
        <v>574</v>
      </c>
      <c r="BD926" s="285"/>
      <c r="BE926" s="293" t="str">
        <f t="shared" si="182"/>
        <v>&gt;=0</v>
      </c>
      <c r="BF926" s="293" t="s">
        <v>84</v>
      </c>
      <c r="BG926" s="293" t="s">
        <v>84</v>
      </c>
    </row>
    <row r="927" spans="1:59" ht="13.5" hidden="1" thickBot="1">
      <c r="A927" s="197"/>
      <c r="B927" s="763"/>
      <c r="C927" s="242"/>
      <c r="D927" s="766"/>
      <c r="E927" s="556"/>
      <c r="F927" s="556"/>
      <c r="G927" s="556"/>
      <c r="H927" s="556"/>
      <c r="I927" s="556"/>
      <c r="J927" s="556"/>
      <c r="K927" s="556"/>
      <c r="L927" s="556"/>
      <c r="M927" s="556"/>
      <c r="N927" s="556"/>
      <c r="O927" s="556"/>
      <c r="P927" s="556"/>
      <c r="Q927" s="556"/>
      <c r="R927" s="556"/>
      <c r="S927" s="556"/>
      <c r="T927" s="556"/>
      <c r="U927" s="556"/>
      <c r="V927" s="556"/>
      <c r="W927" s="556"/>
      <c r="X927" s="556"/>
      <c r="Y927" s="556"/>
      <c r="Z927" s="556"/>
      <c r="AA927" s="556"/>
      <c r="AB927" s="556"/>
      <c r="AC927" s="556"/>
      <c r="AD927" s="557"/>
      <c r="AE927" s="557"/>
      <c r="AF927" s="557"/>
      <c r="AG927" s="557"/>
      <c r="AH927" s="557"/>
      <c r="AI927" s="557"/>
      <c r="AJ927" s="557"/>
      <c r="AK927" s="557"/>
      <c r="AL927" s="557"/>
      <c r="AM927" s="557"/>
      <c r="AN927" s="558"/>
      <c r="AP927" s="87" t="s">
        <v>859</v>
      </c>
      <c r="AT927" s="559" t="str">
        <f t="shared" ca="1" si="183"/>
        <v>U</v>
      </c>
      <c r="AU927" s="559">
        <f t="shared" si="186"/>
        <v>911</v>
      </c>
      <c r="AV927" s="285" t="str">
        <f t="shared" ca="1" si="184"/>
        <v>U911</v>
      </c>
      <c r="AW927" s="293">
        <f t="shared" si="175"/>
        <v>7</v>
      </c>
      <c r="AX927" s="285" t="str">
        <f t="shared" ca="1" si="181"/>
        <v>7. Ownership - Capital Costs</v>
      </c>
      <c r="AY927" s="293" t="s">
        <v>1570</v>
      </c>
      <c r="AZ927" s="285" t="s">
        <v>1616</v>
      </c>
      <c r="BA927" s="285">
        <v>2036</v>
      </c>
      <c r="BB927" s="285" t="str">
        <f t="shared" ca="1" si="185"/>
        <v>7_U911_Combustion_inspection_2036</v>
      </c>
      <c r="BC927" s="285" t="s">
        <v>574</v>
      </c>
      <c r="BD927" s="285"/>
      <c r="BE927" s="293" t="str">
        <f t="shared" si="182"/>
        <v>&gt;=0</v>
      </c>
      <c r="BF927" s="293" t="s">
        <v>84</v>
      </c>
      <c r="BG927" s="293" t="s">
        <v>84</v>
      </c>
    </row>
    <row r="928" spans="1:59" ht="13.5" hidden="1" thickBot="1">
      <c r="A928" s="197"/>
      <c r="B928" s="763"/>
      <c r="C928" s="242"/>
      <c r="D928" s="766"/>
      <c r="E928" s="556"/>
      <c r="F928" s="556"/>
      <c r="G928" s="556"/>
      <c r="H928" s="556"/>
      <c r="I928" s="556"/>
      <c r="J928" s="556"/>
      <c r="K928" s="556"/>
      <c r="L928" s="556"/>
      <c r="M928" s="556"/>
      <c r="N928" s="556"/>
      <c r="O928" s="556"/>
      <c r="P928" s="556"/>
      <c r="Q928" s="556"/>
      <c r="R928" s="556"/>
      <c r="S928" s="556"/>
      <c r="T928" s="556"/>
      <c r="U928" s="556"/>
      <c r="V928" s="556"/>
      <c r="W928" s="556"/>
      <c r="X928" s="556"/>
      <c r="Y928" s="556"/>
      <c r="Z928" s="556"/>
      <c r="AA928" s="556"/>
      <c r="AB928" s="556"/>
      <c r="AC928" s="556"/>
      <c r="AD928" s="557"/>
      <c r="AE928" s="557"/>
      <c r="AF928" s="557"/>
      <c r="AG928" s="557"/>
      <c r="AH928" s="557"/>
      <c r="AI928" s="557"/>
      <c r="AJ928" s="557"/>
      <c r="AK928" s="557"/>
      <c r="AL928" s="557"/>
      <c r="AM928" s="557"/>
      <c r="AN928" s="558"/>
      <c r="AP928" s="87" t="s">
        <v>859</v>
      </c>
      <c r="AT928" s="559" t="str">
        <f t="shared" ca="1" si="183"/>
        <v>V</v>
      </c>
      <c r="AU928" s="559">
        <f t="shared" si="186"/>
        <v>911</v>
      </c>
      <c r="AV928" s="285" t="str">
        <f t="shared" ca="1" si="184"/>
        <v>V911</v>
      </c>
      <c r="AW928" s="293">
        <f t="shared" si="175"/>
        <v>7</v>
      </c>
      <c r="AX928" s="285" t="str">
        <f t="shared" ca="1" si="181"/>
        <v>7. Ownership - Capital Costs</v>
      </c>
      <c r="AY928" s="293" t="s">
        <v>1570</v>
      </c>
      <c r="AZ928" s="285" t="s">
        <v>1616</v>
      </c>
      <c r="BA928" s="285">
        <v>2037</v>
      </c>
      <c r="BB928" s="285" t="str">
        <f t="shared" ca="1" si="185"/>
        <v>7_V911_Combustion_inspection_2037</v>
      </c>
      <c r="BC928" s="285" t="s">
        <v>574</v>
      </c>
      <c r="BD928" s="285"/>
      <c r="BE928" s="293" t="str">
        <f t="shared" si="182"/>
        <v>&gt;=0</v>
      </c>
      <c r="BF928" s="293" t="s">
        <v>84</v>
      </c>
      <c r="BG928" s="293" t="s">
        <v>84</v>
      </c>
    </row>
    <row r="929" spans="1:59" ht="13.5" hidden="1" thickBot="1">
      <c r="A929" s="197"/>
      <c r="B929" s="763"/>
      <c r="C929" s="242"/>
      <c r="D929" s="766"/>
      <c r="E929" s="556"/>
      <c r="F929" s="556"/>
      <c r="G929" s="556"/>
      <c r="H929" s="556"/>
      <c r="I929" s="556"/>
      <c r="J929" s="556"/>
      <c r="K929" s="556"/>
      <c r="L929" s="556"/>
      <c r="M929" s="556"/>
      <c r="N929" s="556"/>
      <c r="O929" s="556"/>
      <c r="P929" s="556"/>
      <c r="Q929" s="556"/>
      <c r="R929" s="556"/>
      <c r="S929" s="556"/>
      <c r="T929" s="556"/>
      <c r="U929" s="556"/>
      <c r="V929" s="556"/>
      <c r="W929" s="556"/>
      <c r="X929" s="556"/>
      <c r="Y929" s="556"/>
      <c r="Z929" s="556"/>
      <c r="AA929" s="556"/>
      <c r="AB929" s="556"/>
      <c r="AC929" s="556"/>
      <c r="AD929" s="557"/>
      <c r="AE929" s="557"/>
      <c r="AF929" s="557"/>
      <c r="AG929" s="557"/>
      <c r="AH929" s="557"/>
      <c r="AI929" s="557"/>
      <c r="AJ929" s="557"/>
      <c r="AK929" s="557"/>
      <c r="AL929" s="557"/>
      <c r="AM929" s="557"/>
      <c r="AN929" s="558"/>
      <c r="AP929" s="87" t="s">
        <v>859</v>
      </c>
      <c r="AT929" s="559" t="str">
        <f t="shared" ca="1" si="183"/>
        <v>W</v>
      </c>
      <c r="AU929" s="559">
        <f t="shared" si="186"/>
        <v>911</v>
      </c>
      <c r="AV929" s="285" t="str">
        <f t="shared" ca="1" si="184"/>
        <v>W911</v>
      </c>
      <c r="AW929" s="293">
        <f t="shared" si="175"/>
        <v>7</v>
      </c>
      <c r="AX929" s="285" t="str">
        <f t="shared" ca="1" si="181"/>
        <v>7. Ownership - Capital Costs</v>
      </c>
      <c r="AY929" s="293" t="s">
        <v>1570</v>
      </c>
      <c r="AZ929" s="285" t="s">
        <v>1616</v>
      </c>
      <c r="BA929" s="285">
        <v>2038</v>
      </c>
      <c r="BB929" s="285" t="str">
        <f t="shared" ca="1" si="185"/>
        <v>7_W911_Combustion_inspection_2038</v>
      </c>
      <c r="BC929" s="285" t="s">
        <v>574</v>
      </c>
      <c r="BD929" s="285"/>
      <c r="BE929" s="293" t="str">
        <f t="shared" si="182"/>
        <v>&gt;=0</v>
      </c>
      <c r="BF929" s="293" t="s">
        <v>84</v>
      </c>
      <c r="BG929" s="293" t="s">
        <v>84</v>
      </c>
    </row>
    <row r="930" spans="1:59" ht="13.5" hidden="1" thickBot="1">
      <c r="A930" s="197"/>
      <c r="B930" s="763"/>
      <c r="C930" s="242"/>
      <c r="D930" s="766"/>
      <c r="E930" s="556"/>
      <c r="F930" s="556"/>
      <c r="G930" s="556"/>
      <c r="H930" s="556"/>
      <c r="I930" s="556"/>
      <c r="J930" s="556"/>
      <c r="K930" s="556"/>
      <c r="L930" s="556"/>
      <c r="M930" s="556"/>
      <c r="N930" s="556"/>
      <c r="O930" s="556"/>
      <c r="P930" s="556"/>
      <c r="Q930" s="556"/>
      <c r="R930" s="556"/>
      <c r="S930" s="556"/>
      <c r="T930" s="556"/>
      <c r="U930" s="556"/>
      <c r="V930" s="556"/>
      <c r="W930" s="556"/>
      <c r="X930" s="556"/>
      <c r="Y930" s="556"/>
      <c r="Z930" s="556"/>
      <c r="AA930" s="556"/>
      <c r="AB930" s="556"/>
      <c r="AC930" s="556"/>
      <c r="AD930" s="557"/>
      <c r="AE930" s="557"/>
      <c r="AF930" s="557"/>
      <c r="AG930" s="557"/>
      <c r="AH930" s="557"/>
      <c r="AI930" s="557"/>
      <c r="AJ930" s="557"/>
      <c r="AK930" s="557"/>
      <c r="AL930" s="557"/>
      <c r="AM930" s="557"/>
      <c r="AN930" s="558"/>
      <c r="AP930" s="87" t="s">
        <v>859</v>
      </c>
      <c r="AT930" s="559" t="str">
        <f t="shared" ca="1" si="183"/>
        <v>X</v>
      </c>
      <c r="AU930" s="559">
        <f t="shared" si="186"/>
        <v>911</v>
      </c>
      <c r="AV930" s="285" t="str">
        <f t="shared" ca="1" si="184"/>
        <v>X911</v>
      </c>
      <c r="AW930" s="293">
        <f t="shared" si="175"/>
        <v>7</v>
      </c>
      <c r="AX930" s="285" t="str">
        <f t="shared" ca="1" si="181"/>
        <v>7. Ownership - Capital Costs</v>
      </c>
      <c r="AY930" s="293" t="s">
        <v>1570</v>
      </c>
      <c r="AZ930" s="285" t="s">
        <v>1616</v>
      </c>
      <c r="BA930" s="285">
        <v>2039</v>
      </c>
      <c r="BB930" s="285" t="str">
        <f t="shared" ca="1" si="185"/>
        <v>7_X911_Combustion_inspection_2039</v>
      </c>
      <c r="BC930" s="285" t="s">
        <v>574</v>
      </c>
      <c r="BD930" s="285"/>
      <c r="BE930" s="293" t="str">
        <f t="shared" si="182"/>
        <v>&gt;=0</v>
      </c>
      <c r="BF930" s="293" t="s">
        <v>84</v>
      </c>
      <c r="BG930" s="293" t="s">
        <v>84</v>
      </c>
    </row>
    <row r="931" spans="1:59" ht="13.5" hidden="1" thickBot="1">
      <c r="A931" s="197"/>
      <c r="B931" s="763"/>
      <c r="C931" s="242"/>
      <c r="D931" s="766"/>
      <c r="E931" s="556"/>
      <c r="F931" s="556"/>
      <c r="G931" s="556"/>
      <c r="H931" s="556"/>
      <c r="I931" s="556"/>
      <c r="J931" s="556"/>
      <c r="K931" s="556"/>
      <c r="L931" s="556"/>
      <c r="M931" s="556"/>
      <c r="N931" s="556"/>
      <c r="O931" s="556"/>
      <c r="P931" s="556"/>
      <c r="Q931" s="556"/>
      <c r="R931" s="556"/>
      <c r="S931" s="556"/>
      <c r="T931" s="556"/>
      <c r="U931" s="556"/>
      <c r="V931" s="556"/>
      <c r="W931" s="556"/>
      <c r="X931" s="556"/>
      <c r="Y931" s="556"/>
      <c r="Z931" s="556"/>
      <c r="AA931" s="556"/>
      <c r="AB931" s="556"/>
      <c r="AC931" s="556"/>
      <c r="AD931" s="557"/>
      <c r="AE931" s="557"/>
      <c r="AF931" s="557"/>
      <c r="AG931" s="557"/>
      <c r="AH931" s="557"/>
      <c r="AI931" s="557"/>
      <c r="AJ931" s="557"/>
      <c r="AK931" s="557"/>
      <c r="AL931" s="557"/>
      <c r="AM931" s="557"/>
      <c r="AN931" s="558"/>
      <c r="AP931" s="87" t="s">
        <v>859</v>
      </c>
      <c r="AT931" s="559" t="str">
        <f t="shared" ca="1" si="183"/>
        <v>Y</v>
      </c>
      <c r="AU931" s="559">
        <f t="shared" si="186"/>
        <v>911</v>
      </c>
      <c r="AV931" s="285" t="str">
        <f t="shared" ca="1" si="184"/>
        <v>Y911</v>
      </c>
      <c r="AW931" s="293">
        <f t="shared" si="175"/>
        <v>7</v>
      </c>
      <c r="AX931" s="285" t="str">
        <f t="shared" ca="1" si="181"/>
        <v>7. Ownership - Capital Costs</v>
      </c>
      <c r="AY931" s="293" t="s">
        <v>1570</v>
      </c>
      <c r="AZ931" s="285" t="s">
        <v>1616</v>
      </c>
      <c r="BA931" s="285">
        <v>2040</v>
      </c>
      <c r="BB931" s="285" t="str">
        <f t="shared" ca="1" si="185"/>
        <v>7_Y911_Combustion_inspection_2040</v>
      </c>
      <c r="BC931" s="285" t="s">
        <v>574</v>
      </c>
      <c r="BD931" s="285"/>
      <c r="BE931" s="293" t="str">
        <f t="shared" si="182"/>
        <v>&gt;=0</v>
      </c>
      <c r="BF931" s="293" t="s">
        <v>84</v>
      </c>
      <c r="BG931" s="293" t="s">
        <v>84</v>
      </c>
    </row>
    <row r="932" spans="1:59" ht="13.5" hidden="1" thickBot="1">
      <c r="A932" s="197"/>
      <c r="B932" s="763"/>
      <c r="C932" s="242"/>
      <c r="D932" s="766"/>
      <c r="E932" s="556"/>
      <c r="F932" s="556"/>
      <c r="G932" s="556"/>
      <c r="H932" s="556"/>
      <c r="I932" s="556"/>
      <c r="J932" s="556"/>
      <c r="K932" s="556"/>
      <c r="L932" s="556"/>
      <c r="M932" s="556"/>
      <c r="N932" s="556"/>
      <c r="O932" s="556"/>
      <c r="P932" s="556"/>
      <c r="Q932" s="556"/>
      <c r="R932" s="556"/>
      <c r="S932" s="556"/>
      <c r="T932" s="556"/>
      <c r="U932" s="556"/>
      <c r="V932" s="556"/>
      <c r="W932" s="556"/>
      <c r="X932" s="556"/>
      <c r="Y932" s="556"/>
      <c r="Z932" s="556"/>
      <c r="AA932" s="556"/>
      <c r="AB932" s="556"/>
      <c r="AC932" s="556"/>
      <c r="AD932" s="557"/>
      <c r="AE932" s="557"/>
      <c r="AF932" s="557"/>
      <c r="AG932" s="557"/>
      <c r="AH932" s="557"/>
      <c r="AI932" s="557"/>
      <c r="AJ932" s="557"/>
      <c r="AK932" s="557"/>
      <c r="AL932" s="557"/>
      <c r="AM932" s="557"/>
      <c r="AN932" s="558"/>
      <c r="AP932" s="87" t="s">
        <v>859</v>
      </c>
      <c r="AT932" s="559" t="str">
        <f t="shared" ca="1" si="183"/>
        <v>Z</v>
      </c>
      <c r="AU932" s="559">
        <f t="shared" si="186"/>
        <v>911</v>
      </c>
      <c r="AV932" s="285" t="str">
        <f t="shared" ca="1" si="184"/>
        <v>Z911</v>
      </c>
      <c r="AW932" s="293">
        <f t="shared" si="175"/>
        <v>7</v>
      </c>
      <c r="AX932" s="285" t="str">
        <f t="shared" ca="1" si="181"/>
        <v>7. Ownership - Capital Costs</v>
      </c>
      <c r="AY932" s="293" t="s">
        <v>1570</v>
      </c>
      <c r="AZ932" s="285" t="s">
        <v>1616</v>
      </c>
      <c r="BA932" s="285">
        <v>2041</v>
      </c>
      <c r="BB932" s="285" t="str">
        <f t="shared" ca="1" si="185"/>
        <v>7_Z911_Combustion_inspection_2041</v>
      </c>
      <c r="BC932" s="285" t="s">
        <v>574</v>
      </c>
      <c r="BD932" s="285"/>
      <c r="BE932" s="293" t="str">
        <f t="shared" si="182"/>
        <v>&gt;=0</v>
      </c>
      <c r="BF932" s="293" t="s">
        <v>84</v>
      </c>
      <c r="BG932" s="293" t="s">
        <v>84</v>
      </c>
    </row>
    <row r="933" spans="1:59" ht="13.5" hidden="1" thickBot="1">
      <c r="A933" s="197"/>
      <c r="B933" s="763"/>
      <c r="C933" s="242"/>
      <c r="D933" s="766"/>
      <c r="E933" s="556"/>
      <c r="F933" s="556"/>
      <c r="G933" s="556"/>
      <c r="H933" s="556"/>
      <c r="I933" s="556"/>
      <c r="J933" s="556"/>
      <c r="K933" s="556"/>
      <c r="L933" s="556"/>
      <c r="M933" s="556"/>
      <c r="N933" s="556"/>
      <c r="O933" s="556"/>
      <c r="P933" s="556"/>
      <c r="Q933" s="556"/>
      <c r="R933" s="556"/>
      <c r="S933" s="556"/>
      <c r="T933" s="556"/>
      <c r="U933" s="556"/>
      <c r="V933" s="556"/>
      <c r="W933" s="556"/>
      <c r="X933" s="556"/>
      <c r="Y933" s="556"/>
      <c r="Z933" s="556"/>
      <c r="AA933" s="556"/>
      <c r="AB933" s="556"/>
      <c r="AC933" s="556"/>
      <c r="AD933" s="557"/>
      <c r="AE933" s="557"/>
      <c r="AF933" s="557"/>
      <c r="AG933" s="557"/>
      <c r="AH933" s="557"/>
      <c r="AI933" s="557"/>
      <c r="AJ933" s="557"/>
      <c r="AK933" s="557"/>
      <c r="AL933" s="557"/>
      <c r="AM933" s="557"/>
      <c r="AN933" s="558"/>
      <c r="AP933" s="87" t="s">
        <v>859</v>
      </c>
      <c r="AT933" s="559" t="str">
        <f t="shared" ca="1" si="183"/>
        <v>AA</v>
      </c>
      <c r="AU933" s="559">
        <f t="shared" si="186"/>
        <v>911</v>
      </c>
      <c r="AV933" s="285" t="str">
        <f t="shared" ca="1" si="184"/>
        <v>AA911</v>
      </c>
      <c r="AW933" s="293">
        <f t="shared" si="175"/>
        <v>7</v>
      </c>
      <c r="AX933" s="285" t="str">
        <f t="shared" ca="1" si="181"/>
        <v>7. Ownership - Capital Costs</v>
      </c>
      <c r="AY933" s="293" t="s">
        <v>1570</v>
      </c>
      <c r="AZ933" s="285" t="s">
        <v>1616</v>
      </c>
      <c r="BA933" s="285">
        <v>2042</v>
      </c>
      <c r="BB933" s="285" t="str">
        <f t="shared" ca="1" si="185"/>
        <v>7_AA911_Combustion_inspection_2042</v>
      </c>
      <c r="BC933" s="285" t="s">
        <v>574</v>
      </c>
      <c r="BD933" s="285"/>
      <c r="BE933" s="293" t="str">
        <f t="shared" si="182"/>
        <v>&gt;=0</v>
      </c>
      <c r="BF933" s="293" t="s">
        <v>84</v>
      </c>
      <c r="BG933" s="293" t="s">
        <v>84</v>
      </c>
    </row>
    <row r="934" spans="1:59" ht="13.5" hidden="1" thickBot="1">
      <c r="A934" s="197"/>
      <c r="B934" s="763"/>
      <c r="C934" s="242"/>
      <c r="D934" s="766"/>
      <c r="E934" s="556"/>
      <c r="F934" s="556"/>
      <c r="G934" s="556"/>
      <c r="H934" s="556"/>
      <c r="I934" s="556"/>
      <c r="J934" s="556"/>
      <c r="K934" s="556"/>
      <c r="L934" s="556"/>
      <c r="M934" s="556"/>
      <c r="N934" s="556"/>
      <c r="O934" s="556"/>
      <c r="P934" s="556"/>
      <c r="Q934" s="556"/>
      <c r="R934" s="556"/>
      <c r="S934" s="556"/>
      <c r="T934" s="556"/>
      <c r="U934" s="556"/>
      <c r="V934" s="556"/>
      <c r="W934" s="556"/>
      <c r="X934" s="556"/>
      <c r="Y934" s="556"/>
      <c r="Z934" s="556"/>
      <c r="AA934" s="556"/>
      <c r="AB934" s="556"/>
      <c r="AC934" s="556"/>
      <c r="AD934" s="557"/>
      <c r="AE934" s="557"/>
      <c r="AF934" s="557"/>
      <c r="AG934" s="557"/>
      <c r="AH934" s="557"/>
      <c r="AI934" s="557"/>
      <c r="AJ934" s="557"/>
      <c r="AK934" s="557"/>
      <c r="AL934" s="557"/>
      <c r="AM934" s="557"/>
      <c r="AN934" s="558"/>
      <c r="AP934" s="87" t="s">
        <v>859</v>
      </c>
      <c r="AT934" s="559" t="str">
        <f t="shared" ca="1" si="183"/>
        <v>AB</v>
      </c>
      <c r="AU934" s="559">
        <f t="shared" si="186"/>
        <v>911</v>
      </c>
      <c r="AV934" s="285" t="str">
        <f t="shared" ca="1" si="184"/>
        <v>AB911</v>
      </c>
      <c r="AW934" s="293">
        <f t="shared" si="175"/>
        <v>7</v>
      </c>
      <c r="AX934" s="285" t="str">
        <f t="shared" ca="1" si="181"/>
        <v>7. Ownership - Capital Costs</v>
      </c>
      <c r="AY934" s="293" t="s">
        <v>1570</v>
      </c>
      <c r="AZ934" s="285" t="s">
        <v>1616</v>
      </c>
      <c r="BA934" s="285">
        <v>2043</v>
      </c>
      <c r="BB934" s="285" t="str">
        <f t="shared" ca="1" si="185"/>
        <v>7_AB911_Combustion_inspection_2043</v>
      </c>
      <c r="BC934" s="285" t="s">
        <v>574</v>
      </c>
      <c r="BD934" s="285"/>
      <c r="BE934" s="293" t="str">
        <f t="shared" si="182"/>
        <v>&gt;=0</v>
      </c>
      <c r="BF934" s="293" t="s">
        <v>84</v>
      </c>
      <c r="BG934" s="293" t="s">
        <v>84</v>
      </c>
    </row>
    <row r="935" spans="1:59" ht="13.5" hidden="1" thickBot="1">
      <c r="A935" s="197"/>
      <c r="B935" s="763"/>
      <c r="C935" s="242"/>
      <c r="D935" s="766"/>
      <c r="E935" s="556"/>
      <c r="F935" s="556"/>
      <c r="G935" s="556"/>
      <c r="H935" s="556"/>
      <c r="I935" s="556"/>
      <c r="J935" s="556"/>
      <c r="K935" s="556"/>
      <c r="L935" s="556"/>
      <c r="M935" s="556"/>
      <c r="N935" s="556"/>
      <c r="O935" s="556"/>
      <c r="P935" s="556"/>
      <c r="Q935" s="556"/>
      <c r="R935" s="556"/>
      <c r="S935" s="556"/>
      <c r="T935" s="556"/>
      <c r="U935" s="556"/>
      <c r="V935" s="556"/>
      <c r="W935" s="556"/>
      <c r="X935" s="556"/>
      <c r="Y935" s="556"/>
      <c r="Z935" s="556"/>
      <c r="AA935" s="556"/>
      <c r="AB935" s="556"/>
      <c r="AC935" s="556"/>
      <c r="AD935" s="557"/>
      <c r="AE935" s="557"/>
      <c r="AF935" s="557"/>
      <c r="AG935" s="557"/>
      <c r="AH935" s="557"/>
      <c r="AI935" s="557"/>
      <c r="AJ935" s="557"/>
      <c r="AK935" s="557"/>
      <c r="AL935" s="557"/>
      <c r="AM935" s="557"/>
      <c r="AN935" s="558"/>
      <c r="AP935" s="87" t="s">
        <v>859</v>
      </c>
      <c r="AT935" s="559" t="str">
        <f t="shared" ca="1" si="183"/>
        <v>AC</v>
      </c>
      <c r="AU935" s="559">
        <f t="shared" si="186"/>
        <v>911</v>
      </c>
      <c r="AV935" s="285" t="str">
        <f t="shared" ca="1" si="184"/>
        <v>AC911</v>
      </c>
      <c r="AW935" s="293">
        <f t="shared" si="175"/>
        <v>7</v>
      </c>
      <c r="AX935" s="285" t="str">
        <f t="shared" ca="1" si="181"/>
        <v>7. Ownership - Capital Costs</v>
      </c>
      <c r="AY935" s="293" t="s">
        <v>1570</v>
      </c>
      <c r="AZ935" s="285" t="s">
        <v>1616</v>
      </c>
      <c r="BA935" s="285">
        <v>2044</v>
      </c>
      <c r="BB935" s="285" t="str">
        <f t="shared" ca="1" si="185"/>
        <v>7_AC911_Combustion_inspection_2044</v>
      </c>
      <c r="BC935" s="285" t="s">
        <v>574</v>
      </c>
      <c r="BD935" s="285"/>
      <c r="BE935" s="293" t="str">
        <f t="shared" si="182"/>
        <v>&gt;=0</v>
      </c>
      <c r="BF935" s="293" t="s">
        <v>84</v>
      </c>
      <c r="BG935" s="293" t="s">
        <v>84</v>
      </c>
    </row>
    <row r="936" spans="1:59" ht="13.5" hidden="1" thickBot="1">
      <c r="A936" s="197"/>
      <c r="B936" s="763"/>
      <c r="C936" s="242"/>
      <c r="D936" s="766"/>
      <c r="E936" s="556"/>
      <c r="F936" s="556"/>
      <c r="G936" s="556"/>
      <c r="H936" s="556"/>
      <c r="I936" s="556"/>
      <c r="J936" s="556"/>
      <c r="K936" s="556"/>
      <c r="L936" s="556"/>
      <c r="M936" s="556"/>
      <c r="N936" s="556"/>
      <c r="O936" s="556"/>
      <c r="P936" s="556"/>
      <c r="Q936" s="556"/>
      <c r="R936" s="556"/>
      <c r="S936" s="556"/>
      <c r="T936" s="556"/>
      <c r="U936" s="556"/>
      <c r="V936" s="556"/>
      <c r="W936" s="556"/>
      <c r="X936" s="556"/>
      <c r="Y936" s="556"/>
      <c r="Z936" s="556"/>
      <c r="AA936" s="556"/>
      <c r="AB936" s="556"/>
      <c r="AC936" s="556"/>
      <c r="AD936" s="557"/>
      <c r="AE936" s="557"/>
      <c r="AF936" s="557"/>
      <c r="AG936" s="557"/>
      <c r="AH936" s="557"/>
      <c r="AI936" s="557"/>
      <c r="AJ936" s="557"/>
      <c r="AK936" s="557"/>
      <c r="AL936" s="557"/>
      <c r="AM936" s="557"/>
      <c r="AN936" s="558"/>
      <c r="AP936" s="87" t="s">
        <v>859</v>
      </c>
      <c r="AT936" s="559" t="str">
        <f t="shared" ca="1" si="183"/>
        <v>AD</v>
      </c>
      <c r="AU936" s="559">
        <f t="shared" si="186"/>
        <v>911</v>
      </c>
      <c r="AV936" s="285" t="str">
        <f t="shared" ca="1" si="184"/>
        <v>AD911</v>
      </c>
      <c r="AW936" s="293">
        <f t="shared" si="175"/>
        <v>7</v>
      </c>
      <c r="AX936" s="285" t="str">
        <f t="shared" ca="1" si="181"/>
        <v>7. Ownership - Capital Costs</v>
      </c>
      <c r="AY936" s="293" t="s">
        <v>1570</v>
      </c>
      <c r="AZ936" s="285" t="s">
        <v>1616</v>
      </c>
      <c r="BA936" s="285">
        <v>2045</v>
      </c>
      <c r="BB936" s="285" t="str">
        <f t="shared" ca="1" si="185"/>
        <v>7_AD911_Combustion_inspection_2045</v>
      </c>
      <c r="BC936" s="285" t="s">
        <v>574</v>
      </c>
      <c r="BD936" s="285"/>
      <c r="BE936" s="293" t="str">
        <f t="shared" si="182"/>
        <v>&gt;=0</v>
      </c>
      <c r="BF936" s="293" t="s">
        <v>84</v>
      </c>
      <c r="BG936" s="293" t="s">
        <v>84</v>
      </c>
    </row>
    <row r="937" spans="1:59" ht="13.5" hidden="1" thickBot="1">
      <c r="A937" s="197"/>
      <c r="B937" s="763"/>
      <c r="C937" s="242"/>
      <c r="D937" s="766"/>
      <c r="E937" s="556"/>
      <c r="F937" s="556"/>
      <c r="G937" s="556"/>
      <c r="H937" s="556"/>
      <c r="I937" s="556"/>
      <c r="J937" s="556"/>
      <c r="K937" s="556"/>
      <c r="L937" s="556"/>
      <c r="M937" s="556"/>
      <c r="N937" s="556"/>
      <c r="O937" s="556"/>
      <c r="P937" s="556"/>
      <c r="Q937" s="556"/>
      <c r="R937" s="556"/>
      <c r="S937" s="556"/>
      <c r="T937" s="556"/>
      <c r="U937" s="556"/>
      <c r="V937" s="556"/>
      <c r="W937" s="556"/>
      <c r="X937" s="556"/>
      <c r="Y937" s="556"/>
      <c r="Z937" s="556"/>
      <c r="AA937" s="556"/>
      <c r="AB937" s="556"/>
      <c r="AC937" s="556"/>
      <c r="AD937" s="557"/>
      <c r="AE937" s="557"/>
      <c r="AF937" s="557"/>
      <c r="AG937" s="557"/>
      <c r="AH937" s="557"/>
      <c r="AI937" s="557"/>
      <c r="AJ937" s="557"/>
      <c r="AK937" s="557"/>
      <c r="AL937" s="557"/>
      <c r="AM937" s="557"/>
      <c r="AN937" s="558"/>
      <c r="AP937" s="87" t="s">
        <v>859</v>
      </c>
      <c r="AT937" s="559" t="str">
        <f t="shared" ca="1" si="183"/>
        <v>AE</v>
      </c>
      <c r="AU937" s="559">
        <f t="shared" si="186"/>
        <v>911</v>
      </c>
      <c r="AV937" s="285" t="str">
        <f t="shared" ca="1" si="184"/>
        <v>AE911</v>
      </c>
      <c r="AW937" s="293">
        <f t="shared" si="175"/>
        <v>7</v>
      </c>
      <c r="AX937" s="285" t="str">
        <f t="shared" ca="1" si="181"/>
        <v>7. Ownership - Capital Costs</v>
      </c>
      <c r="AY937" s="293" t="s">
        <v>1570</v>
      </c>
      <c r="AZ937" s="285" t="s">
        <v>1616</v>
      </c>
      <c r="BA937" s="285">
        <v>2046</v>
      </c>
      <c r="BB937" s="285" t="str">
        <f t="shared" ca="1" si="185"/>
        <v>7_AE911_Combustion_inspection_2046</v>
      </c>
      <c r="BC937" s="285" t="s">
        <v>574</v>
      </c>
      <c r="BD937" s="285"/>
      <c r="BE937" s="293" t="str">
        <f t="shared" si="182"/>
        <v>&gt;=0</v>
      </c>
      <c r="BF937" s="293" t="s">
        <v>84</v>
      </c>
      <c r="BG937" s="293" t="s">
        <v>84</v>
      </c>
    </row>
    <row r="938" spans="1:59" ht="13.5" hidden="1" thickBot="1">
      <c r="A938" s="197"/>
      <c r="B938" s="763"/>
      <c r="C938" s="242"/>
      <c r="D938" s="766"/>
      <c r="E938" s="556"/>
      <c r="F938" s="556"/>
      <c r="G938" s="556"/>
      <c r="H938" s="556"/>
      <c r="I938" s="556"/>
      <c r="J938" s="556"/>
      <c r="K938" s="556"/>
      <c r="L938" s="556"/>
      <c r="M938" s="556"/>
      <c r="N938" s="556"/>
      <c r="O938" s="556"/>
      <c r="P938" s="556"/>
      <c r="Q938" s="556"/>
      <c r="R938" s="556"/>
      <c r="S938" s="556"/>
      <c r="T938" s="556"/>
      <c r="U938" s="556"/>
      <c r="V938" s="556"/>
      <c r="W938" s="556"/>
      <c r="X938" s="556"/>
      <c r="Y938" s="556"/>
      <c r="Z938" s="556"/>
      <c r="AA938" s="556"/>
      <c r="AB938" s="556"/>
      <c r="AC938" s="556"/>
      <c r="AD938" s="557"/>
      <c r="AE938" s="557"/>
      <c r="AF938" s="557"/>
      <c r="AG938" s="557"/>
      <c r="AH938" s="557"/>
      <c r="AI938" s="557"/>
      <c r="AJ938" s="557"/>
      <c r="AK938" s="557"/>
      <c r="AL938" s="557"/>
      <c r="AM938" s="557"/>
      <c r="AN938" s="558"/>
      <c r="AP938" s="87" t="s">
        <v>859</v>
      </c>
      <c r="AT938" s="559" t="str">
        <f t="shared" ca="1" si="183"/>
        <v>AF</v>
      </c>
      <c r="AU938" s="559">
        <f t="shared" si="186"/>
        <v>911</v>
      </c>
      <c r="AV938" s="285" t="str">
        <f t="shared" ca="1" si="184"/>
        <v>AF911</v>
      </c>
      <c r="AW938" s="293">
        <f t="shared" si="175"/>
        <v>7</v>
      </c>
      <c r="AX938" s="285" t="str">
        <f t="shared" ca="1" si="181"/>
        <v>7. Ownership - Capital Costs</v>
      </c>
      <c r="AY938" s="293" t="s">
        <v>1570</v>
      </c>
      <c r="AZ938" s="285" t="s">
        <v>1616</v>
      </c>
      <c r="BA938" s="285">
        <v>2047</v>
      </c>
      <c r="BB938" s="285" t="str">
        <f t="shared" ca="1" si="185"/>
        <v>7_AF911_Combustion_inspection_2047</v>
      </c>
      <c r="BC938" s="285" t="s">
        <v>574</v>
      </c>
      <c r="BD938" s="285"/>
      <c r="BE938" s="293" t="str">
        <f t="shared" si="182"/>
        <v>&gt;=0</v>
      </c>
      <c r="BF938" s="293" t="s">
        <v>84</v>
      </c>
      <c r="BG938" s="293" t="s">
        <v>84</v>
      </c>
    </row>
    <row r="939" spans="1:59" ht="13.5" hidden="1" thickBot="1">
      <c r="A939" s="197"/>
      <c r="B939" s="763"/>
      <c r="C939" s="242"/>
      <c r="D939" s="766"/>
      <c r="E939" s="556"/>
      <c r="F939" s="556"/>
      <c r="G939" s="556"/>
      <c r="H939" s="556"/>
      <c r="I939" s="556"/>
      <c r="J939" s="556"/>
      <c r="K939" s="556"/>
      <c r="L939" s="556"/>
      <c r="M939" s="556"/>
      <c r="N939" s="556"/>
      <c r="O939" s="556"/>
      <c r="P939" s="556"/>
      <c r="Q939" s="556"/>
      <c r="R939" s="556"/>
      <c r="S939" s="556"/>
      <c r="T939" s="556"/>
      <c r="U939" s="556"/>
      <c r="V939" s="556"/>
      <c r="W939" s="556"/>
      <c r="X939" s="556"/>
      <c r="Y939" s="556"/>
      <c r="Z939" s="556"/>
      <c r="AA939" s="556"/>
      <c r="AB939" s="556"/>
      <c r="AC939" s="556"/>
      <c r="AD939" s="557"/>
      <c r="AE939" s="557"/>
      <c r="AF939" s="557"/>
      <c r="AG939" s="557"/>
      <c r="AH939" s="557"/>
      <c r="AI939" s="557"/>
      <c r="AJ939" s="557"/>
      <c r="AK939" s="557"/>
      <c r="AL939" s="557"/>
      <c r="AM939" s="557"/>
      <c r="AN939" s="558"/>
      <c r="AP939" s="87" t="s">
        <v>859</v>
      </c>
      <c r="AT939" s="559" t="str">
        <f t="shared" ca="1" si="183"/>
        <v>AG</v>
      </c>
      <c r="AU939" s="559">
        <f t="shared" si="186"/>
        <v>911</v>
      </c>
      <c r="AV939" s="285" t="str">
        <f t="shared" ca="1" si="184"/>
        <v>AG911</v>
      </c>
      <c r="AW939" s="293">
        <f t="shared" ref="AW939:AW945" si="187">$AW$5</f>
        <v>7</v>
      </c>
      <c r="AX939" s="285" t="str">
        <f t="shared" ca="1" si="181"/>
        <v>7. Ownership - Capital Costs</v>
      </c>
      <c r="AY939" s="293" t="s">
        <v>1570</v>
      </c>
      <c r="AZ939" s="285" t="s">
        <v>1616</v>
      </c>
      <c r="BA939" s="285">
        <v>2048</v>
      </c>
      <c r="BB939" s="285" t="str">
        <f t="shared" ca="1" si="185"/>
        <v>7_AG911_Combustion_inspection_2048</v>
      </c>
      <c r="BC939" s="285" t="s">
        <v>574</v>
      </c>
      <c r="BD939" s="285"/>
      <c r="BE939" s="293" t="str">
        <f t="shared" si="182"/>
        <v>&gt;=0</v>
      </c>
      <c r="BF939" s="293" t="s">
        <v>84</v>
      </c>
      <c r="BG939" s="293" t="s">
        <v>84</v>
      </c>
    </row>
    <row r="940" spans="1:59" ht="13.5" hidden="1" thickBot="1">
      <c r="A940" s="197"/>
      <c r="B940" s="763"/>
      <c r="C940" s="242"/>
      <c r="D940" s="766"/>
      <c r="E940" s="556"/>
      <c r="F940" s="556"/>
      <c r="G940" s="556"/>
      <c r="H940" s="556"/>
      <c r="I940" s="556"/>
      <c r="J940" s="556"/>
      <c r="K940" s="556"/>
      <c r="L940" s="556"/>
      <c r="M940" s="556"/>
      <c r="N940" s="556"/>
      <c r="O940" s="556"/>
      <c r="P940" s="556"/>
      <c r="Q940" s="556"/>
      <c r="R940" s="556"/>
      <c r="S940" s="556"/>
      <c r="T940" s="556"/>
      <c r="U940" s="556"/>
      <c r="V940" s="556"/>
      <c r="W940" s="556"/>
      <c r="X940" s="556"/>
      <c r="Y940" s="556"/>
      <c r="Z940" s="556"/>
      <c r="AA940" s="556"/>
      <c r="AB940" s="556"/>
      <c r="AC940" s="556"/>
      <c r="AD940" s="557"/>
      <c r="AE940" s="557"/>
      <c r="AF940" s="557"/>
      <c r="AG940" s="557"/>
      <c r="AH940" s="557"/>
      <c r="AI940" s="557"/>
      <c r="AJ940" s="557"/>
      <c r="AK940" s="557"/>
      <c r="AL940" s="557"/>
      <c r="AM940" s="557"/>
      <c r="AN940" s="558"/>
      <c r="AP940" s="87" t="s">
        <v>859</v>
      </c>
      <c r="AT940" s="559" t="str">
        <f t="shared" ca="1" si="183"/>
        <v>AH</v>
      </c>
      <c r="AU940" s="559">
        <f t="shared" si="186"/>
        <v>911</v>
      </c>
      <c r="AV940" s="285" t="str">
        <f t="shared" ca="1" si="184"/>
        <v>AH911</v>
      </c>
      <c r="AW940" s="293">
        <f t="shared" si="187"/>
        <v>7</v>
      </c>
      <c r="AX940" s="285" t="str">
        <f t="shared" ca="1" si="181"/>
        <v>7. Ownership - Capital Costs</v>
      </c>
      <c r="AY940" s="293" t="s">
        <v>1570</v>
      </c>
      <c r="AZ940" s="285" t="s">
        <v>1616</v>
      </c>
      <c r="BA940" s="285">
        <v>2049</v>
      </c>
      <c r="BB940" s="285" t="str">
        <f t="shared" ca="1" si="185"/>
        <v>7_AH911_Combustion_inspection_2049</v>
      </c>
      <c r="BC940" s="285" t="s">
        <v>574</v>
      </c>
      <c r="BD940" s="285"/>
      <c r="BE940" s="293" t="str">
        <f t="shared" si="182"/>
        <v>&gt;=0</v>
      </c>
      <c r="BF940" s="293" t="s">
        <v>84</v>
      </c>
      <c r="BG940" s="293" t="s">
        <v>84</v>
      </c>
    </row>
    <row r="941" spans="1:59" ht="13.5" hidden="1" thickBot="1">
      <c r="A941" s="197"/>
      <c r="B941" s="763"/>
      <c r="C941" s="242"/>
      <c r="D941" s="766"/>
      <c r="E941" s="556"/>
      <c r="F941" s="556"/>
      <c r="G941" s="556"/>
      <c r="H941" s="556"/>
      <c r="I941" s="556"/>
      <c r="J941" s="556"/>
      <c r="K941" s="556"/>
      <c r="L941" s="556"/>
      <c r="M941" s="556"/>
      <c r="N941" s="556"/>
      <c r="O941" s="556"/>
      <c r="P941" s="556"/>
      <c r="Q941" s="556"/>
      <c r="R941" s="556"/>
      <c r="S941" s="556"/>
      <c r="T941" s="556"/>
      <c r="U941" s="556"/>
      <c r="V941" s="556"/>
      <c r="W941" s="556"/>
      <c r="X941" s="556"/>
      <c r="Y941" s="556"/>
      <c r="Z941" s="556"/>
      <c r="AA941" s="556"/>
      <c r="AB941" s="556"/>
      <c r="AC941" s="556"/>
      <c r="AD941" s="557"/>
      <c r="AE941" s="557"/>
      <c r="AF941" s="557"/>
      <c r="AG941" s="557"/>
      <c r="AH941" s="557"/>
      <c r="AI941" s="557"/>
      <c r="AJ941" s="557"/>
      <c r="AK941" s="557"/>
      <c r="AL941" s="557"/>
      <c r="AM941" s="557"/>
      <c r="AN941" s="558"/>
      <c r="AP941" s="87" t="s">
        <v>859</v>
      </c>
      <c r="AT941" s="559" t="str">
        <f t="shared" ca="1" si="183"/>
        <v>AI</v>
      </c>
      <c r="AU941" s="559">
        <f t="shared" si="186"/>
        <v>911</v>
      </c>
      <c r="AV941" s="285" t="str">
        <f t="shared" ca="1" si="184"/>
        <v>AI911</v>
      </c>
      <c r="AW941" s="293">
        <f t="shared" si="187"/>
        <v>7</v>
      </c>
      <c r="AX941" s="285" t="str">
        <f t="shared" ca="1" si="181"/>
        <v>7. Ownership - Capital Costs</v>
      </c>
      <c r="AY941" s="293" t="s">
        <v>1570</v>
      </c>
      <c r="AZ941" s="285" t="s">
        <v>1616</v>
      </c>
      <c r="BA941" s="285">
        <v>2050</v>
      </c>
      <c r="BB941" s="285" t="str">
        <f t="shared" ca="1" si="185"/>
        <v>7_AI911_Combustion_inspection_2050</v>
      </c>
      <c r="BC941" s="285" t="s">
        <v>574</v>
      </c>
      <c r="BD941" s="285"/>
      <c r="BE941" s="293" t="str">
        <f t="shared" si="182"/>
        <v>&gt;=0</v>
      </c>
      <c r="BF941" s="293" t="s">
        <v>84</v>
      </c>
      <c r="BG941" s="293" t="s">
        <v>84</v>
      </c>
    </row>
    <row r="942" spans="1:59" ht="13.5" hidden="1" thickBot="1">
      <c r="A942" s="197"/>
      <c r="B942" s="763"/>
      <c r="C942" s="242"/>
      <c r="D942" s="766"/>
      <c r="E942" s="556"/>
      <c r="F942" s="556"/>
      <c r="G942" s="556"/>
      <c r="H942" s="556"/>
      <c r="I942" s="556"/>
      <c r="J942" s="556"/>
      <c r="K942" s="556"/>
      <c r="L942" s="556"/>
      <c r="M942" s="556"/>
      <c r="N942" s="556"/>
      <c r="O942" s="556"/>
      <c r="P942" s="556"/>
      <c r="Q942" s="556"/>
      <c r="R942" s="556"/>
      <c r="S942" s="556"/>
      <c r="T942" s="556"/>
      <c r="U942" s="556"/>
      <c r="V942" s="556"/>
      <c r="W942" s="556"/>
      <c r="X942" s="556"/>
      <c r="Y942" s="556"/>
      <c r="Z942" s="556"/>
      <c r="AA942" s="556"/>
      <c r="AB942" s="556"/>
      <c r="AC942" s="556"/>
      <c r="AD942" s="557"/>
      <c r="AE942" s="557"/>
      <c r="AF942" s="557"/>
      <c r="AG942" s="557"/>
      <c r="AH942" s="557"/>
      <c r="AI942" s="557"/>
      <c r="AJ942" s="557"/>
      <c r="AK942" s="557"/>
      <c r="AL942" s="557"/>
      <c r="AM942" s="557"/>
      <c r="AN942" s="558"/>
      <c r="AP942" s="87" t="s">
        <v>859</v>
      </c>
      <c r="AT942" s="559" t="str">
        <f t="shared" ca="1" si="183"/>
        <v>AJ</v>
      </c>
      <c r="AU942" s="559">
        <f t="shared" si="186"/>
        <v>911</v>
      </c>
      <c r="AV942" s="285" t="str">
        <f t="shared" ca="1" si="184"/>
        <v>AJ911</v>
      </c>
      <c r="AW942" s="293">
        <f t="shared" si="187"/>
        <v>7</v>
      </c>
      <c r="AX942" s="285" t="str">
        <f t="shared" ca="1" si="181"/>
        <v>7. Ownership - Capital Costs</v>
      </c>
      <c r="AY942" s="293" t="s">
        <v>1570</v>
      </c>
      <c r="AZ942" s="285" t="s">
        <v>1616</v>
      </c>
      <c r="BA942" s="285">
        <v>2051</v>
      </c>
      <c r="BB942" s="285" t="str">
        <f t="shared" ca="1" si="185"/>
        <v>7_AJ911_Combustion_inspection_2051</v>
      </c>
      <c r="BC942" s="285" t="s">
        <v>574</v>
      </c>
      <c r="BD942" s="285"/>
      <c r="BE942" s="293" t="str">
        <f t="shared" si="182"/>
        <v>&gt;=0</v>
      </c>
      <c r="BF942" s="293" t="s">
        <v>84</v>
      </c>
      <c r="BG942" s="293" t="s">
        <v>84</v>
      </c>
    </row>
    <row r="943" spans="1:59" ht="13.5" hidden="1" thickBot="1">
      <c r="A943" s="197"/>
      <c r="B943" s="763"/>
      <c r="C943" s="242"/>
      <c r="D943" s="766"/>
      <c r="E943" s="556"/>
      <c r="F943" s="556"/>
      <c r="G943" s="556"/>
      <c r="H943" s="556"/>
      <c r="I943" s="556"/>
      <c r="J943" s="556"/>
      <c r="K943" s="556"/>
      <c r="L943" s="556"/>
      <c r="M943" s="556"/>
      <c r="N943" s="556"/>
      <c r="O943" s="556"/>
      <c r="P943" s="556"/>
      <c r="Q943" s="556"/>
      <c r="R943" s="556"/>
      <c r="S943" s="556"/>
      <c r="T943" s="556"/>
      <c r="U943" s="556"/>
      <c r="V943" s="556"/>
      <c r="W943" s="556"/>
      <c r="X943" s="556"/>
      <c r="Y943" s="556"/>
      <c r="Z943" s="556"/>
      <c r="AA943" s="556"/>
      <c r="AB943" s="556"/>
      <c r="AC943" s="556"/>
      <c r="AD943" s="557"/>
      <c r="AE943" s="557"/>
      <c r="AF943" s="557"/>
      <c r="AG943" s="557"/>
      <c r="AH943" s="557"/>
      <c r="AI943" s="557"/>
      <c r="AJ943" s="557"/>
      <c r="AK943" s="557"/>
      <c r="AL943" s="557"/>
      <c r="AM943" s="557"/>
      <c r="AN943" s="558"/>
      <c r="AP943" s="87" t="s">
        <v>859</v>
      </c>
      <c r="AT943" s="559" t="str">
        <f t="shared" ca="1" si="183"/>
        <v>AK</v>
      </c>
      <c r="AU943" s="559">
        <f t="shared" si="186"/>
        <v>911</v>
      </c>
      <c r="AV943" s="285" t="str">
        <f t="shared" ca="1" si="184"/>
        <v>AK911</v>
      </c>
      <c r="AW943" s="293">
        <f t="shared" si="187"/>
        <v>7</v>
      </c>
      <c r="AX943" s="285" t="str">
        <f t="shared" ca="1" si="181"/>
        <v>7. Ownership - Capital Costs</v>
      </c>
      <c r="AY943" s="293" t="s">
        <v>1570</v>
      </c>
      <c r="AZ943" s="285" t="s">
        <v>1616</v>
      </c>
      <c r="BA943" s="285">
        <v>2052</v>
      </c>
      <c r="BB943" s="285" t="str">
        <f t="shared" ca="1" si="185"/>
        <v>7_AK911_Combustion_inspection_2052</v>
      </c>
      <c r="BC943" s="285" t="s">
        <v>574</v>
      </c>
      <c r="BD943" s="285"/>
      <c r="BE943" s="293" t="str">
        <f t="shared" si="182"/>
        <v>&gt;=0</v>
      </c>
      <c r="BF943" s="293" t="s">
        <v>84</v>
      </c>
      <c r="BG943" s="293" t="s">
        <v>84</v>
      </c>
    </row>
    <row r="944" spans="1:59" ht="13.5" hidden="1" thickBot="1">
      <c r="A944" s="197"/>
      <c r="B944" s="763"/>
      <c r="C944" s="242"/>
      <c r="D944" s="766"/>
      <c r="E944" s="556"/>
      <c r="F944" s="556"/>
      <c r="G944" s="556"/>
      <c r="H944" s="556"/>
      <c r="I944" s="556"/>
      <c r="J944" s="556"/>
      <c r="K944" s="556"/>
      <c r="L944" s="556"/>
      <c r="M944" s="556"/>
      <c r="N944" s="556"/>
      <c r="O944" s="556"/>
      <c r="P944" s="556"/>
      <c r="Q944" s="556"/>
      <c r="R944" s="556"/>
      <c r="S944" s="556"/>
      <c r="T944" s="556"/>
      <c r="U944" s="556"/>
      <c r="V944" s="556"/>
      <c r="W944" s="556"/>
      <c r="X944" s="556"/>
      <c r="Y944" s="556"/>
      <c r="Z944" s="556"/>
      <c r="AA944" s="556"/>
      <c r="AB944" s="556"/>
      <c r="AC944" s="556"/>
      <c r="AD944" s="557"/>
      <c r="AE944" s="557"/>
      <c r="AF944" s="557"/>
      <c r="AG944" s="557"/>
      <c r="AH944" s="557"/>
      <c r="AI944" s="557"/>
      <c r="AJ944" s="557"/>
      <c r="AK944" s="557"/>
      <c r="AL944" s="557"/>
      <c r="AM944" s="557"/>
      <c r="AN944" s="558"/>
      <c r="AP944" s="87" t="s">
        <v>859</v>
      </c>
      <c r="AT944" s="559" t="str">
        <f t="shared" ca="1" si="183"/>
        <v>AL</v>
      </c>
      <c r="AU944" s="559">
        <f t="shared" si="186"/>
        <v>911</v>
      </c>
      <c r="AV944" s="285" t="str">
        <f t="shared" ca="1" si="184"/>
        <v>AL911</v>
      </c>
      <c r="AW944" s="293">
        <f t="shared" si="187"/>
        <v>7</v>
      </c>
      <c r="AX944" s="285" t="str">
        <f t="shared" ca="1" si="181"/>
        <v>7. Ownership - Capital Costs</v>
      </c>
      <c r="AY944" s="293" t="s">
        <v>1570</v>
      </c>
      <c r="AZ944" s="285" t="s">
        <v>1616</v>
      </c>
      <c r="BA944" s="285">
        <v>2053</v>
      </c>
      <c r="BB944" s="285" t="str">
        <f t="shared" ca="1" si="185"/>
        <v>7_AL911_Combustion_inspection_2053</v>
      </c>
      <c r="BC944" s="285" t="s">
        <v>574</v>
      </c>
      <c r="BD944" s="285"/>
      <c r="BE944" s="293" t="str">
        <f t="shared" si="182"/>
        <v>&gt;=0</v>
      </c>
      <c r="BF944" s="293" t="s">
        <v>84</v>
      </c>
      <c r="BG944" s="293" t="s">
        <v>84</v>
      </c>
    </row>
    <row r="945" spans="1:59" ht="13.5" hidden="1" thickBot="1">
      <c r="A945" s="197"/>
      <c r="B945" s="763"/>
      <c r="C945" s="242"/>
      <c r="D945" s="766"/>
      <c r="E945" s="556"/>
      <c r="F945" s="556"/>
      <c r="G945" s="556"/>
      <c r="H945" s="556"/>
      <c r="I945" s="556"/>
      <c r="J945" s="556"/>
      <c r="K945" s="556"/>
      <c r="L945" s="556"/>
      <c r="M945" s="556"/>
      <c r="N945" s="556"/>
      <c r="O945" s="556"/>
      <c r="P945" s="556"/>
      <c r="Q945" s="556"/>
      <c r="R945" s="556"/>
      <c r="S945" s="556"/>
      <c r="T945" s="556"/>
      <c r="U945" s="556"/>
      <c r="V945" s="556"/>
      <c r="W945" s="556"/>
      <c r="X945" s="556"/>
      <c r="Y945" s="556"/>
      <c r="Z945" s="556"/>
      <c r="AA945" s="556"/>
      <c r="AB945" s="556"/>
      <c r="AC945" s="556"/>
      <c r="AD945" s="557"/>
      <c r="AE945" s="557"/>
      <c r="AF945" s="557"/>
      <c r="AG945" s="557"/>
      <c r="AH945" s="557"/>
      <c r="AI945" s="557"/>
      <c r="AJ945" s="557"/>
      <c r="AK945" s="557"/>
      <c r="AL945" s="557"/>
      <c r="AM945" s="557"/>
      <c r="AN945" s="558"/>
      <c r="AP945" s="87" t="s">
        <v>859</v>
      </c>
      <c r="AT945" s="559" t="str">
        <f t="shared" ca="1" si="183"/>
        <v>AM</v>
      </c>
      <c r="AU945" s="559">
        <f t="shared" si="186"/>
        <v>911</v>
      </c>
      <c r="AV945" s="285" t="str">
        <f t="shared" ca="1" si="184"/>
        <v>AM911</v>
      </c>
      <c r="AW945" s="293">
        <f t="shared" si="187"/>
        <v>7</v>
      </c>
      <c r="AX945" s="285" t="str">
        <f t="shared" ca="1" si="181"/>
        <v>7. Ownership - Capital Costs</v>
      </c>
      <c r="AY945" s="293" t="s">
        <v>1570</v>
      </c>
      <c r="AZ945" s="285" t="s">
        <v>1616</v>
      </c>
      <c r="BA945" s="285">
        <v>2054</v>
      </c>
      <c r="BB945" s="285" t="str">
        <f t="shared" ca="1" si="185"/>
        <v>7_AM911_Combustion_inspection_2054</v>
      </c>
      <c r="BC945" s="285" t="s">
        <v>574</v>
      </c>
      <c r="BD945" s="285"/>
      <c r="BE945" s="293" t="str">
        <f t="shared" si="182"/>
        <v>&gt;=0</v>
      </c>
      <c r="BF945" s="293" t="s">
        <v>84</v>
      </c>
      <c r="BG945" s="293" t="s">
        <v>84</v>
      </c>
    </row>
    <row r="946" spans="1:59" ht="13.5" hidden="1" thickBot="1">
      <c r="A946" s="197"/>
      <c r="B946" s="763"/>
      <c r="C946" s="242"/>
      <c r="D946" s="766"/>
      <c r="E946" s="556"/>
      <c r="F946" s="556"/>
      <c r="G946" s="556"/>
      <c r="H946" s="556"/>
      <c r="I946" s="556"/>
      <c r="J946" s="556"/>
      <c r="K946" s="556"/>
      <c r="L946" s="556"/>
      <c r="M946" s="556"/>
      <c r="N946" s="556"/>
      <c r="O946" s="556"/>
      <c r="P946" s="556"/>
      <c r="Q946" s="556"/>
      <c r="R946" s="556"/>
      <c r="S946" s="556"/>
      <c r="T946" s="556"/>
      <c r="U946" s="556"/>
      <c r="V946" s="556"/>
      <c r="W946" s="556"/>
      <c r="X946" s="556"/>
      <c r="Y946" s="556"/>
      <c r="Z946" s="556"/>
      <c r="AA946" s="556"/>
      <c r="AB946" s="556"/>
      <c r="AC946" s="556"/>
      <c r="AD946" s="557"/>
      <c r="AE946" s="557"/>
      <c r="AF946" s="557"/>
      <c r="AG946" s="557"/>
      <c r="AH946" s="557"/>
      <c r="AI946" s="557"/>
      <c r="AJ946" s="557"/>
      <c r="AK946" s="557"/>
      <c r="AL946" s="557"/>
      <c r="AM946" s="557"/>
      <c r="AN946" s="558"/>
      <c r="AP946" s="87" t="s">
        <v>859</v>
      </c>
      <c r="AT946" s="559" t="str">
        <f t="shared" ca="1" si="183"/>
        <v>AN</v>
      </c>
      <c r="AU946" s="559">
        <f t="shared" si="186"/>
        <v>911</v>
      </c>
      <c r="AV946" s="285" t="str">
        <f t="shared" ca="1" si="184"/>
        <v>AN911</v>
      </c>
      <c r="AW946" s="293">
        <v>7</v>
      </c>
      <c r="AX946" s="285" t="str">
        <f t="shared" ca="1" si="181"/>
        <v>7. Ownership - Capital Costs</v>
      </c>
      <c r="AY946" s="293" t="s">
        <v>1570</v>
      </c>
      <c r="AZ946" s="285" t="s">
        <v>1616</v>
      </c>
      <c r="BA946" s="285" t="s">
        <v>1572</v>
      </c>
      <c r="BB946" s="285" t="str">
        <f t="shared" ca="1" si="185"/>
        <v>7_AN911_Combustion_inspection_Additional_Info</v>
      </c>
      <c r="BC946" s="293" t="s">
        <v>255</v>
      </c>
      <c r="BD946" s="293">
        <v>100</v>
      </c>
      <c r="BF946" s="293" t="s">
        <v>84</v>
      </c>
      <c r="BG946" s="293" t="s">
        <v>84</v>
      </c>
    </row>
    <row r="947" spans="1:59" ht="13.5" thickBot="1">
      <c r="A947" s="197">
        <f>+A911+1</f>
        <v>30</v>
      </c>
      <c r="B947" s="763"/>
      <c r="C947" s="242" t="s">
        <v>1617</v>
      </c>
      <c r="D947" s="766" t="s">
        <v>1569</v>
      </c>
      <c r="E947" s="540"/>
      <c r="F947" s="540"/>
      <c r="G947" s="540"/>
      <c r="H947" s="540"/>
      <c r="I947" s="540"/>
      <c r="J947" s="540"/>
      <c r="K947" s="540"/>
      <c r="L947" s="540"/>
      <c r="M947" s="540"/>
      <c r="N947" s="540"/>
      <c r="O947" s="540"/>
      <c r="P947" s="540"/>
      <c r="Q947" s="540"/>
      <c r="R947" s="540"/>
      <c r="S947" s="540"/>
      <c r="T947" s="540"/>
      <c r="U947" s="540"/>
      <c r="V947" s="540"/>
      <c r="W947" s="540"/>
      <c r="X947" s="540"/>
      <c r="Y947" s="540"/>
      <c r="Z947" s="540"/>
      <c r="AA947" s="540"/>
      <c r="AB947" s="540"/>
      <c r="AC947" s="540"/>
      <c r="AD947" s="541"/>
      <c r="AE947" s="541"/>
      <c r="AF947" s="541"/>
      <c r="AG947" s="541"/>
      <c r="AH947" s="541"/>
      <c r="AI947" s="541"/>
      <c r="AJ947" s="541"/>
      <c r="AK947" s="541"/>
      <c r="AL947" s="541"/>
      <c r="AM947" s="541"/>
      <c r="AN947" s="246"/>
      <c r="AR947" s="87" t="s">
        <v>40</v>
      </c>
      <c r="AS947" s="560" t="str">
        <f ca="1">SUBSTITUTE(CELL("address",E947),"$","")</f>
        <v>E947</v>
      </c>
      <c r="AT947" s="561" t="str">
        <f ca="1">CHAR(CODE(AS947))</f>
        <v>E</v>
      </c>
      <c r="AU947" s="561">
        <f>ROW(AS947)</f>
        <v>947</v>
      </c>
      <c r="AV947" s="562" t="str">
        <f ca="1">CONCATENATE(AT947&amp;AU947)</f>
        <v>E947</v>
      </c>
      <c r="AW947" s="555">
        <f t="shared" ref="AW947:AW981" si="188">$AW$5</f>
        <v>7</v>
      </c>
      <c r="AX947" s="562" t="str">
        <f t="shared" ca="1" si="181"/>
        <v>7. Ownership - Capital Costs</v>
      </c>
      <c r="AY947" s="555" t="s">
        <v>1570</v>
      </c>
      <c r="AZ947" s="562" t="s">
        <v>1618</v>
      </c>
      <c r="BA947" s="562">
        <v>2020</v>
      </c>
      <c r="BB947" s="562" t="str">
        <f ca="1">AW947&amp;"_"&amp;AV947&amp;"_"&amp;AZ947&amp;"_"&amp;BA947</f>
        <v>7_E947_Hot_gas_path_2020</v>
      </c>
      <c r="BC947" s="562" t="s">
        <v>574</v>
      </c>
      <c r="BD947" s="562"/>
      <c r="BE947" s="555" t="str">
        <f t="shared" ref="BE947:BE981" si="189">"&gt;=0"</f>
        <v>&gt;=0</v>
      </c>
      <c r="BF947" s="555" t="s">
        <v>84</v>
      </c>
      <c r="BG947" s="555" t="s">
        <v>84</v>
      </c>
    </row>
    <row r="948" spans="1:59" ht="13.5" hidden="1" thickBot="1">
      <c r="A948" s="197"/>
      <c r="B948" s="763"/>
      <c r="C948" s="242"/>
      <c r="D948" s="766"/>
      <c r="E948" s="556"/>
      <c r="F948" s="556"/>
      <c r="G948" s="556"/>
      <c r="H948" s="556"/>
      <c r="I948" s="556"/>
      <c r="J948" s="556"/>
      <c r="K948" s="556"/>
      <c r="L948" s="556"/>
      <c r="M948" s="556"/>
      <c r="N948" s="556"/>
      <c r="O948" s="556"/>
      <c r="P948" s="556"/>
      <c r="Q948" s="556"/>
      <c r="R948" s="556"/>
      <c r="S948" s="556"/>
      <c r="T948" s="556"/>
      <c r="U948" s="556"/>
      <c r="V948" s="556"/>
      <c r="W948" s="556"/>
      <c r="X948" s="556"/>
      <c r="Y948" s="556"/>
      <c r="Z948" s="556"/>
      <c r="AA948" s="556"/>
      <c r="AB948" s="556"/>
      <c r="AC948" s="556"/>
      <c r="AD948" s="557"/>
      <c r="AE948" s="557"/>
      <c r="AF948" s="557"/>
      <c r="AG948" s="557"/>
      <c r="AH948" s="557"/>
      <c r="AI948" s="557"/>
      <c r="AJ948" s="557"/>
      <c r="AK948" s="557"/>
      <c r="AL948" s="557"/>
      <c r="AM948" s="557"/>
      <c r="AN948" s="558"/>
      <c r="AP948" s="87" t="s">
        <v>859</v>
      </c>
      <c r="AT948" s="559" t="str">
        <f t="shared" ref="AT948:AT982" ca="1" si="190">IF(AT947="Z","AA",IF(LEN(AT947)=1,CHAR(CODE(AT947)+1),IF(RIGHT(AT947,1)="Z",CHAR(CODE(LEFT(AT947,1))+1),LEFT(AT947,1))&amp;CHAR(65+MOD(CODE(RIGHT(AT947,1))+1-65,26))))</f>
        <v>F</v>
      </c>
      <c r="AU948" s="559">
        <f>AU947</f>
        <v>947</v>
      </c>
      <c r="AV948" s="285" t="str">
        <f t="shared" ref="AV948:AV982" ca="1" si="191">CONCATENATE(AT948&amp;AU948)</f>
        <v>F947</v>
      </c>
      <c r="AW948" s="293">
        <f t="shared" si="188"/>
        <v>7</v>
      </c>
      <c r="AX948" s="285" t="str">
        <f t="shared" ca="1" si="181"/>
        <v>7. Ownership - Capital Costs</v>
      </c>
      <c r="AY948" s="293" t="s">
        <v>1570</v>
      </c>
      <c r="AZ948" s="285" t="s">
        <v>1618</v>
      </c>
      <c r="BA948" s="285">
        <v>2021</v>
      </c>
      <c r="BB948" s="285" t="str">
        <f t="shared" ref="BB948:BB982" ca="1" si="192">AW948&amp;"_"&amp;AV948&amp;"_"&amp;AZ948&amp;"_"&amp;BA948</f>
        <v>7_F947_Hot_gas_path_2021</v>
      </c>
      <c r="BC948" s="285" t="s">
        <v>574</v>
      </c>
      <c r="BD948" s="285"/>
      <c r="BE948" s="293" t="str">
        <f t="shared" si="189"/>
        <v>&gt;=0</v>
      </c>
      <c r="BF948" s="293" t="s">
        <v>84</v>
      </c>
      <c r="BG948" s="293" t="s">
        <v>84</v>
      </c>
    </row>
    <row r="949" spans="1:59" ht="13.5" hidden="1" thickBot="1">
      <c r="A949" s="197"/>
      <c r="B949" s="763"/>
      <c r="C949" s="242"/>
      <c r="D949" s="766"/>
      <c r="E949" s="556"/>
      <c r="F949" s="556"/>
      <c r="G949" s="556"/>
      <c r="H949" s="556"/>
      <c r="I949" s="556"/>
      <c r="J949" s="556"/>
      <c r="K949" s="556"/>
      <c r="L949" s="556"/>
      <c r="M949" s="556"/>
      <c r="N949" s="556"/>
      <c r="O949" s="556"/>
      <c r="P949" s="556"/>
      <c r="Q949" s="556"/>
      <c r="R949" s="556"/>
      <c r="S949" s="556"/>
      <c r="T949" s="556"/>
      <c r="U949" s="556"/>
      <c r="V949" s="556"/>
      <c r="W949" s="556"/>
      <c r="X949" s="556"/>
      <c r="Y949" s="556"/>
      <c r="Z949" s="556"/>
      <c r="AA949" s="556"/>
      <c r="AB949" s="556"/>
      <c r="AC949" s="556"/>
      <c r="AD949" s="557"/>
      <c r="AE949" s="557"/>
      <c r="AF949" s="557"/>
      <c r="AG949" s="557"/>
      <c r="AH949" s="557"/>
      <c r="AI949" s="557"/>
      <c r="AJ949" s="557"/>
      <c r="AK949" s="557"/>
      <c r="AL949" s="557"/>
      <c r="AM949" s="557"/>
      <c r="AN949" s="558"/>
      <c r="AP949" s="87" t="s">
        <v>859</v>
      </c>
      <c r="AT949" s="559" t="str">
        <f t="shared" ca="1" si="190"/>
        <v>G</v>
      </c>
      <c r="AU949" s="559">
        <f t="shared" ref="AU949:AU982" si="193">AU948</f>
        <v>947</v>
      </c>
      <c r="AV949" s="285" t="str">
        <f t="shared" ca="1" si="191"/>
        <v>G947</v>
      </c>
      <c r="AW949" s="293">
        <f t="shared" si="188"/>
        <v>7</v>
      </c>
      <c r="AX949" s="285" t="str">
        <f t="shared" ca="1" si="181"/>
        <v>7. Ownership - Capital Costs</v>
      </c>
      <c r="AY949" s="293" t="s">
        <v>1570</v>
      </c>
      <c r="AZ949" s="285" t="s">
        <v>1618</v>
      </c>
      <c r="BA949" s="285">
        <v>2022</v>
      </c>
      <c r="BB949" s="285" t="str">
        <f t="shared" ca="1" si="192"/>
        <v>7_G947_Hot_gas_path_2022</v>
      </c>
      <c r="BC949" s="285" t="s">
        <v>574</v>
      </c>
      <c r="BD949" s="285"/>
      <c r="BE949" s="293" t="str">
        <f t="shared" si="189"/>
        <v>&gt;=0</v>
      </c>
      <c r="BF949" s="293" t="s">
        <v>84</v>
      </c>
      <c r="BG949" s="293" t="s">
        <v>84</v>
      </c>
    </row>
    <row r="950" spans="1:59" ht="13.5" hidden="1" thickBot="1">
      <c r="A950" s="197"/>
      <c r="B950" s="763"/>
      <c r="C950" s="242"/>
      <c r="D950" s="766"/>
      <c r="E950" s="556"/>
      <c r="F950" s="556"/>
      <c r="G950" s="556"/>
      <c r="H950" s="556"/>
      <c r="I950" s="556"/>
      <c r="J950" s="556"/>
      <c r="K950" s="556"/>
      <c r="L950" s="556"/>
      <c r="M950" s="556"/>
      <c r="N950" s="556"/>
      <c r="O950" s="556"/>
      <c r="P950" s="556"/>
      <c r="Q950" s="556"/>
      <c r="R950" s="556"/>
      <c r="S950" s="556"/>
      <c r="T950" s="556"/>
      <c r="U950" s="556"/>
      <c r="V950" s="556"/>
      <c r="W950" s="556"/>
      <c r="X950" s="556"/>
      <c r="Y950" s="556"/>
      <c r="Z950" s="556"/>
      <c r="AA950" s="556"/>
      <c r="AB950" s="556"/>
      <c r="AC950" s="556"/>
      <c r="AD950" s="557"/>
      <c r="AE950" s="557"/>
      <c r="AF950" s="557"/>
      <c r="AG950" s="557"/>
      <c r="AH950" s="557"/>
      <c r="AI950" s="557"/>
      <c r="AJ950" s="557"/>
      <c r="AK950" s="557"/>
      <c r="AL950" s="557"/>
      <c r="AM950" s="557"/>
      <c r="AN950" s="558"/>
      <c r="AP950" s="87" t="s">
        <v>859</v>
      </c>
      <c r="AT950" s="559" t="str">
        <f t="shared" ca="1" si="190"/>
        <v>H</v>
      </c>
      <c r="AU950" s="559">
        <f t="shared" si="193"/>
        <v>947</v>
      </c>
      <c r="AV950" s="285" t="str">
        <f t="shared" ca="1" si="191"/>
        <v>H947</v>
      </c>
      <c r="AW950" s="293">
        <f t="shared" si="188"/>
        <v>7</v>
      </c>
      <c r="AX950" s="285" t="str">
        <f t="shared" ca="1" si="181"/>
        <v>7. Ownership - Capital Costs</v>
      </c>
      <c r="AY950" s="293" t="s">
        <v>1570</v>
      </c>
      <c r="AZ950" s="285" t="s">
        <v>1618</v>
      </c>
      <c r="BA950" s="285">
        <v>2023</v>
      </c>
      <c r="BB950" s="285" t="str">
        <f t="shared" ca="1" si="192"/>
        <v>7_H947_Hot_gas_path_2023</v>
      </c>
      <c r="BC950" s="285" t="s">
        <v>574</v>
      </c>
      <c r="BD950" s="285"/>
      <c r="BE950" s="293" t="str">
        <f t="shared" si="189"/>
        <v>&gt;=0</v>
      </c>
      <c r="BF950" s="293" t="s">
        <v>84</v>
      </c>
      <c r="BG950" s="293" t="s">
        <v>84</v>
      </c>
    </row>
    <row r="951" spans="1:59" ht="13.5" hidden="1" thickBot="1">
      <c r="A951" s="197"/>
      <c r="B951" s="763"/>
      <c r="C951" s="242"/>
      <c r="D951" s="766"/>
      <c r="E951" s="556"/>
      <c r="F951" s="556"/>
      <c r="G951" s="556"/>
      <c r="H951" s="556"/>
      <c r="I951" s="556"/>
      <c r="J951" s="556"/>
      <c r="K951" s="556"/>
      <c r="L951" s="556"/>
      <c r="M951" s="556"/>
      <c r="N951" s="556"/>
      <c r="O951" s="556"/>
      <c r="P951" s="556"/>
      <c r="Q951" s="556"/>
      <c r="R951" s="556"/>
      <c r="S951" s="556"/>
      <c r="T951" s="556"/>
      <c r="U951" s="556"/>
      <c r="V951" s="556"/>
      <c r="W951" s="556"/>
      <c r="X951" s="556"/>
      <c r="Y951" s="556"/>
      <c r="Z951" s="556"/>
      <c r="AA951" s="556"/>
      <c r="AB951" s="556"/>
      <c r="AC951" s="556"/>
      <c r="AD951" s="557"/>
      <c r="AE951" s="557"/>
      <c r="AF951" s="557"/>
      <c r="AG951" s="557"/>
      <c r="AH951" s="557"/>
      <c r="AI951" s="557"/>
      <c r="AJ951" s="557"/>
      <c r="AK951" s="557"/>
      <c r="AL951" s="557"/>
      <c r="AM951" s="557"/>
      <c r="AN951" s="558"/>
      <c r="AP951" s="87" t="s">
        <v>859</v>
      </c>
      <c r="AT951" s="559" t="str">
        <f t="shared" ca="1" si="190"/>
        <v>I</v>
      </c>
      <c r="AU951" s="559">
        <f t="shared" si="193"/>
        <v>947</v>
      </c>
      <c r="AV951" s="285" t="str">
        <f t="shared" ca="1" si="191"/>
        <v>I947</v>
      </c>
      <c r="AW951" s="293">
        <f t="shared" si="188"/>
        <v>7</v>
      </c>
      <c r="AX951" s="285" t="str">
        <f t="shared" ca="1" si="181"/>
        <v>7. Ownership - Capital Costs</v>
      </c>
      <c r="AY951" s="293" t="s">
        <v>1570</v>
      </c>
      <c r="AZ951" s="285" t="s">
        <v>1618</v>
      </c>
      <c r="BA951" s="285">
        <v>2024</v>
      </c>
      <c r="BB951" s="285" t="str">
        <f t="shared" ca="1" si="192"/>
        <v>7_I947_Hot_gas_path_2024</v>
      </c>
      <c r="BC951" s="285" t="s">
        <v>574</v>
      </c>
      <c r="BD951" s="285"/>
      <c r="BE951" s="293" t="str">
        <f t="shared" si="189"/>
        <v>&gt;=0</v>
      </c>
      <c r="BF951" s="293" t="s">
        <v>84</v>
      </c>
      <c r="BG951" s="293" t="s">
        <v>84</v>
      </c>
    </row>
    <row r="952" spans="1:59" ht="13.5" hidden="1" thickBot="1">
      <c r="A952" s="197"/>
      <c r="B952" s="763"/>
      <c r="C952" s="242"/>
      <c r="D952" s="766"/>
      <c r="E952" s="556"/>
      <c r="F952" s="556"/>
      <c r="G952" s="556"/>
      <c r="H952" s="556"/>
      <c r="I952" s="556"/>
      <c r="J952" s="556"/>
      <c r="K952" s="556"/>
      <c r="L952" s="556"/>
      <c r="M952" s="556"/>
      <c r="N952" s="556"/>
      <c r="O952" s="556"/>
      <c r="P952" s="556"/>
      <c r="Q952" s="556"/>
      <c r="R952" s="556"/>
      <c r="S952" s="556"/>
      <c r="T952" s="556"/>
      <c r="U952" s="556"/>
      <c r="V952" s="556"/>
      <c r="W952" s="556"/>
      <c r="X952" s="556"/>
      <c r="Y952" s="556"/>
      <c r="Z952" s="556"/>
      <c r="AA952" s="556"/>
      <c r="AB952" s="556"/>
      <c r="AC952" s="556"/>
      <c r="AD952" s="557"/>
      <c r="AE952" s="557"/>
      <c r="AF952" s="557"/>
      <c r="AG952" s="557"/>
      <c r="AH952" s="557"/>
      <c r="AI952" s="557"/>
      <c r="AJ952" s="557"/>
      <c r="AK952" s="557"/>
      <c r="AL952" s="557"/>
      <c r="AM952" s="557"/>
      <c r="AN952" s="558"/>
      <c r="AP952" s="87" t="s">
        <v>859</v>
      </c>
      <c r="AT952" s="559" t="str">
        <f t="shared" ca="1" si="190"/>
        <v>J</v>
      </c>
      <c r="AU952" s="559">
        <f t="shared" si="193"/>
        <v>947</v>
      </c>
      <c r="AV952" s="285" t="str">
        <f t="shared" ca="1" si="191"/>
        <v>J947</v>
      </c>
      <c r="AW952" s="293">
        <f t="shared" si="188"/>
        <v>7</v>
      </c>
      <c r="AX952" s="285" t="str">
        <f t="shared" ca="1" si="181"/>
        <v>7. Ownership - Capital Costs</v>
      </c>
      <c r="AY952" s="293" t="s">
        <v>1570</v>
      </c>
      <c r="AZ952" s="285" t="s">
        <v>1618</v>
      </c>
      <c r="BA952" s="285">
        <v>2025</v>
      </c>
      <c r="BB952" s="285" t="str">
        <f t="shared" ca="1" si="192"/>
        <v>7_J947_Hot_gas_path_2025</v>
      </c>
      <c r="BC952" s="285" t="s">
        <v>574</v>
      </c>
      <c r="BD952" s="285"/>
      <c r="BE952" s="293" t="str">
        <f t="shared" si="189"/>
        <v>&gt;=0</v>
      </c>
      <c r="BF952" s="293" t="s">
        <v>84</v>
      </c>
      <c r="BG952" s="293" t="s">
        <v>84</v>
      </c>
    </row>
    <row r="953" spans="1:59" ht="13.5" hidden="1" thickBot="1">
      <c r="A953" s="197"/>
      <c r="B953" s="763"/>
      <c r="C953" s="242"/>
      <c r="D953" s="766"/>
      <c r="E953" s="556"/>
      <c r="F953" s="556"/>
      <c r="G953" s="556"/>
      <c r="H953" s="556"/>
      <c r="I953" s="556"/>
      <c r="J953" s="556"/>
      <c r="K953" s="556"/>
      <c r="L953" s="556"/>
      <c r="M953" s="556"/>
      <c r="N953" s="556"/>
      <c r="O953" s="556"/>
      <c r="P953" s="556"/>
      <c r="Q953" s="556"/>
      <c r="R953" s="556"/>
      <c r="S953" s="556"/>
      <c r="T953" s="556"/>
      <c r="U953" s="556"/>
      <c r="V953" s="556"/>
      <c r="W953" s="556"/>
      <c r="X953" s="556"/>
      <c r="Y953" s="556"/>
      <c r="Z953" s="556"/>
      <c r="AA953" s="556"/>
      <c r="AB953" s="556"/>
      <c r="AC953" s="556"/>
      <c r="AD953" s="557"/>
      <c r="AE953" s="557"/>
      <c r="AF953" s="557"/>
      <c r="AG953" s="557"/>
      <c r="AH953" s="557"/>
      <c r="AI953" s="557"/>
      <c r="AJ953" s="557"/>
      <c r="AK953" s="557"/>
      <c r="AL953" s="557"/>
      <c r="AM953" s="557"/>
      <c r="AN953" s="558"/>
      <c r="AP953" s="87" t="s">
        <v>859</v>
      </c>
      <c r="AT953" s="559" t="str">
        <f t="shared" ca="1" si="190"/>
        <v>K</v>
      </c>
      <c r="AU953" s="559">
        <f t="shared" si="193"/>
        <v>947</v>
      </c>
      <c r="AV953" s="285" t="str">
        <f t="shared" ca="1" si="191"/>
        <v>K947</v>
      </c>
      <c r="AW953" s="293">
        <f t="shared" si="188"/>
        <v>7</v>
      </c>
      <c r="AX953" s="285" t="str">
        <f t="shared" ca="1" si="181"/>
        <v>7. Ownership - Capital Costs</v>
      </c>
      <c r="AY953" s="293" t="s">
        <v>1570</v>
      </c>
      <c r="AZ953" s="285" t="s">
        <v>1618</v>
      </c>
      <c r="BA953" s="285">
        <v>2026</v>
      </c>
      <c r="BB953" s="285" t="str">
        <f t="shared" ca="1" si="192"/>
        <v>7_K947_Hot_gas_path_2026</v>
      </c>
      <c r="BC953" s="285" t="s">
        <v>574</v>
      </c>
      <c r="BD953" s="285"/>
      <c r="BE953" s="293" t="str">
        <f t="shared" si="189"/>
        <v>&gt;=0</v>
      </c>
      <c r="BF953" s="293" t="s">
        <v>84</v>
      </c>
      <c r="BG953" s="293" t="s">
        <v>84</v>
      </c>
    </row>
    <row r="954" spans="1:59" ht="13.5" hidden="1" thickBot="1">
      <c r="A954" s="197"/>
      <c r="B954" s="763"/>
      <c r="C954" s="242"/>
      <c r="D954" s="766"/>
      <c r="E954" s="556"/>
      <c r="F954" s="556"/>
      <c r="G954" s="556"/>
      <c r="H954" s="556"/>
      <c r="I954" s="556"/>
      <c r="J954" s="556"/>
      <c r="K954" s="556"/>
      <c r="L954" s="556"/>
      <c r="M954" s="556"/>
      <c r="N954" s="556"/>
      <c r="O954" s="556"/>
      <c r="P954" s="556"/>
      <c r="Q954" s="556"/>
      <c r="R954" s="556"/>
      <c r="S954" s="556"/>
      <c r="T954" s="556"/>
      <c r="U954" s="556"/>
      <c r="V954" s="556"/>
      <c r="W954" s="556"/>
      <c r="X954" s="556"/>
      <c r="Y954" s="556"/>
      <c r="Z954" s="556"/>
      <c r="AA954" s="556"/>
      <c r="AB954" s="556"/>
      <c r="AC954" s="556"/>
      <c r="AD954" s="557"/>
      <c r="AE954" s="557"/>
      <c r="AF954" s="557"/>
      <c r="AG954" s="557"/>
      <c r="AH954" s="557"/>
      <c r="AI954" s="557"/>
      <c r="AJ954" s="557"/>
      <c r="AK954" s="557"/>
      <c r="AL954" s="557"/>
      <c r="AM954" s="557"/>
      <c r="AN954" s="558"/>
      <c r="AP954" s="87" t="s">
        <v>859</v>
      </c>
      <c r="AT954" s="559" t="str">
        <f t="shared" ca="1" si="190"/>
        <v>L</v>
      </c>
      <c r="AU954" s="559">
        <f t="shared" si="193"/>
        <v>947</v>
      </c>
      <c r="AV954" s="285" t="str">
        <f t="shared" ca="1" si="191"/>
        <v>L947</v>
      </c>
      <c r="AW954" s="293">
        <f t="shared" si="188"/>
        <v>7</v>
      </c>
      <c r="AX954" s="285" t="str">
        <f t="shared" ca="1" si="181"/>
        <v>7. Ownership - Capital Costs</v>
      </c>
      <c r="AY954" s="293" t="s">
        <v>1570</v>
      </c>
      <c r="AZ954" s="285" t="s">
        <v>1618</v>
      </c>
      <c r="BA954" s="285">
        <v>2027</v>
      </c>
      <c r="BB954" s="285" t="str">
        <f t="shared" ca="1" si="192"/>
        <v>7_L947_Hot_gas_path_2027</v>
      </c>
      <c r="BC954" s="285" t="s">
        <v>574</v>
      </c>
      <c r="BD954" s="285"/>
      <c r="BE954" s="293" t="str">
        <f t="shared" si="189"/>
        <v>&gt;=0</v>
      </c>
      <c r="BF954" s="293" t="s">
        <v>84</v>
      </c>
      <c r="BG954" s="293" t="s">
        <v>84</v>
      </c>
    </row>
    <row r="955" spans="1:59" ht="13.5" hidden="1" thickBot="1">
      <c r="A955" s="197"/>
      <c r="B955" s="763"/>
      <c r="C955" s="242"/>
      <c r="D955" s="766"/>
      <c r="E955" s="556"/>
      <c r="F955" s="556"/>
      <c r="G955" s="556"/>
      <c r="H955" s="556"/>
      <c r="I955" s="556"/>
      <c r="J955" s="556"/>
      <c r="K955" s="556"/>
      <c r="L955" s="556"/>
      <c r="M955" s="556"/>
      <c r="N955" s="556"/>
      <c r="O955" s="556"/>
      <c r="P955" s="556"/>
      <c r="Q955" s="556"/>
      <c r="R955" s="556"/>
      <c r="S955" s="556"/>
      <c r="T955" s="556"/>
      <c r="U955" s="556"/>
      <c r="V955" s="556"/>
      <c r="W955" s="556"/>
      <c r="X955" s="556"/>
      <c r="Y955" s="556"/>
      <c r="Z955" s="556"/>
      <c r="AA955" s="556"/>
      <c r="AB955" s="556"/>
      <c r="AC955" s="556"/>
      <c r="AD955" s="557"/>
      <c r="AE955" s="557"/>
      <c r="AF955" s="557"/>
      <c r="AG955" s="557"/>
      <c r="AH955" s="557"/>
      <c r="AI955" s="557"/>
      <c r="AJ955" s="557"/>
      <c r="AK955" s="557"/>
      <c r="AL955" s="557"/>
      <c r="AM955" s="557"/>
      <c r="AN955" s="558"/>
      <c r="AP955" s="87" t="s">
        <v>859</v>
      </c>
      <c r="AT955" s="559" t="str">
        <f t="shared" ca="1" si="190"/>
        <v>M</v>
      </c>
      <c r="AU955" s="559">
        <f t="shared" si="193"/>
        <v>947</v>
      </c>
      <c r="AV955" s="285" t="str">
        <f t="shared" ca="1" si="191"/>
        <v>M947</v>
      </c>
      <c r="AW955" s="293">
        <f t="shared" si="188"/>
        <v>7</v>
      </c>
      <c r="AX955" s="285" t="str">
        <f t="shared" ca="1" si="181"/>
        <v>7. Ownership - Capital Costs</v>
      </c>
      <c r="AY955" s="293" t="s">
        <v>1570</v>
      </c>
      <c r="AZ955" s="285" t="s">
        <v>1618</v>
      </c>
      <c r="BA955" s="285">
        <v>2028</v>
      </c>
      <c r="BB955" s="285" t="str">
        <f t="shared" ca="1" si="192"/>
        <v>7_M947_Hot_gas_path_2028</v>
      </c>
      <c r="BC955" s="285" t="s">
        <v>574</v>
      </c>
      <c r="BD955" s="285"/>
      <c r="BE955" s="293" t="str">
        <f t="shared" si="189"/>
        <v>&gt;=0</v>
      </c>
      <c r="BF955" s="293" t="s">
        <v>84</v>
      </c>
      <c r="BG955" s="293" t="s">
        <v>84</v>
      </c>
    </row>
    <row r="956" spans="1:59" ht="13.5" hidden="1" thickBot="1">
      <c r="A956" s="197"/>
      <c r="B956" s="763"/>
      <c r="C956" s="242"/>
      <c r="D956" s="766"/>
      <c r="E956" s="556"/>
      <c r="F956" s="556"/>
      <c r="G956" s="556"/>
      <c r="H956" s="556"/>
      <c r="I956" s="556"/>
      <c r="J956" s="556"/>
      <c r="K956" s="556"/>
      <c r="L956" s="556"/>
      <c r="M956" s="556"/>
      <c r="N956" s="556"/>
      <c r="O956" s="556"/>
      <c r="P956" s="556"/>
      <c r="Q956" s="556"/>
      <c r="R956" s="556"/>
      <c r="S956" s="556"/>
      <c r="T956" s="556"/>
      <c r="U956" s="556"/>
      <c r="V956" s="556"/>
      <c r="W956" s="556"/>
      <c r="X956" s="556"/>
      <c r="Y956" s="556"/>
      <c r="Z956" s="556"/>
      <c r="AA956" s="556"/>
      <c r="AB956" s="556"/>
      <c r="AC956" s="556"/>
      <c r="AD956" s="557"/>
      <c r="AE956" s="557"/>
      <c r="AF956" s="557"/>
      <c r="AG956" s="557"/>
      <c r="AH956" s="557"/>
      <c r="AI956" s="557"/>
      <c r="AJ956" s="557"/>
      <c r="AK956" s="557"/>
      <c r="AL956" s="557"/>
      <c r="AM956" s="557"/>
      <c r="AN956" s="558"/>
      <c r="AP956" s="87" t="s">
        <v>859</v>
      </c>
      <c r="AT956" s="559" t="str">
        <f t="shared" ca="1" si="190"/>
        <v>N</v>
      </c>
      <c r="AU956" s="559">
        <f t="shared" si="193"/>
        <v>947</v>
      </c>
      <c r="AV956" s="285" t="str">
        <f t="shared" ca="1" si="191"/>
        <v>N947</v>
      </c>
      <c r="AW956" s="293">
        <f t="shared" si="188"/>
        <v>7</v>
      </c>
      <c r="AX956" s="285" t="str">
        <f t="shared" ca="1" si="181"/>
        <v>7. Ownership - Capital Costs</v>
      </c>
      <c r="AY956" s="293" t="s">
        <v>1570</v>
      </c>
      <c r="AZ956" s="285" t="s">
        <v>1618</v>
      </c>
      <c r="BA956" s="285">
        <v>2029</v>
      </c>
      <c r="BB956" s="285" t="str">
        <f t="shared" ca="1" si="192"/>
        <v>7_N947_Hot_gas_path_2029</v>
      </c>
      <c r="BC956" s="285" t="s">
        <v>574</v>
      </c>
      <c r="BD956" s="285"/>
      <c r="BE956" s="293" t="str">
        <f t="shared" si="189"/>
        <v>&gt;=0</v>
      </c>
      <c r="BF956" s="293" t="s">
        <v>84</v>
      </c>
      <c r="BG956" s="293" t="s">
        <v>84</v>
      </c>
    </row>
    <row r="957" spans="1:59" ht="13.5" hidden="1" thickBot="1">
      <c r="A957" s="197"/>
      <c r="B957" s="763"/>
      <c r="C957" s="242"/>
      <c r="D957" s="766"/>
      <c r="E957" s="556"/>
      <c r="F957" s="556"/>
      <c r="G957" s="556"/>
      <c r="H957" s="556"/>
      <c r="I957" s="556"/>
      <c r="J957" s="556"/>
      <c r="K957" s="556"/>
      <c r="L957" s="556"/>
      <c r="M957" s="556"/>
      <c r="N957" s="556"/>
      <c r="O957" s="556"/>
      <c r="P957" s="556"/>
      <c r="Q957" s="556"/>
      <c r="R957" s="556"/>
      <c r="S957" s="556"/>
      <c r="T957" s="556"/>
      <c r="U957" s="556"/>
      <c r="V957" s="556"/>
      <c r="W957" s="556"/>
      <c r="X957" s="556"/>
      <c r="Y957" s="556"/>
      <c r="Z957" s="556"/>
      <c r="AA957" s="556"/>
      <c r="AB957" s="556"/>
      <c r="AC957" s="556"/>
      <c r="AD957" s="557"/>
      <c r="AE957" s="557"/>
      <c r="AF957" s="557"/>
      <c r="AG957" s="557"/>
      <c r="AH957" s="557"/>
      <c r="AI957" s="557"/>
      <c r="AJ957" s="557"/>
      <c r="AK957" s="557"/>
      <c r="AL957" s="557"/>
      <c r="AM957" s="557"/>
      <c r="AN957" s="558"/>
      <c r="AP957" s="87" t="s">
        <v>859</v>
      </c>
      <c r="AT957" s="559" t="str">
        <f t="shared" ca="1" si="190"/>
        <v>O</v>
      </c>
      <c r="AU957" s="559">
        <f t="shared" si="193"/>
        <v>947</v>
      </c>
      <c r="AV957" s="285" t="str">
        <f t="shared" ca="1" si="191"/>
        <v>O947</v>
      </c>
      <c r="AW957" s="293">
        <f t="shared" si="188"/>
        <v>7</v>
      </c>
      <c r="AX957" s="285" t="str">
        <f t="shared" ca="1" si="181"/>
        <v>7. Ownership - Capital Costs</v>
      </c>
      <c r="AY957" s="293" t="s">
        <v>1570</v>
      </c>
      <c r="AZ957" s="285" t="s">
        <v>1618</v>
      </c>
      <c r="BA957" s="285">
        <v>2030</v>
      </c>
      <c r="BB957" s="285" t="str">
        <f t="shared" ca="1" si="192"/>
        <v>7_O947_Hot_gas_path_2030</v>
      </c>
      <c r="BC957" s="285" t="s">
        <v>574</v>
      </c>
      <c r="BD957" s="285"/>
      <c r="BE957" s="293" t="str">
        <f t="shared" si="189"/>
        <v>&gt;=0</v>
      </c>
      <c r="BF957" s="293" t="s">
        <v>84</v>
      </c>
      <c r="BG957" s="293" t="s">
        <v>84</v>
      </c>
    </row>
    <row r="958" spans="1:59" ht="13.5" hidden="1" thickBot="1">
      <c r="A958" s="197"/>
      <c r="B958" s="763"/>
      <c r="C958" s="242"/>
      <c r="D958" s="766"/>
      <c r="E958" s="556"/>
      <c r="F958" s="556"/>
      <c r="G958" s="556"/>
      <c r="H958" s="556"/>
      <c r="I958" s="556"/>
      <c r="J958" s="556"/>
      <c r="K958" s="556"/>
      <c r="L958" s="556"/>
      <c r="M958" s="556"/>
      <c r="N958" s="556"/>
      <c r="O958" s="556"/>
      <c r="P958" s="556"/>
      <c r="Q958" s="556"/>
      <c r="R958" s="556"/>
      <c r="S958" s="556"/>
      <c r="T958" s="556"/>
      <c r="U958" s="556"/>
      <c r="V958" s="556"/>
      <c r="W958" s="556"/>
      <c r="X958" s="556"/>
      <c r="Y958" s="556"/>
      <c r="Z958" s="556"/>
      <c r="AA958" s="556"/>
      <c r="AB958" s="556"/>
      <c r="AC958" s="556"/>
      <c r="AD958" s="557"/>
      <c r="AE958" s="557"/>
      <c r="AF958" s="557"/>
      <c r="AG958" s="557"/>
      <c r="AH958" s="557"/>
      <c r="AI958" s="557"/>
      <c r="AJ958" s="557"/>
      <c r="AK958" s="557"/>
      <c r="AL958" s="557"/>
      <c r="AM958" s="557"/>
      <c r="AN958" s="558"/>
      <c r="AP958" s="87" t="s">
        <v>859</v>
      </c>
      <c r="AT958" s="559" t="str">
        <f t="shared" ca="1" si="190"/>
        <v>P</v>
      </c>
      <c r="AU958" s="559">
        <f t="shared" si="193"/>
        <v>947</v>
      </c>
      <c r="AV958" s="285" t="str">
        <f t="shared" ca="1" si="191"/>
        <v>P947</v>
      </c>
      <c r="AW958" s="293">
        <f t="shared" si="188"/>
        <v>7</v>
      </c>
      <c r="AX958" s="285" t="str">
        <f t="shared" ca="1" si="181"/>
        <v>7. Ownership - Capital Costs</v>
      </c>
      <c r="AY958" s="293" t="s">
        <v>1570</v>
      </c>
      <c r="AZ958" s="285" t="s">
        <v>1618</v>
      </c>
      <c r="BA958" s="285">
        <v>2031</v>
      </c>
      <c r="BB958" s="285" t="str">
        <f t="shared" ca="1" si="192"/>
        <v>7_P947_Hot_gas_path_2031</v>
      </c>
      <c r="BC958" s="285" t="s">
        <v>574</v>
      </c>
      <c r="BD958" s="285"/>
      <c r="BE958" s="293" t="str">
        <f t="shared" si="189"/>
        <v>&gt;=0</v>
      </c>
      <c r="BF958" s="293" t="s">
        <v>84</v>
      </c>
      <c r="BG958" s="293" t="s">
        <v>84</v>
      </c>
    </row>
    <row r="959" spans="1:59" ht="13.5" hidden="1" thickBot="1">
      <c r="A959" s="197"/>
      <c r="B959" s="763"/>
      <c r="C959" s="242"/>
      <c r="D959" s="766"/>
      <c r="E959" s="556"/>
      <c r="F959" s="556"/>
      <c r="G959" s="556"/>
      <c r="H959" s="556"/>
      <c r="I959" s="556"/>
      <c r="J959" s="556"/>
      <c r="K959" s="556"/>
      <c r="L959" s="556"/>
      <c r="M959" s="556"/>
      <c r="N959" s="556"/>
      <c r="O959" s="556"/>
      <c r="P959" s="556"/>
      <c r="Q959" s="556"/>
      <c r="R959" s="556"/>
      <c r="S959" s="556"/>
      <c r="T959" s="556"/>
      <c r="U959" s="556"/>
      <c r="V959" s="556"/>
      <c r="W959" s="556"/>
      <c r="X959" s="556"/>
      <c r="Y959" s="556"/>
      <c r="Z959" s="556"/>
      <c r="AA959" s="556"/>
      <c r="AB959" s="556"/>
      <c r="AC959" s="556"/>
      <c r="AD959" s="557"/>
      <c r="AE959" s="557"/>
      <c r="AF959" s="557"/>
      <c r="AG959" s="557"/>
      <c r="AH959" s="557"/>
      <c r="AI959" s="557"/>
      <c r="AJ959" s="557"/>
      <c r="AK959" s="557"/>
      <c r="AL959" s="557"/>
      <c r="AM959" s="557"/>
      <c r="AN959" s="558"/>
      <c r="AP959" s="87" t="s">
        <v>859</v>
      </c>
      <c r="AT959" s="559" t="str">
        <f t="shared" ca="1" si="190"/>
        <v>Q</v>
      </c>
      <c r="AU959" s="559">
        <f t="shared" si="193"/>
        <v>947</v>
      </c>
      <c r="AV959" s="285" t="str">
        <f t="shared" ca="1" si="191"/>
        <v>Q947</v>
      </c>
      <c r="AW959" s="293">
        <f t="shared" si="188"/>
        <v>7</v>
      </c>
      <c r="AX959" s="285" t="str">
        <f t="shared" ca="1" si="181"/>
        <v>7. Ownership - Capital Costs</v>
      </c>
      <c r="AY959" s="293" t="s">
        <v>1570</v>
      </c>
      <c r="AZ959" s="285" t="s">
        <v>1618</v>
      </c>
      <c r="BA959" s="285">
        <v>2032</v>
      </c>
      <c r="BB959" s="285" t="str">
        <f t="shared" ca="1" si="192"/>
        <v>7_Q947_Hot_gas_path_2032</v>
      </c>
      <c r="BC959" s="285" t="s">
        <v>574</v>
      </c>
      <c r="BD959" s="285"/>
      <c r="BE959" s="293" t="str">
        <f t="shared" si="189"/>
        <v>&gt;=0</v>
      </c>
      <c r="BF959" s="293" t="s">
        <v>84</v>
      </c>
      <c r="BG959" s="293" t="s">
        <v>84</v>
      </c>
    </row>
    <row r="960" spans="1:59" ht="13.5" hidden="1" thickBot="1">
      <c r="A960" s="197"/>
      <c r="B960" s="763"/>
      <c r="C960" s="242"/>
      <c r="D960" s="766"/>
      <c r="E960" s="556"/>
      <c r="F960" s="556"/>
      <c r="G960" s="556"/>
      <c r="H960" s="556"/>
      <c r="I960" s="556"/>
      <c r="J960" s="556"/>
      <c r="K960" s="556"/>
      <c r="L960" s="556"/>
      <c r="M960" s="556"/>
      <c r="N960" s="556"/>
      <c r="O960" s="556"/>
      <c r="P960" s="556"/>
      <c r="Q960" s="556"/>
      <c r="R960" s="556"/>
      <c r="S960" s="556"/>
      <c r="T960" s="556"/>
      <c r="U960" s="556"/>
      <c r="V960" s="556"/>
      <c r="W960" s="556"/>
      <c r="X960" s="556"/>
      <c r="Y960" s="556"/>
      <c r="Z960" s="556"/>
      <c r="AA960" s="556"/>
      <c r="AB960" s="556"/>
      <c r="AC960" s="556"/>
      <c r="AD960" s="557"/>
      <c r="AE960" s="557"/>
      <c r="AF960" s="557"/>
      <c r="AG960" s="557"/>
      <c r="AH960" s="557"/>
      <c r="AI960" s="557"/>
      <c r="AJ960" s="557"/>
      <c r="AK960" s="557"/>
      <c r="AL960" s="557"/>
      <c r="AM960" s="557"/>
      <c r="AN960" s="558"/>
      <c r="AP960" s="87" t="s">
        <v>859</v>
      </c>
      <c r="AT960" s="559" t="str">
        <f t="shared" ca="1" si="190"/>
        <v>R</v>
      </c>
      <c r="AU960" s="559">
        <f t="shared" si="193"/>
        <v>947</v>
      </c>
      <c r="AV960" s="285" t="str">
        <f t="shared" ca="1" si="191"/>
        <v>R947</v>
      </c>
      <c r="AW960" s="293">
        <f t="shared" si="188"/>
        <v>7</v>
      </c>
      <c r="AX960" s="285" t="str">
        <f t="shared" ca="1" si="181"/>
        <v>7. Ownership - Capital Costs</v>
      </c>
      <c r="AY960" s="293" t="s">
        <v>1570</v>
      </c>
      <c r="AZ960" s="285" t="s">
        <v>1618</v>
      </c>
      <c r="BA960" s="285">
        <v>2033</v>
      </c>
      <c r="BB960" s="285" t="str">
        <f t="shared" ca="1" si="192"/>
        <v>7_R947_Hot_gas_path_2033</v>
      </c>
      <c r="BC960" s="285" t="s">
        <v>574</v>
      </c>
      <c r="BD960" s="285"/>
      <c r="BE960" s="293" t="str">
        <f t="shared" si="189"/>
        <v>&gt;=0</v>
      </c>
      <c r="BF960" s="293" t="s">
        <v>84</v>
      </c>
      <c r="BG960" s="293" t="s">
        <v>84</v>
      </c>
    </row>
    <row r="961" spans="1:59" ht="13.5" hidden="1" thickBot="1">
      <c r="A961" s="197"/>
      <c r="B961" s="763"/>
      <c r="C961" s="242"/>
      <c r="D961" s="766"/>
      <c r="E961" s="556"/>
      <c r="F961" s="556"/>
      <c r="G961" s="556"/>
      <c r="H961" s="556"/>
      <c r="I961" s="556"/>
      <c r="J961" s="556"/>
      <c r="K961" s="556"/>
      <c r="L961" s="556"/>
      <c r="M961" s="556"/>
      <c r="N961" s="556"/>
      <c r="O961" s="556"/>
      <c r="P961" s="556"/>
      <c r="Q961" s="556"/>
      <c r="R961" s="556"/>
      <c r="S961" s="556"/>
      <c r="T961" s="556"/>
      <c r="U961" s="556"/>
      <c r="V961" s="556"/>
      <c r="W961" s="556"/>
      <c r="X961" s="556"/>
      <c r="Y961" s="556"/>
      <c r="Z961" s="556"/>
      <c r="AA961" s="556"/>
      <c r="AB961" s="556"/>
      <c r="AC961" s="556"/>
      <c r="AD961" s="557"/>
      <c r="AE961" s="557"/>
      <c r="AF961" s="557"/>
      <c r="AG961" s="557"/>
      <c r="AH961" s="557"/>
      <c r="AI961" s="557"/>
      <c r="AJ961" s="557"/>
      <c r="AK961" s="557"/>
      <c r="AL961" s="557"/>
      <c r="AM961" s="557"/>
      <c r="AN961" s="558"/>
      <c r="AP961" s="87" t="s">
        <v>859</v>
      </c>
      <c r="AT961" s="559" t="str">
        <f t="shared" ca="1" si="190"/>
        <v>S</v>
      </c>
      <c r="AU961" s="559">
        <f t="shared" si="193"/>
        <v>947</v>
      </c>
      <c r="AV961" s="285" t="str">
        <f t="shared" ca="1" si="191"/>
        <v>S947</v>
      </c>
      <c r="AW961" s="293">
        <f t="shared" si="188"/>
        <v>7</v>
      </c>
      <c r="AX961" s="285" t="str">
        <f t="shared" ca="1" si="181"/>
        <v>7. Ownership - Capital Costs</v>
      </c>
      <c r="AY961" s="293" t="s">
        <v>1570</v>
      </c>
      <c r="AZ961" s="285" t="s">
        <v>1618</v>
      </c>
      <c r="BA961" s="285">
        <v>2034</v>
      </c>
      <c r="BB961" s="285" t="str">
        <f t="shared" ca="1" si="192"/>
        <v>7_S947_Hot_gas_path_2034</v>
      </c>
      <c r="BC961" s="285" t="s">
        <v>574</v>
      </c>
      <c r="BD961" s="285"/>
      <c r="BE961" s="293" t="str">
        <f t="shared" si="189"/>
        <v>&gt;=0</v>
      </c>
      <c r="BF961" s="293" t="s">
        <v>84</v>
      </c>
      <c r="BG961" s="293" t="s">
        <v>84</v>
      </c>
    </row>
    <row r="962" spans="1:59" ht="13.5" hidden="1" thickBot="1">
      <c r="A962" s="197"/>
      <c r="B962" s="763"/>
      <c r="C962" s="242"/>
      <c r="D962" s="766"/>
      <c r="E962" s="556"/>
      <c r="F962" s="556"/>
      <c r="G962" s="556"/>
      <c r="H962" s="556"/>
      <c r="I962" s="556"/>
      <c r="J962" s="556"/>
      <c r="K962" s="556"/>
      <c r="L962" s="556"/>
      <c r="M962" s="556"/>
      <c r="N962" s="556"/>
      <c r="O962" s="556"/>
      <c r="P962" s="556"/>
      <c r="Q962" s="556"/>
      <c r="R962" s="556"/>
      <c r="S962" s="556"/>
      <c r="T962" s="556"/>
      <c r="U962" s="556"/>
      <c r="V962" s="556"/>
      <c r="W962" s="556"/>
      <c r="X962" s="556"/>
      <c r="Y962" s="556"/>
      <c r="Z962" s="556"/>
      <c r="AA962" s="556"/>
      <c r="AB962" s="556"/>
      <c r="AC962" s="556"/>
      <c r="AD962" s="557"/>
      <c r="AE962" s="557"/>
      <c r="AF962" s="557"/>
      <c r="AG962" s="557"/>
      <c r="AH962" s="557"/>
      <c r="AI962" s="557"/>
      <c r="AJ962" s="557"/>
      <c r="AK962" s="557"/>
      <c r="AL962" s="557"/>
      <c r="AM962" s="557"/>
      <c r="AN962" s="558"/>
      <c r="AP962" s="87" t="s">
        <v>859</v>
      </c>
      <c r="AT962" s="559" t="str">
        <f t="shared" ca="1" si="190"/>
        <v>T</v>
      </c>
      <c r="AU962" s="559">
        <f t="shared" si="193"/>
        <v>947</v>
      </c>
      <c r="AV962" s="285" t="str">
        <f t="shared" ca="1" si="191"/>
        <v>T947</v>
      </c>
      <c r="AW962" s="293">
        <f t="shared" si="188"/>
        <v>7</v>
      </c>
      <c r="AX962" s="285" t="str">
        <f t="shared" ca="1" si="181"/>
        <v>7. Ownership - Capital Costs</v>
      </c>
      <c r="AY962" s="293" t="s">
        <v>1570</v>
      </c>
      <c r="AZ962" s="285" t="s">
        <v>1618</v>
      </c>
      <c r="BA962" s="285">
        <v>2035</v>
      </c>
      <c r="BB962" s="285" t="str">
        <f t="shared" ca="1" si="192"/>
        <v>7_T947_Hot_gas_path_2035</v>
      </c>
      <c r="BC962" s="285" t="s">
        <v>574</v>
      </c>
      <c r="BD962" s="285"/>
      <c r="BE962" s="293" t="str">
        <f t="shared" si="189"/>
        <v>&gt;=0</v>
      </c>
      <c r="BF962" s="293" t="s">
        <v>84</v>
      </c>
      <c r="BG962" s="293" t="s">
        <v>84</v>
      </c>
    </row>
    <row r="963" spans="1:59" ht="13.5" hidden="1" thickBot="1">
      <c r="A963" s="197"/>
      <c r="B963" s="763"/>
      <c r="C963" s="242"/>
      <c r="D963" s="766"/>
      <c r="E963" s="556"/>
      <c r="F963" s="556"/>
      <c r="G963" s="556"/>
      <c r="H963" s="556"/>
      <c r="I963" s="556"/>
      <c r="J963" s="556"/>
      <c r="K963" s="556"/>
      <c r="L963" s="556"/>
      <c r="M963" s="556"/>
      <c r="N963" s="556"/>
      <c r="O963" s="556"/>
      <c r="P963" s="556"/>
      <c r="Q963" s="556"/>
      <c r="R963" s="556"/>
      <c r="S963" s="556"/>
      <c r="T963" s="556"/>
      <c r="U963" s="556"/>
      <c r="V963" s="556"/>
      <c r="W963" s="556"/>
      <c r="X963" s="556"/>
      <c r="Y963" s="556"/>
      <c r="Z963" s="556"/>
      <c r="AA963" s="556"/>
      <c r="AB963" s="556"/>
      <c r="AC963" s="556"/>
      <c r="AD963" s="557"/>
      <c r="AE963" s="557"/>
      <c r="AF963" s="557"/>
      <c r="AG963" s="557"/>
      <c r="AH963" s="557"/>
      <c r="AI963" s="557"/>
      <c r="AJ963" s="557"/>
      <c r="AK963" s="557"/>
      <c r="AL963" s="557"/>
      <c r="AM963" s="557"/>
      <c r="AN963" s="558"/>
      <c r="AP963" s="87" t="s">
        <v>859</v>
      </c>
      <c r="AT963" s="559" t="str">
        <f t="shared" ca="1" si="190"/>
        <v>U</v>
      </c>
      <c r="AU963" s="559">
        <f t="shared" si="193"/>
        <v>947</v>
      </c>
      <c r="AV963" s="285" t="str">
        <f t="shared" ca="1" si="191"/>
        <v>U947</v>
      </c>
      <c r="AW963" s="293">
        <f t="shared" si="188"/>
        <v>7</v>
      </c>
      <c r="AX963" s="285" t="str">
        <f t="shared" ca="1" si="181"/>
        <v>7. Ownership - Capital Costs</v>
      </c>
      <c r="AY963" s="293" t="s">
        <v>1570</v>
      </c>
      <c r="AZ963" s="285" t="s">
        <v>1618</v>
      </c>
      <c r="BA963" s="285">
        <v>2036</v>
      </c>
      <c r="BB963" s="285" t="str">
        <f t="shared" ca="1" si="192"/>
        <v>7_U947_Hot_gas_path_2036</v>
      </c>
      <c r="BC963" s="285" t="s">
        <v>574</v>
      </c>
      <c r="BD963" s="285"/>
      <c r="BE963" s="293" t="str">
        <f t="shared" si="189"/>
        <v>&gt;=0</v>
      </c>
      <c r="BF963" s="293" t="s">
        <v>84</v>
      </c>
      <c r="BG963" s="293" t="s">
        <v>84</v>
      </c>
    </row>
    <row r="964" spans="1:59" ht="13.5" hidden="1" thickBot="1">
      <c r="A964" s="197"/>
      <c r="B964" s="763"/>
      <c r="C964" s="242"/>
      <c r="D964" s="766"/>
      <c r="E964" s="556"/>
      <c r="F964" s="556"/>
      <c r="G964" s="556"/>
      <c r="H964" s="556"/>
      <c r="I964" s="556"/>
      <c r="J964" s="556"/>
      <c r="K964" s="556"/>
      <c r="L964" s="556"/>
      <c r="M964" s="556"/>
      <c r="N964" s="556"/>
      <c r="O964" s="556"/>
      <c r="P964" s="556"/>
      <c r="Q964" s="556"/>
      <c r="R964" s="556"/>
      <c r="S964" s="556"/>
      <c r="T964" s="556"/>
      <c r="U964" s="556"/>
      <c r="V964" s="556"/>
      <c r="W964" s="556"/>
      <c r="X964" s="556"/>
      <c r="Y964" s="556"/>
      <c r="Z964" s="556"/>
      <c r="AA964" s="556"/>
      <c r="AB964" s="556"/>
      <c r="AC964" s="556"/>
      <c r="AD964" s="557"/>
      <c r="AE964" s="557"/>
      <c r="AF964" s="557"/>
      <c r="AG964" s="557"/>
      <c r="AH964" s="557"/>
      <c r="AI964" s="557"/>
      <c r="AJ964" s="557"/>
      <c r="AK964" s="557"/>
      <c r="AL964" s="557"/>
      <c r="AM964" s="557"/>
      <c r="AN964" s="558"/>
      <c r="AP964" s="87" t="s">
        <v>859</v>
      </c>
      <c r="AT964" s="559" t="str">
        <f t="shared" ca="1" si="190"/>
        <v>V</v>
      </c>
      <c r="AU964" s="559">
        <f t="shared" si="193"/>
        <v>947</v>
      </c>
      <c r="AV964" s="285" t="str">
        <f t="shared" ca="1" si="191"/>
        <v>V947</v>
      </c>
      <c r="AW964" s="293">
        <f t="shared" si="188"/>
        <v>7</v>
      </c>
      <c r="AX964" s="285" t="str">
        <f t="shared" ca="1" si="181"/>
        <v>7. Ownership - Capital Costs</v>
      </c>
      <c r="AY964" s="293" t="s">
        <v>1570</v>
      </c>
      <c r="AZ964" s="285" t="s">
        <v>1618</v>
      </c>
      <c r="BA964" s="285">
        <v>2037</v>
      </c>
      <c r="BB964" s="285" t="str">
        <f t="shared" ca="1" si="192"/>
        <v>7_V947_Hot_gas_path_2037</v>
      </c>
      <c r="BC964" s="285" t="s">
        <v>574</v>
      </c>
      <c r="BD964" s="285"/>
      <c r="BE964" s="293" t="str">
        <f t="shared" si="189"/>
        <v>&gt;=0</v>
      </c>
      <c r="BF964" s="293" t="s">
        <v>84</v>
      </c>
      <c r="BG964" s="293" t="s">
        <v>84</v>
      </c>
    </row>
    <row r="965" spans="1:59" ht="13.5" hidden="1" thickBot="1">
      <c r="A965" s="197"/>
      <c r="B965" s="763"/>
      <c r="C965" s="242"/>
      <c r="D965" s="766"/>
      <c r="E965" s="556"/>
      <c r="F965" s="556"/>
      <c r="G965" s="556"/>
      <c r="H965" s="556"/>
      <c r="I965" s="556"/>
      <c r="J965" s="556"/>
      <c r="K965" s="556"/>
      <c r="L965" s="556"/>
      <c r="M965" s="556"/>
      <c r="N965" s="556"/>
      <c r="O965" s="556"/>
      <c r="P965" s="556"/>
      <c r="Q965" s="556"/>
      <c r="R965" s="556"/>
      <c r="S965" s="556"/>
      <c r="T965" s="556"/>
      <c r="U965" s="556"/>
      <c r="V965" s="556"/>
      <c r="W965" s="556"/>
      <c r="X965" s="556"/>
      <c r="Y965" s="556"/>
      <c r="Z965" s="556"/>
      <c r="AA965" s="556"/>
      <c r="AB965" s="556"/>
      <c r="AC965" s="556"/>
      <c r="AD965" s="557"/>
      <c r="AE965" s="557"/>
      <c r="AF965" s="557"/>
      <c r="AG965" s="557"/>
      <c r="AH965" s="557"/>
      <c r="AI965" s="557"/>
      <c r="AJ965" s="557"/>
      <c r="AK965" s="557"/>
      <c r="AL965" s="557"/>
      <c r="AM965" s="557"/>
      <c r="AN965" s="558"/>
      <c r="AP965" s="87" t="s">
        <v>859</v>
      </c>
      <c r="AT965" s="559" t="str">
        <f t="shared" ca="1" si="190"/>
        <v>W</v>
      </c>
      <c r="AU965" s="559">
        <f t="shared" si="193"/>
        <v>947</v>
      </c>
      <c r="AV965" s="285" t="str">
        <f t="shared" ca="1" si="191"/>
        <v>W947</v>
      </c>
      <c r="AW965" s="293">
        <f t="shared" si="188"/>
        <v>7</v>
      </c>
      <c r="AX965" s="285" t="str">
        <f t="shared" ca="1" si="181"/>
        <v>7. Ownership - Capital Costs</v>
      </c>
      <c r="AY965" s="293" t="s">
        <v>1570</v>
      </c>
      <c r="AZ965" s="285" t="s">
        <v>1618</v>
      </c>
      <c r="BA965" s="285">
        <v>2038</v>
      </c>
      <c r="BB965" s="285" t="str">
        <f t="shared" ca="1" si="192"/>
        <v>7_W947_Hot_gas_path_2038</v>
      </c>
      <c r="BC965" s="285" t="s">
        <v>574</v>
      </c>
      <c r="BD965" s="285"/>
      <c r="BE965" s="293" t="str">
        <f t="shared" si="189"/>
        <v>&gt;=0</v>
      </c>
      <c r="BF965" s="293" t="s">
        <v>84</v>
      </c>
      <c r="BG965" s="293" t="s">
        <v>84</v>
      </c>
    </row>
    <row r="966" spans="1:59" ht="13.5" hidden="1" thickBot="1">
      <c r="A966" s="197"/>
      <c r="B966" s="763"/>
      <c r="C966" s="242"/>
      <c r="D966" s="766"/>
      <c r="E966" s="556"/>
      <c r="F966" s="556"/>
      <c r="G966" s="556"/>
      <c r="H966" s="556"/>
      <c r="I966" s="556"/>
      <c r="J966" s="556"/>
      <c r="K966" s="556"/>
      <c r="L966" s="556"/>
      <c r="M966" s="556"/>
      <c r="N966" s="556"/>
      <c r="O966" s="556"/>
      <c r="P966" s="556"/>
      <c r="Q966" s="556"/>
      <c r="R966" s="556"/>
      <c r="S966" s="556"/>
      <c r="T966" s="556"/>
      <c r="U966" s="556"/>
      <c r="V966" s="556"/>
      <c r="W966" s="556"/>
      <c r="X966" s="556"/>
      <c r="Y966" s="556"/>
      <c r="Z966" s="556"/>
      <c r="AA966" s="556"/>
      <c r="AB966" s="556"/>
      <c r="AC966" s="556"/>
      <c r="AD966" s="557"/>
      <c r="AE966" s="557"/>
      <c r="AF966" s="557"/>
      <c r="AG966" s="557"/>
      <c r="AH966" s="557"/>
      <c r="AI966" s="557"/>
      <c r="AJ966" s="557"/>
      <c r="AK966" s="557"/>
      <c r="AL966" s="557"/>
      <c r="AM966" s="557"/>
      <c r="AN966" s="558"/>
      <c r="AP966" s="87" t="s">
        <v>859</v>
      </c>
      <c r="AT966" s="559" t="str">
        <f t="shared" ca="1" si="190"/>
        <v>X</v>
      </c>
      <c r="AU966" s="559">
        <f t="shared" si="193"/>
        <v>947</v>
      </c>
      <c r="AV966" s="285" t="str">
        <f t="shared" ca="1" si="191"/>
        <v>X947</v>
      </c>
      <c r="AW966" s="293">
        <f t="shared" si="188"/>
        <v>7</v>
      </c>
      <c r="AX966" s="285" t="str">
        <f t="shared" ca="1" si="181"/>
        <v>7. Ownership - Capital Costs</v>
      </c>
      <c r="AY966" s="293" t="s">
        <v>1570</v>
      </c>
      <c r="AZ966" s="285" t="s">
        <v>1618</v>
      </c>
      <c r="BA966" s="285">
        <v>2039</v>
      </c>
      <c r="BB966" s="285" t="str">
        <f t="shared" ca="1" si="192"/>
        <v>7_X947_Hot_gas_path_2039</v>
      </c>
      <c r="BC966" s="285" t="s">
        <v>574</v>
      </c>
      <c r="BD966" s="285"/>
      <c r="BE966" s="293" t="str">
        <f t="shared" si="189"/>
        <v>&gt;=0</v>
      </c>
      <c r="BF966" s="293" t="s">
        <v>84</v>
      </c>
      <c r="BG966" s="293" t="s">
        <v>84</v>
      </c>
    </row>
    <row r="967" spans="1:59" ht="13.5" hidden="1" thickBot="1">
      <c r="A967" s="197"/>
      <c r="B967" s="763"/>
      <c r="C967" s="242"/>
      <c r="D967" s="766"/>
      <c r="E967" s="556"/>
      <c r="F967" s="556"/>
      <c r="G967" s="556"/>
      <c r="H967" s="556"/>
      <c r="I967" s="556"/>
      <c r="J967" s="556"/>
      <c r="K967" s="556"/>
      <c r="L967" s="556"/>
      <c r="M967" s="556"/>
      <c r="N967" s="556"/>
      <c r="O967" s="556"/>
      <c r="P967" s="556"/>
      <c r="Q967" s="556"/>
      <c r="R967" s="556"/>
      <c r="S967" s="556"/>
      <c r="T967" s="556"/>
      <c r="U967" s="556"/>
      <c r="V967" s="556"/>
      <c r="W967" s="556"/>
      <c r="X967" s="556"/>
      <c r="Y967" s="556"/>
      <c r="Z967" s="556"/>
      <c r="AA967" s="556"/>
      <c r="AB967" s="556"/>
      <c r="AC967" s="556"/>
      <c r="AD967" s="557"/>
      <c r="AE967" s="557"/>
      <c r="AF967" s="557"/>
      <c r="AG967" s="557"/>
      <c r="AH967" s="557"/>
      <c r="AI967" s="557"/>
      <c r="AJ967" s="557"/>
      <c r="AK967" s="557"/>
      <c r="AL967" s="557"/>
      <c r="AM967" s="557"/>
      <c r="AN967" s="558"/>
      <c r="AP967" s="87" t="s">
        <v>859</v>
      </c>
      <c r="AT967" s="559" t="str">
        <f t="shared" ca="1" si="190"/>
        <v>Y</v>
      </c>
      <c r="AU967" s="559">
        <f t="shared" si="193"/>
        <v>947</v>
      </c>
      <c r="AV967" s="285" t="str">
        <f t="shared" ca="1" si="191"/>
        <v>Y947</v>
      </c>
      <c r="AW967" s="293">
        <f t="shared" si="188"/>
        <v>7</v>
      </c>
      <c r="AX967" s="285" t="str">
        <f t="shared" ref="AX967:AX1030" ca="1" si="194">MID(CELL("filename",AW967),FIND("]",CELL("filename",AW967))+1,256)</f>
        <v>7. Ownership - Capital Costs</v>
      </c>
      <c r="AY967" s="293" t="s">
        <v>1570</v>
      </c>
      <c r="AZ967" s="285" t="s">
        <v>1618</v>
      </c>
      <c r="BA967" s="285">
        <v>2040</v>
      </c>
      <c r="BB967" s="285" t="str">
        <f t="shared" ca="1" si="192"/>
        <v>7_Y947_Hot_gas_path_2040</v>
      </c>
      <c r="BC967" s="285" t="s">
        <v>574</v>
      </c>
      <c r="BD967" s="285"/>
      <c r="BE967" s="293" t="str">
        <f t="shared" si="189"/>
        <v>&gt;=0</v>
      </c>
      <c r="BF967" s="293" t="s">
        <v>84</v>
      </c>
      <c r="BG967" s="293" t="s">
        <v>84</v>
      </c>
    </row>
    <row r="968" spans="1:59" ht="13.5" hidden="1" thickBot="1">
      <c r="A968" s="197"/>
      <c r="B968" s="763"/>
      <c r="C968" s="242"/>
      <c r="D968" s="766"/>
      <c r="E968" s="556"/>
      <c r="F968" s="556"/>
      <c r="G968" s="556"/>
      <c r="H968" s="556"/>
      <c r="I968" s="556"/>
      <c r="J968" s="556"/>
      <c r="K968" s="556"/>
      <c r="L968" s="556"/>
      <c r="M968" s="556"/>
      <c r="N968" s="556"/>
      <c r="O968" s="556"/>
      <c r="P968" s="556"/>
      <c r="Q968" s="556"/>
      <c r="R968" s="556"/>
      <c r="S968" s="556"/>
      <c r="T968" s="556"/>
      <c r="U968" s="556"/>
      <c r="V968" s="556"/>
      <c r="W968" s="556"/>
      <c r="X968" s="556"/>
      <c r="Y968" s="556"/>
      <c r="Z968" s="556"/>
      <c r="AA968" s="556"/>
      <c r="AB968" s="556"/>
      <c r="AC968" s="556"/>
      <c r="AD968" s="557"/>
      <c r="AE968" s="557"/>
      <c r="AF968" s="557"/>
      <c r="AG968" s="557"/>
      <c r="AH968" s="557"/>
      <c r="AI968" s="557"/>
      <c r="AJ968" s="557"/>
      <c r="AK968" s="557"/>
      <c r="AL968" s="557"/>
      <c r="AM968" s="557"/>
      <c r="AN968" s="558"/>
      <c r="AP968" s="87" t="s">
        <v>859</v>
      </c>
      <c r="AT968" s="559" t="str">
        <f t="shared" ca="1" si="190"/>
        <v>Z</v>
      </c>
      <c r="AU968" s="559">
        <f t="shared" si="193"/>
        <v>947</v>
      </c>
      <c r="AV968" s="285" t="str">
        <f t="shared" ca="1" si="191"/>
        <v>Z947</v>
      </c>
      <c r="AW968" s="293">
        <f t="shared" si="188"/>
        <v>7</v>
      </c>
      <c r="AX968" s="285" t="str">
        <f t="shared" ca="1" si="194"/>
        <v>7. Ownership - Capital Costs</v>
      </c>
      <c r="AY968" s="293" t="s">
        <v>1570</v>
      </c>
      <c r="AZ968" s="285" t="s">
        <v>1618</v>
      </c>
      <c r="BA968" s="285">
        <v>2041</v>
      </c>
      <c r="BB968" s="285" t="str">
        <f t="shared" ca="1" si="192"/>
        <v>7_Z947_Hot_gas_path_2041</v>
      </c>
      <c r="BC968" s="285" t="s">
        <v>574</v>
      </c>
      <c r="BD968" s="285"/>
      <c r="BE968" s="293" t="str">
        <f t="shared" si="189"/>
        <v>&gt;=0</v>
      </c>
      <c r="BF968" s="293" t="s">
        <v>84</v>
      </c>
      <c r="BG968" s="293" t="s">
        <v>84</v>
      </c>
    </row>
    <row r="969" spans="1:59" ht="13.5" hidden="1" thickBot="1">
      <c r="A969" s="197"/>
      <c r="B969" s="763"/>
      <c r="C969" s="242"/>
      <c r="D969" s="766"/>
      <c r="E969" s="556"/>
      <c r="F969" s="556"/>
      <c r="G969" s="556"/>
      <c r="H969" s="556"/>
      <c r="I969" s="556"/>
      <c r="J969" s="556"/>
      <c r="K969" s="556"/>
      <c r="L969" s="556"/>
      <c r="M969" s="556"/>
      <c r="N969" s="556"/>
      <c r="O969" s="556"/>
      <c r="P969" s="556"/>
      <c r="Q969" s="556"/>
      <c r="R969" s="556"/>
      <c r="S969" s="556"/>
      <c r="T969" s="556"/>
      <c r="U969" s="556"/>
      <c r="V969" s="556"/>
      <c r="W969" s="556"/>
      <c r="X969" s="556"/>
      <c r="Y969" s="556"/>
      <c r="Z969" s="556"/>
      <c r="AA969" s="556"/>
      <c r="AB969" s="556"/>
      <c r="AC969" s="556"/>
      <c r="AD969" s="557"/>
      <c r="AE969" s="557"/>
      <c r="AF969" s="557"/>
      <c r="AG969" s="557"/>
      <c r="AH969" s="557"/>
      <c r="AI969" s="557"/>
      <c r="AJ969" s="557"/>
      <c r="AK969" s="557"/>
      <c r="AL969" s="557"/>
      <c r="AM969" s="557"/>
      <c r="AN969" s="558"/>
      <c r="AP969" s="87" t="s">
        <v>859</v>
      </c>
      <c r="AT969" s="559" t="str">
        <f t="shared" ca="1" si="190"/>
        <v>AA</v>
      </c>
      <c r="AU969" s="559">
        <f t="shared" si="193"/>
        <v>947</v>
      </c>
      <c r="AV969" s="285" t="str">
        <f t="shared" ca="1" si="191"/>
        <v>AA947</v>
      </c>
      <c r="AW969" s="293">
        <f t="shared" si="188"/>
        <v>7</v>
      </c>
      <c r="AX969" s="285" t="str">
        <f t="shared" ca="1" si="194"/>
        <v>7. Ownership - Capital Costs</v>
      </c>
      <c r="AY969" s="293" t="s">
        <v>1570</v>
      </c>
      <c r="AZ969" s="285" t="s">
        <v>1618</v>
      </c>
      <c r="BA969" s="285">
        <v>2042</v>
      </c>
      <c r="BB969" s="285" t="str">
        <f t="shared" ca="1" si="192"/>
        <v>7_AA947_Hot_gas_path_2042</v>
      </c>
      <c r="BC969" s="285" t="s">
        <v>574</v>
      </c>
      <c r="BD969" s="285"/>
      <c r="BE969" s="293" t="str">
        <f t="shared" si="189"/>
        <v>&gt;=0</v>
      </c>
      <c r="BF969" s="293" t="s">
        <v>84</v>
      </c>
      <c r="BG969" s="293" t="s">
        <v>84</v>
      </c>
    </row>
    <row r="970" spans="1:59" ht="13.5" hidden="1" thickBot="1">
      <c r="A970" s="197"/>
      <c r="B970" s="763"/>
      <c r="C970" s="242"/>
      <c r="D970" s="766"/>
      <c r="E970" s="556"/>
      <c r="F970" s="556"/>
      <c r="G970" s="556"/>
      <c r="H970" s="556"/>
      <c r="I970" s="556"/>
      <c r="J970" s="556"/>
      <c r="K970" s="556"/>
      <c r="L970" s="556"/>
      <c r="M970" s="556"/>
      <c r="N970" s="556"/>
      <c r="O970" s="556"/>
      <c r="P970" s="556"/>
      <c r="Q970" s="556"/>
      <c r="R970" s="556"/>
      <c r="S970" s="556"/>
      <c r="T970" s="556"/>
      <c r="U970" s="556"/>
      <c r="V970" s="556"/>
      <c r="W970" s="556"/>
      <c r="X970" s="556"/>
      <c r="Y970" s="556"/>
      <c r="Z970" s="556"/>
      <c r="AA970" s="556"/>
      <c r="AB970" s="556"/>
      <c r="AC970" s="556"/>
      <c r="AD970" s="557"/>
      <c r="AE970" s="557"/>
      <c r="AF970" s="557"/>
      <c r="AG970" s="557"/>
      <c r="AH970" s="557"/>
      <c r="AI970" s="557"/>
      <c r="AJ970" s="557"/>
      <c r="AK970" s="557"/>
      <c r="AL970" s="557"/>
      <c r="AM970" s="557"/>
      <c r="AN970" s="558"/>
      <c r="AP970" s="87" t="s">
        <v>859</v>
      </c>
      <c r="AT970" s="559" t="str">
        <f t="shared" ca="1" si="190"/>
        <v>AB</v>
      </c>
      <c r="AU970" s="559">
        <f t="shared" si="193"/>
        <v>947</v>
      </c>
      <c r="AV970" s="285" t="str">
        <f t="shared" ca="1" si="191"/>
        <v>AB947</v>
      </c>
      <c r="AW970" s="293">
        <f t="shared" si="188"/>
        <v>7</v>
      </c>
      <c r="AX970" s="285" t="str">
        <f t="shared" ca="1" si="194"/>
        <v>7. Ownership - Capital Costs</v>
      </c>
      <c r="AY970" s="293" t="s">
        <v>1570</v>
      </c>
      <c r="AZ970" s="285" t="s">
        <v>1618</v>
      </c>
      <c r="BA970" s="285">
        <v>2043</v>
      </c>
      <c r="BB970" s="285" t="str">
        <f t="shared" ca="1" si="192"/>
        <v>7_AB947_Hot_gas_path_2043</v>
      </c>
      <c r="BC970" s="285" t="s">
        <v>574</v>
      </c>
      <c r="BD970" s="285"/>
      <c r="BE970" s="293" t="str">
        <f t="shared" si="189"/>
        <v>&gt;=0</v>
      </c>
      <c r="BF970" s="293" t="s">
        <v>84</v>
      </c>
      <c r="BG970" s="293" t="s">
        <v>84</v>
      </c>
    </row>
    <row r="971" spans="1:59" ht="13.5" hidden="1" thickBot="1">
      <c r="A971" s="197"/>
      <c r="B971" s="763"/>
      <c r="C971" s="242"/>
      <c r="D971" s="766"/>
      <c r="E971" s="556"/>
      <c r="F971" s="556"/>
      <c r="G971" s="556"/>
      <c r="H971" s="556"/>
      <c r="I971" s="556"/>
      <c r="J971" s="556"/>
      <c r="K971" s="556"/>
      <c r="L971" s="556"/>
      <c r="M971" s="556"/>
      <c r="N971" s="556"/>
      <c r="O971" s="556"/>
      <c r="P971" s="556"/>
      <c r="Q971" s="556"/>
      <c r="R971" s="556"/>
      <c r="S971" s="556"/>
      <c r="T971" s="556"/>
      <c r="U971" s="556"/>
      <c r="V971" s="556"/>
      <c r="W971" s="556"/>
      <c r="X971" s="556"/>
      <c r="Y971" s="556"/>
      <c r="Z971" s="556"/>
      <c r="AA971" s="556"/>
      <c r="AB971" s="556"/>
      <c r="AC971" s="556"/>
      <c r="AD971" s="557"/>
      <c r="AE971" s="557"/>
      <c r="AF971" s="557"/>
      <c r="AG971" s="557"/>
      <c r="AH971" s="557"/>
      <c r="AI971" s="557"/>
      <c r="AJ971" s="557"/>
      <c r="AK971" s="557"/>
      <c r="AL971" s="557"/>
      <c r="AM971" s="557"/>
      <c r="AN971" s="558"/>
      <c r="AP971" s="87" t="s">
        <v>859</v>
      </c>
      <c r="AT971" s="559" t="str">
        <f t="shared" ca="1" si="190"/>
        <v>AC</v>
      </c>
      <c r="AU971" s="559">
        <f t="shared" si="193"/>
        <v>947</v>
      </c>
      <c r="AV971" s="285" t="str">
        <f t="shared" ca="1" si="191"/>
        <v>AC947</v>
      </c>
      <c r="AW971" s="293">
        <f t="shared" si="188"/>
        <v>7</v>
      </c>
      <c r="AX971" s="285" t="str">
        <f t="shared" ca="1" si="194"/>
        <v>7. Ownership - Capital Costs</v>
      </c>
      <c r="AY971" s="293" t="s">
        <v>1570</v>
      </c>
      <c r="AZ971" s="285" t="s">
        <v>1618</v>
      </c>
      <c r="BA971" s="285">
        <v>2044</v>
      </c>
      <c r="BB971" s="285" t="str">
        <f t="shared" ca="1" si="192"/>
        <v>7_AC947_Hot_gas_path_2044</v>
      </c>
      <c r="BC971" s="285" t="s">
        <v>574</v>
      </c>
      <c r="BD971" s="285"/>
      <c r="BE971" s="293" t="str">
        <f t="shared" si="189"/>
        <v>&gt;=0</v>
      </c>
      <c r="BF971" s="293" t="s">
        <v>84</v>
      </c>
      <c r="BG971" s="293" t="s">
        <v>84</v>
      </c>
    </row>
    <row r="972" spans="1:59" ht="13.5" hidden="1" thickBot="1">
      <c r="A972" s="197"/>
      <c r="B972" s="763"/>
      <c r="C972" s="242"/>
      <c r="D972" s="766"/>
      <c r="E972" s="556"/>
      <c r="F972" s="556"/>
      <c r="G972" s="556"/>
      <c r="H972" s="556"/>
      <c r="I972" s="556"/>
      <c r="J972" s="556"/>
      <c r="K972" s="556"/>
      <c r="L972" s="556"/>
      <c r="M972" s="556"/>
      <c r="N972" s="556"/>
      <c r="O972" s="556"/>
      <c r="P972" s="556"/>
      <c r="Q972" s="556"/>
      <c r="R972" s="556"/>
      <c r="S972" s="556"/>
      <c r="T972" s="556"/>
      <c r="U972" s="556"/>
      <c r="V972" s="556"/>
      <c r="W972" s="556"/>
      <c r="X972" s="556"/>
      <c r="Y972" s="556"/>
      <c r="Z972" s="556"/>
      <c r="AA972" s="556"/>
      <c r="AB972" s="556"/>
      <c r="AC972" s="556"/>
      <c r="AD972" s="557"/>
      <c r="AE972" s="557"/>
      <c r="AF972" s="557"/>
      <c r="AG972" s="557"/>
      <c r="AH972" s="557"/>
      <c r="AI972" s="557"/>
      <c r="AJ972" s="557"/>
      <c r="AK972" s="557"/>
      <c r="AL972" s="557"/>
      <c r="AM972" s="557"/>
      <c r="AN972" s="558"/>
      <c r="AP972" s="87" t="s">
        <v>859</v>
      </c>
      <c r="AT972" s="559" t="str">
        <f t="shared" ca="1" si="190"/>
        <v>AD</v>
      </c>
      <c r="AU972" s="559">
        <f t="shared" si="193"/>
        <v>947</v>
      </c>
      <c r="AV972" s="285" t="str">
        <f t="shared" ca="1" si="191"/>
        <v>AD947</v>
      </c>
      <c r="AW972" s="293">
        <f t="shared" si="188"/>
        <v>7</v>
      </c>
      <c r="AX972" s="285" t="str">
        <f t="shared" ca="1" si="194"/>
        <v>7. Ownership - Capital Costs</v>
      </c>
      <c r="AY972" s="293" t="s">
        <v>1570</v>
      </c>
      <c r="AZ972" s="285" t="s">
        <v>1618</v>
      </c>
      <c r="BA972" s="285">
        <v>2045</v>
      </c>
      <c r="BB972" s="285" t="str">
        <f t="shared" ca="1" si="192"/>
        <v>7_AD947_Hot_gas_path_2045</v>
      </c>
      <c r="BC972" s="285" t="s">
        <v>574</v>
      </c>
      <c r="BD972" s="285"/>
      <c r="BE972" s="293" t="str">
        <f t="shared" si="189"/>
        <v>&gt;=0</v>
      </c>
      <c r="BF972" s="293" t="s">
        <v>84</v>
      </c>
      <c r="BG972" s="293" t="s">
        <v>84</v>
      </c>
    </row>
    <row r="973" spans="1:59" ht="13.5" hidden="1" thickBot="1">
      <c r="A973" s="197"/>
      <c r="B973" s="763"/>
      <c r="C973" s="242"/>
      <c r="D973" s="766"/>
      <c r="E973" s="556"/>
      <c r="F973" s="556"/>
      <c r="G973" s="556"/>
      <c r="H973" s="556"/>
      <c r="I973" s="556"/>
      <c r="J973" s="556"/>
      <c r="K973" s="556"/>
      <c r="L973" s="556"/>
      <c r="M973" s="556"/>
      <c r="N973" s="556"/>
      <c r="O973" s="556"/>
      <c r="P973" s="556"/>
      <c r="Q973" s="556"/>
      <c r="R973" s="556"/>
      <c r="S973" s="556"/>
      <c r="T973" s="556"/>
      <c r="U973" s="556"/>
      <c r="V973" s="556"/>
      <c r="W973" s="556"/>
      <c r="X973" s="556"/>
      <c r="Y973" s="556"/>
      <c r="Z973" s="556"/>
      <c r="AA973" s="556"/>
      <c r="AB973" s="556"/>
      <c r="AC973" s="556"/>
      <c r="AD973" s="557"/>
      <c r="AE973" s="557"/>
      <c r="AF973" s="557"/>
      <c r="AG973" s="557"/>
      <c r="AH973" s="557"/>
      <c r="AI973" s="557"/>
      <c r="AJ973" s="557"/>
      <c r="AK973" s="557"/>
      <c r="AL973" s="557"/>
      <c r="AM973" s="557"/>
      <c r="AN973" s="558"/>
      <c r="AP973" s="87" t="s">
        <v>859</v>
      </c>
      <c r="AT973" s="559" t="str">
        <f t="shared" ca="1" si="190"/>
        <v>AE</v>
      </c>
      <c r="AU973" s="559">
        <f t="shared" si="193"/>
        <v>947</v>
      </c>
      <c r="AV973" s="285" t="str">
        <f t="shared" ca="1" si="191"/>
        <v>AE947</v>
      </c>
      <c r="AW973" s="293">
        <f t="shared" si="188"/>
        <v>7</v>
      </c>
      <c r="AX973" s="285" t="str">
        <f t="shared" ca="1" si="194"/>
        <v>7. Ownership - Capital Costs</v>
      </c>
      <c r="AY973" s="293" t="s">
        <v>1570</v>
      </c>
      <c r="AZ973" s="285" t="s">
        <v>1618</v>
      </c>
      <c r="BA973" s="285">
        <v>2046</v>
      </c>
      <c r="BB973" s="285" t="str">
        <f t="shared" ca="1" si="192"/>
        <v>7_AE947_Hot_gas_path_2046</v>
      </c>
      <c r="BC973" s="285" t="s">
        <v>574</v>
      </c>
      <c r="BD973" s="285"/>
      <c r="BE973" s="293" t="str">
        <f t="shared" si="189"/>
        <v>&gt;=0</v>
      </c>
      <c r="BF973" s="293" t="s">
        <v>84</v>
      </c>
      <c r="BG973" s="293" t="s">
        <v>84</v>
      </c>
    </row>
    <row r="974" spans="1:59" ht="13.5" hidden="1" thickBot="1">
      <c r="A974" s="197"/>
      <c r="B974" s="763"/>
      <c r="C974" s="242"/>
      <c r="D974" s="766"/>
      <c r="E974" s="556"/>
      <c r="F974" s="556"/>
      <c r="G974" s="556"/>
      <c r="H974" s="556"/>
      <c r="I974" s="556"/>
      <c r="J974" s="556"/>
      <c r="K974" s="556"/>
      <c r="L974" s="556"/>
      <c r="M974" s="556"/>
      <c r="N974" s="556"/>
      <c r="O974" s="556"/>
      <c r="P974" s="556"/>
      <c r="Q974" s="556"/>
      <c r="R974" s="556"/>
      <c r="S974" s="556"/>
      <c r="T974" s="556"/>
      <c r="U974" s="556"/>
      <c r="V974" s="556"/>
      <c r="W974" s="556"/>
      <c r="X974" s="556"/>
      <c r="Y974" s="556"/>
      <c r="Z974" s="556"/>
      <c r="AA974" s="556"/>
      <c r="AB974" s="556"/>
      <c r="AC974" s="556"/>
      <c r="AD974" s="557"/>
      <c r="AE974" s="557"/>
      <c r="AF974" s="557"/>
      <c r="AG974" s="557"/>
      <c r="AH974" s="557"/>
      <c r="AI974" s="557"/>
      <c r="AJ974" s="557"/>
      <c r="AK974" s="557"/>
      <c r="AL974" s="557"/>
      <c r="AM974" s="557"/>
      <c r="AN974" s="558"/>
      <c r="AP974" s="87" t="s">
        <v>859</v>
      </c>
      <c r="AT974" s="559" t="str">
        <f t="shared" ca="1" si="190"/>
        <v>AF</v>
      </c>
      <c r="AU974" s="559">
        <f t="shared" si="193"/>
        <v>947</v>
      </c>
      <c r="AV974" s="285" t="str">
        <f t="shared" ca="1" si="191"/>
        <v>AF947</v>
      </c>
      <c r="AW974" s="293">
        <f t="shared" si="188"/>
        <v>7</v>
      </c>
      <c r="AX974" s="285" t="str">
        <f t="shared" ca="1" si="194"/>
        <v>7. Ownership - Capital Costs</v>
      </c>
      <c r="AY974" s="293" t="s">
        <v>1570</v>
      </c>
      <c r="AZ974" s="285" t="s">
        <v>1618</v>
      </c>
      <c r="BA974" s="285">
        <v>2047</v>
      </c>
      <c r="BB974" s="285" t="str">
        <f t="shared" ca="1" si="192"/>
        <v>7_AF947_Hot_gas_path_2047</v>
      </c>
      <c r="BC974" s="285" t="s">
        <v>574</v>
      </c>
      <c r="BD974" s="285"/>
      <c r="BE974" s="293" t="str">
        <f t="shared" si="189"/>
        <v>&gt;=0</v>
      </c>
      <c r="BF974" s="293" t="s">
        <v>84</v>
      </c>
      <c r="BG974" s="293" t="s">
        <v>84</v>
      </c>
    </row>
    <row r="975" spans="1:59" ht="13.5" hidden="1" thickBot="1">
      <c r="A975" s="197"/>
      <c r="B975" s="763"/>
      <c r="C975" s="242"/>
      <c r="D975" s="766"/>
      <c r="E975" s="556"/>
      <c r="F975" s="556"/>
      <c r="G975" s="556"/>
      <c r="H975" s="556"/>
      <c r="I975" s="556"/>
      <c r="J975" s="556"/>
      <c r="K975" s="556"/>
      <c r="L975" s="556"/>
      <c r="M975" s="556"/>
      <c r="N975" s="556"/>
      <c r="O975" s="556"/>
      <c r="P975" s="556"/>
      <c r="Q975" s="556"/>
      <c r="R975" s="556"/>
      <c r="S975" s="556"/>
      <c r="T975" s="556"/>
      <c r="U975" s="556"/>
      <c r="V975" s="556"/>
      <c r="W975" s="556"/>
      <c r="X975" s="556"/>
      <c r="Y975" s="556"/>
      <c r="Z975" s="556"/>
      <c r="AA975" s="556"/>
      <c r="AB975" s="556"/>
      <c r="AC975" s="556"/>
      <c r="AD975" s="557"/>
      <c r="AE975" s="557"/>
      <c r="AF975" s="557"/>
      <c r="AG975" s="557"/>
      <c r="AH975" s="557"/>
      <c r="AI975" s="557"/>
      <c r="AJ975" s="557"/>
      <c r="AK975" s="557"/>
      <c r="AL975" s="557"/>
      <c r="AM975" s="557"/>
      <c r="AN975" s="558"/>
      <c r="AP975" s="87" t="s">
        <v>859</v>
      </c>
      <c r="AT975" s="559" t="str">
        <f t="shared" ca="1" si="190"/>
        <v>AG</v>
      </c>
      <c r="AU975" s="559">
        <f t="shared" si="193"/>
        <v>947</v>
      </c>
      <c r="AV975" s="285" t="str">
        <f t="shared" ca="1" si="191"/>
        <v>AG947</v>
      </c>
      <c r="AW975" s="293">
        <f t="shared" si="188"/>
        <v>7</v>
      </c>
      <c r="AX975" s="285" t="str">
        <f t="shared" ca="1" si="194"/>
        <v>7. Ownership - Capital Costs</v>
      </c>
      <c r="AY975" s="293" t="s">
        <v>1570</v>
      </c>
      <c r="AZ975" s="285" t="s">
        <v>1618</v>
      </c>
      <c r="BA975" s="285">
        <v>2048</v>
      </c>
      <c r="BB975" s="285" t="str">
        <f t="shared" ca="1" si="192"/>
        <v>7_AG947_Hot_gas_path_2048</v>
      </c>
      <c r="BC975" s="285" t="s">
        <v>574</v>
      </c>
      <c r="BD975" s="285"/>
      <c r="BE975" s="293" t="str">
        <f t="shared" si="189"/>
        <v>&gt;=0</v>
      </c>
      <c r="BF975" s="293" t="s">
        <v>84</v>
      </c>
      <c r="BG975" s="293" t="s">
        <v>84</v>
      </c>
    </row>
    <row r="976" spans="1:59" ht="13.5" hidden="1" thickBot="1">
      <c r="A976" s="197"/>
      <c r="B976" s="763"/>
      <c r="C976" s="242"/>
      <c r="D976" s="766"/>
      <c r="E976" s="556"/>
      <c r="F976" s="556"/>
      <c r="G976" s="556"/>
      <c r="H976" s="556"/>
      <c r="I976" s="556"/>
      <c r="J976" s="556"/>
      <c r="K976" s="556"/>
      <c r="L976" s="556"/>
      <c r="M976" s="556"/>
      <c r="N976" s="556"/>
      <c r="O976" s="556"/>
      <c r="P976" s="556"/>
      <c r="Q976" s="556"/>
      <c r="R976" s="556"/>
      <c r="S976" s="556"/>
      <c r="T976" s="556"/>
      <c r="U976" s="556"/>
      <c r="V976" s="556"/>
      <c r="W976" s="556"/>
      <c r="X976" s="556"/>
      <c r="Y976" s="556"/>
      <c r="Z976" s="556"/>
      <c r="AA976" s="556"/>
      <c r="AB976" s="556"/>
      <c r="AC976" s="556"/>
      <c r="AD976" s="557"/>
      <c r="AE976" s="557"/>
      <c r="AF976" s="557"/>
      <c r="AG976" s="557"/>
      <c r="AH976" s="557"/>
      <c r="AI976" s="557"/>
      <c r="AJ976" s="557"/>
      <c r="AK976" s="557"/>
      <c r="AL976" s="557"/>
      <c r="AM976" s="557"/>
      <c r="AN976" s="558"/>
      <c r="AP976" s="87" t="s">
        <v>859</v>
      </c>
      <c r="AT976" s="559" t="str">
        <f t="shared" ca="1" si="190"/>
        <v>AH</v>
      </c>
      <c r="AU976" s="559">
        <f t="shared" si="193"/>
        <v>947</v>
      </c>
      <c r="AV976" s="285" t="str">
        <f t="shared" ca="1" si="191"/>
        <v>AH947</v>
      </c>
      <c r="AW976" s="293">
        <f t="shared" si="188"/>
        <v>7</v>
      </c>
      <c r="AX976" s="285" t="str">
        <f t="shared" ca="1" si="194"/>
        <v>7. Ownership - Capital Costs</v>
      </c>
      <c r="AY976" s="293" t="s">
        <v>1570</v>
      </c>
      <c r="AZ976" s="285" t="s">
        <v>1618</v>
      </c>
      <c r="BA976" s="285">
        <v>2049</v>
      </c>
      <c r="BB976" s="285" t="str">
        <f t="shared" ca="1" si="192"/>
        <v>7_AH947_Hot_gas_path_2049</v>
      </c>
      <c r="BC976" s="285" t="s">
        <v>574</v>
      </c>
      <c r="BD976" s="285"/>
      <c r="BE976" s="293" t="str">
        <f t="shared" si="189"/>
        <v>&gt;=0</v>
      </c>
      <c r="BF976" s="293" t="s">
        <v>84</v>
      </c>
      <c r="BG976" s="293" t="s">
        <v>84</v>
      </c>
    </row>
    <row r="977" spans="1:59" ht="13.5" hidden="1" thickBot="1">
      <c r="A977" s="197"/>
      <c r="B977" s="763"/>
      <c r="C977" s="242"/>
      <c r="D977" s="766"/>
      <c r="E977" s="556"/>
      <c r="F977" s="556"/>
      <c r="G977" s="556"/>
      <c r="H977" s="556"/>
      <c r="I977" s="556"/>
      <c r="J977" s="556"/>
      <c r="K977" s="556"/>
      <c r="L977" s="556"/>
      <c r="M977" s="556"/>
      <c r="N977" s="556"/>
      <c r="O977" s="556"/>
      <c r="P977" s="556"/>
      <c r="Q977" s="556"/>
      <c r="R977" s="556"/>
      <c r="S977" s="556"/>
      <c r="T977" s="556"/>
      <c r="U977" s="556"/>
      <c r="V977" s="556"/>
      <c r="W977" s="556"/>
      <c r="X977" s="556"/>
      <c r="Y977" s="556"/>
      <c r="Z977" s="556"/>
      <c r="AA977" s="556"/>
      <c r="AB977" s="556"/>
      <c r="AC977" s="556"/>
      <c r="AD977" s="557"/>
      <c r="AE977" s="557"/>
      <c r="AF977" s="557"/>
      <c r="AG977" s="557"/>
      <c r="AH977" s="557"/>
      <c r="AI977" s="557"/>
      <c r="AJ977" s="557"/>
      <c r="AK977" s="557"/>
      <c r="AL977" s="557"/>
      <c r="AM977" s="557"/>
      <c r="AN977" s="558"/>
      <c r="AP977" s="87" t="s">
        <v>859</v>
      </c>
      <c r="AT977" s="559" t="str">
        <f t="shared" ca="1" si="190"/>
        <v>AI</v>
      </c>
      <c r="AU977" s="559">
        <f t="shared" si="193"/>
        <v>947</v>
      </c>
      <c r="AV977" s="285" t="str">
        <f t="shared" ca="1" si="191"/>
        <v>AI947</v>
      </c>
      <c r="AW977" s="293">
        <f t="shared" si="188"/>
        <v>7</v>
      </c>
      <c r="AX977" s="285" t="str">
        <f t="shared" ca="1" si="194"/>
        <v>7. Ownership - Capital Costs</v>
      </c>
      <c r="AY977" s="293" t="s">
        <v>1570</v>
      </c>
      <c r="AZ977" s="285" t="s">
        <v>1618</v>
      </c>
      <c r="BA977" s="285">
        <v>2050</v>
      </c>
      <c r="BB977" s="285" t="str">
        <f t="shared" ca="1" si="192"/>
        <v>7_AI947_Hot_gas_path_2050</v>
      </c>
      <c r="BC977" s="285" t="s">
        <v>574</v>
      </c>
      <c r="BD977" s="285"/>
      <c r="BE977" s="293" t="str">
        <f t="shared" si="189"/>
        <v>&gt;=0</v>
      </c>
      <c r="BF977" s="293" t="s">
        <v>84</v>
      </c>
      <c r="BG977" s="293" t="s">
        <v>84</v>
      </c>
    </row>
    <row r="978" spans="1:59" ht="13.5" hidden="1" thickBot="1">
      <c r="A978" s="197"/>
      <c r="B978" s="763"/>
      <c r="C978" s="242"/>
      <c r="D978" s="766"/>
      <c r="E978" s="556"/>
      <c r="F978" s="556"/>
      <c r="G978" s="556"/>
      <c r="H978" s="556"/>
      <c r="I978" s="556"/>
      <c r="J978" s="556"/>
      <c r="K978" s="556"/>
      <c r="L978" s="556"/>
      <c r="M978" s="556"/>
      <c r="N978" s="556"/>
      <c r="O978" s="556"/>
      <c r="P978" s="556"/>
      <c r="Q978" s="556"/>
      <c r="R978" s="556"/>
      <c r="S978" s="556"/>
      <c r="T978" s="556"/>
      <c r="U978" s="556"/>
      <c r="V978" s="556"/>
      <c r="W978" s="556"/>
      <c r="X978" s="556"/>
      <c r="Y978" s="556"/>
      <c r="Z978" s="556"/>
      <c r="AA978" s="556"/>
      <c r="AB978" s="556"/>
      <c r="AC978" s="556"/>
      <c r="AD978" s="557"/>
      <c r="AE978" s="557"/>
      <c r="AF978" s="557"/>
      <c r="AG978" s="557"/>
      <c r="AH978" s="557"/>
      <c r="AI978" s="557"/>
      <c r="AJ978" s="557"/>
      <c r="AK978" s="557"/>
      <c r="AL978" s="557"/>
      <c r="AM978" s="557"/>
      <c r="AN978" s="558"/>
      <c r="AP978" s="87" t="s">
        <v>859</v>
      </c>
      <c r="AT978" s="559" t="str">
        <f t="shared" ca="1" si="190"/>
        <v>AJ</v>
      </c>
      <c r="AU978" s="559">
        <f t="shared" si="193"/>
        <v>947</v>
      </c>
      <c r="AV978" s="285" t="str">
        <f t="shared" ca="1" si="191"/>
        <v>AJ947</v>
      </c>
      <c r="AW978" s="293">
        <f t="shared" si="188"/>
        <v>7</v>
      </c>
      <c r="AX978" s="285" t="str">
        <f t="shared" ca="1" si="194"/>
        <v>7. Ownership - Capital Costs</v>
      </c>
      <c r="AY978" s="293" t="s">
        <v>1570</v>
      </c>
      <c r="AZ978" s="285" t="s">
        <v>1618</v>
      </c>
      <c r="BA978" s="285">
        <v>2051</v>
      </c>
      <c r="BB978" s="285" t="str">
        <f t="shared" ca="1" si="192"/>
        <v>7_AJ947_Hot_gas_path_2051</v>
      </c>
      <c r="BC978" s="285" t="s">
        <v>574</v>
      </c>
      <c r="BD978" s="285"/>
      <c r="BE978" s="293" t="str">
        <f t="shared" si="189"/>
        <v>&gt;=0</v>
      </c>
      <c r="BF978" s="293" t="s">
        <v>84</v>
      </c>
      <c r="BG978" s="293" t="s">
        <v>84</v>
      </c>
    </row>
    <row r="979" spans="1:59" ht="13.5" hidden="1" thickBot="1">
      <c r="A979" s="197"/>
      <c r="B979" s="763"/>
      <c r="C979" s="242"/>
      <c r="D979" s="766"/>
      <c r="E979" s="556"/>
      <c r="F979" s="556"/>
      <c r="G979" s="556"/>
      <c r="H979" s="556"/>
      <c r="I979" s="556"/>
      <c r="J979" s="556"/>
      <c r="K979" s="556"/>
      <c r="L979" s="556"/>
      <c r="M979" s="556"/>
      <c r="N979" s="556"/>
      <c r="O979" s="556"/>
      <c r="P979" s="556"/>
      <c r="Q979" s="556"/>
      <c r="R979" s="556"/>
      <c r="S979" s="556"/>
      <c r="T979" s="556"/>
      <c r="U979" s="556"/>
      <c r="V979" s="556"/>
      <c r="W979" s="556"/>
      <c r="X979" s="556"/>
      <c r="Y979" s="556"/>
      <c r="Z979" s="556"/>
      <c r="AA979" s="556"/>
      <c r="AB979" s="556"/>
      <c r="AC979" s="556"/>
      <c r="AD979" s="557"/>
      <c r="AE979" s="557"/>
      <c r="AF979" s="557"/>
      <c r="AG979" s="557"/>
      <c r="AH979" s="557"/>
      <c r="AI979" s="557"/>
      <c r="AJ979" s="557"/>
      <c r="AK979" s="557"/>
      <c r="AL979" s="557"/>
      <c r="AM979" s="557"/>
      <c r="AN979" s="558"/>
      <c r="AP979" s="87" t="s">
        <v>859</v>
      </c>
      <c r="AT979" s="559" t="str">
        <f t="shared" ca="1" si="190"/>
        <v>AK</v>
      </c>
      <c r="AU979" s="559">
        <f t="shared" si="193"/>
        <v>947</v>
      </c>
      <c r="AV979" s="285" t="str">
        <f t="shared" ca="1" si="191"/>
        <v>AK947</v>
      </c>
      <c r="AW979" s="293">
        <f t="shared" si="188"/>
        <v>7</v>
      </c>
      <c r="AX979" s="285" t="str">
        <f t="shared" ca="1" si="194"/>
        <v>7. Ownership - Capital Costs</v>
      </c>
      <c r="AY979" s="293" t="s">
        <v>1570</v>
      </c>
      <c r="AZ979" s="285" t="s">
        <v>1618</v>
      </c>
      <c r="BA979" s="285">
        <v>2052</v>
      </c>
      <c r="BB979" s="285" t="str">
        <f t="shared" ca="1" si="192"/>
        <v>7_AK947_Hot_gas_path_2052</v>
      </c>
      <c r="BC979" s="285" t="s">
        <v>574</v>
      </c>
      <c r="BD979" s="285"/>
      <c r="BE979" s="293" t="str">
        <f t="shared" si="189"/>
        <v>&gt;=0</v>
      </c>
      <c r="BF979" s="293" t="s">
        <v>84</v>
      </c>
      <c r="BG979" s="293" t="s">
        <v>84</v>
      </c>
    </row>
    <row r="980" spans="1:59" ht="13.5" hidden="1" thickBot="1">
      <c r="A980" s="197"/>
      <c r="B980" s="763"/>
      <c r="C980" s="242"/>
      <c r="D980" s="766"/>
      <c r="E980" s="556"/>
      <c r="F980" s="556"/>
      <c r="G980" s="556"/>
      <c r="H980" s="556"/>
      <c r="I980" s="556"/>
      <c r="J980" s="556"/>
      <c r="K980" s="556"/>
      <c r="L980" s="556"/>
      <c r="M980" s="556"/>
      <c r="N980" s="556"/>
      <c r="O980" s="556"/>
      <c r="P980" s="556"/>
      <c r="Q980" s="556"/>
      <c r="R980" s="556"/>
      <c r="S980" s="556"/>
      <c r="T980" s="556"/>
      <c r="U980" s="556"/>
      <c r="V980" s="556"/>
      <c r="W980" s="556"/>
      <c r="X980" s="556"/>
      <c r="Y980" s="556"/>
      <c r="Z980" s="556"/>
      <c r="AA980" s="556"/>
      <c r="AB980" s="556"/>
      <c r="AC980" s="556"/>
      <c r="AD980" s="557"/>
      <c r="AE980" s="557"/>
      <c r="AF980" s="557"/>
      <c r="AG980" s="557"/>
      <c r="AH980" s="557"/>
      <c r="AI980" s="557"/>
      <c r="AJ980" s="557"/>
      <c r="AK980" s="557"/>
      <c r="AL980" s="557"/>
      <c r="AM980" s="557"/>
      <c r="AN980" s="558"/>
      <c r="AP980" s="87" t="s">
        <v>859</v>
      </c>
      <c r="AT980" s="559" t="str">
        <f t="shared" ca="1" si="190"/>
        <v>AL</v>
      </c>
      <c r="AU980" s="559">
        <f t="shared" si="193"/>
        <v>947</v>
      </c>
      <c r="AV980" s="285" t="str">
        <f t="shared" ca="1" si="191"/>
        <v>AL947</v>
      </c>
      <c r="AW980" s="293">
        <f t="shared" si="188"/>
        <v>7</v>
      </c>
      <c r="AX980" s="285" t="str">
        <f t="shared" ca="1" si="194"/>
        <v>7. Ownership - Capital Costs</v>
      </c>
      <c r="AY980" s="293" t="s">
        <v>1570</v>
      </c>
      <c r="AZ980" s="285" t="s">
        <v>1618</v>
      </c>
      <c r="BA980" s="285">
        <v>2053</v>
      </c>
      <c r="BB980" s="285" t="str">
        <f t="shared" ca="1" si="192"/>
        <v>7_AL947_Hot_gas_path_2053</v>
      </c>
      <c r="BC980" s="285" t="s">
        <v>574</v>
      </c>
      <c r="BD980" s="285"/>
      <c r="BE980" s="293" t="str">
        <f t="shared" si="189"/>
        <v>&gt;=0</v>
      </c>
      <c r="BF980" s="293" t="s">
        <v>84</v>
      </c>
      <c r="BG980" s="293" t="s">
        <v>84</v>
      </c>
    </row>
    <row r="981" spans="1:59" ht="13.5" hidden="1" thickBot="1">
      <c r="A981" s="197"/>
      <c r="B981" s="763"/>
      <c r="C981" s="242"/>
      <c r="D981" s="766"/>
      <c r="E981" s="556"/>
      <c r="F981" s="556"/>
      <c r="G981" s="556"/>
      <c r="H981" s="556"/>
      <c r="I981" s="556"/>
      <c r="J981" s="556"/>
      <c r="K981" s="556"/>
      <c r="L981" s="556"/>
      <c r="M981" s="556"/>
      <c r="N981" s="556"/>
      <c r="O981" s="556"/>
      <c r="P981" s="556"/>
      <c r="Q981" s="556"/>
      <c r="R981" s="556"/>
      <c r="S981" s="556"/>
      <c r="T981" s="556"/>
      <c r="U981" s="556"/>
      <c r="V981" s="556"/>
      <c r="W981" s="556"/>
      <c r="X981" s="556"/>
      <c r="Y981" s="556"/>
      <c r="Z981" s="556"/>
      <c r="AA981" s="556"/>
      <c r="AB981" s="556"/>
      <c r="AC981" s="556"/>
      <c r="AD981" s="557"/>
      <c r="AE981" s="557"/>
      <c r="AF981" s="557"/>
      <c r="AG981" s="557"/>
      <c r="AH981" s="557"/>
      <c r="AI981" s="557"/>
      <c r="AJ981" s="557"/>
      <c r="AK981" s="557"/>
      <c r="AL981" s="557"/>
      <c r="AM981" s="557"/>
      <c r="AN981" s="558"/>
      <c r="AP981" s="87" t="s">
        <v>859</v>
      </c>
      <c r="AT981" s="559" t="str">
        <f t="shared" ca="1" si="190"/>
        <v>AM</v>
      </c>
      <c r="AU981" s="559">
        <f t="shared" si="193"/>
        <v>947</v>
      </c>
      <c r="AV981" s="285" t="str">
        <f t="shared" ca="1" si="191"/>
        <v>AM947</v>
      </c>
      <c r="AW981" s="293">
        <f t="shared" si="188"/>
        <v>7</v>
      </c>
      <c r="AX981" s="285" t="str">
        <f t="shared" ca="1" si="194"/>
        <v>7. Ownership - Capital Costs</v>
      </c>
      <c r="AY981" s="293" t="s">
        <v>1570</v>
      </c>
      <c r="AZ981" s="285" t="s">
        <v>1618</v>
      </c>
      <c r="BA981" s="285">
        <v>2054</v>
      </c>
      <c r="BB981" s="285" t="str">
        <f t="shared" ca="1" si="192"/>
        <v>7_AM947_Hot_gas_path_2054</v>
      </c>
      <c r="BC981" s="285" t="s">
        <v>574</v>
      </c>
      <c r="BD981" s="285"/>
      <c r="BE981" s="293" t="str">
        <f t="shared" si="189"/>
        <v>&gt;=0</v>
      </c>
      <c r="BF981" s="293" t="s">
        <v>84</v>
      </c>
      <c r="BG981" s="293" t="s">
        <v>84</v>
      </c>
    </row>
    <row r="982" spans="1:59" ht="13.5" hidden="1" thickBot="1">
      <c r="A982" s="197"/>
      <c r="B982" s="763"/>
      <c r="C982" s="242"/>
      <c r="D982" s="766"/>
      <c r="E982" s="556"/>
      <c r="F982" s="556"/>
      <c r="G982" s="556"/>
      <c r="H982" s="556"/>
      <c r="I982" s="556"/>
      <c r="J982" s="556"/>
      <c r="K982" s="556"/>
      <c r="L982" s="556"/>
      <c r="M982" s="556"/>
      <c r="N982" s="556"/>
      <c r="O982" s="556"/>
      <c r="P982" s="556"/>
      <c r="Q982" s="556"/>
      <c r="R982" s="556"/>
      <c r="S982" s="556"/>
      <c r="T982" s="556"/>
      <c r="U982" s="556"/>
      <c r="V982" s="556"/>
      <c r="W982" s="556"/>
      <c r="X982" s="556"/>
      <c r="Y982" s="556"/>
      <c r="Z982" s="556"/>
      <c r="AA982" s="556"/>
      <c r="AB982" s="556"/>
      <c r="AC982" s="556"/>
      <c r="AD982" s="557"/>
      <c r="AE982" s="557"/>
      <c r="AF982" s="557"/>
      <c r="AG982" s="557"/>
      <c r="AH982" s="557"/>
      <c r="AI982" s="557"/>
      <c r="AJ982" s="557"/>
      <c r="AK982" s="557"/>
      <c r="AL982" s="557"/>
      <c r="AM982" s="557"/>
      <c r="AN982" s="558"/>
      <c r="AP982" s="87" t="s">
        <v>859</v>
      </c>
      <c r="AT982" s="559" t="str">
        <f t="shared" ca="1" si="190"/>
        <v>AN</v>
      </c>
      <c r="AU982" s="559">
        <f t="shared" si="193"/>
        <v>947</v>
      </c>
      <c r="AV982" s="285" t="str">
        <f t="shared" ca="1" si="191"/>
        <v>AN947</v>
      </c>
      <c r="AW982" s="293">
        <v>7</v>
      </c>
      <c r="AX982" s="285" t="str">
        <f t="shared" ca="1" si="194"/>
        <v>7. Ownership - Capital Costs</v>
      </c>
      <c r="AY982" s="293" t="s">
        <v>1570</v>
      </c>
      <c r="AZ982" s="285" t="s">
        <v>1618</v>
      </c>
      <c r="BA982" s="285" t="s">
        <v>1572</v>
      </c>
      <c r="BB982" s="285" t="str">
        <f t="shared" ca="1" si="192"/>
        <v>7_AN947_Hot_gas_path_Additional_Info</v>
      </c>
      <c r="BC982" s="293" t="s">
        <v>255</v>
      </c>
      <c r="BD982" s="293">
        <v>100</v>
      </c>
      <c r="BF982" s="293" t="s">
        <v>84</v>
      </c>
      <c r="BG982" s="293" t="s">
        <v>84</v>
      </c>
    </row>
    <row r="983" spans="1:59" ht="13.5" thickBot="1">
      <c r="A983" s="197">
        <v>31</v>
      </c>
      <c r="B983" s="763"/>
      <c r="C983" s="242" t="s">
        <v>1619</v>
      </c>
      <c r="D983" s="766" t="s">
        <v>1569</v>
      </c>
      <c r="E983" s="540"/>
      <c r="F983" s="540"/>
      <c r="G983" s="540"/>
      <c r="H983" s="540"/>
      <c r="I983" s="540"/>
      <c r="J983" s="540"/>
      <c r="K983" s="540"/>
      <c r="L983" s="540"/>
      <c r="M983" s="540"/>
      <c r="N983" s="540"/>
      <c r="O983" s="540"/>
      <c r="P983" s="540"/>
      <c r="Q983" s="540"/>
      <c r="R983" s="540"/>
      <c r="S983" s="540"/>
      <c r="T983" s="540"/>
      <c r="U983" s="540"/>
      <c r="V983" s="540"/>
      <c r="W983" s="540"/>
      <c r="X983" s="540"/>
      <c r="Y983" s="540"/>
      <c r="Z983" s="540"/>
      <c r="AA983" s="540"/>
      <c r="AB983" s="540"/>
      <c r="AC983" s="540"/>
      <c r="AD983" s="541"/>
      <c r="AE983" s="541"/>
      <c r="AF983" s="541"/>
      <c r="AG983" s="541"/>
      <c r="AH983" s="541"/>
      <c r="AI983" s="541"/>
      <c r="AJ983" s="541"/>
      <c r="AK983" s="541"/>
      <c r="AL983" s="541"/>
      <c r="AM983" s="541"/>
      <c r="AN983" s="246"/>
      <c r="AR983" s="87" t="s">
        <v>40</v>
      </c>
      <c r="AS983" s="560" t="str">
        <f ca="1">SUBSTITUTE(CELL("address",E983),"$","")</f>
        <v>E983</v>
      </c>
      <c r="AT983" s="561" t="str">
        <f ca="1">CHAR(CODE(AS983))</f>
        <v>E</v>
      </c>
      <c r="AU983" s="561">
        <f>ROW(AS983)</f>
        <v>983</v>
      </c>
      <c r="AV983" s="562" t="str">
        <f ca="1">CONCATENATE(AT983&amp;AU983)</f>
        <v>E983</v>
      </c>
      <c r="AW983" s="555">
        <f t="shared" ref="AW983:AW1017" si="195">$AW$5</f>
        <v>7</v>
      </c>
      <c r="AX983" s="562" t="str">
        <f t="shared" ca="1" si="194"/>
        <v>7. Ownership - Capital Costs</v>
      </c>
      <c r="AY983" s="555" t="s">
        <v>1570</v>
      </c>
      <c r="AZ983" s="562" t="s">
        <v>1620</v>
      </c>
      <c r="BA983" s="562">
        <v>2020</v>
      </c>
      <c r="BB983" s="562" t="str">
        <f ca="1">AW983&amp;"_"&amp;AV983&amp;"_"&amp;AZ983&amp;"_"&amp;BA983</f>
        <v>7_E983_Turbine_refurbishments_2020</v>
      </c>
      <c r="BC983" s="562" t="s">
        <v>574</v>
      </c>
      <c r="BD983" s="562"/>
      <c r="BE983" s="555" t="str">
        <f t="shared" ref="BE983:BE1017" si="196">"&gt;=0"</f>
        <v>&gt;=0</v>
      </c>
      <c r="BF983" s="555" t="s">
        <v>84</v>
      </c>
      <c r="BG983" s="555" t="s">
        <v>84</v>
      </c>
    </row>
    <row r="984" spans="1:59" ht="13.5" hidden="1" thickBot="1">
      <c r="A984" s="197"/>
      <c r="B984" s="763"/>
      <c r="C984" s="242"/>
      <c r="D984" s="766"/>
      <c r="E984" s="556"/>
      <c r="F984" s="556"/>
      <c r="G984" s="556"/>
      <c r="H984" s="556"/>
      <c r="I984" s="556"/>
      <c r="J984" s="556"/>
      <c r="K984" s="556"/>
      <c r="L984" s="556"/>
      <c r="M984" s="556"/>
      <c r="N984" s="556"/>
      <c r="O984" s="556"/>
      <c r="P984" s="556"/>
      <c r="Q984" s="556"/>
      <c r="R984" s="556"/>
      <c r="S984" s="556"/>
      <c r="T984" s="556"/>
      <c r="U984" s="556"/>
      <c r="V984" s="556"/>
      <c r="W984" s="556"/>
      <c r="X984" s="556"/>
      <c r="Y984" s="556"/>
      <c r="Z984" s="556"/>
      <c r="AA984" s="556"/>
      <c r="AB984" s="556"/>
      <c r="AC984" s="556"/>
      <c r="AD984" s="557"/>
      <c r="AE984" s="557"/>
      <c r="AF984" s="557"/>
      <c r="AG984" s="557"/>
      <c r="AH984" s="557"/>
      <c r="AI984" s="557"/>
      <c r="AJ984" s="557"/>
      <c r="AK984" s="557"/>
      <c r="AL984" s="557"/>
      <c r="AM984" s="557"/>
      <c r="AN984" s="558"/>
      <c r="AP984" s="87" t="s">
        <v>859</v>
      </c>
      <c r="AT984" s="559" t="str">
        <f t="shared" ref="AT984:AT1018" ca="1" si="197">IF(AT983="Z","AA",IF(LEN(AT983)=1,CHAR(CODE(AT983)+1),IF(RIGHT(AT983,1)="Z",CHAR(CODE(LEFT(AT983,1))+1),LEFT(AT983,1))&amp;CHAR(65+MOD(CODE(RIGHT(AT983,1))+1-65,26))))</f>
        <v>F</v>
      </c>
      <c r="AU984" s="559">
        <f>AU983</f>
        <v>983</v>
      </c>
      <c r="AV984" s="285" t="str">
        <f t="shared" ref="AV984:AV1018" ca="1" si="198">CONCATENATE(AT984&amp;AU984)</f>
        <v>F983</v>
      </c>
      <c r="AW984" s="293">
        <f t="shared" si="195"/>
        <v>7</v>
      </c>
      <c r="AX984" s="285" t="str">
        <f t="shared" ca="1" si="194"/>
        <v>7. Ownership - Capital Costs</v>
      </c>
      <c r="AY984" s="293" t="s">
        <v>1570</v>
      </c>
      <c r="AZ984" s="285" t="s">
        <v>1620</v>
      </c>
      <c r="BA984" s="285">
        <v>2021</v>
      </c>
      <c r="BB984" s="285" t="str">
        <f t="shared" ref="BB984:BB1018" ca="1" si="199">AW984&amp;"_"&amp;AV984&amp;"_"&amp;AZ984&amp;"_"&amp;BA984</f>
        <v>7_F983_Turbine_refurbishments_2021</v>
      </c>
      <c r="BC984" s="285" t="s">
        <v>574</v>
      </c>
      <c r="BD984" s="285"/>
      <c r="BE984" s="293" t="str">
        <f t="shared" si="196"/>
        <v>&gt;=0</v>
      </c>
      <c r="BF984" s="293" t="s">
        <v>84</v>
      </c>
      <c r="BG984" s="293" t="s">
        <v>84</v>
      </c>
    </row>
    <row r="985" spans="1:59" ht="13.5" hidden="1" thickBot="1">
      <c r="A985" s="197"/>
      <c r="B985" s="763"/>
      <c r="C985" s="242"/>
      <c r="D985" s="766"/>
      <c r="E985" s="556"/>
      <c r="F985" s="556"/>
      <c r="G985" s="556"/>
      <c r="H985" s="556"/>
      <c r="I985" s="556"/>
      <c r="J985" s="556"/>
      <c r="K985" s="556"/>
      <c r="L985" s="556"/>
      <c r="M985" s="556"/>
      <c r="N985" s="556"/>
      <c r="O985" s="556"/>
      <c r="P985" s="556"/>
      <c r="Q985" s="556"/>
      <c r="R985" s="556"/>
      <c r="S985" s="556"/>
      <c r="T985" s="556"/>
      <c r="U985" s="556"/>
      <c r="V985" s="556"/>
      <c r="W985" s="556"/>
      <c r="X985" s="556"/>
      <c r="Y985" s="556"/>
      <c r="Z985" s="556"/>
      <c r="AA985" s="556"/>
      <c r="AB985" s="556"/>
      <c r="AC985" s="556"/>
      <c r="AD985" s="557"/>
      <c r="AE985" s="557"/>
      <c r="AF985" s="557"/>
      <c r="AG985" s="557"/>
      <c r="AH985" s="557"/>
      <c r="AI985" s="557"/>
      <c r="AJ985" s="557"/>
      <c r="AK985" s="557"/>
      <c r="AL985" s="557"/>
      <c r="AM985" s="557"/>
      <c r="AN985" s="558"/>
      <c r="AP985" s="87" t="s">
        <v>859</v>
      </c>
      <c r="AT985" s="559" t="str">
        <f t="shared" ca="1" si="197"/>
        <v>G</v>
      </c>
      <c r="AU985" s="559">
        <f t="shared" ref="AU985:AU1018" si="200">AU984</f>
        <v>983</v>
      </c>
      <c r="AV985" s="285" t="str">
        <f t="shared" ca="1" si="198"/>
        <v>G983</v>
      </c>
      <c r="AW985" s="293">
        <f t="shared" si="195"/>
        <v>7</v>
      </c>
      <c r="AX985" s="285" t="str">
        <f t="shared" ca="1" si="194"/>
        <v>7. Ownership - Capital Costs</v>
      </c>
      <c r="AY985" s="293" t="s">
        <v>1570</v>
      </c>
      <c r="AZ985" s="285" t="s">
        <v>1620</v>
      </c>
      <c r="BA985" s="285">
        <v>2022</v>
      </c>
      <c r="BB985" s="285" t="str">
        <f t="shared" ca="1" si="199"/>
        <v>7_G983_Turbine_refurbishments_2022</v>
      </c>
      <c r="BC985" s="285" t="s">
        <v>574</v>
      </c>
      <c r="BD985" s="285"/>
      <c r="BE985" s="293" t="str">
        <f t="shared" si="196"/>
        <v>&gt;=0</v>
      </c>
      <c r="BF985" s="293" t="s">
        <v>84</v>
      </c>
      <c r="BG985" s="293" t="s">
        <v>84</v>
      </c>
    </row>
    <row r="986" spans="1:59" ht="13.5" hidden="1" thickBot="1">
      <c r="A986" s="197"/>
      <c r="B986" s="763"/>
      <c r="C986" s="242"/>
      <c r="D986" s="766"/>
      <c r="E986" s="556"/>
      <c r="F986" s="556"/>
      <c r="G986" s="556"/>
      <c r="H986" s="556"/>
      <c r="I986" s="556"/>
      <c r="J986" s="556"/>
      <c r="K986" s="556"/>
      <c r="L986" s="556"/>
      <c r="M986" s="556"/>
      <c r="N986" s="556"/>
      <c r="O986" s="556"/>
      <c r="P986" s="556"/>
      <c r="Q986" s="556"/>
      <c r="R986" s="556"/>
      <c r="S986" s="556"/>
      <c r="T986" s="556"/>
      <c r="U986" s="556"/>
      <c r="V986" s="556"/>
      <c r="W986" s="556"/>
      <c r="X986" s="556"/>
      <c r="Y986" s="556"/>
      <c r="Z986" s="556"/>
      <c r="AA986" s="556"/>
      <c r="AB986" s="556"/>
      <c r="AC986" s="556"/>
      <c r="AD986" s="557"/>
      <c r="AE986" s="557"/>
      <c r="AF986" s="557"/>
      <c r="AG986" s="557"/>
      <c r="AH986" s="557"/>
      <c r="AI986" s="557"/>
      <c r="AJ986" s="557"/>
      <c r="AK986" s="557"/>
      <c r="AL986" s="557"/>
      <c r="AM986" s="557"/>
      <c r="AN986" s="558"/>
      <c r="AP986" s="87" t="s">
        <v>859</v>
      </c>
      <c r="AT986" s="559" t="str">
        <f t="shared" ca="1" si="197"/>
        <v>H</v>
      </c>
      <c r="AU986" s="559">
        <f t="shared" si="200"/>
        <v>983</v>
      </c>
      <c r="AV986" s="285" t="str">
        <f t="shared" ca="1" si="198"/>
        <v>H983</v>
      </c>
      <c r="AW986" s="293">
        <f t="shared" si="195"/>
        <v>7</v>
      </c>
      <c r="AX986" s="285" t="str">
        <f t="shared" ca="1" si="194"/>
        <v>7. Ownership - Capital Costs</v>
      </c>
      <c r="AY986" s="293" t="s">
        <v>1570</v>
      </c>
      <c r="AZ986" s="285" t="s">
        <v>1620</v>
      </c>
      <c r="BA986" s="285">
        <v>2023</v>
      </c>
      <c r="BB986" s="285" t="str">
        <f t="shared" ca="1" si="199"/>
        <v>7_H983_Turbine_refurbishments_2023</v>
      </c>
      <c r="BC986" s="285" t="s">
        <v>574</v>
      </c>
      <c r="BD986" s="285"/>
      <c r="BE986" s="293" t="str">
        <f t="shared" si="196"/>
        <v>&gt;=0</v>
      </c>
      <c r="BF986" s="293" t="s">
        <v>84</v>
      </c>
      <c r="BG986" s="293" t="s">
        <v>84</v>
      </c>
    </row>
    <row r="987" spans="1:59" ht="13.5" hidden="1" thickBot="1">
      <c r="A987" s="197"/>
      <c r="B987" s="763"/>
      <c r="C987" s="242"/>
      <c r="D987" s="766"/>
      <c r="E987" s="556"/>
      <c r="F987" s="556"/>
      <c r="G987" s="556"/>
      <c r="H987" s="556"/>
      <c r="I987" s="556"/>
      <c r="J987" s="556"/>
      <c r="K987" s="556"/>
      <c r="L987" s="556"/>
      <c r="M987" s="556"/>
      <c r="N987" s="556"/>
      <c r="O987" s="556"/>
      <c r="P987" s="556"/>
      <c r="Q987" s="556"/>
      <c r="R987" s="556"/>
      <c r="S987" s="556"/>
      <c r="T987" s="556"/>
      <c r="U987" s="556"/>
      <c r="V987" s="556"/>
      <c r="W987" s="556"/>
      <c r="X987" s="556"/>
      <c r="Y987" s="556"/>
      <c r="Z987" s="556"/>
      <c r="AA987" s="556"/>
      <c r="AB987" s="556"/>
      <c r="AC987" s="556"/>
      <c r="AD987" s="557"/>
      <c r="AE987" s="557"/>
      <c r="AF987" s="557"/>
      <c r="AG987" s="557"/>
      <c r="AH987" s="557"/>
      <c r="AI987" s="557"/>
      <c r="AJ987" s="557"/>
      <c r="AK987" s="557"/>
      <c r="AL987" s="557"/>
      <c r="AM987" s="557"/>
      <c r="AN987" s="558"/>
      <c r="AP987" s="87" t="s">
        <v>859</v>
      </c>
      <c r="AT987" s="559" t="str">
        <f t="shared" ca="1" si="197"/>
        <v>I</v>
      </c>
      <c r="AU987" s="559">
        <f t="shared" si="200"/>
        <v>983</v>
      </c>
      <c r="AV987" s="285" t="str">
        <f t="shared" ca="1" si="198"/>
        <v>I983</v>
      </c>
      <c r="AW987" s="293">
        <f t="shared" si="195"/>
        <v>7</v>
      </c>
      <c r="AX987" s="285" t="str">
        <f t="shared" ca="1" si="194"/>
        <v>7. Ownership - Capital Costs</v>
      </c>
      <c r="AY987" s="293" t="s">
        <v>1570</v>
      </c>
      <c r="AZ987" s="285" t="s">
        <v>1620</v>
      </c>
      <c r="BA987" s="285">
        <v>2024</v>
      </c>
      <c r="BB987" s="285" t="str">
        <f t="shared" ca="1" si="199"/>
        <v>7_I983_Turbine_refurbishments_2024</v>
      </c>
      <c r="BC987" s="285" t="s">
        <v>574</v>
      </c>
      <c r="BD987" s="285"/>
      <c r="BE987" s="293" t="str">
        <f t="shared" si="196"/>
        <v>&gt;=0</v>
      </c>
      <c r="BF987" s="293" t="s">
        <v>84</v>
      </c>
      <c r="BG987" s="293" t="s">
        <v>84</v>
      </c>
    </row>
    <row r="988" spans="1:59" ht="13.5" hidden="1" thickBot="1">
      <c r="A988" s="197"/>
      <c r="B988" s="763"/>
      <c r="C988" s="242"/>
      <c r="D988" s="766"/>
      <c r="E988" s="556"/>
      <c r="F988" s="556"/>
      <c r="G988" s="556"/>
      <c r="H988" s="556"/>
      <c r="I988" s="556"/>
      <c r="J988" s="556"/>
      <c r="K988" s="556"/>
      <c r="L988" s="556"/>
      <c r="M988" s="556"/>
      <c r="N988" s="556"/>
      <c r="O988" s="556"/>
      <c r="P988" s="556"/>
      <c r="Q988" s="556"/>
      <c r="R988" s="556"/>
      <c r="S988" s="556"/>
      <c r="T988" s="556"/>
      <c r="U988" s="556"/>
      <c r="V988" s="556"/>
      <c r="W988" s="556"/>
      <c r="X988" s="556"/>
      <c r="Y988" s="556"/>
      <c r="Z988" s="556"/>
      <c r="AA988" s="556"/>
      <c r="AB988" s="556"/>
      <c r="AC988" s="556"/>
      <c r="AD988" s="557"/>
      <c r="AE988" s="557"/>
      <c r="AF988" s="557"/>
      <c r="AG988" s="557"/>
      <c r="AH988" s="557"/>
      <c r="AI988" s="557"/>
      <c r="AJ988" s="557"/>
      <c r="AK988" s="557"/>
      <c r="AL988" s="557"/>
      <c r="AM988" s="557"/>
      <c r="AN988" s="558"/>
      <c r="AP988" s="87" t="s">
        <v>859</v>
      </c>
      <c r="AT988" s="559" t="str">
        <f t="shared" ca="1" si="197"/>
        <v>J</v>
      </c>
      <c r="AU988" s="559">
        <f t="shared" si="200"/>
        <v>983</v>
      </c>
      <c r="AV988" s="285" t="str">
        <f t="shared" ca="1" si="198"/>
        <v>J983</v>
      </c>
      <c r="AW988" s="293">
        <f t="shared" si="195"/>
        <v>7</v>
      </c>
      <c r="AX988" s="285" t="str">
        <f t="shared" ca="1" si="194"/>
        <v>7. Ownership - Capital Costs</v>
      </c>
      <c r="AY988" s="293" t="s">
        <v>1570</v>
      </c>
      <c r="AZ988" s="285" t="s">
        <v>1620</v>
      </c>
      <c r="BA988" s="285">
        <v>2025</v>
      </c>
      <c r="BB988" s="285" t="str">
        <f t="shared" ca="1" si="199"/>
        <v>7_J983_Turbine_refurbishments_2025</v>
      </c>
      <c r="BC988" s="285" t="s">
        <v>574</v>
      </c>
      <c r="BD988" s="285"/>
      <c r="BE988" s="293" t="str">
        <f t="shared" si="196"/>
        <v>&gt;=0</v>
      </c>
      <c r="BF988" s="293" t="s">
        <v>84</v>
      </c>
      <c r="BG988" s="293" t="s">
        <v>84</v>
      </c>
    </row>
    <row r="989" spans="1:59" ht="13.5" hidden="1" thickBot="1">
      <c r="A989" s="197"/>
      <c r="B989" s="763"/>
      <c r="C989" s="242"/>
      <c r="D989" s="766"/>
      <c r="E989" s="556"/>
      <c r="F989" s="556"/>
      <c r="G989" s="556"/>
      <c r="H989" s="556"/>
      <c r="I989" s="556"/>
      <c r="J989" s="556"/>
      <c r="K989" s="556"/>
      <c r="L989" s="556"/>
      <c r="M989" s="556"/>
      <c r="N989" s="556"/>
      <c r="O989" s="556"/>
      <c r="P989" s="556"/>
      <c r="Q989" s="556"/>
      <c r="R989" s="556"/>
      <c r="S989" s="556"/>
      <c r="T989" s="556"/>
      <c r="U989" s="556"/>
      <c r="V989" s="556"/>
      <c r="W989" s="556"/>
      <c r="X989" s="556"/>
      <c r="Y989" s="556"/>
      <c r="Z989" s="556"/>
      <c r="AA989" s="556"/>
      <c r="AB989" s="556"/>
      <c r="AC989" s="556"/>
      <c r="AD989" s="557"/>
      <c r="AE989" s="557"/>
      <c r="AF989" s="557"/>
      <c r="AG989" s="557"/>
      <c r="AH989" s="557"/>
      <c r="AI989" s="557"/>
      <c r="AJ989" s="557"/>
      <c r="AK989" s="557"/>
      <c r="AL989" s="557"/>
      <c r="AM989" s="557"/>
      <c r="AN989" s="558"/>
      <c r="AP989" s="87" t="s">
        <v>859</v>
      </c>
      <c r="AT989" s="559" t="str">
        <f t="shared" ca="1" si="197"/>
        <v>K</v>
      </c>
      <c r="AU989" s="559">
        <f t="shared" si="200"/>
        <v>983</v>
      </c>
      <c r="AV989" s="285" t="str">
        <f t="shared" ca="1" si="198"/>
        <v>K983</v>
      </c>
      <c r="AW989" s="293">
        <f t="shared" si="195"/>
        <v>7</v>
      </c>
      <c r="AX989" s="285" t="str">
        <f t="shared" ca="1" si="194"/>
        <v>7. Ownership - Capital Costs</v>
      </c>
      <c r="AY989" s="293" t="s">
        <v>1570</v>
      </c>
      <c r="AZ989" s="285" t="s">
        <v>1620</v>
      </c>
      <c r="BA989" s="285">
        <v>2026</v>
      </c>
      <c r="BB989" s="285" t="str">
        <f t="shared" ca="1" si="199"/>
        <v>7_K983_Turbine_refurbishments_2026</v>
      </c>
      <c r="BC989" s="285" t="s">
        <v>574</v>
      </c>
      <c r="BD989" s="285"/>
      <c r="BE989" s="293" t="str">
        <f t="shared" si="196"/>
        <v>&gt;=0</v>
      </c>
      <c r="BF989" s="293" t="s">
        <v>84</v>
      </c>
      <c r="BG989" s="293" t="s">
        <v>84</v>
      </c>
    </row>
    <row r="990" spans="1:59" ht="13.5" hidden="1" thickBot="1">
      <c r="A990" s="197"/>
      <c r="B990" s="763"/>
      <c r="C990" s="242"/>
      <c r="D990" s="766"/>
      <c r="E990" s="556"/>
      <c r="F990" s="556"/>
      <c r="G990" s="556"/>
      <c r="H990" s="556"/>
      <c r="I990" s="556"/>
      <c r="J990" s="556"/>
      <c r="K990" s="556"/>
      <c r="L990" s="556"/>
      <c r="M990" s="556"/>
      <c r="N990" s="556"/>
      <c r="O990" s="556"/>
      <c r="P990" s="556"/>
      <c r="Q990" s="556"/>
      <c r="R990" s="556"/>
      <c r="S990" s="556"/>
      <c r="T990" s="556"/>
      <c r="U990" s="556"/>
      <c r="V990" s="556"/>
      <c r="W990" s="556"/>
      <c r="X990" s="556"/>
      <c r="Y990" s="556"/>
      <c r="Z990" s="556"/>
      <c r="AA990" s="556"/>
      <c r="AB990" s="556"/>
      <c r="AC990" s="556"/>
      <c r="AD990" s="557"/>
      <c r="AE990" s="557"/>
      <c r="AF990" s="557"/>
      <c r="AG990" s="557"/>
      <c r="AH990" s="557"/>
      <c r="AI990" s="557"/>
      <c r="AJ990" s="557"/>
      <c r="AK990" s="557"/>
      <c r="AL990" s="557"/>
      <c r="AM990" s="557"/>
      <c r="AN990" s="558"/>
      <c r="AP990" s="87" t="s">
        <v>859</v>
      </c>
      <c r="AT990" s="559" t="str">
        <f t="shared" ca="1" si="197"/>
        <v>L</v>
      </c>
      <c r="AU990" s="559">
        <f t="shared" si="200"/>
        <v>983</v>
      </c>
      <c r="AV990" s="285" t="str">
        <f t="shared" ca="1" si="198"/>
        <v>L983</v>
      </c>
      <c r="AW990" s="293">
        <f t="shared" si="195"/>
        <v>7</v>
      </c>
      <c r="AX990" s="285" t="str">
        <f t="shared" ca="1" si="194"/>
        <v>7. Ownership - Capital Costs</v>
      </c>
      <c r="AY990" s="293" t="s">
        <v>1570</v>
      </c>
      <c r="AZ990" s="285" t="s">
        <v>1620</v>
      </c>
      <c r="BA990" s="285">
        <v>2027</v>
      </c>
      <c r="BB990" s="285" t="str">
        <f t="shared" ca="1" si="199"/>
        <v>7_L983_Turbine_refurbishments_2027</v>
      </c>
      <c r="BC990" s="285" t="s">
        <v>574</v>
      </c>
      <c r="BD990" s="285"/>
      <c r="BE990" s="293" t="str">
        <f t="shared" si="196"/>
        <v>&gt;=0</v>
      </c>
      <c r="BF990" s="293" t="s">
        <v>84</v>
      </c>
      <c r="BG990" s="293" t="s">
        <v>84</v>
      </c>
    </row>
    <row r="991" spans="1:59" ht="13.5" hidden="1" thickBot="1">
      <c r="A991" s="197"/>
      <c r="B991" s="763"/>
      <c r="C991" s="242"/>
      <c r="D991" s="766"/>
      <c r="E991" s="556"/>
      <c r="F991" s="556"/>
      <c r="G991" s="556"/>
      <c r="H991" s="556"/>
      <c r="I991" s="556"/>
      <c r="J991" s="556"/>
      <c r="K991" s="556"/>
      <c r="L991" s="556"/>
      <c r="M991" s="556"/>
      <c r="N991" s="556"/>
      <c r="O991" s="556"/>
      <c r="P991" s="556"/>
      <c r="Q991" s="556"/>
      <c r="R991" s="556"/>
      <c r="S991" s="556"/>
      <c r="T991" s="556"/>
      <c r="U991" s="556"/>
      <c r="V991" s="556"/>
      <c r="W991" s="556"/>
      <c r="X991" s="556"/>
      <c r="Y991" s="556"/>
      <c r="Z991" s="556"/>
      <c r="AA991" s="556"/>
      <c r="AB991" s="556"/>
      <c r="AC991" s="556"/>
      <c r="AD991" s="557"/>
      <c r="AE991" s="557"/>
      <c r="AF991" s="557"/>
      <c r="AG991" s="557"/>
      <c r="AH991" s="557"/>
      <c r="AI991" s="557"/>
      <c r="AJ991" s="557"/>
      <c r="AK991" s="557"/>
      <c r="AL991" s="557"/>
      <c r="AM991" s="557"/>
      <c r="AN991" s="558"/>
      <c r="AP991" s="87" t="s">
        <v>859</v>
      </c>
      <c r="AT991" s="559" t="str">
        <f t="shared" ca="1" si="197"/>
        <v>M</v>
      </c>
      <c r="AU991" s="559">
        <f t="shared" si="200"/>
        <v>983</v>
      </c>
      <c r="AV991" s="285" t="str">
        <f t="shared" ca="1" si="198"/>
        <v>M983</v>
      </c>
      <c r="AW991" s="293">
        <f t="shared" si="195"/>
        <v>7</v>
      </c>
      <c r="AX991" s="285" t="str">
        <f t="shared" ca="1" si="194"/>
        <v>7. Ownership - Capital Costs</v>
      </c>
      <c r="AY991" s="293" t="s">
        <v>1570</v>
      </c>
      <c r="AZ991" s="285" t="s">
        <v>1620</v>
      </c>
      <c r="BA991" s="285">
        <v>2028</v>
      </c>
      <c r="BB991" s="285" t="str">
        <f t="shared" ca="1" si="199"/>
        <v>7_M983_Turbine_refurbishments_2028</v>
      </c>
      <c r="BC991" s="285" t="s">
        <v>574</v>
      </c>
      <c r="BD991" s="285"/>
      <c r="BE991" s="293" t="str">
        <f t="shared" si="196"/>
        <v>&gt;=0</v>
      </c>
      <c r="BF991" s="293" t="s">
        <v>84</v>
      </c>
      <c r="BG991" s="293" t="s">
        <v>84</v>
      </c>
    </row>
    <row r="992" spans="1:59" ht="13.5" hidden="1" thickBot="1">
      <c r="A992" s="197"/>
      <c r="B992" s="763"/>
      <c r="C992" s="242"/>
      <c r="D992" s="766"/>
      <c r="E992" s="556"/>
      <c r="F992" s="556"/>
      <c r="G992" s="556"/>
      <c r="H992" s="556"/>
      <c r="I992" s="556"/>
      <c r="J992" s="556"/>
      <c r="K992" s="556"/>
      <c r="L992" s="556"/>
      <c r="M992" s="556"/>
      <c r="N992" s="556"/>
      <c r="O992" s="556"/>
      <c r="P992" s="556"/>
      <c r="Q992" s="556"/>
      <c r="R992" s="556"/>
      <c r="S992" s="556"/>
      <c r="T992" s="556"/>
      <c r="U992" s="556"/>
      <c r="V992" s="556"/>
      <c r="W992" s="556"/>
      <c r="X992" s="556"/>
      <c r="Y992" s="556"/>
      <c r="Z992" s="556"/>
      <c r="AA992" s="556"/>
      <c r="AB992" s="556"/>
      <c r="AC992" s="556"/>
      <c r="AD992" s="557"/>
      <c r="AE992" s="557"/>
      <c r="AF992" s="557"/>
      <c r="AG992" s="557"/>
      <c r="AH992" s="557"/>
      <c r="AI992" s="557"/>
      <c r="AJ992" s="557"/>
      <c r="AK992" s="557"/>
      <c r="AL992" s="557"/>
      <c r="AM992" s="557"/>
      <c r="AN992" s="558"/>
      <c r="AP992" s="87" t="s">
        <v>859</v>
      </c>
      <c r="AT992" s="559" t="str">
        <f t="shared" ca="1" si="197"/>
        <v>N</v>
      </c>
      <c r="AU992" s="559">
        <f t="shared" si="200"/>
        <v>983</v>
      </c>
      <c r="AV992" s="285" t="str">
        <f t="shared" ca="1" si="198"/>
        <v>N983</v>
      </c>
      <c r="AW992" s="293">
        <f t="shared" si="195"/>
        <v>7</v>
      </c>
      <c r="AX992" s="285" t="str">
        <f t="shared" ca="1" si="194"/>
        <v>7. Ownership - Capital Costs</v>
      </c>
      <c r="AY992" s="293" t="s">
        <v>1570</v>
      </c>
      <c r="AZ992" s="285" t="s">
        <v>1620</v>
      </c>
      <c r="BA992" s="285">
        <v>2029</v>
      </c>
      <c r="BB992" s="285" t="str">
        <f t="shared" ca="1" si="199"/>
        <v>7_N983_Turbine_refurbishments_2029</v>
      </c>
      <c r="BC992" s="285" t="s">
        <v>574</v>
      </c>
      <c r="BD992" s="285"/>
      <c r="BE992" s="293" t="str">
        <f t="shared" si="196"/>
        <v>&gt;=0</v>
      </c>
      <c r="BF992" s="293" t="s">
        <v>84</v>
      </c>
      <c r="BG992" s="293" t="s">
        <v>84</v>
      </c>
    </row>
    <row r="993" spans="1:59" ht="13.5" hidden="1" thickBot="1">
      <c r="A993" s="197"/>
      <c r="B993" s="763"/>
      <c r="C993" s="242"/>
      <c r="D993" s="766"/>
      <c r="E993" s="556"/>
      <c r="F993" s="556"/>
      <c r="G993" s="556"/>
      <c r="H993" s="556"/>
      <c r="I993" s="556"/>
      <c r="J993" s="556"/>
      <c r="K993" s="556"/>
      <c r="L993" s="556"/>
      <c r="M993" s="556"/>
      <c r="N993" s="556"/>
      <c r="O993" s="556"/>
      <c r="P993" s="556"/>
      <c r="Q993" s="556"/>
      <c r="R993" s="556"/>
      <c r="S993" s="556"/>
      <c r="T993" s="556"/>
      <c r="U993" s="556"/>
      <c r="V993" s="556"/>
      <c r="W993" s="556"/>
      <c r="X993" s="556"/>
      <c r="Y993" s="556"/>
      <c r="Z993" s="556"/>
      <c r="AA993" s="556"/>
      <c r="AB993" s="556"/>
      <c r="AC993" s="556"/>
      <c r="AD993" s="557"/>
      <c r="AE993" s="557"/>
      <c r="AF993" s="557"/>
      <c r="AG993" s="557"/>
      <c r="AH993" s="557"/>
      <c r="AI993" s="557"/>
      <c r="AJ993" s="557"/>
      <c r="AK993" s="557"/>
      <c r="AL993" s="557"/>
      <c r="AM993" s="557"/>
      <c r="AN993" s="558"/>
      <c r="AP993" s="87" t="s">
        <v>859</v>
      </c>
      <c r="AT993" s="559" t="str">
        <f t="shared" ca="1" si="197"/>
        <v>O</v>
      </c>
      <c r="AU993" s="559">
        <f t="shared" si="200"/>
        <v>983</v>
      </c>
      <c r="AV993" s="285" t="str">
        <f t="shared" ca="1" si="198"/>
        <v>O983</v>
      </c>
      <c r="AW993" s="293">
        <f t="shared" si="195"/>
        <v>7</v>
      </c>
      <c r="AX993" s="285" t="str">
        <f t="shared" ca="1" si="194"/>
        <v>7. Ownership - Capital Costs</v>
      </c>
      <c r="AY993" s="293" t="s">
        <v>1570</v>
      </c>
      <c r="AZ993" s="285" t="s">
        <v>1620</v>
      </c>
      <c r="BA993" s="285">
        <v>2030</v>
      </c>
      <c r="BB993" s="285" t="str">
        <f t="shared" ca="1" si="199"/>
        <v>7_O983_Turbine_refurbishments_2030</v>
      </c>
      <c r="BC993" s="285" t="s">
        <v>574</v>
      </c>
      <c r="BD993" s="285"/>
      <c r="BE993" s="293" t="str">
        <f t="shared" si="196"/>
        <v>&gt;=0</v>
      </c>
      <c r="BF993" s="293" t="s">
        <v>84</v>
      </c>
      <c r="BG993" s="293" t="s">
        <v>84</v>
      </c>
    </row>
    <row r="994" spans="1:59" ht="13.5" hidden="1" thickBot="1">
      <c r="A994" s="197"/>
      <c r="B994" s="763"/>
      <c r="C994" s="242"/>
      <c r="D994" s="766"/>
      <c r="E994" s="556"/>
      <c r="F994" s="556"/>
      <c r="G994" s="556"/>
      <c r="H994" s="556"/>
      <c r="I994" s="556"/>
      <c r="J994" s="556"/>
      <c r="K994" s="556"/>
      <c r="L994" s="556"/>
      <c r="M994" s="556"/>
      <c r="N994" s="556"/>
      <c r="O994" s="556"/>
      <c r="P994" s="556"/>
      <c r="Q994" s="556"/>
      <c r="R994" s="556"/>
      <c r="S994" s="556"/>
      <c r="T994" s="556"/>
      <c r="U994" s="556"/>
      <c r="V994" s="556"/>
      <c r="W994" s="556"/>
      <c r="X994" s="556"/>
      <c r="Y994" s="556"/>
      <c r="Z994" s="556"/>
      <c r="AA994" s="556"/>
      <c r="AB994" s="556"/>
      <c r="AC994" s="556"/>
      <c r="AD994" s="557"/>
      <c r="AE994" s="557"/>
      <c r="AF994" s="557"/>
      <c r="AG994" s="557"/>
      <c r="AH994" s="557"/>
      <c r="AI994" s="557"/>
      <c r="AJ994" s="557"/>
      <c r="AK994" s="557"/>
      <c r="AL994" s="557"/>
      <c r="AM994" s="557"/>
      <c r="AN994" s="558"/>
      <c r="AP994" s="87" t="s">
        <v>859</v>
      </c>
      <c r="AT994" s="559" t="str">
        <f t="shared" ca="1" si="197"/>
        <v>P</v>
      </c>
      <c r="AU994" s="559">
        <f t="shared" si="200"/>
        <v>983</v>
      </c>
      <c r="AV994" s="285" t="str">
        <f t="shared" ca="1" si="198"/>
        <v>P983</v>
      </c>
      <c r="AW994" s="293">
        <f t="shared" si="195"/>
        <v>7</v>
      </c>
      <c r="AX994" s="285" t="str">
        <f t="shared" ca="1" si="194"/>
        <v>7. Ownership - Capital Costs</v>
      </c>
      <c r="AY994" s="293" t="s">
        <v>1570</v>
      </c>
      <c r="AZ994" s="285" t="s">
        <v>1620</v>
      </c>
      <c r="BA994" s="285">
        <v>2031</v>
      </c>
      <c r="BB994" s="285" t="str">
        <f t="shared" ca="1" si="199"/>
        <v>7_P983_Turbine_refurbishments_2031</v>
      </c>
      <c r="BC994" s="285" t="s">
        <v>574</v>
      </c>
      <c r="BD994" s="285"/>
      <c r="BE994" s="293" t="str">
        <f t="shared" si="196"/>
        <v>&gt;=0</v>
      </c>
      <c r="BF994" s="293" t="s">
        <v>84</v>
      </c>
      <c r="BG994" s="293" t="s">
        <v>84</v>
      </c>
    </row>
    <row r="995" spans="1:59" ht="13.5" hidden="1" thickBot="1">
      <c r="A995" s="197"/>
      <c r="B995" s="763"/>
      <c r="C995" s="242"/>
      <c r="D995" s="766"/>
      <c r="E995" s="556"/>
      <c r="F995" s="556"/>
      <c r="G995" s="556"/>
      <c r="H995" s="556"/>
      <c r="I995" s="556"/>
      <c r="J995" s="556"/>
      <c r="K995" s="556"/>
      <c r="L995" s="556"/>
      <c r="M995" s="556"/>
      <c r="N995" s="556"/>
      <c r="O995" s="556"/>
      <c r="P995" s="556"/>
      <c r="Q995" s="556"/>
      <c r="R995" s="556"/>
      <c r="S995" s="556"/>
      <c r="T995" s="556"/>
      <c r="U995" s="556"/>
      <c r="V995" s="556"/>
      <c r="W995" s="556"/>
      <c r="X995" s="556"/>
      <c r="Y995" s="556"/>
      <c r="Z995" s="556"/>
      <c r="AA995" s="556"/>
      <c r="AB995" s="556"/>
      <c r="AC995" s="556"/>
      <c r="AD995" s="557"/>
      <c r="AE995" s="557"/>
      <c r="AF995" s="557"/>
      <c r="AG995" s="557"/>
      <c r="AH995" s="557"/>
      <c r="AI995" s="557"/>
      <c r="AJ995" s="557"/>
      <c r="AK995" s="557"/>
      <c r="AL995" s="557"/>
      <c r="AM995" s="557"/>
      <c r="AN995" s="558"/>
      <c r="AP995" s="87" t="s">
        <v>859</v>
      </c>
      <c r="AT995" s="559" t="str">
        <f t="shared" ca="1" si="197"/>
        <v>Q</v>
      </c>
      <c r="AU995" s="559">
        <f t="shared" si="200"/>
        <v>983</v>
      </c>
      <c r="AV995" s="285" t="str">
        <f t="shared" ca="1" si="198"/>
        <v>Q983</v>
      </c>
      <c r="AW995" s="293">
        <f t="shared" si="195"/>
        <v>7</v>
      </c>
      <c r="AX995" s="285" t="str">
        <f t="shared" ca="1" si="194"/>
        <v>7. Ownership - Capital Costs</v>
      </c>
      <c r="AY995" s="293" t="s">
        <v>1570</v>
      </c>
      <c r="AZ995" s="285" t="s">
        <v>1620</v>
      </c>
      <c r="BA995" s="285">
        <v>2032</v>
      </c>
      <c r="BB995" s="285" t="str">
        <f t="shared" ca="1" si="199"/>
        <v>7_Q983_Turbine_refurbishments_2032</v>
      </c>
      <c r="BC995" s="285" t="s">
        <v>574</v>
      </c>
      <c r="BD995" s="285"/>
      <c r="BE995" s="293" t="str">
        <f t="shared" si="196"/>
        <v>&gt;=0</v>
      </c>
      <c r="BF995" s="293" t="s">
        <v>84</v>
      </c>
      <c r="BG995" s="293" t="s">
        <v>84</v>
      </c>
    </row>
    <row r="996" spans="1:59" ht="13.5" hidden="1" thickBot="1">
      <c r="A996" s="197"/>
      <c r="B996" s="763"/>
      <c r="C996" s="242"/>
      <c r="D996" s="766"/>
      <c r="E996" s="556"/>
      <c r="F996" s="556"/>
      <c r="G996" s="556"/>
      <c r="H996" s="556"/>
      <c r="I996" s="556"/>
      <c r="J996" s="556"/>
      <c r="K996" s="556"/>
      <c r="L996" s="556"/>
      <c r="M996" s="556"/>
      <c r="N996" s="556"/>
      <c r="O996" s="556"/>
      <c r="P996" s="556"/>
      <c r="Q996" s="556"/>
      <c r="R996" s="556"/>
      <c r="S996" s="556"/>
      <c r="T996" s="556"/>
      <c r="U996" s="556"/>
      <c r="V996" s="556"/>
      <c r="W996" s="556"/>
      <c r="X996" s="556"/>
      <c r="Y996" s="556"/>
      <c r="Z996" s="556"/>
      <c r="AA996" s="556"/>
      <c r="AB996" s="556"/>
      <c r="AC996" s="556"/>
      <c r="AD996" s="557"/>
      <c r="AE996" s="557"/>
      <c r="AF996" s="557"/>
      <c r="AG996" s="557"/>
      <c r="AH996" s="557"/>
      <c r="AI996" s="557"/>
      <c r="AJ996" s="557"/>
      <c r="AK996" s="557"/>
      <c r="AL996" s="557"/>
      <c r="AM996" s="557"/>
      <c r="AN996" s="558"/>
      <c r="AP996" s="87" t="s">
        <v>859</v>
      </c>
      <c r="AT996" s="559" t="str">
        <f t="shared" ca="1" si="197"/>
        <v>R</v>
      </c>
      <c r="AU996" s="559">
        <f t="shared" si="200"/>
        <v>983</v>
      </c>
      <c r="AV996" s="285" t="str">
        <f t="shared" ca="1" si="198"/>
        <v>R983</v>
      </c>
      <c r="AW996" s="293">
        <f t="shared" si="195"/>
        <v>7</v>
      </c>
      <c r="AX996" s="285" t="str">
        <f t="shared" ca="1" si="194"/>
        <v>7. Ownership - Capital Costs</v>
      </c>
      <c r="AY996" s="293" t="s">
        <v>1570</v>
      </c>
      <c r="AZ996" s="285" t="s">
        <v>1620</v>
      </c>
      <c r="BA996" s="285">
        <v>2033</v>
      </c>
      <c r="BB996" s="285" t="str">
        <f t="shared" ca="1" si="199"/>
        <v>7_R983_Turbine_refurbishments_2033</v>
      </c>
      <c r="BC996" s="285" t="s">
        <v>574</v>
      </c>
      <c r="BD996" s="285"/>
      <c r="BE996" s="293" t="str">
        <f t="shared" si="196"/>
        <v>&gt;=0</v>
      </c>
      <c r="BF996" s="293" t="s">
        <v>84</v>
      </c>
      <c r="BG996" s="293" t="s">
        <v>84</v>
      </c>
    </row>
    <row r="997" spans="1:59" ht="13.5" hidden="1" thickBot="1">
      <c r="A997" s="197"/>
      <c r="B997" s="763"/>
      <c r="C997" s="242"/>
      <c r="D997" s="766"/>
      <c r="E997" s="556"/>
      <c r="F997" s="556"/>
      <c r="G997" s="556"/>
      <c r="H997" s="556"/>
      <c r="I997" s="556"/>
      <c r="J997" s="556"/>
      <c r="K997" s="556"/>
      <c r="L997" s="556"/>
      <c r="M997" s="556"/>
      <c r="N997" s="556"/>
      <c r="O997" s="556"/>
      <c r="P997" s="556"/>
      <c r="Q997" s="556"/>
      <c r="R997" s="556"/>
      <c r="S997" s="556"/>
      <c r="T997" s="556"/>
      <c r="U997" s="556"/>
      <c r="V997" s="556"/>
      <c r="W997" s="556"/>
      <c r="X997" s="556"/>
      <c r="Y997" s="556"/>
      <c r="Z997" s="556"/>
      <c r="AA997" s="556"/>
      <c r="AB997" s="556"/>
      <c r="AC997" s="556"/>
      <c r="AD997" s="557"/>
      <c r="AE997" s="557"/>
      <c r="AF997" s="557"/>
      <c r="AG997" s="557"/>
      <c r="AH997" s="557"/>
      <c r="AI997" s="557"/>
      <c r="AJ997" s="557"/>
      <c r="AK997" s="557"/>
      <c r="AL997" s="557"/>
      <c r="AM997" s="557"/>
      <c r="AN997" s="558"/>
      <c r="AP997" s="87" t="s">
        <v>859</v>
      </c>
      <c r="AT997" s="559" t="str">
        <f t="shared" ca="1" si="197"/>
        <v>S</v>
      </c>
      <c r="AU997" s="559">
        <f t="shared" si="200"/>
        <v>983</v>
      </c>
      <c r="AV997" s="285" t="str">
        <f t="shared" ca="1" si="198"/>
        <v>S983</v>
      </c>
      <c r="AW997" s="293">
        <f t="shared" si="195"/>
        <v>7</v>
      </c>
      <c r="AX997" s="285" t="str">
        <f t="shared" ca="1" si="194"/>
        <v>7. Ownership - Capital Costs</v>
      </c>
      <c r="AY997" s="293" t="s">
        <v>1570</v>
      </c>
      <c r="AZ997" s="285" t="s">
        <v>1620</v>
      </c>
      <c r="BA997" s="285">
        <v>2034</v>
      </c>
      <c r="BB997" s="285" t="str">
        <f t="shared" ca="1" si="199"/>
        <v>7_S983_Turbine_refurbishments_2034</v>
      </c>
      <c r="BC997" s="285" t="s">
        <v>574</v>
      </c>
      <c r="BD997" s="285"/>
      <c r="BE997" s="293" t="str">
        <f t="shared" si="196"/>
        <v>&gt;=0</v>
      </c>
      <c r="BF997" s="293" t="s">
        <v>84</v>
      </c>
      <c r="BG997" s="293" t="s">
        <v>84</v>
      </c>
    </row>
    <row r="998" spans="1:59" ht="13.5" hidden="1" thickBot="1">
      <c r="A998" s="197"/>
      <c r="B998" s="763"/>
      <c r="C998" s="242"/>
      <c r="D998" s="766"/>
      <c r="E998" s="556"/>
      <c r="F998" s="556"/>
      <c r="G998" s="556"/>
      <c r="H998" s="556"/>
      <c r="I998" s="556"/>
      <c r="J998" s="556"/>
      <c r="K998" s="556"/>
      <c r="L998" s="556"/>
      <c r="M998" s="556"/>
      <c r="N998" s="556"/>
      <c r="O998" s="556"/>
      <c r="P998" s="556"/>
      <c r="Q998" s="556"/>
      <c r="R998" s="556"/>
      <c r="S998" s="556"/>
      <c r="T998" s="556"/>
      <c r="U998" s="556"/>
      <c r="V998" s="556"/>
      <c r="W998" s="556"/>
      <c r="X998" s="556"/>
      <c r="Y998" s="556"/>
      <c r="Z998" s="556"/>
      <c r="AA998" s="556"/>
      <c r="AB998" s="556"/>
      <c r="AC998" s="556"/>
      <c r="AD998" s="557"/>
      <c r="AE998" s="557"/>
      <c r="AF998" s="557"/>
      <c r="AG998" s="557"/>
      <c r="AH998" s="557"/>
      <c r="AI998" s="557"/>
      <c r="AJ998" s="557"/>
      <c r="AK998" s="557"/>
      <c r="AL998" s="557"/>
      <c r="AM998" s="557"/>
      <c r="AN998" s="558"/>
      <c r="AP998" s="87" t="s">
        <v>859</v>
      </c>
      <c r="AT998" s="559" t="str">
        <f t="shared" ca="1" si="197"/>
        <v>T</v>
      </c>
      <c r="AU998" s="559">
        <f t="shared" si="200"/>
        <v>983</v>
      </c>
      <c r="AV998" s="285" t="str">
        <f t="shared" ca="1" si="198"/>
        <v>T983</v>
      </c>
      <c r="AW998" s="293">
        <f t="shared" si="195"/>
        <v>7</v>
      </c>
      <c r="AX998" s="285" t="str">
        <f t="shared" ca="1" si="194"/>
        <v>7. Ownership - Capital Costs</v>
      </c>
      <c r="AY998" s="293" t="s">
        <v>1570</v>
      </c>
      <c r="AZ998" s="285" t="s">
        <v>1620</v>
      </c>
      <c r="BA998" s="285">
        <v>2035</v>
      </c>
      <c r="BB998" s="285" t="str">
        <f t="shared" ca="1" si="199"/>
        <v>7_T983_Turbine_refurbishments_2035</v>
      </c>
      <c r="BC998" s="285" t="s">
        <v>574</v>
      </c>
      <c r="BD998" s="285"/>
      <c r="BE998" s="293" t="str">
        <f t="shared" si="196"/>
        <v>&gt;=0</v>
      </c>
      <c r="BF998" s="293" t="s">
        <v>84</v>
      </c>
      <c r="BG998" s="293" t="s">
        <v>84</v>
      </c>
    </row>
    <row r="999" spans="1:59" ht="13.5" hidden="1" thickBot="1">
      <c r="A999" s="197"/>
      <c r="B999" s="763"/>
      <c r="C999" s="242"/>
      <c r="D999" s="766"/>
      <c r="E999" s="556"/>
      <c r="F999" s="556"/>
      <c r="G999" s="556"/>
      <c r="H999" s="556"/>
      <c r="I999" s="556"/>
      <c r="J999" s="556"/>
      <c r="K999" s="556"/>
      <c r="L999" s="556"/>
      <c r="M999" s="556"/>
      <c r="N999" s="556"/>
      <c r="O999" s="556"/>
      <c r="P999" s="556"/>
      <c r="Q999" s="556"/>
      <c r="R999" s="556"/>
      <c r="S999" s="556"/>
      <c r="T999" s="556"/>
      <c r="U999" s="556"/>
      <c r="V999" s="556"/>
      <c r="W999" s="556"/>
      <c r="X999" s="556"/>
      <c r="Y999" s="556"/>
      <c r="Z999" s="556"/>
      <c r="AA999" s="556"/>
      <c r="AB999" s="556"/>
      <c r="AC999" s="556"/>
      <c r="AD999" s="557"/>
      <c r="AE999" s="557"/>
      <c r="AF999" s="557"/>
      <c r="AG999" s="557"/>
      <c r="AH999" s="557"/>
      <c r="AI999" s="557"/>
      <c r="AJ999" s="557"/>
      <c r="AK999" s="557"/>
      <c r="AL999" s="557"/>
      <c r="AM999" s="557"/>
      <c r="AN999" s="558"/>
      <c r="AP999" s="87" t="s">
        <v>859</v>
      </c>
      <c r="AT999" s="559" t="str">
        <f t="shared" ca="1" si="197"/>
        <v>U</v>
      </c>
      <c r="AU999" s="559">
        <f t="shared" si="200"/>
        <v>983</v>
      </c>
      <c r="AV999" s="285" t="str">
        <f t="shared" ca="1" si="198"/>
        <v>U983</v>
      </c>
      <c r="AW999" s="293">
        <f t="shared" si="195"/>
        <v>7</v>
      </c>
      <c r="AX999" s="285" t="str">
        <f t="shared" ca="1" si="194"/>
        <v>7. Ownership - Capital Costs</v>
      </c>
      <c r="AY999" s="293" t="s">
        <v>1570</v>
      </c>
      <c r="AZ999" s="285" t="s">
        <v>1620</v>
      </c>
      <c r="BA999" s="285">
        <v>2036</v>
      </c>
      <c r="BB999" s="285" t="str">
        <f t="shared" ca="1" si="199"/>
        <v>7_U983_Turbine_refurbishments_2036</v>
      </c>
      <c r="BC999" s="285" t="s">
        <v>574</v>
      </c>
      <c r="BD999" s="285"/>
      <c r="BE999" s="293" t="str">
        <f t="shared" si="196"/>
        <v>&gt;=0</v>
      </c>
      <c r="BF999" s="293" t="s">
        <v>84</v>
      </c>
      <c r="BG999" s="293" t="s">
        <v>84</v>
      </c>
    </row>
    <row r="1000" spans="1:59" ht="13.5" hidden="1" thickBot="1">
      <c r="A1000" s="197"/>
      <c r="B1000" s="763"/>
      <c r="C1000" s="242"/>
      <c r="D1000" s="766"/>
      <c r="E1000" s="556"/>
      <c r="F1000" s="556"/>
      <c r="G1000" s="556"/>
      <c r="H1000" s="556"/>
      <c r="I1000" s="556"/>
      <c r="J1000" s="556"/>
      <c r="K1000" s="556"/>
      <c r="L1000" s="556"/>
      <c r="M1000" s="556"/>
      <c r="N1000" s="556"/>
      <c r="O1000" s="556"/>
      <c r="P1000" s="556"/>
      <c r="Q1000" s="556"/>
      <c r="R1000" s="556"/>
      <c r="S1000" s="556"/>
      <c r="T1000" s="556"/>
      <c r="U1000" s="556"/>
      <c r="V1000" s="556"/>
      <c r="W1000" s="556"/>
      <c r="X1000" s="556"/>
      <c r="Y1000" s="556"/>
      <c r="Z1000" s="556"/>
      <c r="AA1000" s="556"/>
      <c r="AB1000" s="556"/>
      <c r="AC1000" s="556"/>
      <c r="AD1000" s="557"/>
      <c r="AE1000" s="557"/>
      <c r="AF1000" s="557"/>
      <c r="AG1000" s="557"/>
      <c r="AH1000" s="557"/>
      <c r="AI1000" s="557"/>
      <c r="AJ1000" s="557"/>
      <c r="AK1000" s="557"/>
      <c r="AL1000" s="557"/>
      <c r="AM1000" s="557"/>
      <c r="AN1000" s="558"/>
      <c r="AP1000" s="87" t="s">
        <v>859</v>
      </c>
      <c r="AT1000" s="559" t="str">
        <f t="shared" ca="1" si="197"/>
        <v>V</v>
      </c>
      <c r="AU1000" s="559">
        <f t="shared" si="200"/>
        <v>983</v>
      </c>
      <c r="AV1000" s="285" t="str">
        <f t="shared" ca="1" si="198"/>
        <v>V983</v>
      </c>
      <c r="AW1000" s="293">
        <f t="shared" si="195"/>
        <v>7</v>
      </c>
      <c r="AX1000" s="285" t="str">
        <f t="shared" ca="1" si="194"/>
        <v>7. Ownership - Capital Costs</v>
      </c>
      <c r="AY1000" s="293" t="s">
        <v>1570</v>
      </c>
      <c r="AZ1000" s="285" t="s">
        <v>1620</v>
      </c>
      <c r="BA1000" s="285">
        <v>2037</v>
      </c>
      <c r="BB1000" s="285" t="str">
        <f t="shared" ca="1" si="199"/>
        <v>7_V983_Turbine_refurbishments_2037</v>
      </c>
      <c r="BC1000" s="285" t="s">
        <v>574</v>
      </c>
      <c r="BD1000" s="285"/>
      <c r="BE1000" s="293" t="str">
        <f t="shared" si="196"/>
        <v>&gt;=0</v>
      </c>
      <c r="BF1000" s="293" t="s">
        <v>84</v>
      </c>
      <c r="BG1000" s="293" t="s">
        <v>84</v>
      </c>
    </row>
    <row r="1001" spans="1:59" ht="13.5" hidden="1" thickBot="1">
      <c r="A1001" s="197"/>
      <c r="B1001" s="763"/>
      <c r="C1001" s="242"/>
      <c r="D1001" s="766"/>
      <c r="E1001" s="556"/>
      <c r="F1001" s="556"/>
      <c r="G1001" s="556"/>
      <c r="H1001" s="556"/>
      <c r="I1001" s="556"/>
      <c r="J1001" s="556"/>
      <c r="K1001" s="556"/>
      <c r="L1001" s="556"/>
      <c r="M1001" s="556"/>
      <c r="N1001" s="556"/>
      <c r="O1001" s="556"/>
      <c r="P1001" s="556"/>
      <c r="Q1001" s="556"/>
      <c r="R1001" s="556"/>
      <c r="S1001" s="556"/>
      <c r="T1001" s="556"/>
      <c r="U1001" s="556"/>
      <c r="V1001" s="556"/>
      <c r="W1001" s="556"/>
      <c r="X1001" s="556"/>
      <c r="Y1001" s="556"/>
      <c r="Z1001" s="556"/>
      <c r="AA1001" s="556"/>
      <c r="AB1001" s="556"/>
      <c r="AC1001" s="556"/>
      <c r="AD1001" s="557"/>
      <c r="AE1001" s="557"/>
      <c r="AF1001" s="557"/>
      <c r="AG1001" s="557"/>
      <c r="AH1001" s="557"/>
      <c r="AI1001" s="557"/>
      <c r="AJ1001" s="557"/>
      <c r="AK1001" s="557"/>
      <c r="AL1001" s="557"/>
      <c r="AM1001" s="557"/>
      <c r="AN1001" s="558"/>
      <c r="AP1001" s="87" t="s">
        <v>859</v>
      </c>
      <c r="AT1001" s="559" t="str">
        <f t="shared" ca="1" si="197"/>
        <v>W</v>
      </c>
      <c r="AU1001" s="559">
        <f t="shared" si="200"/>
        <v>983</v>
      </c>
      <c r="AV1001" s="285" t="str">
        <f t="shared" ca="1" si="198"/>
        <v>W983</v>
      </c>
      <c r="AW1001" s="293">
        <f t="shared" si="195"/>
        <v>7</v>
      </c>
      <c r="AX1001" s="285" t="str">
        <f t="shared" ca="1" si="194"/>
        <v>7. Ownership - Capital Costs</v>
      </c>
      <c r="AY1001" s="293" t="s">
        <v>1570</v>
      </c>
      <c r="AZ1001" s="285" t="s">
        <v>1620</v>
      </c>
      <c r="BA1001" s="285">
        <v>2038</v>
      </c>
      <c r="BB1001" s="285" t="str">
        <f t="shared" ca="1" si="199"/>
        <v>7_W983_Turbine_refurbishments_2038</v>
      </c>
      <c r="BC1001" s="285" t="s">
        <v>574</v>
      </c>
      <c r="BD1001" s="285"/>
      <c r="BE1001" s="293" t="str">
        <f t="shared" si="196"/>
        <v>&gt;=0</v>
      </c>
      <c r="BF1001" s="293" t="s">
        <v>84</v>
      </c>
      <c r="BG1001" s="293" t="s">
        <v>84</v>
      </c>
    </row>
    <row r="1002" spans="1:59" ht="13.5" hidden="1" thickBot="1">
      <c r="A1002" s="197"/>
      <c r="B1002" s="763"/>
      <c r="C1002" s="242"/>
      <c r="D1002" s="766"/>
      <c r="E1002" s="556"/>
      <c r="F1002" s="556"/>
      <c r="G1002" s="556"/>
      <c r="H1002" s="556"/>
      <c r="I1002" s="556"/>
      <c r="J1002" s="556"/>
      <c r="K1002" s="556"/>
      <c r="L1002" s="556"/>
      <c r="M1002" s="556"/>
      <c r="N1002" s="556"/>
      <c r="O1002" s="556"/>
      <c r="P1002" s="556"/>
      <c r="Q1002" s="556"/>
      <c r="R1002" s="556"/>
      <c r="S1002" s="556"/>
      <c r="T1002" s="556"/>
      <c r="U1002" s="556"/>
      <c r="V1002" s="556"/>
      <c r="W1002" s="556"/>
      <c r="X1002" s="556"/>
      <c r="Y1002" s="556"/>
      <c r="Z1002" s="556"/>
      <c r="AA1002" s="556"/>
      <c r="AB1002" s="556"/>
      <c r="AC1002" s="556"/>
      <c r="AD1002" s="557"/>
      <c r="AE1002" s="557"/>
      <c r="AF1002" s="557"/>
      <c r="AG1002" s="557"/>
      <c r="AH1002" s="557"/>
      <c r="AI1002" s="557"/>
      <c r="AJ1002" s="557"/>
      <c r="AK1002" s="557"/>
      <c r="AL1002" s="557"/>
      <c r="AM1002" s="557"/>
      <c r="AN1002" s="558"/>
      <c r="AP1002" s="87" t="s">
        <v>859</v>
      </c>
      <c r="AT1002" s="559" t="str">
        <f t="shared" ca="1" si="197"/>
        <v>X</v>
      </c>
      <c r="AU1002" s="559">
        <f t="shared" si="200"/>
        <v>983</v>
      </c>
      <c r="AV1002" s="285" t="str">
        <f t="shared" ca="1" si="198"/>
        <v>X983</v>
      </c>
      <c r="AW1002" s="293">
        <f t="shared" si="195"/>
        <v>7</v>
      </c>
      <c r="AX1002" s="285" t="str">
        <f t="shared" ca="1" si="194"/>
        <v>7. Ownership - Capital Costs</v>
      </c>
      <c r="AY1002" s="293" t="s">
        <v>1570</v>
      </c>
      <c r="AZ1002" s="285" t="s">
        <v>1620</v>
      </c>
      <c r="BA1002" s="285">
        <v>2039</v>
      </c>
      <c r="BB1002" s="285" t="str">
        <f t="shared" ca="1" si="199"/>
        <v>7_X983_Turbine_refurbishments_2039</v>
      </c>
      <c r="BC1002" s="285" t="s">
        <v>574</v>
      </c>
      <c r="BD1002" s="285"/>
      <c r="BE1002" s="293" t="str">
        <f t="shared" si="196"/>
        <v>&gt;=0</v>
      </c>
      <c r="BF1002" s="293" t="s">
        <v>84</v>
      </c>
      <c r="BG1002" s="293" t="s">
        <v>84</v>
      </c>
    </row>
    <row r="1003" spans="1:59" ht="13.5" hidden="1" thickBot="1">
      <c r="A1003" s="197"/>
      <c r="B1003" s="763"/>
      <c r="C1003" s="242"/>
      <c r="D1003" s="766"/>
      <c r="E1003" s="556"/>
      <c r="F1003" s="556"/>
      <c r="G1003" s="556"/>
      <c r="H1003" s="556"/>
      <c r="I1003" s="556"/>
      <c r="J1003" s="556"/>
      <c r="K1003" s="556"/>
      <c r="L1003" s="556"/>
      <c r="M1003" s="556"/>
      <c r="N1003" s="556"/>
      <c r="O1003" s="556"/>
      <c r="P1003" s="556"/>
      <c r="Q1003" s="556"/>
      <c r="R1003" s="556"/>
      <c r="S1003" s="556"/>
      <c r="T1003" s="556"/>
      <c r="U1003" s="556"/>
      <c r="V1003" s="556"/>
      <c r="W1003" s="556"/>
      <c r="X1003" s="556"/>
      <c r="Y1003" s="556"/>
      <c r="Z1003" s="556"/>
      <c r="AA1003" s="556"/>
      <c r="AB1003" s="556"/>
      <c r="AC1003" s="556"/>
      <c r="AD1003" s="557"/>
      <c r="AE1003" s="557"/>
      <c r="AF1003" s="557"/>
      <c r="AG1003" s="557"/>
      <c r="AH1003" s="557"/>
      <c r="AI1003" s="557"/>
      <c r="AJ1003" s="557"/>
      <c r="AK1003" s="557"/>
      <c r="AL1003" s="557"/>
      <c r="AM1003" s="557"/>
      <c r="AN1003" s="558"/>
      <c r="AP1003" s="87" t="s">
        <v>859</v>
      </c>
      <c r="AT1003" s="559" t="str">
        <f t="shared" ca="1" si="197"/>
        <v>Y</v>
      </c>
      <c r="AU1003" s="559">
        <f t="shared" si="200"/>
        <v>983</v>
      </c>
      <c r="AV1003" s="285" t="str">
        <f t="shared" ca="1" si="198"/>
        <v>Y983</v>
      </c>
      <c r="AW1003" s="293">
        <f t="shared" si="195"/>
        <v>7</v>
      </c>
      <c r="AX1003" s="285" t="str">
        <f t="shared" ca="1" si="194"/>
        <v>7. Ownership - Capital Costs</v>
      </c>
      <c r="AY1003" s="293" t="s">
        <v>1570</v>
      </c>
      <c r="AZ1003" s="285" t="s">
        <v>1620</v>
      </c>
      <c r="BA1003" s="285">
        <v>2040</v>
      </c>
      <c r="BB1003" s="285" t="str">
        <f t="shared" ca="1" si="199"/>
        <v>7_Y983_Turbine_refurbishments_2040</v>
      </c>
      <c r="BC1003" s="285" t="s">
        <v>574</v>
      </c>
      <c r="BD1003" s="285"/>
      <c r="BE1003" s="293" t="str">
        <f t="shared" si="196"/>
        <v>&gt;=0</v>
      </c>
      <c r="BF1003" s="293" t="s">
        <v>84</v>
      </c>
      <c r="BG1003" s="293" t="s">
        <v>84</v>
      </c>
    </row>
    <row r="1004" spans="1:59" ht="13.5" hidden="1" thickBot="1">
      <c r="A1004" s="197"/>
      <c r="B1004" s="763"/>
      <c r="C1004" s="242"/>
      <c r="D1004" s="766"/>
      <c r="E1004" s="556"/>
      <c r="F1004" s="556"/>
      <c r="G1004" s="556"/>
      <c r="H1004" s="556"/>
      <c r="I1004" s="556"/>
      <c r="J1004" s="556"/>
      <c r="K1004" s="556"/>
      <c r="L1004" s="556"/>
      <c r="M1004" s="556"/>
      <c r="N1004" s="556"/>
      <c r="O1004" s="556"/>
      <c r="P1004" s="556"/>
      <c r="Q1004" s="556"/>
      <c r="R1004" s="556"/>
      <c r="S1004" s="556"/>
      <c r="T1004" s="556"/>
      <c r="U1004" s="556"/>
      <c r="V1004" s="556"/>
      <c r="W1004" s="556"/>
      <c r="X1004" s="556"/>
      <c r="Y1004" s="556"/>
      <c r="Z1004" s="556"/>
      <c r="AA1004" s="556"/>
      <c r="AB1004" s="556"/>
      <c r="AC1004" s="556"/>
      <c r="AD1004" s="557"/>
      <c r="AE1004" s="557"/>
      <c r="AF1004" s="557"/>
      <c r="AG1004" s="557"/>
      <c r="AH1004" s="557"/>
      <c r="AI1004" s="557"/>
      <c r="AJ1004" s="557"/>
      <c r="AK1004" s="557"/>
      <c r="AL1004" s="557"/>
      <c r="AM1004" s="557"/>
      <c r="AN1004" s="558"/>
      <c r="AP1004" s="87" t="s">
        <v>859</v>
      </c>
      <c r="AT1004" s="559" t="str">
        <f t="shared" ca="1" si="197"/>
        <v>Z</v>
      </c>
      <c r="AU1004" s="559">
        <f t="shared" si="200"/>
        <v>983</v>
      </c>
      <c r="AV1004" s="285" t="str">
        <f t="shared" ca="1" si="198"/>
        <v>Z983</v>
      </c>
      <c r="AW1004" s="293">
        <f t="shared" si="195"/>
        <v>7</v>
      </c>
      <c r="AX1004" s="285" t="str">
        <f t="shared" ca="1" si="194"/>
        <v>7. Ownership - Capital Costs</v>
      </c>
      <c r="AY1004" s="293" t="s">
        <v>1570</v>
      </c>
      <c r="AZ1004" s="285" t="s">
        <v>1620</v>
      </c>
      <c r="BA1004" s="285">
        <v>2041</v>
      </c>
      <c r="BB1004" s="285" t="str">
        <f t="shared" ca="1" si="199"/>
        <v>7_Z983_Turbine_refurbishments_2041</v>
      </c>
      <c r="BC1004" s="285" t="s">
        <v>574</v>
      </c>
      <c r="BD1004" s="285"/>
      <c r="BE1004" s="293" t="str">
        <f t="shared" si="196"/>
        <v>&gt;=0</v>
      </c>
      <c r="BF1004" s="293" t="s">
        <v>84</v>
      </c>
      <c r="BG1004" s="293" t="s">
        <v>84</v>
      </c>
    </row>
    <row r="1005" spans="1:59" ht="13.5" hidden="1" thickBot="1">
      <c r="A1005" s="197"/>
      <c r="B1005" s="763"/>
      <c r="C1005" s="242"/>
      <c r="D1005" s="766"/>
      <c r="E1005" s="556"/>
      <c r="F1005" s="556"/>
      <c r="G1005" s="556"/>
      <c r="H1005" s="556"/>
      <c r="I1005" s="556"/>
      <c r="J1005" s="556"/>
      <c r="K1005" s="556"/>
      <c r="L1005" s="556"/>
      <c r="M1005" s="556"/>
      <c r="N1005" s="556"/>
      <c r="O1005" s="556"/>
      <c r="P1005" s="556"/>
      <c r="Q1005" s="556"/>
      <c r="R1005" s="556"/>
      <c r="S1005" s="556"/>
      <c r="T1005" s="556"/>
      <c r="U1005" s="556"/>
      <c r="V1005" s="556"/>
      <c r="W1005" s="556"/>
      <c r="X1005" s="556"/>
      <c r="Y1005" s="556"/>
      <c r="Z1005" s="556"/>
      <c r="AA1005" s="556"/>
      <c r="AB1005" s="556"/>
      <c r="AC1005" s="556"/>
      <c r="AD1005" s="557"/>
      <c r="AE1005" s="557"/>
      <c r="AF1005" s="557"/>
      <c r="AG1005" s="557"/>
      <c r="AH1005" s="557"/>
      <c r="AI1005" s="557"/>
      <c r="AJ1005" s="557"/>
      <c r="AK1005" s="557"/>
      <c r="AL1005" s="557"/>
      <c r="AM1005" s="557"/>
      <c r="AN1005" s="558"/>
      <c r="AP1005" s="87" t="s">
        <v>859</v>
      </c>
      <c r="AT1005" s="559" t="str">
        <f t="shared" ca="1" si="197"/>
        <v>AA</v>
      </c>
      <c r="AU1005" s="559">
        <f t="shared" si="200"/>
        <v>983</v>
      </c>
      <c r="AV1005" s="285" t="str">
        <f t="shared" ca="1" si="198"/>
        <v>AA983</v>
      </c>
      <c r="AW1005" s="293">
        <f t="shared" si="195"/>
        <v>7</v>
      </c>
      <c r="AX1005" s="285" t="str">
        <f t="shared" ca="1" si="194"/>
        <v>7. Ownership - Capital Costs</v>
      </c>
      <c r="AY1005" s="293" t="s">
        <v>1570</v>
      </c>
      <c r="AZ1005" s="285" t="s">
        <v>1620</v>
      </c>
      <c r="BA1005" s="285">
        <v>2042</v>
      </c>
      <c r="BB1005" s="285" t="str">
        <f t="shared" ca="1" si="199"/>
        <v>7_AA983_Turbine_refurbishments_2042</v>
      </c>
      <c r="BC1005" s="285" t="s">
        <v>574</v>
      </c>
      <c r="BD1005" s="285"/>
      <c r="BE1005" s="293" t="str">
        <f t="shared" si="196"/>
        <v>&gt;=0</v>
      </c>
      <c r="BF1005" s="293" t="s">
        <v>84</v>
      </c>
      <c r="BG1005" s="293" t="s">
        <v>84</v>
      </c>
    </row>
    <row r="1006" spans="1:59" ht="13.5" hidden="1" thickBot="1">
      <c r="A1006" s="197"/>
      <c r="B1006" s="763"/>
      <c r="C1006" s="242"/>
      <c r="D1006" s="766"/>
      <c r="E1006" s="556"/>
      <c r="F1006" s="556"/>
      <c r="G1006" s="556"/>
      <c r="H1006" s="556"/>
      <c r="I1006" s="556"/>
      <c r="J1006" s="556"/>
      <c r="K1006" s="556"/>
      <c r="L1006" s="556"/>
      <c r="M1006" s="556"/>
      <c r="N1006" s="556"/>
      <c r="O1006" s="556"/>
      <c r="P1006" s="556"/>
      <c r="Q1006" s="556"/>
      <c r="R1006" s="556"/>
      <c r="S1006" s="556"/>
      <c r="T1006" s="556"/>
      <c r="U1006" s="556"/>
      <c r="V1006" s="556"/>
      <c r="W1006" s="556"/>
      <c r="X1006" s="556"/>
      <c r="Y1006" s="556"/>
      <c r="Z1006" s="556"/>
      <c r="AA1006" s="556"/>
      <c r="AB1006" s="556"/>
      <c r="AC1006" s="556"/>
      <c r="AD1006" s="557"/>
      <c r="AE1006" s="557"/>
      <c r="AF1006" s="557"/>
      <c r="AG1006" s="557"/>
      <c r="AH1006" s="557"/>
      <c r="AI1006" s="557"/>
      <c r="AJ1006" s="557"/>
      <c r="AK1006" s="557"/>
      <c r="AL1006" s="557"/>
      <c r="AM1006" s="557"/>
      <c r="AN1006" s="558"/>
      <c r="AP1006" s="87" t="s">
        <v>859</v>
      </c>
      <c r="AT1006" s="559" t="str">
        <f t="shared" ca="1" si="197"/>
        <v>AB</v>
      </c>
      <c r="AU1006" s="559">
        <f t="shared" si="200"/>
        <v>983</v>
      </c>
      <c r="AV1006" s="285" t="str">
        <f t="shared" ca="1" si="198"/>
        <v>AB983</v>
      </c>
      <c r="AW1006" s="293">
        <f t="shared" si="195"/>
        <v>7</v>
      </c>
      <c r="AX1006" s="285" t="str">
        <f t="shared" ca="1" si="194"/>
        <v>7. Ownership - Capital Costs</v>
      </c>
      <c r="AY1006" s="293" t="s">
        <v>1570</v>
      </c>
      <c r="AZ1006" s="285" t="s">
        <v>1620</v>
      </c>
      <c r="BA1006" s="285">
        <v>2043</v>
      </c>
      <c r="BB1006" s="285" t="str">
        <f t="shared" ca="1" si="199"/>
        <v>7_AB983_Turbine_refurbishments_2043</v>
      </c>
      <c r="BC1006" s="285" t="s">
        <v>574</v>
      </c>
      <c r="BD1006" s="285"/>
      <c r="BE1006" s="293" t="str">
        <f t="shared" si="196"/>
        <v>&gt;=0</v>
      </c>
      <c r="BF1006" s="293" t="s">
        <v>84</v>
      </c>
      <c r="BG1006" s="293" t="s">
        <v>84</v>
      </c>
    </row>
    <row r="1007" spans="1:59" ht="13.5" hidden="1" thickBot="1">
      <c r="A1007" s="197"/>
      <c r="B1007" s="763"/>
      <c r="C1007" s="242"/>
      <c r="D1007" s="766"/>
      <c r="E1007" s="556"/>
      <c r="F1007" s="556"/>
      <c r="G1007" s="556"/>
      <c r="H1007" s="556"/>
      <c r="I1007" s="556"/>
      <c r="J1007" s="556"/>
      <c r="K1007" s="556"/>
      <c r="L1007" s="556"/>
      <c r="M1007" s="556"/>
      <c r="N1007" s="556"/>
      <c r="O1007" s="556"/>
      <c r="P1007" s="556"/>
      <c r="Q1007" s="556"/>
      <c r="R1007" s="556"/>
      <c r="S1007" s="556"/>
      <c r="T1007" s="556"/>
      <c r="U1007" s="556"/>
      <c r="V1007" s="556"/>
      <c r="W1007" s="556"/>
      <c r="X1007" s="556"/>
      <c r="Y1007" s="556"/>
      <c r="Z1007" s="556"/>
      <c r="AA1007" s="556"/>
      <c r="AB1007" s="556"/>
      <c r="AC1007" s="556"/>
      <c r="AD1007" s="557"/>
      <c r="AE1007" s="557"/>
      <c r="AF1007" s="557"/>
      <c r="AG1007" s="557"/>
      <c r="AH1007" s="557"/>
      <c r="AI1007" s="557"/>
      <c r="AJ1007" s="557"/>
      <c r="AK1007" s="557"/>
      <c r="AL1007" s="557"/>
      <c r="AM1007" s="557"/>
      <c r="AN1007" s="558"/>
      <c r="AP1007" s="87" t="s">
        <v>859</v>
      </c>
      <c r="AT1007" s="559" t="str">
        <f t="shared" ca="1" si="197"/>
        <v>AC</v>
      </c>
      <c r="AU1007" s="559">
        <f t="shared" si="200"/>
        <v>983</v>
      </c>
      <c r="AV1007" s="285" t="str">
        <f t="shared" ca="1" si="198"/>
        <v>AC983</v>
      </c>
      <c r="AW1007" s="293">
        <f t="shared" si="195"/>
        <v>7</v>
      </c>
      <c r="AX1007" s="285" t="str">
        <f t="shared" ca="1" si="194"/>
        <v>7. Ownership - Capital Costs</v>
      </c>
      <c r="AY1007" s="293" t="s">
        <v>1570</v>
      </c>
      <c r="AZ1007" s="285" t="s">
        <v>1620</v>
      </c>
      <c r="BA1007" s="285">
        <v>2044</v>
      </c>
      <c r="BB1007" s="285" t="str">
        <f t="shared" ca="1" si="199"/>
        <v>7_AC983_Turbine_refurbishments_2044</v>
      </c>
      <c r="BC1007" s="285" t="s">
        <v>574</v>
      </c>
      <c r="BD1007" s="285"/>
      <c r="BE1007" s="293" t="str">
        <f t="shared" si="196"/>
        <v>&gt;=0</v>
      </c>
      <c r="BF1007" s="293" t="s">
        <v>84</v>
      </c>
      <c r="BG1007" s="293" t="s">
        <v>84</v>
      </c>
    </row>
    <row r="1008" spans="1:59" ht="13.5" hidden="1" thickBot="1">
      <c r="A1008" s="197"/>
      <c r="B1008" s="763"/>
      <c r="C1008" s="242"/>
      <c r="D1008" s="766"/>
      <c r="E1008" s="556"/>
      <c r="F1008" s="556"/>
      <c r="G1008" s="556"/>
      <c r="H1008" s="556"/>
      <c r="I1008" s="556"/>
      <c r="J1008" s="556"/>
      <c r="K1008" s="556"/>
      <c r="L1008" s="556"/>
      <c r="M1008" s="556"/>
      <c r="N1008" s="556"/>
      <c r="O1008" s="556"/>
      <c r="P1008" s="556"/>
      <c r="Q1008" s="556"/>
      <c r="R1008" s="556"/>
      <c r="S1008" s="556"/>
      <c r="T1008" s="556"/>
      <c r="U1008" s="556"/>
      <c r="V1008" s="556"/>
      <c r="W1008" s="556"/>
      <c r="X1008" s="556"/>
      <c r="Y1008" s="556"/>
      <c r="Z1008" s="556"/>
      <c r="AA1008" s="556"/>
      <c r="AB1008" s="556"/>
      <c r="AC1008" s="556"/>
      <c r="AD1008" s="557"/>
      <c r="AE1008" s="557"/>
      <c r="AF1008" s="557"/>
      <c r="AG1008" s="557"/>
      <c r="AH1008" s="557"/>
      <c r="AI1008" s="557"/>
      <c r="AJ1008" s="557"/>
      <c r="AK1008" s="557"/>
      <c r="AL1008" s="557"/>
      <c r="AM1008" s="557"/>
      <c r="AN1008" s="558"/>
      <c r="AP1008" s="87" t="s">
        <v>859</v>
      </c>
      <c r="AT1008" s="559" t="str">
        <f t="shared" ca="1" si="197"/>
        <v>AD</v>
      </c>
      <c r="AU1008" s="559">
        <f t="shared" si="200"/>
        <v>983</v>
      </c>
      <c r="AV1008" s="285" t="str">
        <f t="shared" ca="1" si="198"/>
        <v>AD983</v>
      </c>
      <c r="AW1008" s="293">
        <f t="shared" si="195"/>
        <v>7</v>
      </c>
      <c r="AX1008" s="285" t="str">
        <f t="shared" ca="1" si="194"/>
        <v>7. Ownership - Capital Costs</v>
      </c>
      <c r="AY1008" s="293" t="s">
        <v>1570</v>
      </c>
      <c r="AZ1008" s="285" t="s">
        <v>1620</v>
      </c>
      <c r="BA1008" s="285">
        <v>2045</v>
      </c>
      <c r="BB1008" s="285" t="str">
        <f t="shared" ca="1" si="199"/>
        <v>7_AD983_Turbine_refurbishments_2045</v>
      </c>
      <c r="BC1008" s="285" t="s">
        <v>574</v>
      </c>
      <c r="BD1008" s="285"/>
      <c r="BE1008" s="293" t="str">
        <f t="shared" si="196"/>
        <v>&gt;=0</v>
      </c>
      <c r="BF1008" s="293" t="s">
        <v>84</v>
      </c>
      <c r="BG1008" s="293" t="s">
        <v>84</v>
      </c>
    </row>
    <row r="1009" spans="1:59" ht="13.5" hidden="1" thickBot="1">
      <c r="A1009" s="197"/>
      <c r="B1009" s="763"/>
      <c r="C1009" s="242"/>
      <c r="D1009" s="766"/>
      <c r="E1009" s="556"/>
      <c r="F1009" s="556"/>
      <c r="G1009" s="556"/>
      <c r="H1009" s="556"/>
      <c r="I1009" s="556"/>
      <c r="J1009" s="556"/>
      <c r="K1009" s="556"/>
      <c r="L1009" s="556"/>
      <c r="M1009" s="556"/>
      <c r="N1009" s="556"/>
      <c r="O1009" s="556"/>
      <c r="P1009" s="556"/>
      <c r="Q1009" s="556"/>
      <c r="R1009" s="556"/>
      <c r="S1009" s="556"/>
      <c r="T1009" s="556"/>
      <c r="U1009" s="556"/>
      <c r="V1009" s="556"/>
      <c r="W1009" s="556"/>
      <c r="X1009" s="556"/>
      <c r="Y1009" s="556"/>
      <c r="Z1009" s="556"/>
      <c r="AA1009" s="556"/>
      <c r="AB1009" s="556"/>
      <c r="AC1009" s="556"/>
      <c r="AD1009" s="557"/>
      <c r="AE1009" s="557"/>
      <c r="AF1009" s="557"/>
      <c r="AG1009" s="557"/>
      <c r="AH1009" s="557"/>
      <c r="AI1009" s="557"/>
      <c r="AJ1009" s="557"/>
      <c r="AK1009" s="557"/>
      <c r="AL1009" s="557"/>
      <c r="AM1009" s="557"/>
      <c r="AN1009" s="558"/>
      <c r="AP1009" s="87" t="s">
        <v>859</v>
      </c>
      <c r="AT1009" s="559" t="str">
        <f t="shared" ca="1" si="197"/>
        <v>AE</v>
      </c>
      <c r="AU1009" s="559">
        <f t="shared" si="200"/>
        <v>983</v>
      </c>
      <c r="AV1009" s="285" t="str">
        <f t="shared" ca="1" si="198"/>
        <v>AE983</v>
      </c>
      <c r="AW1009" s="293">
        <f t="shared" si="195"/>
        <v>7</v>
      </c>
      <c r="AX1009" s="285" t="str">
        <f t="shared" ca="1" si="194"/>
        <v>7. Ownership - Capital Costs</v>
      </c>
      <c r="AY1009" s="293" t="s">
        <v>1570</v>
      </c>
      <c r="AZ1009" s="285" t="s">
        <v>1620</v>
      </c>
      <c r="BA1009" s="285">
        <v>2046</v>
      </c>
      <c r="BB1009" s="285" t="str">
        <f t="shared" ca="1" si="199"/>
        <v>7_AE983_Turbine_refurbishments_2046</v>
      </c>
      <c r="BC1009" s="285" t="s">
        <v>574</v>
      </c>
      <c r="BD1009" s="285"/>
      <c r="BE1009" s="293" t="str">
        <f t="shared" si="196"/>
        <v>&gt;=0</v>
      </c>
      <c r="BF1009" s="293" t="s">
        <v>84</v>
      </c>
      <c r="BG1009" s="293" t="s">
        <v>84</v>
      </c>
    </row>
    <row r="1010" spans="1:59" ht="13.5" hidden="1" thickBot="1">
      <c r="A1010" s="197"/>
      <c r="B1010" s="763"/>
      <c r="C1010" s="242"/>
      <c r="D1010" s="766"/>
      <c r="E1010" s="556"/>
      <c r="F1010" s="556"/>
      <c r="G1010" s="556"/>
      <c r="H1010" s="556"/>
      <c r="I1010" s="556"/>
      <c r="J1010" s="556"/>
      <c r="K1010" s="556"/>
      <c r="L1010" s="556"/>
      <c r="M1010" s="556"/>
      <c r="N1010" s="556"/>
      <c r="O1010" s="556"/>
      <c r="P1010" s="556"/>
      <c r="Q1010" s="556"/>
      <c r="R1010" s="556"/>
      <c r="S1010" s="556"/>
      <c r="T1010" s="556"/>
      <c r="U1010" s="556"/>
      <c r="V1010" s="556"/>
      <c r="W1010" s="556"/>
      <c r="X1010" s="556"/>
      <c r="Y1010" s="556"/>
      <c r="Z1010" s="556"/>
      <c r="AA1010" s="556"/>
      <c r="AB1010" s="556"/>
      <c r="AC1010" s="556"/>
      <c r="AD1010" s="557"/>
      <c r="AE1010" s="557"/>
      <c r="AF1010" s="557"/>
      <c r="AG1010" s="557"/>
      <c r="AH1010" s="557"/>
      <c r="AI1010" s="557"/>
      <c r="AJ1010" s="557"/>
      <c r="AK1010" s="557"/>
      <c r="AL1010" s="557"/>
      <c r="AM1010" s="557"/>
      <c r="AN1010" s="558"/>
      <c r="AP1010" s="87" t="s">
        <v>859</v>
      </c>
      <c r="AT1010" s="559" t="str">
        <f t="shared" ca="1" si="197"/>
        <v>AF</v>
      </c>
      <c r="AU1010" s="559">
        <f t="shared" si="200"/>
        <v>983</v>
      </c>
      <c r="AV1010" s="285" t="str">
        <f t="shared" ca="1" si="198"/>
        <v>AF983</v>
      </c>
      <c r="AW1010" s="293">
        <f t="shared" si="195"/>
        <v>7</v>
      </c>
      <c r="AX1010" s="285" t="str">
        <f t="shared" ca="1" si="194"/>
        <v>7. Ownership - Capital Costs</v>
      </c>
      <c r="AY1010" s="293" t="s">
        <v>1570</v>
      </c>
      <c r="AZ1010" s="285" t="s">
        <v>1620</v>
      </c>
      <c r="BA1010" s="285">
        <v>2047</v>
      </c>
      <c r="BB1010" s="285" t="str">
        <f t="shared" ca="1" si="199"/>
        <v>7_AF983_Turbine_refurbishments_2047</v>
      </c>
      <c r="BC1010" s="285" t="s">
        <v>574</v>
      </c>
      <c r="BD1010" s="285"/>
      <c r="BE1010" s="293" t="str">
        <f t="shared" si="196"/>
        <v>&gt;=0</v>
      </c>
      <c r="BF1010" s="293" t="s">
        <v>84</v>
      </c>
      <c r="BG1010" s="293" t="s">
        <v>84</v>
      </c>
    </row>
    <row r="1011" spans="1:59" ht="13.5" hidden="1" thickBot="1">
      <c r="A1011" s="197"/>
      <c r="B1011" s="763"/>
      <c r="C1011" s="242"/>
      <c r="D1011" s="766"/>
      <c r="E1011" s="556"/>
      <c r="F1011" s="556"/>
      <c r="G1011" s="556"/>
      <c r="H1011" s="556"/>
      <c r="I1011" s="556"/>
      <c r="J1011" s="556"/>
      <c r="K1011" s="556"/>
      <c r="L1011" s="556"/>
      <c r="M1011" s="556"/>
      <c r="N1011" s="556"/>
      <c r="O1011" s="556"/>
      <c r="P1011" s="556"/>
      <c r="Q1011" s="556"/>
      <c r="R1011" s="556"/>
      <c r="S1011" s="556"/>
      <c r="T1011" s="556"/>
      <c r="U1011" s="556"/>
      <c r="V1011" s="556"/>
      <c r="W1011" s="556"/>
      <c r="X1011" s="556"/>
      <c r="Y1011" s="556"/>
      <c r="Z1011" s="556"/>
      <c r="AA1011" s="556"/>
      <c r="AB1011" s="556"/>
      <c r="AC1011" s="556"/>
      <c r="AD1011" s="557"/>
      <c r="AE1011" s="557"/>
      <c r="AF1011" s="557"/>
      <c r="AG1011" s="557"/>
      <c r="AH1011" s="557"/>
      <c r="AI1011" s="557"/>
      <c r="AJ1011" s="557"/>
      <c r="AK1011" s="557"/>
      <c r="AL1011" s="557"/>
      <c r="AM1011" s="557"/>
      <c r="AN1011" s="558"/>
      <c r="AP1011" s="87" t="s">
        <v>859</v>
      </c>
      <c r="AT1011" s="559" t="str">
        <f t="shared" ca="1" si="197"/>
        <v>AG</v>
      </c>
      <c r="AU1011" s="559">
        <f t="shared" si="200"/>
        <v>983</v>
      </c>
      <c r="AV1011" s="285" t="str">
        <f t="shared" ca="1" si="198"/>
        <v>AG983</v>
      </c>
      <c r="AW1011" s="293">
        <f t="shared" si="195"/>
        <v>7</v>
      </c>
      <c r="AX1011" s="285" t="str">
        <f t="shared" ca="1" si="194"/>
        <v>7. Ownership - Capital Costs</v>
      </c>
      <c r="AY1011" s="293" t="s">
        <v>1570</v>
      </c>
      <c r="AZ1011" s="285" t="s">
        <v>1620</v>
      </c>
      <c r="BA1011" s="285">
        <v>2048</v>
      </c>
      <c r="BB1011" s="285" t="str">
        <f t="shared" ca="1" si="199"/>
        <v>7_AG983_Turbine_refurbishments_2048</v>
      </c>
      <c r="BC1011" s="285" t="s">
        <v>574</v>
      </c>
      <c r="BD1011" s="285"/>
      <c r="BE1011" s="293" t="str">
        <f t="shared" si="196"/>
        <v>&gt;=0</v>
      </c>
      <c r="BF1011" s="293" t="s">
        <v>84</v>
      </c>
      <c r="BG1011" s="293" t="s">
        <v>84</v>
      </c>
    </row>
    <row r="1012" spans="1:59" ht="13.5" hidden="1" thickBot="1">
      <c r="A1012" s="197"/>
      <c r="B1012" s="763"/>
      <c r="C1012" s="242"/>
      <c r="D1012" s="766"/>
      <c r="E1012" s="556"/>
      <c r="F1012" s="556"/>
      <c r="G1012" s="556"/>
      <c r="H1012" s="556"/>
      <c r="I1012" s="556"/>
      <c r="J1012" s="556"/>
      <c r="K1012" s="556"/>
      <c r="L1012" s="556"/>
      <c r="M1012" s="556"/>
      <c r="N1012" s="556"/>
      <c r="O1012" s="556"/>
      <c r="P1012" s="556"/>
      <c r="Q1012" s="556"/>
      <c r="R1012" s="556"/>
      <c r="S1012" s="556"/>
      <c r="T1012" s="556"/>
      <c r="U1012" s="556"/>
      <c r="V1012" s="556"/>
      <c r="W1012" s="556"/>
      <c r="X1012" s="556"/>
      <c r="Y1012" s="556"/>
      <c r="Z1012" s="556"/>
      <c r="AA1012" s="556"/>
      <c r="AB1012" s="556"/>
      <c r="AC1012" s="556"/>
      <c r="AD1012" s="557"/>
      <c r="AE1012" s="557"/>
      <c r="AF1012" s="557"/>
      <c r="AG1012" s="557"/>
      <c r="AH1012" s="557"/>
      <c r="AI1012" s="557"/>
      <c r="AJ1012" s="557"/>
      <c r="AK1012" s="557"/>
      <c r="AL1012" s="557"/>
      <c r="AM1012" s="557"/>
      <c r="AN1012" s="558"/>
      <c r="AP1012" s="87" t="s">
        <v>859</v>
      </c>
      <c r="AT1012" s="559" t="str">
        <f t="shared" ca="1" si="197"/>
        <v>AH</v>
      </c>
      <c r="AU1012" s="559">
        <f t="shared" si="200"/>
        <v>983</v>
      </c>
      <c r="AV1012" s="285" t="str">
        <f t="shared" ca="1" si="198"/>
        <v>AH983</v>
      </c>
      <c r="AW1012" s="293">
        <f t="shared" si="195"/>
        <v>7</v>
      </c>
      <c r="AX1012" s="285" t="str">
        <f t="shared" ca="1" si="194"/>
        <v>7. Ownership - Capital Costs</v>
      </c>
      <c r="AY1012" s="293" t="s">
        <v>1570</v>
      </c>
      <c r="AZ1012" s="285" t="s">
        <v>1620</v>
      </c>
      <c r="BA1012" s="285">
        <v>2049</v>
      </c>
      <c r="BB1012" s="285" t="str">
        <f t="shared" ca="1" si="199"/>
        <v>7_AH983_Turbine_refurbishments_2049</v>
      </c>
      <c r="BC1012" s="285" t="s">
        <v>574</v>
      </c>
      <c r="BD1012" s="285"/>
      <c r="BE1012" s="293" t="str">
        <f t="shared" si="196"/>
        <v>&gt;=0</v>
      </c>
      <c r="BF1012" s="293" t="s">
        <v>84</v>
      </c>
      <c r="BG1012" s="293" t="s">
        <v>84</v>
      </c>
    </row>
    <row r="1013" spans="1:59" ht="13.5" hidden="1" thickBot="1">
      <c r="A1013" s="197"/>
      <c r="B1013" s="763"/>
      <c r="C1013" s="242"/>
      <c r="D1013" s="766"/>
      <c r="E1013" s="556"/>
      <c r="F1013" s="556"/>
      <c r="G1013" s="556"/>
      <c r="H1013" s="556"/>
      <c r="I1013" s="556"/>
      <c r="J1013" s="556"/>
      <c r="K1013" s="556"/>
      <c r="L1013" s="556"/>
      <c r="M1013" s="556"/>
      <c r="N1013" s="556"/>
      <c r="O1013" s="556"/>
      <c r="P1013" s="556"/>
      <c r="Q1013" s="556"/>
      <c r="R1013" s="556"/>
      <c r="S1013" s="556"/>
      <c r="T1013" s="556"/>
      <c r="U1013" s="556"/>
      <c r="V1013" s="556"/>
      <c r="W1013" s="556"/>
      <c r="X1013" s="556"/>
      <c r="Y1013" s="556"/>
      <c r="Z1013" s="556"/>
      <c r="AA1013" s="556"/>
      <c r="AB1013" s="556"/>
      <c r="AC1013" s="556"/>
      <c r="AD1013" s="557"/>
      <c r="AE1013" s="557"/>
      <c r="AF1013" s="557"/>
      <c r="AG1013" s="557"/>
      <c r="AH1013" s="557"/>
      <c r="AI1013" s="557"/>
      <c r="AJ1013" s="557"/>
      <c r="AK1013" s="557"/>
      <c r="AL1013" s="557"/>
      <c r="AM1013" s="557"/>
      <c r="AN1013" s="558"/>
      <c r="AP1013" s="87" t="s">
        <v>859</v>
      </c>
      <c r="AT1013" s="559" t="str">
        <f t="shared" ca="1" si="197"/>
        <v>AI</v>
      </c>
      <c r="AU1013" s="559">
        <f t="shared" si="200"/>
        <v>983</v>
      </c>
      <c r="AV1013" s="285" t="str">
        <f t="shared" ca="1" si="198"/>
        <v>AI983</v>
      </c>
      <c r="AW1013" s="293">
        <f t="shared" si="195"/>
        <v>7</v>
      </c>
      <c r="AX1013" s="285" t="str">
        <f t="shared" ca="1" si="194"/>
        <v>7. Ownership - Capital Costs</v>
      </c>
      <c r="AY1013" s="293" t="s">
        <v>1570</v>
      </c>
      <c r="AZ1013" s="285" t="s">
        <v>1620</v>
      </c>
      <c r="BA1013" s="285">
        <v>2050</v>
      </c>
      <c r="BB1013" s="285" t="str">
        <f t="shared" ca="1" si="199"/>
        <v>7_AI983_Turbine_refurbishments_2050</v>
      </c>
      <c r="BC1013" s="285" t="s">
        <v>574</v>
      </c>
      <c r="BD1013" s="285"/>
      <c r="BE1013" s="293" t="str">
        <f t="shared" si="196"/>
        <v>&gt;=0</v>
      </c>
      <c r="BF1013" s="293" t="s">
        <v>84</v>
      </c>
      <c r="BG1013" s="293" t="s">
        <v>84</v>
      </c>
    </row>
    <row r="1014" spans="1:59" ht="13.5" hidden="1" thickBot="1">
      <c r="A1014" s="197"/>
      <c r="B1014" s="763"/>
      <c r="C1014" s="242"/>
      <c r="D1014" s="766"/>
      <c r="E1014" s="556"/>
      <c r="F1014" s="556"/>
      <c r="G1014" s="556"/>
      <c r="H1014" s="556"/>
      <c r="I1014" s="556"/>
      <c r="J1014" s="556"/>
      <c r="K1014" s="556"/>
      <c r="L1014" s="556"/>
      <c r="M1014" s="556"/>
      <c r="N1014" s="556"/>
      <c r="O1014" s="556"/>
      <c r="P1014" s="556"/>
      <c r="Q1014" s="556"/>
      <c r="R1014" s="556"/>
      <c r="S1014" s="556"/>
      <c r="T1014" s="556"/>
      <c r="U1014" s="556"/>
      <c r="V1014" s="556"/>
      <c r="W1014" s="556"/>
      <c r="X1014" s="556"/>
      <c r="Y1014" s="556"/>
      <c r="Z1014" s="556"/>
      <c r="AA1014" s="556"/>
      <c r="AB1014" s="556"/>
      <c r="AC1014" s="556"/>
      <c r="AD1014" s="557"/>
      <c r="AE1014" s="557"/>
      <c r="AF1014" s="557"/>
      <c r="AG1014" s="557"/>
      <c r="AH1014" s="557"/>
      <c r="AI1014" s="557"/>
      <c r="AJ1014" s="557"/>
      <c r="AK1014" s="557"/>
      <c r="AL1014" s="557"/>
      <c r="AM1014" s="557"/>
      <c r="AN1014" s="558"/>
      <c r="AP1014" s="87" t="s">
        <v>859</v>
      </c>
      <c r="AT1014" s="559" t="str">
        <f t="shared" ca="1" si="197"/>
        <v>AJ</v>
      </c>
      <c r="AU1014" s="559">
        <f t="shared" si="200"/>
        <v>983</v>
      </c>
      <c r="AV1014" s="285" t="str">
        <f t="shared" ca="1" si="198"/>
        <v>AJ983</v>
      </c>
      <c r="AW1014" s="293">
        <f t="shared" si="195"/>
        <v>7</v>
      </c>
      <c r="AX1014" s="285" t="str">
        <f t="shared" ca="1" si="194"/>
        <v>7. Ownership - Capital Costs</v>
      </c>
      <c r="AY1014" s="293" t="s">
        <v>1570</v>
      </c>
      <c r="AZ1014" s="285" t="s">
        <v>1620</v>
      </c>
      <c r="BA1014" s="285">
        <v>2051</v>
      </c>
      <c r="BB1014" s="285" t="str">
        <f t="shared" ca="1" si="199"/>
        <v>7_AJ983_Turbine_refurbishments_2051</v>
      </c>
      <c r="BC1014" s="285" t="s">
        <v>574</v>
      </c>
      <c r="BD1014" s="285"/>
      <c r="BE1014" s="293" t="str">
        <f t="shared" si="196"/>
        <v>&gt;=0</v>
      </c>
      <c r="BF1014" s="293" t="s">
        <v>84</v>
      </c>
      <c r="BG1014" s="293" t="s">
        <v>84</v>
      </c>
    </row>
    <row r="1015" spans="1:59" ht="13.5" hidden="1" thickBot="1">
      <c r="A1015" s="197"/>
      <c r="B1015" s="763"/>
      <c r="C1015" s="242"/>
      <c r="D1015" s="766"/>
      <c r="E1015" s="556"/>
      <c r="F1015" s="556"/>
      <c r="G1015" s="556"/>
      <c r="H1015" s="556"/>
      <c r="I1015" s="556"/>
      <c r="J1015" s="556"/>
      <c r="K1015" s="556"/>
      <c r="L1015" s="556"/>
      <c r="M1015" s="556"/>
      <c r="N1015" s="556"/>
      <c r="O1015" s="556"/>
      <c r="P1015" s="556"/>
      <c r="Q1015" s="556"/>
      <c r="R1015" s="556"/>
      <c r="S1015" s="556"/>
      <c r="T1015" s="556"/>
      <c r="U1015" s="556"/>
      <c r="V1015" s="556"/>
      <c r="W1015" s="556"/>
      <c r="X1015" s="556"/>
      <c r="Y1015" s="556"/>
      <c r="Z1015" s="556"/>
      <c r="AA1015" s="556"/>
      <c r="AB1015" s="556"/>
      <c r="AC1015" s="556"/>
      <c r="AD1015" s="557"/>
      <c r="AE1015" s="557"/>
      <c r="AF1015" s="557"/>
      <c r="AG1015" s="557"/>
      <c r="AH1015" s="557"/>
      <c r="AI1015" s="557"/>
      <c r="AJ1015" s="557"/>
      <c r="AK1015" s="557"/>
      <c r="AL1015" s="557"/>
      <c r="AM1015" s="557"/>
      <c r="AN1015" s="558"/>
      <c r="AP1015" s="87" t="s">
        <v>859</v>
      </c>
      <c r="AT1015" s="559" t="str">
        <f t="shared" ca="1" si="197"/>
        <v>AK</v>
      </c>
      <c r="AU1015" s="559">
        <f t="shared" si="200"/>
        <v>983</v>
      </c>
      <c r="AV1015" s="285" t="str">
        <f t="shared" ca="1" si="198"/>
        <v>AK983</v>
      </c>
      <c r="AW1015" s="293">
        <f t="shared" si="195"/>
        <v>7</v>
      </c>
      <c r="AX1015" s="285" t="str">
        <f t="shared" ca="1" si="194"/>
        <v>7. Ownership - Capital Costs</v>
      </c>
      <c r="AY1015" s="293" t="s">
        <v>1570</v>
      </c>
      <c r="AZ1015" s="285" t="s">
        <v>1620</v>
      </c>
      <c r="BA1015" s="285">
        <v>2052</v>
      </c>
      <c r="BB1015" s="285" t="str">
        <f t="shared" ca="1" si="199"/>
        <v>7_AK983_Turbine_refurbishments_2052</v>
      </c>
      <c r="BC1015" s="285" t="s">
        <v>574</v>
      </c>
      <c r="BD1015" s="285"/>
      <c r="BE1015" s="293" t="str">
        <f t="shared" si="196"/>
        <v>&gt;=0</v>
      </c>
      <c r="BF1015" s="293" t="s">
        <v>84</v>
      </c>
      <c r="BG1015" s="293" t="s">
        <v>84</v>
      </c>
    </row>
    <row r="1016" spans="1:59" ht="13.5" hidden="1" thickBot="1">
      <c r="A1016" s="197"/>
      <c r="B1016" s="763"/>
      <c r="C1016" s="242"/>
      <c r="D1016" s="766"/>
      <c r="E1016" s="556"/>
      <c r="F1016" s="556"/>
      <c r="G1016" s="556"/>
      <c r="H1016" s="556"/>
      <c r="I1016" s="556"/>
      <c r="J1016" s="556"/>
      <c r="K1016" s="556"/>
      <c r="L1016" s="556"/>
      <c r="M1016" s="556"/>
      <c r="N1016" s="556"/>
      <c r="O1016" s="556"/>
      <c r="P1016" s="556"/>
      <c r="Q1016" s="556"/>
      <c r="R1016" s="556"/>
      <c r="S1016" s="556"/>
      <c r="T1016" s="556"/>
      <c r="U1016" s="556"/>
      <c r="V1016" s="556"/>
      <c r="W1016" s="556"/>
      <c r="X1016" s="556"/>
      <c r="Y1016" s="556"/>
      <c r="Z1016" s="556"/>
      <c r="AA1016" s="556"/>
      <c r="AB1016" s="556"/>
      <c r="AC1016" s="556"/>
      <c r="AD1016" s="557"/>
      <c r="AE1016" s="557"/>
      <c r="AF1016" s="557"/>
      <c r="AG1016" s="557"/>
      <c r="AH1016" s="557"/>
      <c r="AI1016" s="557"/>
      <c r="AJ1016" s="557"/>
      <c r="AK1016" s="557"/>
      <c r="AL1016" s="557"/>
      <c r="AM1016" s="557"/>
      <c r="AN1016" s="558"/>
      <c r="AP1016" s="87" t="s">
        <v>859</v>
      </c>
      <c r="AT1016" s="559" t="str">
        <f t="shared" ca="1" si="197"/>
        <v>AL</v>
      </c>
      <c r="AU1016" s="559">
        <f t="shared" si="200"/>
        <v>983</v>
      </c>
      <c r="AV1016" s="285" t="str">
        <f t="shared" ca="1" si="198"/>
        <v>AL983</v>
      </c>
      <c r="AW1016" s="293">
        <f t="shared" si="195"/>
        <v>7</v>
      </c>
      <c r="AX1016" s="285" t="str">
        <f t="shared" ca="1" si="194"/>
        <v>7. Ownership - Capital Costs</v>
      </c>
      <c r="AY1016" s="293" t="s">
        <v>1570</v>
      </c>
      <c r="AZ1016" s="285" t="s">
        <v>1620</v>
      </c>
      <c r="BA1016" s="285">
        <v>2053</v>
      </c>
      <c r="BB1016" s="285" t="str">
        <f t="shared" ca="1" si="199"/>
        <v>7_AL983_Turbine_refurbishments_2053</v>
      </c>
      <c r="BC1016" s="285" t="s">
        <v>574</v>
      </c>
      <c r="BD1016" s="285"/>
      <c r="BE1016" s="293" t="str">
        <f t="shared" si="196"/>
        <v>&gt;=0</v>
      </c>
      <c r="BF1016" s="293" t="s">
        <v>84</v>
      </c>
      <c r="BG1016" s="293" t="s">
        <v>84</v>
      </c>
    </row>
    <row r="1017" spans="1:59" ht="13.5" hidden="1" thickBot="1">
      <c r="A1017" s="197"/>
      <c r="B1017" s="763"/>
      <c r="C1017" s="242"/>
      <c r="D1017" s="766"/>
      <c r="E1017" s="556"/>
      <c r="F1017" s="556"/>
      <c r="G1017" s="556"/>
      <c r="H1017" s="556"/>
      <c r="I1017" s="556"/>
      <c r="J1017" s="556"/>
      <c r="K1017" s="556"/>
      <c r="L1017" s="556"/>
      <c r="M1017" s="556"/>
      <c r="N1017" s="556"/>
      <c r="O1017" s="556"/>
      <c r="P1017" s="556"/>
      <c r="Q1017" s="556"/>
      <c r="R1017" s="556"/>
      <c r="S1017" s="556"/>
      <c r="T1017" s="556"/>
      <c r="U1017" s="556"/>
      <c r="V1017" s="556"/>
      <c r="W1017" s="556"/>
      <c r="X1017" s="556"/>
      <c r="Y1017" s="556"/>
      <c r="Z1017" s="556"/>
      <c r="AA1017" s="556"/>
      <c r="AB1017" s="556"/>
      <c r="AC1017" s="556"/>
      <c r="AD1017" s="557"/>
      <c r="AE1017" s="557"/>
      <c r="AF1017" s="557"/>
      <c r="AG1017" s="557"/>
      <c r="AH1017" s="557"/>
      <c r="AI1017" s="557"/>
      <c r="AJ1017" s="557"/>
      <c r="AK1017" s="557"/>
      <c r="AL1017" s="557"/>
      <c r="AM1017" s="557"/>
      <c r="AN1017" s="558"/>
      <c r="AP1017" s="87" t="s">
        <v>859</v>
      </c>
      <c r="AT1017" s="559" t="str">
        <f t="shared" ca="1" si="197"/>
        <v>AM</v>
      </c>
      <c r="AU1017" s="559">
        <f t="shared" si="200"/>
        <v>983</v>
      </c>
      <c r="AV1017" s="285" t="str">
        <f t="shared" ca="1" si="198"/>
        <v>AM983</v>
      </c>
      <c r="AW1017" s="293">
        <f t="shared" si="195"/>
        <v>7</v>
      </c>
      <c r="AX1017" s="285" t="str">
        <f t="shared" ca="1" si="194"/>
        <v>7. Ownership - Capital Costs</v>
      </c>
      <c r="AY1017" s="293" t="s">
        <v>1570</v>
      </c>
      <c r="AZ1017" s="285" t="s">
        <v>1620</v>
      </c>
      <c r="BA1017" s="285">
        <v>2054</v>
      </c>
      <c r="BB1017" s="285" t="str">
        <f t="shared" ca="1" si="199"/>
        <v>7_AM983_Turbine_refurbishments_2054</v>
      </c>
      <c r="BC1017" s="285" t="s">
        <v>574</v>
      </c>
      <c r="BD1017" s="285"/>
      <c r="BE1017" s="293" t="str">
        <f t="shared" si="196"/>
        <v>&gt;=0</v>
      </c>
      <c r="BF1017" s="293" t="s">
        <v>84</v>
      </c>
      <c r="BG1017" s="293" t="s">
        <v>84</v>
      </c>
    </row>
    <row r="1018" spans="1:59" ht="13.5" hidden="1" thickBot="1">
      <c r="A1018" s="197"/>
      <c r="B1018" s="763"/>
      <c r="C1018" s="242"/>
      <c r="D1018" s="766"/>
      <c r="E1018" s="556"/>
      <c r="F1018" s="556"/>
      <c r="G1018" s="556"/>
      <c r="H1018" s="556"/>
      <c r="I1018" s="556"/>
      <c r="J1018" s="556"/>
      <c r="K1018" s="556"/>
      <c r="L1018" s="556"/>
      <c r="M1018" s="556"/>
      <c r="N1018" s="556"/>
      <c r="O1018" s="556"/>
      <c r="P1018" s="556"/>
      <c r="Q1018" s="556"/>
      <c r="R1018" s="556"/>
      <c r="S1018" s="556"/>
      <c r="T1018" s="556"/>
      <c r="U1018" s="556"/>
      <c r="V1018" s="556"/>
      <c r="W1018" s="556"/>
      <c r="X1018" s="556"/>
      <c r="Y1018" s="556"/>
      <c r="Z1018" s="556"/>
      <c r="AA1018" s="556"/>
      <c r="AB1018" s="556"/>
      <c r="AC1018" s="556"/>
      <c r="AD1018" s="557"/>
      <c r="AE1018" s="557"/>
      <c r="AF1018" s="557"/>
      <c r="AG1018" s="557"/>
      <c r="AH1018" s="557"/>
      <c r="AI1018" s="557"/>
      <c r="AJ1018" s="557"/>
      <c r="AK1018" s="557"/>
      <c r="AL1018" s="557"/>
      <c r="AM1018" s="557"/>
      <c r="AN1018" s="558"/>
      <c r="AP1018" s="87" t="s">
        <v>859</v>
      </c>
      <c r="AT1018" s="559" t="str">
        <f t="shared" ca="1" si="197"/>
        <v>AN</v>
      </c>
      <c r="AU1018" s="559">
        <f t="shared" si="200"/>
        <v>983</v>
      </c>
      <c r="AV1018" s="285" t="str">
        <f t="shared" ca="1" si="198"/>
        <v>AN983</v>
      </c>
      <c r="AW1018" s="293">
        <v>7</v>
      </c>
      <c r="AX1018" s="285" t="str">
        <f t="shared" ca="1" si="194"/>
        <v>7. Ownership - Capital Costs</v>
      </c>
      <c r="AY1018" s="293" t="s">
        <v>1570</v>
      </c>
      <c r="AZ1018" s="285" t="s">
        <v>1620</v>
      </c>
      <c r="BA1018" s="285" t="s">
        <v>1572</v>
      </c>
      <c r="BB1018" s="285" t="str">
        <f t="shared" ca="1" si="199"/>
        <v>7_AN983_Turbine_refurbishments_Additional_Info</v>
      </c>
      <c r="BC1018" s="293" t="s">
        <v>255</v>
      </c>
      <c r="BD1018" s="293">
        <v>100</v>
      </c>
      <c r="BF1018" s="293" t="s">
        <v>84</v>
      </c>
      <c r="BG1018" s="293" t="s">
        <v>84</v>
      </c>
    </row>
    <row r="1019" spans="1:59" ht="13.5" thickBot="1">
      <c r="A1019" s="197">
        <f>+A983+1</f>
        <v>32</v>
      </c>
      <c r="B1019" s="763"/>
      <c r="C1019" s="242" t="s">
        <v>1621</v>
      </c>
      <c r="D1019" s="766" t="s">
        <v>1569</v>
      </c>
      <c r="E1019" s="540"/>
      <c r="F1019" s="540"/>
      <c r="G1019" s="540"/>
      <c r="H1019" s="540"/>
      <c r="I1019" s="540"/>
      <c r="J1019" s="540"/>
      <c r="K1019" s="540"/>
      <c r="L1019" s="540"/>
      <c r="M1019" s="540"/>
      <c r="N1019" s="540"/>
      <c r="O1019" s="540"/>
      <c r="P1019" s="540"/>
      <c r="Q1019" s="540"/>
      <c r="R1019" s="540"/>
      <c r="S1019" s="540"/>
      <c r="T1019" s="540"/>
      <c r="U1019" s="540"/>
      <c r="V1019" s="540"/>
      <c r="W1019" s="540"/>
      <c r="X1019" s="540"/>
      <c r="Y1019" s="540"/>
      <c r="Z1019" s="540"/>
      <c r="AA1019" s="540"/>
      <c r="AB1019" s="540"/>
      <c r="AC1019" s="540"/>
      <c r="AD1019" s="541"/>
      <c r="AE1019" s="541"/>
      <c r="AF1019" s="541"/>
      <c r="AG1019" s="541"/>
      <c r="AH1019" s="541"/>
      <c r="AI1019" s="541"/>
      <c r="AJ1019" s="541"/>
      <c r="AK1019" s="541"/>
      <c r="AL1019" s="541"/>
      <c r="AM1019" s="541"/>
      <c r="AN1019" s="246"/>
      <c r="AR1019" s="87" t="s">
        <v>40</v>
      </c>
      <c r="AS1019" s="560" t="str">
        <f ca="1">SUBSTITUTE(CELL("address",E1019),"$","")</f>
        <v>E1019</v>
      </c>
      <c r="AT1019" s="561" t="str">
        <f ca="1">CHAR(CODE(AS1019))</f>
        <v>E</v>
      </c>
      <c r="AU1019" s="561">
        <f>ROW(AS1019)</f>
        <v>1019</v>
      </c>
      <c r="AV1019" s="562" t="str">
        <f ca="1">CONCATENATE(AT1019&amp;AU1019)</f>
        <v>E1019</v>
      </c>
      <c r="AW1019" s="555">
        <f t="shared" ref="AW1019:AW1053" si="201">$AW$5</f>
        <v>7</v>
      </c>
      <c r="AX1019" s="562" t="str">
        <f t="shared" ca="1" si="194"/>
        <v>7. Ownership - Capital Costs</v>
      </c>
      <c r="AY1019" s="555" t="s">
        <v>1570</v>
      </c>
      <c r="AZ1019" s="562" t="s">
        <v>1622</v>
      </c>
      <c r="BA1019" s="562">
        <v>2020</v>
      </c>
      <c r="BB1019" s="562" t="str">
        <f ca="1">AW1019&amp;"_"&amp;AV1019&amp;"_"&amp;AZ1019&amp;"_"&amp;BA1019</f>
        <v>7_E1019_Plant_upgrades_2020</v>
      </c>
      <c r="BC1019" s="562" t="s">
        <v>574</v>
      </c>
      <c r="BD1019" s="562"/>
      <c r="BE1019" s="555" t="str">
        <f t="shared" ref="BE1019:BE1053" si="202">"&gt;=0"</f>
        <v>&gt;=0</v>
      </c>
      <c r="BF1019" s="555" t="s">
        <v>84</v>
      </c>
      <c r="BG1019" s="555" t="s">
        <v>84</v>
      </c>
    </row>
    <row r="1020" spans="1:59" ht="13" hidden="1">
      <c r="A1020" s="197"/>
      <c r="B1020" s="150"/>
      <c r="C1020" s="150"/>
      <c r="D1020" s="761"/>
      <c r="E1020" s="565"/>
      <c r="F1020" s="565"/>
      <c r="G1020" s="565"/>
      <c r="H1020" s="565"/>
      <c r="I1020" s="565"/>
      <c r="J1020" s="565"/>
      <c r="K1020" s="565"/>
      <c r="L1020" s="565"/>
      <c r="M1020" s="565"/>
      <c r="N1020" s="565"/>
      <c r="O1020" s="565"/>
      <c r="P1020" s="565"/>
      <c r="Q1020" s="565"/>
      <c r="R1020" s="565"/>
      <c r="S1020" s="565"/>
      <c r="T1020" s="565"/>
      <c r="U1020" s="565"/>
      <c r="V1020" s="565"/>
      <c r="W1020" s="565"/>
      <c r="X1020" s="565"/>
      <c r="Y1020" s="565"/>
      <c r="Z1020" s="565"/>
      <c r="AA1020" s="565"/>
      <c r="AB1020" s="565"/>
      <c r="AC1020" s="565"/>
      <c r="AD1020" s="565"/>
      <c r="AE1020" s="565"/>
      <c r="AF1020" s="565"/>
      <c r="AG1020" s="565"/>
      <c r="AH1020" s="565"/>
      <c r="AI1020" s="565"/>
      <c r="AJ1020" s="565"/>
      <c r="AK1020" s="565"/>
      <c r="AL1020" s="565"/>
      <c r="AM1020" s="565"/>
      <c r="AN1020" s="566"/>
      <c r="AP1020" s="87" t="s">
        <v>859</v>
      </c>
      <c r="AT1020" s="559" t="str">
        <f t="shared" ref="AT1020:AT1054" ca="1" si="203">IF(AT1019="Z","AA",IF(LEN(AT1019)=1,CHAR(CODE(AT1019)+1),IF(RIGHT(AT1019,1)="Z",CHAR(CODE(LEFT(AT1019,1))+1),LEFT(AT1019,1))&amp;CHAR(65+MOD(CODE(RIGHT(AT1019,1))+1-65,26))))</f>
        <v>F</v>
      </c>
      <c r="AU1020" s="559">
        <f>AU1019</f>
        <v>1019</v>
      </c>
      <c r="AV1020" s="285" t="str">
        <f t="shared" ref="AV1020:AV1054" ca="1" si="204">CONCATENATE(AT1020&amp;AU1020)</f>
        <v>F1019</v>
      </c>
      <c r="AW1020" s="293">
        <f t="shared" si="201"/>
        <v>7</v>
      </c>
      <c r="AX1020" s="285" t="str">
        <f t="shared" ca="1" si="194"/>
        <v>7. Ownership - Capital Costs</v>
      </c>
      <c r="AY1020" s="293" t="s">
        <v>1570</v>
      </c>
      <c r="AZ1020" s="285" t="s">
        <v>1622</v>
      </c>
      <c r="BA1020" s="285">
        <v>2021</v>
      </c>
      <c r="BB1020" s="285" t="str">
        <f t="shared" ref="BB1020:BB1054" ca="1" si="205">AW1020&amp;"_"&amp;AV1020&amp;"_"&amp;AZ1020&amp;"_"&amp;BA1020</f>
        <v>7_F1019_Plant_upgrades_2021</v>
      </c>
      <c r="BC1020" s="285" t="s">
        <v>574</v>
      </c>
      <c r="BD1020" s="285"/>
      <c r="BE1020" s="293" t="str">
        <f t="shared" si="202"/>
        <v>&gt;=0</v>
      </c>
      <c r="BF1020" s="293" t="s">
        <v>84</v>
      </c>
      <c r="BG1020" s="293" t="s">
        <v>84</v>
      </c>
    </row>
    <row r="1021" spans="1:59" ht="13" hidden="1">
      <c r="A1021" s="197"/>
      <c r="B1021" s="150"/>
      <c r="C1021" s="150"/>
      <c r="D1021" s="761"/>
      <c r="E1021" s="565"/>
      <c r="F1021" s="565"/>
      <c r="G1021" s="565"/>
      <c r="H1021" s="565"/>
      <c r="I1021" s="565"/>
      <c r="J1021" s="565"/>
      <c r="K1021" s="565"/>
      <c r="L1021" s="565"/>
      <c r="M1021" s="565"/>
      <c r="N1021" s="565"/>
      <c r="O1021" s="565"/>
      <c r="P1021" s="565"/>
      <c r="Q1021" s="565"/>
      <c r="R1021" s="565"/>
      <c r="S1021" s="565"/>
      <c r="T1021" s="565"/>
      <c r="U1021" s="565"/>
      <c r="V1021" s="565"/>
      <c r="W1021" s="565"/>
      <c r="X1021" s="565"/>
      <c r="Y1021" s="565"/>
      <c r="Z1021" s="565"/>
      <c r="AA1021" s="565"/>
      <c r="AB1021" s="565"/>
      <c r="AC1021" s="565"/>
      <c r="AD1021" s="565"/>
      <c r="AE1021" s="565"/>
      <c r="AF1021" s="565"/>
      <c r="AG1021" s="565"/>
      <c r="AH1021" s="565"/>
      <c r="AI1021" s="565"/>
      <c r="AJ1021" s="565"/>
      <c r="AK1021" s="565"/>
      <c r="AL1021" s="565"/>
      <c r="AM1021" s="565"/>
      <c r="AN1021" s="566"/>
      <c r="AP1021" s="87" t="s">
        <v>859</v>
      </c>
      <c r="AT1021" s="559" t="str">
        <f t="shared" ca="1" si="203"/>
        <v>G</v>
      </c>
      <c r="AU1021" s="559">
        <f t="shared" ref="AU1021:AU1054" si="206">AU1020</f>
        <v>1019</v>
      </c>
      <c r="AV1021" s="285" t="str">
        <f t="shared" ca="1" si="204"/>
        <v>G1019</v>
      </c>
      <c r="AW1021" s="293">
        <f t="shared" si="201"/>
        <v>7</v>
      </c>
      <c r="AX1021" s="285" t="str">
        <f t="shared" ca="1" si="194"/>
        <v>7. Ownership - Capital Costs</v>
      </c>
      <c r="AY1021" s="293" t="s">
        <v>1570</v>
      </c>
      <c r="AZ1021" s="285" t="s">
        <v>1622</v>
      </c>
      <c r="BA1021" s="285">
        <v>2022</v>
      </c>
      <c r="BB1021" s="285" t="str">
        <f t="shared" ca="1" si="205"/>
        <v>7_G1019_Plant_upgrades_2022</v>
      </c>
      <c r="BC1021" s="285" t="s">
        <v>574</v>
      </c>
      <c r="BD1021" s="285"/>
      <c r="BE1021" s="293" t="str">
        <f t="shared" si="202"/>
        <v>&gt;=0</v>
      </c>
      <c r="BF1021" s="293" t="s">
        <v>84</v>
      </c>
      <c r="BG1021" s="293" t="s">
        <v>84</v>
      </c>
    </row>
    <row r="1022" spans="1:59" ht="13" hidden="1">
      <c r="A1022" s="197"/>
      <c r="B1022" s="150"/>
      <c r="C1022" s="150"/>
      <c r="D1022" s="761"/>
      <c r="E1022" s="565"/>
      <c r="F1022" s="565"/>
      <c r="G1022" s="565"/>
      <c r="H1022" s="565"/>
      <c r="I1022" s="565"/>
      <c r="J1022" s="565"/>
      <c r="K1022" s="565"/>
      <c r="L1022" s="565"/>
      <c r="M1022" s="565"/>
      <c r="N1022" s="565"/>
      <c r="O1022" s="565"/>
      <c r="P1022" s="565"/>
      <c r="Q1022" s="565"/>
      <c r="R1022" s="565"/>
      <c r="S1022" s="565"/>
      <c r="T1022" s="565"/>
      <c r="U1022" s="565"/>
      <c r="V1022" s="565"/>
      <c r="W1022" s="565"/>
      <c r="X1022" s="565"/>
      <c r="Y1022" s="565"/>
      <c r="Z1022" s="565"/>
      <c r="AA1022" s="565"/>
      <c r="AB1022" s="565"/>
      <c r="AC1022" s="565"/>
      <c r="AD1022" s="565"/>
      <c r="AE1022" s="565"/>
      <c r="AF1022" s="565"/>
      <c r="AG1022" s="565"/>
      <c r="AH1022" s="565"/>
      <c r="AI1022" s="565"/>
      <c r="AJ1022" s="565"/>
      <c r="AK1022" s="565"/>
      <c r="AL1022" s="565"/>
      <c r="AM1022" s="565"/>
      <c r="AN1022" s="566"/>
      <c r="AP1022" s="87" t="s">
        <v>859</v>
      </c>
      <c r="AT1022" s="559" t="str">
        <f t="shared" ca="1" si="203"/>
        <v>H</v>
      </c>
      <c r="AU1022" s="559">
        <f t="shared" si="206"/>
        <v>1019</v>
      </c>
      <c r="AV1022" s="285" t="str">
        <f t="shared" ca="1" si="204"/>
        <v>H1019</v>
      </c>
      <c r="AW1022" s="293">
        <f t="shared" si="201"/>
        <v>7</v>
      </c>
      <c r="AX1022" s="285" t="str">
        <f t="shared" ca="1" si="194"/>
        <v>7. Ownership - Capital Costs</v>
      </c>
      <c r="AY1022" s="293" t="s">
        <v>1570</v>
      </c>
      <c r="AZ1022" s="285" t="s">
        <v>1622</v>
      </c>
      <c r="BA1022" s="285">
        <v>2023</v>
      </c>
      <c r="BB1022" s="285" t="str">
        <f t="shared" ca="1" si="205"/>
        <v>7_H1019_Plant_upgrades_2023</v>
      </c>
      <c r="BC1022" s="285" t="s">
        <v>574</v>
      </c>
      <c r="BD1022" s="285"/>
      <c r="BE1022" s="293" t="str">
        <f t="shared" si="202"/>
        <v>&gt;=0</v>
      </c>
      <c r="BF1022" s="293" t="s">
        <v>84</v>
      </c>
      <c r="BG1022" s="293" t="s">
        <v>84</v>
      </c>
    </row>
    <row r="1023" spans="1:59" ht="13" hidden="1">
      <c r="A1023" s="197"/>
      <c r="B1023" s="150"/>
      <c r="C1023" s="150"/>
      <c r="D1023" s="761"/>
      <c r="E1023" s="565"/>
      <c r="F1023" s="565"/>
      <c r="G1023" s="565"/>
      <c r="H1023" s="565"/>
      <c r="I1023" s="565"/>
      <c r="J1023" s="565"/>
      <c r="K1023" s="565"/>
      <c r="L1023" s="565"/>
      <c r="M1023" s="565"/>
      <c r="N1023" s="565"/>
      <c r="O1023" s="565"/>
      <c r="P1023" s="565"/>
      <c r="Q1023" s="565"/>
      <c r="R1023" s="565"/>
      <c r="S1023" s="565"/>
      <c r="T1023" s="565"/>
      <c r="U1023" s="565"/>
      <c r="V1023" s="565"/>
      <c r="W1023" s="565"/>
      <c r="X1023" s="565"/>
      <c r="Y1023" s="565"/>
      <c r="Z1023" s="565"/>
      <c r="AA1023" s="565"/>
      <c r="AB1023" s="565"/>
      <c r="AC1023" s="565"/>
      <c r="AD1023" s="565"/>
      <c r="AE1023" s="565"/>
      <c r="AF1023" s="565"/>
      <c r="AG1023" s="565"/>
      <c r="AH1023" s="565"/>
      <c r="AI1023" s="565"/>
      <c r="AJ1023" s="565"/>
      <c r="AK1023" s="565"/>
      <c r="AL1023" s="565"/>
      <c r="AM1023" s="565"/>
      <c r="AN1023" s="566"/>
      <c r="AP1023" s="87" t="s">
        <v>859</v>
      </c>
      <c r="AT1023" s="559" t="str">
        <f t="shared" ca="1" si="203"/>
        <v>I</v>
      </c>
      <c r="AU1023" s="559">
        <f t="shared" si="206"/>
        <v>1019</v>
      </c>
      <c r="AV1023" s="285" t="str">
        <f t="shared" ca="1" si="204"/>
        <v>I1019</v>
      </c>
      <c r="AW1023" s="293">
        <f t="shared" si="201"/>
        <v>7</v>
      </c>
      <c r="AX1023" s="285" t="str">
        <f t="shared" ca="1" si="194"/>
        <v>7. Ownership - Capital Costs</v>
      </c>
      <c r="AY1023" s="293" t="s">
        <v>1570</v>
      </c>
      <c r="AZ1023" s="285" t="s">
        <v>1622</v>
      </c>
      <c r="BA1023" s="285">
        <v>2024</v>
      </c>
      <c r="BB1023" s="285" t="str">
        <f t="shared" ca="1" si="205"/>
        <v>7_I1019_Plant_upgrades_2024</v>
      </c>
      <c r="BC1023" s="285" t="s">
        <v>574</v>
      </c>
      <c r="BD1023" s="285"/>
      <c r="BE1023" s="293" t="str">
        <f t="shared" si="202"/>
        <v>&gt;=0</v>
      </c>
      <c r="BF1023" s="293" t="s">
        <v>84</v>
      </c>
      <c r="BG1023" s="293" t="s">
        <v>84</v>
      </c>
    </row>
    <row r="1024" spans="1:59" ht="13" hidden="1">
      <c r="A1024" s="197"/>
      <c r="B1024" s="150"/>
      <c r="C1024" s="150"/>
      <c r="D1024" s="761"/>
      <c r="E1024" s="565"/>
      <c r="F1024" s="565"/>
      <c r="G1024" s="565"/>
      <c r="H1024" s="565"/>
      <c r="I1024" s="565"/>
      <c r="J1024" s="565"/>
      <c r="K1024" s="565"/>
      <c r="L1024" s="565"/>
      <c r="M1024" s="565"/>
      <c r="N1024" s="565"/>
      <c r="O1024" s="565"/>
      <c r="P1024" s="565"/>
      <c r="Q1024" s="565"/>
      <c r="R1024" s="565"/>
      <c r="S1024" s="565"/>
      <c r="T1024" s="565"/>
      <c r="U1024" s="565"/>
      <c r="V1024" s="565"/>
      <c r="W1024" s="565"/>
      <c r="X1024" s="565"/>
      <c r="Y1024" s="565"/>
      <c r="Z1024" s="565"/>
      <c r="AA1024" s="565"/>
      <c r="AB1024" s="565"/>
      <c r="AC1024" s="565"/>
      <c r="AD1024" s="565"/>
      <c r="AE1024" s="565"/>
      <c r="AF1024" s="565"/>
      <c r="AG1024" s="565"/>
      <c r="AH1024" s="565"/>
      <c r="AI1024" s="565"/>
      <c r="AJ1024" s="565"/>
      <c r="AK1024" s="565"/>
      <c r="AL1024" s="565"/>
      <c r="AM1024" s="565"/>
      <c r="AN1024" s="566"/>
      <c r="AP1024" s="87" t="s">
        <v>859</v>
      </c>
      <c r="AT1024" s="559" t="str">
        <f t="shared" ca="1" si="203"/>
        <v>J</v>
      </c>
      <c r="AU1024" s="559">
        <f t="shared" si="206"/>
        <v>1019</v>
      </c>
      <c r="AV1024" s="285" t="str">
        <f t="shared" ca="1" si="204"/>
        <v>J1019</v>
      </c>
      <c r="AW1024" s="293">
        <f t="shared" si="201"/>
        <v>7</v>
      </c>
      <c r="AX1024" s="285" t="str">
        <f t="shared" ca="1" si="194"/>
        <v>7. Ownership - Capital Costs</v>
      </c>
      <c r="AY1024" s="293" t="s">
        <v>1570</v>
      </c>
      <c r="AZ1024" s="285" t="s">
        <v>1622</v>
      </c>
      <c r="BA1024" s="285">
        <v>2025</v>
      </c>
      <c r="BB1024" s="285" t="str">
        <f t="shared" ca="1" si="205"/>
        <v>7_J1019_Plant_upgrades_2025</v>
      </c>
      <c r="BC1024" s="285" t="s">
        <v>574</v>
      </c>
      <c r="BD1024" s="285"/>
      <c r="BE1024" s="293" t="str">
        <f t="shared" si="202"/>
        <v>&gt;=0</v>
      </c>
      <c r="BF1024" s="293" t="s">
        <v>84</v>
      </c>
      <c r="BG1024" s="293" t="s">
        <v>84</v>
      </c>
    </row>
    <row r="1025" spans="1:59" ht="13" hidden="1">
      <c r="A1025" s="197"/>
      <c r="B1025" s="150"/>
      <c r="C1025" s="150"/>
      <c r="D1025" s="761"/>
      <c r="E1025" s="565"/>
      <c r="F1025" s="565"/>
      <c r="G1025" s="565"/>
      <c r="H1025" s="565"/>
      <c r="I1025" s="565"/>
      <c r="J1025" s="565"/>
      <c r="K1025" s="565"/>
      <c r="L1025" s="565"/>
      <c r="M1025" s="565"/>
      <c r="N1025" s="565"/>
      <c r="O1025" s="565"/>
      <c r="P1025" s="565"/>
      <c r="Q1025" s="565"/>
      <c r="R1025" s="565"/>
      <c r="S1025" s="565"/>
      <c r="T1025" s="565"/>
      <c r="U1025" s="565"/>
      <c r="V1025" s="565"/>
      <c r="W1025" s="565"/>
      <c r="X1025" s="565"/>
      <c r="Y1025" s="565"/>
      <c r="Z1025" s="565"/>
      <c r="AA1025" s="565"/>
      <c r="AB1025" s="565"/>
      <c r="AC1025" s="565"/>
      <c r="AD1025" s="565"/>
      <c r="AE1025" s="565"/>
      <c r="AF1025" s="565"/>
      <c r="AG1025" s="565"/>
      <c r="AH1025" s="565"/>
      <c r="AI1025" s="565"/>
      <c r="AJ1025" s="565"/>
      <c r="AK1025" s="565"/>
      <c r="AL1025" s="565"/>
      <c r="AM1025" s="565"/>
      <c r="AN1025" s="566"/>
      <c r="AP1025" s="87" t="s">
        <v>859</v>
      </c>
      <c r="AT1025" s="559" t="str">
        <f t="shared" ca="1" si="203"/>
        <v>K</v>
      </c>
      <c r="AU1025" s="559">
        <f t="shared" si="206"/>
        <v>1019</v>
      </c>
      <c r="AV1025" s="285" t="str">
        <f t="shared" ca="1" si="204"/>
        <v>K1019</v>
      </c>
      <c r="AW1025" s="293">
        <f t="shared" si="201"/>
        <v>7</v>
      </c>
      <c r="AX1025" s="285" t="str">
        <f t="shared" ca="1" si="194"/>
        <v>7. Ownership - Capital Costs</v>
      </c>
      <c r="AY1025" s="293" t="s">
        <v>1570</v>
      </c>
      <c r="AZ1025" s="285" t="s">
        <v>1622</v>
      </c>
      <c r="BA1025" s="285">
        <v>2026</v>
      </c>
      <c r="BB1025" s="285" t="str">
        <f t="shared" ca="1" si="205"/>
        <v>7_K1019_Plant_upgrades_2026</v>
      </c>
      <c r="BC1025" s="285" t="s">
        <v>574</v>
      </c>
      <c r="BD1025" s="285"/>
      <c r="BE1025" s="293" t="str">
        <f t="shared" si="202"/>
        <v>&gt;=0</v>
      </c>
      <c r="BF1025" s="293" t="s">
        <v>84</v>
      </c>
      <c r="BG1025" s="293" t="s">
        <v>84</v>
      </c>
    </row>
    <row r="1026" spans="1:59" ht="13" hidden="1">
      <c r="A1026" s="197"/>
      <c r="B1026" s="150"/>
      <c r="C1026" s="150"/>
      <c r="D1026" s="761"/>
      <c r="E1026" s="565"/>
      <c r="F1026" s="565"/>
      <c r="G1026" s="565"/>
      <c r="H1026" s="565"/>
      <c r="I1026" s="565"/>
      <c r="J1026" s="565"/>
      <c r="K1026" s="565"/>
      <c r="L1026" s="565"/>
      <c r="M1026" s="565"/>
      <c r="N1026" s="565"/>
      <c r="O1026" s="565"/>
      <c r="P1026" s="565"/>
      <c r="Q1026" s="565"/>
      <c r="R1026" s="565"/>
      <c r="S1026" s="565"/>
      <c r="T1026" s="565"/>
      <c r="U1026" s="565"/>
      <c r="V1026" s="565"/>
      <c r="W1026" s="565"/>
      <c r="X1026" s="565"/>
      <c r="Y1026" s="565"/>
      <c r="Z1026" s="565"/>
      <c r="AA1026" s="565"/>
      <c r="AB1026" s="565"/>
      <c r="AC1026" s="565"/>
      <c r="AD1026" s="565"/>
      <c r="AE1026" s="565"/>
      <c r="AF1026" s="565"/>
      <c r="AG1026" s="565"/>
      <c r="AH1026" s="565"/>
      <c r="AI1026" s="565"/>
      <c r="AJ1026" s="565"/>
      <c r="AK1026" s="565"/>
      <c r="AL1026" s="565"/>
      <c r="AM1026" s="565"/>
      <c r="AN1026" s="566"/>
      <c r="AP1026" s="87" t="s">
        <v>859</v>
      </c>
      <c r="AT1026" s="559" t="str">
        <f t="shared" ca="1" si="203"/>
        <v>L</v>
      </c>
      <c r="AU1026" s="559">
        <f t="shared" si="206"/>
        <v>1019</v>
      </c>
      <c r="AV1026" s="285" t="str">
        <f t="shared" ca="1" si="204"/>
        <v>L1019</v>
      </c>
      <c r="AW1026" s="293">
        <f t="shared" si="201"/>
        <v>7</v>
      </c>
      <c r="AX1026" s="285" t="str">
        <f t="shared" ca="1" si="194"/>
        <v>7. Ownership - Capital Costs</v>
      </c>
      <c r="AY1026" s="293" t="s">
        <v>1570</v>
      </c>
      <c r="AZ1026" s="285" t="s">
        <v>1622</v>
      </c>
      <c r="BA1026" s="285">
        <v>2027</v>
      </c>
      <c r="BB1026" s="285" t="str">
        <f t="shared" ca="1" si="205"/>
        <v>7_L1019_Plant_upgrades_2027</v>
      </c>
      <c r="BC1026" s="285" t="s">
        <v>574</v>
      </c>
      <c r="BD1026" s="285"/>
      <c r="BE1026" s="293" t="str">
        <f t="shared" si="202"/>
        <v>&gt;=0</v>
      </c>
      <c r="BF1026" s="293" t="s">
        <v>84</v>
      </c>
      <c r="BG1026" s="293" t="s">
        <v>84</v>
      </c>
    </row>
    <row r="1027" spans="1:59" ht="13" hidden="1">
      <c r="A1027" s="197"/>
      <c r="B1027" s="150"/>
      <c r="C1027" s="150"/>
      <c r="D1027" s="761"/>
      <c r="E1027" s="565"/>
      <c r="F1027" s="565"/>
      <c r="G1027" s="565"/>
      <c r="H1027" s="565"/>
      <c r="I1027" s="565"/>
      <c r="J1027" s="565"/>
      <c r="K1027" s="565"/>
      <c r="L1027" s="565"/>
      <c r="M1027" s="565"/>
      <c r="N1027" s="565"/>
      <c r="O1027" s="565"/>
      <c r="P1027" s="565"/>
      <c r="Q1027" s="565"/>
      <c r="R1027" s="565"/>
      <c r="S1027" s="565"/>
      <c r="T1027" s="565"/>
      <c r="U1027" s="565"/>
      <c r="V1027" s="565"/>
      <c r="W1027" s="565"/>
      <c r="X1027" s="565"/>
      <c r="Y1027" s="565"/>
      <c r="Z1027" s="565"/>
      <c r="AA1027" s="565"/>
      <c r="AB1027" s="565"/>
      <c r="AC1027" s="565"/>
      <c r="AD1027" s="565"/>
      <c r="AE1027" s="565"/>
      <c r="AF1027" s="565"/>
      <c r="AG1027" s="565"/>
      <c r="AH1027" s="565"/>
      <c r="AI1027" s="565"/>
      <c r="AJ1027" s="565"/>
      <c r="AK1027" s="565"/>
      <c r="AL1027" s="565"/>
      <c r="AM1027" s="565"/>
      <c r="AN1027" s="566"/>
      <c r="AP1027" s="87" t="s">
        <v>859</v>
      </c>
      <c r="AT1027" s="559" t="str">
        <f t="shared" ca="1" si="203"/>
        <v>M</v>
      </c>
      <c r="AU1027" s="559">
        <f t="shared" si="206"/>
        <v>1019</v>
      </c>
      <c r="AV1027" s="285" t="str">
        <f t="shared" ca="1" si="204"/>
        <v>M1019</v>
      </c>
      <c r="AW1027" s="293">
        <f t="shared" si="201"/>
        <v>7</v>
      </c>
      <c r="AX1027" s="285" t="str">
        <f t="shared" ca="1" si="194"/>
        <v>7. Ownership - Capital Costs</v>
      </c>
      <c r="AY1027" s="293" t="s">
        <v>1570</v>
      </c>
      <c r="AZ1027" s="285" t="s">
        <v>1622</v>
      </c>
      <c r="BA1027" s="285">
        <v>2028</v>
      </c>
      <c r="BB1027" s="285" t="str">
        <f t="shared" ca="1" si="205"/>
        <v>7_M1019_Plant_upgrades_2028</v>
      </c>
      <c r="BC1027" s="285" t="s">
        <v>574</v>
      </c>
      <c r="BD1027" s="285"/>
      <c r="BE1027" s="293" t="str">
        <f t="shared" si="202"/>
        <v>&gt;=0</v>
      </c>
      <c r="BF1027" s="293" t="s">
        <v>84</v>
      </c>
      <c r="BG1027" s="293" t="s">
        <v>84</v>
      </c>
    </row>
    <row r="1028" spans="1:59" ht="13" hidden="1">
      <c r="A1028" s="197"/>
      <c r="B1028" s="150"/>
      <c r="C1028" s="150"/>
      <c r="D1028" s="761"/>
      <c r="E1028" s="565"/>
      <c r="F1028" s="565"/>
      <c r="G1028" s="565"/>
      <c r="H1028" s="565"/>
      <c r="I1028" s="565"/>
      <c r="J1028" s="565"/>
      <c r="K1028" s="565"/>
      <c r="L1028" s="565"/>
      <c r="M1028" s="565"/>
      <c r="N1028" s="565"/>
      <c r="O1028" s="565"/>
      <c r="P1028" s="565"/>
      <c r="Q1028" s="565"/>
      <c r="R1028" s="565"/>
      <c r="S1028" s="565"/>
      <c r="T1028" s="565"/>
      <c r="U1028" s="565"/>
      <c r="V1028" s="565"/>
      <c r="W1028" s="565"/>
      <c r="X1028" s="565"/>
      <c r="Y1028" s="565"/>
      <c r="Z1028" s="565"/>
      <c r="AA1028" s="565"/>
      <c r="AB1028" s="565"/>
      <c r="AC1028" s="565"/>
      <c r="AD1028" s="565"/>
      <c r="AE1028" s="565"/>
      <c r="AF1028" s="565"/>
      <c r="AG1028" s="565"/>
      <c r="AH1028" s="565"/>
      <c r="AI1028" s="565"/>
      <c r="AJ1028" s="565"/>
      <c r="AK1028" s="565"/>
      <c r="AL1028" s="565"/>
      <c r="AM1028" s="565"/>
      <c r="AN1028" s="566"/>
      <c r="AP1028" s="87" t="s">
        <v>859</v>
      </c>
      <c r="AT1028" s="559" t="str">
        <f t="shared" ca="1" si="203"/>
        <v>N</v>
      </c>
      <c r="AU1028" s="559">
        <f t="shared" si="206"/>
        <v>1019</v>
      </c>
      <c r="AV1028" s="285" t="str">
        <f t="shared" ca="1" si="204"/>
        <v>N1019</v>
      </c>
      <c r="AW1028" s="293">
        <f t="shared" si="201"/>
        <v>7</v>
      </c>
      <c r="AX1028" s="285" t="str">
        <f t="shared" ca="1" si="194"/>
        <v>7. Ownership - Capital Costs</v>
      </c>
      <c r="AY1028" s="293" t="s">
        <v>1570</v>
      </c>
      <c r="AZ1028" s="285" t="s">
        <v>1622</v>
      </c>
      <c r="BA1028" s="285">
        <v>2029</v>
      </c>
      <c r="BB1028" s="285" t="str">
        <f t="shared" ca="1" si="205"/>
        <v>7_N1019_Plant_upgrades_2029</v>
      </c>
      <c r="BC1028" s="285" t="s">
        <v>574</v>
      </c>
      <c r="BD1028" s="285"/>
      <c r="BE1028" s="293" t="str">
        <f t="shared" si="202"/>
        <v>&gt;=0</v>
      </c>
      <c r="BF1028" s="293" t="s">
        <v>84</v>
      </c>
      <c r="BG1028" s="293" t="s">
        <v>84</v>
      </c>
    </row>
    <row r="1029" spans="1:59" ht="13" hidden="1">
      <c r="A1029" s="197"/>
      <c r="B1029" s="150"/>
      <c r="C1029" s="150"/>
      <c r="D1029" s="761"/>
      <c r="E1029" s="565"/>
      <c r="F1029" s="565"/>
      <c r="G1029" s="565"/>
      <c r="H1029" s="565"/>
      <c r="I1029" s="565"/>
      <c r="J1029" s="565"/>
      <c r="K1029" s="565"/>
      <c r="L1029" s="565"/>
      <c r="M1029" s="565"/>
      <c r="N1029" s="565"/>
      <c r="O1029" s="565"/>
      <c r="P1029" s="565"/>
      <c r="Q1029" s="565"/>
      <c r="R1029" s="565"/>
      <c r="S1029" s="565"/>
      <c r="T1029" s="565"/>
      <c r="U1029" s="565"/>
      <c r="V1029" s="565"/>
      <c r="W1029" s="565"/>
      <c r="X1029" s="565"/>
      <c r="Y1029" s="565"/>
      <c r="Z1029" s="565"/>
      <c r="AA1029" s="565"/>
      <c r="AB1029" s="565"/>
      <c r="AC1029" s="565"/>
      <c r="AD1029" s="565"/>
      <c r="AE1029" s="565"/>
      <c r="AF1029" s="565"/>
      <c r="AG1029" s="565"/>
      <c r="AH1029" s="565"/>
      <c r="AI1029" s="565"/>
      <c r="AJ1029" s="565"/>
      <c r="AK1029" s="565"/>
      <c r="AL1029" s="565"/>
      <c r="AM1029" s="565"/>
      <c r="AN1029" s="566"/>
      <c r="AP1029" s="87" t="s">
        <v>859</v>
      </c>
      <c r="AT1029" s="559" t="str">
        <f t="shared" ca="1" si="203"/>
        <v>O</v>
      </c>
      <c r="AU1029" s="559">
        <f t="shared" si="206"/>
        <v>1019</v>
      </c>
      <c r="AV1029" s="285" t="str">
        <f t="shared" ca="1" si="204"/>
        <v>O1019</v>
      </c>
      <c r="AW1029" s="293">
        <f t="shared" si="201"/>
        <v>7</v>
      </c>
      <c r="AX1029" s="285" t="str">
        <f t="shared" ca="1" si="194"/>
        <v>7. Ownership - Capital Costs</v>
      </c>
      <c r="AY1029" s="293" t="s">
        <v>1570</v>
      </c>
      <c r="AZ1029" s="285" t="s">
        <v>1622</v>
      </c>
      <c r="BA1029" s="285">
        <v>2030</v>
      </c>
      <c r="BB1029" s="285" t="str">
        <f t="shared" ca="1" si="205"/>
        <v>7_O1019_Plant_upgrades_2030</v>
      </c>
      <c r="BC1029" s="285" t="s">
        <v>574</v>
      </c>
      <c r="BD1029" s="285"/>
      <c r="BE1029" s="293" t="str">
        <f t="shared" si="202"/>
        <v>&gt;=0</v>
      </c>
      <c r="BF1029" s="293" t="s">
        <v>84</v>
      </c>
      <c r="BG1029" s="293" t="s">
        <v>84</v>
      </c>
    </row>
    <row r="1030" spans="1:59" ht="13" hidden="1">
      <c r="A1030" s="197"/>
      <c r="B1030" s="150"/>
      <c r="C1030" s="150"/>
      <c r="D1030" s="761"/>
      <c r="E1030" s="565"/>
      <c r="F1030" s="565"/>
      <c r="G1030" s="565"/>
      <c r="H1030" s="565"/>
      <c r="I1030" s="565"/>
      <c r="J1030" s="565"/>
      <c r="K1030" s="565"/>
      <c r="L1030" s="565"/>
      <c r="M1030" s="565"/>
      <c r="N1030" s="565"/>
      <c r="O1030" s="565"/>
      <c r="P1030" s="565"/>
      <c r="Q1030" s="565"/>
      <c r="R1030" s="565"/>
      <c r="S1030" s="565"/>
      <c r="T1030" s="565"/>
      <c r="U1030" s="565"/>
      <c r="V1030" s="565"/>
      <c r="W1030" s="565"/>
      <c r="X1030" s="565"/>
      <c r="Y1030" s="565"/>
      <c r="Z1030" s="565"/>
      <c r="AA1030" s="565"/>
      <c r="AB1030" s="565"/>
      <c r="AC1030" s="565"/>
      <c r="AD1030" s="565"/>
      <c r="AE1030" s="565"/>
      <c r="AF1030" s="565"/>
      <c r="AG1030" s="565"/>
      <c r="AH1030" s="565"/>
      <c r="AI1030" s="565"/>
      <c r="AJ1030" s="565"/>
      <c r="AK1030" s="565"/>
      <c r="AL1030" s="565"/>
      <c r="AM1030" s="565"/>
      <c r="AN1030" s="566"/>
      <c r="AP1030" s="87" t="s">
        <v>859</v>
      </c>
      <c r="AT1030" s="559" t="str">
        <f t="shared" ca="1" si="203"/>
        <v>P</v>
      </c>
      <c r="AU1030" s="559">
        <f t="shared" si="206"/>
        <v>1019</v>
      </c>
      <c r="AV1030" s="285" t="str">
        <f t="shared" ca="1" si="204"/>
        <v>P1019</v>
      </c>
      <c r="AW1030" s="293">
        <f t="shared" si="201"/>
        <v>7</v>
      </c>
      <c r="AX1030" s="285" t="str">
        <f t="shared" ca="1" si="194"/>
        <v>7. Ownership - Capital Costs</v>
      </c>
      <c r="AY1030" s="293" t="s">
        <v>1570</v>
      </c>
      <c r="AZ1030" s="285" t="s">
        <v>1622</v>
      </c>
      <c r="BA1030" s="285">
        <v>2031</v>
      </c>
      <c r="BB1030" s="285" t="str">
        <f t="shared" ca="1" si="205"/>
        <v>7_P1019_Plant_upgrades_2031</v>
      </c>
      <c r="BC1030" s="285" t="s">
        <v>574</v>
      </c>
      <c r="BD1030" s="285"/>
      <c r="BE1030" s="293" t="str">
        <f t="shared" si="202"/>
        <v>&gt;=0</v>
      </c>
      <c r="BF1030" s="293" t="s">
        <v>84</v>
      </c>
      <c r="BG1030" s="293" t="s">
        <v>84</v>
      </c>
    </row>
    <row r="1031" spans="1:59" ht="13" hidden="1">
      <c r="A1031" s="197"/>
      <c r="B1031" s="150"/>
      <c r="C1031" s="150"/>
      <c r="D1031" s="761"/>
      <c r="E1031" s="565"/>
      <c r="F1031" s="565"/>
      <c r="G1031" s="565"/>
      <c r="H1031" s="565"/>
      <c r="I1031" s="565"/>
      <c r="J1031" s="565"/>
      <c r="K1031" s="565"/>
      <c r="L1031" s="565"/>
      <c r="M1031" s="565"/>
      <c r="N1031" s="565"/>
      <c r="O1031" s="565"/>
      <c r="P1031" s="565"/>
      <c r="Q1031" s="565"/>
      <c r="R1031" s="565"/>
      <c r="S1031" s="565"/>
      <c r="T1031" s="565"/>
      <c r="U1031" s="565"/>
      <c r="V1031" s="565"/>
      <c r="W1031" s="565"/>
      <c r="X1031" s="565"/>
      <c r="Y1031" s="565"/>
      <c r="Z1031" s="565"/>
      <c r="AA1031" s="565"/>
      <c r="AB1031" s="565"/>
      <c r="AC1031" s="565"/>
      <c r="AD1031" s="565"/>
      <c r="AE1031" s="565"/>
      <c r="AF1031" s="565"/>
      <c r="AG1031" s="565"/>
      <c r="AH1031" s="565"/>
      <c r="AI1031" s="565"/>
      <c r="AJ1031" s="565"/>
      <c r="AK1031" s="565"/>
      <c r="AL1031" s="565"/>
      <c r="AM1031" s="565"/>
      <c r="AN1031" s="566"/>
      <c r="AP1031" s="87" t="s">
        <v>859</v>
      </c>
      <c r="AT1031" s="559" t="str">
        <f t="shared" ca="1" si="203"/>
        <v>Q</v>
      </c>
      <c r="AU1031" s="559">
        <f t="shared" si="206"/>
        <v>1019</v>
      </c>
      <c r="AV1031" s="285" t="str">
        <f t="shared" ca="1" si="204"/>
        <v>Q1019</v>
      </c>
      <c r="AW1031" s="293">
        <f t="shared" si="201"/>
        <v>7</v>
      </c>
      <c r="AX1031" s="285" t="str">
        <f t="shared" ref="AX1031:AX1054" ca="1" si="207">MID(CELL("filename",AW1031),FIND("]",CELL("filename",AW1031))+1,256)</f>
        <v>7. Ownership - Capital Costs</v>
      </c>
      <c r="AY1031" s="293" t="s">
        <v>1570</v>
      </c>
      <c r="AZ1031" s="285" t="s">
        <v>1622</v>
      </c>
      <c r="BA1031" s="285">
        <v>2032</v>
      </c>
      <c r="BB1031" s="285" t="str">
        <f t="shared" ca="1" si="205"/>
        <v>7_Q1019_Plant_upgrades_2032</v>
      </c>
      <c r="BC1031" s="285" t="s">
        <v>574</v>
      </c>
      <c r="BD1031" s="285"/>
      <c r="BE1031" s="293" t="str">
        <f t="shared" si="202"/>
        <v>&gt;=0</v>
      </c>
      <c r="BF1031" s="293" t="s">
        <v>84</v>
      </c>
      <c r="BG1031" s="293" t="s">
        <v>84</v>
      </c>
    </row>
    <row r="1032" spans="1:59" ht="13" hidden="1">
      <c r="A1032" s="197"/>
      <c r="B1032" s="150"/>
      <c r="C1032" s="150"/>
      <c r="D1032" s="761"/>
      <c r="E1032" s="565"/>
      <c r="F1032" s="565"/>
      <c r="G1032" s="565"/>
      <c r="H1032" s="565"/>
      <c r="I1032" s="565"/>
      <c r="J1032" s="565"/>
      <c r="K1032" s="565"/>
      <c r="L1032" s="565"/>
      <c r="M1032" s="565"/>
      <c r="N1032" s="565"/>
      <c r="O1032" s="565"/>
      <c r="P1032" s="565"/>
      <c r="Q1032" s="565"/>
      <c r="R1032" s="565"/>
      <c r="S1032" s="565"/>
      <c r="T1032" s="565"/>
      <c r="U1032" s="565"/>
      <c r="V1032" s="565"/>
      <c r="W1032" s="565"/>
      <c r="X1032" s="565"/>
      <c r="Y1032" s="565"/>
      <c r="Z1032" s="565"/>
      <c r="AA1032" s="565"/>
      <c r="AB1032" s="565"/>
      <c r="AC1032" s="565"/>
      <c r="AD1032" s="565"/>
      <c r="AE1032" s="565"/>
      <c r="AF1032" s="565"/>
      <c r="AG1032" s="565"/>
      <c r="AH1032" s="565"/>
      <c r="AI1032" s="565"/>
      <c r="AJ1032" s="565"/>
      <c r="AK1032" s="565"/>
      <c r="AL1032" s="565"/>
      <c r="AM1032" s="565"/>
      <c r="AN1032" s="566"/>
      <c r="AP1032" s="87" t="s">
        <v>859</v>
      </c>
      <c r="AT1032" s="559" t="str">
        <f t="shared" ca="1" si="203"/>
        <v>R</v>
      </c>
      <c r="AU1032" s="559">
        <f t="shared" si="206"/>
        <v>1019</v>
      </c>
      <c r="AV1032" s="285" t="str">
        <f t="shared" ca="1" si="204"/>
        <v>R1019</v>
      </c>
      <c r="AW1032" s="293">
        <f t="shared" si="201"/>
        <v>7</v>
      </c>
      <c r="AX1032" s="285" t="str">
        <f t="shared" ca="1" si="207"/>
        <v>7. Ownership - Capital Costs</v>
      </c>
      <c r="AY1032" s="293" t="s">
        <v>1570</v>
      </c>
      <c r="AZ1032" s="285" t="s">
        <v>1622</v>
      </c>
      <c r="BA1032" s="285">
        <v>2033</v>
      </c>
      <c r="BB1032" s="285" t="str">
        <f t="shared" ca="1" si="205"/>
        <v>7_R1019_Plant_upgrades_2033</v>
      </c>
      <c r="BC1032" s="285" t="s">
        <v>574</v>
      </c>
      <c r="BD1032" s="285"/>
      <c r="BE1032" s="293" t="str">
        <f t="shared" si="202"/>
        <v>&gt;=0</v>
      </c>
      <c r="BF1032" s="293" t="s">
        <v>84</v>
      </c>
      <c r="BG1032" s="293" t="s">
        <v>84</v>
      </c>
    </row>
    <row r="1033" spans="1:59" ht="13" hidden="1">
      <c r="A1033" s="197"/>
      <c r="B1033" s="150"/>
      <c r="C1033" s="150"/>
      <c r="D1033" s="761"/>
      <c r="E1033" s="565"/>
      <c r="F1033" s="565"/>
      <c r="G1033" s="565"/>
      <c r="H1033" s="565"/>
      <c r="I1033" s="565"/>
      <c r="J1033" s="565"/>
      <c r="K1033" s="565"/>
      <c r="L1033" s="565"/>
      <c r="M1033" s="565"/>
      <c r="N1033" s="565"/>
      <c r="O1033" s="565"/>
      <c r="P1033" s="565"/>
      <c r="Q1033" s="565"/>
      <c r="R1033" s="565"/>
      <c r="S1033" s="565"/>
      <c r="T1033" s="565"/>
      <c r="U1033" s="565"/>
      <c r="V1033" s="565"/>
      <c r="W1033" s="565"/>
      <c r="X1033" s="565"/>
      <c r="Y1033" s="565"/>
      <c r="Z1033" s="565"/>
      <c r="AA1033" s="565"/>
      <c r="AB1033" s="565"/>
      <c r="AC1033" s="565"/>
      <c r="AD1033" s="565"/>
      <c r="AE1033" s="565"/>
      <c r="AF1033" s="565"/>
      <c r="AG1033" s="565"/>
      <c r="AH1033" s="565"/>
      <c r="AI1033" s="565"/>
      <c r="AJ1033" s="565"/>
      <c r="AK1033" s="565"/>
      <c r="AL1033" s="565"/>
      <c r="AM1033" s="565"/>
      <c r="AN1033" s="566"/>
      <c r="AP1033" s="87" t="s">
        <v>859</v>
      </c>
      <c r="AT1033" s="559" t="str">
        <f t="shared" ca="1" si="203"/>
        <v>S</v>
      </c>
      <c r="AU1033" s="559">
        <f t="shared" si="206"/>
        <v>1019</v>
      </c>
      <c r="AV1033" s="285" t="str">
        <f t="shared" ca="1" si="204"/>
        <v>S1019</v>
      </c>
      <c r="AW1033" s="293">
        <f t="shared" si="201"/>
        <v>7</v>
      </c>
      <c r="AX1033" s="285" t="str">
        <f t="shared" ca="1" si="207"/>
        <v>7. Ownership - Capital Costs</v>
      </c>
      <c r="AY1033" s="293" t="s">
        <v>1570</v>
      </c>
      <c r="AZ1033" s="285" t="s">
        <v>1622</v>
      </c>
      <c r="BA1033" s="285">
        <v>2034</v>
      </c>
      <c r="BB1033" s="285" t="str">
        <f t="shared" ca="1" si="205"/>
        <v>7_S1019_Plant_upgrades_2034</v>
      </c>
      <c r="BC1033" s="285" t="s">
        <v>574</v>
      </c>
      <c r="BD1033" s="285"/>
      <c r="BE1033" s="293" t="str">
        <f t="shared" si="202"/>
        <v>&gt;=0</v>
      </c>
      <c r="BF1033" s="293" t="s">
        <v>84</v>
      </c>
      <c r="BG1033" s="293" t="s">
        <v>84</v>
      </c>
    </row>
    <row r="1034" spans="1:59" ht="13" hidden="1">
      <c r="A1034" s="197"/>
      <c r="B1034" s="150"/>
      <c r="C1034" s="150"/>
      <c r="D1034" s="761"/>
      <c r="E1034" s="565"/>
      <c r="F1034" s="565"/>
      <c r="G1034" s="565"/>
      <c r="H1034" s="565"/>
      <c r="I1034" s="565"/>
      <c r="J1034" s="565"/>
      <c r="K1034" s="565"/>
      <c r="L1034" s="565"/>
      <c r="M1034" s="565"/>
      <c r="N1034" s="565"/>
      <c r="O1034" s="565"/>
      <c r="P1034" s="565"/>
      <c r="Q1034" s="565"/>
      <c r="R1034" s="565"/>
      <c r="S1034" s="565"/>
      <c r="T1034" s="565"/>
      <c r="U1034" s="565"/>
      <c r="V1034" s="565"/>
      <c r="W1034" s="565"/>
      <c r="X1034" s="565"/>
      <c r="Y1034" s="565"/>
      <c r="Z1034" s="565"/>
      <c r="AA1034" s="565"/>
      <c r="AB1034" s="565"/>
      <c r="AC1034" s="565"/>
      <c r="AD1034" s="565"/>
      <c r="AE1034" s="565"/>
      <c r="AF1034" s="565"/>
      <c r="AG1034" s="565"/>
      <c r="AH1034" s="565"/>
      <c r="AI1034" s="565"/>
      <c r="AJ1034" s="565"/>
      <c r="AK1034" s="565"/>
      <c r="AL1034" s="565"/>
      <c r="AM1034" s="565"/>
      <c r="AN1034" s="566"/>
      <c r="AP1034" s="87" t="s">
        <v>859</v>
      </c>
      <c r="AT1034" s="559" t="str">
        <f t="shared" ca="1" si="203"/>
        <v>T</v>
      </c>
      <c r="AU1034" s="559">
        <f t="shared" si="206"/>
        <v>1019</v>
      </c>
      <c r="AV1034" s="285" t="str">
        <f t="shared" ca="1" si="204"/>
        <v>T1019</v>
      </c>
      <c r="AW1034" s="293">
        <f t="shared" si="201"/>
        <v>7</v>
      </c>
      <c r="AX1034" s="285" t="str">
        <f t="shared" ca="1" si="207"/>
        <v>7. Ownership - Capital Costs</v>
      </c>
      <c r="AY1034" s="293" t="s">
        <v>1570</v>
      </c>
      <c r="AZ1034" s="285" t="s">
        <v>1622</v>
      </c>
      <c r="BA1034" s="285">
        <v>2035</v>
      </c>
      <c r="BB1034" s="285" t="str">
        <f t="shared" ca="1" si="205"/>
        <v>7_T1019_Plant_upgrades_2035</v>
      </c>
      <c r="BC1034" s="285" t="s">
        <v>574</v>
      </c>
      <c r="BD1034" s="285"/>
      <c r="BE1034" s="293" t="str">
        <f t="shared" si="202"/>
        <v>&gt;=0</v>
      </c>
      <c r="BF1034" s="293" t="s">
        <v>84</v>
      </c>
      <c r="BG1034" s="293" t="s">
        <v>84</v>
      </c>
    </row>
    <row r="1035" spans="1:59" ht="13" hidden="1">
      <c r="A1035" s="197"/>
      <c r="B1035" s="150"/>
      <c r="C1035" s="150"/>
      <c r="D1035" s="761"/>
      <c r="E1035" s="565"/>
      <c r="F1035" s="565"/>
      <c r="G1035" s="565"/>
      <c r="H1035" s="565"/>
      <c r="I1035" s="565"/>
      <c r="J1035" s="565"/>
      <c r="K1035" s="565"/>
      <c r="L1035" s="565"/>
      <c r="M1035" s="565"/>
      <c r="N1035" s="565"/>
      <c r="O1035" s="565"/>
      <c r="P1035" s="565"/>
      <c r="Q1035" s="565"/>
      <c r="R1035" s="565"/>
      <c r="S1035" s="565"/>
      <c r="T1035" s="565"/>
      <c r="U1035" s="565"/>
      <c r="V1035" s="565"/>
      <c r="W1035" s="565"/>
      <c r="X1035" s="565"/>
      <c r="Y1035" s="565"/>
      <c r="Z1035" s="565"/>
      <c r="AA1035" s="565"/>
      <c r="AB1035" s="565"/>
      <c r="AC1035" s="565"/>
      <c r="AD1035" s="565"/>
      <c r="AE1035" s="565"/>
      <c r="AF1035" s="565"/>
      <c r="AG1035" s="565"/>
      <c r="AH1035" s="565"/>
      <c r="AI1035" s="565"/>
      <c r="AJ1035" s="565"/>
      <c r="AK1035" s="565"/>
      <c r="AL1035" s="565"/>
      <c r="AM1035" s="565"/>
      <c r="AN1035" s="566"/>
      <c r="AP1035" s="87" t="s">
        <v>859</v>
      </c>
      <c r="AT1035" s="559" t="str">
        <f t="shared" ca="1" si="203"/>
        <v>U</v>
      </c>
      <c r="AU1035" s="559">
        <f t="shared" si="206"/>
        <v>1019</v>
      </c>
      <c r="AV1035" s="285" t="str">
        <f t="shared" ca="1" si="204"/>
        <v>U1019</v>
      </c>
      <c r="AW1035" s="293">
        <f t="shared" si="201"/>
        <v>7</v>
      </c>
      <c r="AX1035" s="285" t="str">
        <f t="shared" ca="1" si="207"/>
        <v>7. Ownership - Capital Costs</v>
      </c>
      <c r="AY1035" s="293" t="s">
        <v>1570</v>
      </c>
      <c r="AZ1035" s="285" t="s">
        <v>1622</v>
      </c>
      <c r="BA1035" s="285">
        <v>2036</v>
      </c>
      <c r="BB1035" s="285" t="str">
        <f t="shared" ca="1" si="205"/>
        <v>7_U1019_Plant_upgrades_2036</v>
      </c>
      <c r="BC1035" s="285" t="s">
        <v>574</v>
      </c>
      <c r="BD1035" s="285"/>
      <c r="BE1035" s="293" t="str">
        <f t="shared" si="202"/>
        <v>&gt;=0</v>
      </c>
      <c r="BF1035" s="293" t="s">
        <v>84</v>
      </c>
      <c r="BG1035" s="293" t="s">
        <v>84</v>
      </c>
    </row>
    <row r="1036" spans="1:59" ht="13" hidden="1">
      <c r="A1036" s="197"/>
      <c r="B1036" s="150"/>
      <c r="C1036" s="150"/>
      <c r="D1036" s="761"/>
      <c r="E1036" s="565"/>
      <c r="F1036" s="565"/>
      <c r="G1036" s="565"/>
      <c r="H1036" s="565"/>
      <c r="I1036" s="565"/>
      <c r="J1036" s="565"/>
      <c r="K1036" s="565"/>
      <c r="L1036" s="565"/>
      <c r="M1036" s="565"/>
      <c r="N1036" s="565"/>
      <c r="O1036" s="565"/>
      <c r="P1036" s="565"/>
      <c r="Q1036" s="565"/>
      <c r="R1036" s="565"/>
      <c r="S1036" s="565"/>
      <c r="T1036" s="565"/>
      <c r="U1036" s="565"/>
      <c r="V1036" s="565"/>
      <c r="W1036" s="565"/>
      <c r="X1036" s="565"/>
      <c r="Y1036" s="565"/>
      <c r="Z1036" s="565"/>
      <c r="AA1036" s="565"/>
      <c r="AB1036" s="565"/>
      <c r="AC1036" s="565"/>
      <c r="AD1036" s="565"/>
      <c r="AE1036" s="565"/>
      <c r="AF1036" s="565"/>
      <c r="AG1036" s="565"/>
      <c r="AH1036" s="565"/>
      <c r="AI1036" s="565"/>
      <c r="AJ1036" s="565"/>
      <c r="AK1036" s="565"/>
      <c r="AL1036" s="565"/>
      <c r="AM1036" s="565"/>
      <c r="AN1036" s="566"/>
      <c r="AP1036" s="87" t="s">
        <v>859</v>
      </c>
      <c r="AT1036" s="559" t="str">
        <f t="shared" ca="1" si="203"/>
        <v>V</v>
      </c>
      <c r="AU1036" s="559">
        <f t="shared" si="206"/>
        <v>1019</v>
      </c>
      <c r="AV1036" s="285" t="str">
        <f t="shared" ca="1" si="204"/>
        <v>V1019</v>
      </c>
      <c r="AW1036" s="293">
        <f t="shared" si="201"/>
        <v>7</v>
      </c>
      <c r="AX1036" s="285" t="str">
        <f t="shared" ca="1" si="207"/>
        <v>7. Ownership - Capital Costs</v>
      </c>
      <c r="AY1036" s="293" t="s">
        <v>1570</v>
      </c>
      <c r="AZ1036" s="285" t="s">
        <v>1622</v>
      </c>
      <c r="BA1036" s="285">
        <v>2037</v>
      </c>
      <c r="BB1036" s="285" t="str">
        <f t="shared" ca="1" si="205"/>
        <v>7_V1019_Plant_upgrades_2037</v>
      </c>
      <c r="BC1036" s="285" t="s">
        <v>574</v>
      </c>
      <c r="BD1036" s="285"/>
      <c r="BE1036" s="293" t="str">
        <f t="shared" si="202"/>
        <v>&gt;=0</v>
      </c>
      <c r="BF1036" s="293" t="s">
        <v>84</v>
      </c>
      <c r="BG1036" s="293" t="s">
        <v>84</v>
      </c>
    </row>
    <row r="1037" spans="1:59" ht="13" hidden="1">
      <c r="A1037" s="197"/>
      <c r="B1037" s="150"/>
      <c r="C1037" s="150"/>
      <c r="D1037" s="761"/>
      <c r="E1037" s="565"/>
      <c r="F1037" s="565"/>
      <c r="G1037" s="565"/>
      <c r="H1037" s="565"/>
      <c r="I1037" s="565"/>
      <c r="J1037" s="565"/>
      <c r="K1037" s="565"/>
      <c r="L1037" s="565"/>
      <c r="M1037" s="565"/>
      <c r="N1037" s="565"/>
      <c r="O1037" s="565"/>
      <c r="P1037" s="565"/>
      <c r="Q1037" s="565"/>
      <c r="R1037" s="565"/>
      <c r="S1037" s="565"/>
      <c r="T1037" s="565"/>
      <c r="U1037" s="565"/>
      <c r="V1037" s="565"/>
      <c r="W1037" s="565"/>
      <c r="X1037" s="565"/>
      <c r="Y1037" s="565"/>
      <c r="Z1037" s="565"/>
      <c r="AA1037" s="565"/>
      <c r="AB1037" s="565"/>
      <c r="AC1037" s="565"/>
      <c r="AD1037" s="565"/>
      <c r="AE1037" s="565"/>
      <c r="AF1037" s="565"/>
      <c r="AG1037" s="565"/>
      <c r="AH1037" s="565"/>
      <c r="AI1037" s="565"/>
      <c r="AJ1037" s="565"/>
      <c r="AK1037" s="565"/>
      <c r="AL1037" s="565"/>
      <c r="AM1037" s="565"/>
      <c r="AN1037" s="566"/>
      <c r="AP1037" s="87" t="s">
        <v>859</v>
      </c>
      <c r="AT1037" s="559" t="str">
        <f t="shared" ca="1" si="203"/>
        <v>W</v>
      </c>
      <c r="AU1037" s="559">
        <f t="shared" si="206"/>
        <v>1019</v>
      </c>
      <c r="AV1037" s="285" t="str">
        <f t="shared" ca="1" si="204"/>
        <v>W1019</v>
      </c>
      <c r="AW1037" s="293">
        <f t="shared" si="201"/>
        <v>7</v>
      </c>
      <c r="AX1037" s="285" t="str">
        <f t="shared" ca="1" si="207"/>
        <v>7. Ownership - Capital Costs</v>
      </c>
      <c r="AY1037" s="293" t="s">
        <v>1570</v>
      </c>
      <c r="AZ1037" s="285" t="s">
        <v>1622</v>
      </c>
      <c r="BA1037" s="285">
        <v>2038</v>
      </c>
      <c r="BB1037" s="285" t="str">
        <f t="shared" ca="1" si="205"/>
        <v>7_W1019_Plant_upgrades_2038</v>
      </c>
      <c r="BC1037" s="285" t="s">
        <v>574</v>
      </c>
      <c r="BD1037" s="285"/>
      <c r="BE1037" s="293" t="str">
        <f t="shared" si="202"/>
        <v>&gt;=0</v>
      </c>
      <c r="BF1037" s="293" t="s">
        <v>84</v>
      </c>
      <c r="BG1037" s="293" t="s">
        <v>84</v>
      </c>
    </row>
    <row r="1038" spans="1:59" ht="13" hidden="1">
      <c r="A1038" s="197"/>
      <c r="B1038" s="150"/>
      <c r="C1038" s="150"/>
      <c r="D1038" s="761"/>
      <c r="E1038" s="565"/>
      <c r="F1038" s="565"/>
      <c r="G1038" s="565"/>
      <c r="H1038" s="565"/>
      <c r="I1038" s="565"/>
      <c r="J1038" s="565"/>
      <c r="K1038" s="565"/>
      <c r="L1038" s="565"/>
      <c r="M1038" s="565"/>
      <c r="N1038" s="565"/>
      <c r="O1038" s="565"/>
      <c r="P1038" s="565"/>
      <c r="Q1038" s="565"/>
      <c r="R1038" s="565"/>
      <c r="S1038" s="565"/>
      <c r="T1038" s="565"/>
      <c r="U1038" s="565"/>
      <c r="V1038" s="565"/>
      <c r="W1038" s="565"/>
      <c r="X1038" s="565"/>
      <c r="Y1038" s="565"/>
      <c r="Z1038" s="565"/>
      <c r="AA1038" s="565"/>
      <c r="AB1038" s="565"/>
      <c r="AC1038" s="565"/>
      <c r="AD1038" s="565"/>
      <c r="AE1038" s="565"/>
      <c r="AF1038" s="565"/>
      <c r="AG1038" s="565"/>
      <c r="AH1038" s="565"/>
      <c r="AI1038" s="565"/>
      <c r="AJ1038" s="565"/>
      <c r="AK1038" s="565"/>
      <c r="AL1038" s="565"/>
      <c r="AM1038" s="565"/>
      <c r="AN1038" s="566"/>
      <c r="AP1038" s="87" t="s">
        <v>859</v>
      </c>
      <c r="AT1038" s="559" t="str">
        <f t="shared" ca="1" si="203"/>
        <v>X</v>
      </c>
      <c r="AU1038" s="559">
        <f t="shared" si="206"/>
        <v>1019</v>
      </c>
      <c r="AV1038" s="285" t="str">
        <f t="shared" ca="1" si="204"/>
        <v>X1019</v>
      </c>
      <c r="AW1038" s="293">
        <f t="shared" si="201"/>
        <v>7</v>
      </c>
      <c r="AX1038" s="285" t="str">
        <f t="shared" ca="1" si="207"/>
        <v>7. Ownership - Capital Costs</v>
      </c>
      <c r="AY1038" s="293" t="s">
        <v>1570</v>
      </c>
      <c r="AZ1038" s="285" t="s">
        <v>1622</v>
      </c>
      <c r="BA1038" s="285">
        <v>2039</v>
      </c>
      <c r="BB1038" s="285" t="str">
        <f t="shared" ca="1" si="205"/>
        <v>7_X1019_Plant_upgrades_2039</v>
      </c>
      <c r="BC1038" s="285" t="s">
        <v>574</v>
      </c>
      <c r="BD1038" s="285"/>
      <c r="BE1038" s="293" t="str">
        <f t="shared" si="202"/>
        <v>&gt;=0</v>
      </c>
      <c r="BF1038" s="293" t="s">
        <v>84</v>
      </c>
      <c r="BG1038" s="293" t="s">
        <v>84</v>
      </c>
    </row>
    <row r="1039" spans="1:59" ht="13" hidden="1">
      <c r="A1039" s="197"/>
      <c r="B1039" s="150"/>
      <c r="C1039" s="150"/>
      <c r="D1039" s="761"/>
      <c r="E1039" s="565"/>
      <c r="F1039" s="565"/>
      <c r="G1039" s="565"/>
      <c r="H1039" s="565"/>
      <c r="I1039" s="565"/>
      <c r="J1039" s="565"/>
      <c r="K1039" s="565"/>
      <c r="L1039" s="565"/>
      <c r="M1039" s="565"/>
      <c r="N1039" s="565"/>
      <c r="O1039" s="565"/>
      <c r="P1039" s="565"/>
      <c r="Q1039" s="565"/>
      <c r="R1039" s="565"/>
      <c r="S1039" s="565"/>
      <c r="T1039" s="565"/>
      <c r="U1039" s="565"/>
      <c r="V1039" s="565"/>
      <c r="W1039" s="565"/>
      <c r="X1039" s="565"/>
      <c r="Y1039" s="565"/>
      <c r="Z1039" s="565"/>
      <c r="AA1039" s="565"/>
      <c r="AB1039" s="565"/>
      <c r="AC1039" s="565"/>
      <c r="AD1039" s="565"/>
      <c r="AE1039" s="565"/>
      <c r="AF1039" s="565"/>
      <c r="AG1039" s="565"/>
      <c r="AH1039" s="565"/>
      <c r="AI1039" s="565"/>
      <c r="AJ1039" s="565"/>
      <c r="AK1039" s="565"/>
      <c r="AL1039" s="565"/>
      <c r="AM1039" s="565"/>
      <c r="AN1039" s="566"/>
      <c r="AP1039" s="87" t="s">
        <v>859</v>
      </c>
      <c r="AT1039" s="559" t="str">
        <f t="shared" ca="1" si="203"/>
        <v>Y</v>
      </c>
      <c r="AU1039" s="559">
        <f t="shared" si="206"/>
        <v>1019</v>
      </c>
      <c r="AV1039" s="285" t="str">
        <f t="shared" ca="1" si="204"/>
        <v>Y1019</v>
      </c>
      <c r="AW1039" s="293">
        <f t="shared" si="201"/>
        <v>7</v>
      </c>
      <c r="AX1039" s="285" t="str">
        <f t="shared" ca="1" si="207"/>
        <v>7. Ownership - Capital Costs</v>
      </c>
      <c r="AY1039" s="293" t="s">
        <v>1570</v>
      </c>
      <c r="AZ1039" s="285" t="s">
        <v>1622</v>
      </c>
      <c r="BA1039" s="285">
        <v>2040</v>
      </c>
      <c r="BB1039" s="285" t="str">
        <f t="shared" ca="1" si="205"/>
        <v>7_Y1019_Plant_upgrades_2040</v>
      </c>
      <c r="BC1039" s="285" t="s">
        <v>574</v>
      </c>
      <c r="BD1039" s="285"/>
      <c r="BE1039" s="293" t="str">
        <f t="shared" si="202"/>
        <v>&gt;=0</v>
      </c>
      <c r="BF1039" s="293" t="s">
        <v>84</v>
      </c>
      <c r="BG1039" s="293" t="s">
        <v>84</v>
      </c>
    </row>
    <row r="1040" spans="1:59" ht="13" hidden="1">
      <c r="A1040" s="197"/>
      <c r="B1040" s="150"/>
      <c r="C1040" s="150"/>
      <c r="D1040" s="761"/>
      <c r="E1040" s="565"/>
      <c r="F1040" s="565"/>
      <c r="G1040" s="565"/>
      <c r="H1040" s="565"/>
      <c r="I1040" s="565"/>
      <c r="J1040" s="565"/>
      <c r="K1040" s="565"/>
      <c r="L1040" s="565"/>
      <c r="M1040" s="565"/>
      <c r="N1040" s="565"/>
      <c r="O1040" s="565"/>
      <c r="P1040" s="565"/>
      <c r="Q1040" s="565"/>
      <c r="R1040" s="565"/>
      <c r="S1040" s="565"/>
      <c r="T1040" s="565"/>
      <c r="U1040" s="565"/>
      <c r="V1040" s="565"/>
      <c r="W1040" s="565"/>
      <c r="X1040" s="565"/>
      <c r="Y1040" s="565"/>
      <c r="Z1040" s="565"/>
      <c r="AA1040" s="565"/>
      <c r="AB1040" s="565"/>
      <c r="AC1040" s="565"/>
      <c r="AD1040" s="565"/>
      <c r="AE1040" s="565"/>
      <c r="AF1040" s="565"/>
      <c r="AG1040" s="565"/>
      <c r="AH1040" s="565"/>
      <c r="AI1040" s="565"/>
      <c r="AJ1040" s="565"/>
      <c r="AK1040" s="565"/>
      <c r="AL1040" s="565"/>
      <c r="AM1040" s="565"/>
      <c r="AN1040" s="566"/>
      <c r="AP1040" s="87" t="s">
        <v>859</v>
      </c>
      <c r="AT1040" s="559" t="str">
        <f t="shared" ca="1" si="203"/>
        <v>Z</v>
      </c>
      <c r="AU1040" s="559">
        <f t="shared" si="206"/>
        <v>1019</v>
      </c>
      <c r="AV1040" s="285" t="str">
        <f t="shared" ca="1" si="204"/>
        <v>Z1019</v>
      </c>
      <c r="AW1040" s="293">
        <f t="shared" si="201"/>
        <v>7</v>
      </c>
      <c r="AX1040" s="285" t="str">
        <f t="shared" ca="1" si="207"/>
        <v>7. Ownership - Capital Costs</v>
      </c>
      <c r="AY1040" s="293" t="s">
        <v>1570</v>
      </c>
      <c r="AZ1040" s="285" t="s">
        <v>1622</v>
      </c>
      <c r="BA1040" s="285">
        <v>2041</v>
      </c>
      <c r="BB1040" s="285" t="str">
        <f t="shared" ca="1" si="205"/>
        <v>7_Z1019_Plant_upgrades_2041</v>
      </c>
      <c r="BC1040" s="285" t="s">
        <v>574</v>
      </c>
      <c r="BD1040" s="285"/>
      <c r="BE1040" s="293" t="str">
        <f t="shared" si="202"/>
        <v>&gt;=0</v>
      </c>
      <c r="BF1040" s="293" t="s">
        <v>84</v>
      </c>
      <c r="BG1040" s="293" t="s">
        <v>84</v>
      </c>
    </row>
    <row r="1041" spans="1:68" ht="13" hidden="1">
      <c r="A1041" s="197"/>
      <c r="B1041" s="150"/>
      <c r="C1041" s="150"/>
      <c r="D1041" s="761"/>
      <c r="E1041" s="565"/>
      <c r="F1041" s="565"/>
      <c r="G1041" s="565"/>
      <c r="H1041" s="565"/>
      <c r="I1041" s="565"/>
      <c r="J1041" s="565"/>
      <c r="K1041" s="565"/>
      <c r="L1041" s="565"/>
      <c r="M1041" s="565"/>
      <c r="N1041" s="565"/>
      <c r="O1041" s="565"/>
      <c r="P1041" s="565"/>
      <c r="Q1041" s="565"/>
      <c r="R1041" s="565"/>
      <c r="S1041" s="565"/>
      <c r="T1041" s="565"/>
      <c r="U1041" s="565"/>
      <c r="V1041" s="565"/>
      <c r="W1041" s="565"/>
      <c r="X1041" s="565"/>
      <c r="Y1041" s="565"/>
      <c r="Z1041" s="565"/>
      <c r="AA1041" s="565"/>
      <c r="AB1041" s="565"/>
      <c r="AC1041" s="565"/>
      <c r="AD1041" s="565"/>
      <c r="AE1041" s="565"/>
      <c r="AF1041" s="565"/>
      <c r="AG1041" s="565"/>
      <c r="AH1041" s="565"/>
      <c r="AI1041" s="565"/>
      <c r="AJ1041" s="565"/>
      <c r="AK1041" s="565"/>
      <c r="AL1041" s="565"/>
      <c r="AM1041" s="565"/>
      <c r="AN1041" s="566"/>
      <c r="AP1041" s="87" t="s">
        <v>859</v>
      </c>
      <c r="AT1041" s="559" t="str">
        <f t="shared" ca="1" si="203"/>
        <v>AA</v>
      </c>
      <c r="AU1041" s="559">
        <f t="shared" si="206"/>
        <v>1019</v>
      </c>
      <c r="AV1041" s="285" t="str">
        <f t="shared" ca="1" si="204"/>
        <v>AA1019</v>
      </c>
      <c r="AW1041" s="293">
        <f t="shared" si="201"/>
        <v>7</v>
      </c>
      <c r="AX1041" s="285" t="str">
        <f t="shared" ca="1" si="207"/>
        <v>7. Ownership - Capital Costs</v>
      </c>
      <c r="AY1041" s="293" t="s">
        <v>1570</v>
      </c>
      <c r="AZ1041" s="285" t="s">
        <v>1622</v>
      </c>
      <c r="BA1041" s="285">
        <v>2042</v>
      </c>
      <c r="BB1041" s="285" t="str">
        <f t="shared" ca="1" si="205"/>
        <v>7_AA1019_Plant_upgrades_2042</v>
      </c>
      <c r="BC1041" s="285" t="s">
        <v>574</v>
      </c>
      <c r="BD1041" s="285"/>
      <c r="BE1041" s="293" t="str">
        <f t="shared" si="202"/>
        <v>&gt;=0</v>
      </c>
      <c r="BF1041" s="293" t="s">
        <v>84</v>
      </c>
      <c r="BG1041" s="293" t="s">
        <v>84</v>
      </c>
    </row>
    <row r="1042" spans="1:68" ht="13" hidden="1">
      <c r="A1042" s="197"/>
      <c r="B1042" s="150"/>
      <c r="C1042" s="150"/>
      <c r="D1042" s="761"/>
      <c r="E1042" s="565"/>
      <c r="F1042" s="565"/>
      <c r="G1042" s="565"/>
      <c r="H1042" s="565"/>
      <c r="I1042" s="565"/>
      <c r="J1042" s="565"/>
      <c r="K1042" s="565"/>
      <c r="L1042" s="565"/>
      <c r="M1042" s="565"/>
      <c r="N1042" s="565"/>
      <c r="O1042" s="565"/>
      <c r="P1042" s="565"/>
      <c r="Q1042" s="565"/>
      <c r="R1042" s="565"/>
      <c r="S1042" s="565"/>
      <c r="T1042" s="565"/>
      <c r="U1042" s="565"/>
      <c r="V1042" s="565"/>
      <c r="W1042" s="565"/>
      <c r="X1042" s="565"/>
      <c r="Y1042" s="565"/>
      <c r="Z1042" s="565"/>
      <c r="AA1042" s="565"/>
      <c r="AB1042" s="565"/>
      <c r="AC1042" s="565"/>
      <c r="AD1042" s="565"/>
      <c r="AE1042" s="565"/>
      <c r="AF1042" s="565"/>
      <c r="AG1042" s="565"/>
      <c r="AH1042" s="565"/>
      <c r="AI1042" s="565"/>
      <c r="AJ1042" s="565"/>
      <c r="AK1042" s="565"/>
      <c r="AL1042" s="565"/>
      <c r="AM1042" s="565"/>
      <c r="AN1042" s="566"/>
      <c r="AP1042" s="87" t="s">
        <v>859</v>
      </c>
      <c r="AT1042" s="559" t="str">
        <f t="shared" ca="1" si="203"/>
        <v>AB</v>
      </c>
      <c r="AU1042" s="559">
        <f t="shared" si="206"/>
        <v>1019</v>
      </c>
      <c r="AV1042" s="285" t="str">
        <f t="shared" ca="1" si="204"/>
        <v>AB1019</v>
      </c>
      <c r="AW1042" s="293">
        <f t="shared" si="201"/>
        <v>7</v>
      </c>
      <c r="AX1042" s="285" t="str">
        <f t="shared" ca="1" si="207"/>
        <v>7. Ownership - Capital Costs</v>
      </c>
      <c r="AY1042" s="293" t="s">
        <v>1570</v>
      </c>
      <c r="AZ1042" s="285" t="s">
        <v>1622</v>
      </c>
      <c r="BA1042" s="285">
        <v>2043</v>
      </c>
      <c r="BB1042" s="285" t="str">
        <f t="shared" ca="1" si="205"/>
        <v>7_AB1019_Plant_upgrades_2043</v>
      </c>
      <c r="BC1042" s="285" t="s">
        <v>574</v>
      </c>
      <c r="BD1042" s="285"/>
      <c r="BE1042" s="293" t="str">
        <f t="shared" si="202"/>
        <v>&gt;=0</v>
      </c>
      <c r="BF1042" s="293" t="s">
        <v>84</v>
      </c>
      <c r="BG1042" s="293" t="s">
        <v>84</v>
      </c>
    </row>
    <row r="1043" spans="1:68" ht="13" hidden="1">
      <c r="A1043" s="197"/>
      <c r="B1043" s="150"/>
      <c r="C1043" s="150"/>
      <c r="D1043" s="761"/>
      <c r="E1043" s="565"/>
      <c r="F1043" s="565"/>
      <c r="G1043" s="565"/>
      <c r="H1043" s="565"/>
      <c r="I1043" s="565"/>
      <c r="J1043" s="565"/>
      <c r="K1043" s="565"/>
      <c r="L1043" s="565"/>
      <c r="M1043" s="565"/>
      <c r="N1043" s="565"/>
      <c r="O1043" s="565"/>
      <c r="P1043" s="565"/>
      <c r="Q1043" s="565"/>
      <c r="R1043" s="565"/>
      <c r="S1043" s="565"/>
      <c r="T1043" s="565"/>
      <c r="U1043" s="565"/>
      <c r="V1043" s="565"/>
      <c r="W1043" s="565"/>
      <c r="X1043" s="565"/>
      <c r="Y1043" s="565"/>
      <c r="Z1043" s="565"/>
      <c r="AA1043" s="565"/>
      <c r="AB1043" s="565"/>
      <c r="AC1043" s="565"/>
      <c r="AD1043" s="565"/>
      <c r="AE1043" s="565"/>
      <c r="AF1043" s="565"/>
      <c r="AG1043" s="565"/>
      <c r="AH1043" s="565"/>
      <c r="AI1043" s="565"/>
      <c r="AJ1043" s="565"/>
      <c r="AK1043" s="565"/>
      <c r="AL1043" s="565"/>
      <c r="AM1043" s="565"/>
      <c r="AN1043" s="566"/>
      <c r="AP1043" s="87" t="s">
        <v>859</v>
      </c>
      <c r="AT1043" s="559" t="str">
        <f t="shared" ca="1" si="203"/>
        <v>AC</v>
      </c>
      <c r="AU1043" s="559">
        <f t="shared" si="206"/>
        <v>1019</v>
      </c>
      <c r="AV1043" s="285" t="str">
        <f t="shared" ca="1" si="204"/>
        <v>AC1019</v>
      </c>
      <c r="AW1043" s="293">
        <f t="shared" si="201"/>
        <v>7</v>
      </c>
      <c r="AX1043" s="285" t="str">
        <f t="shared" ca="1" si="207"/>
        <v>7. Ownership - Capital Costs</v>
      </c>
      <c r="AY1043" s="293" t="s">
        <v>1570</v>
      </c>
      <c r="AZ1043" s="285" t="s">
        <v>1622</v>
      </c>
      <c r="BA1043" s="285">
        <v>2044</v>
      </c>
      <c r="BB1043" s="285" t="str">
        <f t="shared" ca="1" si="205"/>
        <v>7_AC1019_Plant_upgrades_2044</v>
      </c>
      <c r="BC1043" s="285" t="s">
        <v>574</v>
      </c>
      <c r="BD1043" s="285"/>
      <c r="BE1043" s="293" t="str">
        <f t="shared" si="202"/>
        <v>&gt;=0</v>
      </c>
      <c r="BF1043" s="293" t="s">
        <v>84</v>
      </c>
      <c r="BG1043" s="293" t="s">
        <v>84</v>
      </c>
    </row>
    <row r="1044" spans="1:68" ht="13" hidden="1">
      <c r="A1044" s="197"/>
      <c r="B1044" s="150"/>
      <c r="C1044" s="150"/>
      <c r="D1044" s="761"/>
      <c r="E1044" s="565"/>
      <c r="F1044" s="565"/>
      <c r="G1044" s="565"/>
      <c r="H1044" s="565"/>
      <c r="I1044" s="565"/>
      <c r="J1044" s="565"/>
      <c r="K1044" s="565"/>
      <c r="L1044" s="565"/>
      <c r="M1044" s="565"/>
      <c r="N1044" s="565"/>
      <c r="O1044" s="565"/>
      <c r="P1044" s="565"/>
      <c r="Q1044" s="565"/>
      <c r="R1044" s="565"/>
      <c r="S1044" s="565"/>
      <c r="T1044" s="565"/>
      <c r="U1044" s="565"/>
      <c r="V1044" s="565"/>
      <c r="W1044" s="565"/>
      <c r="X1044" s="565"/>
      <c r="Y1044" s="565"/>
      <c r="Z1044" s="565"/>
      <c r="AA1044" s="565"/>
      <c r="AB1044" s="565"/>
      <c r="AC1044" s="565"/>
      <c r="AD1044" s="565"/>
      <c r="AE1044" s="565"/>
      <c r="AF1044" s="565"/>
      <c r="AG1044" s="565"/>
      <c r="AH1044" s="565"/>
      <c r="AI1044" s="565"/>
      <c r="AJ1044" s="565"/>
      <c r="AK1044" s="565"/>
      <c r="AL1044" s="565"/>
      <c r="AM1044" s="565"/>
      <c r="AN1044" s="566"/>
      <c r="AP1044" s="87" t="s">
        <v>859</v>
      </c>
      <c r="AT1044" s="559" t="str">
        <f t="shared" ca="1" si="203"/>
        <v>AD</v>
      </c>
      <c r="AU1044" s="559">
        <f t="shared" si="206"/>
        <v>1019</v>
      </c>
      <c r="AV1044" s="285" t="str">
        <f t="shared" ca="1" si="204"/>
        <v>AD1019</v>
      </c>
      <c r="AW1044" s="293">
        <f t="shared" si="201"/>
        <v>7</v>
      </c>
      <c r="AX1044" s="285" t="str">
        <f t="shared" ca="1" si="207"/>
        <v>7. Ownership - Capital Costs</v>
      </c>
      <c r="AY1044" s="293" t="s">
        <v>1570</v>
      </c>
      <c r="AZ1044" s="285" t="s">
        <v>1622</v>
      </c>
      <c r="BA1044" s="285">
        <v>2045</v>
      </c>
      <c r="BB1044" s="285" t="str">
        <f t="shared" ca="1" si="205"/>
        <v>7_AD1019_Plant_upgrades_2045</v>
      </c>
      <c r="BC1044" s="285" t="s">
        <v>574</v>
      </c>
      <c r="BD1044" s="285"/>
      <c r="BE1044" s="293" t="str">
        <f t="shared" si="202"/>
        <v>&gt;=0</v>
      </c>
      <c r="BF1044" s="293" t="s">
        <v>84</v>
      </c>
      <c r="BG1044" s="293" t="s">
        <v>84</v>
      </c>
    </row>
    <row r="1045" spans="1:68" ht="13" hidden="1">
      <c r="A1045" s="197"/>
      <c r="B1045" s="150"/>
      <c r="C1045" s="150"/>
      <c r="D1045" s="761"/>
      <c r="E1045" s="565"/>
      <c r="F1045" s="565"/>
      <c r="G1045" s="565"/>
      <c r="H1045" s="565"/>
      <c r="I1045" s="565"/>
      <c r="J1045" s="565"/>
      <c r="K1045" s="565"/>
      <c r="L1045" s="565"/>
      <c r="M1045" s="565"/>
      <c r="N1045" s="565"/>
      <c r="O1045" s="565"/>
      <c r="P1045" s="565"/>
      <c r="Q1045" s="565"/>
      <c r="R1045" s="565"/>
      <c r="S1045" s="565"/>
      <c r="T1045" s="565"/>
      <c r="U1045" s="565"/>
      <c r="V1045" s="565"/>
      <c r="W1045" s="565"/>
      <c r="X1045" s="565"/>
      <c r="Y1045" s="565"/>
      <c r="Z1045" s="565"/>
      <c r="AA1045" s="565"/>
      <c r="AB1045" s="565"/>
      <c r="AC1045" s="565"/>
      <c r="AD1045" s="565"/>
      <c r="AE1045" s="565"/>
      <c r="AF1045" s="565"/>
      <c r="AG1045" s="565"/>
      <c r="AH1045" s="565"/>
      <c r="AI1045" s="565"/>
      <c r="AJ1045" s="565"/>
      <c r="AK1045" s="565"/>
      <c r="AL1045" s="565"/>
      <c r="AM1045" s="565"/>
      <c r="AN1045" s="566"/>
      <c r="AP1045" s="87" t="s">
        <v>859</v>
      </c>
      <c r="AT1045" s="559" t="str">
        <f t="shared" ca="1" si="203"/>
        <v>AE</v>
      </c>
      <c r="AU1045" s="559">
        <f t="shared" si="206"/>
        <v>1019</v>
      </c>
      <c r="AV1045" s="285" t="str">
        <f t="shared" ca="1" si="204"/>
        <v>AE1019</v>
      </c>
      <c r="AW1045" s="293">
        <f t="shared" si="201"/>
        <v>7</v>
      </c>
      <c r="AX1045" s="285" t="str">
        <f t="shared" ca="1" si="207"/>
        <v>7. Ownership - Capital Costs</v>
      </c>
      <c r="AY1045" s="293" t="s">
        <v>1570</v>
      </c>
      <c r="AZ1045" s="285" t="s">
        <v>1622</v>
      </c>
      <c r="BA1045" s="285">
        <v>2046</v>
      </c>
      <c r="BB1045" s="285" t="str">
        <f t="shared" ca="1" si="205"/>
        <v>7_AE1019_Plant_upgrades_2046</v>
      </c>
      <c r="BC1045" s="285" t="s">
        <v>574</v>
      </c>
      <c r="BD1045" s="285"/>
      <c r="BE1045" s="293" t="str">
        <f t="shared" si="202"/>
        <v>&gt;=0</v>
      </c>
      <c r="BF1045" s="293" t="s">
        <v>84</v>
      </c>
      <c r="BG1045" s="293" t="s">
        <v>84</v>
      </c>
    </row>
    <row r="1046" spans="1:68" ht="13" hidden="1">
      <c r="A1046" s="197"/>
      <c r="B1046" s="150"/>
      <c r="C1046" s="150"/>
      <c r="D1046" s="761"/>
      <c r="E1046" s="565"/>
      <c r="F1046" s="565"/>
      <c r="G1046" s="565"/>
      <c r="H1046" s="565"/>
      <c r="I1046" s="565"/>
      <c r="J1046" s="565"/>
      <c r="K1046" s="565"/>
      <c r="L1046" s="565"/>
      <c r="M1046" s="565"/>
      <c r="N1046" s="565"/>
      <c r="O1046" s="565"/>
      <c r="P1046" s="565"/>
      <c r="Q1046" s="565"/>
      <c r="R1046" s="565"/>
      <c r="S1046" s="565"/>
      <c r="T1046" s="565"/>
      <c r="U1046" s="565"/>
      <c r="V1046" s="565"/>
      <c r="W1046" s="565"/>
      <c r="X1046" s="565"/>
      <c r="Y1046" s="565"/>
      <c r="Z1046" s="565"/>
      <c r="AA1046" s="565"/>
      <c r="AB1046" s="565"/>
      <c r="AC1046" s="565"/>
      <c r="AD1046" s="565"/>
      <c r="AE1046" s="565"/>
      <c r="AF1046" s="565"/>
      <c r="AG1046" s="565"/>
      <c r="AH1046" s="565"/>
      <c r="AI1046" s="565"/>
      <c r="AJ1046" s="565"/>
      <c r="AK1046" s="565"/>
      <c r="AL1046" s="565"/>
      <c r="AM1046" s="565"/>
      <c r="AN1046" s="566"/>
      <c r="AP1046" s="87" t="s">
        <v>859</v>
      </c>
      <c r="AT1046" s="559" t="str">
        <f t="shared" ca="1" si="203"/>
        <v>AF</v>
      </c>
      <c r="AU1046" s="559">
        <f t="shared" si="206"/>
        <v>1019</v>
      </c>
      <c r="AV1046" s="285" t="str">
        <f t="shared" ca="1" si="204"/>
        <v>AF1019</v>
      </c>
      <c r="AW1046" s="293">
        <f t="shared" si="201"/>
        <v>7</v>
      </c>
      <c r="AX1046" s="285" t="str">
        <f t="shared" ca="1" si="207"/>
        <v>7. Ownership - Capital Costs</v>
      </c>
      <c r="AY1046" s="293" t="s">
        <v>1570</v>
      </c>
      <c r="AZ1046" s="285" t="s">
        <v>1622</v>
      </c>
      <c r="BA1046" s="285">
        <v>2047</v>
      </c>
      <c r="BB1046" s="285" t="str">
        <f t="shared" ca="1" si="205"/>
        <v>7_AF1019_Plant_upgrades_2047</v>
      </c>
      <c r="BC1046" s="285" t="s">
        <v>574</v>
      </c>
      <c r="BD1046" s="285"/>
      <c r="BE1046" s="293" t="str">
        <f t="shared" si="202"/>
        <v>&gt;=0</v>
      </c>
      <c r="BF1046" s="293" t="s">
        <v>84</v>
      </c>
      <c r="BG1046" s="293" t="s">
        <v>84</v>
      </c>
    </row>
    <row r="1047" spans="1:68" ht="13" hidden="1">
      <c r="A1047" s="197"/>
      <c r="B1047" s="150"/>
      <c r="C1047" s="150"/>
      <c r="D1047" s="761"/>
      <c r="E1047" s="565"/>
      <c r="F1047" s="565"/>
      <c r="G1047" s="565"/>
      <c r="H1047" s="565"/>
      <c r="I1047" s="565"/>
      <c r="J1047" s="565"/>
      <c r="K1047" s="565"/>
      <c r="L1047" s="565"/>
      <c r="M1047" s="565"/>
      <c r="N1047" s="565"/>
      <c r="O1047" s="565"/>
      <c r="P1047" s="565"/>
      <c r="Q1047" s="565"/>
      <c r="R1047" s="565"/>
      <c r="S1047" s="565"/>
      <c r="T1047" s="565"/>
      <c r="U1047" s="565"/>
      <c r="V1047" s="565"/>
      <c r="W1047" s="565"/>
      <c r="X1047" s="565"/>
      <c r="Y1047" s="565"/>
      <c r="Z1047" s="565"/>
      <c r="AA1047" s="565"/>
      <c r="AB1047" s="565"/>
      <c r="AC1047" s="565"/>
      <c r="AD1047" s="565"/>
      <c r="AE1047" s="565"/>
      <c r="AF1047" s="565"/>
      <c r="AG1047" s="565"/>
      <c r="AH1047" s="565"/>
      <c r="AI1047" s="565"/>
      <c r="AJ1047" s="565"/>
      <c r="AK1047" s="565"/>
      <c r="AL1047" s="565"/>
      <c r="AM1047" s="565"/>
      <c r="AN1047" s="566"/>
      <c r="AP1047" s="87" t="s">
        <v>859</v>
      </c>
      <c r="AT1047" s="559" t="str">
        <f t="shared" ca="1" si="203"/>
        <v>AG</v>
      </c>
      <c r="AU1047" s="559">
        <f t="shared" si="206"/>
        <v>1019</v>
      </c>
      <c r="AV1047" s="285" t="str">
        <f t="shared" ca="1" si="204"/>
        <v>AG1019</v>
      </c>
      <c r="AW1047" s="293">
        <f t="shared" si="201"/>
        <v>7</v>
      </c>
      <c r="AX1047" s="285" t="str">
        <f t="shared" ca="1" si="207"/>
        <v>7. Ownership - Capital Costs</v>
      </c>
      <c r="AY1047" s="293" t="s">
        <v>1570</v>
      </c>
      <c r="AZ1047" s="285" t="s">
        <v>1622</v>
      </c>
      <c r="BA1047" s="285">
        <v>2048</v>
      </c>
      <c r="BB1047" s="285" t="str">
        <f t="shared" ca="1" si="205"/>
        <v>7_AG1019_Plant_upgrades_2048</v>
      </c>
      <c r="BC1047" s="285" t="s">
        <v>574</v>
      </c>
      <c r="BD1047" s="285"/>
      <c r="BE1047" s="293" t="str">
        <f t="shared" si="202"/>
        <v>&gt;=0</v>
      </c>
      <c r="BF1047" s="293" t="s">
        <v>84</v>
      </c>
      <c r="BG1047" s="293" t="s">
        <v>84</v>
      </c>
    </row>
    <row r="1048" spans="1:68" ht="13" hidden="1">
      <c r="A1048" s="197"/>
      <c r="B1048" s="150"/>
      <c r="C1048" s="150"/>
      <c r="D1048" s="761"/>
      <c r="E1048" s="565"/>
      <c r="F1048" s="565"/>
      <c r="G1048" s="565"/>
      <c r="H1048" s="565"/>
      <c r="I1048" s="565"/>
      <c r="J1048" s="565"/>
      <c r="K1048" s="565"/>
      <c r="L1048" s="565"/>
      <c r="M1048" s="565"/>
      <c r="N1048" s="565"/>
      <c r="O1048" s="565"/>
      <c r="P1048" s="565"/>
      <c r="Q1048" s="565"/>
      <c r="R1048" s="565"/>
      <c r="S1048" s="565"/>
      <c r="T1048" s="565"/>
      <c r="U1048" s="565"/>
      <c r="V1048" s="565"/>
      <c r="W1048" s="565"/>
      <c r="X1048" s="565"/>
      <c r="Y1048" s="565"/>
      <c r="Z1048" s="565"/>
      <c r="AA1048" s="565"/>
      <c r="AB1048" s="565"/>
      <c r="AC1048" s="565"/>
      <c r="AD1048" s="565"/>
      <c r="AE1048" s="565"/>
      <c r="AF1048" s="565"/>
      <c r="AG1048" s="565"/>
      <c r="AH1048" s="565"/>
      <c r="AI1048" s="565"/>
      <c r="AJ1048" s="565"/>
      <c r="AK1048" s="565"/>
      <c r="AL1048" s="565"/>
      <c r="AM1048" s="565"/>
      <c r="AN1048" s="566"/>
      <c r="AP1048" s="87" t="s">
        <v>859</v>
      </c>
      <c r="AT1048" s="559" t="str">
        <f t="shared" ca="1" si="203"/>
        <v>AH</v>
      </c>
      <c r="AU1048" s="559">
        <f t="shared" si="206"/>
        <v>1019</v>
      </c>
      <c r="AV1048" s="285" t="str">
        <f t="shared" ca="1" si="204"/>
        <v>AH1019</v>
      </c>
      <c r="AW1048" s="293">
        <f t="shared" si="201"/>
        <v>7</v>
      </c>
      <c r="AX1048" s="285" t="str">
        <f t="shared" ca="1" si="207"/>
        <v>7. Ownership - Capital Costs</v>
      </c>
      <c r="AY1048" s="293" t="s">
        <v>1570</v>
      </c>
      <c r="AZ1048" s="285" t="s">
        <v>1622</v>
      </c>
      <c r="BA1048" s="285">
        <v>2049</v>
      </c>
      <c r="BB1048" s="285" t="str">
        <f t="shared" ca="1" si="205"/>
        <v>7_AH1019_Plant_upgrades_2049</v>
      </c>
      <c r="BC1048" s="285" t="s">
        <v>574</v>
      </c>
      <c r="BD1048" s="285"/>
      <c r="BE1048" s="293" t="str">
        <f t="shared" si="202"/>
        <v>&gt;=0</v>
      </c>
      <c r="BF1048" s="293" t="s">
        <v>84</v>
      </c>
      <c r="BG1048" s="293" t="s">
        <v>84</v>
      </c>
    </row>
    <row r="1049" spans="1:68" ht="13" hidden="1">
      <c r="A1049" s="197"/>
      <c r="B1049" s="150"/>
      <c r="C1049" s="150"/>
      <c r="D1049" s="761"/>
      <c r="E1049" s="565"/>
      <c r="F1049" s="565"/>
      <c r="G1049" s="565"/>
      <c r="H1049" s="565"/>
      <c r="I1049" s="565"/>
      <c r="J1049" s="565"/>
      <c r="K1049" s="565"/>
      <c r="L1049" s="565"/>
      <c r="M1049" s="565"/>
      <c r="N1049" s="565"/>
      <c r="O1049" s="565"/>
      <c r="P1049" s="565"/>
      <c r="Q1049" s="565"/>
      <c r="R1049" s="565"/>
      <c r="S1049" s="565"/>
      <c r="T1049" s="565"/>
      <c r="U1049" s="565"/>
      <c r="V1049" s="565"/>
      <c r="W1049" s="565"/>
      <c r="X1049" s="565"/>
      <c r="Y1049" s="565"/>
      <c r="Z1049" s="565"/>
      <c r="AA1049" s="565"/>
      <c r="AB1049" s="565"/>
      <c r="AC1049" s="565"/>
      <c r="AD1049" s="565"/>
      <c r="AE1049" s="565"/>
      <c r="AF1049" s="565"/>
      <c r="AG1049" s="565"/>
      <c r="AH1049" s="565"/>
      <c r="AI1049" s="565"/>
      <c r="AJ1049" s="565"/>
      <c r="AK1049" s="565"/>
      <c r="AL1049" s="565"/>
      <c r="AM1049" s="565"/>
      <c r="AN1049" s="566"/>
      <c r="AP1049" s="87" t="s">
        <v>859</v>
      </c>
      <c r="AT1049" s="559" t="str">
        <f t="shared" ca="1" si="203"/>
        <v>AI</v>
      </c>
      <c r="AU1049" s="559">
        <f t="shared" si="206"/>
        <v>1019</v>
      </c>
      <c r="AV1049" s="285" t="str">
        <f t="shared" ca="1" si="204"/>
        <v>AI1019</v>
      </c>
      <c r="AW1049" s="293">
        <f t="shared" si="201"/>
        <v>7</v>
      </c>
      <c r="AX1049" s="285" t="str">
        <f t="shared" ca="1" si="207"/>
        <v>7. Ownership - Capital Costs</v>
      </c>
      <c r="AY1049" s="293" t="s">
        <v>1570</v>
      </c>
      <c r="AZ1049" s="285" t="s">
        <v>1622</v>
      </c>
      <c r="BA1049" s="285">
        <v>2050</v>
      </c>
      <c r="BB1049" s="285" t="str">
        <f t="shared" ca="1" si="205"/>
        <v>7_AI1019_Plant_upgrades_2050</v>
      </c>
      <c r="BC1049" s="285" t="s">
        <v>574</v>
      </c>
      <c r="BD1049" s="285"/>
      <c r="BE1049" s="293" t="str">
        <f t="shared" si="202"/>
        <v>&gt;=0</v>
      </c>
      <c r="BF1049" s="293" t="s">
        <v>84</v>
      </c>
      <c r="BG1049" s="293" t="s">
        <v>84</v>
      </c>
    </row>
    <row r="1050" spans="1:68" ht="13" hidden="1">
      <c r="A1050" s="197"/>
      <c r="B1050" s="150"/>
      <c r="C1050" s="150"/>
      <c r="D1050" s="761"/>
      <c r="E1050" s="565"/>
      <c r="F1050" s="565"/>
      <c r="G1050" s="565"/>
      <c r="H1050" s="565"/>
      <c r="I1050" s="565"/>
      <c r="J1050" s="565"/>
      <c r="K1050" s="565"/>
      <c r="L1050" s="565"/>
      <c r="M1050" s="565"/>
      <c r="N1050" s="565"/>
      <c r="O1050" s="565"/>
      <c r="P1050" s="565"/>
      <c r="Q1050" s="565"/>
      <c r="R1050" s="565"/>
      <c r="S1050" s="565"/>
      <c r="T1050" s="565"/>
      <c r="U1050" s="565"/>
      <c r="V1050" s="565"/>
      <c r="W1050" s="565"/>
      <c r="X1050" s="565"/>
      <c r="Y1050" s="565"/>
      <c r="Z1050" s="565"/>
      <c r="AA1050" s="565"/>
      <c r="AB1050" s="565"/>
      <c r="AC1050" s="565"/>
      <c r="AD1050" s="565"/>
      <c r="AE1050" s="565"/>
      <c r="AF1050" s="565"/>
      <c r="AG1050" s="565"/>
      <c r="AH1050" s="565"/>
      <c r="AI1050" s="565"/>
      <c r="AJ1050" s="565"/>
      <c r="AK1050" s="565"/>
      <c r="AL1050" s="565"/>
      <c r="AM1050" s="565"/>
      <c r="AN1050" s="566"/>
      <c r="AP1050" s="87" t="s">
        <v>859</v>
      </c>
      <c r="AT1050" s="559" t="str">
        <f t="shared" ca="1" si="203"/>
        <v>AJ</v>
      </c>
      <c r="AU1050" s="559">
        <f t="shared" si="206"/>
        <v>1019</v>
      </c>
      <c r="AV1050" s="285" t="str">
        <f t="shared" ca="1" si="204"/>
        <v>AJ1019</v>
      </c>
      <c r="AW1050" s="293">
        <f t="shared" si="201"/>
        <v>7</v>
      </c>
      <c r="AX1050" s="285" t="str">
        <f t="shared" ca="1" si="207"/>
        <v>7. Ownership - Capital Costs</v>
      </c>
      <c r="AY1050" s="293" t="s">
        <v>1570</v>
      </c>
      <c r="AZ1050" s="285" t="s">
        <v>1622</v>
      </c>
      <c r="BA1050" s="285">
        <v>2051</v>
      </c>
      <c r="BB1050" s="285" t="str">
        <f t="shared" ca="1" si="205"/>
        <v>7_AJ1019_Plant_upgrades_2051</v>
      </c>
      <c r="BC1050" s="285" t="s">
        <v>574</v>
      </c>
      <c r="BD1050" s="285"/>
      <c r="BE1050" s="293" t="str">
        <f t="shared" si="202"/>
        <v>&gt;=0</v>
      </c>
      <c r="BF1050" s="293" t="s">
        <v>84</v>
      </c>
      <c r="BG1050" s="293" t="s">
        <v>84</v>
      </c>
    </row>
    <row r="1051" spans="1:68" ht="13" hidden="1">
      <c r="A1051" s="197"/>
      <c r="B1051" s="150"/>
      <c r="C1051" s="150"/>
      <c r="D1051" s="761"/>
      <c r="E1051" s="565"/>
      <c r="F1051" s="565"/>
      <c r="G1051" s="565"/>
      <c r="H1051" s="565"/>
      <c r="I1051" s="565"/>
      <c r="J1051" s="565"/>
      <c r="K1051" s="565"/>
      <c r="L1051" s="565"/>
      <c r="M1051" s="565"/>
      <c r="N1051" s="565"/>
      <c r="O1051" s="565"/>
      <c r="P1051" s="565"/>
      <c r="Q1051" s="565"/>
      <c r="R1051" s="565"/>
      <c r="S1051" s="565"/>
      <c r="T1051" s="565"/>
      <c r="U1051" s="565"/>
      <c r="V1051" s="565"/>
      <c r="W1051" s="565"/>
      <c r="X1051" s="565"/>
      <c r="Y1051" s="565"/>
      <c r="Z1051" s="565"/>
      <c r="AA1051" s="565"/>
      <c r="AB1051" s="565"/>
      <c r="AC1051" s="565"/>
      <c r="AD1051" s="565"/>
      <c r="AE1051" s="565"/>
      <c r="AF1051" s="565"/>
      <c r="AG1051" s="565"/>
      <c r="AH1051" s="565"/>
      <c r="AI1051" s="565"/>
      <c r="AJ1051" s="565"/>
      <c r="AK1051" s="565"/>
      <c r="AL1051" s="565"/>
      <c r="AM1051" s="565"/>
      <c r="AN1051" s="566"/>
      <c r="AP1051" s="87" t="s">
        <v>859</v>
      </c>
      <c r="AT1051" s="559" t="str">
        <f t="shared" ca="1" si="203"/>
        <v>AK</v>
      </c>
      <c r="AU1051" s="559">
        <f t="shared" si="206"/>
        <v>1019</v>
      </c>
      <c r="AV1051" s="285" t="str">
        <f t="shared" ca="1" si="204"/>
        <v>AK1019</v>
      </c>
      <c r="AW1051" s="293">
        <f t="shared" si="201"/>
        <v>7</v>
      </c>
      <c r="AX1051" s="285" t="str">
        <f t="shared" ca="1" si="207"/>
        <v>7. Ownership - Capital Costs</v>
      </c>
      <c r="AY1051" s="293" t="s">
        <v>1570</v>
      </c>
      <c r="AZ1051" s="285" t="s">
        <v>1622</v>
      </c>
      <c r="BA1051" s="285">
        <v>2052</v>
      </c>
      <c r="BB1051" s="285" t="str">
        <f t="shared" ca="1" si="205"/>
        <v>7_AK1019_Plant_upgrades_2052</v>
      </c>
      <c r="BC1051" s="285" t="s">
        <v>574</v>
      </c>
      <c r="BD1051" s="285"/>
      <c r="BE1051" s="293" t="str">
        <f t="shared" si="202"/>
        <v>&gt;=0</v>
      </c>
      <c r="BF1051" s="293" t="s">
        <v>84</v>
      </c>
      <c r="BG1051" s="293" t="s">
        <v>84</v>
      </c>
    </row>
    <row r="1052" spans="1:68" ht="13" hidden="1">
      <c r="A1052" s="197"/>
      <c r="B1052" s="150"/>
      <c r="C1052" s="150"/>
      <c r="D1052" s="761"/>
      <c r="E1052" s="565"/>
      <c r="F1052" s="565"/>
      <c r="G1052" s="565"/>
      <c r="H1052" s="565"/>
      <c r="I1052" s="565"/>
      <c r="J1052" s="565"/>
      <c r="K1052" s="565"/>
      <c r="L1052" s="565"/>
      <c r="M1052" s="565"/>
      <c r="N1052" s="565"/>
      <c r="O1052" s="565"/>
      <c r="P1052" s="565"/>
      <c r="Q1052" s="565"/>
      <c r="R1052" s="565"/>
      <c r="S1052" s="565"/>
      <c r="T1052" s="565"/>
      <c r="U1052" s="565"/>
      <c r="V1052" s="565"/>
      <c r="W1052" s="565"/>
      <c r="X1052" s="565"/>
      <c r="Y1052" s="565"/>
      <c r="Z1052" s="565"/>
      <c r="AA1052" s="565"/>
      <c r="AB1052" s="565"/>
      <c r="AC1052" s="565"/>
      <c r="AD1052" s="565"/>
      <c r="AE1052" s="565"/>
      <c r="AF1052" s="565"/>
      <c r="AG1052" s="565"/>
      <c r="AH1052" s="565"/>
      <c r="AI1052" s="565"/>
      <c r="AJ1052" s="565"/>
      <c r="AK1052" s="565"/>
      <c r="AL1052" s="565"/>
      <c r="AM1052" s="565"/>
      <c r="AN1052" s="566"/>
      <c r="AP1052" s="87" t="s">
        <v>859</v>
      </c>
      <c r="AT1052" s="559" t="str">
        <f t="shared" ca="1" si="203"/>
        <v>AL</v>
      </c>
      <c r="AU1052" s="559">
        <f t="shared" si="206"/>
        <v>1019</v>
      </c>
      <c r="AV1052" s="285" t="str">
        <f t="shared" ca="1" si="204"/>
        <v>AL1019</v>
      </c>
      <c r="AW1052" s="293">
        <f t="shared" si="201"/>
        <v>7</v>
      </c>
      <c r="AX1052" s="285" t="str">
        <f t="shared" ca="1" si="207"/>
        <v>7. Ownership - Capital Costs</v>
      </c>
      <c r="AY1052" s="293" t="s">
        <v>1570</v>
      </c>
      <c r="AZ1052" s="285" t="s">
        <v>1622</v>
      </c>
      <c r="BA1052" s="285">
        <v>2053</v>
      </c>
      <c r="BB1052" s="285" t="str">
        <f t="shared" ca="1" si="205"/>
        <v>7_AL1019_Plant_upgrades_2053</v>
      </c>
      <c r="BC1052" s="285" t="s">
        <v>574</v>
      </c>
      <c r="BD1052" s="285"/>
      <c r="BE1052" s="293" t="str">
        <f t="shared" si="202"/>
        <v>&gt;=0</v>
      </c>
      <c r="BF1052" s="293" t="s">
        <v>84</v>
      </c>
      <c r="BG1052" s="293" t="s">
        <v>84</v>
      </c>
    </row>
    <row r="1053" spans="1:68" ht="13" hidden="1">
      <c r="A1053" s="197"/>
      <c r="B1053" s="150"/>
      <c r="C1053" s="150"/>
      <c r="D1053" s="761"/>
      <c r="E1053" s="565"/>
      <c r="F1053" s="565"/>
      <c r="G1053" s="565"/>
      <c r="H1053" s="565"/>
      <c r="I1053" s="565"/>
      <c r="J1053" s="565"/>
      <c r="K1053" s="565"/>
      <c r="L1053" s="565"/>
      <c r="M1053" s="565"/>
      <c r="N1053" s="565"/>
      <c r="O1053" s="565"/>
      <c r="P1053" s="565"/>
      <c r="Q1053" s="565"/>
      <c r="R1053" s="565"/>
      <c r="S1053" s="565"/>
      <c r="T1053" s="565"/>
      <c r="U1053" s="565"/>
      <c r="V1053" s="565"/>
      <c r="W1053" s="565"/>
      <c r="X1053" s="565"/>
      <c r="Y1053" s="565"/>
      <c r="Z1053" s="565"/>
      <c r="AA1053" s="565"/>
      <c r="AB1053" s="565"/>
      <c r="AC1053" s="565"/>
      <c r="AD1053" s="565"/>
      <c r="AE1053" s="565"/>
      <c r="AF1053" s="565"/>
      <c r="AG1053" s="565"/>
      <c r="AH1053" s="565"/>
      <c r="AI1053" s="565"/>
      <c r="AJ1053" s="565"/>
      <c r="AK1053" s="565"/>
      <c r="AL1053" s="565"/>
      <c r="AM1053" s="565"/>
      <c r="AN1053" s="566"/>
      <c r="AP1053" s="87" t="s">
        <v>859</v>
      </c>
      <c r="AT1053" s="559" t="str">
        <f t="shared" ca="1" si="203"/>
        <v>AM</v>
      </c>
      <c r="AU1053" s="559">
        <f t="shared" si="206"/>
        <v>1019</v>
      </c>
      <c r="AV1053" s="285" t="str">
        <f t="shared" ca="1" si="204"/>
        <v>AM1019</v>
      </c>
      <c r="AW1053" s="293">
        <f t="shared" si="201"/>
        <v>7</v>
      </c>
      <c r="AX1053" s="285" t="str">
        <f t="shared" ca="1" si="207"/>
        <v>7. Ownership - Capital Costs</v>
      </c>
      <c r="AY1053" s="293" t="s">
        <v>1570</v>
      </c>
      <c r="AZ1053" s="285" t="s">
        <v>1622</v>
      </c>
      <c r="BA1053" s="285">
        <v>2054</v>
      </c>
      <c r="BB1053" s="285" t="str">
        <f t="shared" ca="1" si="205"/>
        <v>7_AM1019_Plant_upgrades_2054</v>
      </c>
      <c r="BC1053" s="285" t="s">
        <v>574</v>
      </c>
      <c r="BD1053" s="285"/>
      <c r="BE1053" s="293" t="str">
        <f t="shared" si="202"/>
        <v>&gt;=0</v>
      </c>
      <c r="BF1053" s="293" t="s">
        <v>84</v>
      </c>
      <c r="BG1053" s="293" t="s">
        <v>84</v>
      </c>
    </row>
    <row r="1054" spans="1:68" ht="13" hidden="1">
      <c r="A1054" s="197"/>
      <c r="B1054" s="150"/>
      <c r="C1054" s="150"/>
      <c r="D1054" s="761"/>
      <c r="E1054" s="563"/>
      <c r="F1054" s="563"/>
      <c r="G1054" s="563"/>
      <c r="H1054" s="563"/>
      <c r="I1054" s="563"/>
      <c r="J1054" s="563"/>
      <c r="K1054" s="563"/>
      <c r="L1054" s="563"/>
      <c r="M1054" s="563"/>
      <c r="N1054" s="563"/>
      <c r="O1054" s="563"/>
      <c r="P1054" s="563"/>
      <c r="Q1054" s="563"/>
      <c r="R1054" s="563"/>
      <c r="S1054" s="563"/>
      <c r="T1054" s="563"/>
      <c r="U1054" s="563"/>
      <c r="V1054" s="563"/>
      <c r="W1054" s="563"/>
      <c r="X1054" s="563"/>
      <c r="Y1054" s="563"/>
      <c r="Z1054" s="563"/>
      <c r="AA1054" s="563"/>
      <c r="AB1054" s="563"/>
      <c r="AC1054" s="563"/>
      <c r="AD1054" s="563"/>
      <c r="AE1054" s="563"/>
      <c r="AF1054" s="563"/>
      <c r="AG1054" s="563"/>
      <c r="AH1054" s="563"/>
      <c r="AI1054" s="563"/>
      <c r="AJ1054" s="563"/>
      <c r="AK1054" s="563"/>
      <c r="AL1054" s="563"/>
      <c r="AM1054" s="563"/>
      <c r="AN1054" s="564"/>
      <c r="AP1054" s="87" t="s">
        <v>859</v>
      </c>
      <c r="AT1054" s="559" t="str">
        <f t="shared" ca="1" si="203"/>
        <v>AN</v>
      </c>
      <c r="AU1054" s="559">
        <f t="shared" si="206"/>
        <v>1019</v>
      </c>
      <c r="AV1054" s="285" t="str">
        <f t="shared" ca="1" si="204"/>
        <v>AN1019</v>
      </c>
      <c r="AW1054" s="293">
        <v>7</v>
      </c>
      <c r="AX1054" s="285" t="str">
        <f t="shared" ca="1" si="207"/>
        <v>7. Ownership - Capital Costs</v>
      </c>
      <c r="AY1054" s="293" t="s">
        <v>1570</v>
      </c>
      <c r="AZ1054" s="285" t="s">
        <v>1622</v>
      </c>
      <c r="BA1054" s="285" t="s">
        <v>1572</v>
      </c>
      <c r="BB1054" s="285" t="str">
        <f t="shared" ca="1" si="205"/>
        <v>7_AN1019_Plant_upgrades_Additional_Info</v>
      </c>
      <c r="BC1054" s="293" t="s">
        <v>255</v>
      </c>
      <c r="BD1054" s="293">
        <v>100</v>
      </c>
      <c r="BF1054" s="293" t="s">
        <v>84</v>
      </c>
      <c r="BG1054" s="293" t="s">
        <v>84</v>
      </c>
    </row>
    <row r="1055" spans="1:68" ht="13">
      <c r="A1055" s="197">
        <f>+A1019+1</f>
        <v>33</v>
      </c>
      <c r="E1055" s="209"/>
      <c r="AN1055" s="182"/>
    </row>
    <row r="1056" spans="1:68" ht="13">
      <c r="A1056" s="197">
        <f t="shared" si="156"/>
        <v>34</v>
      </c>
      <c r="E1056" s="209"/>
      <c r="AN1056" s="182"/>
      <c r="AV1056" s="285" t="str">
        <f ca="1">SUBSTITUTE(CELL("address",E1058),"$","")</f>
        <v>E1058</v>
      </c>
      <c r="AW1056" s="293">
        <v>7</v>
      </c>
      <c r="AX1056" s="285" t="str">
        <f ca="1">MID(CELL("filename",AW1056),FIND("]",CELL("filename",AW1056))+1,256)</f>
        <v>7. Ownership - Capital Costs</v>
      </c>
      <c r="AZ1056" s="293" t="s">
        <v>1623</v>
      </c>
      <c r="BB1056" s="293" t="str">
        <f ca="1">AW1056&amp;"_"&amp;AV1056&amp;"_"&amp;AZ1056</f>
        <v>7_E1058_Sales_Tax_Included_in_Line_Items</v>
      </c>
      <c r="BC1056" s="293" t="s">
        <v>82</v>
      </c>
      <c r="BE1056" s="286" t="str">
        <f>CONCATENATE(BO1056,",",BP1056)</f>
        <v>Yes,No</v>
      </c>
      <c r="BF1056" s="293" t="s">
        <v>84</v>
      </c>
      <c r="BG1056" s="293" t="s">
        <v>84</v>
      </c>
      <c r="BO1056" t="s">
        <v>83</v>
      </c>
      <c r="BP1056" t="s">
        <v>84</v>
      </c>
    </row>
    <row r="1057" spans="1:63" ht="13">
      <c r="A1057" s="197">
        <f t="shared" si="156"/>
        <v>35</v>
      </c>
      <c r="C1057" s="150"/>
      <c r="D1057" s="150"/>
      <c r="E1057" s="209"/>
      <c r="AN1057" s="182"/>
    </row>
    <row r="1058" spans="1:63" ht="13">
      <c r="A1058" s="197">
        <f t="shared" si="156"/>
        <v>36</v>
      </c>
      <c r="C1058" s="252" t="s">
        <v>1624</v>
      </c>
      <c r="D1058" s="150"/>
      <c r="E1058" s="258"/>
      <c r="F1058" s="210"/>
      <c r="AN1058" s="182"/>
      <c r="AV1058" s="293">
        <f ca="1">COUNTA(AV5:AV1056)</f>
        <v>1047</v>
      </c>
      <c r="AW1058" s="20"/>
      <c r="AX1058" s="20"/>
    </row>
    <row r="1059" spans="1:63" ht="13" thickBot="1">
      <c r="A1059" s="211"/>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6"/>
      <c r="AV1059"/>
      <c r="AW1059"/>
      <c r="AX1059"/>
      <c r="AY1059"/>
      <c r="AZ1059"/>
      <c r="BA1059"/>
      <c r="BB1059"/>
      <c r="BC1059"/>
      <c r="BD1059"/>
      <c r="BE1059"/>
      <c r="BF1059"/>
      <c r="BG1059"/>
      <c r="BH1059"/>
      <c r="BI1059"/>
      <c r="BJ1059"/>
      <c r="BK1059"/>
    </row>
    <row r="1060" spans="1:63">
      <c r="AV1060"/>
      <c r="AW1060"/>
      <c r="AX1060"/>
      <c r="AY1060"/>
      <c r="AZ1060"/>
      <c r="BA1060"/>
      <c r="BB1060"/>
      <c r="BC1060"/>
      <c r="BD1060"/>
      <c r="BE1060"/>
      <c r="BF1060"/>
      <c r="BG1060"/>
      <c r="BH1060"/>
      <c r="BI1060"/>
      <c r="BJ1060"/>
      <c r="BK1060"/>
    </row>
    <row r="1061" spans="1:63">
      <c r="AV1061"/>
      <c r="AW1061"/>
      <c r="AX1061"/>
      <c r="AY1061"/>
      <c r="AZ1061"/>
      <c r="BA1061"/>
      <c r="BB1061"/>
      <c r="BC1061"/>
      <c r="BD1061"/>
      <c r="BE1061"/>
      <c r="BF1061"/>
      <c r="BG1061"/>
      <c r="BH1061"/>
      <c r="BI1061"/>
      <c r="BJ1061"/>
      <c r="BK1061"/>
    </row>
    <row r="1062" spans="1:63" hidden="1">
      <c r="AV1062"/>
      <c r="AW1062"/>
      <c r="AX1062"/>
      <c r="AY1062"/>
      <c r="AZ1062"/>
      <c r="BA1062"/>
      <c r="BB1062"/>
      <c r="BC1062"/>
      <c r="BD1062"/>
      <c r="BE1062"/>
      <c r="BF1062"/>
      <c r="BG1062"/>
      <c r="BH1062"/>
      <c r="BI1062"/>
      <c r="BJ1062"/>
      <c r="BK1062"/>
    </row>
    <row r="1063" spans="1:63" hidden="1">
      <c r="AV1063"/>
      <c r="AW1063"/>
      <c r="AX1063"/>
      <c r="AY1063"/>
      <c r="AZ1063"/>
      <c r="BA1063"/>
      <c r="BB1063"/>
      <c r="BC1063"/>
      <c r="BD1063"/>
      <c r="BE1063"/>
      <c r="BF1063"/>
      <c r="BG1063"/>
      <c r="BH1063"/>
      <c r="BI1063"/>
      <c r="BJ1063"/>
      <c r="BK1063"/>
    </row>
    <row r="1064" spans="1:63" hidden="1">
      <c r="AV1064"/>
      <c r="AW1064"/>
      <c r="AX1064"/>
      <c r="AY1064"/>
      <c r="AZ1064"/>
      <c r="BA1064"/>
      <c r="BB1064"/>
      <c r="BC1064"/>
      <c r="BD1064"/>
      <c r="BE1064"/>
      <c r="BF1064"/>
      <c r="BG1064"/>
      <c r="BH1064"/>
      <c r="BI1064"/>
      <c r="BJ1064"/>
      <c r="BK1064"/>
    </row>
    <row r="1065" spans="1:63" hidden="1">
      <c r="AV1065"/>
      <c r="AW1065"/>
      <c r="AX1065"/>
      <c r="AY1065"/>
      <c r="AZ1065"/>
      <c r="BA1065"/>
      <c r="BB1065"/>
      <c r="BC1065"/>
      <c r="BD1065"/>
      <c r="BE1065"/>
      <c r="BF1065"/>
      <c r="BG1065"/>
      <c r="BH1065"/>
      <c r="BI1065"/>
      <c r="BJ1065"/>
      <c r="BK1065"/>
    </row>
    <row r="1066" spans="1:63" hidden="1">
      <c r="AV1066"/>
      <c r="AW1066"/>
      <c r="AX1066"/>
      <c r="AY1066"/>
      <c r="AZ1066"/>
      <c r="BA1066"/>
      <c r="BB1066"/>
      <c r="BC1066"/>
      <c r="BD1066"/>
      <c r="BE1066"/>
      <c r="BF1066"/>
      <c r="BG1066"/>
      <c r="BH1066"/>
      <c r="BI1066"/>
      <c r="BJ1066"/>
      <c r="BK1066"/>
    </row>
    <row r="1067" spans="1:63" hidden="1">
      <c r="AV1067"/>
      <c r="AW1067"/>
      <c r="AX1067"/>
      <c r="AY1067"/>
      <c r="AZ1067"/>
      <c r="BA1067"/>
      <c r="BB1067"/>
      <c r="BC1067"/>
      <c r="BD1067"/>
      <c r="BE1067"/>
      <c r="BF1067"/>
      <c r="BG1067"/>
      <c r="BH1067"/>
      <c r="BI1067"/>
      <c r="BJ1067"/>
      <c r="BK1067"/>
    </row>
    <row r="1068" spans="1:63" hidden="1">
      <c r="AV1068"/>
      <c r="AW1068"/>
      <c r="AX1068"/>
      <c r="AY1068"/>
      <c r="AZ1068"/>
      <c r="BA1068"/>
      <c r="BB1068"/>
      <c r="BC1068"/>
      <c r="BD1068"/>
      <c r="BE1068"/>
      <c r="BF1068"/>
      <c r="BG1068"/>
      <c r="BH1068"/>
      <c r="BI1068"/>
      <c r="BJ1068"/>
      <c r="BK1068"/>
    </row>
    <row r="1069" spans="1:63" hidden="1">
      <c r="AV1069"/>
      <c r="AW1069"/>
      <c r="AX1069"/>
      <c r="AY1069"/>
      <c r="AZ1069"/>
      <c r="BA1069"/>
      <c r="BB1069"/>
      <c r="BC1069"/>
      <c r="BD1069"/>
      <c r="BE1069"/>
      <c r="BF1069"/>
      <c r="BG1069"/>
      <c r="BH1069"/>
      <c r="BI1069"/>
      <c r="BJ1069"/>
      <c r="BK1069"/>
    </row>
    <row r="1070" spans="1:63" hidden="1">
      <c r="AV1070"/>
      <c r="AW1070"/>
      <c r="AX1070"/>
      <c r="AY1070"/>
      <c r="AZ1070"/>
      <c r="BA1070"/>
      <c r="BB1070"/>
      <c r="BC1070"/>
      <c r="BD1070"/>
      <c r="BE1070"/>
      <c r="BF1070"/>
      <c r="BG1070"/>
      <c r="BH1070"/>
      <c r="BI1070"/>
      <c r="BJ1070"/>
      <c r="BK1070"/>
    </row>
    <row r="1071" spans="1:63" hidden="1">
      <c r="AV1071"/>
      <c r="AW1071"/>
      <c r="AX1071"/>
      <c r="AY1071"/>
      <c r="AZ1071"/>
      <c r="BA1071"/>
      <c r="BB1071"/>
      <c r="BC1071"/>
      <c r="BD1071"/>
      <c r="BE1071"/>
      <c r="BF1071"/>
      <c r="BG1071"/>
      <c r="BH1071"/>
      <c r="BI1071"/>
      <c r="BJ1071"/>
      <c r="BK1071"/>
    </row>
    <row r="1072" spans="1:63" hidden="1">
      <c r="AV1072"/>
      <c r="AW1072"/>
      <c r="AX1072"/>
      <c r="AY1072"/>
      <c r="AZ1072"/>
      <c r="BA1072"/>
      <c r="BB1072"/>
      <c r="BC1072"/>
      <c r="BD1072"/>
      <c r="BE1072"/>
      <c r="BF1072"/>
      <c r="BG1072"/>
      <c r="BH1072"/>
      <c r="BI1072"/>
      <c r="BJ1072"/>
      <c r="BK1072"/>
    </row>
    <row r="1073" spans="48:63" hidden="1">
      <c r="AV1073"/>
      <c r="AW1073"/>
      <c r="AX1073"/>
      <c r="AY1073"/>
      <c r="AZ1073"/>
      <c r="BA1073"/>
      <c r="BB1073"/>
      <c r="BC1073"/>
      <c r="BD1073"/>
      <c r="BE1073"/>
      <c r="BF1073"/>
      <c r="BG1073"/>
      <c r="BH1073"/>
      <c r="BI1073"/>
      <c r="BJ1073"/>
      <c r="BK1073"/>
    </row>
    <row r="1074" spans="48:63" hidden="1">
      <c r="AV1074"/>
      <c r="AW1074"/>
      <c r="AX1074"/>
      <c r="AY1074"/>
      <c r="AZ1074"/>
      <c r="BA1074"/>
      <c r="BB1074"/>
      <c r="BC1074"/>
      <c r="BD1074"/>
      <c r="BE1074"/>
      <c r="BF1074"/>
      <c r="BG1074"/>
      <c r="BH1074"/>
      <c r="BI1074"/>
      <c r="BJ1074"/>
      <c r="BK1074"/>
    </row>
    <row r="1075" spans="48:63" hidden="1">
      <c r="AV1075"/>
      <c r="AW1075"/>
      <c r="AX1075"/>
      <c r="AY1075"/>
      <c r="AZ1075"/>
      <c r="BA1075"/>
      <c r="BB1075"/>
      <c r="BC1075"/>
      <c r="BD1075"/>
      <c r="BE1075"/>
      <c r="BF1075"/>
      <c r="BG1075"/>
      <c r="BH1075"/>
      <c r="BI1075"/>
      <c r="BJ1075"/>
      <c r="BK1075"/>
    </row>
    <row r="1076" spans="48:63" hidden="1">
      <c r="AV1076"/>
      <c r="AW1076"/>
      <c r="AX1076"/>
      <c r="AY1076"/>
      <c r="AZ1076"/>
      <c r="BA1076"/>
      <c r="BB1076"/>
      <c r="BC1076"/>
      <c r="BD1076"/>
      <c r="BE1076"/>
      <c r="BF1076"/>
      <c r="BG1076"/>
      <c r="BH1076"/>
      <c r="BI1076"/>
      <c r="BJ1076"/>
      <c r="BK1076"/>
    </row>
    <row r="1077" spans="48:63" hidden="1">
      <c r="AV1077"/>
      <c r="AW1077"/>
      <c r="AX1077"/>
      <c r="AY1077"/>
      <c r="AZ1077"/>
      <c r="BA1077"/>
      <c r="BB1077"/>
      <c r="BC1077"/>
      <c r="BD1077"/>
      <c r="BE1077"/>
      <c r="BF1077"/>
      <c r="BG1077"/>
      <c r="BH1077"/>
      <c r="BI1077"/>
      <c r="BJ1077"/>
      <c r="BK1077"/>
    </row>
    <row r="1078" spans="48:63" hidden="1">
      <c r="AV1078"/>
      <c r="AW1078"/>
      <c r="AX1078"/>
      <c r="AY1078"/>
      <c r="AZ1078"/>
      <c r="BA1078"/>
      <c r="BB1078"/>
      <c r="BC1078"/>
      <c r="BD1078"/>
      <c r="BE1078"/>
      <c r="BF1078"/>
      <c r="BG1078"/>
      <c r="BH1078"/>
      <c r="BI1078"/>
      <c r="BJ1078"/>
      <c r="BK1078"/>
    </row>
    <row r="1079" spans="48:63" hidden="1">
      <c r="AV1079"/>
      <c r="AW1079"/>
      <c r="AX1079"/>
      <c r="AY1079"/>
      <c r="AZ1079"/>
      <c r="BA1079"/>
      <c r="BB1079"/>
      <c r="BC1079"/>
      <c r="BD1079"/>
      <c r="BE1079"/>
      <c r="BF1079"/>
      <c r="BG1079"/>
      <c r="BH1079"/>
      <c r="BI1079"/>
      <c r="BJ1079"/>
      <c r="BK1079"/>
    </row>
    <row r="1080" spans="48:63" hidden="1">
      <c r="AV1080"/>
      <c r="AW1080"/>
      <c r="AX1080"/>
      <c r="AY1080"/>
      <c r="AZ1080"/>
      <c r="BA1080"/>
      <c r="BB1080"/>
      <c r="BC1080"/>
      <c r="BD1080"/>
      <c r="BE1080"/>
      <c r="BF1080"/>
      <c r="BG1080"/>
      <c r="BH1080"/>
      <c r="BI1080"/>
      <c r="BJ1080"/>
      <c r="BK1080"/>
    </row>
    <row r="1081" spans="48:63" hidden="1">
      <c r="AV1081"/>
      <c r="AW1081"/>
      <c r="AX1081"/>
      <c r="AY1081"/>
      <c r="AZ1081"/>
      <c r="BA1081"/>
      <c r="BB1081"/>
      <c r="BC1081"/>
      <c r="BD1081"/>
      <c r="BE1081"/>
      <c r="BF1081"/>
      <c r="BG1081"/>
      <c r="BH1081"/>
      <c r="BI1081"/>
      <c r="BJ1081"/>
      <c r="BK1081"/>
    </row>
    <row r="1082" spans="48:63" hidden="1">
      <c r="AV1082"/>
      <c r="AW1082"/>
      <c r="AX1082"/>
      <c r="AY1082"/>
      <c r="AZ1082"/>
      <c r="BA1082"/>
      <c r="BB1082"/>
      <c r="BC1082"/>
      <c r="BD1082"/>
      <c r="BE1082"/>
      <c r="BF1082"/>
      <c r="BG1082"/>
      <c r="BH1082"/>
      <c r="BI1082"/>
      <c r="BJ1082"/>
      <c r="BK1082"/>
    </row>
    <row r="1083" spans="48:63" hidden="1">
      <c r="AV1083"/>
      <c r="AW1083"/>
      <c r="AX1083"/>
      <c r="AY1083"/>
      <c r="AZ1083"/>
      <c r="BA1083"/>
      <c r="BB1083"/>
      <c r="BC1083"/>
      <c r="BD1083"/>
      <c r="BE1083"/>
      <c r="BF1083"/>
      <c r="BG1083"/>
      <c r="BH1083"/>
      <c r="BI1083"/>
      <c r="BJ1083"/>
      <c r="BK1083"/>
    </row>
    <row r="1084" spans="48:63" hidden="1">
      <c r="AV1084"/>
      <c r="AW1084"/>
      <c r="AX1084"/>
      <c r="AY1084"/>
      <c r="AZ1084"/>
      <c r="BA1084"/>
      <c r="BB1084"/>
      <c r="BC1084"/>
      <c r="BD1084"/>
      <c r="BE1084"/>
      <c r="BF1084"/>
      <c r="BG1084"/>
      <c r="BH1084"/>
      <c r="BI1084"/>
      <c r="BJ1084"/>
      <c r="BK1084"/>
    </row>
    <row r="1085" spans="48:63" hidden="1">
      <c r="AV1085"/>
      <c r="AW1085"/>
      <c r="AX1085"/>
      <c r="AY1085"/>
      <c r="AZ1085"/>
      <c r="BA1085"/>
      <c r="BB1085"/>
      <c r="BC1085"/>
      <c r="BD1085"/>
      <c r="BE1085"/>
      <c r="BF1085"/>
      <c r="BG1085"/>
      <c r="BH1085"/>
      <c r="BI1085"/>
      <c r="BJ1085"/>
      <c r="BK1085"/>
    </row>
    <row r="1086" spans="48:63" hidden="1">
      <c r="AV1086"/>
      <c r="AW1086"/>
      <c r="AX1086"/>
      <c r="AY1086"/>
      <c r="AZ1086"/>
      <c r="BA1086"/>
      <c r="BB1086"/>
      <c r="BC1086"/>
      <c r="BD1086"/>
      <c r="BE1086"/>
      <c r="BF1086"/>
      <c r="BG1086"/>
      <c r="BH1086"/>
      <c r="BI1086"/>
      <c r="BJ1086"/>
      <c r="BK1086"/>
    </row>
    <row r="1087" spans="48:63" hidden="1">
      <c r="AV1087"/>
      <c r="AW1087"/>
      <c r="AX1087"/>
      <c r="AY1087"/>
      <c r="AZ1087"/>
      <c r="BA1087"/>
      <c r="BB1087"/>
      <c r="BC1087"/>
      <c r="BD1087"/>
      <c r="BE1087"/>
      <c r="BF1087"/>
      <c r="BG1087"/>
      <c r="BH1087"/>
      <c r="BI1087"/>
      <c r="BJ1087"/>
      <c r="BK1087"/>
    </row>
    <row r="1088" spans="48:63" hidden="1">
      <c r="AV1088"/>
      <c r="AW1088"/>
      <c r="AX1088"/>
      <c r="AY1088"/>
      <c r="AZ1088"/>
      <c r="BA1088"/>
      <c r="BB1088"/>
      <c r="BC1088"/>
      <c r="BD1088"/>
      <c r="BE1088"/>
      <c r="BF1088"/>
      <c r="BG1088"/>
      <c r="BH1088"/>
      <c r="BI1088"/>
      <c r="BJ1088"/>
      <c r="BK1088"/>
    </row>
    <row r="1089" spans="48:63" hidden="1">
      <c r="AV1089"/>
      <c r="AW1089"/>
      <c r="AX1089"/>
      <c r="AY1089"/>
      <c r="AZ1089"/>
      <c r="BA1089"/>
      <c r="BB1089"/>
      <c r="BC1089"/>
      <c r="BD1089"/>
      <c r="BE1089"/>
      <c r="BF1089"/>
      <c r="BG1089"/>
      <c r="BH1089"/>
      <c r="BI1089"/>
      <c r="BJ1089"/>
      <c r="BK1089"/>
    </row>
    <row r="1090" spans="48:63" hidden="1">
      <c r="AV1090"/>
      <c r="AW1090"/>
      <c r="AX1090"/>
      <c r="AY1090"/>
      <c r="AZ1090"/>
      <c r="BA1090"/>
      <c r="BB1090"/>
      <c r="BC1090"/>
      <c r="BD1090"/>
      <c r="BE1090"/>
      <c r="BF1090"/>
      <c r="BG1090"/>
      <c r="BH1090"/>
      <c r="BI1090"/>
      <c r="BJ1090"/>
      <c r="BK1090"/>
    </row>
    <row r="1620" spans="69:96" hidden="1">
      <c r="BQ1620" s="483"/>
      <c r="BR1620" s="483"/>
      <c r="BS1620" s="483"/>
      <c r="BT1620" s="483"/>
      <c r="BU1620" s="483"/>
      <c r="BV1620" s="483"/>
      <c r="BW1620" s="483"/>
      <c r="BX1620" s="483"/>
      <c r="BY1620" s="483"/>
      <c r="BZ1620" s="483"/>
      <c r="CA1620" s="483"/>
      <c r="CB1620" s="483"/>
      <c r="CC1620" s="483"/>
      <c r="CD1620" s="483"/>
      <c r="CE1620" s="483"/>
      <c r="CF1620" s="483"/>
      <c r="CG1620" s="483"/>
      <c r="CH1620" s="483"/>
      <c r="CI1620" s="483"/>
      <c r="CJ1620" s="483"/>
      <c r="CK1620" s="483"/>
      <c r="CL1620" s="483"/>
      <c r="CM1620" s="483"/>
      <c r="CN1620" s="483"/>
      <c r="CO1620" s="483"/>
      <c r="CP1620" s="483"/>
      <c r="CQ1620" s="483"/>
      <c r="CR1620" s="489"/>
    </row>
  </sheetData>
  <sheetProtection algorithmName="SHA-512" hashValue="9A9g/awtnYKtpgepiCpAaIqOSM6MTa5uOH3fJtEUL762o0rc4RhhGmVf1MZz36PFCcv2W1GC719GzoYDpglr1g==" saltValue="vpEfiPttuNzNeni9OIK2aQ==" spinCount="100000" sheet="1" selectLockedCells="1"/>
  <mergeCells count="21">
    <mergeCell ref="A1:F1"/>
    <mergeCell ref="A2:F2"/>
    <mergeCell ref="A3:F3"/>
    <mergeCell ref="AV2:AV3"/>
    <mergeCell ref="AW2:AX2"/>
    <mergeCell ref="AV1:BF1"/>
    <mergeCell ref="AY2:AY3"/>
    <mergeCell ref="AZ2:AZ3"/>
    <mergeCell ref="BA2:BA3"/>
    <mergeCell ref="BB2:BB3"/>
    <mergeCell ref="BC2:BC3"/>
    <mergeCell ref="BD2:BD3"/>
    <mergeCell ref="BE2:BE3"/>
    <mergeCell ref="BF2:BF3"/>
    <mergeCell ref="BG2:BG3"/>
    <mergeCell ref="BI2:BI3"/>
    <mergeCell ref="BH2:BH3"/>
    <mergeCell ref="BK2:BK3"/>
    <mergeCell ref="BG1:BL1"/>
    <mergeCell ref="BL2:BL3"/>
    <mergeCell ref="BJ2:BJ3"/>
  </mergeCells>
  <dataValidations count="4">
    <dataValidation type="decimal" operator="lessThanOrEqual" allowBlank="1" showInputMessage="1" showErrorMessage="1" sqref="P5">
      <formula1>100</formula1>
    </dataValidation>
    <dataValidation type="textLength" operator="lessThanOrEqual" allowBlank="1" showInputMessage="1" showErrorMessage="1" sqref="AN839:AN1054 AN9:AN836">
      <formula1>AN9</formula1>
    </dataValidation>
    <dataValidation type="whole" operator="greaterThanOrEqual" allowBlank="1" showInputMessage="1" showErrorMessage="1" sqref="E839:AM1054 E9:AM836">
      <formula1>0</formula1>
    </dataValidation>
    <dataValidation type="list" allowBlank="1" showInputMessage="1" showErrorMessage="1" sqref="E1058">
      <formula1>$BO$1056:$BP$1056</formula1>
    </dataValidation>
  </dataValidations>
  <pageMargins left="0.7" right="0.7" top="0.75" bottom="0.75" header="0.3" footer="0.3"/>
  <pageSetup paperSize="17" scale="16"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Y1594"/>
  <sheetViews>
    <sheetView showGridLines="0" showRowColHeaders="0" zoomScaleNormal="100" workbookViewId="0">
      <selection activeCell="Q5" sqref="Q5"/>
    </sheetView>
  </sheetViews>
  <sheetFormatPr defaultColWidth="0" defaultRowHeight="12.5" zeroHeight="1"/>
  <cols>
    <col min="1" max="2" width="9.1796875" style="87" customWidth="1"/>
    <col min="3" max="3" width="51.81640625" style="87" customWidth="1"/>
    <col min="4" max="4" width="16" style="87" customWidth="1"/>
    <col min="5" max="39" width="10.7265625" style="87" customWidth="1"/>
    <col min="40" max="40" width="34.1796875" style="87" customWidth="1"/>
    <col min="41" max="42" width="9.1796875" style="87" customWidth="1"/>
    <col min="43" max="47" width="9.1796875" style="87" hidden="1" customWidth="1"/>
    <col min="48" max="48" width="10" style="293" hidden="1" customWidth="1"/>
    <col min="49" max="49" width="8.1796875" style="293" hidden="1" customWidth="1"/>
    <col min="50" max="50" width="28.1796875" style="293" hidden="1" customWidth="1"/>
    <col min="51" max="51" width="25.81640625" style="293" hidden="1" customWidth="1"/>
    <col min="52" max="52" width="44" style="293" hidden="1" customWidth="1"/>
    <col min="53" max="53" width="14.453125" style="293" hidden="1" customWidth="1"/>
    <col min="54" max="54" width="55.81640625" style="293" hidden="1" customWidth="1"/>
    <col min="55" max="55" width="8.26953125" style="293" hidden="1" customWidth="1"/>
    <col min="56" max="56" width="11.7265625" style="293" hidden="1" customWidth="1"/>
    <col min="57" max="57" width="13.1796875" style="293" hidden="1" customWidth="1"/>
    <col min="58" max="58" width="8.81640625" style="293" hidden="1" customWidth="1"/>
    <col min="59" max="60" width="8.81640625" style="20" hidden="1" customWidth="1"/>
    <col min="61" max="62" width="22.81640625" style="20" hidden="1" customWidth="1"/>
    <col min="63" max="63" width="10.7265625" style="20" hidden="1" customWidth="1"/>
    <col min="64" max="64" width="10.1796875" style="20" hidden="1" customWidth="1"/>
    <col min="65" max="95" width="9.1796875" hidden="1" customWidth="1"/>
    <col min="96" max="96" width="9.1796875" style="480" hidden="1" customWidth="1"/>
    <col min="97" max="103" width="0" hidden="1" customWidth="1"/>
    <col min="104" max="16384" width="9.1796875" style="87" hidden="1"/>
  </cols>
  <sheetData>
    <row r="1" spans="1:96" ht="24.75" customHeight="1">
      <c r="A1" s="1208" t="s">
        <v>1625</v>
      </c>
      <c r="B1" s="1209"/>
      <c r="C1" s="1209"/>
      <c r="D1" s="1209"/>
      <c r="E1" s="1209"/>
      <c r="F1" s="1209"/>
      <c r="G1" s="113"/>
      <c r="H1" s="114"/>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5"/>
      <c r="AV1" s="818" t="s">
        <v>18</v>
      </c>
      <c r="AW1" s="818"/>
      <c r="AX1" s="818"/>
      <c r="AY1" s="818"/>
      <c r="AZ1" s="818"/>
      <c r="BA1" s="818"/>
      <c r="BB1" s="818"/>
      <c r="BC1" s="818"/>
      <c r="BD1" s="818"/>
      <c r="BE1" s="818"/>
      <c r="BF1" s="818"/>
      <c r="BG1" s="836" t="s">
        <v>19</v>
      </c>
      <c r="BH1" s="836"/>
      <c r="BI1" s="836"/>
      <c r="BJ1" s="836"/>
      <c r="BK1" s="836"/>
      <c r="BL1" s="836"/>
    </row>
    <row r="2" spans="1:96" ht="15.75" customHeight="1" thickBot="1">
      <c r="A2" s="1210" t="s">
        <v>1531</v>
      </c>
      <c r="B2" s="1211"/>
      <c r="C2" s="1211"/>
      <c r="D2" s="1211"/>
      <c r="E2" s="1211"/>
      <c r="F2" s="1211"/>
      <c r="G2" s="116"/>
      <c r="H2" s="117"/>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8"/>
      <c r="AP2" s="25"/>
      <c r="AV2" s="810" t="s">
        <v>21</v>
      </c>
      <c r="AW2" s="812" t="s">
        <v>22</v>
      </c>
      <c r="AX2" s="812"/>
      <c r="AY2" s="813" t="s">
        <v>23</v>
      </c>
      <c r="AZ2" s="813" t="s">
        <v>24</v>
      </c>
      <c r="BA2" s="813" t="s">
        <v>25</v>
      </c>
      <c r="BB2" s="813" t="s">
        <v>26</v>
      </c>
      <c r="BC2" s="813" t="s">
        <v>27</v>
      </c>
      <c r="BD2" s="813" t="s">
        <v>28</v>
      </c>
      <c r="BE2" s="813" t="s">
        <v>29</v>
      </c>
      <c r="BF2" s="813" t="s">
        <v>30</v>
      </c>
      <c r="BG2" s="808" t="s">
        <v>31</v>
      </c>
      <c r="BH2" s="808" t="s">
        <v>32</v>
      </c>
      <c r="BI2" s="808" t="s">
        <v>33</v>
      </c>
      <c r="BJ2" s="808" t="s">
        <v>34</v>
      </c>
      <c r="BK2" s="808" t="s">
        <v>35</v>
      </c>
      <c r="BL2" s="808" t="s">
        <v>36</v>
      </c>
      <c r="BN2" s="91"/>
    </row>
    <row r="3" spans="1:96" ht="15" customHeight="1" thickBot="1">
      <c r="A3" s="1212"/>
      <c r="B3" s="1213"/>
      <c r="C3" s="1213"/>
      <c r="D3" s="1213"/>
      <c r="E3" s="1213"/>
      <c r="F3" s="1213"/>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2"/>
      <c r="AV3" s="811"/>
      <c r="AW3" s="299" t="s">
        <v>41</v>
      </c>
      <c r="AX3" s="300" t="s">
        <v>42</v>
      </c>
      <c r="AY3" s="811"/>
      <c r="AZ3" s="811"/>
      <c r="BA3" s="811"/>
      <c r="BB3" s="811"/>
      <c r="BC3" s="811"/>
      <c r="BD3" s="811"/>
      <c r="BE3" s="814"/>
      <c r="BF3" s="811"/>
      <c r="BG3" s="809"/>
      <c r="BH3" s="809"/>
      <c r="BI3" s="809"/>
      <c r="BJ3" s="817"/>
      <c r="BK3" s="809"/>
      <c r="BL3" s="809"/>
      <c r="BM3" s="483"/>
      <c r="BO3" s="500" t="s">
        <v>43</v>
      </c>
      <c r="BP3" s="500" t="s">
        <v>44</v>
      </c>
      <c r="BQ3" s="500" t="s">
        <v>45</v>
      </c>
      <c r="BR3" s="483" t="s">
        <v>46</v>
      </c>
      <c r="BS3" s="483" t="s">
        <v>47</v>
      </c>
      <c r="BT3" s="483" t="s">
        <v>48</v>
      </c>
      <c r="BU3" s="483" t="s">
        <v>49</v>
      </c>
      <c r="BV3" s="483" t="s">
        <v>50</v>
      </c>
      <c r="BW3" s="483" t="s">
        <v>51</v>
      </c>
      <c r="BX3" s="483" t="s">
        <v>52</v>
      </c>
      <c r="BY3" s="483" t="s">
        <v>53</v>
      </c>
      <c r="BZ3" s="483" t="s">
        <v>54</v>
      </c>
      <c r="CA3" s="483" t="s">
        <v>55</v>
      </c>
      <c r="CB3" s="483" t="s">
        <v>56</v>
      </c>
      <c r="CC3" s="483" t="s">
        <v>57</v>
      </c>
      <c r="CD3" s="483" t="s">
        <v>58</v>
      </c>
      <c r="CE3" s="483" t="s">
        <v>59</v>
      </c>
      <c r="CF3" s="483" t="s">
        <v>60</v>
      </c>
      <c r="CG3" s="483" t="s">
        <v>61</v>
      </c>
      <c r="CH3" s="483" t="s">
        <v>62</v>
      </c>
      <c r="CI3" s="483" t="s">
        <v>63</v>
      </c>
      <c r="CJ3" s="483" t="s">
        <v>64</v>
      </c>
      <c r="CK3" s="483" t="s">
        <v>65</v>
      </c>
      <c r="CL3" s="483" t="s">
        <v>66</v>
      </c>
      <c r="CM3" s="483" t="s">
        <v>67</v>
      </c>
      <c r="CN3" s="483" t="s">
        <v>68</v>
      </c>
      <c r="CO3" s="489" t="s">
        <v>69</v>
      </c>
      <c r="CP3" s="483" t="s">
        <v>70</v>
      </c>
      <c r="CQ3" s="483" t="s">
        <v>71</v>
      </c>
      <c r="CR3" s="489" t="s">
        <v>72</v>
      </c>
    </row>
    <row r="4" spans="1:96" ht="7.75" customHeight="1">
      <c r="A4" s="198"/>
      <c r="B4" s="199"/>
      <c r="C4" s="199"/>
      <c r="D4" s="199"/>
      <c r="E4" s="199"/>
      <c r="F4" s="199"/>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1"/>
    </row>
    <row r="5" spans="1:96" ht="18" customHeight="1">
      <c r="A5" s="179"/>
      <c r="B5" s="180"/>
      <c r="C5" s="181"/>
      <c r="D5" s="765"/>
      <c r="E5" s="253" t="s">
        <v>1532</v>
      </c>
      <c r="I5" s="660"/>
      <c r="N5" s="252" t="s">
        <v>1533</v>
      </c>
      <c r="Q5" s="550"/>
      <c r="R5" s="150"/>
      <c r="AN5" s="182"/>
      <c r="AV5" s="285" t="str">
        <f ca="1">SUBSTITUTE(CELL("address",I5),"$","")</f>
        <v>I5</v>
      </c>
      <c r="AW5" s="373">
        <v>8</v>
      </c>
      <c r="AX5" s="285" t="str">
        <f ca="1">MID(CELL("filename",AW5),FIND("]",CELL("filename",AW5))+1,256)</f>
        <v>8. Ownership - Operating Costs</v>
      </c>
      <c r="AY5" s="293" t="s">
        <v>1626</v>
      </c>
      <c r="AZ5" s="293" t="s">
        <v>1534</v>
      </c>
      <c r="BB5" s="285" t="str">
        <f ca="1">AW5&amp;"_"&amp;AV5&amp;"_"&amp;AZ5</f>
        <v>8_I5_Costs_Nominal_or_Real</v>
      </c>
      <c r="BC5" s="293" t="s">
        <v>82</v>
      </c>
      <c r="BE5" s="286" t="str">
        <f>CONCATENATE(BO5,",",BP5)</f>
        <v>Nominal,Real</v>
      </c>
      <c r="BF5" s="293" t="s">
        <v>84</v>
      </c>
      <c r="BG5" s="293" t="s">
        <v>84</v>
      </c>
      <c r="BH5" s="293"/>
      <c r="BO5" t="s">
        <v>1535</v>
      </c>
      <c r="BP5" t="s">
        <v>1536</v>
      </c>
    </row>
    <row r="6" spans="1:96" ht="15.5">
      <c r="A6" s="183"/>
      <c r="B6" s="181"/>
      <c r="C6" s="184"/>
      <c r="D6" s="184"/>
      <c r="E6" s="184"/>
      <c r="F6" s="184"/>
      <c r="G6" s="184"/>
      <c r="H6" s="184"/>
      <c r="I6" s="184"/>
      <c r="J6" s="184"/>
      <c r="K6" s="184"/>
      <c r="L6" s="184"/>
      <c r="M6" s="184"/>
      <c r="N6" s="184"/>
      <c r="O6" s="184"/>
      <c r="P6" s="184"/>
      <c r="Q6" s="184"/>
      <c r="R6" s="184"/>
      <c r="S6" s="184"/>
      <c r="T6" s="181"/>
      <c r="U6" s="181"/>
      <c r="V6" s="181"/>
      <c r="W6" s="181"/>
      <c r="X6" s="181"/>
      <c r="Y6" s="181"/>
      <c r="Z6" s="181"/>
      <c r="AA6" s="181"/>
      <c r="AB6" s="181"/>
      <c r="AC6" s="181"/>
      <c r="AD6" s="181"/>
      <c r="AE6" s="181"/>
      <c r="AF6" s="181"/>
      <c r="AG6" s="181"/>
      <c r="AH6" s="181"/>
      <c r="AI6" s="181"/>
      <c r="AJ6" s="181"/>
      <c r="AK6" s="181"/>
      <c r="AL6" s="181"/>
      <c r="AM6" s="181"/>
      <c r="AN6" s="185"/>
      <c r="AO6" s="181"/>
      <c r="AP6" s="181"/>
      <c r="AQ6" s="181"/>
      <c r="AR6" s="181"/>
      <c r="AS6" s="181"/>
      <c r="AT6" s="181"/>
      <c r="AU6" s="181"/>
      <c r="AV6" s="285" t="str">
        <f ca="1">SUBSTITUTE(CELL("address",Q5),"$","")</f>
        <v>Q5</v>
      </c>
      <c r="AW6" s="285">
        <f>$AW$5</f>
        <v>8</v>
      </c>
      <c r="AX6" s="285" t="str">
        <f ca="1">MID(CELL("filename",AW6),FIND("]",CELL("filename",AW6))+1,256)</f>
        <v>8. Ownership - Operating Costs</v>
      </c>
      <c r="AY6" s="293" t="s">
        <v>1626</v>
      </c>
      <c r="AZ6" s="293" t="s">
        <v>1565</v>
      </c>
      <c r="BB6" s="285" t="str">
        <f ca="1">AW6&amp;"_"&amp;AV6&amp;"_"&amp;AZ6</f>
        <v>8_Q5_Assumed_Escalation_Rate</v>
      </c>
      <c r="BC6" s="285" t="s">
        <v>463</v>
      </c>
      <c r="BD6" s="285"/>
      <c r="BE6" s="286" t="s">
        <v>464</v>
      </c>
      <c r="BF6" s="293" t="s">
        <v>84</v>
      </c>
      <c r="BG6" s="293" t="s">
        <v>84</v>
      </c>
      <c r="BH6" s="293"/>
      <c r="BJ6" s="285"/>
    </row>
    <row r="7" spans="1:96" ht="20.5" thickBot="1">
      <c r="A7" s="186"/>
      <c r="B7" s="187"/>
      <c r="C7" s="188" t="s">
        <v>1537</v>
      </c>
      <c r="D7" s="188" t="s">
        <v>1538</v>
      </c>
      <c r="E7" s="188" t="s">
        <v>1627</v>
      </c>
      <c r="F7" s="188" t="s">
        <v>1539</v>
      </c>
      <c r="G7" s="188" t="s">
        <v>1540</v>
      </c>
      <c r="H7" s="188" t="s">
        <v>1541</v>
      </c>
      <c r="I7" s="188" t="s">
        <v>1542</v>
      </c>
      <c r="J7" s="188" t="s">
        <v>1543</v>
      </c>
      <c r="K7" s="188" t="s">
        <v>1544</v>
      </c>
      <c r="L7" s="188" t="s">
        <v>1545</v>
      </c>
      <c r="M7" s="188" t="s">
        <v>1546</v>
      </c>
      <c r="N7" s="188" t="s">
        <v>1547</v>
      </c>
      <c r="O7" s="188" t="s">
        <v>1548</v>
      </c>
      <c r="P7" s="188" t="s">
        <v>1549</v>
      </c>
      <c r="Q7" s="188" t="s">
        <v>1550</v>
      </c>
      <c r="R7" s="188" t="s">
        <v>1551</v>
      </c>
      <c r="S7" s="188" t="s">
        <v>1552</v>
      </c>
      <c r="T7" s="188" t="s">
        <v>1553</v>
      </c>
      <c r="U7" s="188" t="s">
        <v>1554</v>
      </c>
      <c r="V7" s="188" t="s">
        <v>1555</v>
      </c>
      <c r="W7" s="188" t="s">
        <v>1556</v>
      </c>
      <c r="X7" s="188" t="s">
        <v>1557</v>
      </c>
      <c r="Y7" s="259" t="s">
        <v>1558</v>
      </c>
      <c r="Z7" s="259" t="s">
        <v>1559</v>
      </c>
      <c r="AA7" s="259" t="s">
        <v>1560</v>
      </c>
      <c r="AB7" s="259" t="s">
        <v>1561</v>
      </c>
      <c r="AC7" s="259" t="s">
        <v>1562</v>
      </c>
      <c r="AD7" s="259"/>
      <c r="AE7" s="259"/>
      <c r="AF7" s="259"/>
      <c r="AG7" s="259"/>
      <c r="AH7" s="259"/>
      <c r="AI7" s="259"/>
      <c r="AJ7" s="259"/>
      <c r="AK7" s="259"/>
      <c r="AL7" s="259"/>
      <c r="AM7" s="259"/>
      <c r="AN7" s="260" t="s">
        <v>1563</v>
      </c>
      <c r="AO7" s="240"/>
      <c r="AP7" s="240"/>
      <c r="AQ7" s="240"/>
      <c r="AR7" s="240"/>
      <c r="AS7" s="240"/>
      <c r="AT7" s="240"/>
      <c r="AU7" s="240"/>
      <c r="AV7" s="292"/>
      <c r="AW7" s="292"/>
    </row>
    <row r="8" spans="1:96" ht="14.5" thickBot="1">
      <c r="A8" s="130">
        <v>1</v>
      </c>
      <c r="B8" s="251" t="s">
        <v>1628</v>
      </c>
      <c r="C8" s="189"/>
      <c r="D8" s="190"/>
      <c r="E8" s="206">
        <v>2024</v>
      </c>
      <c r="F8" s="206">
        <f>+E8+1</f>
        <v>2025</v>
      </c>
      <c r="G8" s="206">
        <f t="shared" ref="G8:AC8" si="0">+F8+1</f>
        <v>2026</v>
      </c>
      <c r="H8" s="206">
        <f t="shared" si="0"/>
        <v>2027</v>
      </c>
      <c r="I8" s="206">
        <f t="shared" si="0"/>
        <v>2028</v>
      </c>
      <c r="J8" s="206">
        <f t="shared" si="0"/>
        <v>2029</v>
      </c>
      <c r="K8" s="206">
        <f t="shared" si="0"/>
        <v>2030</v>
      </c>
      <c r="L8" s="206">
        <f t="shared" si="0"/>
        <v>2031</v>
      </c>
      <c r="M8" s="206">
        <f t="shared" si="0"/>
        <v>2032</v>
      </c>
      <c r="N8" s="206">
        <f t="shared" si="0"/>
        <v>2033</v>
      </c>
      <c r="O8" s="206">
        <f t="shared" si="0"/>
        <v>2034</v>
      </c>
      <c r="P8" s="206">
        <f t="shared" si="0"/>
        <v>2035</v>
      </c>
      <c r="Q8" s="206">
        <f t="shared" si="0"/>
        <v>2036</v>
      </c>
      <c r="R8" s="206">
        <f t="shared" si="0"/>
        <v>2037</v>
      </c>
      <c r="S8" s="206">
        <f t="shared" si="0"/>
        <v>2038</v>
      </c>
      <c r="T8" s="206">
        <f t="shared" si="0"/>
        <v>2039</v>
      </c>
      <c r="U8" s="206">
        <f t="shared" si="0"/>
        <v>2040</v>
      </c>
      <c r="V8" s="206">
        <f t="shared" si="0"/>
        <v>2041</v>
      </c>
      <c r="W8" s="206">
        <f t="shared" si="0"/>
        <v>2042</v>
      </c>
      <c r="X8" s="206">
        <f t="shared" si="0"/>
        <v>2043</v>
      </c>
      <c r="Y8" s="206">
        <f t="shared" si="0"/>
        <v>2044</v>
      </c>
      <c r="Z8" s="206">
        <f t="shared" si="0"/>
        <v>2045</v>
      </c>
      <c r="AA8" s="206">
        <f t="shared" si="0"/>
        <v>2046</v>
      </c>
      <c r="AB8" s="206">
        <f t="shared" si="0"/>
        <v>2047</v>
      </c>
      <c r="AC8" s="206">
        <f t="shared" si="0"/>
        <v>2048</v>
      </c>
      <c r="AD8" s="206">
        <f t="shared" ref="AD8:AM8" si="1">+AC8+1</f>
        <v>2049</v>
      </c>
      <c r="AE8" s="206">
        <f t="shared" si="1"/>
        <v>2050</v>
      </c>
      <c r="AF8" s="206">
        <f t="shared" si="1"/>
        <v>2051</v>
      </c>
      <c r="AG8" s="206">
        <f t="shared" si="1"/>
        <v>2052</v>
      </c>
      <c r="AH8" s="206">
        <f t="shared" si="1"/>
        <v>2053</v>
      </c>
      <c r="AI8" s="206">
        <f t="shared" si="1"/>
        <v>2054</v>
      </c>
      <c r="AJ8" s="206">
        <f t="shared" si="1"/>
        <v>2055</v>
      </c>
      <c r="AK8" s="206">
        <f t="shared" si="1"/>
        <v>2056</v>
      </c>
      <c r="AL8" s="206">
        <f t="shared" si="1"/>
        <v>2057</v>
      </c>
      <c r="AM8" s="206">
        <f t="shared" si="1"/>
        <v>2058</v>
      </c>
      <c r="AN8" s="191" t="s">
        <v>1629</v>
      </c>
      <c r="AO8" s="181"/>
      <c r="AP8" s="181"/>
      <c r="AQ8" s="569"/>
      <c r="AR8" s="569"/>
      <c r="AS8" s="569"/>
      <c r="AT8" s="569"/>
      <c r="AU8" s="569"/>
      <c r="AV8" s="570"/>
      <c r="AW8" s="570"/>
      <c r="AX8" s="492"/>
      <c r="AY8" s="492"/>
      <c r="AZ8" s="492"/>
      <c r="BA8" s="492"/>
      <c r="BB8" s="492"/>
      <c r="BC8" s="492"/>
      <c r="BD8" s="492"/>
      <c r="BE8" s="492"/>
      <c r="BF8" s="492"/>
      <c r="BG8" s="491"/>
    </row>
    <row r="9" spans="1:96" ht="13.5" thickBot="1">
      <c r="A9" s="130">
        <f>+A8+1</f>
        <v>2</v>
      </c>
      <c r="B9" s="181"/>
      <c r="C9" s="1214" t="s">
        <v>1630</v>
      </c>
      <c r="D9" s="761" t="s">
        <v>1631</v>
      </c>
      <c r="E9" s="544"/>
      <c r="F9" s="544"/>
      <c r="G9" s="544"/>
      <c r="H9" s="544"/>
      <c r="I9" s="544"/>
      <c r="J9" s="544"/>
      <c r="K9" s="544"/>
      <c r="L9" s="544"/>
      <c r="M9" s="544"/>
      <c r="N9" s="544"/>
      <c r="O9" s="544"/>
      <c r="P9" s="544"/>
      <c r="Q9" s="544"/>
      <c r="R9" s="544"/>
      <c r="S9" s="544"/>
      <c r="T9" s="544"/>
      <c r="U9" s="544"/>
      <c r="V9" s="544"/>
      <c r="W9" s="544"/>
      <c r="X9" s="544"/>
      <c r="Y9" s="544"/>
      <c r="Z9" s="544"/>
      <c r="AA9" s="544"/>
      <c r="AB9" s="544"/>
      <c r="AC9" s="544"/>
      <c r="AD9" s="545"/>
      <c r="AE9" s="545"/>
      <c r="AF9" s="545"/>
      <c r="AG9" s="545"/>
      <c r="AH9" s="545"/>
      <c r="AI9" s="545"/>
      <c r="AJ9" s="545"/>
      <c r="AK9" s="545"/>
      <c r="AL9" s="545"/>
      <c r="AM9" s="545"/>
      <c r="AN9" s="370"/>
      <c r="AO9" s="181"/>
      <c r="AR9" s="87" t="s">
        <v>40</v>
      </c>
      <c r="AS9" s="87" t="str">
        <f ca="1">SUBSTITUTE(CELL("address",E9),"$","")</f>
        <v>E9</v>
      </c>
      <c r="AT9" s="386" t="str">
        <f ca="1">CHAR(CODE(AS9))</f>
        <v>E</v>
      </c>
      <c r="AU9" s="386">
        <f>ROW(AS9)</f>
        <v>9</v>
      </c>
      <c r="AV9" s="285" t="str">
        <f ca="1">CONCATENATE(AT9&amp;AU9)</f>
        <v>E9</v>
      </c>
      <c r="AW9" s="285">
        <f t="shared" ref="AW9:AW480" si="2">$AW$5</f>
        <v>8</v>
      </c>
      <c r="AX9" s="285" t="str">
        <f t="shared" ref="AX9" ca="1" si="3">MID(CELL("filename",AW9),FIND("]",CELL("filename",AW9))+1,256)</f>
        <v>8. Ownership - Operating Costs</v>
      </c>
      <c r="AY9" s="293" t="s">
        <v>1626</v>
      </c>
      <c r="AZ9" s="285" t="s">
        <v>1632</v>
      </c>
      <c r="BA9" s="285">
        <f>$E$8</f>
        <v>2024</v>
      </c>
      <c r="BB9" s="285" t="str">
        <f ca="1">AW9&amp;"_"&amp;AV9&amp;"_"&amp;AZ9&amp;"_"&amp;BA9</f>
        <v>8_E9_Nameplate_capacity_MW_2024</v>
      </c>
      <c r="BC9" s="285" t="s">
        <v>574</v>
      </c>
      <c r="BD9" s="285"/>
      <c r="BE9" s="293" t="s">
        <v>1398</v>
      </c>
      <c r="BF9" s="293" t="s">
        <v>84</v>
      </c>
      <c r="BG9" s="293" t="s">
        <v>84</v>
      </c>
      <c r="BH9" s="293"/>
      <c r="BI9" s="293"/>
      <c r="BJ9" s="293"/>
      <c r="BK9" s="293"/>
    </row>
    <row r="10" spans="1:96" ht="13.5" hidden="1" thickBot="1">
      <c r="A10" s="130"/>
      <c r="B10" s="181"/>
      <c r="C10" s="1214"/>
      <c r="D10" s="76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2"/>
      <c r="AE10" s="572"/>
      <c r="AF10" s="572"/>
      <c r="AG10" s="572"/>
      <c r="AH10" s="572"/>
      <c r="AI10" s="572"/>
      <c r="AJ10" s="572"/>
      <c r="AK10" s="572"/>
      <c r="AL10" s="572"/>
      <c r="AM10" s="572"/>
      <c r="AN10" s="573"/>
      <c r="AO10" s="181"/>
      <c r="AP10" s="87" t="s">
        <v>859</v>
      </c>
      <c r="AT10" s="559" t="str">
        <f ca="1">IF(AT9="Z","AA",IF(LEN(AT9)=1,CHAR(CODE(AT9)+1),IF(RIGHT(AT9,1)="Z",CHAR(CODE(LEFT(AT9,1))+1),LEFT(AT9,1))&amp;CHAR(65+MOD(CODE(RIGHT(AT9,1))+1-65,26))))</f>
        <v>F</v>
      </c>
      <c r="AU10" s="559">
        <f>AU9</f>
        <v>9</v>
      </c>
      <c r="AV10" s="285" t="str">
        <f t="shared" ref="AV10:AV44" ca="1" si="4">CONCATENATE(AT10&amp;AU10)</f>
        <v>F9</v>
      </c>
      <c r="AW10" s="285">
        <f t="shared" si="2"/>
        <v>8</v>
      </c>
      <c r="AX10" s="285" t="str">
        <f t="shared" ref="AX10:AX45" ca="1" si="5">MID(CELL("filename",AW10),FIND("]",CELL("filename",AW10))+1,256)</f>
        <v>8. Ownership - Operating Costs</v>
      </c>
      <c r="AY10" s="293" t="s">
        <v>1626</v>
      </c>
      <c r="AZ10" s="285" t="s">
        <v>1632</v>
      </c>
      <c r="BA10" s="285">
        <f>$F$8</f>
        <v>2025</v>
      </c>
      <c r="BB10" s="285" t="str">
        <f t="shared" ref="BB10:BB44" ca="1" si="6">AW10&amp;"_"&amp;AV10&amp;"_"&amp;AZ10&amp;"_"&amp;BA10</f>
        <v>8_F9_Nameplate_capacity_MW_2025</v>
      </c>
      <c r="BC10" s="285" t="s">
        <v>574</v>
      </c>
      <c r="BD10" s="285"/>
      <c r="BE10" s="293" t="s">
        <v>1398</v>
      </c>
      <c r="BF10" s="293" t="s">
        <v>84</v>
      </c>
      <c r="BG10" s="293" t="s">
        <v>84</v>
      </c>
      <c r="BH10" s="293"/>
      <c r="BI10" s="293"/>
      <c r="BJ10" s="293"/>
      <c r="BK10" s="293"/>
    </row>
    <row r="11" spans="1:96" ht="13.5" hidden="1" thickBot="1">
      <c r="A11" s="130"/>
      <c r="B11" s="181"/>
      <c r="C11" s="1214"/>
      <c r="D11" s="76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2"/>
      <c r="AE11" s="572"/>
      <c r="AF11" s="572"/>
      <c r="AG11" s="572"/>
      <c r="AH11" s="572"/>
      <c r="AI11" s="572"/>
      <c r="AJ11" s="572"/>
      <c r="AK11" s="572"/>
      <c r="AL11" s="572"/>
      <c r="AM11" s="572"/>
      <c r="AN11" s="573"/>
      <c r="AO11" s="181"/>
      <c r="AP11" s="87" t="s">
        <v>859</v>
      </c>
      <c r="AT11" s="559" t="str">
        <f t="shared" ref="AT11:AT44" ca="1" si="7">IF(AT10="Z","AA",IF(LEN(AT10)=1,CHAR(CODE(AT10)+1),IF(RIGHT(AT10,1)="Z",CHAR(CODE(LEFT(AT10,1))+1),LEFT(AT10,1))&amp;CHAR(65+MOD(CODE(RIGHT(AT10,1))+1-65,26))))</f>
        <v>G</v>
      </c>
      <c r="AU11" s="559">
        <f t="shared" ref="AU11:AU44" si="8">AU10</f>
        <v>9</v>
      </c>
      <c r="AV11" s="285" t="str">
        <f t="shared" ca="1" si="4"/>
        <v>G9</v>
      </c>
      <c r="AW11" s="285">
        <f t="shared" si="2"/>
        <v>8</v>
      </c>
      <c r="AX11" s="285" t="str">
        <f t="shared" ca="1" si="5"/>
        <v>8. Ownership - Operating Costs</v>
      </c>
      <c r="AY11" s="293" t="s">
        <v>1626</v>
      </c>
      <c r="AZ11" s="285" t="s">
        <v>1632</v>
      </c>
      <c r="BA11" s="285">
        <f>$G$8</f>
        <v>2026</v>
      </c>
      <c r="BB11" s="285" t="str">
        <f t="shared" ca="1" si="6"/>
        <v>8_G9_Nameplate_capacity_MW_2026</v>
      </c>
      <c r="BC11" s="285" t="s">
        <v>574</v>
      </c>
      <c r="BD11" s="285"/>
      <c r="BE11" s="293" t="s">
        <v>1398</v>
      </c>
      <c r="BF11" s="293" t="s">
        <v>84</v>
      </c>
      <c r="BG11" s="293" t="s">
        <v>84</v>
      </c>
      <c r="BH11" s="293"/>
      <c r="BI11" s="293"/>
      <c r="BJ11" s="293"/>
      <c r="BK11" s="293"/>
    </row>
    <row r="12" spans="1:96" ht="13.5" hidden="1" thickBot="1">
      <c r="A12" s="130"/>
      <c r="B12" s="181"/>
      <c r="C12" s="1214"/>
      <c r="D12" s="76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2"/>
      <c r="AE12" s="572"/>
      <c r="AF12" s="572"/>
      <c r="AG12" s="572"/>
      <c r="AH12" s="572"/>
      <c r="AI12" s="572"/>
      <c r="AJ12" s="572"/>
      <c r="AK12" s="572"/>
      <c r="AL12" s="572"/>
      <c r="AM12" s="572"/>
      <c r="AN12" s="573"/>
      <c r="AO12" s="181"/>
      <c r="AP12" s="87" t="s">
        <v>859</v>
      </c>
      <c r="AT12" s="559" t="str">
        <f t="shared" ca="1" si="7"/>
        <v>H</v>
      </c>
      <c r="AU12" s="559">
        <f t="shared" si="8"/>
        <v>9</v>
      </c>
      <c r="AV12" s="285" t="str">
        <f t="shared" ca="1" si="4"/>
        <v>H9</v>
      </c>
      <c r="AW12" s="285">
        <f t="shared" si="2"/>
        <v>8</v>
      </c>
      <c r="AX12" s="285" t="str">
        <f t="shared" ca="1" si="5"/>
        <v>8. Ownership - Operating Costs</v>
      </c>
      <c r="AY12" s="293" t="s">
        <v>1626</v>
      </c>
      <c r="AZ12" s="285" t="s">
        <v>1632</v>
      </c>
      <c r="BA12" s="285">
        <f>$H$8</f>
        <v>2027</v>
      </c>
      <c r="BB12" s="285" t="str">
        <f t="shared" ca="1" si="6"/>
        <v>8_H9_Nameplate_capacity_MW_2027</v>
      </c>
      <c r="BC12" s="285" t="s">
        <v>574</v>
      </c>
      <c r="BD12" s="285"/>
      <c r="BE12" s="293" t="s">
        <v>1398</v>
      </c>
      <c r="BF12" s="293" t="s">
        <v>84</v>
      </c>
      <c r="BG12" s="293" t="s">
        <v>84</v>
      </c>
      <c r="BH12" s="293"/>
      <c r="BI12" s="293"/>
      <c r="BJ12" s="293"/>
      <c r="BK12" s="293"/>
    </row>
    <row r="13" spans="1:96" ht="13.5" hidden="1" thickBot="1">
      <c r="A13" s="130"/>
      <c r="B13" s="181"/>
      <c r="C13" s="1214"/>
      <c r="D13" s="761"/>
      <c r="E13" s="571"/>
      <c r="F13" s="571"/>
      <c r="G13" s="571"/>
      <c r="H13" s="571"/>
      <c r="I13" s="571"/>
      <c r="J13" s="571"/>
      <c r="K13" s="571"/>
      <c r="L13" s="571"/>
      <c r="M13" s="571"/>
      <c r="N13" s="571"/>
      <c r="O13" s="571"/>
      <c r="P13" s="571"/>
      <c r="Q13" s="571"/>
      <c r="R13" s="571"/>
      <c r="S13" s="571"/>
      <c r="T13" s="571"/>
      <c r="U13" s="571"/>
      <c r="V13" s="571"/>
      <c r="W13" s="571"/>
      <c r="X13" s="571"/>
      <c r="Y13" s="571"/>
      <c r="Z13" s="571"/>
      <c r="AA13" s="571"/>
      <c r="AB13" s="571"/>
      <c r="AC13" s="571"/>
      <c r="AD13" s="572"/>
      <c r="AE13" s="572"/>
      <c r="AF13" s="572"/>
      <c r="AG13" s="572"/>
      <c r="AH13" s="572"/>
      <c r="AI13" s="572"/>
      <c r="AJ13" s="572"/>
      <c r="AK13" s="572"/>
      <c r="AL13" s="572"/>
      <c r="AM13" s="572"/>
      <c r="AN13" s="573"/>
      <c r="AO13" s="181"/>
      <c r="AP13" s="87" t="s">
        <v>859</v>
      </c>
      <c r="AT13" s="559" t="str">
        <f t="shared" ca="1" si="7"/>
        <v>I</v>
      </c>
      <c r="AU13" s="559">
        <f t="shared" si="8"/>
        <v>9</v>
      </c>
      <c r="AV13" s="285" t="str">
        <f t="shared" ca="1" si="4"/>
        <v>I9</v>
      </c>
      <c r="AW13" s="285">
        <f t="shared" si="2"/>
        <v>8</v>
      </c>
      <c r="AX13" s="285" t="str">
        <f t="shared" ca="1" si="5"/>
        <v>8. Ownership - Operating Costs</v>
      </c>
      <c r="AY13" s="293" t="s">
        <v>1626</v>
      </c>
      <c r="AZ13" s="285" t="s">
        <v>1632</v>
      </c>
      <c r="BA13" s="285">
        <f>$I$8</f>
        <v>2028</v>
      </c>
      <c r="BB13" s="285" t="str">
        <f t="shared" ca="1" si="6"/>
        <v>8_I9_Nameplate_capacity_MW_2028</v>
      </c>
      <c r="BC13" s="285" t="s">
        <v>574</v>
      </c>
      <c r="BD13" s="285"/>
      <c r="BE13" s="293" t="s">
        <v>1398</v>
      </c>
      <c r="BF13" s="293" t="s">
        <v>84</v>
      </c>
      <c r="BG13" s="293" t="s">
        <v>84</v>
      </c>
      <c r="BH13" s="293"/>
      <c r="BI13" s="293"/>
      <c r="BJ13" s="293"/>
      <c r="BK13" s="293"/>
    </row>
    <row r="14" spans="1:96" ht="13.5" hidden="1" thickBot="1">
      <c r="A14" s="130"/>
      <c r="B14" s="181"/>
      <c r="C14" s="1214"/>
      <c r="D14" s="76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2"/>
      <c r="AE14" s="572"/>
      <c r="AF14" s="572"/>
      <c r="AG14" s="572"/>
      <c r="AH14" s="572"/>
      <c r="AI14" s="572"/>
      <c r="AJ14" s="572"/>
      <c r="AK14" s="572"/>
      <c r="AL14" s="572"/>
      <c r="AM14" s="572"/>
      <c r="AN14" s="573"/>
      <c r="AO14" s="181"/>
      <c r="AP14" s="87" t="s">
        <v>859</v>
      </c>
      <c r="AT14" s="559" t="str">
        <f t="shared" ca="1" si="7"/>
        <v>J</v>
      </c>
      <c r="AU14" s="559">
        <f t="shared" si="8"/>
        <v>9</v>
      </c>
      <c r="AV14" s="285" t="str">
        <f t="shared" ca="1" si="4"/>
        <v>J9</v>
      </c>
      <c r="AW14" s="285">
        <f t="shared" si="2"/>
        <v>8</v>
      </c>
      <c r="AX14" s="285" t="str">
        <f t="shared" ca="1" si="5"/>
        <v>8. Ownership - Operating Costs</v>
      </c>
      <c r="AY14" s="293" t="s">
        <v>1626</v>
      </c>
      <c r="AZ14" s="285" t="s">
        <v>1632</v>
      </c>
      <c r="BA14" s="285">
        <f>$J$8</f>
        <v>2029</v>
      </c>
      <c r="BB14" s="285" t="str">
        <f t="shared" ca="1" si="6"/>
        <v>8_J9_Nameplate_capacity_MW_2029</v>
      </c>
      <c r="BC14" s="285" t="s">
        <v>574</v>
      </c>
      <c r="BD14" s="285"/>
      <c r="BE14" s="293" t="s">
        <v>1398</v>
      </c>
      <c r="BF14" s="293" t="s">
        <v>84</v>
      </c>
      <c r="BG14" s="293" t="s">
        <v>84</v>
      </c>
      <c r="BH14" s="293"/>
      <c r="BI14" s="293"/>
      <c r="BJ14" s="293"/>
      <c r="BK14" s="293"/>
    </row>
    <row r="15" spans="1:96" ht="13.5" hidden="1" thickBot="1">
      <c r="A15" s="130"/>
      <c r="B15" s="181"/>
      <c r="C15" s="1214"/>
      <c r="D15" s="76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2"/>
      <c r="AE15" s="572"/>
      <c r="AF15" s="572"/>
      <c r="AG15" s="572"/>
      <c r="AH15" s="572"/>
      <c r="AI15" s="572"/>
      <c r="AJ15" s="572"/>
      <c r="AK15" s="572"/>
      <c r="AL15" s="572"/>
      <c r="AM15" s="572"/>
      <c r="AN15" s="573"/>
      <c r="AO15" s="181"/>
      <c r="AP15" s="87" t="s">
        <v>859</v>
      </c>
      <c r="AT15" s="559" t="str">
        <f t="shared" ca="1" si="7"/>
        <v>K</v>
      </c>
      <c r="AU15" s="559">
        <f t="shared" si="8"/>
        <v>9</v>
      </c>
      <c r="AV15" s="285" t="str">
        <f t="shared" ca="1" si="4"/>
        <v>K9</v>
      </c>
      <c r="AW15" s="285">
        <f t="shared" si="2"/>
        <v>8</v>
      </c>
      <c r="AX15" s="285" t="str">
        <f t="shared" ca="1" si="5"/>
        <v>8. Ownership - Operating Costs</v>
      </c>
      <c r="AY15" s="293" t="s">
        <v>1626</v>
      </c>
      <c r="AZ15" s="285" t="s">
        <v>1632</v>
      </c>
      <c r="BA15" s="285">
        <f>$K$8</f>
        <v>2030</v>
      </c>
      <c r="BB15" s="285" t="str">
        <f t="shared" ca="1" si="6"/>
        <v>8_K9_Nameplate_capacity_MW_2030</v>
      </c>
      <c r="BC15" s="285" t="s">
        <v>574</v>
      </c>
      <c r="BD15" s="285"/>
      <c r="BE15" s="293" t="s">
        <v>1398</v>
      </c>
      <c r="BF15" s="293" t="s">
        <v>84</v>
      </c>
      <c r="BG15" s="293" t="s">
        <v>84</v>
      </c>
      <c r="BH15" s="293"/>
      <c r="BI15" s="293"/>
      <c r="BJ15" s="293"/>
      <c r="BK15" s="293"/>
    </row>
    <row r="16" spans="1:96" ht="13.5" hidden="1" thickBot="1">
      <c r="A16" s="130"/>
      <c r="B16" s="181"/>
      <c r="C16" s="1214"/>
      <c r="D16" s="761"/>
      <c r="E16" s="571"/>
      <c r="F16" s="571"/>
      <c r="G16" s="571"/>
      <c r="H16" s="571"/>
      <c r="I16" s="571"/>
      <c r="J16" s="571"/>
      <c r="K16" s="571"/>
      <c r="L16" s="571"/>
      <c r="M16" s="571"/>
      <c r="N16" s="571"/>
      <c r="O16" s="571"/>
      <c r="P16" s="571"/>
      <c r="Q16" s="571"/>
      <c r="R16" s="571"/>
      <c r="S16" s="571"/>
      <c r="T16" s="571"/>
      <c r="U16" s="571"/>
      <c r="V16" s="571"/>
      <c r="W16" s="571"/>
      <c r="X16" s="571"/>
      <c r="Y16" s="571"/>
      <c r="Z16" s="571"/>
      <c r="AA16" s="571"/>
      <c r="AB16" s="571"/>
      <c r="AC16" s="571"/>
      <c r="AD16" s="572"/>
      <c r="AE16" s="572"/>
      <c r="AF16" s="572"/>
      <c r="AG16" s="572"/>
      <c r="AH16" s="572"/>
      <c r="AI16" s="572"/>
      <c r="AJ16" s="572"/>
      <c r="AK16" s="572"/>
      <c r="AL16" s="572"/>
      <c r="AM16" s="572"/>
      <c r="AN16" s="573"/>
      <c r="AO16" s="181"/>
      <c r="AP16" s="87" t="s">
        <v>859</v>
      </c>
      <c r="AT16" s="559" t="str">
        <f t="shared" ca="1" si="7"/>
        <v>L</v>
      </c>
      <c r="AU16" s="559">
        <f t="shared" si="8"/>
        <v>9</v>
      </c>
      <c r="AV16" s="285" t="str">
        <f t="shared" ca="1" si="4"/>
        <v>L9</v>
      </c>
      <c r="AW16" s="285">
        <f t="shared" si="2"/>
        <v>8</v>
      </c>
      <c r="AX16" s="285" t="str">
        <f t="shared" ca="1" si="5"/>
        <v>8. Ownership - Operating Costs</v>
      </c>
      <c r="AY16" s="293" t="s">
        <v>1626</v>
      </c>
      <c r="AZ16" s="285" t="s">
        <v>1632</v>
      </c>
      <c r="BA16" s="285">
        <f>$L$8</f>
        <v>2031</v>
      </c>
      <c r="BB16" s="285" t="str">
        <f t="shared" ca="1" si="6"/>
        <v>8_L9_Nameplate_capacity_MW_2031</v>
      </c>
      <c r="BC16" s="285" t="s">
        <v>574</v>
      </c>
      <c r="BD16" s="285"/>
      <c r="BE16" s="293" t="s">
        <v>1398</v>
      </c>
      <c r="BF16" s="293" t="s">
        <v>84</v>
      </c>
      <c r="BG16" s="293" t="s">
        <v>84</v>
      </c>
      <c r="BH16" s="293"/>
      <c r="BI16" s="293"/>
      <c r="BJ16" s="293"/>
      <c r="BK16" s="293"/>
    </row>
    <row r="17" spans="1:63" ht="13.5" hidden="1" thickBot="1">
      <c r="A17" s="130"/>
      <c r="B17" s="181"/>
      <c r="C17" s="1214"/>
      <c r="D17" s="76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2"/>
      <c r="AE17" s="572"/>
      <c r="AF17" s="572"/>
      <c r="AG17" s="572"/>
      <c r="AH17" s="572"/>
      <c r="AI17" s="572"/>
      <c r="AJ17" s="572"/>
      <c r="AK17" s="572"/>
      <c r="AL17" s="572"/>
      <c r="AM17" s="572"/>
      <c r="AN17" s="573"/>
      <c r="AO17" s="181"/>
      <c r="AP17" s="87" t="s">
        <v>859</v>
      </c>
      <c r="AT17" s="559" t="str">
        <f t="shared" ca="1" si="7"/>
        <v>M</v>
      </c>
      <c r="AU17" s="559">
        <f t="shared" si="8"/>
        <v>9</v>
      </c>
      <c r="AV17" s="285" t="str">
        <f t="shared" ca="1" si="4"/>
        <v>M9</v>
      </c>
      <c r="AW17" s="285">
        <f t="shared" si="2"/>
        <v>8</v>
      </c>
      <c r="AX17" s="285" t="str">
        <f t="shared" ca="1" si="5"/>
        <v>8. Ownership - Operating Costs</v>
      </c>
      <c r="AY17" s="293" t="s">
        <v>1626</v>
      </c>
      <c r="AZ17" s="285" t="s">
        <v>1632</v>
      </c>
      <c r="BA17" s="285">
        <f>$M$8</f>
        <v>2032</v>
      </c>
      <c r="BB17" s="285" t="str">
        <f t="shared" ca="1" si="6"/>
        <v>8_M9_Nameplate_capacity_MW_2032</v>
      </c>
      <c r="BC17" s="285" t="s">
        <v>574</v>
      </c>
      <c r="BD17" s="285"/>
      <c r="BE17" s="293" t="s">
        <v>1398</v>
      </c>
      <c r="BF17" s="293" t="s">
        <v>84</v>
      </c>
      <c r="BG17" s="293" t="s">
        <v>84</v>
      </c>
      <c r="BH17" s="293"/>
      <c r="BI17" s="293"/>
      <c r="BJ17" s="293"/>
      <c r="BK17" s="293"/>
    </row>
    <row r="18" spans="1:63" ht="13.5" hidden="1" thickBot="1">
      <c r="A18" s="130"/>
      <c r="B18" s="181"/>
      <c r="C18" s="1214"/>
      <c r="D18" s="761"/>
      <c r="E18" s="571"/>
      <c r="F18" s="571"/>
      <c r="G18" s="571"/>
      <c r="H18" s="571"/>
      <c r="I18" s="571"/>
      <c r="J18" s="571"/>
      <c r="K18" s="571"/>
      <c r="L18" s="571"/>
      <c r="M18" s="571"/>
      <c r="N18" s="571"/>
      <c r="O18" s="571"/>
      <c r="P18" s="571"/>
      <c r="Q18" s="571"/>
      <c r="R18" s="571"/>
      <c r="S18" s="571"/>
      <c r="T18" s="571"/>
      <c r="U18" s="571"/>
      <c r="V18" s="571"/>
      <c r="W18" s="571"/>
      <c r="X18" s="571"/>
      <c r="Y18" s="571"/>
      <c r="Z18" s="571"/>
      <c r="AA18" s="571"/>
      <c r="AB18" s="571"/>
      <c r="AC18" s="571"/>
      <c r="AD18" s="572"/>
      <c r="AE18" s="572"/>
      <c r="AF18" s="572"/>
      <c r="AG18" s="572"/>
      <c r="AH18" s="572"/>
      <c r="AI18" s="572"/>
      <c r="AJ18" s="572"/>
      <c r="AK18" s="572"/>
      <c r="AL18" s="572"/>
      <c r="AM18" s="572"/>
      <c r="AN18" s="573"/>
      <c r="AO18" s="181"/>
      <c r="AP18" s="87" t="s">
        <v>859</v>
      </c>
      <c r="AT18" s="559" t="str">
        <f t="shared" ca="1" si="7"/>
        <v>N</v>
      </c>
      <c r="AU18" s="559">
        <f t="shared" si="8"/>
        <v>9</v>
      </c>
      <c r="AV18" s="285" t="str">
        <f t="shared" ca="1" si="4"/>
        <v>N9</v>
      </c>
      <c r="AW18" s="285">
        <f t="shared" si="2"/>
        <v>8</v>
      </c>
      <c r="AX18" s="285" t="str">
        <f t="shared" ca="1" si="5"/>
        <v>8. Ownership - Operating Costs</v>
      </c>
      <c r="AY18" s="293" t="s">
        <v>1626</v>
      </c>
      <c r="AZ18" s="285" t="s">
        <v>1632</v>
      </c>
      <c r="BA18" s="285">
        <f>$N$8</f>
        <v>2033</v>
      </c>
      <c r="BB18" s="285" t="str">
        <f t="shared" ca="1" si="6"/>
        <v>8_N9_Nameplate_capacity_MW_2033</v>
      </c>
      <c r="BC18" s="285" t="s">
        <v>574</v>
      </c>
      <c r="BD18" s="285"/>
      <c r="BE18" s="293" t="s">
        <v>1398</v>
      </c>
      <c r="BF18" s="293" t="s">
        <v>84</v>
      </c>
      <c r="BG18" s="293" t="s">
        <v>84</v>
      </c>
      <c r="BH18" s="293"/>
      <c r="BI18" s="293"/>
      <c r="BJ18" s="293"/>
      <c r="BK18" s="293"/>
    </row>
    <row r="19" spans="1:63" ht="13.5" hidden="1" thickBot="1">
      <c r="A19" s="130"/>
      <c r="B19" s="181"/>
      <c r="C19" s="1214"/>
      <c r="D19" s="761"/>
      <c r="E19" s="571"/>
      <c r="F19" s="571"/>
      <c r="G19" s="571"/>
      <c r="H19" s="571"/>
      <c r="I19" s="571"/>
      <c r="J19" s="571"/>
      <c r="K19" s="571"/>
      <c r="L19" s="571"/>
      <c r="M19" s="571"/>
      <c r="N19" s="571"/>
      <c r="O19" s="571"/>
      <c r="P19" s="571"/>
      <c r="Q19" s="571"/>
      <c r="R19" s="571"/>
      <c r="S19" s="571"/>
      <c r="T19" s="571"/>
      <c r="U19" s="571"/>
      <c r="V19" s="571"/>
      <c r="W19" s="571"/>
      <c r="X19" s="571"/>
      <c r="Y19" s="571"/>
      <c r="Z19" s="571"/>
      <c r="AA19" s="571"/>
      <c r="AB19" s="571"/>
      <c r="AC19" s="571"/>
      <c r="AD19" s="572"/>
      <c r="AE19" s="572"/>
      <c r="AF19" s="572"/>
      <c r="AG19" s="572"/>
      <c r="AH19" s="572"/>
      <c r="AI19" s="572"/>
      <c r="AJ19" s="572"/>
      <c r="AK19" s="572"/>
      <c r="AL19" s="572"/>
      <c r="AM19" s="572"/>
      <c r="AN19" s="573"/>
      <c r="AO19" s="181"/>
      <c r="AP19" s="87" t="s">
        <v>859</v>
      </c>
      <c r="AT19" s="559" t="str">
        <f t="shared" ca="1" si="7"/>
        <v>O</v>
      </c>
      <c r="AU19" s="559">
        <f t="shared" si="8"/>
        <v>9</v>
      </c>
      <c r="AV19" s="285" t="str">
        <f t="shared" ca="1" si="4"/>
        <v>O9</v>
      </c>
      <c r="AW19" s="285">
        <f t="shared" si="2"/>
        <v>8</v>
      </c>
      <c r="AX19" s="285" t="str">
        <f t="shared" ca="1" si="5"/>
        <v>8. Ownership - Operating Costs</v>
      </c>
      <c r="AY19" s="293" t="s">
        <v>1626</v>
      </c>
      <c r="AZ19" s="285" t="s">
        <v>1632</v>
      </c>
      <c r="BA19" s="285">
        <f>$O$8</f>
        <v>2034</v>
      </c>
      <c r="BB19" s="285" t="str">
        <f t="shared" ca="1" si="6"/>
        <v>8_O9_Nameplate_capacity_MW_2034</v>
      </c>
      <c r="BC19" s="285" t="s">
        <v>574</v>
      </c>
      <c r="BD19" s="285"/>
      <c r="BE19" s="293" t="s">
        <v>1398</v>
      </c>
      <c r="BF19" s="293" t="s">
        <v>84</v>
      </c>
      <c r="BG19" s="293" t="s">
        <v>84</v>
      </c>
      <c r="BH19" s="293"/>
      <c r="BI19" s="293"/>
      <c r="BJ19" s="293"/>
      <c r="BK19" s="293"/>
    </row>
    <row r="20" spans="1:63" ht="13.5" hidden="1" thickBot="1">
      <c r="A20" s="130"/>
      <c r="B20" s="181"/>
      <c r="C20" s="1214"/>
      <c r="D20" s="761"/>
      <c r="E20" s="571"/>
      <c r="F20" s="571"/>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2"/>
      <c r="AE20" s="572"/>
      <c r="AF20" s="572"/>
      <c r="AG20" s="572"/>
      <c r="AH20" s="572"/>
      <c r="AI20" s="572"/>
      <c r="AJ20" s="572"/>
      <c r="AK20" s="572"/>
      <c r="AL20" s="572"/>
      <c r="AM20" s="572"/>
      <c r="AN20" s="573"/>
      <c r="AO20" s="181"/>
      <c r="AP20" s="87" t="s">
        <v>859</v>
      </c>
      <c r="AT20" s="559" t="str">
        <f t="shared" ca="1" si="7"/>
        <v>P</v>
      </c>
      <c r="AU20" s="559">
        <f t="shared" si="8"/>
        <v>9</v>
      </c>
      <c r="AV20" s="285" t="str">
        <f t="shared" ca="1" si="4"/>
        <v>P9</v>
      </c>
      <c r="AW20" s="285">
        <f t="shared" si="2"/>
        <v>8</v>
      </c>
      <c r="AX20" s="285" t="str">
        <f t="shared" ca="1" si="5"/>
        <v>8. Ownership - Operating Costs</v>
      </c>
      <c r="AY20" s="293" t="s">
        <v>1626</v>
      </c>
      <c r="AZ20" s="285" t="s">
        <v>1632</v>
      </c>
      <c r="BA20" s="285">
        <f>$P$8</f>
        <v>2035</v>
      </c>
      <c r="BB20" s="285" t="str">
        <f t="shared" ca="1" si="6"/>
        <v>8_P9_Nameplate_capacity_MW_2035</v>
      </c>
      <c r="BC20" s="285" t="s">
        <v>574</v>
      </c>
      <c r="BD20" s="285"/>
      <c r="BE20" s="293" t="s">
        <v>1398</v>
      </c>
      <c r="BF20" s="293" t="s">
        <v>84</v>
      </c>
      <c r="BG20" s="293" t="s">
        <v>84</v>
      </c>
      <c r="BH20" s="293"/>
      <c r="BI20" s="293"/>
      <c r="BJ20" s="293"/>
      <c r="BK20" s="293"/>
    </row>
    <row r="21" spans="1:63" ht="13.5" hidden="1" thickBot="1">
      <c r="A21" s="130"/>
      <c r="B21" s="181"/>
      <c r="C21" s="1214"/>
      <c r="D21" s="76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2"/>
      <c r="AE21" s="572"/>
      <c r="AF21" s="572"/>
      <c r="AG21" s="572"/>
      <c r="AH21" s="572"/>
      <c r="AI21" s="572"/>
      <c r="AJ21" s="572"/>
      <c r="AK21" s="572"/>
      <c r="AL21" s="572"/>
      <c r="AM21" s="572"/>
      <c r="AN21" s="573"/>
      <c r="AO21" s="181"/>
      <c r="AP21" s="87" t="s">
        <v>859</v>
      </c>
      <c r="AT21" s="559" t="str">
        <f t="shared" ca="1" si="7"/>
        <v>Q</v>
      </c>
      <c r="AU21" s="559">
        <f t="shared" si="8"/>
        <v>9</v>
      </c>
      <c r="AV21" s="285" t="str">
        <f t="shared" ca="1" si="4"/>
        <v>Q9</v>
      </c>
      <c r="AW21" s="285">
        <f t="shared" si="2"/>
        <v>8</v>
      </c>
      <c r="AX21" s="285" t="str">
        <f t="shared" ca="1" si="5"/>
        <v>8. Ownership - Operating Costs</v>
      </c>
      <c r="AY21" s="293" t="s">
        <v>1626</v>
      </c>
      <c r="AZ21" s="285" t="s">
        <v>1632</v>
      </c>
      <c r="BA21" s="285">
        <f>$Q$8</f>
        <v>2036</v>
      </c>
      <c r="BB21" s="285" t="str">
        <f t="shared" ca="1" si="6"/>
        <v>8_Q9_Nameplate_capacity_MW_2036</v>
      </c>
      <c r="BC21" s="285" t="s">
        <v>574</v>
      </c>
      <c r="BD21" s="285"/>
      <c r="BE21" s="293" t="s">
        <v>1398</v>
      </c>
      <c r="BF21" s="293" t="s">
        <v>84</v>
      </c>
      <c r="BG21" s="293" t="s">
        <v>84</v>
      </c>
      <c r="BH21" s="293"/>
      <c r="BI21" s="293"/>
      <c r="BJ21" s="293"/>
      <c r="BK21" s="293"/>
    </row>
    <row r="22" spans="1:63" ht="13.5" hidden="1" thickBot="1">
      <c r="A22" s="130"/>
      <c r="B22" s="181"/>
      <c r="C22" s="1214"/>
      <c r="D22" s="76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2"/>
      <c r="AE22" s="572"/>
      <c r="AF22" s="572"/>
      <c r="AG22" s="572"/>
      <c r="AH22" s="572"/>
      <c r="AI22" s="572"/>
      <c r="AJ22" s="572"/>
      <c r="AK22" s="572"/>
      <c r="AL22" s="572"/>
      <c r="AM22" s="572"/>
      <c r="AN22" s="573"/>
      <c r="AO22" s="181"/>
      <c r="AP22" s="87" t="s">
        <v>859</v>
      </c>
      <c r="AT22" s="559" t="str">
        <f t="shared" ca="1" si="7"/>
        <v>R</v>
      </c>
      <c r="AU22" s="559">
        <f t="shared" si="8"/>
        <v>9</v>
      </c>
      <c r="AV22" s="285" t="str">
        <f t="shared" ca="1" si="4"/>
        <v>R9</v>
      </c>
      <c r="AW22" s="285">
        <f t="shared" si="2"/>
        <v>8</v>
      </c>
      <c r="AX22" s="285" t="str">
        <f t="shared" ca="1" si="5"/>
        <v>8. Ownership - Operating Costs</v>
      </c>
      <c r="AY22" s="293" t="s">
        <v>1626</v>
      </c>
      <c r="AZ22" s="285" t="s">
        <v>1632</v>
      </c>
      <c r="BA22" s="285">
        <f>$R$8</f>
        <v>2037</v>
      </c>
      <c r="BB22" s="285" t="str">
        <f t="shared" ca="1" si="6"/>
        <v>8_R9_Nameplate_capacity_MW_2037</v>
      </c>
      <c r="BC22" s="285" t="s">
        <v>574</v>
      </c>
      <c r="BD22" s="285"/>
      <c r="BE22" s="293" t="s">
        <v>1398</v>
      </c>
      <c r="BF22" s="293" t="s">
        <v>84</v>
      </c>
      <c r="BG22" s="293" t="s">
        <v>84</v>
      </c>
      <c r="BH22" s="293"/>
      <c r="BI22" s="293"/>
      <c r="BJ22" s="293"/>
      <c r="BK22" s="293"/>
    </row>
    <row r="23" spans="1:63" ht="13.5" hidden="1" thickBot="1">
      <c r="A23" s="130"/>
      <c r="B23" s="181"/>
      <c r="C23" s="1214"/>
      <c r="D23" s="76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2"/>
      <c r="AE23" s="572"/>
      <c r="AF23" s="572"/>
      <c r="AG23" s="572"/>
      <c r="AH23" s="572"/>
      <c r="AI23" s="572"/>
      <c r="AJ23" s="572"/>
      <c r="AK23" s="572"/>
      <c r="AL23" s="572"/>
      <c r="AM23" s="572"/>
      <c r="AN23" s="573"/>
      <c r="AO23" s="181"/>
      <c r="AP23" s="87" t="s">
        <v>859</v>
      </c>
      <c r="AT23" s="559" t="str">
        <f t="shared" ca="1" si="7"/>
        <v>S</v>
      </c>
      <c r="AU23" s="559">
        <f t="shared" si="8"/>
        <v>9</v>
      </c>
      <c r="AV23" s="285" t="str">
        <f t="shared" ca="1" si="4"/>
        <v>S9</v>
      </c>
      <c r="AW23" s="285">
        <f t="shared" si="2"/>
        <v>8</v>
      </c>
      <c r="AX23" s="285" t="str">
        <f t="shared" ca="1" si="5"/>
        <v>8. Ownership - Operating Costs</v>
      </c>
      <c r="AY23" s="293" t="s">
        <v>1626</v>
      </c>
      <c r="AZ23" s="285" t="s">
        <v>1632</v>
      </c>
      <c r="BA23" s="285">
        <f>$S$8</f>
        <v>2038</v>
      </c>
      <c r="BB23" s="285" t="str">
        <f t="shared" ca="1" si="6"/>
        <v>8_S9_Nameplate_capacity_MW_2038</v>
      </c>
      <c r="BC23" s="285" t="s">
        <v>574</v>
      </c>
      <c r="BD23" s="285"/>
      <c r="BE23" s="293" t="s">
        <v>1398</v>
      </c>
      <c r="BF23" s="293" t="s">
        <v>84</v>
      </c>
      <c r="BG23" s="293" t="s">
        <v>84</v>
      </c>
      <c r="BH23" s="293"/>
      <c r="BI23" s="293"/>
      <c r="BJ23" s="293"/>
      <c r="BK23" s="293"/>
    </row>
    <row r="24" spans="1:63" ht="13.5" hidden="1" thickBot="1">
      <c r="A24" s="130"/>
      <c r="B24" s="181"/>
      <c r="C24" s="1214"/>
      <c r="D24" s="76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2"/>
      <c r="AE24" s="572"/>
      <c r="AF24" s="572"/>
      <c r="AG24" s="572"/>
      <c r="AH24" s="572"/>
      <c r="AI24" s="572"/>
      <c r="AJ24" s="572"/>
      <c r="AK24" s="572"/>
      <c r="AL24" s="572"/>
      <c r="AM24" s="572"/>
      <c r="AN24" s="573"/>
      <c r="AO24" s="181"/>
      <c r="AP24" s="87" t="s">
        <v>859</v>
      </c>
      <c r="AT24" s="559" t="str">
        <f t="shared" ca="1" si="7"/>
        <v>T</v>
      </c>
      <c r="AU24" s="559">
        <f t="shared" si="8"/>
        <v>9</v>
      </c>
      <c r="AV24" s="285" t="str">
        <f t="shared" ca="1" si="4"/>
        <v>T9</v>
      </c>
      <c r="AW24" s="285">
        <f t="shared" si="2"/>
        <v>8</v>
      </c>
      <c r="AX24" s="285" t="str">
        <f t="shared" ca="1" si="5"/>
        <v>8. Ownership - Operating Costs</v>
      </c>
      <c r="AY24" s="293" t="s">
        <v>1626</v>
      </c>
      <c r="AZ24" s="285" t="s">
        <v>1632</v>
      </c>
      <c r="BA24" s="285">
        <f>$T$8</f>
        <v>2039</v>
      </c>
      <c r="BB24" s="285" t="str">
        <f t="shared" ca="1" si="6"/>
        <v>8_T9_Nameplate_capacity_MW_2039</v>
      </c>
      <c r="BC24" s="285" t="s">
        <v>574</v>
      </c>
      <c r="BD24" s="285"/>
      <c r="BE24" s="293" t="s">
        <v>1398</v>
      </c>
      <c r="BF24" s="293" t="s">
        <v>84</v>
      </c>
      <c r="BG24" s="293" t="s">
        <v>84</v>
      </c>
      <c r="BH24" s="293"/>
      <c r="BI24" s="293"/>
      <c r="BJ24" s="293"/>
      <c r="BK24" s="293"/>
    </row>
    <row r="25" spans="1:63" ht="13.5" hidden="1" thickBot="1">
      <c r="A25" s="130"/>
      <c r="B25" s="181"/>
      <c r="C25" s="1214"/>
      <c r="D25" s="76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2"/>
      <c r="AE25" s="572"/>
      <c r="AF25" s="572"/>
      <c r="AG25" s="572"/>
      <c r="AH25" s="572"/>
      <c r="AI25" s="572"/>
      <c r="AJ25" s="572"/>
      <c r="AK25" s="572"/>
      <c r="AL25" s="572"/>
      <c r="AM25" s="572"/>
      <c r="AN25" s="573"/>
      <c r="AO25" s="181"/>
      <c r="AP25" s="87" t="s">
        <v>859</v>
      </c>
      <c r="AT25" s="559" t="str">
        <f t="shared" ca="1" si="7"/>
        <v>U</v>
      </c>
      <c r="AU25" s="559">
        <f t="shared" si="8"/>
        <v>9</v>
      </c>
      <c r="AV25" s="285" t="str">
        <f t="shared" ca="1" si="4"/>
        <v>U9</v>
      </c>
      <c r="AW25" s="285">
        <f t="shared" si="2"/>
        <v>8</v>
      </c>
      <c r="AX25" s="285" t="str">
        <f t="shared" ca="1" si="5"/>
        <v>8. Ownership - Operating Costs</v>
      </c>
      <c r="AY25" s="293" t="s">
        <v>1626</v>
      </c>
      <c r="AZ25" s="285" t="s">
        <v>1632</v>
      </c>
      <c r="BA25" s="285">
        <f>$U$8</f>
        <v>2040</v>
      </c>
      <c r="BB25" s="285" t="str">
        <f t="shared" ca="1" si="6"/>
        <v>8_U9_Nameplate_capacity_MW_2040</v>
      </c>
      <c r="BC25" s="285" t="s">
        <v>574</v>
      </c>
      <c r="BD25" s="285"/>
      <c r="BE25" s="293" t="s">
        <v>1398</v>
      </c>
      <c r="BF25" s="293" t="s">
        <v>84</v>
      </c>
      <c r="BG25" s="293" t="s">
        <v>84</v>
      </c>
      <c r="BH25" s="293"/>
      <c r="BI25" s="293"/>
      <c r="BJ25" s="293"/>
      <c r="BK25" s="293"/>
    </row>
    <row r="26" spans="1:63" ht="13.5" hidden="1" thickBot="1">
      <c r="A26" s="130"/>
      <c r="B26" s="181"/>
      <c r="C26" s="1214"/>
      <c r="D26" s="76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2"/>
      <c r="AE26" s="572"/>
      <c r="AF26" s="572"/>
      <c r="AG26" s="572"/>
      <c r="AH26" s="572"/>
      <c r="AI26" s="572"/>
      <c r="AJ26" s="572"/>
      <c r="AK26" s="572"/>
      <c r="AL26" s="572"/>
      <c r="AM26" s="572"/>
      <c r="AN26" s="573"/>
      <c r="AO26" s="181"/>
      <c r="AP26" s="87" t="s">
        <v>859</v>
      </c>
      <c r="AT26" s="559" t="str">
        <f t="shared" ca="1" si="7"/>
        <v>V</v>
      </c>
      <c r="AU26" s="559">
        <f t="shared" si="8"/>
        <v>9</v>
      </c>
      <c r="AV26" s="285" t="str">
        <f t="shared" ca="1" si="4"/>
        <v>V9</v>
      </c>
      <c r="AW26" s="285">
        <f t="shared" si="2"/>
        <v>8</v>
      </c>
      <c r="AX26" s="285" t="str">
        <f t="shared" ca="1" si="5"/>
        <v>8. Ownership - Operating Costs</v>
      </c>
      <c r="AY26" s="293" t="s">
        <v>1626</v>
      </c>
      <c r="AZ26" s="285" t="s">
        <v>1632</v>
      </c>
      <c r="BA26" s="285">
        <f>$V$8</f>
        <v>2041</v>
      </c>
      <c r="BB26" s="285" t="str">
        <f t="shared" ca="1" si="6"/>
        <v>8_V9_Nameplate_capacity_MW_2041</v>
      </c>
      <c r="BC26" s="285" t="s">
        <v>574</v>
      </c>
      <c r="BD26" s="285"/>
      <c r="BE26" s="293" t="s">
        <v>1398</v>
      </c>
      <c r="BF26" s="293" t="s">
        <v>84</v>
      </c>
      <c r="BG26" s="293" t="s">
        <v>84</v>
      </c>
      <c r="BH26" s="293"/>
      <c r="BI26" s="293"/>
      <c r="BJ26" s="293"/>
      <c r="BK26" s="293"/>
    </row>
    <row r="27" spans="1:63" ht="13.5" hidden="1" thickBot="1">
      <c r="A27" s="130"/>
      <c r="B27" s="181"/>
      <c r="C27" s="1214"/>
      <c r="D27" s="76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2"/>
      <c r="AE27" s="572"/>
      <c r="AF27" s="572"/>
      <c r="AG27" s="572"/>
      <c r="AH27" s="572"/>
      <c r="AI27" s="572"/>
      <c r="AJ27" s="572"/>
      <c r="AK27" s="572"/>
      <c r="AL27" s="572"/>
      <c r="AM27" s="572"/>
      <c r="AN27" s="573"/>
      <c r="AO27" s="181"/>
      <c r="AP27" s="87" t="s">
        <v>859</v>
      </c>
      <c r="AT27" s="559" t="str">
        <f t="shared" ca="1" si="7"/>
        <v>W</v>
      </c>
      <c r="AU27" s="559">
        <f t="shared" si="8"/>
        <v>9</v>
      </c>
      <c r="AV27" s="285" t="str">
        <f t="shared" ca="1" si="4"/>
        <v>W9</v>
      </c>
      <c r="AW27" s="285">
        <f t="shared" si="2"/>
        <v>8</v>
      </c>
      <c r="AX27" s="285" t="str">
        <f t="shared" ca="1" si="5"/>
        <v>8. Ownership - Operating Costs</v>
      </c>
      <c r="AY27" s="293" t="s">
        <v>1626</v>
      </c>
      <c r="AZ27" s="285" t="s">
        <v>1632</v>
      </c>
      <c r="BA27" s="285">
        <f>$W$8</f>
        <v>2042</v>
      </c>
      <c r="BB27" s="285" t="str">
        <f t="shared" ca="1" si="6"/>
        <v>8_W9_Nameplate_capacity_MW_2042</v>
      </c>
      <c r="BC27" s="285" t="s">
        <v>574</v>
      </c>
      <c r="BD27" s="285"/>
      <c r="BE27" s="293" t="s">
        <v>1398</v>
      </c>
      <c r="BF27" s="293" t="s">
        <v>84</v>
      </c>
      <c r="BG27" s="293" t="s">
        <v>84</v>
      </c>
      <c r="BH27" s="293"/>
      <c r="BI27" s="293"/>
      <c r="BJ27" s="293"/>
      <c r="BK27" s="293"/>
    </row>
    <row r="28" spans="1:63" ht="13.5" hidden="1" thickBot="1">
      <c r="A28" s="130"/>
      <c r="B28" s="181"/>
      <c r="C28" s="1214"/>
      <c r="D28" s="76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2"/>
      <c r="AE28" s="572"/>
      <c r="AF28" s="572"/>
      <c r="AG28" s="572"/>
      <c r="AH28" s="572"/>
      <c r="AI28" s="572"/>
      <c r="AJ28" s="572"/>
      <c r="AK28" s="572"/>
      <c r="AL28" s="572"/>
      <c r="AM28" s="572"/>
      <c r="AN28" s="573"/>
      <c r="AO28" s="181"/>
      <c r="AP28" s="87" t="s">
        <v>859</v>
      </c>
      <c r="AT28" s="559" t="str">
        <f t="shared" ca="1" si="7"/>
        <v>X</v>
      </c>
      <c r="AU28" s="559">
        <f t="shared" si="8"/>
        <v>9</v>
      </c>
      <c r="AV28" s="285" t="str">
        <f t="shared" ca="1" si="4"/>
        <v>X9</v>
      </c>
      <c r="AW28" s="285">
        <f t="shared" si="2"/>
        <v>8</v>
      </c>
      <c r="AX28" s="285" t="str">
        <f t="shared" ca="1" si="5"/>
        <v>8. Ownership - Operating Costs</v>
      </c>
      <c r="AY28" s="293" t="s">
        <v>1626</v>
      </c>
      <c r="AZ28" s="285" t="s">
        <v>1632</v>
      </c>
      <c r="BA28" s="285">
        <f>$X$8</f>
        <v>2043</v>
      </c>
      <c r="BB28" s="285" t="str">
        <f t="shared" ca="1" si="6"/>
        <v>8_X9_Nameplate_capacity_MW_2043</v>
      </c>
      <c r="BC28" s="285" t="s">
        <v>574</v>
      </c>
      <c r="BD28" s="285"/>
      <c r="BE28" s="293" t="s">
        <v>1398</v>
      </c>
      <c r="BF28" s="293" t="s">
        <v>84</v>
      </c>
      <c r="BG28" s="293" t="s">
        <v>84</v>
      </c>
      <c r="BH28" s="293"/>
      <c r="BI28" s="293"/>
      <c r="BJ28" s="293"/>
      <c r="BK28" s="293"/>
    </row>
    <row r="29" spans="1:63" ht="13.5" hidden="1" thickBot="1">
      <c r="A29" s="130"/>
      <c r="B29" s="181"/>
      <c r="C29" s="1214"/>
      <c r="D29" s="76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2"/>
      <c r="AE29" s="572"/>
      <c r="AF29" s="572"/>
      <c r="AG29" s="572"/>
      <c r="AH29" s="572"/>
      <c r="AI29" s="572"/>
      <c r="AJ29" s="572"/>
      <c r="AK29" s="572"/>
      <c r="AL29" s="572"/>
      <c r="AM29" s="572"/>
      <c r="AN29" s="573"/>
      <c r="AO29" s="181"/>
      <c r="AP29" s="87" t="s">
        <v>859</v>
      </c>
      <c r="AT29" s="559" t="str">
        <f t="shared" ca="1" si="7"/>
        <v>Y</v>
      </c>
      <c r="AU29" s="559">
        <f t="shared" si="8"/>
        <v>9</v>
      </c>
      <c r="AV29" s="285" t="str">
        <f t="shared" ca="1" si="4"/>
        <v>Y9</v>
      </c>
      <c r="AW29" s="285">
        <f t="shared" si="2"/>
        <v>8</v>
      </c>
      <c r="AX29" s="285" t="str">
        <f t="shared" ca="1" si="5"/>
        <v>8. Ownership - Operating Costs</v>
      </c>
      <c r="AY29" s="293" t="s">
        <v>1626</v>
      </c>
      <c r="AZ29" s="285" t="s">
        <v>1632</v>
      </c>
      <c r="BA29" s="285">
        <f>$Y$8</f>
        <v>2044</v>
      </c>
      <c r="BB29" s="285" t="str">
        <f t="shared" ca="1" si="6"/>
        <v>8_Y9_Nameplate_capacity_MW_2044</v>
      </c>
      <c r="BC29" s="285" t="s">
        <v>574</v>
      </c>
      <c r="BD29" s="285"/>
      <c r="BE29" s="293" t="s">
        <v>1398</v>
      </c>
      <c r="BF29" s="293" t="s">
        <v>84</v>
      </c>
      <c r="BG29" s="293" t="s">
        <v>84</v>
      </c>
      <c r="BH29" s="293"/>
      <c r="BI29" s="293"/>
      <c r="BJ29" s="293"/>
      <c r="BK29" s="293"/>
    </row>
    <row r="30" spans="1:63" ht="13.5" hidden="1" thickBot="1">
      <c r="A30" s="130"/>
      <c r="B30" s="181"/>
      <c r="C30" s="1214"/>
      <c r="D30" s="76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2"/>
      <c r="AE30" s="572"/>
      <c r="AF30" s="572"/>
      <c r="AG30" s="572"/>
      <c r="AH30" s="572"/>
      <c r="AI30" s="572"/>
      <c r="AJ30" s="572"/>
      <c r="AK30" s="572"/>
      <c r="AL30" s="572"/>
      <c r="AM30" s="572"/>
      <c r="AN30" s="573"/>
      <c r="AO30" s="181"/>
      <c r="AP30" s="87" t="s">
        <v>859</v>
      </c>
      <c r="AT30" s="559" t="str">
        <f t="shared" ca="1" si="7"/>
        <v>Z</v>
      </c>
      <c r="AU30" s="559">
        <f t="shared" si="8"/>
        <v>9</v>
      </c>
      <c r="AV30" s="285" t="str">
        <f t="shared" ca="1" si="4"/>
        <v>Z9</v>
      </c>
      <c r="AW30" s="285">
        <f t="shared" si="2"/>
        <v>8</v>
      </c>
      <c r="AX30" s="285" t="str">
        <f t="shared" ca="1" si="5"/>
        <v>8. Ownership - Operating Costs</v>
      </c>
      <c r="AY30" s="293" t="s">
        <v>1626</v>
      </c>
      <c r="AZ30" s="285" t="s">
        <v>1632</v>
      </c>
      <c r="BA30" s="285">
        <f>$Z$8</f>
        <v>2045</v>
      </c>
      <c r="BB30" s="285" t="str">
        <f t="shared" ca="1" si="6"/>
        <v>8_Z9_Nameplate_capacity_MW_2045</v>
      </c>
      <c r="BC30" s="285" t="s">
        <v>574</v>
      </c>
      <c r="BD30" s="285"/>
      <c r="BE30" s="293" t="s">
        <v>1398</v>
      </c>
      <c r="BF30" s="293" t="s">
        <v>84</v>
      </c>
      <c r="BG30" s="293" t="s">
        <v>84</v>
      </c>
      <c r="BH30" s="293"/>
      <c r="BI30" s="293"/>
      <c r="BJ30" s="293"/>
      <c r="BK30" s="293"/>
    </row>
    <row r="31" spans="1:63" ht="13.5" hidden="1" thickBot="1">
      <c r="A31" s="130"/>
      <c r="B31" s="181"/>
      <c r="C31" s="1214"/>
      <c r="D31" s="76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2"/>
      <c r="AE31" s="572"/>
      <c r="AF31" s="572"/>
      <c r="AG31" s="572"/>
      <c r="AH31" s="572"/>
      <c r="AI31" s="572"/>
      <c r="AJ31" s="572"/>
      <c r="AK31" s="572"/>
      <c r="AL31" s="572"/>
      <c r="AM31" s="572"/>
      <c r="AN31" s="573"/>
      <c r="AO31" s="181"/>
      <c r="AP31" s="87" t="s">
        <v>859</v>
      </c>
      <c r="AT31" s="559" t="str">
        <f t="shared" ca="1" si="7"/>
        <v>AA</v>
      </c>
      <c r="AU31" s="559">
        <f t="shared" si="8"/>
        <v>9</v>
      </c>
      <c r="AV31" s="285" t="str">
        <f t="shared" ca="1" si="4"/>
        <v>AA9</v>
      </c>
      <c r="AW31" s="285">
        <f t="shared" si="2"/>
        <v>8</v>
      </c>
      <c r="AX31" s="285" t="str">
        <f t="shared" ca="1" si="5"/>
        <v>8. Ownership - Operating Costs</v>
      </c>
      <c r="AY31" s="293" t="s">
        <v>1626</v>
      </c>
      <c r="AZ31" s="285" t="s">
        <v>1632</v>
      </c>
      <c r="BA31" s="285">
        <f>$AA$8</f>
        <v>2046</v>
      </c>
      <c r="BB31" s="285" t="str">
        <f t="shared" ca="1" si="6"/>
        <v>8_AA9_Nameplate_capacity_MW_2046</v>
      </c>
      <c r="BC31" s="285" t="s">
        <v>574</v>
      </c>
      <c r="BD31" s="285"/>
      <c r="BE31" s="293" t="s">
        <v>1398</v>
      </c>
      <c r="BF31" s="293" t="s">
        <v>84</v>
      </c>
      <c r="BG31" s="293" t="s">
        <v>84</v>
      </c>
      <c r="BH31" s="293"/>
      <c r="BI31" s="293"/>
      <c r="BJ31" s="293"/>
      <c r="BK31" s="293"/>
    </row>
    <row r="32" spans="1:63" ht="13.5" hidden="1" thickBot="1">
      <c r="A32" s="130"/>
      <c r="B32" s="181"/>
      <c r="C32" s="1214"/>
      <c r="D32" s="76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2"/>
      <c r="AE32" s="572"/>
      <c r="AF32" s="572"/>
      <c r="AG32" s="572"/>
      <c r="AH32" s="572"/>
      <c r="AI32" s="572"/>
      <c r="AJ32" s="572"/>
      <c r="AK32" s="572"/>
      <c r="AL32" s="572"/>
      <c r="AM32" s="572"/>
      <c r="AN32" s="573"/>
      <c r="AO32" s="181"/>
      <c r="AP32" s="87" t="s">
        <v>859</v>
      </c>
      <c r="AT32" s="559" t="str">
        <f t="shared" ca="1" si="7"/>
        <v>AB</v>
      </c>
      <c r="AU32" s="559">
        <f t="shared" si="8"/>
        <v>9</v>
      </c>
      <c r="AV32" s="285" t="str">
        <f t="shared" ca="1" si="4"/>
        <v>AB9</v>
      </c>
      <c r="AW32" s="285">
        <f t="shared" si="2"/>
        <v>8</v>
      </c>
      <c r="AX32" s="285" t="str">
        <f t="shared" ca="1" si="5"/>
        <v>8. Ownership - Operating Costs</v>
      </c>
      <c r="AY32" s="293" t="s">
        <v>1626</v>
      </c>
      <c r="AZ32" s="285" t="s">
        <v>1632</v>
      </c>
      <c r="BA32" s="285">
        <f>$AB$8</f>
        <v>2047</v>
      </c>
      <c r="BB32" s="285" t="str">
        <f t="shared" ca="1" si="6"/>
        <v>8_AB9_Nameplate_capacity_MW_2047</v>
      </c>
      <c r="BC32" s="285" t="s">
        <v>574</v>
      </c>
      <c r="BD32" s="285"/>
      <c r="BE32" s="293" t="s">
        <v>1398</v>
      </c>
      <c r="BF32" s="293" t="s">
        <v>84</v>
      </c>
      <c r="BG32" s="293" t="s">
        <v>84</v>
      </c>
      <c r="BH32" s="293"/>
      <c r="BI32" s="293"/>
      <c r="BJ32" s="293"/>
      <c r="BK32" s="293"/>
    </row>
    <row r="33" spans="1:63" ht="13.5" hidden="1" thickBot="1">
      <c r="A33" s="130"/>
      <c r="B33" s="181"/>
      <c r="C33" s="1214"/>
      <c r="D33" s="76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2"/>
      <c r="AE33" s="572"/>
      <c r="AF33" s="572"/>
      <c r="AG33" s="572"/>
      <c r="AH33" s="572"/>
      <c r="AI33" s="572"/>
      <c r="AJ33" s="572"/>
      <c r="AK33" s="572"/>
      <c r="AL33" s="572"/>
      <c r="AM33" s="572"/>
      <c r="AN33" s="573"/>
      <c r="AO33" s="181"/>
      <c r="AP33" s="87" t="s">
        <v>859</v>
      </c>
      <c r="AT33" s="559" t="str">
        <f t="shared" ca="1" si="7"/>
        <v>AC</v>
      </c>
      <c r="AU33" s="559">
        <f t="shared" si="8"/>
        <v>9</v>
      </c>
      <c r="AV33" s="285" t="str">
        <f t="shared" ca="1" si="4"/>
        <v>AC9</v>
      </c>
      <c r="AW33" s="285">
        <f t="shared" si="2"/>
        <v>8</v>
      </c>
      <c r="AX33" s="285" t="str">
        <f t="shared" ca="1" si="5"/>
        <v>8. Ownership - Operating Costs</v>
      </c>
      <c r="AY33" s="293" t="s">
        <v>1626</v>
      </c>
      <c r="AZ33" s="285" t="s">
        <v>1632</v>
      </c>
      <c r="BA33" s="285">
        <f>$AC$8</f>
        <v>2048</v>
      </c>
      <c r="BB33" s="285" t="str">
        <f t="shared" ca="1" si="6"/>
        <v>8_AC9_Nameplate_capacity_MW_2048</v>
      </c>
      <c r="BC33" s="285" t="s">
        <v>574</v>
      </c>
      <c r="BD33" s="285"/>
      <c r="BE33" s="293" t="s">
        <v>1398</v>
      </c>
      <c r="BF33" s="293" t="s">
        <v>84</v>
      </c>
      <c r="BG33" s="293" t="s">
        <v>84</v>
      </c>
      <c r="BH33" s="293"/>
      <c r="BI33" s="293"/>
      <c r="BJ33" s="293"/>
      <c r="BK33" s="293"/>
    </row>
    <row r="34" spans="1:63" ht="13.5" hidden="1" thickBot="1">
      <c r="A34" s="130"/>
      <c r="B34" s="181"/>
      <c r="C34" s="1214"/>
      <c r="D34" s="76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2"/>
      <c r="AE34" s="572"/>
      <c r="AF34" s="572"/>
      <c r="AG34" s="572"/>
      <c r="AH34" s="572"/>
      <c r="AI34" s="572"/>
      <c r="AJ34" s="572"/>
      <c r="AK34" s="572"/>
      <c r="AL34" s="572"/>
      <c r="AM34" s="572"/>
      <c r="AN34" s="573"/>
      <c r="AO34" s="181"/>
      <c r="AP34" s="87" t="s">
        <v>859</v>
      </c>
      <c r="AT34" s="559" t="str">
        <f t="shared" ca="1" si="7"/>
        <v>AD</v>
      </c>
      <c r="AU34" s="559">
        <f t="shared" si="8"/>
        <v>9</v>
      </c>
      <c r="AV34" s="285" t="str">
        <f t="shared" ca="1" si="4"/>
        <v>AD9</v>
      </c>
      <c r="AW34" s="285">
        <f t="shared" si="2"/>
        <v>8</v>
      </c>
      <c r="AX34" s="285" t="str">
        <f t="shared" ca="1" si="5"/>
        <v>8. Ownership - Operating Costs</v>
      </c>
      <c r="AY34" s="293" t="s">
        <v>1626</v>
      </c>
      <c r="AZ34" s="285" t="s">
        <v>1632</v>
      </c>
      <c r="BA34" s="285">
        <f>$AD$8</f>
        <v>2049</v>
      </c>
      <c r="BB34" s="285" t="str">
        <f t="shared" ca="1" si="6"/>
        <v>8_AD9_Nameplate_capacity_MW_2049</v>
      </c>
      <c r="BC34" s="285" t="s">
        <v>574</v>
      </c>
      <c r="BD34" s="285"/>
      <c r="BE34" s="293" t="s">
        <v>1398</v>
      </c>
      <c r="BF34" s="293" t="s">
        <v>84</v>
      </c>
      <c r="BG34" s="293" t="s">
        <v>84</v>
      </c>
      <c r="BH34" s="293"/>
      <c r="BI34" s="293"/>
      <c r="BJ34" s="293"/>
      <c r="BK34" s="293"/>
    </row>
    <row r="35" spans="1:63" ht="13.5" hidden="1" thickBot="1">
      <c r="A35" s="130"/>
      <c r="B35" s="181"/>
      <c r="C35" s="1214"/>
      <c r="D35" s="76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2"/>
      <c r="AE35" s="572"/>
      <c r="AF35" s="572"/>
      <c r="AG35" s="572"/>
      <c r="AH35" s="572"/>
      <c r="AI35" s="572"/>
      <c r="AJ35" s="572"/>
      <c r="AK35" s="572"/>
      <c r="AL35" s="572"/>
      <c r="AM35" s="572"/>
      <c r="AN35" s="573"/>
      <c r="AO35" s="181"/>
      <c r="AP35" s="87" t="s">
        <v>859</v>
      </c>
      <c r="AT35" s="559" t="str">
        <f t="shared" ca="1" si="7"/>
        <v>AE</v>
      </c>
      <c r="AU35" s="559">
        <f t="shared" si="8"/>
        <v>9</v>
      </c>
      <c r="AV35" s="285" t="str">
        <f t="shared" ca="1" si="4"/>
        <v>AE9</v>
      </c>
      <c r="AW35" s="285">
        <f t="shared" si="2"/>
        <v>8</v>
      </c>
      <c r="AX35" s="285" t="str">
        <f t="shared" ca="1" si="5"/>
        <v>8. Ownership - Operating Costs</v>
      </c>
      <c r="AY35" s="293" t="s">
        <v>1626</v>
      </c>
      <c r="AZ35" s="285" t="s">
        <v>1632</v>
      </c>
      <c r="BA35" s="285">
        <f>$AE$8</f>
        <v>2050</v>
      </c>
      <c r="BB35" s="285" t="str">
        <f t="shared" ca="1" si="6"/>
        <v>8_AE9_Nameplate_capacity_MW_2050</v>
      </c>
      <c r="BC35" s="285" t="s">
        <v>574</v>
      </c>
      <c r="BD35" s="285"/>
      <c r="BE35" s="293" t="s">
        <v>1398</v>
      </c>
      <c r="BF35" s="293" t="s">
        <v>84</v>
      </c>
      <c r="BG35" s="293" t="s">
        <v>84</v>
      </c>
      <c r="BH35" s="293"/>
      <c r="BI35" s="293"/>
      <c r="BJ35" s="293"/>
      <c r="BK35" s="293"/>
    </row>
    <row r="36" spans="1:63" ht="13.5" hidden="1" thickBot="1">
      <c r="A36" s="130"/>
      <c r="B36" s="181"/>
      <c r="C36" s="1214"/>
      <c r="D36" s="76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2"/>
      <c r="AE36" s="572"/>
      <c r="AF36" s="572"/>
      <c r="AG36" s="572"/>
      <c r="AH36" s="572"/>
      <c r="AI36" s="572"/>
      <c r="AJ36" s="572"/>
      <c r="AK36" s="572"/>
      <c r="AL36" s="572"/>
      <c r="AM36" s="572"/>
      <c r="AN36" s="573"/>
      <c r="AO36" s="181"/>
      <c r="AP36" s="87" t="s">
        <v>859</v>
      </c>
      <c r="AT36" s="559" t="str">
        <f t="shared" ca="1" si="7"/>
        <v>AF</v>
      </c>
      <c r="AU36" s="559">
        <f t="shared" si="8"/>
        <v>9</v>
      </c>
      <c r="AV36" s="285" t="str">
        <f t="shared" ca="1" si="4"/>
        <v>AF9</v>
      </c>
      <c r="AW36" s="285">
        <f t="shared" si="2"/>
        <v>8</v>
      </c>
      <c r="AX36" s="285" t="str">
        <f t="shared" ca="1" si="5"/>
        <v>8. Ownership - Operating Costs</v>
      </c>
      <c r="AY36" s="293" t="s">
        <v>1626</v>
      </c>
      <c r="AZ36" s="285" t="s">
        <v>1632</v>
      </c>
      <c r="BA36" s="285">
        <f>$AF$8</f>
        <v>2051</v>
      </c>
      <c r="BB36" s="285" t="str">
        <f t="shared" ca="1" si="6"/>
        <v>8_AF9_Nameplate_capacity_MW_2051</v>
      </c>
      <c r="BC36" s="285" t="s">
        <v>574</v>
      </c>
      <c r="BD36" s="285"/>
      <c r="BE36" s="293" t="s">
        <v>1398</v>
      </c>
      <c r="BF36" s="293" t="s">
        <v>84</v>
      </c>
      <c r="BG36" s="293" t="s">
        <v>84</v>
      </c>
      <c r="BH36" s="293"/>
      <c r="BI36" s="293"/>
      <c r="BJ36" s="293"/>
      <c r="BK36" s="293"/>
    </row>
    <row r="37" spans="1:63" ht="13.5" hidden="1" thickBot="1">
      <c r="A37" s="130"/>
      <c r="B37" s="181"/>
      <c r="C37" s="1214"/>
      <c r="D37" s="76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2"/>
      <c r="AE37" s="572"/>
      <c r="AF37" s="572"/>
      <c r="AG37" s="572"/>
      <c r="AH37" s="572"/>
      <c r="AI37" s="572"/>
      <c r="AJ37" s="572"/>
      <c r="AK37" s="572"/>
      <c r="AL37" s="572"/>
      <c r="AM37" s="572"/>
      <c r="AN37" s="573"/>
      <c r="AO37" s="181"/>
      <c r="AP37" s="87" t="s">
        <v>859</v>
      </c>
      <c r="AT37" s="559" t="str">
        <f t="shared" ca="1" si="7"/>
        <v>AG</v>
      </c>
      <c r="AU37" s="559">
        <f t="shared" si="8"/>
        <v>9</v>
      </c>
      <c r="AV37" s="285" t="str">
        <f t="shared" ca="1" si="4"/>
        <v>AG9</v>
      </c>
      <c r="AW37" s="285">
        <f t="shared" si="2"/>
        <v>8</v>
      </c>
      <c r="AX37" s="285" t="str">
        <f t="shared" ca="1" si="5"/>
        <v>8. Ownership - Operating Costs</v>
      </c>
      <c r="AY37" s="293" t="s">
        <v>1626</v>
      </c>
      <c r="AZ37" s="285" t="s">
        <v>1632</v>
      </c>
      <c r="BA37" s="285">
        <f>$AG$8</f>
        <v>2052</v>
      </c>
      <c r="BB37" s="285" t="str">
        <f t="shared" ca="1" si="6"/>
        <v>8_AG9_Nameplate_capacity_MW_2052</v>
      </c>
      <c r="BC37" s="285" t="s">
        <v>574</v>
      </c>
      <c r="BD37" s="285"/>
      <c r="BE37" s="293" t="s">
        <v>1398</v>
      </c>
      <c r="BF37" s="293" t="s">
        <v>84</v>
      </c>
      <c r="BG37" s="293" t="s">
        <v>84</v>
      </c>
      <c r="BH37" s="293"/>
      <c r="BI37" s="293"/>
      <c r="BJ37" s="293"/>
      <c r="BK37" s="293"/>
    </row>
    <row r="38" spans="1:63" ht="13.5" hidden="1" thickBot="1">
      <c r="A38" s="130"/>
      <c r="B38" s="181"/>
      <c r="C38" s="1214"/>
      <c r="D38" s="76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2"/>
      <c r="AE38" s="572"/>
      <c r="AF38" s="572"/>
      <c r="AG38" s="572"/>
      <c r="AH38" s="572"/>
      <c r="AI38" s="572"/>
      <c r="AJ38" s="572"/>
      <c r="AK38" s="572"/>
      <c r="AL38" s="572"/>
      <c r="AM38" s="572"/>
      <c r="AN38" s="573"/>
      <c r="AO38" s="181"/>
      <c r="AP38" s="87" t="s">
        <v>859</v>
      </c>
      <c r="AT38" s="559" t="str">
        <f t="shared" ca="1" si="7"/>
        <v>AH</v>
      </c>
      <c r="AU38" s="559">
        <f t="shared" si="8"/>
        <v>9</v>
      </c>
      <c r="AV38" s="285" t="str">
        <f t="shared" ca="1" si="4"/>
        <v>AH9</v>
      </c>
      <c r="AW38" s="285">
        <f t="shared" si="2"/>
        <v>8</v>
      </c>
      <c r="AX38" s="285" t="str">
        <f t="shared" ca="1" si="5"/>
        <v>8. Ownership - Operating Costs</v>
      </c>
      <c r="AY38" s="293" t="s">
        <v>1626</v>
      </c>
      <c r="AZ38" s="285" t="s">
        <v>1632</v>
      </c>
      <c r="BA38" s="285">
        <f>$AH$8</f>
        <v>2053</v>
      </c>
      <c r="BB38" s="285" t="str">
        <f t="shared" ca="1" si="6"/>
        <v>8_AH9_Nameplate_capacity_MW_2053</v>
      </c>
      <c r="BC38" s="285" t="s">
        <v>574</v>
      </c>
      <c r="BD38" s="285"/>
      <c r="BE38" s="293" t="s">
        <v>1398</v>
      </c>
      <c r="BF38" s="293" t="s">
        <v>84</v>
      </c>
      <c r="BG38" s="293" t="s">
        <v>84</v>
      </c>
      <c r="BH38" s="293"/>
      <c r="BI38" s="293"/>
      <c r="BJ38" s="293"/>
      <c r="BK38" s="293"/>
    </row>
    <row r="39" spans="1:63" ht="13.5" hidden="1" thickBot="1">
      <c r="A39" s="130"/>
      <c r="B39" s="181"/>
      <c r="C39" s="1214"/>
      <c r="D39" s="76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2"/>
      <c r="AE39" s="572"/>
      <c r="AF39" s="572"/>
      <c r="AG39" s="572"/>
      <c r="AH39" s="572"/>
      <c r="AI39" s="572"/>
      <c r="AJ39" s="572"/>
      <c r="AK39" s="572"/>
      <c r="AL39" s="572"/>
      <c r="AM39" s="572"/>
      <c r="AN39" s="573"/>
      <c r="AO39" s="181"/>
      <c r="AP39" s="87" t="s">
        <v>859</v>
      </c>
      <c r="AT39" s="559" t="str">
        <f t="shared" ca="1" si="7"/>
        <v>AI</v>
      </c>
      <c r="AU39" s="559">
        <f t="shared" si="8"/>
        <v>9</v>
      </c>
      <c r="AV39" s="285" t="str">
        <f t="shared" ca="1" si="4"/>
        <v>AI9</v>
      </c>
      <c r="AW39" s="285">
        <f t="shared" si="2"/>
        <v>8</v>
      </c>
      <c r="AX39" s="285" t="str">
        <f t="shared" ca="1" si="5"/>
        <v>8. Ownership - Operating Costs</v>
      </c>
      <c r="AY39" s="293" t="s">
        <v>1626</v>
      </c>
      <c r="AZ39" s="285" t="s">
        <v>1632</v>
      </c>
      <c r="BA39" s="285">
        <f>$AI$8</f>
        <v>2054</v>
      </c>
      <c r="BB39" s="285" t="str">
        <f t="shared" ca="1" si="6"/>
        <v>8_AI9_Nameplate_capacity_MW_2054</v>
      </c>
      <c r="BC39" s="285" t="s">
        <v>574</v>
      </c>
      <c r="BD39" s="285"/>
      <c r="BE39" s="293" t="s">
        <v>1398</v>
      </c>
      <c r="BF39" s="293" t="s">
        <v>84</v>
      </c>
      <c r="BG39" s="293" t="s">
        <v>84</v>
      </c>
      <c r="BH39" s="293"/>
      <c r="BI39" s="293"/>
      <c r="BJ39" s="293"/>
      <c r="BK39" s="293"/>
    </row>
    <row r="40" spans="1:63" ht="13.5" hidden="1" thickBot="1">
      <c r="A40" s="130"/>
      <c r="B40" s="181"/>
      <c r="C40" s="1214"/>
      <c r="D40" s="76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2"/>
      <c r="AE40" s="572"/>
      <c r="AF40" s="572"/>
      <c r="AG40" s="572"/>
      <c r="AH40" s="572"/>
      <c r="AI40" s="572"/>
      <c r="AJ40" s="572"/>
      <c r="AK40" s="572"/>
      <c r="AL40" s="572"/>
      <c r="AM40" s="572"/>
      <c r="AN40" s="573"/>
      <c r="AO40" s="181"/>
      <c r="AP40" s="87" t="s">
        <v>859</v>
      </c>
      <c r="AT40" s="559" t="str">
        <f t="shared" ca="1" si="7"/>
        <v>AJ</v>
      </c>
      <c r="AU40" s="559">
        <f t="shared" si="8"/>
        <v>9</v>
      </c>
      <c r="AV40" s="285" t="str">
        <f t="shared" ca="1" si="4"/>
        <v>AJ9</v>
      </c>
      <c r="AW40" s="285">
        <f t="shared" si="2"/>
        <v>8</v>
      </c>
      <c r="AX40" s="285" t="str">
        <f t="shared" ca="1" si="5"/>
        <v>8. Ownership - Operating Costs</v>
      </c>
      <c r="AY40" s="293" t="s">
        <v>1626</v>
      </c>
      <c r="AZ40" s="285" t="s">
        <v>1632</v>
      </c>
      <c r="BA40" s="285">
        <f>$AJ$8</f>
        <v>2055</v>
      </c>
      <c r="BB40" s="285" t="str">
        <f t="shared" ca="1" si="6"/>
        <v>8_AJ9_Nameplate_capacity_MW_2055</v>
      </c>
      <c r="BC40" s="285" t="s">
        <v>574</v>
      </c>
      <c r="BD40" s="285"/>
      <c r="BE40" s="293" t="s">
        <v>1398</v>
      </c>
      <c r="BF40" s="293" t="s">
        <v>84</v>
      </c>
      <c r="BG40" s="293" t="s">
        <v>84</v>
      </c>
      <c r="BH40" s="293"/>
      <c r="BI40" s="293"/>
      <c r="BJ40" s="293"/>
      <c r="BK40" s="293"/>
    </row>
    <row r="41" spans="1:63" ht="13.5" hidden="1" thickBot="1">
      <c r="A41" s="130"/>
      <c r="B41" s="181"/>
      <c r="C41" s="1214"/>
      <c r="D41" s="761"/>
      <c r="E41" s="571"/>
      <c r="F41" s="571"/>
      <c r="G41" s="571"/>
      <c r="H41" s="571"/>
      <c r="I41" s="571"/>
      <c r="J41" s="571"/>
      <c r="K41" s="571"/>
      <c r="L41" s="571"/>
      <c r="M41" s="571"/>
      <c r="N41" s="571"/>
      <c r="O41" s="571"/>
      <c r="P41" s="571"/>
      <c r="Q41" s="571"/>
      <c r="R41" s="571"/>
      <c r="S41" s="571"/>
      <c r="T41" s="571"/>
      <c r="U41" s="571"/>
      <c r="V41" s="571"/>
      <c r="W41" s="571"/>
      <c r="X41" s="571"/>
      <c r="Y41" s="571"/>
      <c r="Z41" s="571"/>
      <c r="AA41" s="571"/>
      <c r="AB41" s="571"/>
      <c r="AC41" s="571"/>
      <c r="AD41" s="572"/>
      <c r="AE41" s="572"/>
      <c r="AF41" s="572"/>
      <c r="AG41" s="572"/>
      <c r="AH41" s="572"/>
      <c r="AI41" s="572"/>
      <c r="AJ41" s="572"/>
      <c r="AK41" s="572"/>
      <c r="AL41" s="572"/>
      <c r="AM41" s="572"/>
      <c r="AN41" s="573"/>
      <c r="AO41" s="181"/>
      <c r="AP41" s="87" t="s">
        <v>859</v>
      </c>
      <c r="AT41" s="559" t="str">
        <f t="shared" ca="1" si="7"/>
        <v>AK</v>
      </c>
      <c r="AU41" s="559">
        <f t="shared" si="8"/>
        <v>9</v>
      </c>
      <c r="AV41" s="285" t="str">
        <f t="shared" ca="1" si="4"/>
        <v>AK9</v>
      </c>
      <c r="AW41" s="285">
        <f t="shared" si="2"/>
        <v>8</v>
      </c>
      <c r="AX41" s="285" t="str">
        <f t="shared" ca="1" si="5"/>
        <v>8. Ownership - Operating Costs</v>
      </c>
      <c r="AY41" s="293" t="s">
        <v>1626</v>
      </c>
      <c r="AZ41" s="285" t="s">
        <v>1632</v>
      </c>
      <c r="BA41" s="285">
        <f>$AK$8</f>
        <v>2056</v>
      </c>
      <c r="BB41" s="285" t="str">
        <f t="shared" ca="1" si="6"/>
        <v>8_AK9_Nameplate_capacity_MW_2056</v>
      </c>
      <c r="BC41" s="285" t="s">
        <v>574</v>
      </c>
      <c r="BD41" s="285"/>
      <c r="BE41" s="293" t="s">
        <v>1398</v>
      </c>
      <c r="BF41" s="293" t="s">
        <v>84</v>
      </c>
      <c r="BG41" s="293" t="s">
        <v>84</v>
      </c>
      <c r="BH41" s="293"/>
      <c r="BI41" s="293"/>
      <c r="BJ41" s="293"/>
      <c r="BK41" s="293"/>
    </row>
    <row r="42" spans="1:63" ht="13.5" hidden="1" thickBot="1">
      <c r="A42" s="130"/>
      <c r="B42" s="181"/>
      <c r="C42" s="1214"/>
      <c r="D42" s="76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2"/>
      <c r="AE42" s="572"/>
      <c r="AF42" s="572"/>
      <c r="AG42" s="572"/>
      <c r="AH42" s="572"/>
      <c r="AI42" s="572"/>
      <c r="AJ42" s="572"/>
      <c r="AK42" s="572"/>
      <c r="AL42" s="572"/>
      <c r="AM42" s="572"/>
      <c r="AN42" s="573"/>
      <c r="AO42" s="181"/>
      <c r="AP42" s="87" t="s">
        <v>859</v>
      </c>
      <c r="AT42" s="559" t="str">
        <f t="shared" ca="1" si="7"/>
        <v>AL</v>
      </c>
      <c r="AU42" s="559">
        <f t="shared" si="8"/>
        <v>9</v>
      </c>
      <c r="AV42" s="285" t="str">
        <f t="shared" ca="1" si="4"/>
        <v>AL9</v>
      </c>
      <c r="AW42" s="285">
        <f t="shared" si="2"/>
        <v>8</v>
      </c>
      <c r="AX42" s="285" t="str">
        <f t="shared" ca="1" si="5"/>
        <v>8. Ownership - Operating Costs</v>
      </c>
      <c r="AY42" s="293" t="s">
        <v>1626</v>
      </c>
      <c r="AZ42" s="285" t="s">
        <v>1632</v>
      </c>
      <c r="BA42" s="285">
        <f>$AL$8</f>
        <v>2057</v>
      </c>
      <c r="BB42" s="285" t="str">
        <f t="shared" ca="1" si="6"/>
        <v>8_AL9_Nameplate_capacity_MW_2057</v>
      </c>
      <c r="BC42" s="285" t="s">
        <v>574</v>
      </c>
      <c r="BD42" s="285"/>
      <c r="BE42" s="293" t="s">
        <v>1398</v>
      </c>
      <c r="BF42" s="293" t="s">
        <v>84</v>
      </c>
      <c r="BG42" s="293" t="s">
        <v>84</v>
      </c>
      <c r="BH42" s="293"/>
      <c r="BI42" s="293"/>
      <c r="BJ42" s="293"/>
      <c r="BK42" s="293"/>
    </row>
    <row r="43" spans="1:63" ht="13.5" hidden="1" thickBot="1">
      <c r="A43" s="130"/>
      <c r="B43" s="181"/>
      <c r="C43" s="1214"/>
      <c r="D43" s="76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2"/>
      <c r="AE43" s="572"/>
      <c r="AF43" s="572"/>
      <c r="AG43" s="572"/>
      <c r="AH43" s="572"/>
      <c r="AI43" s="572"/>
      <c r="AJ43" s="572"/>
      <c r="AK43" s="572"/>
      <c r="AL43" s="572"/>
      <c r="AM43" s="572"/>
      <c r="AN43" s="573"/>
      <c r="AO43" s="181"/>
      <c r="AP43" s="87" t="s">
        <v>859</v>
      </c>
      <c r="AT43" s="559" t="str">
        <f t="shared" ca="1" si="7"/>
        <v>AM</v>
      </c>
      <c r="AU43" s="559">
        <f t="shared" si="8"/>
        <v>9</v>
      </c>
      <c r="AV43" s="285" t="str">
        <f t="shared" ca="1" si="4"/>
        <v>AM9</v>
      </c>
      <c r="AW43" s="285">
        <f t="shared" si="2"/>
        <v>8</v>
      </c>
      <c r="AX43" s="285" t="str">
        <f t="shared" ca="1" si="5"/>
        <v>8. Ownership - Operating Costs</v>
      </c>
      <c r="AY43" s="293" t="s">
        <v>1626</v>
      </c>
      <c r="AZ43" s="285" t="s">
        <v>1632</v>
      </c>
      <c r="BA43" s="285">
        <f>$AM$8</f>
        <v>2058</v>
      </c>
      <c r="BB43" s="285" t="str">
        <f t="shared" ca="1" si="6"/>
        <v>8_AM9_Nameplate_capacity_MW_2058</v>
      </c>
      <c r="BC43" s="285" t="s">
        <v>574</v>
      </c>
      <c r="BD43" s="285"/>
      <c r="BE43" s="293" t="s">
        <v>1398</v>
      </c>
      <c r="BF43" s="293" t="s">
        <v>84</v>
      </c>
      <c r="BG43" s="293" t="s">
        <v>84</v>
      </c>
      <c r="BH43" s="293"/>
      <c r="BI43" s="293"/>
      <c r="BJ43" s="293"/>
      <c r="BK43" s="293"/>
    </row>
    <row r="44" spans="1:63" ht="13.5" hidden="1" thickBot="1">
      <c r="A44" s="130"/>
      <c r="B44" s="181"/>
      <c r="C44" s="1214"/>
      <c r="D44" s="76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2"/>
      <c r="AE44" s="572"/>
      <c r="AF44" s="572"/>
      <c r="AG44" s="572"/>
      <c r="AH44" s="572"/>
      <c r="AI44" s="572"/>
      <c r="AJ44" s="572"/>
      <c r="AK44" s="572"/>
      <c r="AL44" s="572"/>
      <c r="AM44" s="572"/>
      <c r="AN44" s="573"/>
      <c r="AO44" s="181"/>
      <c r="AP44" s="574" t="s">
        <v>859</v>
      </c>
      <c r="AQ44" s="574"/>
      <c r="AR44" s="574"/>
      <c r="AS44" s="574"/>
      <c r="AT44" s="575" t="str">
        <f t="shared" ca="1" si="7"/>
        <v>AN</v>
      </c>
      <c r="AU44" s="575">
        <f t="shared" si="8"/>
        <v>9</v>
      </c>
      <c r="AV44" s="484" t="str">
        <f t="shared" ca="1" si="4"/>
        <v>AN9</v>
      </c>
      <c r="AW44" s="484">
        <f t="shared" si="2"/>
        <v>8</v>
      </c>
      <c r="AX44" s="484" t="str">
        <f t="shared" ca="1" si="5"/>
        <v>8. Ownership - Operating Costs</v>
      </c>
      <c r="AY44" s="492" t="s">
        <v>1626</v>
      </c>
      <c r="AZ44" s="484" t="s">
        <v>1632</v>
      </c>
      <c r="BA44" s="484" t="s">
        <v>1572</v>
      </c>
      <c r="BB44" s="484" t="str">
        <f t="shared" ca="1" si="6"/>
        <v>8_AN9_Nameplate_capacity_MW_Additional_Info</v>
      </c>
      <c r="BC44" s="492" t="s">
        <v>255</v>
      </c>
      <c r="BD44" s="492">
        <v>100</v>
      </c>
      <c r="BE44" s="492"/>
      <c r="BF44" s="492" t="s">
        <v>84</v>
      </c>
      <c r="BG44" s="492" t="s">
        <v>84</v>
      </c>
      <c r="BH44" s="293"/>
      <c r="BI44" s="293"/>
      <c r="BJ44" s="293"/>
      <c r="BK44" s="293"/>
    </row>
    <row r="45" spans="1:63" ht="13.5" thickBot="1">
      <c r="A45" s="130">
        <f>+A9+1</f>
        <v>3</v>
      </c>
      <c r="B45" s="181"/>
      <c r="C45" s="1214"/>
      <c r="D45" s="761" t="s">
        <v>1020</v>
      </c>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5"/>
      <c r="AE45" s="545"/>
      <c r="AF45" s="545"/>
      <c r="AG45" s="545"/>
      <c r="AH45" s="545"/>
      <c r="AI45" s="545"/>
      <c r="AJ45" s="545"/>
      <c r="AK45" s="545"/>
      <c r="AL45" s="545"/>
      <c r="AM45" s="545"/>
      <c r="AN45" s="370"/>
      <c r="AO45" s="181"/>
      <c r="AR45" s="87" t="s">
        <v>40</v>
      </c>
      <c r="AS45" s="87" t="str">
        <f ca="1">SUBSTITUTE(CELL("address",E45),"$","")</f>
        <v>E45</v>
      </c>
      <c r="AT45" s="386" t="str">
        <f ca="1">CHAR(CODE(AS45))</f>
        <v>E</v>
      </c>
      <c r="AU45" s="386">
        <f>ROW(AS45)</f>
        <v>45</v>
      </c>
      <c r="AV45" s="285" t="str">
        <f ca="1">CONCATENATE(AT45&amp;AU45)</f>
        <v>E45</v>
      </c>
      <c r="AW45" s="285">
        <f t="shared" si="2"/>
        <v>8</v>
      </c>
      <c r="AX45" s="285" t="str">
        <f t="shared" ca="1" si="5"/>
        <v>8. Ownership - Operating Costs</v>
      </c>
      <c r="AY45" s="293" t="s">
        <v>1626</v>
      </c>
      <c r="AZ45" s="285" t="s">
        <v>1633</v>
      </c>
      <c r="BA45" s="285">
        <f>$E$8</f>
        <v>2024</v>
      </c>
      <c r="BB45" s="285" t="str">
        <f ca="1">AW45&amp;"_"&amp;AV45&amp;"_"&amp;AZ45&amp;"_"&amp;BA45</f>
        <v>8_E45_Nameplate_capacity_MWh_2024</v>
      </c>
      <c r="BC45" s="285" t="s">
        <v>574</v>
      </c>
      <c r="BD45" s="285"/>
      <c r="BE45" s="293" t="s">
        <v>1398</v>
      </c>
      <c r="BF45" s="293" t="s">
        <v>84</v>
      </c>
      <c r="BG45" s="293" t="s">
        <v>84</v>
      </c>
      <c r="BH45" s="293"/>
      <c r="BI45" s="293"/>
      <c r="BJ45" s="293"/>
      <c r="BK45" s="293"/>
    </row>
    <row r="46" spans="1:63" ht="13.5" hidden="1" thickBot="1">
      <c r="A46" s="130"/>
      <c r="B46" s="181"/>
      <c r="C46" s="157"/>
      <c r="D46" s="761"/>
      <c r="E46" s="571"/>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2"/>
      <c r="AE46" s="572"/>
      <c r="AF46" s="572"/>
      <c r="AG46" s="572"/>
      <c r="AH46" s="572"/>
      <c r="AI46" s="572"/>
      <c r="AJ46" s="572"/>
      <c r="AK46" s="572"/>
      <c r="AL46" s="572"/>
      <c r="AM46" s="572"/>
      <c r="AN46" s="573"/>
      <c r="AO46" s="181"/>
      <c r="AP46" s="87" t="s">
        <v>859</v>
      </c>
      <c r="AT46" s="559" t="str">
        <f ca="1">IF(AT45="Z","AA",IF(LEN(AT45)=1,CHAR(CODE(AT45)+1),IF(RIGHT(AT45,1)="Z",CHAR(CODE(LEFT(AT45,1))+1),LEFT(AT45,1))&amp;CHAR(65+MOD(CODE(RIGHT(AT45,1))+1-65,26))))</f>
        <v>F</v>
      </c>
      <c r="AU46" s="559">
        <f>AU45</f>
        <v>45</v>
      </c>
      <c r="AV46" s="285" t="str">
        <f t="shared" ref="AV46:AV80" ca="1" si="9">CONCATENATE(AT46&amp;AU46)</f>
        <v>F45</v>
      </c>
      <c r="AW46" s="285">
        <f t="shared" si="2"/>
        <v>8</v>
      </c>
      <c r="AX46" s="285" t="str">
        <f t="shared" ref="AX46:AX80" ca="1" si="10">MID(CELL("filename",AW46),FIND("]",CELL("filename",AW46))+1,256)</f>
        <v>8. Ownership - Operating Costs</v>
      </c>
      <c r="AY46" s="293" t="s">
        <v>1626</v>
      </c>
      <c r="AZ46" s="285" t="s">
        <v>1632</v>
      </c>
      <c r="BA46" s="285">
        <f>$F$8</f>
        <v>2025</v>
      </c>
      <c r="BB46" s="285" t="str">
        <f t="shared" ref="BB46:BB80" ca="1" si="11">AW46&amp;"_"&amp;AV46&amp;"_"&amp;AZ46&amp;"_"&amp;BA46</f>
        <v>8_F45_Nameplate_capacity_MW_2025</v>
      </c>
      <c r="BC46" s="285" t="s">
        <v>574</v>
      </c>
      <c r="BD46" s="285"/>
      <c r="BE46" s="293" t="s">
        <v>1398</v>
      </c>
      <c r="BF46" s="293" t="s">
        <v>84</v>
      </c>
      <c r="BG46" s="293" t="s">
        <v>84</v>
      </c>
      <c r="BH46" s="293"/>
      <c r="BI46" s="293"/>
      <c r="BJ46" s="293"/>
      <c r="BK46" s="293"/>
    </row>
    <row r="47" spans="1:63" ht="13.5" hidden="1" thickBot="1">
      <c r="A47" s="130"/>
      <c r="B47" s="181"/>
      <c r="C47" s="157"/>
      <c r="D47" s="76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2"/>
      <c r="AE47" s="572"/>
      <c r="AF47" s="572"/>
      <c r="AG47" s="572"/>
      <c r="AH47" s="572"/>
      <c r="AI47" s="572"/>
      <c r="AJ47" s="572"/>
      <c r="AK47" s="572"/>
      <c r="AL47" s="572"/>
      <c r="AM47" s="572"/>
      <c r="AN47" s="573"/>
      <c r="AO47" s="181"/>
      <c r="AP47" s="87" t="s">
        <v>859</v>
      </c>
      <c r="AT47" s="559" t="str">
        <f t="shared" ref="AT47:AT80" ca="1" si="12">IF(AT46="Z","AA",IF(LEN(AT46)=1,CHAR(CODE(AT46)+1),IF(RIGHT(AT46,1)="Z",CHAR(CODE(LEFT(AT46,1))+1),LEFT(AT46,1))&amp;CHAR(65+MOD(CODE(RIGHT(AT46,1))+1-65,26))))</f>
        <v>G</v>
      </c>
      <c r="AU47" s="559">
        <f t="shared" ref="AU47:AU80" si="13">AU46</f>
        <v>45</v>
      </c>
      <c r="AV47" s="285" t="str">
        <f t="shared" ca="1" si="9"/>
        <v>G45</v>
      </c>
      <c r="AW47" s="285">
        <f t="shared" si="2"/>
        <v>8</v>
      </c>
      <c r="AX47" s="285" t="str">
        <f t="shared" ca="1" si="10"/>
        <v>8. Ownership - Operating Costs</v>
      </c>
      <c r="AY47" s="293" t="s">
        <v>1626</v>
      </c>
      <c r="AZ47" s="285" t="s">
        <v>1633</v>
      </c>
      <c r="BA47" s="285">
        <f>$G$8</f>
        <v>2026</v>
      </c>
      <c r="BB47" s="285" t="str">
        <f t="shared" ca="1" si="11"/>
        <v>8_G45_Nameplate_capacity_MWh_2026</v>
      </c>
      <c r="BC47" s="285" t="s">
        <v>574</v>
      </c>
      <c r="BD47" s="285"/>
      <c r="BE47" s="293" t="s">
        <v>1398</v>
      </c>
      <c r="BF47" s="293" t="s">
        <v>84</v>
      </c>
      <c r="BG47" s="293" t="s">
        <v>84</v>
      </c>
      <c r="BH47" s="293"/>
      <c r="BI47" s="293"/>
      <c r="BJ47" s="293"/>
      <c r="BK47" s="293"/>
    </row>
    <row r="48" spans="1:63" ht="13.5" hidden="1" thickBot="1">
      <c r="A48" s="130"/>
      <c r="B48" s="181"/>
      <c r="C48" s="157"/>
      <c r="D48" s="761"/>
      <c r="E48" s="571"/>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2"/>
      <c r="AE48" s="572"/>
      <c r="AF48" s="572"/>
      <c r="AG48" s="572"/>
      <c r="AH48" s="572"/>
      <c r="AI48" s="572"/>
      <c r="AJ48" s="572"/>
      <c r="AK48" s="572"/>
      <c r="AL48" s="572"/>
      <c r="AM48" s="572"/>
      <c r="AN48" s="573"/>
      <c r="AO48" s="181"/>
      <c r="AP48" s="87" t="s">
        <v>859</v>
      </c>
      <c r="AT48" s="559" t="str">
        <f t="shared" ca="1" si="12"/>
        <v>H</v>
      </c>
      <c r="AU48" s="559">
        <f t="shared" si="13"/>
        <v>45</v>
      </c>
      <c r="AV48" s="285" t="str">
        <f t="shared" ca="1" si="9"/>
        <v>H45</v>
      </c>
      <c r="AW48" s="285">
        <f t="shared" si="2"/>
        <v>8</v>
      </c>
      <c r="AX48" s="285" t="str">
        <f t="shared" ca="1" si="10"/>
        <v>8. Ownership - Operating Costs</v>
      </c>
      <c r="AY48" s="293" t="s">
        <v>1626</v>
      </c>
      <c r="AZ48" s="285" t="s">
        <v>1633</v>
      </c>
      <c r="BA48" s="285">
        <f>$H$8</f>
        <v>2027</v>
      </c>
      <c r="BB48" s="285" t="str">
        <f t="shared" ca="1" si="11"/>
        <v>8_H45_Nameplate_capacity_MWh_2027</v>
      </c>
      <c r="BC48" s="285" t="s">
        <v>574</v>
      </c>
      <c r="BD48" s="285"/>
      <c r="BE48" s="293" t="s">
        <v>1398</v>
      </c>
      <c r="BF48" s="293" t="s">
        <v>84</v>
      </c>
      <c r="BG48" s="293" t="s">
        <v>84</v>
      </c>
      <c r="BH48" s="293"/>
      <c r="BI48" s="293"/>
      <c r="BJ48" s="293"/>
      <c r="BK48" s="293"/>
    </row>
    <row r="49" spans="1:63" ht="13.5" hidden="1" thickBot="1">
      <c r="A49" s="130"/>
      <c r="B49" s="181"/>
      <c r="C49" s="157"/>
      <c r="D49" s="76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2"/>
      <c r="AE49" s="572"/>
      <c r="AF49" s="572"/>
      <c r="AG49" s="572"/>
      <c r="AH49" s="572"/>
      <c r="AI49" s="572"/>
      <c r="AJ49" s="572"/>
      <c r="AK49" s="572"/>
      <c r="AL49" s="572"/>
      <c r="AM49" s="572"/>
      <c r="AN49" s="573"/>
      <c r="AO49" s="181"/>
      <c r="AP49" s="87" t="s">
        <v>859</v>
      </c>
      <c r="AT49" s="559" t="str">
        <f t="shared" ca="1" si="12"/>
        <v>I</v>
      </c>
      <c r="AU49" s="559">
        <f t="shared" si="13"/>
        <v>45</v>
      </c>
      <c r="AV49" s="285" t="str">
        <f t="shared" ca="1" si="9"/>
        <v>I45</v>
      </c>
      <c r="AW49" s="285">
        <f t="shared" si="2"/>
        <v>8</v>
      </c>
      <c r="AX49" s="285" t="str">
        <f t="shared" ca="1" si="10"/>
        <v>8. Ownership - Operating Costs</v>
      </c>
      <c r="AY49" s="293" t="s">
        <v>1626</v>
      </c>
      <c r="AZ49" s="285" t="s">
        <v>1633</v>
      </c>
      <c r="BA49" s="285">
        <f>$I$8</f>
        <v>2028</v>
      </c>
      <c r="BB49" s="285" t="str">
        <f t="shared" ca="1" si="11"/>
        <v>8_I45_Nameplate_capacity_MWh_2028</v>
      </c>
      <c r="BC49" s="285" t="s">
        <v>574</v>
      </c>
      <c r="BD49" s="285"/>
      <c r="BE49" s="293" t="s">
        <v>1398</v>
      </c>
      <c r="BF49" s="293" t="s">
        <v>84</v>
      </c>
      <c r="BG49" s="293" t="s">
        <v>84</v>
      </c>
      <c r="BH49" s="293"/>
      <c r="BI49" s="293"/>
      <c r="BJ49" s="293"/>
      <c r="BK49" s="293"/>
    </row>
    <row r="50" spans="1:63" ht="13.5" hidden="1" thickBot="1">
      <c r="A50" s="130"/>
      <c r="B50" s="181"/>
      <c r="C50" s="157"/>
      <c r="D50" s="76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2"/>
      <c r="AE50" s="572"/>
      <c r="AF50" s="572"/>
      <c r="AG50" s="572"/>
      <c r="AH50" s="572"/>
      <c r="AI50" s="572"/>
      <c r="AJ50" s="572"/>
      <c r="AK50" s="572"/>
      <c r="AL50" s="572"/>
      <c r="AM50" s="572"/>
      <c r="AN50" s="573"/>
      <c r="AO50" s="181"/>
      <c r="AP50" s="87" t="s">
        <v>859</v>
      </c>
      <c r="AT50" s="559" t="str">
        <f t="shared" ca="1" si="12"/>
        <v>J</v>
      </c>
      <c r="AU50" s="559">
        <f t="shared" si="13"/>
        <v>45</v>
      </c>
      <c r="AV50" s="285" t="str">
        <f t="shared" ca="1" si="9"/>
        <v>J45</v>
      </c>
      <c r="AW50" s="285">
        <f t="shared" si="2"/>
        <v>8</v>
      </c>
      <c r="AX50" s="285" t="str">
        <f t="shared" ca="1" si="10"/>
        <v>8. Ownership - Operating Costs</v>
      </c>
      <c r="AY50" s="293" t="s">
        <v>1626</v>
      </c>
      <c r="AZ50" s="285" t="s">
        <v>1633</v>
      </c>
      <c r="BA50" s="285">
        <f>$J$8</f>
        <v>2029</v>
      </c>
      <c r="BB50" s="285" t="str">
        <f t="shared" ca="1" si="11"/>
        <v>8_J45_Nameplate_capacity_MWh_2029</v>
      </c>
      <c r="BC50" s="285" t="s">
        <v>574</v>
      </c>
      <c r="BD50" s="285"/>
      <c r="BE50" s="293" t="s">
        <v>1398</v>
      </c>
      <c r="BF50" s="293" t="s">
        <v>84</v>
      </c>
      <c r="BG50" s="293" t="s">
        <v>84</v>
      </c>
      <c r="BH50" s="293"/>
      <c r="BI50" s="293"/>
      <c r="BJ50" s="293"/>
      <c r="BK50" s="293"/>
    </row>
    <row r="51" spans="1:63" ht="13.5" hidden="1" thickBot="1">
      <c r="A51" s="130"/>
      <c r="B51" s="181"/>
      <c r="C51" s="157"/>
      <c r="D51" s="76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2"/>
      <c r="AE51" s="572"/>
      <c r="AF51" s="572"/>
      <c r="AG51" s="572"/>
      <c r="AH51" s="572"/>
      <c r="AI51" s="572"/>
      <c r="AJ51" s="572"/>
      <c r="AK51" s="572"/>
      <c r="AL51" s="572"/>
      <c r="AM51" s="572"/>
      <c r="AN51" s="573"/>
      <c r="AO51" s="181"/>
      <c r="AP51" s="87" t="s">
        <v>859</v>
      </c>
      <c r="AT51" s="559" t="str">
        <f t="shared" ca="1" si="12"/>
        <v>K</v>
      </c>
      <c r="AU51" s="559">
        <f t="shared" si="13"/>
        <v>45</v>
      </c>
      <c r="AV51" s="285" t="str">
        <f t="shared" ca="1" si="9"/>
        <v>K45</v>
      </c>
      <c r="AW51" s="285">
        <f t="shared" si="2"/>
        <v>8</v>
      </c>
      <c r="AX51" s="285" t="str">
        <f t="shared" ca="1" si="10"/>
        <v>8. Ownership - Operating Costs</v>
      </c>
      <c r="AY51" s="293" t="s">
        <v>1626</v>
      </c>
      <c r="AZ51" s="285" t="s">
        <v>1633</v>
      </c>
      <c r="BA51" s="285">
        <f>$K$8</f>
        <v>2030</v>
      </c>
      <c r="BB51" s="285" t="str">
        <f t="shared" ca="1" si="11"/>
        <v>8_K45_Nameplate_capacity_MWh_2030</v>
      </c>
      <c r="BC51" s="285" t="s">
        <v>574</v>
      </c>
      <c r="BD51" s="285"/>
      <c r="BE51" s="293" t="s">
        <v>1398</v>
      </c>
      <c r="BF51" s="293" t="s">
        <v>84</v>
      </c>
      <c r="BG51" s="293" t="s">
        <v>84</v>
      </c>
      <c r="BH51" s="293"/>
      <c r="BI51" s="293"/>
      <c r="BJ51" s="293"/>
      <c r="BK51" s="293"/>
    </row>
    <row r="52" spans="1:63" ht="13.5" hidden="1" thickBot="1">
      <c r="A52" s="130"/>
      <c r="B52" s="181"/>
      <c r="C52" s="157"/>
      <c r="D52" s="761"/>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2"/>
      <c r="AE52" s="572"/>
      <c r="AF52" s="572"/>
      <c r="AG52" s="572"/>
      <c r="AH52" s="572"/>
      <c r="AI52" s="572"/>
      <c r="AJ52" s="572"/>
      <c r="AK52" s="572"/>
      <c r="AL52" s="572"/>
      <c r="AM52" s="572"/>
      <c r="AN52" s="573"/>
      <c r="AO52" s="181"/>
      <c r="AP52" s="87" t="s">
        <v>859</v>
      </c>
      <c r="AT52" s="559" t="str">
        <f t="shared" ca="1" si="12"/>
        <v>L</v>
      </c>
      <c r="AU52" s="559">
        <f t="shared" si="13"/>
        <v>45</v>
      </c>
      <c r="AV52" s="285" t="str">
        <f t="shared" ca="1" si="9"/>
        <v>L45</v>
      </c>
      <c r="AW52" s="285">
        <f t="shared" si="2"/>
        <v>8</v>
      </c>
      <c r="AX52" s="285" t="str">
        <f t="shared" ca="1" si="10"/>
        <v>8. Ownership - Operating Costs</v>
      </c>
      <c r="AY52" s="293" t="s">
        <v>1626</v>
      </c>
      <c r="AZ52" s="285" t="s">
        <v>1633</v>
      </c>
      <c r="BA52" s="285">
        <f>$L$8</f>
        <v>2031</v>
      </c>
      <c r="BB52" s="285" t="str">
        <f t="shared" ca="1" si="11"/>
        <v>8_L45_Nameplate_capacity_MWh_2031</v>
      </c>
      <c r="BC52" s="285" t="s">
        <v>574</v>
      </c>
      <c r="BD52" s="285"/>
      <c r="BE52" s="293" t="s">
        <v>1398</v>
      </c>
      <c r="BF52" s="293" t="s">
        <v>84</v>
      </c>
      <c r="BG52" s="293" t="s">
        <v>84</v>
      </c>
      <c r="BH52" s="293"/>
      <c r="BI52" s="293"/>
      <c r="BJ52" s="293"/>
      <c r="BK52" s="293"/>
    </row>
    <row r="53" spans="1:63" ht="13.5" hidden="1" thickBot="1">
      <c r="A53" s="130"/>
      <c r="B53" s="181"/>
      <c r="C53" s="157"/>
      <c r="D53" s="761"/>
      <c r="E53" s="571"/>
      <c r="F53" s="571"/>
      <c r="G53" s="571"/>
      <c r="H53" s="571"/>
      <c r="I53" s="571"/>
      <c r="J53" s="571"/>
      <c r="K53" s="571"/>
      <c r="L53" s="571"/>
      <c r="M53" s="571"/>
      <c r="N53" s="571"/>
      <c r="O53" s="571"/>
      <c r="P53" s="571"/>
      <c r="Q53" s="571"/>
      <c r="R53" s="571"/>
      <c r="S53" s="571"/>
      <c r="T53" s="571"/>
      <c r="U53" s="571"/>
      <c r="V53" s="571"/>
      <c r="W53" s="571"/>
      <c r="X53" s="571"/>
      <c r="Y53" s="571"/>
      <c r="Z53" s="571"/>
      <c r="AA53" s="571"/>
      <c r="AB53" s="571"/>
      <c r="AC53" s="571"/>
      <c r="AD53" s="572"/>
      <c r="AE53" s="572"/>
      <c r="AF53" s="572"/>
      <c r="AG53" s="572"/>
      <c r="AH53" s="572"/>
      <c r="AI53" s="572"/>
      <c r="AJ53" s="572"/>
      <c r="AK53" s="572"/>
      <c r="AL53" s="572"/>
      <c r="AM53" s="572"/>
      <c r="AN53" s="573"/>
      <c r="AO53" s="181"/>
      <c r="AP53" s="87" t="s">
        <v>859</v>
      </c>
      <c r="AT53" s="559" t="str">
        <f t="shared" ca="1" si="12"/>
        <v>M</v>
      </c>
      <c r="AU53" s="559">
        <f t="shared" si="13"/>
        <v>45</v>
      </c>
      <c r="AV53" s="285" t="str">
        <f t="shared" ca="1" si="9"/>
        <v>M45</v>
      </c>
      <c r="AW53" s="285">
        <f t="shared" si="2"/>
        <v>8</v>
      </c>
      <c r="AX53" s="285" t="str">
        <f t="shared" ca="1" si="10"/>
        <v>8. Ownership - Operating Costs</v>
      </c>
      <c r="AY53" s="293" t="s">
        <v>1626</v>
      </c>
      <c r="AZ53" s="285" t="s">
        <v>1633</v>
      </c>
      <c r="BA53" s="285">
        <f>$M$8</f>
        <v>2032</v>
      </c>
      <c r="BB53" s="285" t="str">
        <f t="shared" ca="1" si="11"/>
        <v>8_M45_Nameplate_capacity_MWh_2032</v>
      </c>
      <c r="BC53" s="285" t="s">
        <v>574</v>
      </c>
      <c r="BD53" s="285"/>
      <c r="BE53" s="293" t="s">
        <v>1398</v>
      </c>
      <c r="BF53" s="293" t="s">
        <v>84</v>
      </c>
      <c r="BG53" s="293" t="s">
        <v>84</v>
      </c>
      <c r="BH53" s="293"/>
      <c r="BI53" s="293"/>
      <c r="BJ53" s="293"/>
      <c r="BK53" s="293"/>
    </row>
    <row r="54" spans="1:63" ht="13.5" hidden="1" thickBot="1">
      <c r="A54" s="130"/>
      <c r="B54" s="181"/>
      <c r="C54" s="157"/>
      <c r="D54" s="76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2"/>
      <c r="AE54" s="572"/>
      <c r="AF54" s="572"/>
      <c r="AG54" s="572"/>
      <c r="AH54" s="572"/>
      <c r="AI54" s="572"/>
      <c r="AJ54" s="572"/>
      <c r="AK54" s="572"/>
      <c r="AL54" s="572"/>
      <c r="AM54" s="572"/>
      <c r="AN54" s="573"/>
      <c r="AO54" s="181"/>
      <c r="AP54" s="87" t="s">
        <v>859</v>
      </c>
      <c r="AT54" s="559" t="str">
        <f t="shared" ca="1" si="12"/>
        <v>N</v>
      </c>
      <c r="AU54" s="559">
        <f t="shared" si="13"/>
        <v>45</v>
      </c>
      <c r="AV54" s="285" t="str">
        <f t="shared" ca="1" si="9"/>
        <v>N45</v>
      </c>
      <c r="AW54" s="285">
        <f t="shared" si="2"/>
        <v>8</v>
      </c>
      <c r="AX54" s="285" t="str">
        <f t="shared" ca="1" si="10"/>
        <v>8. Ownership - Operating Costs</v>
      </c>
      <c r="AY54" s="293" t="s">
        <v>1626</v>
      </c>
      <c r="AZ54" s="285" t="s">
        <v>1633</v>
      </c>
      <c r="BA54" s="285">
        <f>$N$8</f>
        <v>2033</v>
      </c>
      <c r="BB54" s="285" t="str">
        <f t="shared" ca="1" si="11"/>
        <v>8_N45_Nameplate_capacity_MWh_2033</v>
      </c>
      <c r="BC54" s="285" t="s">
        <v>574</v>
      </c>
      <c r="BD54" s="285"/>
      <c r="BE54" s="293" t="s">
        <v>1398</v>
      </c>
      <c r="BF54" s="293" t="s">
        <v>84</v>
      </c>
      <c r="BG54" s="293" t="s">
        <v>84</v>
      </c>
      <c r="BH54" s="293"/>
      <c r="BI54" s="293"/>
      <c r="BJ54" s="293"/>
      <c r="BK54" s="293"/>
    </row>
    <row r="55" spans="1:63" ht="13.5" hidden="1" thickBot="1">
      <c r="A55" s="130"/>
      <c r="B55" s="181"/>
      <c r="C55" s="157"/>
      <c r="D55" s="76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2"/>
      <c r="AE55" s="572"/>
      <c r="AF55" s="572"/>
      <c r="AG55" s="572"/>
      <c r="AH55" s="572"/>
      <c r="AI55" s="572"/>
      <c r="AJ55" s="572"/>
      <c r="AK55" s="572"/>
      <c r="AL55" s="572"/>
      <c r="AM55" s="572"/>
      <c r="AN55" s="573"/>
      <c r="AO55" s="181"/>
      <c r="AP55" s="87" t="s">
        <v>859</v>
      </c>
      <c r="AT55" s="559" t="str">
        <f t="shared" ca="1" si="12"/>
        <v>O</v>
      </c>
      <c r="AU55" s="559">
        <f t="shared" si="13"/>
        <v>45</v>
      </c>
      <c r="AV55" s="285" t="str">
        <f t="shared" ca="1" si="9"/>
        <v>O45</v>
      </c>
      <c r="AW55" s="285">
        <f t="shared" si="2"/>
        <v>8</v>
      </c>
      <c r="AX55" s="285" t="str">
        <f t="shared" ca="1" si="10"/>
        <v>8. Ownership - Operating Costs</v>
      </c>
      <c r="AY55" s="293" t="s">
        <v>1626</v>
      </c>
      <c r="AZ55" s="285" t="s">
        <v>1633</v>
      </c>
      <c r="BA55" s="285">
        <f>$O$8</f>
        <v>2034</v>
      </c>
      <c r="BB55" s="285" t="str">
        <f t="shared" ca="1" si="11"/>
        <v>8_O45_Nameplate_capacity_MWh_2034</v>
      </c>
      <c r="BC55" s="285" t="s">
        <v>574</v>
      </c>
      <c r="BD55" s="285"/>
      <c r="BE55" s="293" t="s">
        <v>1398</v>
      </c>
      <c r="BF55" s="293" t="s">
        <v>84</v>
      </c>
      <c r="BG55" s="293" t="s">
        <v>84</v>
      </c>
      <c r="BH55" s="293"/>
      <c r="BI55" s="293"/>
      <c r="BJ55" s="293"/>
      <c r="BK55" s="293"/>
    </row>
    <row r="56" spans="1:63" ht="13.5" hidden="1" thickBot="1">
      <c r="A56" s="130"/>
      <c r="B56" s="181"/>
      <c r="C56" s="157"/>
      <c r="D56" s="761"/>
      <c r="E56" s="571"/>
      <c r="F56" s="571"/>
      <c r="G56" s="571"/>
      <c r="H56" s="571"/>
      <c r="I56" s="571"/>
      <c r="J56" s="571"/>
      <c r="K56" s="571"/>
      <c r="L56" s="571"/>
      <c r="M56" s="571"/>
      <c r="N56" s="571"/>
      <c r="O56" s="571"/>
      <c r="P56" s="571"/>
      <c r="Q56" s="571"/>
      <c r="R56" s="571"/>
      <c r="S56" s="571"/>
      <c r="T56" s="571"/>
      <c r="U56" s="571"/>
      <c r="V56" s="571"/>
      <c r="W56" s="571"/>
      <c r="X56" s="571"/>
      <c r="Y56" s="571"/>
      <c r="Z56" s="571"/>
      <c r="AA56" s="571"/>
      <c r="AB56" s="571"/>
      <c r="AC56" s="571"/>
      <c r="AD56" s="572"/>
      <c r="AE56" s="572"/>
      <c r="AF56" s="572"/>
      <c r="AG56" s="572"/>
      <c r="AH56" s="572"/>
      <c r="AI56" s="572"/>
      <c r="AJ56" s="572"/>
      <c r="AK56" s="572"/>
      <c r="AL56" s="572"/>
      <c r="AM56" s="572"/>
      <c r="AN56" s="573"/>
      <c r="AO56" s="181"/>
      <c r="AP56" s="87" t="s">
        <v>859</v>
      </c>
      <c r="AT56" s="559" t="str">
        <f t="shared" ca="1" si="12"/>
        <v>P</v>
      </c>
      <c r="AU56" s="559">
        <f t="shared" si="13"/>
        <v>45</v>
      </c>
      <c r="AV56" s="285" t="str">
        <f t="shared" ca="1" si="9"/>
        <v>P45</v>
      </c>
      <c r="AW56" s="285">
        <f t="shared" si="2"/>
        <v>8</v>
      </c>
      <c r="AX56" s="285" t="str">
        <f t="shared" ca="1" si="10"/>
        <v>8. Ownership - Operating Costs</v>
      </c>
      <c r="AY56" s="293" t="s">
        <v>1626</v>
      </c>
      <c r="AZ56" s="285" t="s">
        <v>1633</v>
      </c>
      <c r="BA56" s="285">
        <f>$P$8</f>
        <v>2035</v>
      </c>
      <c r="BB56" s="285" t="str">
        <f t="shared" ca="1" si="11"/>
        <v>8_P45_Nameplate_capacity_MWh_2035</v>
      </c>
      <c r="BC56" s="285" t="s">
        <v>574</v>
      </c>
      <c r="BD56" s="285"/>
      <c r="BE56" s="293" t="s">
        <v>1398</v>
      </c>
      <c r="BF56" s="293" t="s">
        <v>84</v>
      </c>
      <c r="BG56" s="293" t="s">
        <v>84</v>
      </c>
      <c r="BH56" s="293"/>
      <c r="BI56" s="293"/>
      <c r="BJ56" s="293"/>
      <c r="BK56" s="293"/>
    </row>
    <row r="57" spans="1:63" ht="13.5" hidden="1" thickBot="1">
      <c r="A57" s="130"/>
      <c r="B57" s="181"/>
      <c r="C57" s="157"/>
      <c r="D57" s="761"/>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C57" s="571"/>
      <c r="AD57" s="572"/>
      <c r="AE57" s="572"/>
      <c r="AF57" s="572"/>
      <c r="AG57" s="572"/>
      <c r="AH57" s="572"/>
      <c r="AI57" s="572"/>
      <c r="AJ57" s="572"/>
      <c r="AK57" s="572"/>
      <c r="AL57" s="572"/>
      <c r="AM57" s="572"/>
      <c r="AN57" s="573"/>
      <c r="AO57" s="181"/>
      <c r="AP57" s="87" t="s">
        <v>859</v>
      </c>
      <c r="AT57" s="559" t="str">
        <f t="shared" ca="1" si="12"/>
        <v>Q</v>
      </c>
      <c r="AU57" s="559">
        <f t="shared" si="13"/>
        <v>45</v>
      </c>
      <c r="AV57" s="285" t="str">
        <f t="shared" ca="1" si="9"/>
        <v>Q45</v>
      </c>
      <c r="AW57" s="285">
        <f t="shared" si="2"/>
        <v>8</v>
      </c>
      <c r="AX57" s="285" t="str">
        <f t="shared" ca="1" si="10"/>
        <v>8. Ownership - Operating Costs</v>
      </c>
      <c r="AY57" s="293" t="s">
        <v>1626</v>
      </c>
      <c r="AZ57" s="285" t="s">
        <v>1633</v>
      </c>
      <c r="BA57" s="285">
        <f>$Q$8</f>
        <v>2036</v>
      </c>
      <c r="BB57" s="285" t="str">
        <f t="shared" ca="1" si="11"/>
        <v>8_Q45_Nameplate_capacity_MWh_2036</v>
      </c>
      <c r="BC57" s="285" t="s">
        <v>574</v>
      </c>
      <c r="BD57" s="285"/>
      <c r="BE57" s="293" t="s">
        <v>1398</v>
      </c>
      <c r="BF57" s="293" t="s">
        <v>84</v>
      </c>
      <c r="BG57" s="293" t="s">
        <v>84</v>
      </c>
      <c r="BH57" s="293"/>
      <c r="BI57" s="293"/>
      <c r="BJ57" s="293"/>
      <c r="BK57" s="293"/>
    </row>
    <row r="58" spans="1:63" ht="13.5" hidden="1" thickBot="1">
      <c r="A58" s="130"/>
      <c r="B58" s="181"/>
      <c r="C58" s="157"/>
      <c r="D58" s="76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D58" s="572"/>
      <c r="AE58" s="572"/>
      <c r="AF58" s="572"/>
      <c r="AG58" s="572"/>
      <c r="AH58" s="572"/>
      <c r="AI58" s="572"/>
      <c r="AJ58" s="572"/>
      <c r="AK58" s="572"/>
      <c r="AL58" s="572"/>
      <c r="AM58" s="572"/>
      <c r="AN58" s="573"/>
      <c r="AO58" s="181"/>
      <c r="AP58" s="87" t="s">
        <v>859</v>
      </c>
      <c r="AT58" s="559" t="str">
        <f t="shared" ca="1" si="12"/>
        <v>R</v>
      </c>
      <c r="AU58" s="559">
        <f t="shared" si="13"/>
        <v>45</v>
      </c>
      <c r="AV58" s="285" t="str">
        <f t="shared" ca="1" si="9"/>
        <v>R45</v>
      </c>
      <c r="AW58" s="285">
        <f t="shared" si="2"/>
        <v>8</v>
      </c>
      <c r="AX58" s="285" t="str">
        <f t="shared" ca="1" si="10"/>
        <v>8. Ownership - Operating Costs</v>
      </c>
      <c r="AY58" s="293" t="s">
        <v>1626</v>
      </c>
      <c r="AZ58" s="285" t="s">
        <v>1633</v>
      </c>
      <c r="BA58" s="285">
        <f>$R$8</f>
        <v>2037</v>
      </c>
      <c r="BB58" s="285" t="str">
        <f t="shared" ca="1" si="11"/>
        <v>8_R45_Nameplate_capacity_MWh_2037</v>
      </c>
      <c r="BC58" s="285" t="s">
        <v>574</v>
      </c>
      <c r="BD58" s="285"/>
      <c r="BE58" s="293" t="s">
        <v>1398</v>
      </c>
      <c r="BF58" s="293" t="s">
        <v>84</v>
      </c>
      <c r="BG58" s="293" t="s">
        <v>84</v>
      </c>
      <c r="BH58" s="293"/>
      <c r="BI58" s="293"/>
      <c r="BJ58" s="293"/>
      <c r="BK58" s="293"/>
    </row>
    <row r="59" spans="1:63" ht="13.5" hidden="1" thickBot="1">
      <c r="A59" s="130"/>
      <c r="B59" s="181"/>
      <c r="C59" s="157"/>
      <c r="D59" s="76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2"/>
      <c r="AE59" s="572"/>
      <c r="AF59" s="572"/>
      <c r="AG59" s="572"/>
      <c r="AH59" s="572"/>
      <c r="AI59" s="572"/>
      <c r="AJ59" s="572"/>
      <c r="AK59" s="572"/>
      <c r="AL59" s="572"/>
      <c r="AM59" s="572"/>
      <c r="AN59" s="573"/>
      <c r="AO59" s="181"/>
      <c r="AP59" s="87" t="s">
        <v>859</v>
      </c>
      <c r="AT59" s="559" t="str">
        <f t="shared" ca="1" si="12"/>
        <v>S</v>
      </c>
      <c r="AU59" s="559">
        <f t="shared" si="13"/>
        <v>45</v>
      </c>
      <c r="AV59" s="285" t="str">
        <f t="shared" ca="1" si="9"/>
        <v>S45</v>
      </c>
      <c r="AW59" s="285">
        <f t="shared" si="2"/>
        <v>8</v>
      </c>
      <c r="AX59" s="285" t="str">
        <f t="shared" ca="1" si="10"/>
        <v>8. Ownership - Operating Costs</v>
      </c>
      <c r="AY59" s="293" t="s">
        <v>1626</v>
      </c>
      <c r="AZ59" s="285" t="s">
        <v>1633</v>
      </c>
      <c r="BA59" s="285">
        <f>$S$8</f>
        <v>2038</v>
      </c>
      <c r="BB59" s="285" t="str">
        <f t="shared" ca="1" si="11"/>
        <v>8_S45_Nameplate_capacity_MWh_2038</v>
      </c>
      <c r="BC59" s="285" t="s">
        <v>574</v>
      </c>
      <c r="BD59" s="285"/>
      <c r="BE59" s="293" t="s">
        <v>1398</v>
      </c>
      <c r="BF59" s="293" t="s">
        <v>84</v>
      </c>
      <c r="BG59" s="293" t="s">
        <v>84</v>
      </c>
      <c r="BH59" s="293"/>
      <c r="BI59" s="293"/>
      <c r="BJ59" s="293"/>
      <c r="BK59" s="293"/>
    </row>
    <row r="60" spans="1:63" ht="13.5" hidden="1" thickBot="1">
      <c r="A60" s="130"/>
      <c r="B60" s="181"/>
      <c r="C60" s="157"/>
      <c r="D60" s="76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2"/>
      <c r="AE60" s="572"/>
      <c r="AF60" s="572"/>
      <c r="AG60" s="572"/>
      <c r="AH60" s="572"/>
      <c r="AI60" s="572"/>
      <c r="AJ60" s="572"/>
      <c r="AK60" s="572"/>
      <c r="AL60" s="572"/>
      <c r="AM60" s="572"/>
      <c r="AN60" s="573"/>
      <c r="AO60" s="181"/>
      <c r="AP60" s="87" t="s">
        <v>859</v>
      </c>
      <c r="AT60" s="559" t="str">
        <f t="shared" ca="1" si="12"/>
        <v>T</v>
      </c>
      <c r="AU60" s="559">
        <f t="shared" si="13"/>
        <v>45</v>
      </c>
      <c r="AV60" s="285" t="str">
        <f t="shared" ca="1" si="9"/>
        <v>T45</v>
      </c>
      <c r="AW60" s="285">
        <f t="shared" si="2"/>
        <v>8</v>
      </c>
      <c r="AX60" s="285" t="str">
        <f t="shared" ca="1" si="10"/>
        <v>8. Ownership - Operating Costs</v>
      </c>
      <c r="AY60" s="293" t="s">
        <v>1626</v>
      </c>
      <c r="AZ60" s="285" t="s">
        <v>1633</v>
      </c>
      <c r="BA60" s="285">
        <f>$T$8</f>
        <v>2039</v>
      </c>
      <c r="BB60" s="285" t="str">
        <f t="shared" ca="1" si="11"/>
        <v>8_T45_Nameplate_capacity_MWh_2039</v>
      </c>
      <c r="BC60" s="285" t="s">
        <v>574</v>
      </c>
      <c r="BD60" s="285"/>
      <c r="BE60" s="293" t="s">
        <v>1398</v>
      </c>
      <c r="BF60" s="293" t="s">
        <v>84</v>
      </c>
      <c r="BG60" s="293" t="s">
        <v>84</v>
      </c>
      <c r="BH60" s="293"/>
      <c r="BI60" s="293"/>
      <c r="BJ60" s="293"/>
      <c r="BK60" s="293"/>
    </row>
    <row r="61" spans="1:63" ht="13.5" hidden="1" thickBot="1">
      <c r="A61" s="130"/>
      <c r="B61" s="181"/>
      <c r="C61" s="157"/>
      <c r="D61" s="761"/>
      <c r="E61" s="571"/>
      <c r="F61" s="571"/>
      <c r="G61" s="571"/>
      <c r="H61" s="571"/>
      <c r="I61" s="571"/>
      <c r="J61" s="571"/>
      <c r="K61" s="571"/>
      <c r="L61" s="571"/>
      <c r="M61" s="571"/>
      <c r="N61" s="571"/>
      <c r="O61" s="571"/>
      <c r="P61" s="571"/>
      <c r="Q61" s="571"/>
      <c r="R61" s="571"/>
      <c r="S61" s="571"/>
      <c r="T61" s="571"/>
      <c r="U61" s="571"/>
      <c r="V61" s="571"/>
      <c r="W61" s="571"/>
      <c r="X61" s="571"/>
      <c r="Y61" s="571"/>
      <c r="Z61" s="571"/>
      <c r="AA61" s="571"/>
      <c r="AB61" s="571"/>
      <c r="AC61" s="571"/>
      <c r="AD61" s="572"/>
      <c r="AE61" s="572"/>
      <c r="AF61" s="572"/>
      <c r="AG61" s="572"/>
      <c r="AH61" s="572"/>
      <c r="AI61" s="572"/>
      <c r="AJ61" s="572"/>
      <c r="AK61" s="572"/>
      <c r="AL61" s="572"/>
      <c r="AM61" s="572"/>
      <c r="AN61" s="573"/>
      <c r="AO61" s="181"/>
      <c r="AP61" s="87" t="s">
        <v>859</v>
      </c>
      <c r="AT61" s="559" t="str">
        <f t="shared" ca="1" si="12"/>
        <v>U</v>
      </c>
      <c r="AU61" s="559">
        <f t="shared" si="13"/>
        <v>45</v>
      </c>
      <c r="AV61" s="285" t="str">
        <f t="shared" ca="1" si="9"/>
        <v>U45</v>
      </c>
      <c r="AW61" s="285">
        <f t="shared" si="2"/>
        <v>8</v>
      </c>
      <c r="AX61" s="285" t="str">
        <f t="shared" ca="1" si="10"/>
        <v>8. Ownership - Operating Costs</v>
      </c>
      <c r="AY61" s="293" t="s">
        <v>1626</v>
      </c>
      <c r="AZ61" s="285" t="s">
        <v>1633</v>
      </c>
      <c r="BA61" s="285">
        <f>$U$8</f>
        <v>2040</v>
      </c>
      <c r="BB61" s="285" t="str">
        <f t="shared" ca="1" si="11"/>
        <v>8_U45_Nameplate_capacity_MWh_2040</v>
      </c>
      <c r="BC61" s="285" t="s">
        <v>574</v>
      </c>
      <c r="BD61" s="285"/>
      <c r="BE61" s="293" t="s">
        <v>1398</v>
      </c>
      <c r="BF61" s="293" t="s">
        <v>84</v>
      </c>
      <c r="BG61" s="293" t="s">
        <v>84</v>
      </c>
      <c r="BH61" s="293"/>
      <c r="BI61" s="293"/>
      <c r="BJ61" s="293"/>
      <c r="BK61" s="293"/>
    </row>
    <row r="62" spans="1:63" ht="13.5" hidden="1" thickBot="1">
      <c r="A62" s="130"/>
      <c r="B62" s="181"/>
      <c r="C62" s="157"/>
      <c r="D62" s="761"/>
      <c r="E62" s="571"/>
      <c r="F62" s="571"/>
      <c r="G62" s="571"/>
      <c r="H62" s="571"/>
      <c r="I62" s="571"/>
      <c r="J62" s="571"/>
      <c r="K62" s="571"/>
      <c r="L62" s="571"/>
      <c r="M62" s="571"/>
      <c r="N62" s="571"/>
      <c r="O62" s="571"/>
      <c r="P62" s="571"/>
      <c r="Q62" s="571"/>
      <c r="R62" s="571"/>
      <c r="S62" s="571"/>
      <c r="T62" s="571"/>
      <c r="U62" s="571"/>
      <c r="V62" s="571"/>
      <c r="W62" s="571"/>
      <c r="X62" s="571"/>
      <c r="Y62" s="571"/>
      <c r="Z62" s="571"/>
      <c r="AA62" s="571"/>
      <c r="AB62" s="571"/>
      <c r="AC62" s="571"/>
      <c r="AD62" s="572"/>
      <c r="AE62" s="572"/>
      <c r="AF62" s="572"/>
      <c r="AG62" s="572"/>
      <c r="AH62" s="572"/>
      <c r="AI62" s="572"/>
      <c r="AJ62" s="572"/>
      <c r="AK62" s="572"/>
      <c r="AL62" s="572"/>
      <c r="AM62" s="572"/>
      <c r="AN62" s="573"/>
      <c r="AO62" s="181"/>
      <c r="AP62" s="87" t="s">
        <v>859</v>
      </c>
      <c r="AT62" s="559" t="str">
        <f t="shared" ca="1" si="12"/>
        <v>V</v>
      </c>
      <c r="AU62" s="559">
        <f t="shared" si="13"/>
        <v>45</v>
      </c>
      <c r="AV62" s="285" t="str">
        <f t="shared" ca="1" si="9"/>
        <v>V45</v>
      </c>
      <c r="AW62" s="285">
        <f t="shared" si="2"/>
        <v>8</v>
      </c>
      <c r="AX62" s="285" t="str">
        <f t="shared" ca="1" si="10"/>
        <v>8. Ownership - Operating Costs</v>
      </c>
      <c r="AY62" s="293" t="s">
        <v>1626</v>
      </c>
      <c r="AZ62" s="285" t="s">
        <v>1633</v>
      </c>
      <c r="BA62" s="285">
        <f>$V$8</f>
        <v>2041</v>
      </c>
      <c r="BB62" s="285" t="str">
        <f t="shared" ca="1" si="11"/>
        <v>8_V45_Nameplate_capacity_MWh_2041</v>
      </c>
      <c r="BC62" s="285" t="s">
        <v>574</v>
      </c>
      <c r="BD62" s="285"/>
      <c r="BE62" s="293" t="s">
        <v>1398</v>
      </c>
      <c r="BF62" s="293" t="s">
        <v>84</v>
      </c>
      <c r="BG62" s="293" t="s">
        <v>84</v>
      </c>
      <c r="BH62" s="293"/>
      <c r="BI62" s="293"/>
      <c r="BJ62" s="293"/>
      <c r="BK62" s="293"/>
    </row>
    <row r="63" spans="1:63" ht="13.5" hidden="1" thickBot="1">
      <c r="A63" s="130"/>
      <c r="B63" s="181"/>
      <c r="C63" s="157"/>
      <c r="D63" s="761"/>
      <c r="E63" s="571"/>
      <c r="F63" s="571"/>
      <c r="G63" s="571"/>
      <c r="H63" s="571"/>
      <c r="I63" s="571"/>
      <c r="J63" s="571"/>
      <c r="K63" s="571"/>
      <c r="L63" s="571"/>
      <c r="M63" s="571"/>
      <c r="N63" s="571"/>
      <c r="O63" s="571"/>
      <c r="P63" s="571"/>
      <c r="Q63" s="571"/>
      <c r="R63" s="571"/>
      <c r="S63" s="571"/>
      <c r="T63" s="571"/>
      <c r="U63" s="571"/>
      <c r="V63" s="571"/>
      <c r="W63" s="571"/>
      <c r="X63" s="571"/>
      <c r="Y63" s="571"/>
      <c r="Z63" s="571"/>
      <c r="AA63" s="571"/>
      <c r="AB63" s="571"/>
      <c r="AC63" s="571"/>
      <c r="AD63" s="572"/>
      <c r="AE63" s="572"/>
      <c r="AF63" s="572"/>
      <c r="AG63" s="572"/>
      <c r="AH63" s="572"/>
      <c r="AI63" s="572"/>
      <c r="AJ63" s="572"/>
      <c r="AK63" s="572"/>
      <c r="AL63" s="572"/>
      <c r="AM63" s="572"/>
      <c r="AN63" s="573"/>
      <c r="AO63" s="181"/>
      <c r="AP63" s="87" t="s">
        <v>859</v>
      </c>
      <c r="AT63" s="559" t="str">
        <f t="shared" ca="1" si="12"/>
        <v>W</v>
      </c>
      <c r="AU63" s="559">
        <f t="shared" si="13"/>
        <v>45</v>
      </c>
      <c r="AV63" s="285" t="str">
        <f t="shared" ca="1" si="9"/>
        <v>W45</v>
      </c>
      <c r="AW63" s="285">
        <f t="shared" si="2"/>
        <v>8</v>
      </c>
      <c r="AX63" s="285" t="str">
        <f t="shared" ca="1" si="10"/>
        <v>8. Ownership - Operating Costs</v>
      </c>
      <c r="AY63" s="293" t="s">
        <v>1626</v>
      </c>
      <c r="AZ63" s="285" t="s">
        <v>1633</v>
      </c>
      <c r="BA63" s="285">
        <f>$W$8</f>
        <v>2042</v>
      </c>
      <c r="BB63" s="285" t="str">
        <f t="shared" ca="1" si="11"/>
        <v>8_W45_Nameplate_capacity_MWh_2042</v>
      </c>
      <c r="BC63" s="285" t="s">
        <v>574</v>
      </c>
      <c r="BD63" s="285"/>
      <c r="BE63" s="293" t="s">
        <v>1398</v>
      </c>
      <c r="BF63" s="293" t="s">
        <v>84</v>
      </c>
      <c r="BG63" s="293" t="s">
        <v>84</v>
      </c>
      <c r="BH63" s="293"/>
      <c r="BI63" s="293"/>
      <c r="BJ63" s="293"/>
      <c r="BK63" s="293"/>
    </row>
    <row r="64" spans="1:63" ht="13.5" hidden="1" thickBot="1">
      <c r="A64" s="130"/>
      <c r="B64" s="181"/>
      <c r="C64" s="157"/>
      <c r="D64" s="761"/>
      <c r="E64" s="571"/>
      <c r="F64" s="571"/>
      <c r="G64" s="571"/>
      <c r="H64" s="571"/>
      <c r="I64" s="571"/>
      <c r="J64" s="571"/>
      <c r="K64" s="571"/>
      <c r="L64" s="571"/>
      <c r="M64" s="571"/>
      <c r="N64" s="571"/>
      <c r="O64" s="571"/>
      <c r="P64" s="571"/>
      <c r="Q64" s="571"/>
      <c r="R64" s="571"/>
      <c r="S64" s="571"/>
      <c r="T64" s="571"/>
      <c r="U64" s="571"/>
      <c r="V64" s="571"/>
      <c r="W64" s="571"/>
      <c r="X64" s="571"/>
      <c r="Y64" s="571"/>
      <c r="Z64" s="571"/>
      <c r="AA64" s="571"/>
      <c r="AB64" s="571"/>
      <c r="AC64" s="571"/>
      <c r="AD64" s="572"/>
      <c r="AE64" s="572"/>
      <c r="AF64" s="572"/>
      <c r="AG64" s="572"/>
      <c r="AH64" s="572"/>
      <c r="AI64" s="572"/>
      <c r="AJ64" s="572"/>
      <c r="AK64" s="572"/>
      <c r="AL64" s="572"/>
      <c r="AM64" s="572"/>
      <c r="AN64" s="573"/>
      <c r="AO64" s="181"/>
      <c r="AP64" s="87" t="s">
        <v>859</v>
      </c>
      <c r="AT64" s="559" t="str">
        <f t="shared" ca="1" si="12"/>
        <v>X</v>
      </c>
      <c r="AU64" s="559">
        <f t="shared" si="13"/>
        <v>45</v>
      </c>
      <c r="AV64" s="285" t="str">
        <f t="shared" ca="1" si="9"/>
        <v>X45</v>
      </c>
      <c r="AW64" s="285">
        <f t="shared" si="2"/>
        <v>8</v>
      </c>
      <c r="AX64" s="285" t="str">
        <f t="shared" ca="1" si="10"/>
        <v>8. Ownership - Operating Costs</v>
      </c>
      <c r="AY64" s="293" t="s">
        <v>1626</v>
      </c>
      <c r="AZ64" s="285" t="s">
        <v>1633</v>
      </c>
      <c r="BA64" s="285">
        <f>$X$8</f>
        <v>2043</v>
      </c>
      <c r="BB64" s="285" t="str">
        <f t="shared" ca="1" si="11"/>
        <v>8_X45_Nameplate_capacity_MWh_2043</v>
      </c>
      <c r="BC64" s="285" t="s">
        <v>574</v>
      </c>
      <c r="BD64" s="285"/>
      <c r="BE64" s="293" t="s">
        <v>1398</v>
      </c>
      <c r="BF64" s="293" t="s">
        <v>84</v>
      </c>
      <c r="BG64" s="293" t="s">
        <v>84</v>
      </c>
      <c r="BH64" s="293"/>
      <c r="BI64" s="293"/>
      <c r="BJ64" s="293"/>
      <c r="BK64" s="293"/>
    </row>
    <row r="65" spans="1:63" ht="13.5" hidden="1" thickBot="1">
      <c r="A65" s="130"/>
      <c r="B65" s="181"/>
      <c r="C65" s="157"/>
      <c r="D65" s="761"/>
      <c r="E65" s="571"/>
      <c r="F65" s="571"/>
      <c r="G65" s="571"/>
      <c r="H65" s="571"/>
      <c r="I65" s="571"/>
      <c r="J65" s="571"/>
      <c r="K65" s="571"/>
      <c r="L65" s="571"/>
      <c r="M65" s="571"/>
      <c r="N65" s="571"/>
      <c r="O65" s="571"/>
      <c r="P65" s="571"/>
      <c r="Q65" s="571"/>
      <c r="R65" s="571"/>
      <c r="S65" s="571"/>
      <c r="T65" s="571"/>
      <c r="U65" s="571"/>
      <c r="V65" s="571"/>
      <c r="W65" s="571"/>
      <c r="X65" s="571"/>
      <c r="Y65" s="571"/>
      <c r="Z65" s="571"/>
      <c r="AA65" s="571"/>
      <c r="AB65" s="571"/>
      <c r="AC65" s="571"/>
      <c r="AD65" s="572"/>
      <c r="AE65" s="572"/>
      <c r="AF65" s="572"/>
      <c r="AG65" s="572"/>
      <c r="AH65" s="572"/>
      <c r="AI65" s="572"/>
      <c r="AJ65" s="572"/>
      <c r="AK65" s="572"/>
      <c r="AL65" s="572"/>
      <c r="AM65" s="572"/>
      <c r="AN65" s="573"/>
      <c r="AO65" s="181"/>
      <c r="AP65" s="87" t="s">
        <v>859</v>
      </c>
      <c r="AT65" s="559" t="str">
        <f t="shared" ca="1" si="12"/>
        <v>Y</v>
      </c>
      <c r="AU65" s="559">
        <f t="shared" si="13"/>
        <v>45</v>
      </c>
      <c r="AV65" s="285" t="str">
        <f t="shared" ca="1" si="9"/>
        <v>Y45</v>
      </c>
      <c r="AW65" s="285">
        <f t="shared" si="2"/>
        <v>8</v>
      </c>
      <c r="AX65" s="285" t="str">
        <f t="shared" ca="1" si="10"/>
        <v>8. Ownership - Operating Costs</v>
      </c>
      <c r="AY65" s="293" t="s">
        <v>1626</v>
      </c>
      <c r="AZ65" s="285" t="s">
        <v>1633</v>
      </c>
      <c r="BA65" s="285">
        <f>$Y$8</f>
        <v>2044</v>
      </c>
      <c r="BB65" s="285" t="str">
        <f t="shared" ca="1" si="11"/>
        <v>8_Y45_Nameplate_capacity_MWh_2044</v>
      </c>
      <c r="BC65" s="285" t="s">
        <v>574</v>
      </c>
      <c r="BD65" s="285"/>
      <c r="BE65" s="293" t="s">
        <v>1398</v>
      </c>
      <c r="BF65" s="293" t="s">
        <v>84</v>
      </c>
      <c r="BG65" s="293" t="s">
        <v>84</v>
      </c>
      <c r="BH65" s="293"/>
      <c r="BI65" s="293"/>
      <c r="BJ65" s="293"/>
      <c r="BK65" s="293"/>
    </row>
    <row r="66" spans="1:63" ht="13.5" hidden="1" thickBot="1">
      <c r="A66" s="130"/>
      <c r="B66" s="181"/>
      <c r="C66" s="157"/>
      <c r="D66" s="761"/>
      <c r="E66" s="571"/>
      <c r="F66" s="571"/>
      <c r="G66" s="571"/>
      <c r="H66" s="571"/>
      <c r="I66" s="571"/>
      <c r="J66" s="571"/>
      <c r="K66" s="571"/>
      <c r="L66" s="571"/>
      <c r="M66" s="571"/>
      <c r="N66" s="571"/>
      <c r="O66" s="571"/>
      <c r="P66" s="571"/>
      <c r="Q66" s="571"/>
      <c r="R66" s="571"/>
      <c r="S66" s="571"/>
      <c r="T66" s="571"/>
      <c r="U66" s="571"/>
      <c r="V66" s="571"/>
      <c r="W66" s="571"/>
      <c r="X66" s="571"/>
      <c r="Y66" s="571"/>
      <c r="Z66" s="571"/>
      <c r="AA66" s="571"/>
      <c r="AB66" s="571"/>
      <c r="AC66" s="571"/>
      <c r="AD66" s="572"/>
      <c r="AE66" s="572"/>
      <c r="AF66" s="572"/>
      <c r="AG66" s="572"/>
      <c r="AH66" s="572"/>
      <c r="AI66" s="572"/>
      <c r="AJ66" s="572"/>
      <c r="AK66" s="572"/>
      <c r="AL66" s="572"/>
      <c r="AM66" s="572"/>
      <c r="AN66" s="573"/>
      <c r="AO66" s="181"/>
      <c r="AP66" s="87" t="s">
        <v>859</v>
      </c>
      <c r="AT66" s="559" t="str">
        <f t="shared" ca="1" si="12"/>
        <v>Z</v>
      </c>
      <c r="AU66" s="559">
        <f t="shared" si="13"/>
        <v>45</v>
      </c>
      <c r="AV66" s="285" t="str">
        <f t="shared" ca="1" si="9"/>
        <v>Z45</v>
      </c>
      <c r="AW66" s="285">
        <f t="shared" si="2"/>
        <v>8</v>
      </c>
      <c r="AX66" s="285" t="str">
        <f t="shared" ca="1" si="10"/>
        <v>8. Ownership - Operating Costs</v>
      </c>
      <c r="AY66" s="293" t="s">
        <v>1626</v>
      </c>
      <c r="AZ66" s="285" t="s">
        <v>1633</v>
      </c>
      <c r="BA66" s="285">
        <f>$Z$8</f>
        <v>2045</v>
      </c>
      <c r="BB66" s="285" t="str">
        <f t="shared" ca="1" si="11"/>
        <v>8_Z45_Nameplate_capacity_MWh_2045</v>
      </c>
      <c r="BC66" s="285" t="s">
        <v>574</v>
      </c>
      <c r="BD66" s="285"/>
      <c r="BE66" s="293" t="s">
        <v>1398</v>
      </c>
      <c r="BF66" s="293" t="s">
        <v>84</v>
      </c>
      <c r="BG66" s="293" t="s">
        <v>84</v>
      </c>
      <c r="BH66" s="293"/>
      <c r="BI66" s="293"/>
      <c r="BJ66" s="293"/>
      <c r="BK66" s="293"/>
    </row>
    <row r="67" spans="1:63" ht="13.5" hidden="1" thickBot="1">
      <c r="A67" s="130"/>
      <c r="B67" s="181"/>
      <c r="C67" s="157"/>
      <c r="D67" s="761"/>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2"/>
      <c r="AE67" s="572"/>
      <c r="AF67" s="572"/>
      <c r="AG67" s="572"/>
      <c r="AH67" s="572"/>
      <c r="AI67" s="572"/>
      <c r="AJ67" s="572"/>
      <c r="AK67" s="572"/>
      <c r="AL67" s="572"/>
      <c r="AM67" s="572"/>
      <c r="AN67" s="573"/>
      <c r="AO67" s="181"/>
      <c r="AP67" s="87" t="s">
        <v>859</v>
      </c>
      <c r="AT67" s="559" t="str">
        <f t="shared" ca="1" si="12"/>
        <v>AA</v>
      </c>
      <c r="AU67" s="559">
        <f t="shared" si="13"/>
        <v>45</v>
      </c>
      <c r="AV67" s="285" t="str">
        <f t="shared" ca="1" si="9"/>
        <v>AA45</v>
      </c>
      <c r="AW67" s="285">
        <f t="shared" si="2"/>
        <v>8</v>
      </c>
      <c r="AX67" s="285" t="str">
        <f t="shared" ca="1" si="10"/>
        <v>8. Ownership - Operating Costs</v>
      </c>
      <c r="AY67" s="293" t="s">
        <v>1626</v>
      </c>
      <c r="AZ67" s="285" t="s">
        <v>1633</v>
      </c>
      <c r="BA67" s="285">
        <f>$AA$8</f>
        <v>2046</v>
      </c>
      <c r="BB67" s="285" t="str">
        <f t="shared" ca="1" si="11"/>
        <v>8_AA45_Nameplate_capacity_MWh_2046</v>
      </c>
      <c r="BC67" s="285" t="s">
        <v>574</v>
      </c>
      <c r="BD67" s="285"/>
      <c r="BE67" s="293" t="s">
        <v>1398</v>
      </c>
      <c r="BF67" s="293" t="s">
        <v>84</v>
      </c>
      <c r="BG67" s="293" t="s">
        <v>84</v>
      </c>
      <c r="BH67" s="293"/>
      <c r="BI67" s="293"/>
      <c r="BJ67" s="293"/>
      <c r="BK67" s="293"/>
    </row>
    <row r="68" spans="1:63" ht="13.5" hidden="1" thickBot="1">
      <c r="A68" s="130"/>
      <c r="B68" s="181"/>
      <c r="C68" s="157"/>
      <c r="D68" s="761"/>
      <c r="E68" s="571"/>
      <c r="F68" s="571"/>
      <c r="G68" s="571"/>
      <c r="H68" s="571"/>
      <c r="I68" s="571"/>
      <c r="J68" s="571"/>
      <c r="K68" s="571"/>
      <c r="L68" s="571"/>
      <c r="M68" s="571"/>
      <c r="N68" s="571"/>
      <c r="O68" s="571"/>
      <c r="P68" s="571"/>
      <c r="Q68" s="571"/>
      <c r="R68" s="571"/>
      <c r="S68" s="571"/>
      <c r="T68" s="571"/>
      <c r="U68" s="571"/>
      <c r="V68" s="571"/>
      <c r="W68" s="571"/>
      <c r="X68" s="571"/>
      <c r="Y68" s="571"/>
      <c r="Z68" s="571"/>
      <c r="AA68" s="571"/>
      <c r="AB68" s="571"/>
      <c r="AC68" s="571"/>
      <c r="AD68" s="572"/>
      <c r="AE68" s="572"/>
      <c r="AF68" s="572"/>
      <c r="AG68" s="572"/>
      <c r="AH68" s="572"/>
      <c r="AI68" s="572"/>
      <c r="AJ68" s="572"/>
      <c r="AK68" s="572"/>
      <c r="AL68" s="572"/>
      <c r="AM68" s="572"/>
      <c r="AN68" s="573"/>
      <c r="AO68" s="181"/>
      <c r="AP68" s="87" t="s">
        <v>859</v>
      </c>
      <c r="AT68" s="559" t="str">
        <f t="shared" ca="1" si="12"/>
        <v>AB</v>
      </c>
      <c r="AU68" s="559">
        <f t="shared" si="13"/>
        <v>45</v>
      </c>
      <c r="AV68" s="285" t="str">
        <f t="shared" ca="1" si="9"/>
        <v>AB45</v>
      </c>
      <c r="AW68" s="285">
        <f t="shared" si="2"/>
        <v>8</v>
      </c>
      <c r="AX68" s="285" t="str">
        <f t="shared" ca="1" si="10"/>
        <v>8. Ownership - Operating Costs</v>
      </c>
      <c r="AY68" s="293" t="s">
        <v>1626</v>
      </c>
      <c r="AZ68" s="285" t="s">
        <v>1633</v>
      </c>
      <c r="BA68" s="285">
        <f>$AB$8</f>
        <v>2047</v>
      </c>
      <c r="BB68" s="285" t="str">
        <f t="shared" ca="1" si="11"/>
        <v>8_AB45_Nameplate_capacity_MWh_2047</v>
      </c>
      <c r="BC68" s="285" t="s">
        <v>574</v>
      </c>
      <c r="BD68" s="285"/>
      <c r="BE68" s="293" t="s">
        <v>1398</v>
      </c>
      <c r="BF68" s="293" t="s">
        <v>84</v>
      </c>
      <c r="BG68" s="293" t="s">
        <v>84</v>
      </c>
      <c r="BH68" s="293"/>
      <c r="BI68" s="293"/>
      <c r="BJ68" s="293"/>
      <c r="BK68" s="293"/>
    </row>
    <row r="69" spans="1:63" ht="13.5" hidden="1" thickBot="1">
      <c r="A69" s="130"/>
      <c r="B69" s="181"/>
      <c r="C69" s="157"/>
      <c r="D69" s="761"/>
      <c r="E69" s="571"/>
      <c r="F69" s="571"/>
      <c r="G69" s="571"/>
      <c r="H69" s="571"/>
      <c r="I69" s="571"/>
      <c r="J69" s="571"/>
      <c r="K69" s="571"/>
      <c r="L69" s="571"/>
      <c r="M69" s="571"/>
      <c r="N69" s="571"/>
      <c r="O69" s="571"/>
      <c r="P69" s="571"/>
      <c r="Q69" s="571"/>
      <c r="R69" s="571"/>
      <c r="S69" s="571"/>
      <c r="T69" s="571"/>
      <c r="U69" s="571"/>
      <c r="V69" s="571"/>
      <c r="W69" s="571"/>
      <c r="X69" s="571"/>
      <c r="Y69" s="571"/>
      <c r="Z69" s="571"/>
      <c r="AA69" s="571"/>
      <c r="AB69" s="571"/>
      <c r="AC69" s="571"/>
      <c r="AD69" s="572"/>
      <c r="AE69" s="572"/>
      <c r="AF69" s="572"/>
      <c r="AG69" s="572"/>
      <c r="AH69" s="572"/>
      <c r="AI69" s="572"/>
      <c r="AJ69" s="572"/>
      <c r="AK69" s="572"/>
      <c r="AL69" s="572"/>
      <c r="AM69" s="572"/>
      <c r="AN69" s="573"/>
      <c r="AO69" s="181"/>
      <c r="AP69" s="87" t="s">
        <v>859</v>
      </c>
      <c r="AT69" s="559" t="str">
        <f t="shared" ca="1" si="12"/>
        <v>AC</v>
      </c>
      <c r="AU69" s="559">
        <f t="shared" si="13"/>
        <v>45</v>
      </c>
      <c r="AV69" s="285" t="str">
        <f t="shared" ca="1" si="9"/>
        <v>AC45</v>
      </c>
      <c r="AW69" s="285">
        <f t="shared" si="2"/>
        <v>8</v>
      </c>
      <c r="AX69" s="285" t="str">
        <f t="shared" ca="1" si="10"/>
        <v>8. Ownership - Operating Costs</v>
      </c>
      <c r="AY69" s="293" t="s">
        <v>1626</v>
      </c>
      <c r="AZ69" s="285" t="s">
        <v>1633</v>
      </c>
      <c r="BA69" s="285">
        <f>$AC$8</f>
        <v>2048</v>
      </c>
      <c r="BB69" s="285" t="str">
        <f t="shared" ca="1" si="11"/>
        <v>8_AC45_Nameplate_capacity_MWh_2048</v>
      </c>
      <c r="BC69" s="285" t="s">
        <v>574</v>
      </c>
      <c r="BD69" s="285"/>
      <c r="BE69" s="293" t="s">
        <v>1398</v>
      </c>
      <c r="BF69" s="293" t="s">
        <v>84</v>
      </c>
      <c r="BG69" s="293" t="s">
        <v>84</v>
      </c>
      <c r="BH69" s="293"/>
      <c r="BI69" s="293"/>
      <c r="BJ69" s="293"/>
      <c r="BK69" s="293"/>
    </row>
    <row r="70" spans="1:63" ht="13.5" hidden="1" thickBot="1">
      <c r="A70" s="130"/>
      <c r="B70" s="181"/>
      <c r="C70" s="157"/>
      <c r="D70" s="761"/>
      <c r="E70" s="571"/>
      <c r="F70" s="571"/>
      <c r="G70" s="571"/>
      <c r="H70" s="571"/>
      <c r="I70" s="571"/>
      <c r="J70" s="571"/>
      <c r="K70" s="571"/>
      <c r="L70" s="571"/>
      <c r="M70" s="571"/>
      <c r="N70" s="571"/>
      <c r="O70" s="571"/>
      <c r="P70" s="571"/>
      <c r="Q70" s="571"/>
      <c r="R70" s="571"/>
      <c r="S70" s="571"/>
      <c r="T70" s="571"/>
      <c r="U70" s="571"/>
      <c r="V70" s="571"/>
      <c r="W70" s="571"/>
      <c r="X70" s="571"/>
      <c r="Y70" s="571"/>
      <c r="Z70" s="571"/>
      <c r="AA70" s="571"/>
      <c r="AB70" s="571"/>
      <c r="AC70" s="571"/>
      <c r="AD70" s="572"/>
      <c r="AE70" s="572"/>
      <c r="AF70" s="572"/>
      <c r="AG70" s="572"/>
      <c r="AH70" s="572"/>
      <c r="AI70" s="572"/>
      <c r="AJ70" s="572"/>
      <c r="AK70" s="572"/>
      <c r="AL70" s="572"/>
      <c r="AM70" s="572"/>
      <c r="AN70" s="573"/>
      <c r="AO70" s="181"/>
      <c r="AP70" s="87" t="s">
        <v>859</v>
      </c>
      <c r="AT70" s="559" t="str">
        <f t="shared" ca="1" si="12"/>
        <v>AD</v>
      </c>
      <c r="AU70" s="559">
        <f t="shared" si="13"/>
        <v>45</v>
      </c>
      <c r="AV70" s="285" t="str">
        <f t="shared" ca="1" si="9"/>
        <v>AD45</v>
      </c>
      <c r="AW70" s="285">
        <f t="shared" si="2"/>
        <v>8</v>
      </c>
      <c r="AX70" s="285" t="str">
        <f t="shared" ca="1" si="10"/>
        <v>8. Ownership - Operating Costs</v>
      </c>
      <c r="AY70" s="293" t="s">
        <v>1626</v>
      </c>
      <c r="AZ70" s="285" t="s">
        <v>1633</v>
      </c>
      <c r="BA70" s="285">
        <f>$AD$8</f>
        <v>2049</v>
      </c>
      <c r="BB70" s="285" t="str">
        <f t="shared" ca="1" si="11"/>
        <v>8_AD45_Nameplate_capacity_MWh_2049</v>
      </c>
      <c r="BC70" s="285" t="s">
        <v>574</v>
      </c>
      <c r="BD70" s="285"/>
      <c r="BE70" s="293" t="s">
        <v>1398</v>
      </c>
      <c r="BF70" s="293" t="s">
        <v>84</v>
      </c>
      <c r="BG70" s="293" t="s">
        <v>84</v>
      </c>
      <c r="BH70" s="293"/>
      <c r="BI70" s="293"/>
      <c r="BJ70" s="293"/>
      <c r="BK70" s="293"/>
    </row>
    <row r="71" spans="1:63" ht="13.5" hidden="1" thickBot="1">
      <c r="A71" s="130"/>
      <c r="B71" s="181"/>
      <c r="C71" s="157"/>
      <c r="D71" s="761"/>
      <c r="E71" s="571"/>
      <c r="F71" s="571"/>
      <c r="G71" s="571"/>
      <c r="H71" s="571"/>
      <c r="I71" s="571"/>
      <c r="J71" s="571"/>
      <c r="K71" s="571"/>
      <c r="L71" s="571"/>
      <c r="M71" s="571"/>
      <c r="N71" s="571"/>
      <c r="O71" s="571"/>
      <c r="P71" s="571"/>
      <c r="Q71" s="571"/>
      <c r="R71" s="571"/>
      <c r="S71" s="571"/>
      <c r="T71" s="571"/>
      <c r="U71" s="571"/>
      <c r="V71" s="571"/>
      <c r="W71" s="571"/>
      <c r="X71" s="571"/>
      <c r="Y71" s="571"/>
      <c r="Z71" s="571"/>
      <c r="AA71" s="571"/>
      <c r="AB71" s="571"/>
      <c r="AC71" s="571"/>
      <c r="AD71" s="572"/>
      <c r="AE71" s="572"/>
      <c r="AF71" s="572"/>
      <c r="AG71" s="572"/>
      <c r="AH71" s="572"/>
      <c r="AI71" s="572"/>
      <c r="AJ71" s="572"/>
      <c r="AK71" s="572"/>
      <c r="AL71" s="572"/>
      <c r="AM71" s="572"/>
      <c r="AN71" s="573"/>
      <c r="AO71" s="181"/>
      <c r="AP71" s="87" t="s">
        <v>859</v>
      </c>
      <c r="AT71" s="559" t="str">
        <f t="shared" ca="1" si="12"/>
        <v>AE</v>
      </c>
      <c r="AU71" s="559">
        <f t="shared" si="13"/>
        <v>45</v>
      </c>
      <c r="AV71" s="285" t="str">
        <f t="shared" ca="1" si="9"/>
        <v>AE45</v>
      </c>
      <c r="AW71" s="285">
        <f t="shared" si="2"/>
        <v>8</v>
      </c>
      <c r="AX71" s="285" t="str">
        <f t="shared" ca="1" si="10"/>
        <v>8. Ownership - Operating Costs</v>
      </c>
      <c r="AY71" s="293" t="s">
        <v>1626</v>
      </c>
      <c r="AZ71" s="285" t="s">
        <v>1633</v>
      </c>
      <c r="BA71" s="285">
        <f>$AE$8</f>
        <v>2050</v>
      </c>
      <c r="BB71" s="285" t="str">
        <f t="shared" ca="1" si="11"/>
        <v>8_AE45_Nameplate_capacity_MWh_2050</v>
      </c>
      <c r="BC71" s="285" t="s">
        <v>574</v>
      </c>
      <c r="BD71" s="285"/>
      <c r="BE71" s="293" t="s">
        <v>1398</v>
      </c>
      <c r="BF71" s="293" t="s">
        <v>84</v>
      </c>
      <c r="BG71" s="293" t="s">
        <v>84</v>
      </c>
      <c r="BH71" s="293"/>
      <c r="BI71" s="293"/>
      <c r="BJ71" s="293"/>
      <c r="BK71" s="293"/>
    </row>
    <row r="72" spans="1:63" ht="13.5" hidden="1" thickBot="1">
      <c r="A72" s="130"/>
      <c r="B72" s="181"/>
      <c r="C72" s="157"/>
      <c r="D72" s="761"/>
      <c r="E72" s="571"/>
      <c r="F72" s="571"/>
      <c r="G72" s="571"/>
      <c r="H72" s="571"/>
      <c r="I72" s="571"/>
      <c r="J72" s="571"/>
      <c r="K72" s="571"/>
      <c r="L72" s="571"/>
      <c r="M72" s="571"/>
      <c r="N72" s="571"/>
      <c r="O72" s="571"/>
      <c r="P72" s="571"/>
      <c r="Q72" s="571"/>
      <c r="R72" s="571"/>
      <c r="S72" s="571"/>
      <c r="T72" s="571"/>
      <c r="U72" s="571"/>
      <c r="V72" s="571"/>
      <c r="W72" s="571"/>
      <c r="X72" s="571"/>
      <c r="Y72" s="571"/>
      <c r="Z72" s="571"/>
      <c r="AA72" s="571"/>
      <c r="AB72" s="571"/>
      <c r="AC72" s="571"/>
      <c r="AD72" s="572"/>
      <c r="AE72" s="572"/>
      <c r="AF72" s="572"/>
      <c r="AG72" s="572"/>
      <c r="AH72" s="572"/>
      <c r="AI72" s="572"/>
      <c r="AJ72" s="572"/>
      <c r="AK72" s="572"/>
      <c r="AL72" s="572"/>
      <c r="AM72" s="572"/>
      <c r="AN72" s="573"/>
      <c r="AO72" s="181"/>
      <c r="AP72" s="87" t="s">
        <v>859</v>
      </c>
      <c r="AT72" s="559" t="str">
        <f t="shared" ca="1" si="12"/>
        <v>AF</v>
      </c>
      <c r="AU72" s="559">
        <f t="shared" si="13"/>
        <v>45</v>
      </c>
      <c r="AV72" s="285" t="str">
        <f t="shared" ca="1" si="9"/>
        <v>AF45</v>
      </c>
      <c r="AW72" s="285">
        <f t="shared" si="2"/>
        <v>8</v>
      </c>
      <c r="AX72" s="285" t="str">
        <f t="shared" ca="1" si="10"/>
        <v>8. Ownership - Operating Costs</v>
      </c>
      <c r="AY72" s="293" t="s">
        <v>1626</v>
      </c>
      <c r="AZ72" s="285" t="s">
        <v>1633</v>
      </c>
      <c r="BA72" s="285">
        <f>$AF$8</f>
        <v>2051</v>
      </c>
      <c r="BB72" s="285" t="str">
        <f t="shared" ca="1" si="11"/>
        <v>8_AF45_Nameplate_capacity_MWh_2051</v>
      </c>
      <c r="BC72" s="285" t="s">
        <v>574</v>
      </c>
      <c r="BD72" s="285"/>
      <c r="BE72" s="293" t="s">
        <v>1398</v>
      </c>
      <c r="BF72" s="293" t="s">
        <v>84</v>
      </c>
      <c r="BG72" s="293" t="s">
        <v>84</v>
      </c>
      <c r="BH72" s="293"/>
      <c r="BI72" s="293"/>
      <c r="BJ72" s="293"/>
      <c r="BK72" s="293"/>
    </row>
    <row r="73" spans="1:63" ht="13.5" hidden="1" thickBot="1">
      <c r="A73" s="130"/>
      <c r="B73" s="181"/>
      <c r="C73" s="157"/>
      <c r="D73" s="76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2"/>
      <c r="AE73" s="572"/>
      <c r="AF73" s="572"/>
      <c r="AG73" s="572"/>
      <c r="AH73" s="572"/>
      <c r="AI73" s="572"/>
      <c r="AJ73" s="572"/>
      <c r="AK73" s="572"/>
      <c r="AL73" s="572"/>
      <c r="AM73" s="572"/>
      <c r="AN73" s="573"/>
      <c r="AO73" s="181"/>
      <c r="AP73" s="87" t="s">
        <v>859</v>
      </c>
      <c r="AT73" s="559" t="str">
        <f t="shared" ca="1" si="12"/>
        <v>AG</v>
      </c>
      <c r="AU73" s="559">
        <f t="shared" si="13"/>
        <v>45</v>
      </c>
      <c r="AV73" s="285" t="str">
        <f t="shared" ca="1" si="9"/>
        <v>AG45</v>
      </c>
      <c r="AW73" s="285">
        <f t="shared" si="2"/>
        <v>8</v>
      </c>
      <c r="AX73" s="285" t="str">
        <f t="shared" ca="1" si="10"/>
        <v>8. Ownership - Operating Costs</v>
      </c>
      <c r="AY73" s="293" t="s">
        <v>1626</v>
      </c>
      <c r="AZ73" s="285" t="s">
        <v>1633</v>
      </c>
      <c r="BA73" s="285">
        <f>$AG$8</f>
        <v>2052</v>
      </c>
      <c r="BB73" s="285" t="str">
        <f t="shared" ca="1" si="11"/>
        <v>8_AG45_Nameplate_capacity_MWh_2052</v>
      </c>
      <c r="BC73" s="285" t="s">
        <v>574</v>
      </c>
      <c r="BD73" s="285"/>
      <c r="BE73" s="293" t="s">
        <v>1398</v>
      </c>
      <c r="BF73" s="293" t="s">
        <v>84</v>
      </c>
      <c r="BG73" s="293" t="s">
        <v>84</v>
      </c>
      <c r="BH73" s="293"/>
      <c r="BI73" s="293"/>
      <c r="BJ73" s="293"/>
      <c r="BK73" s="293"/>
    </row>
    <row r="74" spans="1:63" ht="13.5" hidden="1" thickBot="1">
      <c r="A74" s="130"/>
      <c r="B74" s="181"/>
      <c r="C74" s="157"/>
      <c r="D74" s="761"/>
      <c r="E74" s="571"/>
      <c r="F74" s="571"/>
      <c r="G74" s="571"/>
      <c r="H74" s="571"/>
      <c r="I74" s="571"/>
      <c r="J74" s="571"/>
      <c r="K74" s="571"/>
      <c r="L74" s="571"/>
      <c r="M74" s="571"/>
      <c r="N74" s="571"/>
      <c r="O74" s="571"/>
      <c r="P74" s="571"/>
      <c r="Q74" s="571"/>
      <c r="R74" s="571"/>
      <c r="S74" s="571"/>
      <c r="T74" s="571"/>
      <c r="U74" s="571"/>
      <c r="V74" s="571"/>
      <c r="W74" s="571"/>
      <c r="X74" s="571"/>
      <c r="Y74" s="571"/>
      <c r="Z74" s="571"/>
      <c r="AA74" s="571"/>
      <c r="AB74" s="571"/>
      <c r="AC74" s="571"/>
      <c r="AD74" s="572"/>
      <c r="AE74" s="572"/>
      <c r="AF74" s="572"/>
      <c r="AG74" s="572"/>
      <c r="AH74" s="572"/>
      <c r="AI74" s="572"/>
      <c r="AJ74" s="572"/>
      <c r="AK74" s="572"/>
      <c r="AL74" s="572"/>
      <c r="AM74" s="572"/>
      <c r="AN74" s="573"/>
      <c r="AO74" s="181"/>
      <c r="AP74" s="87" t="s">
        <v>859</v>
      </c>
      <c r="AT74" s="559" t="str">
        <f t="shared" ca="1" si="12"/>
        <v>AH</v>
      </c>
      <c r="AU74" s="559">
        <f t="shared" si="13"/>
        <v>45</v>
      </c>
      <c r="AV74" s="285" t="str">
        <f t="shared" ca="1" si="9"/>
        <v>AH45</v>
      </c>
      <c r="AW74" s="285">
        <f t="shared" si="2"/>
        <v>8</v>
      </c>
      <c r="AX74" s="285" t="str">
        <f t="shared" ca="1" si="10"/>
        <v>8. Ownership - Operating Costs</v>
      </c>
      <c r="AY74" s="293" t="s">
        <v>1626</v>
      </c>
      <c r="AZ74" s="285" t="s">
        <v>1633</v>
      </c>
      <c r="BA74" s="285">
        <f>$AH$8</f>
        <v>2053</v>
      </c>
      <c r="BB74" s="285" t="str">
        <f t="shared" ca="1" si="11"/>
        <v>8_AH45_Nameplate_capacity_MWh_2053</v>
      </c>
      <c r="BC74" s="285" t="s">
        <v>574</v>
      </c>
      <c r="BD74" s="285"/>
      <c r="BE74" s="293" t="s">
        <v>1398</v>
      </c>
      <c r="BF74" s="293" t="s">
        <v>84</v>
      </c>
      <c r="BG74" s="293" t="s">
        <v>84</v>
      </c>
      <c r="BH74" s="293"/>
      <c r="BI74" s="293"/>
      <c r="BJ74" s="293"/>
      <c r="BK74" s="293"/>
    </row>
    <row r="75" spans="1:63" ht="13.5" hidden="1" thickBot="1">
      <c r="A75" s="130"/>
      <c r="B75" s="181"/>
      <c r="C75" s="157"/>
      <c r="D75" s="761"/>
      <c r="E75" s="571"/>
      <c r="F75" s="571"/>
      <c r="G75" s="571"/>
      <c r="H75" s="571"/>
      <c r="I75" s="571"/>
      <c r="J75" s="571"/>
      <c r="K75" s="571"/>
      <c r="L75" s="571"/>
      <c r="M75" s="571"/>
      <c r="N75" s="571"/>
      <c r="O75" s="571"/>
      <c r="P75" s="571"/>
      <c r="Q75" s="571"/>
      <c r="R75" s="571"/>
      <c r="S75" s="571"/>
      <c r="T75" s="571"/>
      <c r="U75" s="571"/>
      <c r="V75" s="571"/>
      <c r="W75" s="571"/>
      <c r="X75" s="571"/>
      <c r="Y75" s="571"/>
      <c r="Z75" s="571"/>
      <c r="AA75" s="571"/>
      <c r="AB75" s="571"/>
      <c r="AC75" s="571"/>
      <c r="AD75" s="572"/>
      <c r="AE75" s="572"/>
      <c r="AF75" s="572"/>
      <c r="AG75" s="572"/>
      <c r="AH75" s="572"/>
      <c r="AI75" s="572"/>
      <c r="AJ75" s="572"/>
      <c r="AK75" s="572"/>
      <c r="AL75" s="572"/>
      <c r="AM75" s="572"/>
      <c r="AN75" s="573"/>
      <c r="AO75" s="181"/>
      <c r="AP75" s="87" t="s">
        <v>859</v>
      </c>
      <c r="AT75" s="559" t="str">
        <f t="shared" ca="1" si="12"/>
        <v>AI</v>
      </c>
      <c r="AU75" s="559">
        <f t="shared" si="13"/>
        <v>45</v>
      </c>
      <c r="AV75" s="285" t="str">
        <f t="shared" ca="1" si="9"/>
        <v>AI45</v>
      </c>
      <c r="AW75" s="285">
        <f t="shared" si="2"/>
        <v>8</v>
      </c>
      <c r="AX75" s="285" t="str">
        <f t="shared" ca="1" si="10"/>
        <v>8. Ownership - Operating Costs</v>
      </c>
      <c r="AY75" s="293" t="s">
        <v>1626</v>
      </c>
      <c r="AZ75" s="285" t="s">
        <v>1633</v>
      </c>
      <c r="BA75" s="285">
        <f>$AI$8</f>
        <v>2054</v>
      </c>
      <c r="BB75" s="285" t="str">
        <f t="shared" ca="1" si="11"/>
        <v>8_AI45_Nameplate_capacity_MWh_2054</v>
      </c>
      <c r="BC75" s="285" t="s">
        <v>574</v>
      </c>
      <c r="BD75" s="285"/>
      <c r="BE75" s="293" t="s">
        <v>1398</v>
      </c>
      <c r="BF75" s="293" t="s">
        <v>84</v>
      </c>
      <c r="BG75" s="293" t="s">
        <v>84</v>
      </c>
      <c r="BH75" s="293"/>
      <c r="BI75" s="293"/>
      <c r="BJ75" s="293"/>
      <c r="BK75" s="293"/>
    </row>
    <row r="76" spans="1:63" ht="13.5" hidden="1" thickBot="1">
      <c r="A76" s="130"/>
      <c r="B76" s="181"/>
      <c r="C76" s="157"/>
      <c r="D76" s="76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2"/>
      <c r="AE76" s="572"/>
      <c r="AF76" s="572"/>
      <c r="AG76" s="572"/>
      <c r="AH76" s="572"/>
      <c r="AI76" s="572"/>
      <c r="AJ76" s="572"/>
      <c r="AK76" s="572"/>
      <c r="AL76" s="572"/>
      <c r="AM76" s="572"/>
      <c r="AN76" s="573"/>
      <c r="AO76" s="181"/>
      <c r="AP76" s="87" t="s">
        <v>859</v>
      </c>
      <c r="AT76" s="559" t="str">
        <f t="shared" ca="1" si="12"/>
        <v>AJ</v>
      </c>
      <c r="AU76" s="559">
        <f t="shared" si="13"/>
        <v>45</v>
      </c>
      <c r="AV76" s="285" t="str">
        <f t="shared" ca="1" si="9"/>
        <v>AJ45</v>
      </c>
      <c r="AW76" s="285">
        <f t="shared" si="2"/>
        <v>8</v>
      </c>
      <c r="AX76" s="285" t="str">
        <f t="shared" ca="1" si="10"/>
        <v>8. Ownership - Operating Costs</v>
      </c>
      <c r="AY76" s="293" t="s">
        <v>1626</v>
      </c>
      <c r="AZ76" s="285" t="s">
        <v>1633</v>
      </c>
      <c r="BA76" s="285">
        <f>$AJ$8</f>
        <v>2055</v>
      </c>
      <c r="BB76" s="285" t="str">
        <f t="shared" ca="1" si="11"/>
        <v>8_AJ45_Nameplate_capacity_MWh_2055</v>
      </c>
      <c r="BC76" s="285" t="s">
        <v>574</v>
      </c>
      <c r="BD76" s="285"/>
      <c r="BE76" s="293" t="s">
        <v>1398</v>
      </c>
      <c r="BF76" s="293" t="s">
        <v>84</v>
      </c>
      <c r="BG76" s="293" t="s">
        <v>84</v>
      </c>
      <c r="BH76" s="293"/>
      <c r="BI76" s="293"/>
      <c r="BJ76" s="293"/>
      <c r="BK76" s="293"/>
    </row>
    <row r="77" spans="1:63" ht="13.5" hidden="1" thickBot="1">
      <c r="A77" s="130"/>
      <c r="B77" s="181"/>
      <c r="C77" s="157"/>
      <c r="D77" s="761"/>
      <c r="E77" s="571"/>
      <c r="F77" s="571"/>
      <c r="G77" s="571"/>
      <c r="H77" s="571"/>
      <c r="I77" s="571"/>
      <c r="J77" s="571"/>
      <c r="K77" s="571"/>
      <c r="L77" s="571"/>
      <c r="M77" s="571"/>
      <c r="N77" s="571"/>
      <c r="O77" s="571"/>
      <c r="P77" s="571"/>
      <c r="Q77" s="571"/>
      <c r="R77" s="571"/>
      <c r="S77" s="571"/>
      <c r="T77" s="571"/>
      <c r="U77" s="571"/>
      <c r="V77" s="571"/>
      <c r="W77" s="571"/>
      <c r="X77" s="571"/>
      <c r="Y77" s="571"/>
      <c r="Z77" s="571"/>
      <c r="AA77" s="571"/>
      <c r="AB77" s="571"/>
      <c r="AC77" s="571"/>
      <c r="AD77" s="572"/>
      <c r="AE77" s="572"/>
      <c r="AF77" s="572"/>
      <c r="AG77" s="572"/>
      <c r="AH77" s="572"/>
      <c r="AI77" s="572"/>
      <c r="AJ77" s="572"/>
      <c r="AK77" s="572"/>
      <c r="AL77" s="572"/>
      <c r="AM77" s="572"/>
      <c r="AN77" s="573"/>
      <c r="AO77" s="181"/>
      <c r="AP77" s="87" t="s">
        <v>859</v>
      </c>
      <c r="AT77" s="559" t="str">
        <f t="shared" ca="1" si="12"/>
        <v>AK</v>
      </c>
      <c r="AU77" s="559">
        <f t="shared" si="13"/>
        <v>45</v>
      </c>
      <c r="AV77" s="285" t="str">
        <f t="shared" ca="1" si="9"/>
        <v>AK45</v>
      </c>
      <c r="AW77" s="285">
        <f t="shared" si="2"/>
        <v>8</v>
      </c>
      <c r="AX77" s="285" t="str">
        <f t="shared" ca="1" si="10"/>
        <v>8. Ownership - Operating Costs</v>
      </c>
      <c r="AY77" s="293" t="s">
        <v>1626</v>
      </c>
      <c r="AZ77" s="285" t="s">
        <v>1633</v>
      </c>
      <c r="BA77" s="285">
        <f>$AK$8</f>
        <v>2056</v>
      </c>
      <c r="BB77" s="285" t="str">
        <f t="shared" ca="1" si="11"/>
        <v>8_AK45_Nameplate_capacity_MWh_2056</v>
      </c>
      <c r="BC77" s="285" t="s">
        <v>574</v>
      </c>
      <c r="BD77" s="285"/>
      <c r="BE77" s="293" t="s">
        <v>1398</v>
      </c>
      <c r="BF77" s="293" t="s">
        <v>84</v>
      </c>
      <c r="BG77" s="293" t="s">
        <v>84</v>
      </c>
      <c r="BH77" s="293"/>
      <c r="BI77" s="293"/>
      <c r="BJ77" s="293"/>
      <c r="BK77" s="293"/>
    </row>
    <row r="78" spans="1:63" ht="13.5" hidden="1" thickBot="1">
      <c r="A78" s="130"/>
      <c r="B78" s="181"/>
      <c r="C78" s="157"/>
      <c r="D78" s="761"/>
      <c r="E78" s="571"/>
      <c r="F78" s="571"/>
      <c r="G78" s="571"/>
      <c r="H78" s="571"/>
      <c r="I78" s="571"/>
      <c r="J78" s="571"/>
      <c r="K78" s="571"/>
      <c r="L78" s="571"/>
      <c r="M78" s="571"/>
      <c r="N78" s="571"/>
      <c r="O78" s="571"/>
      <c r="P78" s="571"/>
      <c r="Q78" s="571"/>
      <c r="R78" s="571"/>
      <c r="S78" s="571"/>
      <c r="T78" s="571"/>
      <c r="U78" s="571"/>
      <c r="V78" s="571"/>
      <c r="W78" s="571"/>
      <c r="X78" s="571"/>
      <c r="Y78" s="571"/>
      <c r="Z78" s="571"/>
      <c r="AA78" s="571"/>
      <c r="AB78" s="571"/>
      <c r="AC78" s="571"/>
      <c r="AD78" s="572"/>
      <c r="AE78" s="572"/>
      <c r="AF78" s="572"/>
      <c r="AG78" s="572"/>
      <c r="AH78" s="572"/>
      <c r="AI78" s="572"/>
      <c r="AJ78" s="572"/>
      <c r="AK78" s="572"/>
      <c r="AL78" s="572"/>
      <c r="AM78" s="572"/>
      <c r="AN78" s="573"/>
      <c r="AO78" s="181"/>
      <c r="AP78" s="87" t="s">
        <v>859</v>
      </c>
      <c r="AT78" s="559" t="str">
        <f t="shared" ca="1" si="12"/>
        <v>AL</v>
      </c>
      <c r="AU78" s="559">
        <f t="shared" si="13"/>
        <v>45</v>
      </c>
      <c r="AV78" s="285" t="str">
        <f t="shared" ca="1" si="9"/>
        <v>AL45</v>
      </c>
      <c r="AW78" s="285">
        <f t="shared" si="2"/>
        <v>8</v>
      </c>
      <c r="AX78" s="285" t="str">
        <f t="shared" ca="1" si="10"/>
        <v>8. Ownership - Operating Costs</v>
      </c>
      <c r="AY78" s="293" t="s">
        <v>1626</v>
      </c>
      <c r="AZ78" s="285" t="s">
        <v>1633</v>
      </c>
      <c r="BA78" s="285">
        <f>$AL$8</f>
        <v>2057</v>
      </c>
      <c r="BB78" s="285" t="str">
        <f t="shared" ca="1" si="11"/>
        <v>8_AL45_Nameplate_capacity_MWh_2057</v>
      </c>
      <c r="BC78" s="285" t="s">
        <v>574</v>
      </c>
      <c r="BD78" s="285"/>
      <c r="BE78" s="293" t="s">
        <v>1398</v>
      </c>
      <c r="BF78" s="293" t="s">
        <v>84</v>
      </c>
      <c r="BG78" s="293" t="s">
        <v>84</v>
      </c>
      <c r="BH78" s="293"/>
      <c r="BI78" s="293"/>
      <c r="BJ78" s="293"/>
      <c r="BK78" s="293"/>
    </row>
    <row r="79" spans="1:63" ht="13.5" hidden="1" thickBot="1">
      <c r="A79" s="130"/>
      <c r="B79" s="181"/>
      <c r="C79" s="157"/>
      <c r="D79" s="76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2"/>
      <c r="AE79" s="572"/>
      <c r="AF79" s="572"/>
      <c r="AG79" s="572"/>
      <c r="AH79" s="572"/>
      <c r="AI79" s="572"/>
      <c r="AJ79" s="572"/>
      <c r="AK79" s="572"/>
      <c r="AL79" s="572"/>
      <c r="AM79" s="572"/>
      <c r="AN79" s="573"/>
      <c r="AO79" s="181"/>
      <c r="AP79" s="87" t="s">
        <v>859</v>
      </c>
      <c r="AT79" s="559" t="str">
        <f t="shared" ca="1" si="12"/>
        <v>AM</v>
      </c>
      <c r="AU79" s="559">
        <f t="shared" si="13"/>
        <v>45</v>
      </c>
      <c r="AV79" s="285" t="str">
        <f t="shared" ca="1" si="9"/>
        <v>AM45</v>
      </c>
      <c r="AW79" s="285">
        <f t="shared" si="2"/>
        <v>8</v>
      </c>
      <c r="AX79" s="285" t="str">
        <f t="shared" ca="1" si="10"/>
        <v>8. Ownership - Operating Costs</v>
      </c>
      <c r="AY79" s="293" t="s">
        <v>1626</v>
      </c>
      <c r="AZ79" s="285" t="s">
        <v>1633</v>
      </c>
      <c r="BA79" s="285">
        <f>$AM$8</f>
        <v>2058</v>
      </c>
      <c r="BB79" s="285" t="str">
        <f t="shared" ca="1" si="11"/>
        <v>8_AM45_Nameplate_capacity_MWh_2058</v>
      </c>
      <c r="BC79" s="285" t="s">
        <v>574</v>
      </c>
      <c r="BD79" s="285"/>
      <c r="BE79" s="293" t="s">
        <v>1398</v>
      </c>
      <c r="BF79" s="293" t="s">
        <v>84</v>
      </c>
      <c r="BG79" s="293" t="s">
        <v>84</v>
      </c>
      <c r="BH79" s="293"/>
      <c r="BI79" s="293"/>
      <c r="BJ79" s="293"/>
      <c r="BK79" s="293"/>
    </row>
    <row r="80" spans="1:63" ht="13.5" hidden="1" thickBot="1">
      <c r="A80" s="130"/>
      <c r="B80" s="181"/>
      <c r="C80" s="157"/>
      <c r="D80" s="761"/>
      <c r="E80" s="571"/>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2"/>
      <c r="AE80" s="572"/>
      <c r="AF80" s="572"/>
      <c r="AG80" s="572"/>
      <c r="AH80" s="572"/>
      <c r="AI80" s="572"/>
      <c r="AJ80" s="572"/>
      <c r="AK80" s="572"/>
      <c r="AL80" s="572"/>
      <c r="AM80" s="572"/>
      <c r="AN80" s="573"/>
      <c r="AO80" s="181"/>
      <c r="AP80" s="574" t="s">
        <v>859</v>
      </c>
      <c r="AQ80" s="574"/>
      <c r="AR80" s="574"/>
      <c r="AS80" s="574"/>
      <c r="AT80" s="575" t="str">
        <f t="shared" ca="1" si="12"/>
        <v>AN</v>
      </c>
      <c r="AU80" s="575">
        <f t="shared" si="13"/>
        <v>45</v>
      </c>
      <c r="AV80" s="484" t="str">
        <f t="shared" ca="1" si="9"/>
        <v>AN45</v>
      </c>
      <c r="AW80" s="484">
        <f t="shared" si="2"/>
        <v>8</v>
      </c>
      <c r="AX80" s="484" t="str">
        <f t="shared" ca="1" si="10"/>
        <v>8. Ownership - Operating Costs</v>
      </c>
      <c r="AY80" s="492" t="s">
        <v>1626</v>
      </c>
      <c r="AZ80" s="484" t="s">
        <v>1633</v>
      </c>
      <c r="BA80" s="484" t="s">
        <v>1572</v>
      </c>
      <c r="BB80" s="484" t="str">
        <f t="shared" ca="1" si="11"/>
        <v>8_AN45_Nameplate_capacity_MWh_Additional_Info</v>
      </c>
      <c r="BC80" s="492" t="s">
        <v>255</v>
      </c>
      <c r="BD80" s="492">
        <v>100</v>
      </c>
      <c r="BE80" s="492"/>
      <c r="BF80" s="492" t="s">
        <v>84</v>
      </c>
      <c r="BG80" s="492" t="s">
        <v>84</v>
      </c>
      <c r="BH80" s="293"/>
      <c r="BI80" s="293"/>
      <c r="BJ80" s="293"/>
      <c r="BK80" s="293"/>
    </row>
    <row r="81" spans="1:63" ht="13.5" thickBot="1">
      <c r="A81" s="130">
        <f>+A45+1</f>
        <v>4</v>
      </c>
      <c r="B81" s="181"/>
      <c r="C81" s="254" t="s">
        <v>798</v>
      </c>
      <c r="D81" s="761" t="s">
        <v>712</v>
      </c>
      <c r="E81" s="548"/>
      <c r="F81" s="548"/>
      <c r="G81" s="548"/>
      <c r="H81" s="548"/>
      <c r="I81" s="548"/>
      <c r="J81" s="548"/>
      <c r="K81" s="548"/>
      <c r="L81" s="548"/>
      <c r="M81" s="548"/>
      <c r="N81" s="548"/>
      <c r="O81" s="548"/>
      <c r="P81" s="548"/>
      <c r="Q81" s="548"/>
      <c r="R81" s="548"/>
      <c r="S81" s="548"/>
      <c r="T81" s="548"/>
      <c r="U81" s="548"/>
      <c r="V81" s="548"/>
      <c r="W81" s="548"/>
      <c r="X81" s="548"/>
      <c r="Y81" s="548"/>
      <c r="Z81" s="548"/>
      <c r="AA81" s="548"/>
      <c r="AB81" s="548"/>
      <c r="AC81" s="548"/>
      <c r="AD81" s="549"/>
      <c r="AE81" s="549"/>
      <c r="AF81" s="549"/>
      <c r="AG81" s="549"/>
      <c r="AH81" s="549"/>
      <c r="AI81" s="549"/>
      <c r="AJ81" s="549"/>
      <c r="AK81" s="549"/>
      <c r="AL81" s="549"/>
      <c r="AM81" s="549"/>
      <c r="AN81" s="370"/>
      <c r="AO81" s="181"/>
      <c r="AR81" s="87" t="s">
        <v>40</v>
      </c>
      <c r="AS81" s="87" t="str">
        <f ca="1">SUBSTITUTE(CELL("address",E81),"$","")</f>
        <v>E81</v>
      </c>
      <c r="AT81" s="386" t="str">
        <f ca="1">CHAR(CODE(AS81))</f>
        <v>E</v>
      </c>
      <c r="AU81" s="386">
        <f>ROW(AS81)</f>
        <v>81</v>
      </c>
      <c r="AV81" s="285" t="str">
        <f ca="1">CONCATENATE(AT81&amp;AU81)</f>
        <v>E81</v>
      </c>
      <c r="AW81" s="285">
        <f t="shared" si="2"/>
        <v>8</v>
      </c>
      <c r="AX81" s="285" t="str">
        <f t="shared" ref="AX81:AX116" ca="1" si="14">MID(CELL("filename",AW81),FIND("]",CELL("filename",AW81))+1,256)</f>
        <v>8. Ownership - Operating Costs</v>
      </c>
      <c r="AY81" s="293" t="s">
        <v>1626</v>
      </c>
      <c r="AZ81" s="285" t="s">
        <v>1634</v>
      </c>
      <c r="BA81" s="285">
        <f>$E$8</f>
        <v>2024</v>
      </c>
      <c r="BB81" s="285" t="str">
        <f ca="1">AW81&amp;"_"&amp;AV81&amp;"_"&amp;AZ81&amp;"_"&amp;BA81</f>
        <v>8_E81_Forced_outage_rate_2024</v>
      </c>
      <c r="BC81" s="285" t="s">
        <v>463</v>
      </c>
      <c r="BD81" s="285"/>
      <c r="BE81" s="293" t="s">
        <v>464</v>
      </c>
      <c r="BF81" s="293" t="s">
        <v>84</v>
      </c>
      <c r="BG81" s="293" t="s">
        <v>84</v>
      </c>
      <c r="BH81" s="293"/>
      <c r="BI81" s="293"/>
      <c r="BJ81" s="293"/>
      <c r="BK81" s="293"/>
    </row>
    <row r="82" spans="1:63" ht="13.5" hidden="1" thickBot="1">
      <c r="A82" s="130"/>
      <c r="B82" s="181"/>
      <c r="C82" s="254"/>
      <c r="D82" s="761"/>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7"/>
      <c r="AE82" s="577"/>
      <c r="AF82" s="577"/>
      <c r="AG82" s="577"/>
      <c r="AH82" s="577"/>
      <c r="AI82" s="577"/>
      <c r="AJ82" s="577"/>
      <c r="AK82" s="577"/>
      <c r="AL82" s="577"/>
      <c r="AM82" s="577"/>
      <c r="AN82" s="573"/>
      <c r="AO82" s="181"/>
      <c r="AP82" s="87" t="s">
        <v>859</v>
      </c>
      <c r="AT82" s="559" t="str">
        <f ca="1">IF(AT81="Z","AA",IF(LEN(AT81)=1,CHAR(CODE(AT81)+1),IF(RIGHT(AT81,1)="Z",CHAR(CODE(LEFT(AT81,1))+1),LEFT(AT81,1))&amp;CHAR(65+MOD(CODE(RIGHT(AT81,1))+1-65,26))))</f>
        <v>F</v>
      </c>
      <c r="AU82" s="559">
        <f>AU81</f>
        <v>81</v>
      </c>
      <c r="AV82" s="285" t="str">
        <f t="shared" ref="AV82:AV116" ca="1" si="15">CONCATENATE(AT82&amp;AU82)</f>
        <v>F81</v>
      </c>
      <c r="AW82" s="285">
        <f t="shared" si="2"/>
        <v>8</v>
      </c>
      <c r="AX82" s="285" t="str">
        <f t="shared" ca="1" si="14"/>
        <v>8. Ownership - Operating Costs</v>
      </c>
      <c r="AY82" s="293" t="s">
        <v>1626</v>
      </c>
      <c r="AZ82" s="285" t="s">
        <v>1634</v>
      </c>
      <c r="BA82" s="285">
        <f>$F$8</f>
        <v>2025</v>
      </c>
      <c r="BB82" s="285" t="str">
        <f t="shared" ref="BB82:BB116" ca="1" si="16">AW82&amp;"_"&amp;AV82&amp;"_"&amp;AZ82&amp;"_"&amp;BA82</f>
        <v>8_F81_Forced_outage_rate_2025</v>
      </c>
      <c r="BC82" s="285" t="s">
        <v>463</v>
      </c>
      <c r="BD82" s="285"/>
      <c r="BE82" s="293" t="s">
        <v>464</v>
      </c>
      <c r="BF82" s="293" t="s">
        <v>84</v>
      </c>
      <c r="BG82" s="293" t="s">
        <v>84</v>
      </c>
      <c r="BH82" s="293"/>
      <c r="BI82" s="293"/>
      <c r="BJ82" s="293"/>
      <c r="BK82" s="293"/>
    </row>
    <row r="83" spans="1:63" ht="13.5" hidden="1" thickBot="1">
      <c r="A83" s="130"/>
      <c r="B83" s="181"/>
      <c r="C83" s="254"/>
      <c r="D83" s="761"/>
      <c r="E83" s="576"/>
      <c r="F83" s="576"/>
      <c r="G83" s="576"/>
      <c r="H83" s="576"/>
      <c r="I83" s="576"/>
      <c r="J83" s="576"/>
      <c r="K83" s="576"/>
      <c r="L83" s="576"/>
      <c r="M83" s="576"/>
      <c r="N83" s="576"/>
      <c r="O83" s="576"/>
      <c r="P83" s="576"/>
      <c r="Q83" s="576"/>
      <c r="R83" s="576"/>
      <c r="S83" s="576"/>
      <c r="T83" s="576"/>
      <c r="U83" s="576"/>
      <c r="V83" s="576"/>
      <c r="W83" s="576"/>
      <c r="X83" s="576"/>
      <c r="Y83" s="576"/>
      <c r="Z83" s="576"/>
      <c r="AA83" s="576"/>
      <c r="AB83" s="576"/>
      <c r="AC83" s="576"/>
      <c r="AD83" s="577"/>
      <c r="AE83" s="577"/>
      <c r="AF83" s="577"/>
      <c r="AG83" s="577"/>
      <c r="AH83" s="577"/>
      <c r="AI83" s="577"/>
      <c r="AJ83" s="577"/>
      <c r="AK83" s="577"/>
      <c r="AL83" s="577"/>
      <c r="AM83" s="577"/>
      <c r="AN83" s="573"/>
      <c r="AO83" s="181"/>
      <c r="AP83" s="87" t="s">
        <v>859</v>
      </c>
      <c r="AT83" s="559" t="str">
        <f t="shared" ref="AT83:AT116" ca="1" si="17">IF(AT82="Z","AA",IF(LEN(AT82)=1,CHAR(CODE(AT82)+1),IF(RIGHT(AT82,1)="Z",CHAR(CODE(LEFT(AT82,1))+1),LEFT(AT82,1))&amp;CHAR(65+MOD(CODE(RIGHT(AT82,1))+1-65,26))))</f>
        <v>G</v>
      </c>
      <c r="AU83" s="559">
        <f t="shared" ref="AU83:AU116" si="18">AU82</f>
        <v>81</v>
      </c>
      <c r="AV83" s="285" t="str">
        <f t="shared" ca="1" si="15"/>
        <v>G81</v>
      </c>
      <c r="AW83" s="285">
        <f t="shared" si="2"/>
        <v>8</v>
      </c>
      <c r="AX83" s="285" t="str">
        <f t="shared" ca="1" si="14"/>
        <v>8. Ownership - Operating Costs</v>
      </c>
      <c r="AY83" s="293" t="s">
        <v>1626</v>
      </c>
      <c r="AZ83" s="285" t="s">
        <v>1634</v>
      </c>
      <c r="BA83" s="285">
        <f>$G$8</f>
        <v>2026</v>
      </c>
      <c r="BB83" s="285" t="str">
        <f t="shared" ca="1" si="16"/>
        <v>8_G81_Forced_outage_rate_2026</v>
      </c>
      <c r="BC83" s="285" t="s">
        <v>463</v>
      </c>
      <c r="BD83" s="285"/>
      <c r="BE83" s="293" t="s">
        <v>464</v>
      </c>
      <c r="BF83" s="293" t="s">
        <v>84</v>
      </c>
      <c r="BG83" s="293" t="s">
        <v>84</v>
      </c>
      <c r="BH83" s="293"/>
      <c r="BI83" s="293"/>
      <c r="BJ83" s="293"/>
      <c r="BK83" s="293"/>
    </row>
    <row r="84" spans="1:63" ht="13.5" hidden="1" thickBot="1">
      <c r="A84" s="130"/>
      <c r="B84" s="181"/>
      <c r="C84" s="254"/>
      <c r="D84" s="761"/>
      <c r="E84" s="576"/>
      <c r="F84" s="576"/>
      <c r="G84" s="576"/>
      <c r="H84" s="576"/>
      <c r="I84" s="576"/>
      <c r="J84" s="576"/>
      <c r="K84" s="576"/>
      <c r="L84" s="576"/>
      <c r="M84" s="576"/>
      <c r="N84" s="576"/>
      <c r="O84" s="576"/>
      <c r="P84" s="576"/>
      <c r="Q84" s="576"/>
      <c r="R84" s="576"/>
      <c r="S84" s="576"/>
      <c r="T84" s="576"/>
      <c r="U84" s="576"/>
      <c r="V84" s="576"/>
      <c r="W84" s="576"/>
      <c r="X84" s="576"/>
      <c r="Y84" s="576"/>
      <c r="Z84" s="576"/>
      <c r="AA84" s="576"/>
      <c r="AB84" s="576"/>
      <c r="AC84" s="576"/>
      <c r="AD84" s="577"/>
      <c r="AE84" s="577"/>
      <c r="AF84" s="577"/>
      <c r="AG84" s="577"/>
      <c r="AH84" s="577"/>
      <c r="AI84" s="577"/>
      <c r="AJ84" s="577"/>
      <c r="AK84" s="577"/>
      <c r="AL84" s="577"/>
      <c r="AM84" s="577"/>
      <c r="AN84" s="573"/>
      <c r="AO84" s="181"/>
      <c r="AP84" s="87" t="s">
        <v>859</v>
      </c>
      <c r="AT84" s="559" t="str">
        <f t="shared" ca="1" si="17"/>
        <v>H</v>
      </c>
      <c r="AU84" s="559">
        <f t="shared" si="18"/>
        <v>81</v>
      </c>
      <c r="AV84" s="285" t="str">
        <f t="shared" ca="1" si="15"/>
        <v>H81</v>
      </c>
      <c r="AW84" s="285">
        <f t="shared" si="2"/>
        <v>8</v>
      </c>
      <c r="AX84" s="285" t="str">
        <f t="shared" ca="1" si="14"/>
        <v>8. Ownership - Operating Costs</v>
      </c>
      <c r="AY84" s="293" t="s">
        <v>1626</v>
      </c>
      <c r="AZ84" s="285" t="s">
        <v>1634</v>
      </c>
      <c r="BA84" s="285">
        <f>$H$8</f>
        <v>2027</v>
      </c>
      <c r="BB84" s="285" t="str">
        <f t="shared" ca="1" si="16"/>
        <v>8_H81_Forced_outage_rate_2027</v>
      </c>
      <c r="BC84" s="285" t="s">
        <v>463</v>
      </c>
      <c r="BD84" s="285"/>
      <c r="BE84" s="293" t="s">
        <v>464</v>
      </c>
      <c r="BF84" s="293" t="s">
        <v>84</v>
      </c>
      <c r="BG84" s="293" t="s">
        <v>84</v>
      </c>
      <c r="BH84" s="293"/>
      <c r="BI84" s="293"/>
      <c r="BJ84" s="293"/>
      <c r="BK84" s="293"/>
    </row>
    <row r="85" spans="1:63" ht="13.5" hidden="1" thickBot="1">
      <c r="A85" s="130"/>
      <c r="B85" s="181"/>
      <c r="C85" s="254"/>
      <c r="D85" s="761"/>
      <c r="E85" s="576"/>
      <c r="F85" s="576"/>
      <c r="G85" s="576"/>
      <c r="H85" s="576"/>
      <c r="I85" s="576"/>
      <c r="J85" s="576"/>
      <c r="K85" s="576"/>
      <c r="L85" s="576"/>
      <c r="M85" s="576"/>
      <c r="N85" s="576"/>
      <c r="O85" s="576"/>
      <c r="P85" s="576"/>
      <c r="Q85" s="576"/>
      <c r="R85" s="576"/>
      <c r="S85" s="576"/>
      <c r="T85" s="576"/>
      <c r="U85" s="576"/>
      <c r="V85" s="576"/>
      <c r="W85" s="576"/>
      <c r="X85" s="576"/>
      <c r="Y85" s="576"/>
      <c r="Z85" s="576"/>
      <c r="AA85" s="576"/>
      <c r="AB85" s="576"/>
      <c r="AC85" s="576"/>
      <c r="AD85" s="577"/>
      <c r="AE85" s="577"/>
      <c r="AF85" s="577"/>
      <c r="AG85" s="577"/>
      <c r="AH85" s="577"/>
      <c r="AI85" s="577"/>
      <c r="AJ85" s="577"/>
      <c r="AK85" s="577"/>
      <c r="AL85" s="577"/>
      <c r="AM85" s="577"/>
      <c r="AN85" s="573"/>
      <c r="AO85" s="181"/>
      <c r="AP85" s="87" t="s">
        <v>859</v>
      </c>
      <c r="AT85" s="559" t="str">
        <f t="shared" ca="1" si="17"/>
        <v>I</v>
      </c>
      <c r="AU85" s="559">
        <f t="shared" si="18"/>
        <v>81</v>
      </c>
      <c r="AV85" s="285" t="str">
        <f t="shared" ca="1" si="15"/>
        <v>I81</v>
      </c>
      <c r="AW85" s="285">
        <f t="shared" si="2"/>
        <v>8</v>
      </c>
      <c r="AX85" s="285" t="str">
        <f t="shared" ca="1" si="14"/>
        <v>8. Ownership - Operating Costs</v>
      </c>
      <c r="AY85" s="293" t="s">
        <v>1626</v>
      </c>
      <c r="AZ85" s="285" t="s">
        <v>1634</v>
      </c>
      <c r="BA85" s="285">
        <f>$I$8</f>
        <v>2028</v>
      </c>
      <c r="BB85" s="285" t="str">
        <f t="shared" ca="1" si="16"/>
        <v>8_I81_Forced_outage_rate_2028</v>
      </c>
      <c r="BC85" s="285" t="s">
        <v>463</v>
      </c>
      <c r="BD85" s="285"/>
      <c r="BE85" s="293" t="s">
        <v>464</v>
      </c>
      <c r="BF85" s="293" t="s">
        <v>84</v>
      </c>
      <c r="BG85" s="293" t="s">
        <v>84</v>
      </c>
      <c r="BH85" s="293"/>
      <c r="BI85" s="293"/>
      <c r="BJ85" s="293"/>
      <c r="BK85" s="293"/>
    </row>
    <row r="86" spans="1:63" ht="13.5" hidden="1" thickBot="1">
      <c r="A86" s="130"/>
      <c r="B86" s="181"/>
      <c r="C86" s="254"/>
      <c r="D86" s="761"/>
      <c r="E86" s="576"/>
      <c r="F86" s="576"/>
      <c r="G86" s="576"/>
      <c r="H86" s="576"/>
      <c r="I86" s="576"/>
      <c r="J86" s="576"/>
      <c r="K86" s="576"/>
      <c r="L86" s="576"/>
      <c r="M86" s="576"/>
      <c r="N86" s="576"/>
      <c r="O86" s="576"/>
      <c r="P86" s="576"/>
      <c r="Q86" s="576"/>
      <c r="R86" s="576"/>
      <c r="S86" s="576"/>
      <c r="T86" s="576"/>
      <c r="U86" s="576"/>
      <c r="V86" s="576"/>
      <c r="W86" s="576"/>
      <c r="X86" s="576"/>
      <c r="Y86" s="576"/>
      <c r="Z86" s="576"/>
      <c r="AA86" s="576"/>
      <c r="AB86" s="576"/>
      <c r="AC86" s="576"/>
      <c r="AD86" s="577"/>
      <c r="AE86" s="577"/>
      <c r="AF86" s="577"/>
      <c r="AG86" s="577"/>
      <c r="AH86" s="577"/>
      <c r="AI86" s="577"/>
      <c r="AJ86" s="577"/>
      <c r="AK86" s="577"/>
      <c r="AL86" s="577"/>
      <c r="AM86" s="577"/>
      <c r="AN86" s="573"/>
      <c r="AO86" s="181"/>
      <c r="AP86" s="87" t="s">
        <v>859</v>
      </c>
      <c r="AT86" s="559" t="str">
        <f t="shared" ca="1" si="17"/>
        <v>J</v>
      </c>
      <c r="AU86" s="559">
        <f t="shared" si="18"/>
        <v>81</v>
      </c>
      <c r="AV86" s="285" t="str">
        <f t="shared" ca="1" si="15"/>
        <v>J81</v>
      </c>
      <c r="AW86" s="285">
        <f t="shared" si="2"/>
        <v>8</v>
      </c>
      <c r="AX86" s="285" t="str">
        <f t="shared" ca="1" si="14"/>
        <v>8. Ownership - Operating Costs</v>
      </c>
      <c r="AY86" s="293" t="s">
        <v>1626</v>
      </c>
      <c r="AZ86" s="285" t="s">
        <v>1634</v>
      </c>
      <c r="BA86" s="285">
        <f>$J$8</f>
        <v>2029</v>
      </c>
      <c r="BB86" s="285" t="str">
        <f t="shared" ca="1" si="16"/>
        <v>8_J81_Forced_outage_rate_2029</v>
      </c>
      <c r="BC86" s="285" t="s">
        <v>463</v>
      </c>
      <c r="BD86" s="285"/>
      <c r="BE86" s="293" t="s">
        <v>464</v>
      </c>
      <c r="BF86" s="293" t="s">
        <v>84</v>
      </c>
      <c r="BG86" s="293" t="s">
        <v>84</v>
      </c>
      <c r="BH86" s="293"/>
      <c r="BI86" s="293"/>
      <c r="BJ86" s="293"/>
      <c r="BK86" s="293"/>
    </row>
    <row r="87" spans="1:63" ht="13.5" hidden="1" thickBot="1">
      <c r="A87" s="130"/>
      <c r="B87" s="181"/>
      <c r="C87" s="254"/>
      <c r="D87" s="761"/>
      <c r="E87" s="576"/>
      <c r="F87" s="576"/>
      <c r="G87" s="576"/>
      <c r="H87" s="576"/>
      <c r="I87" s="576"/>
      <c r="J87" s="576"/>
      <c r="K87" s="576"/>
      <c r="L87" s="576"/>
      <c r="M87" s="576"/>
      <c r="N87" s="576"/>
      <c r="O87" s="576"/>
      <c r="P87" s="576"/>
      <c r="Q87" s="576"/>
      <c r="R87" s="576"/>
      <c r="S87" s="576"/>
      <c r="T87" s="576"/>
      <c r="U87" s="576"/>
      <c r="V87" s="576"/>
      <c r="W87" s="576"/>
      <c r="X87" s="576"/>
      <c r="Y87" s="576"/>
      <c r="Z87" s="576"/>
      <c r="AA87" s="576"/>
      <c r="AB87" s="576"/>
      <c r="AC87" s="576"/>
      <c r="AD87" s="577"/>
      <c r="AE87" s="577"/>
      <c r="AF87" s="577"/>
      <c r="AG87" s="577"/>
      <c r="AH87" s="577"/>
      <c r="AI87" s="577"/>
      <c r="AJ87" s="577"/>
      <c r="AK87" s="577"/>
      <c r="AL87" s="577"/>
      <c r="AM87" s="577"/>
      <c r="AN87" s="573"/>
      <c r="AO87" s="181"/>
      <c r="AP87" s="87" t="s">
        <v>859</v>
      </c>
      <c r="AT87" s="559" t="str">
        <f t="shared" ca="1" si="17"/>
        <v>K</v>
      </c>
      <c r="AU87" s="559">
        <f t="shared" si="18"/>
        <v>81</v>
      </c>
      <c r="AV87" s="285" t="str">
        <f t="shared" ca="1" si="15"/>
        <v>K81</v>
      </c>
      <c r="AW87" s="285">
        <f t="shared" si="2"/>
        <v>8</v>
      </c>
      <c r="AX87" s="285" t="str">
        <f t="shared" ca="1" si="14"/>
        <v>8. Ownership - Operating Costs</v>
      </c>
      <c r="AY87" s="293" t="s">
        <v>1626</v>
      </c>
      <c r="AZ87" s="285" t="s">
        <v>1634</v>
      </c>
      <c r="BA87" s="285">
        <f>$K$8</f>
        <v>2030</v>
      </c>
      <c r="BB87" s="285" t="str">
        <f t="shared" ca="1" si="16"/>
        <v>8_K81_Forced_outage_rate_2030</v>
      </c>
      <c r="BC87" s="285" t="s">
        <v>463</v>
      </c>
      <c r="BD87" s="285"/>
      <c r="BE87" s="293" t="s">
        <v>464</v>
      </c>
      <c r="BF87" s="293" t="s">
        <v>84</v>
      </c>
      <c r="BG87" s="293" t="s">
        <v>84</v>
      </c>
      <c r="BH87" s="293"/>
      <c r="BI87" s="293"/>
      <c r="BJ87" s="293"/>
      <c r="BK87" s="293"/>
    </row>
    <row r="88" spans="1:63" ht="13.5" hidden="1" thickBot="1">
      <c r="A88" s="130"/>
      <c r="B88" s="181"/>
      <c r="C88" s="254"/>
      <c r="D88" s="761"/>
      <c r="E88" s="576"/>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7"/>
      <c r="AE88" s="577"/>
      <c r="AF88" s="577"/>
      <c r="AG88" s="577"/>
      <c r="AH88" s="577"/>
      <c r="AI88" s="577"/>
      <c r="AJ88" s="577"/>
      <c r="AK88" s="577"/>
      <c r="AL88" s="577"/>
      <c r="AM88" s="577"/>
      <c r="AN88" s="573"/>
      <c r="AO88" s="181"/>
      <c r="AP88" s="87" t="s">
        <v>859</v>
      </c>
      <c r="AT88" s="559" t="str">
        <f t="shared" ca="1" si="17"/>
        <v>L</v>
      </c>
      <c r="AU88" s="559">
        <f t="shared" si="18"/>
        <v>81</v>
      </c>
      <c r="AV88" s="285" t="str">
        <f t="shared" ca="1" si="15"/>
        <v>L81</v>
      </c>
      <c r="AW88" s="285">
        <f t="shared" si="2"/>
        <v>8</v>
      </c>
      <c r="AX88" s="285" t="str">
        <f t="shared" ca="1" si="14"/>
        <v>8. Ownership - Operating Costs</v>
      </c>
      <c r="AY88" s="293" t="s">
        <v>1626</v>
      </c>
      <c r="AZ88" s="285" t="s">
        <v>1634</v>
      </c>
      <c r="BA88" s="285">
        <f>$L$8</f>
        <v>2031</v>
      </c>
      <c r="BB88" s="285" t="str">
        <f t="shared" ca="1" si="16"/>
        <v>8_L81_Forced_outage_rate_2031</v>
      </c>
      <c r="BC88" s="285" t="s">
        <v>463</v>
      </c>
      <c r="BD88" s="285"/>
      <c r="BE88" s="293" t="s">
        <v>464</v>
      </c>
      <c r="BF88" s="293" t="s">
        <v>84</v>
      </c>
      <c r="BG88" s="293" t="s">
        <v>84</v>
      </c>
      <c r="BH88" s="293"/>
      <c r="BI88" s="293"/>
      <c r="BJ88" s="293"/>
      <c r="BK88" s="293"/>
    </row>
    <row r="89" spans="1:63" ht="13.5" hidden="1" thickBot="1">
      <c r="A89" s="130"/>
      <c r="B89" s="181"/>
      <c r="C89" s="254"/>
      <c r="D89" s="761"/>
      <c r="E89" s="576"/>
      <c r="F89" s="576"/>
      <c r="G89" s="576"/>
      <c r="H89" s="576"/>
      <c r="I89" s="576"/>
      <c r="J89" s="576"/>
      <c r="K89" s="576"/>
      <c r="L89" s="576"/>
      <c r="M89" s="576"/>
      <c r="N89" s="576"/>
      <c r="O89" s="576"/>
      <c r="P89" s="576"/>
      <c r="Q89" s="576"/>
      <c r="R89" s="576"/>
      <c r="S89" s="576"/>
      <c r="T89" s="576"/>
      <c r="U89" s="576"/>
      <c r="V89" s="576"/>
      <c r="W89" s="576"/>
      <c r="X89" s="576"/>
      <c r="Y89" s="576"/>
      <c r="Z89" s="576"/>
      <c r="AA89" s="576"/>
      <c r="AB89" s="576"/>
      <c r="AC89" s="576"/>
      <c r="AD89" s="577"/>
      <c r="AE89" s="577"/>
      <c r="AF89" s="577"/>
      <c r="AG89" s="577"/>
      <c r="AH89" s="577"/>
      <c r="AI89" s="577"/>
      <c r="AJ89" s="577"/>
      <c r="AK89" s="577"/>
      <c r="AL89" s="577"/>
      <c r="AM89" s="577"/>
      <c r="AN89" s="573"/>
      <c r="AO89" s="181"/>
      <c r="AP89" s="87" t="s">
        <v>859</v>
      </c>
      <c r="AT89" s="559" t="str">
        <f t="shared" ca="1" si="17"/>
        <v>M</v>
      </c>
      <c r="AU89" s="559">
        <f t="shared" si="18"/>
        <v>81</v>
      </c>
      <c r="AV89" s="285" t="str">
        <f t="shared" ca="1" si="15"/>
        <v>M81</v>
      </c>
      <c r="AW89" s="285">
        <f t="shared" si="2"/>
        <v>8</v>
      </c>
      <c r="AX89" s="285" t="str">
        <f t="shared" ca="1" si="14"/>
        <v>8. Ownership - Operating Costs</v>
      </c>
      <c r="AY89" s="293" t="s">
        <v>1626</v>
      </c>
      <c r="AZ89" s="285" t="s">
        <v>1634</v>
      </c>
      <c r="BA89" s="285">
        <f>$M$8</f>
        <v>2032</v>
      </c>
      <c r="BB89" s="285" t="str">
        <f t="shared" ca="1" si="16"/>
        <v>8_M81_Forced_outage_rate_2032</v>
      </c>
      <c r="BC89" s="285" t="s">
        <v>463</v>
      </c>
      <c r="BD89" s="285"/>
      <c r="BE89" s="293" t="s">
        <v>464</v>
      </c>
      <c r="BF89" s="293" t="s">
        <v>84</v>
      </c>
      <c r="BG89" s="293" t="s">
        <v>84</v>
      </c>
      <c r="BH89" s="293"/>
      <c r="BI89" s="293"/>
      <c r="BJ89" s="293"/>
      <c r="BK89" s="293"/>
    </row>
    <row r="90" spans="1:63" ht="13.5" hidden="1" thickBot="1">
      <c r="A90" s="130"/>
      <c r="B90" s="181"/>
      <c r="C90" s="254"/>
      <c r="D90" s="761"/>
      <c r="E90" s="576"/>
      <c r="F90" s="576"/>
      <c r="G90" s="576"/>
      <c r="H90" s="576"/>
      <c r="I90" s="576"/>
      <c r="J90" s="576"/>
      <c r="K90" s="576"/>
      <c r="L90" s="576"/>
      <c r="M90" s="576"/>
      <c r="N90" s="576"/>
      <c r="O90" s="576"/>
      <c r="P90" s="576"/>
      <c r="Q90" s="576"/>
      <c r="R90" s="576"/>
      <c r="S90" s="576"/>
      <c r="T90" s="576"/>
      <c r="U90" s="576"/>
      <c r="V90" s="576"/>
      <c r="W90" s="576"/>
      <c r="X90" s="576"/>
      <c r="Y90" s="576"/>
      <c r="Z90" s="576"/>
      <c r="AA90" s="576"/>
      <c r="AB90" s="576"/>
      <c r="AC90" s="576"/>
      <c r="AD90" s="577"/>
      <c r="AE90" s="577"/>
      <c r="AF90" s="577"/>
      <c r="AG90" s="577"/>
      <c r="AH90" s="577"/>
      <c r="AI90" s="577"/>
      <c r="AJ90" s="577"/>
      <c r="AK90" s="577"/>
      <c r="AL90" s="577"/>
      <c r="AM90" s="577"/>
      <c r="AN90" s="573"/>
      <c r="AO90" s="181"/>
      <c r="AP90" s="87" t="s">
        <v>859</v>
      </c>
      <c r="AT90" s="559" t="str">
        <f t="shared" ca="1" si="17"/>
        <v>N</v>
      </c>
      <c r="AU90" s="559">
        <f t="shared" si="18"/>
        <v>81</v>
      </c>
      <c r="AV90" s="285" t="str">
        <f t="shared" ca="1" si="15"/>
        <v>N81</v>
      </c>
      <c r="AW90" s="285">
        <f t="shared" si="2"/>
        <v>8</v>
      </c>
      <c r="AX90" s="285" t="str">
        <f t="shared" ca="1" si="14"/>
        <v>8. Ownership - Operating Costs</v>
      </c>
      <c r="AY90" s="293" t="s">
        <v>1626</v>
      </c>
      <c r="AZ90" s="285" t="s">
        <v>1634</v>
      </c>
      <c r="BA90" s="285">
        <f>$N$8</f>
        <v>2033</v>
      </c>
      <c r="BB90" s="285" t="str">
        <f t="shared" ca="1" si="16"/>
        <v>8_N81_Forced_outage_rate_2033</v>
      </c>
      <c r="BC90" s="285" t="s">
        <v>463</v>
      </c>
      <c r="BD90" s="285"/>
      <c r="BE90" s="293" t="s">
        <v>464</v>
      </c>
      <c r="BF90" s="293" t="s">
        <v>84</v>
      </c>
      <c r="BG90" s="293" t="s">
        <v>84</v>
      </c>
      <c r="BH90" s="293"/>
      <c r="BI90" s="293"/>
      <c r="BJ90" s="293"/>
      <c r="BK90" s="293"/>
    </row>
    <row r="91" spans="1:63" ht="13.5" hidden="1" thickBot="1">
      <c r="A91" s="130"/>
      <c r="B91" s="181"/>
      <c r="C91" s="254"/>
      <c r="D91" s="761"/>
      <c r="E91" s="576"/>
      <c r="F91" s="576"/>
      <c r="G91" s="576"/>
      <c r="H91" s="576"/>
      <c r="I91" s="576"/>
      <c r="J91" s="576"/>
      <c r="K91" s="576"/>
      <c r="L91" s="576"/>
      <c r="M91" s="576"/>
      <c r="N91" s="576"/>
      <c r="O91" s="576"/>
      <c r="P91" s="576"/>
      <c r="Q91" s="576"/>
      <c r="R91" s="576"/>
      <c r="S91" s="576"/>
      <c r="T91" s="576"/>
      <c r="U91" s="576"/>
      <c r="V91" s="576"/>
      <c r="W91" s="576"/>
      <c r="X91" s="576"/>
      <c r="Y91" s="576"/>
      <c r="Z91" s="576"/>
      <c r="AA91" s="576"/>
      <c r="AB91" s="576"/>
      <c r="AC91" s="576"/>
      <c r="AD91" s="577"/>
      <c r="AE91" s="577"/>
      <c r="AF91" s="577"/>
      <c r="AG91" s="577"/>
      <c r="AH91" s="577"/>
      <c r="AI91" s="577"/>
      <c r="AJ91" s="577"/>
      <c r="AK91" s="577"/>
      <c r="AL91" s="577"/>
      <c r="AM91" s="577"/>
      <c r="AN91" s="573"/>
      <c r="AO91" s="181"/>
      <c r="AP91" s="87" t="s">
        <v>859</v>
      </c>
      <c r="AT91" s="559" t="str">
        <f t="shared" ca="1" si="17"/>
        <v>O</v>
      </c>
      <c r="AU91" s="559">
        <f t="shared" si="18"/>
        <v>81</v>
      </c>
      <c r="AV91" s="285" t="str">
        <f t="shared" ca="1" si="15"/>
        <v>O81</v>
      </c>
      <c r="AW91" s="285">
        <f t="shared" si="2"/>
        <v>8</v>
      </c>
      <c r="AX91" s="285" t="str">
        <f t="shared" ca="1" si="14"/>
        <v>8. Ownership - Operating Costs</v>
      </c>
      <c r="AY91" s="293" t="s">
        <v>1626</v>
      </c>
      <c r="AZ91" s="285" t="s">
        <v>1634</v>
      </c>
      <c r="BA91" s="285">
        <f>$O$8</f>
        <v>2034</v>
      </c>
      <c r="BB91" s="285" t="str">
        <f t="shared" ca="1" si="16"/>
        <v>8_O81_Forced_outage_rate_2034</v>
      </c>
      <c r="BC91" s="285" t="s">
        <v>463</v>
      </c>
      <c r="BD91" s="285"/>
      <c r="BE91" s="293" t="s">
        <v>464</v>
      </c>
      <c r="BF91" s="293" t="s">
        <v>84</v>
      </c>
      <c r="BG91" s="293" t="s">
        <v>84</v>
      </c>
      <c r="BH91" s="293"/>
      <c r="BI91" s="293"/>
      <c r="BJ91" s="293"/>
      <c r="BK91" s="293"/>
    </row>
    <row r="92" spans="1:63" ht="13.5" hidden="1" thickBot="1">
      <c r="A92" s="130"/>
      <c r="B92" s="181"/>
      <c r="C92" s="254"/>
      <c r="D92" s="761"/>
      <c r="E92" s="576"/>
      <c r="F92" s="576"/>
      <c r="G92" s="576"/>
      <c r="H92" s="576"/>
      <c r="I92" s="576"/>
      <c r="J92" s="576"/>
      <c r="K92" s="576"/>
      <c r="L92" s="576"/>
      <c r="M92" s="576"/>
      <c r="N92" s="576"/>
      <c r="O92" s="576"/>
      <c r="P92" s="576"/>
      <c r="Q92" s="576"/>
      <c r="R92" s="576"/>
      <c r="S92" s="576"/>
      <c r="T92" s="576"/>
      <c r="U92" s="576"/>
      <c r="V92" s="576"/>
      <c r="W92" s="576"/>
      <c r="X92" s="576"/>
      <c r="Y92" s="576"/>
      <c r="Z92" s="576"/>
      <c r="AA92" s="576"/>
      <c r="AB92" s="576"/>
      <c r="AC92" s="576"/>
      <c r="AD92" s="577"/>
      <c r="AE92" s="577"/>
      <c r="AF92" s="577"/>
      <c r="AG92" s="577"/>
      <c r="AH92" s="577"/>
      <c r="AI92" s="577"/>
      <c r="AJ92" s="577"/>
      <c r="AK92" s="577"/>
      <c r="AL92" s="577"/>
      <c r="AM92" s="577"/>
      <c r="AN92" s="573"/>
      <c r="AO92" s="181"/>
      <c r="AP92" s="87" t="s">
        <v>859</v>
      </c>
      <c r="AT92" s="559" t="str">
        <f t="shared" ca="1" si="17"/>
        <v>P</v>
      </c>
      <c r="AU92" s="559">
        <f t="shared" si="18"/>
        <v>81</v>
      </c>
      <c r="AV92" s="285" t="str">
        <f t="shared" ca="1" si="15"/>
        <v>P81</v>
      </c>
      <c r="AW92" s="285">
        <f t="shared" si="2"/>
        <v>8</v>
      </c>
      <c r="AX92" s="285" t="str">
        <f t="shared" ca="1" si="14"/>
        <v>8. Ownership - Operating Costs</v>
      </c>
      <c r="AY92" s="293" t="s">
        <v>1626</v>
      </c>
      <c r="AZ92" s="285" t="s">
        <v>1634</v>
      </c>
      <c r="BA92" s="285">
        <f>$P$8</f>
        <v>2035</v>
      </c>
      <c r="BB92" s="285" t="str">
        <f t="shared" ca="1" si="16"/>
        <v>8_P81_Forced_outage_rate_2035</v>
      </c>
      <c r="BC92" s="285" t="s">
        <v>463</v>
      </c>
      <c r="BD92" s="285"/>
      <c r="BE92" s="293" t="s">
        <v>464</v>
      </c>
      <c r="BF92" s="293" t="s">
        <v>84</v>
      </c>
      <c r="BG92" s="293" t="s">
        <v>84</v>
      </c>
      <c r="BH92" s="293"/>
      <c r="BI92" s="293"/>
      <c r="BJ92" s="293"/>
      <c r="BK92" s="293"/>
    </row>
    <row r="93" spans="1:63" ht="13.5" hidden="1" thickBot="1">
      <c r="A93" s="130"/>
      <c r="B93" s="181"/>
      <c r="C93" s="254"/>
      <c r="D93" s="761"/>
      <c r="E93" s="576"/>
      <c r="F93" s="576"/>
      <c r="G93" s="576"/>
      <c r="H93" s="576"/>
      <c r="I93" s="576"/>
      <c r="J93" s="576"/>
      <c r="K93" s="576"/>
      <c r="L93" s="576"/>
      <c r="M93" s="576"/>
      <c r="N93" s="576"/>
      <c r="O93" s="576"/>
      <c r="P93" s="576"/>
      <c r="Q93" s="576"/>
      <c r="R93" s="576"/>
      <c r="S93" s="576"/>
      <c r="T93" s="576"/>
      <c r="U93" s="576"/>
      <c r="V93" s="576"/>
      <c r="W93" s="576"/>
      <c r="X93" s="576"/>
      <c r="Y93" s="576"/>
      <c r="Z93" s="576"/>
      <c r="AA93" s="576"/>
      <c r="AB93" s="576"/>
      <c r="AC93" s="576"/>
      <c r="AD93" s="577"/>
      <c r="AE93" s="577"/>
      <c r="AF93" s="577"/>
      <c r="AG93" s="577"/>
      <c r="AH93" s="577"/>
      <c r="AI93" s="577"/>
      <c r="AJ93" s="577"/>
      <c r="AK93" s="577"/>
      <c r="AL93" s="577"/>
      <c r="AM93" s="577"/>
      <c r="AN93" s="573"/>
      <c r="AO93" s="181"/>
      <c r="AP93" s="87" t="s">
        <v>859</v>
      </c>
      <c r="AT93" s="559" t="str">
        <f t="shared" ca="1" si="17"/>
        <v>Q</v>
      </c>
      <c r="AU93" s="559">
        <f t="shared" si="18"/>
        <v>81</v>
      </c>
      <c r="AV93" s="285" t="str">
        <f t="shared" ca="1" si="15"/>
        <v>Q81</v>
      </c>
      <c r="AW93" s="285">
        <f t="shared" si="2"/>
        <v>8</v>
      </c>
      <c r="AX93" s="285" t="str">
        <f t="shared" ca="1" si="14"/>
        <v>8. Ownership - Operating Costs</v>
      </c>
      <c r="AY93" s="293" t="s">
        <v>1626</v>
      </c>
      <c r="AZ93" s="285" t="s">
        <v>1634</v>
      </c>
      <c r="BA93" s="285">
        <f>$Q$8</f>
        <v>2036</v>
      </c>
      <c r="BB93" s="285" t="str">
        <f t="shared" ca="1" si="16"/>
        <v>8_Q81_Forced_outage_rate_2036</v>
      </c>
      <c r="BC93" s="285" t="s">
        <v>463</v>
      </c>
      <c r="BD93" s="285"/>
      <c r="BE93" s="293" t="s">
        <v>464</v>
      </c>
      <c r="BF93" s="293" t="s">
        <v>84</v>
      </c>
      <c r="BG93" s="293" t="s">
        <v>84</v>
      </c>
      <c r="BH93" s="293"/>
      <c r="BI93" s="293"/>
      <c r="BJ93" s="293"/>
      <c r="BK93" s="293"/>
    </row>
    <row r="94" spans="1:63" ht="13.5" hidden="1" thickBot="1">
      <c r="A94" s="130"/>
      <c r="B94" s="181"/>
      <c r="C94" s="254"/>
      <c r="D94" s="761"/>
      <c r="E94" s="576"/>
      <c r="F94" s="576"/>
      <c r="G94" s="576"/>
      <c r="H94" s="576"/>
      <c r="I94" s="576"/>
      <c r="J94" s="576"/>
      <c r="K94" s="576"/>
      <c r="L94" s="576"/>
      <c r="M94" s="576"/>
      <c r="N94" s="576"/>
      <c r="O94" s="576"/>
      <c r="P94" s="576"/>
      <c r="Q94" s="576"/>
      <c r="R94" s="576"/>
      <c r="S94" s="576"/>
      <c r="T94" s="576"/>
      <c r="U94" s="576"/>
      <c r="V94" s="576"/>
      <c r="W94" s="576"/>
      <c r="X94" s="576"/>
      <c r="Y94" s="576"/>
      <c r="Z94" s="576"/>
      <c r="AA94" s="576"/>
      <c r="AB94" s="576"/>
      <c r="AC94" s="576"/>
      <c r="AD94" s="577"/>
      <c r="AE94" s="577"/>
      <c r="AF94" s="577"/>
      <c r="AG94" s="577"/>
      <c r="AH94" s="577"/>
      <c r="AI94" s="577"/>
      <c r="AJ94" s="577"/>
      <c r="AK94" s="577"/>
      <c r="AL94" s="577"/>
      <c r="AM94" s="577"/>
      <c r="AN94" s="573"/>
      <c r="AO94" s="181"/>
      <c r="AP94" s="87" t="s">
        <v>859</v>
      </c>
      <c r="AT94" s="559" t="str">
        <f t="shared" ca="1" si="17"/>
        <v>R</v>
      </c>
      <c r="AU94" s="559">
        <f t="shared" si="18"/>
        <v>81</v>
      </c>
      <c r="AV94" s="285" t="str">
        <f t="shared" ca="1" si="15"/>
        <v>R81</v>
      </c>
      <c r="AW94" s="285">
        <f t="shared" si="2"/>
        <v>8</v>
      </c>
      <c r="AX94" s="285" t="str">
        <f t="shared" ca="1" si="14"/>
        <v>8. Ownership - Operating Costs</v>
      </c>
      <c r="AY94" s="293" t="s">
        <v>1626</v>
      </c>
      <c r="AZ94" s="285" t="s">
        <v>1634</v>
      </c>
      <c r="BA94" s="285">
        <f>$R$8</f>
        <v>2037</v>
      </c>
      <c r="BB94" s="285" t="str">
        <f t="shared" ca="1" si="16"/>
        <v>8_R81_Forced_outage_rate_2037</v>
      </c>
      <c r="BC94" s="285" t="s">
        <v>463</v>
      </c>
      <c r="BD94" s="285"/>
      <c r="BE94" s="293" t="s">
        <v>464</v>
      </c>
      <c r="BF94" s="293" t="s">
        <v>84</v>
      </c>
      <c r="BG94" s="293" t="s">
        <v>84</v>
      </c>
      <c r="BH94" s="293"/>
      <c r="BI94" s="293"/>
      <c r="BJ94" s="293"/>
      <c r="BK94" s="293"/>
    </row>
    <row r="95" spans="1:63" ht="13.5" hidden="1" thickBot="1">
      <c r="A95" s="130"/>
      <c r="B95" s="181"/>
      <c r="C95" s="254"/>
      <c r="D95" s="761"/>
      <c r="E95" s="576"/>
      <c r="F95" s="576"/>
      <c r="G95" s="576"/>
      <c r="H95" s="576"/>
      <c r="I95" s="576"/>
      <c r="J95" s="576"/>
      <c r="K95" s="576"/>
      <c r="L95" s="576"/>
      <c r="M95" s="576"/>
      <c r="N95" s="576"/>
      <c r="O95" s="576"/>
      <c r="P95" s="576"/>
      <c r="Q95" s="576"/>
      <c r="R95" s="576"/>
      <c r="S95" s="576"/>
      <c r="T95" s="576"/>
      <c r="U95" s="576"/>
      <c r="V95" s="576"/>
      <c r="W95" s="576"/>
      <c r="X95" s="576"/>
      <c r="Y95" s="576"/>
      <c r="Z95" s="576"/>
      <c r="AA95" s="576"/>
      <c r="AB95" s="576"/>
      <c r="AC95" s="576"/>
      <c r="AD95" s="577"/>
      <c r="AE95" s="577"/>
      <c r="AF95" s="577"/>
      <c r="AG95" s="577"/>
      <c r="AH95" s="577"/>
      <c r="AI95" s="577"/>
      <c r="AJ95" s="577"/>
      <c r="AK95" s="577"/>
      <c r="AL95" s="577"/>
      <c r="AM95" s="577"/>
      <c r="AN95" s="573"/>
      <c r="AO95" s="181"/>
      <c r="AP95" s="87" t="s">
        <v>859</v>
      </c>
      <c r="AT95" s="559" t="str">
        <f t="shared" ca="1" si="17"/>
        <v>S</v>
      </c>
      <c r="AU95" s="559">
        <f t="shared" si="18"/>
        <v>81</v>
      </c>
      <c r="AV95" s="285" t="str">
        <f t="shared" ca="1" si="15"/>
        <v>S81</v>
      </c>
      <c r="AW95" s="285">
        <f t="shared" si="2"/>
        <v>8</v>
      </c>
      <c r="AX95" s="285" t="str">
        <f t="shared" ca="1" si="14"/>
        <v>8. Ownership - Operating Costs</v>
      </c>
      <c r="AY95" s="293" t="s">
        <v>1626</v>
      </c>
      <c r="AZ95" s="285" t="s">
        <v>1634</v>
      </c>
      <c r="BA95" s="285">
        <f>$S$8</f>
        <v>2038</v>
      </c>
      <c r="BB95" s="285" t="str">
        <f t="shared" ca="1" si="16"/>
        <v>8_S81_Forced_outage_rate_2038</v>
      </c>
      <c r="BC95" s="285" t="s">
        <v>463</v>
      </c>
      <c r="BD95" s="285"/>
      <c r="BE95" s="293" t="s">
        <v>464</v>
      </c>
      <c r="BF95" s="293" t="s">
        <v>84</v>
      </c>
      <c r="BG95" s="293" t="s">
        <v>84</v>
      </c>
      <c r="BH95" s="293"/>
      <c r="BI95" s="293"/>
      <c r="BJ95" s="293"/>
      <c r="BK95" s="293"/>
    </row>
    <row r="96" spans="1:63" ht="13.5" hidden="1" thickBot="1">
      <c r="A96" s="130"/>
      <c r="B96" s="181"/>
      <c r="C96" s="254"/>
      <c r="D96" s="761"/>
      <c r="E96" s="576"/>
      <c r="F96" s="576"/>
      <c r="G96" s="576"/>
      <c r="H96" s="576"/>
      <c r="I96" s="576"/>
      <c r="J96" s="576"/>
      <c r="K96" s="576"/>
      <c r="L96" s="576"/>
      <c r="M96" s="576"/>
      <c r="N96" s="576"/>
      <c r="O96" s="576"/>
      <c r="P96" s="576"/>
      <c r="Q96" s="576"/>
      <c r="R96" s="576"/>
      <c r="S96" s="576"/>
      <c r="T96" s="576"/>
      <c r="U96" s="576"/>
      <c r="V96" s="576"/>
      <c r="W96" s="576"/>
      <c r="X96" s="576"/>
      <c r="Y96" s="576"/>
      <c r="Z96" s="576"/>
      <c r="AA96" s="576"/>
      <c r="AB96" s="576"/>
      <c r="AC96" s="576"/>
      <c r="AD96" s="577"/>
      <c r="AE96" s="577"/>
      <c r="AF96" s="577"/>
      <c r="AG96" s="577"/>
      <c r="AH96" s="577"/>
      <c r="AI96" s="577"/>
      <c r="AJ96" s="577"/>
      <c r="AK96" s="577"/>
      <c r="AL96" s="577"/>
      <c r="AM96" s="577"/>
      <c r="AN96" s="573"/>
      <c r="AO96" s="181"/>
      <c r="AP96" s="87" t="s">
        <v>859</v>
      </c>
      <c r="AT96" s="559" t="str">
        <f t="shared" ca="1" si="17"/>
        <v>T</v>
      </c>
      <c r="AU96" s="559">
        <f t="shared" si="18"/>
        <v>81</v>
      </c>
      <c r="AV96" s="285" t="str">
        <f t="shared" ca="1" si="15"/>
        <v>T81</v>
      </c>
      <c r="AW96" s="285">
        <f t="shared" si="2"/>
        <v>8</v>
      </c>
      <c r="AX96" s="285" t="str">
        <f t="shared" ca="1" si="14"/>
        <v>8. Ownership - Operating Costs</v>
      </c>
      <c r="AY96" s="293" t="s">
        <v>1626</v>
      </c>
      <c r="AZ96" s="285" t="s">
        <v>1634</v>
      </c>
      <c r="BA96" s="285">
        <f>$T$8</f>
        <v>2039</v>
      </c>
      <c r="BB96" s="285" t="str">
        <f t="shared" ca="1" si="16"/>
        <v>8_T81_Forced_outage_rate_2039</v>
      </c>
      <c r="BC96" s="285" t="s">
        <v>463</v>
      </c>
      <c r="BD96" s="285"/>
      <c r="BE96" s="293" t="s">
        <v>464</v>
      </c>
      <c r="BF96" s="293" t="s">
        <v>84</v>
      </c>
      <c r="BG96" s="293" t="s">
        <v>84</v>
      </c>
      <c r="BH96" s="293"/>
      <c r="BI96" s="293"/>
      <c r="BJ96" s="293"/>
      <c r="BK96" s="293"/>
    </row>
    <row r="97" spans="1:63" ht="13.5" hidden="1" thickBot="1">
      <c r="A97" s="130"/>
      <c r="B97" s="181"/>
      <c r="C97" s="254"/>
      <c r="D97" s="761"/>
      <c r="E97" s="576"/>
      <c r="F97" s="576"/>
      <c r="G97" s="576"/>
      <c r="H97" s="576"/>
      <c r="I97" s="576"/>
      <c r="J97" s="576"/>
      <c r="K97" s="576"/>
      <c r="L97" s="576"/>
      <c r="M97" s="576"/>
      <c r="N97" s="576"/>
      <c r="O97" s="576"/>
      <c r="P97" s="576"/>
      <c r="Q97" s="576"/>
      <c r="R97" s="576"/>
      <c r="S97" s="576"/>
      <c r="T97" s="576"/>
      <c r="U97" s="576"/>
      <c r="V97" s="576"/>
      <c r="W97" s="576"/>
      <c r="X97" s="576"/>
      <c r="Y97" s="576"/>
      <c r="Z97" s="576"/>
      <c r="AA97" s="576"/>
      <c r="AB97" s="576"/>
      <c r="AC97" s="576"/>
      <c r="AD97" s="577"/>
      <c r="AE97" s="577"/>
      <c r="AF97" s="577"/>
      <c r="AG97" s="577"/>
      <c r="AH97" s="577"/>
      <c r="AI97" s="577"/>
      <c r="AJ97" s="577"/>
      <c r="AK97" s="577"/>
      <c r="AL97" s="577"/>
      <c r="AM97" s="577"/>
      <c r="AN97" s="573"/>
      <c r="AO97" s="181"/>
      <c r="AP97" s="87" t="s">
        <v>859</v>
      </c>
      <c r="AT97" s="559" t="str">
        <f t="shared" ca="1" si="17"/>
        <v>U</v>
      </c>
      <c r="AU97" s="559">
        <f t="shared" si="18"/>
        <v>81</v>
      </c>
      <c r="AV97" s="285" t="str">
        <f t="shared" ca="1" si="15"/>
        <v>U81</v>
      </c>
      <c r="AW97" s="285">
        <f t="shared" si="2"/>
        <v>8</v>
      </c>
      <c r="AX97" s="285" t="str">
        <f t="shared" ca="1" si="14"/>
        <v>8. Ownership - Operating Costs</v>
      </c>
      <c r="AY97" s="293" t="s">
        <v>1626</v>
      </c>
      <c r="AZ97" s="285" t="s">
        <v>1634</v>
      </c>
      <c r="BA97" s="285">
        <f>$U$8</f>
        <v>2040</v>
      </c>
      <c r="BB97" s="285" t="str">
        <f t="shared" ca="1" si="16"/>
        <v>8_U81_Forced_outage_rate_2040</v>
      </c>
      <c r="BC97" s="285" t="s">
        <v>463</v>
      </c>
      <c r="BD97" s="285"/>
      <c r="BE97" s="293" t="s">
        <v>464</v>
      </c>
      <c r="BF97" s="293" t="s">
        <v>84</v>
      </c>
      <c r="BG97" s="293" t="s">
        <v>84</v>
      </c>
      <c r="BH97" s="293"/>
      <c r="BI97" s="293"/>
      <c r="BJ97" s="293"/>
      <c r="BK97" s="293"/>
    </row>
    <row r="98" spans="1:63" ht="13.5" hidden="1" thickBot="1">
      <c r="A98" s="130"/>
      <c r="B98" s="181"/>
      <c r="C98" s="254"/>
      <c r="D98" s="761"/>
      <c r="E98" s="576"/>
      <c r="F98" s="576"/>
      <c r="G98" s="576"/>
      <c r="H98" s="576"/>
      <c r="I98" s="576"/>
      <c r="J98" s="576"/>
      <c r="K98" s="576"/>
      <c r="L98" s="576"/>
      <c r="M98" s="576"/>
      <c r="N98" s="576"/>
      <c r="O98" s="576"/>
      <c r="P98" s="576"/>
      <c r="Q98" s="576"/>
      <c r="R98" s="576"/>
      <c r="S98" s="576"/>
      <c r="T98" s="576"/>
      <c r="U98" s="576"/>
      <c r="V98" s="576"/>
      <c r="W98" s="576"/>
      <c r="X98" s="576"/>
      <c r="Y98" s="576"/>
      <c r="Z98" s="576"/>
      <c r="AA98" s="576"/>
      <c r="AB98" s="576"/>
      <c r="AC98" s="576"/>
      <c r="AD98" s="577"/>
      <c r="AE98" s="577"/>
      <c r="AF98" s="577"/>
      <c r="AG98" s="577"/>
      <c r="AH98" s="577"/>
      <c r="AI98" s="577"/>
      <c r="AJ98" s="577"/>
      <c r="AK98" s="577"/>
      <c r="AL98" s="577"/>
      <c r="AM98" s="577"/>
      <c r="AN98" s="573"/>
      <c r="AO98" s="181"/>
      <c r="AP98" s="87" t="s">
        <v>859</v>
      </c>
      <c r="AT98" s="559" t="str">
        <f t="shared" ca="1" si="17"/>
        <v>V</v>
      </c>
      <c r="AU98" s="559">
        <f t="shared" si="18"/>
        <v>81</v>
      </c>
      <c r="AV98" s="285" t="str">
        <f t="shared" ca="1" si="15"/>
        <v>V81</v>
      </c>
      <c r="AW98" s="285">
        <f t="shared" si="2"/>
        <v>8</v>
      </c>
      <c r="AX98" s="285" t="str">
        <f t="shared" ca="1" si="14"/>
        <v>8. Ownership - Operating Costs</v>
      </c>
      <c r="AY98" s="293" t="s">
        <v>1626</v>
      </c>
      <c r="AZ98" s="285" t="s">
        <v>1634</v>
      </c>
      <c r="BA98" s="285">
        <f>$V$8</f>
        <v>2041</v>
      </c>
      <c r="BB98" s="285" t="str">
        <f t="shared" ca="1" si="16"/>
        <v>8_V81_Forced_outage_rate_2041</v>
      </c>
      <c r="BC98" s="285" t="s">
        <v>463</v>
      </c>
      <c r="BD98" s="285"/>
      <c r="BE98" s="293" t="s">
        <v>464</v>
      </c>
      <c r="BF98" s="293" t="s">
        <v>84</v>
      </c>
      <c r="BG98" s="293" t="s">
        <v>84</v>
      </c>
      <c r="BH98" s="293"/>
      <c r="BI98" s="293"/>
      <c r="BJ98" s="293"/>
      <c r="BK98" s="293"/>
    </row>
    <row r="99" spans="1:63" ht="13.5" hidden="1" thickBot="1">
      <c r="A99" s="130"/>
      <c r="B99" s="181"/>
      <c r="C99" s="254"/>
      <c r="D99" s="761"/>
      <c r="E99" s="576"/>
      <c r="F99" s="576"/>
      <c r="G99" s="576"/>
      <c r="H99" s="576"/>
      <c r="I99" s="576"/>
      <c r="J99" s="576"/>
      <c r="K99" s="576"/>
      <c r="L99" s="576"/>
      <c r="M99" s="576"/>
      <c r="N99" s="576"/>
      <c r="O99" s="576"/>
      <c r="P99" s="576"/>
      <c r="Q99" s="576"/>
      <c r="R99" s="576"/>
      <c r="S99" s="576"/>
      <c r="T99" s="576"/>
      <c r="U99" s="576"/>
      <c r="V99" s="576"/>
      <c r="W99" s="576"/>
      <c r="X99" s="576"/>
      <c r="Y99" s="576"/>
      <c r="Z99" s="576"/>
      <c r="AA99" s="576"/>
      <c r="AB99" s="576"/>
      <c r="AC99" s="576"/>
      <c r="AD99" s="577"/>
      <c r="AE99" s="577"/>
      <c r="AF99" s="577"/>
      <c r="AG99" s="577"/>
      <c r="AH99" s="577"/>
      <c r="AI99" s="577"/>
      <c r="AJ99" s="577"/>
      <c r="AK99" s="577"/>
      <c r="AL99" s="577"/>
      <c r="AM99" s="577"/>
      <c r="AN99" s="573"/>
      <c r="AO99" s="181"/>
      <c r="AP99" s="87" t="s">
        <v>859</v>
      </c>
      <c r="AT99" s="559" t="str">
        <f t="shared" ca="1" si="17"/>
        <v>W</v>
      </c>
      <c r="AU99" s="559">
        <f t="shared" si="18"/>
        <v>81</v>
      </c>
      <c r="AV99" s="285" t="str">
        <f t="shared" ca="1" si="15"/>
        <v>W81</v>
      </c>
      <c r="AW99" s="285">
        <f t="shared" si="2"/>
        <v>8</v>
      </c>
      <c r="AX99" s="285" t="str">
        <f t="shared" ca="1" si="14"/>
        <v>8. Ownership - Operating Costs</v>
      </c>
      <c r="AY99" s="293" t="s">
        <v>1626</v>
      </c>
      <c r="AZ99" s="285" t="s">
        <v>1634</v>
      </c>
      <c r="BA99" s="285">
        <f>$W$8</f>
        <v>2042</v>
      </c>
      <c r="BB99" s="285" t="str">
        <f t="shared" ca="1" si="16"/>
        <v>8_W81_Forced_outage_rate_2042</v>
      </c>
      <c r="BC99" s="285" t="s">
        <v>463</v>
      </c>
      <c r="BD99" s="285"/>
      <c r="BE99" s="293" t="s">
        <v>464</v>
      </c>
      <c r="BF99" s="293" t="s">
        <v>84</v>
      </c>
      <c r="BG99" s="293" t="s">
        <v>84</v>
      </c>
      <c r="BH99" s="293"/>
      <c r="BI99" s="293"/>
      <c r="BJ99" s="293"/>
      <c r="BK99" s="293"/>
    </row>
    <row r="100" spans="1:63" ht="13.5" hidden="1" thickBot="1">
      <c r="A100" s="130"/>
      <c r="B100" s="181"/>
      <c r="C100" s="254"/>
      <c r="D100" s="761"/>
      <c r="E100" s="576"/>
      <c r="F100" s="576"/>
      <c r="G100" s="576"/>
      <c r="H100" s="576"/>
      <c r="I100" s="576"/>
      <c r="J100" s="576"/>
      <c r="K100" s="576"/>
      <c r="L100" s="576"/>
      <c r="M100" s="576"/>
      <c r="N100" s="576"/>
      <c r="O100" s="576"/>
      <c r="P100" s="576"/>
      <c r="Q100" s="576"/>
      <c r="R100" s="576"/>
      <c r="S100" s="576"/>
      <c r="T100" s="576"/>
      <c r="U100" s="576"/>
      <c r="V100" s="576"/>
      <c r="W100" s="576"/>
      <c r="X100" s="576"/>
      <c r="Y100" s="576"/>
      <c r="Z100" s="576"/>
      <c r="AA100" s="576"/>
      <c r="AB100" s="576"/>
      <c r="AC100" s="576"/>
      <c r="AD100" s="577"/>
      <c r="AE100" s="577"/>
      <c r="AF100" s="577"/>
      <c r="AG100" s="577"/>
      <c r="AH100" s="577"/>
      <c r="AI100" s="577"/>
      <c r="AJ100" s="577"/>
      <c r="AK100" s="577"/>
      <c r="AL100" s="577"/>
      <c r="AM100" s="577"/>
      <c r="AN100" s="573"/>
      <c r="AO100" s="181"/>
      <c r="AP100" s="87" t="s">
        <v>859</v>
      </c>
      <c r="AT100" s="559" t="str">
        <f t="shared" ca="1" si="17"/>
        <v>X</v>
      </c>
      <c r="AU100" s="559">
        <f t="shared" si="18"/>
        <v>81</v>
      </c>
      <c r="AV100" s="285" t="str">
        <f t="shared" ca="1" si="15"/>
        <v>X81</v>
      </c>
      <c r="AW100" s="285">
        <f t="shared" si="2"/>
        <v>8</v>
      </c>
      <c r="AX100" s="285" t="str">
        <f t="shared" ca="1" si="14"/>
        <v>8. Ownership - Operating Costs</v>
      </c>
      <c r="AY100" s="293" t="s">
        <v>1626</v>
      </c>
      <c r="AZ100" s="285" t="s">
        <v>1634</v>
      </c>
      <c r="BA100" s="285">
        <f>$X$8</f>
        <v>2043</v>
      </c>
      <c r="BB100" s="285" t="str">
        <f t="shared" ca="1" si="16"/>
        <v>8_X81_Forced_outage_rate_2043</v>
      </c>
      <c r="BC100" s="285" t="s">
        <v>463</v>
      </c>
      <c r="BD100" s="285"/>
      <c r="BE100" s="293" t="s">
        <v>464</v>
      </c>
      <c r="BF100" s="293" t="s">
        <v>84</v>
      </c>
      <c r="BG100" s="293" t="s">
        <v>84</v>
      </c>
      <c r="BH100" s="293"/>
      <c r="BI100" s="293"/>
      <c r="BJ100" s="293"/>
      <c r="BK100" s="293"/>
    </row>
    <row r="101" spans="1:63" ht="13.5" hidden="1" thickBot="1">
      <c r="A101" s="130"/>
      <c r="B101" s="181"/>
      <c r="C101" s="254"/>
      <c r="D101" s="761"/>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7"/>
      <c r="AE101" s="577"/>
      <c r="AF101" s="577"/>
      <c r="AG101" s="577"/>
      <c r="AH101" s="577"/>
      <c r="AI101" s="577"/>
      <c r="AJ101" s="577"/>
      <c r="AK101" s="577"/>
      <c r="AL101" s="577"/>
      <c r="AM101" s="577"/>
      <c r="AN101" s="573"/>
      <c r="AO101" s="181"/>
      <c r="AP101" s="87" t="s">
        <v>859</v>
      </c>
      <c r="AT101" s="559" t="str">
        <f t="shared" ca="1" si="17"/>
        <v>Y</v>
      </c>
      <c r="AU101" s="559">
        <f t="shared" si="18"/>
        <v>81</v>
      </c>
      <c r="AV101" s="285" t="str">
        <f t="shared" ca="1" si="15"/>
        <v>Y81</v>
      </c>
      <c r="AW101" s="285">
        <f t="shared" si="2"/>
        <v>8</v>
      </c>
      <c r="AX101" s="285" t="str">
        <f t="shared" ca="1" si="14"/>
        <v>8. Ownership - Operating Costs</v>
      </c>
      <c r="AY101" s="293" t="s">
        <v>1626</v>
      </c>
      <c r="AZ101" s="285" t="s">
        <v>1634</v>
      </c>
      <c r="BA101" s="285">
        <f>$Y$8</f>
        <v>2044</v>
      </c>
      <c r="BB101" s="285" t="str">
        <f t="shared" ca="1" si="16"/>
        <v>8_Y81_Forced_outage_rate_2044</v>
      </c>
      <c r="BC101" s="285" t="s">
        <v>463</v>
      </c>
      <c r="BD101" s="285"/>
      <c r="BE101" s="293" t="s">
        <v>464</v>
      </c>
      <c r="BF101" s="293" t="s">
        <v>84</v>
      </c>
      <c r="BG101" s="293" t="s">
        <v>84</v>
      </c>
      <c r="BH101" s="293"/>
      <c r="BI101" s="293"/>
      <c r="BJ101" s="293"/>
      <c r="BK101" s="293"/>
    </row>
    <row r="102" spans="1:63" ht="13.5" hidden="1" thickBot="1">
      <c r="A102" s="130"/>
      <c r="B102" s="181"/>
      <c r="C102" s="254"/>
      <c r="D102" s="761"/>
      <c r="E102" s="576"/>
      <c r="F102" s="576"/>
      <c r="G102" s="576"/>
      <c r="H102" s="576"/>
      <c r="I102" s="576"/>
      <c r="J102" s="576"/>
      <c r="K102" s="576"/>
      <c r="L102" s="576"/>
      <c r="M102" s="576"/>
      <c r="N102" s="576"/>
      <c r="O102" s="576"/>
      <c r="P102" s="576"/>
      <c r="Q102" s="576"/>
      <c r="R102" s="576"/>
      <c r="S102" s="576"/>
      <c r="T102" s="576"/>
      <c r="U102" s="576"/>
      <c r="V102" s="576"/>
      <c r="W102" s="576"/>
      <c r="X102" s="576"/>
      <c r="Y102" s="576"/>
      <c r="Z102" s="576"/>
      <c r="AA102" s="576"/>
      <c r="AB102" s="576"/>
      <c r="AC102" s="576"/>
      <c r="AD102" s="577"/>
      <c r="AE102" s="577"/>
      <c r="AF102" s="577"/>
      <c r="AG102" s="577"/>
      <c r="AH102" s="577"/>
      <c r="AI102" s="577"/>
      <c r="AJ102" s="577"/>
      <c r="AK102" s="577"/>
      <c r="AL102" s="577"/>
      <c r="AM102" s="577"/>
      <c r="AN102" s="573"/>
      <c r="AO102" s="181"/>
      <c r="AP102" s="87" t="s">
        <v>859</v>
      </c>
      <c r="AT102" s="559" t="str">
        <f t="shared" ca="1" si="17"/>
        <v>Z</v>
      </c>
      <c r="AU102" s="559">
        <f t="shared" si="18"/>
        <v>81</v>
      </c>
      <c r="AV102" s="285" t="str">
        <f t="shared" ca="1" si="15"/>
        <v>Z81</v>
      </c>
      <c r="AW102" s="285">
        <f t="shared" si="2"/>
        <v>8</v>
      </c>
      <c r="AX102" s="285" t="str">
        <f t="shared" ca="1" si="14"/>
        <v>8. Ownership - Operating Costs</v>
      </c>
      <c r="AY102" s="293" t="s">
        <v>1626</v>
      </c>
      <c r="AZ102" s="285" t="s">
        <v>1634</v>
      </c>
      <c r="BA102" s="285">
        <f>$Z$8</f>
        <v>2045</v>
      </c>
      <c r="BB102" s="285" t="str">
        <f t="shared" ca="1" si="16"/>
        <v>8_Z81_Forced_outage_rate_2045</v>
      </c>
      <c r="BC102" s="285" t="s">
        <v>463</v>
      </c>
      <c r="BD102" s="285"/>
      <c r="BE102" s="293" t="s">
        <v>464</v>
      </c>
      <c r="BF102" s="293" t="s">
        <v>84</v>
      </c>
      <c r="BG102" s="293" t="s">
        <v>84</v>
      </c>
      <c r="BH102" s="293"/>
      <c r="BI102" s="293"/>
      <c r="BJ102" s="293"/>
      <c r="BK102" s="293"/>
    </row>
    <row r="103" spans="1:63" ht="13.5" hidden="1" thickBot="1">
      <c r="A103" s="130"/>
      <c r="B103" s="181"/>
      <c r="C103" s="254"/>
      <c r="D103" s="761"/>
      <c r="E103" s="576"/>
      <c r="F103" s="576"/>
      <c r="G103" s="576"/>
      <c r="H103" s="576"/>
      <c r="I103" s="576"/>
      <c r="J103" s="576"/>
      <c r="K103" s="576"/>
      <c r="L103" s="576"/>
      <c r="M103" s="576"/>
      <c r="N103" s="576"/>
      <c r="O103" s="576"/>
      <c r="P103" s="576"/>
      <c r="Q103" s="576"/>
      <c r="R103" s="576"/>
      <c r="S103" s="576"/>
      <c r="T103" s="576"/>
      <c r="U103" s="576"/>
      <c r="V103" s="576"/>
      <c r="W103" s="576"/>
      <c r="X103" s="576"/>
      <c r="Y103" s="576"/>
      <c r="Z103" s="576"/>
      <c r="AA103" s="576"/>
      <c r="AB103" s="576"/>
      <c r="AC103" s="576"/>
      <c r="AD103" s="577"/>
      <c r="AE103" s="577"/>
      <c r="AF103" s="577"/>
      <c r="AG103" s="577"/>
      <c r="AH103" s="577"/>
      <c r="AI103" s="577"/>
      <c r="AJ103" s="577"/>
      <c r="AK103" s="577"/>
      <c r="AL103" s="577"/>
      <c r="AM103" s="577"/>
      <c r="AN103" s="573"/>
      <c r="AO103" s="181"/>
      <c r="AP103" s="87" t="s">
        <v>859</v>
      </c>
      <c r="AT103" s="559" t="str">
        <f t="shared" ca="1" si="17"/>
        <v>AA</v>
      </c>
      <c r="AU103" s="559">
        <f t="shared" si="18"/>
        <v>81</v>
      </c>
      <c r="AV103" s="285" t="str">
        <f t="shared" ca="1" si="15"/>
        <v>AA81</v>
      </c>
      <c r="AW103" s="285">
        <f t="shared" si="2"/>
        <v>8</v>
      </c>
      <c r="AX103" s="285" t="str">
        <f t="shared" ca="1" si="14"/>
        <v>8. Ownership - Operating Costs</v>
      </c>
      <c r="AY103" s="293" t="s">
        <v>1626</v>
      </c>
      <c r="AZ103" s="285" t="s">
        <v>1634</v>
      </c>
      <c r="BA103" s="285">
        <f>$AA$8</f>
        <v>2046</v>
      </c>
      <c r="BB103" s="285" t="str">
        <f t="shared" ca="1" si="16"/>
        <v>8_AA81_Forced_outage_rate_2046</v>
      </c>
      <c r="BC103" s="285" t="s">
        <v>463</v>
      </c>
      <c r="BD103" s="285"/>
      <c r="BE103" s="293" t="s">
        <v>464</v>
      </c>
      <c r="BF103" s="293" t="s">
        <v>84</v>
      </c>
      <c r="BG103" s="293" t="s">
        <v>84</v>
      </c>
      <c r="BH103" s="293"/>
      <c r="BI103" s="293"/>
      <c r="BJ103" s="293"/>
      <c r="BK103" s="293"/>
    </row>
    <row r="104" spans="1:63" ht="13.5" hidden="1" thickBot="1">
      <c r="A104" s="130"/>
      <c r="B104" s="181"/>
      <c r="C104" s="254"/>
      <c r="D104" s="761"/>
      <c r="E104" s="576"/>
      <c r="F104" s="576"/>
      <c r="G104" s="576"/>
      <c r="H104" s="576"/>
      <c r="I104" s="576"/>
      <c r="J104" s="576"/>
      <c r="K104" s="576"/>
      <c r="L104" s="576"/>
      <c r="M104" s="576"/>
      <c r="N104" s="576"/>
      <c r="O104" s="576"/>
      <c r="P104" s="576"/>
      <c r="Q104" s="576"/>
      <c r="R104" s="576"/>
      <c r="S104" s="576"/>
      <c r="T104" s="576"/>
      <c r="U104" s="576"/>
      <c r="V104" s="576"/>
      <c r="W104" s="576"/>
      <c r="X104" s="576"/>
      <c r="Y104" s="576"/>
      <c r="Z104" s="576"/>
      <c r="AA104" s="576"/>
      <c r="AB104" s="576"/>
      <c r="AC104" s="576"/>
      <c r="AD104" s="577"/>
      <c r="AE104" s="577"/>
      <c r="AF104" s="577"/>
      <c r="AG104" s="577"/>
      <c r="AH104" s="577"/>
      <c r="AI104" s="577"/>
      <c r="AJ104" s="577"/>
      <c r="AK104" s="577"/>
      <c r="AL104" s="577"/>
      <c r="AM104" s="577"/>
      <c r="AN104" s="573"/>
      <c r="AO104" s="181"/>
      <c r="AP104" s="87" t="s">
        <v>859</v>
      </c>
      <c r="AT104" s="559" t="str">
        <f t="shared" ca="1" si="17"/>
        <v>AB</v>
      </c>
      <c r="AU104" s="559">
        <f t="shared" si="18"/>
        <v>81</v>
      </c>
      <c r="AV104" s="285" t="str">
        <f t="shared" ca="1" si="15"/>
        <v>AB81</v>
      </c>
      <c r="AW104" s="285">
        <f t="shared" si="2"/>
        <v>8</v>
      </c>
      <c r="AX104" s="285" t="str">
        <f t="shared" ca="1" si="14"/>
        <v>8. Ownership - Operating Costs</v>
      </c>
      <c r="AY104" s="293" t="s">
        <v>1626</v>
      </c>
      <c r="AZ104" s="285" t="s">
        <v>1634</v>
      </c>
      <c r="BA104" s="285">
        <f>$AB$8</f>
        <v>2047</v>
      </c>
      <c r="BB104" s="285" t="str">
        <f t="shared" ca="1" si="16"/>
        <v>8_AB81_Forced_outage_rate_2047</v>
      </c>
      <c r="BC104" s="285" t="s">
        <v>463</v>
      </c>
      <c r="BD104" s="285"/>
      <c r="BE104" s="293" t="s">
        <v>464</v>
      </c>
      <c r="BF104" s="293" t="s">
        <v>84</v>
      </c>
      <c r="BG104" s="293" t="s">
        <v>84</v>
      </c>
      <c r="BH104" s="293"/>
      <c r="BI104" s="293"/>
      <c r="BJ104" s="293"/>
      <c r="BK104" s="293"/>
    </row>
    <row r="105" spans="1:63" ht="13.5" hidden="1" thickBot="1">
      <c r="A105" s="130"/>
      <c r="B105" s="181"/>
      <c r="C105" s="254"/>
      <c r="D105" s="761"/>
      <c r="E105" s="576"/>
      <c r="F105" s="576"/>
      <c r="G105" s="576"/>
      <c r="H105" s="576"/>
      <c r="I105" s="576"/>
      <c r="J105" s="576"/>
      <c r="K105" s="576"/>
      <c r="L105" s="576"/>
      <c r="M105" s="576"/>
      <c r="N105" s="576"/>
      <c r="O105" s="576"/>
      <c r="P105" s="576"/>
      <c r="Q105" s="576"/>
      <c r="R105" s="576"/>
      <c r="S105" s="576"/>
      <c r="T105" s="576"/>
      <c r="U105" s="576"/>
      <c r="V105" s="576"/>
      <c r="W105" s="576"/>
      <c r="X105" s="576"/>
      <c r="Y105" s="576"/>
      <c r="Z105" s="576"/>
      <c r="AA105" s="576"/>
      <c r="AB105" s="576"/>
      <c r="AC105" s="576"/>
      <c r="AD105" s="577"/>
      <c r="AE105" s="577"/>
      <c r="AF105" s="577"/>
      <c r="AG105" s="577"/>
      <c r="AH105" s="577"/>
      <c r="AI105" s="577"/>
      <c r="AJ105" s="577"/>
      <c r="AK105" s="577"/>
      <c r="AL105" s="577"/>
      <c r="AM105" s="577"/>
      <c r="AN105" s="573"/>
      <c r="AO105" s="181"/>
      <c r="AP105" s="87" t="s">
        <v>859</v>
      </c>
      <c r="AT105" s="559" t="str">
        <f t="shared" ca="1" si="17"/>
        <v>AC</v>
      </c>
      <c r="AU105" s="559">
        <f t="shared" si="18"/>
        <v>81</v>
      </c>
      <c r="AV105" s="285" t="str">
        <f t="shared" ca="1" si="15"/>
        <v>AC81</v>
      </c>
      <c r="AW105" s="285">
        <f t="shared" si="2"/>
        <v>8</v>
      </c>
      <c r="AX105" s="285" t="str">
        <f t="shared" ca="1" si="14"/>
        <v>8. Ownership - Operating Costs</v>
      </c>
      <c r="AY105" s="293" t="s">
        <v>1626</v>
      </c>
      <c r="AZ105" s="285" t="s">
        <v>1634</v>
      </c>
      <c r="BA105" s="285">
        <f>$AC$8</f>
        <v>2048</v>
      </c>
      <c r="BB105" s="285" t="str">
        <f t="shared" ca="1" si="16"/>
        <v>8_AC81_Forced_outage_rate_2048</v>
      </c>
      <c r="BC105" s="285" t="s">
        <v>463</v>
      </c>
      <c r="BD105" s="285"/>
      <c r="BE105" s="293" t="s">
        <v>464</v>
      </c>
      <c r="BF105" s="293" t="s">
        <v>84</v>
      </c>
      <c r="BG105" s="293" t="s">
        <v>84</v>
      </c>
      <c r="BH105" s="293"/>
      <c r="BI105" s="293"/>
      <c r="BJ105" s="293"/>
      <c r="BK105" s="293"/>
    </row>
    <row r="106" spans="1:63" ht="13.5" hidden="1" thickBot="1">
      <c r="A106" s="130"/>
      <c r="B106" s="181"/>
      <c r="C106" s="254"/>
      <c r="D106" s="761"/>
      <c r="E106" s="576"/>
      <c r="F106" s="576"/>
      <c r="G106" s="576"/>
      <c r="H106" s="576"/>
      <c r="I106" s="576"/>
      <c r="J106" s="576"/>
      <c r="K106" s="576"/>
      <c r="L106" s="576"/>
      <c r="M106" s="576"/>
      <c r="N106" s="576"/>
      <c r="O106" s="576"/>
      <c r="P106" s="576"/>
      <c r="Q106" s="576"/>
      <c r="R106" s="576"/>
      <c r="S106" s="576"/>
      <c r="T106" s="576"/>
      <c r="U106" s="576"/>
      <c r="V106" s="576"/>
      <c r="W106" s="576"/>
      <c r="X106" s="576"/>
      <c r="Y106" s="576"/>
      <c r="Z106" s="576"/>
      <c r="AA106" s="576"/>
      <c r="AB106" s="576"/>
      <c r="AC106" s="576"/>
      <c r="AD106" s="577"/>
      <c r="AE106" s="577"/>
      <c r="AF106" s="577"/>
      <c r="AG106" s="577"/>
      <c r="AH106" s="577"/>
      <c r="AI106" s="577"/>
      <c r="AJ106" s="577"/>
      <c r="AK106" s="577"/>
      <c r="AL106" s="577"/>
      <c r="AM106" s="577"/>
      <c r="AN106" s="573"/>
      <c r="AO106" s="181"/>
      <c r="AP106" s="87" t="s">
        <v>859</v>
      </c>
      <c r="AT106" s="559" t="str">
        <f t="shared" ca="1" si="17"/>
        <v>AD</v>
      </c>
      <c r="AU106" s="559">
        <f t="shared" si="18"/>
        <v>81</v>
      </c>
      <c r="AV106" s="285" t="str">
        <f t="shared" ca="1" si="15"/>
        <v>AD81</v>
      </c>
      <c r="AW106" s="285">
        <f t="shared" si="2"/>
        <v>8</v>
      </c>
      <c r="AX106" s="285" t="str">
        <f t="shared" ca="1" si="14"/>
        <v>8. Ownership - Operating Costs</v>
      </c>
      <c r="AY106" s="293" t="s">
        <v>1626</v>
      </c>
      <c r="AZ106" s="285" t="s">
        <v>1634</v>
      </c>
      <c r="BA106" s="285">
        <f>$AD$8</f>
        <v>2049</v>
      </c>
      <c r="BB106" s="285" t="str">
        <f t="shared" ca="1" si="16"/>
        <v>8_AD81_Forced_outage_rate_2049</v>
      </c>
      <c r="BC106" s="285" t="s">
        <v>463</v>
      </c>
      <c r="BD106" s="285"/>
      <c r="BE106" s="293" t="s">
        <v>464</v>
      </c>
      <c r="BF106" s="293" t="s">
        <v>84</v>
      </c>
      <c r="BG106" s="293" t="s">
        <v>84</v>
      </c>
      <c r="BH106" s="293"/>
      <c r="BI106" s="293"/>
      <c r="BJ106" s="293"/>
      <c r="BK106" s="293"/>
    </row>
    <row r="107" spans="1:63" ht="13.5" hidden="1" thickBot="1">
      <c r="A107" s="130"/>
      <c r="B107" s="181"/>
      <c r="C107" s="254"/>
      <c r="D107" s="761"/>
      <c r="E107" s="576"/>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7"/>
      <c r="AE107" s="577"/>
      <c r="AF107" s="577"/>
      <c r="AG107" s="577"/>
      <c r="AH107" s="577"/>
      <c r="AI107" s="577"/>
      <c r="AJ107" s="577"/>
      <c r="AK107" s="577"/>
      <c r="AL107" s="577"/>
      <c r="AM107" s="577"/>
      <c r="AN107" s="573"/>
      <c r="AO107" s="181"/>
      <c r="AP107" s="87" t="s">
        <v>859</v>
      </c>
      <c r="AT107" s="559" t="str">
        <f t="shared" ca="1" si="17"/>
        <v>AE</v>
      </c>
      <c r="AU107" s="559">
        <f t="shared" si="18"/>
        <v>81</v>
      </c>
      <c r="AV107" s="285" t="str">
        <f t="shared" ca="1" si="15"/>
        <v>AE81</v>
      </c>
      <c r="AW107" s="285">
        <f t="shared" si="2"/>
        <v>8</v>
      </c>
      <c r="AX107" s="285" t="str">
        <f t="shared" ca="1" si="14"/>
        <v>8. Ownership - Operating Costs</v>
      </c>
      <c r="AY107" s="293" t="s">
        <v>1626</v>
      </c>
      <c r="AZ107" s="285" t="s">
        <v>1634</v>
      </c>
      <c r="BA107" s="285">
        <f>$AE$8</f>
        <v>2050</v>
      </c>
      <c r="BB107" s="285" t="str">
        <f t="shared" ca="1" si="16"/>
        <v>8_AE81_Forced_outage_rate_2050</v>
      </c>
      <c r="BC107" s="285" t="s">
        <v>463</v>
      </c>
      <c r="BD107" s="285"/>
      <c r="BE107" s="293" t="s">
        <v>464</v>
      </c>
      <c r="BF107" s="293" t="s">
        <v>84</v>
      </c>
      <c r="BG107" s="293" t="s">
        <v>84</v>
      </c>
      <c r="BH107" s="293"/>
      <c r="BI107" s="293"/>
      <c r="BJ107" s="293"/>
      <c r="BK107" s="293"/>
    </row>
    <row r="108" spans="1:63" ht="13.5" hidden="1" thickBot="1">
      <c r="A108" s="130"/>
      <c r="B108" s="181"/>
      <c r="C108" s="254"/>
      <c r="D108" s="761"/>
      <c r="E108" s="576"/>
      <c r="F108" s="576"/>
      <c r="G108" s="576"/>
      <c r="H108" s="576"/>
      <c r="I108" s="576"/>
      <c r="J108" s="576"/>
      <c r="K108" s="576"/>
      <c r="L108" s="576"/>
      <c r="M108" s="576"/>
      <c r="N108" s="576"/>
      <c r="O108" s="576"/>
      <c r="P108" s="576"/>
      <c r="Q108" s="576"/>
      <c r="R108" s="576"/>
      <c r="S108" s="576"/>
      <c r="T108" s="576"/>
      <c r="U108" s="576"/>
      <c r="V108" s="576"/>
      <c r="W108" s="576"/>
      <c r="X108" s="576"/>
      <c r="Y108" s="576"/>
      <c r="Z108" s="576"/>
      <c r="AA108" s="576"/>
      <c r="AB108" s="576"/>
      <c r="AC108" s="576"/>
      <c r="AD108" s="577"/>
      <c r="AE108" s="577"/>
      <c r="AF108" s="577"/>
      <c r="AG108" s="577"/>
      <c r="AH108" s="577"/>
      <c r="AI108" s="577"/>
      <c r="AJ108" s="577"/>
      <c r="AK108" s="577"/>
      <c r="AL108" s="577"/>
      <c r="AM108" s="577"/>
      <c r="AN108" s="573"/>
      <c r="AO108" s="181"/>
      <c r="AP108" s="87" t="s">
        <v>859</v>
      </c>
      <c r="AT108" s="559" t="str">
        <f t="shared" ca="1" si="17"/>
        <v>AF</v>
      </c>
      <c r="AU108" s="559">
        <f t="shared" si="18"/>
        <v>81</v>
      </c>
      <c r="AV108" s="285" t="str">
        <f t="shared" ca="1" si="15"/>
        <v>AF81</v>
      </c>
      <c r="AW108" s="285">
        <f t="shared" si="2"/>
        <v>8</v>
      </c>
      <c r="AX108" s="285" t="str">
        <f t="shared" ca="1" si="14"/>
        <v>8. Ownership - Operating Costs</v>
      </c>
      <c r="AY108" s="293" t="s">
        <v>1626</v>
      </c>
      <c r="AZ108" s="285" t="s">
        <v>1634</v>
      </c>
      <c r="BA108" s="285">
        <f>$AF$8</f>
        <v>2051</v>
      </c>
      <c r="BB108" s="285" t="str">
        <f t="shared" ca="1" si="16"/>
        <v>8_AF81_Forced_outage_rate_2051</v>
      </c>
      <c r="BC108" s="285" t="s">
        <v>463</v>
      </c>
      <c r="BD108" s="285"/>
      <c r="BE108" s="293" t="s">
        <v>464</v>
      </c>
      <c r="BF108" s="293" t="s">
        <v>84</v>
      </c>
      <c r="BG108" s="293" t="s">
        <v>84</v>
      </c>
      <c r="BH108" s="293"/>
      <c r="BI108" s="293"/>
      <c r="BJ108" s="293"/>
      <c r="BK108" s="293"/>
    </row>
    <row r="109" spans="1:63" ht="13.5" hidden="1" thickBot="1">
      <c r="A109" s="130"/>
      <c r="B109" s="181"/>
      <c r="C109" s="254"/>
      <c r="D109" s="761"/>
      <c r="E109" s="576"/>
      <c r="F109" s="576"/>
      <c r="G109" s="576"/>
      <c r="H109" s="576"/>
      <c r="I109" s="576"/>
      <c r="J109" s="576"/>
      <c r="K109" s="576"/>
      <c r="L109" s="576"/>
      <c r="M109" s="576"/>
      <c r="N109" s="576"/>
      <c r="O109" s="576"/>
      <c r="P109" s="576"/>
      <c r="Q109" s="576"/>
      <c r="R109" s="576"/>
      <c r="S109" s="576"/>
      <c r="T109" s="576"/>
      <c r="U109" s="576"/>
      <c r="V109" s="576"/>
      <c r="W109" s="576"/>
      <c r="X109" s="576"/>
      <c r="Y109" s="576"/>
      <c r="Z109" s="576"/>
      <c r="AA109" s="576"/>
      <c r="AB109" s="576"/>
      <c r="AC109" s="576"/>
      <c r="AD109" s="577"/>
      <c r="AE109" s="577"/>
      <c r="AF109" s="577"/>
      <c r="AG109" s="577"/>
      <c r="AH109" s="577"/>
      <c r="AI109" s="577"/>
      <c r="AJ109" s="577"/>
      <c r="AK109" s="577"/>
      <c r="AL109" s="577"/>
      <c r="AM109" s="577"/>
      <c r="AN109" s="573"/>
      <c r="AO109" s="181"/>
      <c r="AP109" s="87" t="s">
        <v>859</v>
      </c>
      <c r="AT109" s="559" t="str">
        <f t="shared" ca="1" si="17"/>
        <v>AG</v>
      </c>
      <c r="AU109" s="559">
        <f t="shared" si="18"/>
        <v>81</v>
      </c>
      <c r="AV109" s="285" t="str">
        <f t="shared" ca="1" si="15"/>
        <v>AG81</v>
      </c>
      <c r="AW109" s="285">
        <f t="shared" si="2"/>
        <v>8</v>
      </c>
      <c r="AX109" s="285" t="str">
        <f t="shared" ca="1" si="14"/>
        <v>8. Ownership - Operating Costs</v>
      </c>
      <c r="AY109" s="293" t="s">
        <v>1626</v>
      </c>
      <c r="AZ109" s="285" t="s">
        <v>1634</v>
      </c>
      <c r="BA109" s="285">
        <f>$AG$8</f>
        <v>2052</v>
      </c>
      <c r="BB109" s="285" t="str">
        <f t="shared" ca="1" si="16"/>
        <v>8_AG81_Forced_outage_rate_2052</v>
      </c>
      <c r="BC109" s="285" t="s">
        <v>463</v>
      </c>
      <c r="BD109" s="285"/>
      <c r="BE109" s="293" t="s">
        <v>464</v>
      </c>
      <c r="BF109" s="293" t="s">
        <v>84</v>
      </c>
      <c r="BG109" s="293" t="s">
        <v>84</v>
      </c>
      <c r="BH109" s="293"/>
      <c r="BI109" s="293"/>
      <c r="BJ109" s="293"/>
      <c r="BK109" s="293"/>
    </row>
    <row r="110" spans="1:63" ht="13.5" hidden="1" thickBot="1">
      <c r="A110" s="130"/>
      <c r="B110" s="181"/>
      <c r="C110" s="254"/>
      <c r="D110" s="761"/>
      <c r="E110" s="576"/>
      <c r="F110" s="576"/>
      <c r="G110" s="576"/>
      <c r="H110" s="576"/>
      <c r="I110" s="576"/>
      <c r="J110" s="576"/>
      <c r="K110" s="576"/>
      <c r="L110" s="576"/>
      <c r="M110" s="576"/>
      <c r="N110" s="576"/>
      <c r="O110" s="576"/>
      <c r="P110" s="576"/>
      <c r="Q110" s="576"/>
      <c r="R110" s="576"/>
      <c r="S110" s="576"/>
      <c r="T110" s="576"/>
      <c r="U110" s="576"/>
      <c r="V110" s="576"/>
      <c r="W110" s="576"/>
      <c r="X110" s="576"/>
      <c r="Y110" s="576"/>
      <c r="Z110" s="576"/>
      <c r="AA110" s="576"/>
      <c r="AB110" s="576"/>
      <c r="AC110" s="576"/>
      <c r="AD110" s="577"/>
      <c r="AE110" s="577"/>
      <c r="AF110" s="577"/>
      <c r="AG110" s="577"/>
      <c r="AH110" s="577"/>
      <c r="AI110" s="577"/>
      <c r="AJ110" s="577"/>
      <c r="AK110" s="577"/>
      <c r="AL110" s="577"/>
      <c r="AM110" s="577"/>
      <c r="AN110" s="573"/>
      <c r="AO110" s="181"/>
      <c r="AP110" s="87" t="s">
        <v>859</v>
      </c>
      <c r="AT110" s="559" t="str">
        <f t="shared" ca="1" si="17"/>
        <v>AH</v>
      </c>
      <c r="AU110" s="559">
        <f t="shared" si="18"/>
        <v>81</v>
      </c>
      <c r="AV110" s="285" t="str">
        <f t="shared" ca="1" si="15"/>
        <v>AH81</v>
      </c>
      <c r="AW110" s="285">
        <f t="shared" si="2"/>
        <v>8</v>
      </c>
      <c r="AX110" s="285" t="str">
        <f t="shared" ca="1" si="14"/>
        <v>8. Ownership - Operating Costs</v>
      </c>
      <c r="AY110" s="293" t="s">
        <v>1626</v>
      </c>
      <c r="AZ110" s="285" t="s">
        <v>1634</v>
      </c>
      <c r="BA110" s="285">
        <f>$AH$8</f>
        <v>2053</v>
      </c>
      <c r="BB110" s="285" t="str">
        <f t="shared" ca="1" si="16"/>
        <v>8_AH81_Forced_outage_rate_2053</v>
      </c>
      <c r="BC110" s="285" t="s">
        <v>463</v>
      </c>
      <c r="BD110" s="285"/>
      <c r="BE110" s="293" t="s">
        <v>464</v>
      </c>
      <c r="BF110" s="293" t="s">
        <v>84</v>
      </c>
      <c r="BG110" s="293" t="s">
        <v>84</v>
      </c>
      <c r="BH110" s="293"/>
      <c r="BI110" s="293"/>
      <c r="BJ110" s="293"/>
      <c r="BK110" s="293"/>
    </row>
    <row r="111" spans="1:63" ht="13.5" hidden="1" thickBot="1">
      <c r="A111" s="130"/>
      <c r="B111" s="181"/>
      <c r="C111" s="254"/>
      <c r="D111" s="761"/>
      <c r="E111" s="576"/>
      <c r="F111" s="576"/>
      <c r="G111" s="576"/>
      <c r="H111" s="576"/>
      <c r="I111" s="576"/>
      <c r="J111" s="576"/>
      <c r="K111" s="576"/>
      <c r="L111" s="576"/>
      <c r="M111" s="576"/>
      <c r="N111" s="576"/>
      <c r="O111" s="576"/>
      <c r="P111" s="576"/>
      <c r="Q111" s="576"/>
      <c r="R111" s="576"/>
      <c r="S111" s="576"/>
      <c r="T111" s="576"/>
      <c r="U111" s="576"/>
      <c r="V111" s="576"/>
      <c r="W111" s="576"/>
      <c r="X111" s="576"/>
      <c r="Y111" s="576"/>
      <c r="Z111" s="576"/>
      <c r="AA111" s="576"/>
      <c r="AB111" s="576"/>
      <c r="AC111" s="576"/>
      <c r="AD111" s="577"/>
      <c r="AE111" s="577"/>
      <c r="AF111" s="577"/>
      <c r="AG111" s="577"/>
      <c r="AH111" s="577"/>
      <c r="AI111" s="577"/>
      <c r="AJ111" s="577"/>
      <c r="AK111" s="577"/>
      <c r="AL111" s="577"/>
      <c r="AM111" s="577"/>
      <c r="AN111" s="573"/>
      <c r="AO111" s="181"/>
      <c r="AP111" s="87" t="s">
        <v>859</v>
      </c>
      <c r="AT111" s="559" t="str">
        <f t="shared" ca="1" si="17"/>
        <v>AI</v>
      </c>
      <c r="AU111" s="559">
        <f t="shared" si="18"/>
        <v>81</v>
      </c>
      <c r="AV111" s="285" t="str">
        <f t="shared" ca="1" si="15"/>
        <v>AI81</v>
      </c>
      <c r="AW111" s="285">
        <f t="shared" si="2"/>
        <v>8</v>
      </c>
      <c r="AX111" s="285" t="str">
        <f t="shared" ca="1" si="14"/>
        <v>8. Ownership - Operating Costs</v>
      </c>
      <c r="AY111" s="293" t="s">
        <v>1626</v>
      </c>
      <c r="AZ111" s="285" t="s">
        <v>1634</v>
      </c>
      <c r="BA111" s="285">
        <f>$AI$8</f>
        <v>2054</v>
      </c>
      <c r="BB111" s="285" t="str">
        <f t="shared" ca="1" si="16"/>
        <v>8_AI81_Forced_outage_rate_2054</v>
      </c>
      <c r="BC111" s="285" t="s">
        <v>463</v>
      </c>
      <c r="BD111" s="285"/>
      <c r="BE111" s="293" t="s">
        <v>464</v>
      </c>
      <c r="BF111" s="293" t="s">
        <v>84</v>
      </c>
      <c r="BG111" s="293" t="s">
        <v>84</v>
      </c>
      <c r="BH111" s="293"/>
      <c r="BI111" s="293"/>
      <c r="BJ111" s="293"/>
      <c r="BK111" s="293"/>
    </row>
    <row r="112" spans="1:63" ht="13.5" hidden="1" thickBot="1">
      <c r="A112" s="130"/>
      <c r="B112" s="181"/>
      <c r="C112" s="254"/>
      <c r="D112" s="761"/>
      <c r="E112" s="576"/>
      <c r="F112" s="576"/>
      <c r="G112" s="576"/>
      <c r="H112" s="576"/>
      <c r="I112" s="576"/>
      <c r="J112" s="576"/>
      <c r="K112" s="576"/>
      <c r="L112" s="576"/>
      <c r="M112" s="576"/>
      <c r="N112" s="576"/>
      <c r="O112" s="576"/>
      <c r="P112" s="576"/>
      <c r="Q112" s="576"/>
      <c r="R112" s="576"/>
      <c r="S112" s="576"/>
      <c r="T112" s="576"/>
      <c r="U112" s="576"/>
      <c r="V112" s="576"/>
      <c r="W112" s="576"/>
      <c r="X112" s="576"/>
      <c r="Y112" s="576"/>
      <c r="Z112" s="576"/>
      <c r="AA112" s="576"/>
      <c r="AB112" s="576"/>
      <c r="AC112" s="576"/>
      <c r="AD112" s="577"/>
      <c r="AE112" s="577"/>
      <c r="AF112" s="577"/>
      <c r="AG112" s="577"/>
      <c r="AH112" s="577"/>
      <c r="AI112" s="577"/>
      <c r="AJ112" s="577"/>
      <c r="AK112" s="577"/>
      <c r="AL112" s="577"/>
      <c r="AM112" s="577"/>
      <c r="AN112" s="573"/>
      <c r="AO112" s="181"/>
      <c r="AP112" s="87" t="s">
        <v>859</v>
      </c>
      <c r="AT112" s="559" t="str">
        <f t="shared" ca="1" si="17"/>
        <v>AJ</v>
      </c>
      <c r="AU112" s="559">
        <f t="shared" si="18"/>
        <v>81</v>
      </c>
      <c r="AV112" s="285" t="str">
        <f t="shared" ca="1" si="15"/>
        <v>AJ81</v>
      </c>
      <c r="AW112" s="285">
        <f t="shared" si="2"/>
        <v>8</v>
      </c>
      <c r="AX112" s="285" t="str">
        <f t="shared" ca="1" si="14"/>
        <v>8. Ownership - Operating Costs</v>
      </c>
      <c r="AY112" s="293" t="s">
        <v>1626</v>
      </c>
      <c r="AZ112" s="285" t="s">
        <v>1634</v>
      </c>
      <c r="BA112" s="285">
        <f>$AJ$8</f>
        <v>2055</v>
      </c>
      <c r="BB112" s="285" t="str">
        <f t="shared" ca="1" si="16"/>
        <v>8_AJ81_Forced_outage_rate_2055</v>
      </c>
      <c r="BC112" s="285" t="s">
        <v>463</v>
      </c>
      <c r="BD112" s="285"/>
      <c r="BE112" s="293" t="s">
        <v>464</v>
      </c>
      <c r="BF112" s="293" t="s">
        <v>84</v>
      </c>
      <c r="BG112" s="293" t="s">
        <v>84</v>
      </c>
      <c r="BH112" s="293"/>
      <c r="BI112" s="293"/>
      <c r="BJ112" s="293"/>
      <c r="BK112" s="293"/>
    </row>
    <row r="113" spans="1:63" ht="13.5" hidden="1" thickBot="1">
      <c r="A113" s="130"/>
      <c r="B113" s="181"/>
      <c r="C113" s="254"/>
      <c r="D113" s="761"/>
      <c r="E113" s="576"/>
      <c r="F113" s="576"/>
      <c r="G113" s="576"/>
      <c r="H113" s="576"/>
      <c r="I113" s="576"/>
      <c r="J113" s="576"/>
      <c r="K113" s="576"/>
      <c r="L113" s="576"/>
      <c r="M113" s="576"/>
      <c r="N113" s="576"/>
      <c r="O113" s="576"/>
      <c r="P113" s="576"/>
      <c r="Q113" s="576"/>
      <c r="R113" s="576"/>
      <c r="S113" s="576"/>
      <c r="T113" s="576"/>
      <c r="U113" s="576"/>
      <c r="V113" s="576"/>
      <c r="W113" s="576"/>
      <c r="X113" s="576"/>
      <c r="Y113" s="576"/>
      <c r="Z113" s="576"/>
      <c r="AA113" s="576"/>
      <c r="AB113" s="576"/>
      <c r="AC113" s="576"/>
      <c r="AD113" s="577"/>
      <c r="AE113" s="577"/>
      <c r="AF113" s="577"/>
      <c r="AG113" s="577"/>
      <c r="AH113" s="577"/>
      <c r="AI113" s="577"/>
      <c r="AJ113" s="577"/>
      <c r="AK113" s="577"/>
      <c r="AL113" s="577"/>
      <c r="AM113" s="577"/>
      <c r="AN113" s="573"/>
      <c r="AO113" s="181"/>
      <c r="AP113" s="87" t="s">
        <v>859</v>
      </c>
      <c r="AT113" s="559" t="str">
        <f t="shared" ca="1" si="17"/>
        <v>AK</v>
      </c>
      <c r="AU113" s="559">
        <f t="shared" si="18"/>
        <v>81</v>
      </c>
      <c r="AV113" s="285" t="str">
        <f t="shared" ca="1" si="15"/>
        <v>AK81</v>
      </c>
      <c r="AW113" s="285">
        <f t="shared" si="2"/>
        <v>8</v>
      </c>
      <c r="AX113" s="285" t="str">
        <f t="shared" ca="1" si="14"/>
        <v>8. Ownership - Operating Costs</v>
      </c>
      <c r="AY113" s="293" t="s">
        <v>1626</v>
      </c>
      <c r="AZ113" s="285" t="s">
        <v>1634</v>
      </c>
      <c r="BA113" s="285">
        <f>$AK$8</f>
        <v>2056</v>
      </c>
      <c r="BB113" s="285" t="str">
        <f t="shared" ca="1" si="16"/>
        <v>8_AK81_Forced_outage_rate_2056</v>
      </c>
      <c r="BC113" s="285" t="s">
        <v>463</v>
      </c>
      <c r="BD113" s="285"/>
      <c r="BE113" s="293" t="s">
        <v>464</v>
      </c>
      <c r="BF113" s="293" t="s">
        <v>84</v>
      </c>
      <c r="BG113" s="293" t="s">
        <v>84</v>
      </c>
      <c r="BH113" s="293"/>
      <c r="BI113" s="293"/>
      <c r="BJ113" s="293"/>
      <c r="BK113" s="293"/>
    </row>
    <row r="114" spans="1:63" ht="13.5" hidden="1" thickBot="1">
      <c r="A114" s="130"/>
      <c r="B114" s="181"/>
      <c r="C114" s="254"/>
      <c r="D114" s="761"/>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7"/>
      <c r="AE114" s="577"/>
      <c r="AF114" s="577"/>
      <c r="AG114" s="577"/>
      <c r="AH114" s="577"/>
      <c r="AI114" s="577"/>
      <c r="AJ114" s="577"/>
      <c r="AK114" s="577"/>
      <c r="AL114" s="577"/>
      <c r="AM114" s="577"/>
      <c r="AN114" s="573"/>
      <c r="AO114" s="181"/>
      <c r="AP114" s="87" t="s">
        <v>859</v>
      </c>
      <c r="AT114" s="559" t="str">
        <f t="shared" ca="1" si="17"/>
        <v>AL</v>
      </c>
      <c r="AU114" s="559">
        <f t="shared" si="18"/>
        <v>81</v>
      </c>
      <c r="AV114" s="285" t="str">
        <f t="shared" ca="1" si="15"/>
        <v>AL81</v>
      </c>
      <c r="AW114" s="285">
        <f t="shared" si="2"/>
        <v>8</v>
      </c>
      <c r="AX114" s="285" t="str">
        <f t="shared" ca="1" si="14"/>
        <v>8. Ownership - Operating Costs</v>
      </c>
      <c r="AY114" s="293" t="s">
        <v>1626</v>
      </c>
      <c r="AZ114" s="285" t="s">
        <v>1634</v>
      </c>
      <c r="BA114" s="285">
        <f>$AL$8</f>
        <v>2057</v>
      </c>
      <c r="BB114" s="285" t="str">
        <f t="shared" ca="1" si="16"/>
        <v>8_AL81_Forced_outage_rate_2057</v>
      </c>
      <c r="BC114" s="285" t="s">
        <v>463</v>
      </c>
      <c r="BD114" s="285"/>
      <c r="BE114" s="293" t="s">
        <v>464</v>
      </c>
      <c r="BF114" s="293" t="s">
        <v>84</v>
      </c>
      <c r="BG114" s="293" t="s">
        <v>84</v>
      </c>
      <c r="BH114" s="293"/>
      <c r="BI114" s="293"/>
      <c r="BJ114" s="293"/>
      <c r="BK114" s="293"/>
    </row>
    <row r="115" spans="1:63" ht="13.5" hidden="1" thickBot="1">
      <c r="A115" s="130"/>
      <c r="B115" s="181"/>
      <c r="C115" s="254"/>
      <c r="D115" s="761"/>
      <c r="E115" s="576"/>
      <c r="F115" s="576"/>
      <c r="G115" s="576"/>
      <c r="H115" s="576"/>
      <c r="I115" s="576"/>
      <c r="J115" s="576"/>
      <c r="K115" s="576"/>
      <c r="L115" s="576"/>
      <c r="M115" s="576"/>
      <c r="N115" s="576"/>
      <c r="O115" s="576"/>
      <c r="P115" s="576"/>
      <c r="Q115" s="576"/>
      <c r="R115" s="576"/>
      <c r="S115" s="576"/>
      <c r="T115" s="576"/>
      <c r="U115" s="576"/>
      <c r="V115" s="576"/>
      <c r="W115" s="576"/>
      <c r="X115" s="576"/>
      <c r="Y115" s="576"/>
      <c r="Z115" s="576"/>
      <c r="AA115" s="576"/>
      <c r="AB115" s="576"/>
      <c r="AC115" s="576"/>
      <c r="AD115" s="577"/>
      <c r="AE115" s="577"/>
      <c r="AF115" s="577"/>
      <c r="AG115" s="577"/>
      <c r="AH115" s="577"/>
      <c r="AI115" s="577"/>
      <c r="AJ115" s="577"/>
      <c r="AK115" s="577"/>
      <c r="AL115" s="577"/>
      <c r="AM115" s="577"/>
      <c r="AN115" s="573"/>
      <c r="AO115" s="181"/>
      <c r="AP115" s="87" t="s">
        <v>859</v>
      </c>
      <c r="AT115" s="559" t="str">
        <f t="shared" ca="1" si="17"/>
        <v>AM</v>
      </c>
      <c r="AU115" s="559">
        <f t="shared" si="18"/>
        <v>81</v>
      </c>
      <c r="AV115" s="285" t="str">
        <f t="shared" ca="1" si="15"/>
        <v>AM81</v>
      </c>
      <c r="AW115" s="285">
        <f t="shared" si="2"/>
        <v>8</v>
      </c>
      <c r="AX115" s="285" t="str">
        <f t="shared" ca="1" si="14"/>
        <v>8. Ownership - Operating Costs</v>
      </c>
      <c r="AY115" s="293" t="s">
        <v>1626</v>
      </c>
      <c r="AZ115" s="285" t="s">
        <v>1634</v>
      </c>
      <c r="BA115" s="285">
        <f>$AM$8</f>
        <v>2058</v>
      </c>
      <c r="BB115" s="285" t="str">
        <f t="shared" ca="1" si="16"/>
        <v>8_AM81_Forced_outage_rate_2058</v>
      </c>
      <c r="BC115" s="285" t="s">
        <v>463</v>
      </c>
      <c r="BD115" s="285"/>
      <c r="BE115" s="293" t="s">
        <v>464</v>
      </c>
      <c r="BF115" s="293" t="s">
        <v>84</v>
      </c>
      <c r="BG115" s="293" t="s">
        <v>84</v>
      </c>
      <c r="BH115" s="293"/>
      <c r="BI115" s="293"/>
      <c r="BJ115" s="293"/>
      <c r="BK115" s="293"/>
    </row>
    <row r="116" spans="1:63" ht="13.5" hidden="1" thickBot="1">
      <c r="A116" s="130"/>
      <c r="B116" s="181"/>
      <c r="C116" s="254"/>
      <c r="D116" s="761"/>
      <c r="E116" s="576"/>
      <c r="F116" s="576"/>
      <c r="G116" s="576"/>
      <c r="H116" s="576"/>
      <c r="I116" s="576"/>
      <c r="J116" s="576"/>
      <c r="K116" s="576"/>
      <c r="L116" s="576"/>
      <c r="M116" s="576"/>
      <c r="N116" s="576"/>
      <c r="O116" s="576"/>
      <c r="P116" s="576"/>
      <c r="Q116" s="576"/>
      <c r="R116" s="576"/>
      <c r="S116" s="576"/>
      <c r="T116" s="576"/>
      <c r="U116" s="576"/>
      <c r="V116" s="576"/>
      <c r="W116" s="576"/>
      <c r="X116" s="576"/>
      <c r="Y116" s="576"/>
      <c r="Z116" s="576"/>
      <c r="AA116" s="576"/>
      <c r="AB116" s="576"/>
      <c r="AC116" s="576"/>
      <c r="AD116" s="577"/>
      <c r="AE116" s="577"/>
      <c r="AF116" s="577"/>
      <c r="AG116" s="577"/>
      <c r="AH116" s="577"/>
      <c r="AI116" s="577"/>
      <c r="AJ116" s="577"/>
      <c r="AK116" s="577"/>
      <c r="AL116" s="577"/>
      <c r="AM116" s="577"/>
      <c r="AN116" s="573"/>
      <c r="AO116" s="181"/>
      <c r="AP116" s="574" t="s">
        <v>859</v>
      </c>
      <c r="AQ116" s="574"/>
      <c r="AR116" s="574"/>
      <c r="AS116" s="574"/>
      <c r="AT116" s="575" t="str">
        <f t="shared" ca="1" si="17"/>
        <v>AN</v>
      </c>
      <c r="AU116" s="575">
        <f t="shared" si="18"/>
        <v>81</v>
      </c>
      <c r="AV116" s="484" t="str">
        <f t="shared" ca="1" si="15"/>
        <v>AN81</v>
      </c>
      <c r="AW116" s="484">
        <f t="shared" si="2"/>
        <v>8</v>
      </c>
      <c r="AX116" s="484" t="str">
        <f t="shared" ca="1" si="14"/>
        <v>8. Ownership - Operating Costs</v>
      </c>
      <c r="AY116" s="492" t="s">
        <v>1626</v>
      </c>
      <c r="AZ116" s="484" t="s">
        <v>1634</v>
      </c>
      <c r="BA116" s="484" t="s">
        <v>1572</v>
      </c>
      <c r="BB116" s="484" t="str">
        <f t="shared" ca="1" si="16"/>
        <v>8_AN81_Forced_outage_rate_Additional_Info</v>
      </c>
      <c r="BC116" s="492" t="s">
        <v>255</v>
      </c>
      <c r="BD116" s="492">
        <v>100</v>
      </c>
      <c r="BE116" s="492"/>
      <c r="BF116" s="492" t="s">
        <v>84</v>
      </c>
      <c r="BG116" s="492" t="s">
        <v>84</v>
      </c>
      <c r="BH116" s="293"/>
      <c r="BI116" s="293"/>
      <c r="BJ116" s="293"/>
      <c r="BK116" s="293"/>
    </row>
    <row r="117" spans="1:63" ht="13.5" thickBot="1">
      <c r="A117" s="130">
        <f>+A81+1</f>
        <v>5</v>
      </c>
      <c r="B117" s="181"/>
      <c r="C117" s="254" t="s">
        <v>1635</v>
      </c>
      <c r="D117" s="761" t="s">
        <v>712</v>
      </c>
      <c r="E117" s="548"/>
      <c r="F117" s="548"/>
      <c r="G117" s="548"/>
      <c r="H117" s="548"/>
      <c r="I117" s="548"/>
      <c r="J117" s="548"/>
      <c r="K117" s="548"/>
      <c r="L117" s="548"/>
      <c r="M117" s="548"/>
      <c r="N117" s="548"/>
      <c r="O117" s="548"/>
      <c r="P117" s="548"/>
      <c r="Q117" s="548"/>
      <c r="R117" s="548"/>
      <c r="S117" s="548"/>
      <c r="T117" s="548"/>
      <c r="U117" s="548"/>
      <c r="V117" s="548"/>
      <c r="W117" s="548"/>
      <c r="X117" s="548"/>
      <c r="Y117" s="548"/>
      <c r="Z117" s="548"/>
      <c r="AA117" s="548"/>
      <c r="AB117" s="548"/>
      <c r="AC117" s="548"/>
      <c r="AD117" s="549"/>
      <c r="AE117" s="549"/>
      <c r="AF117" s="549"/>
      <c r="AG117" s="549"/>
      <c r="AH117" s="549"/>
      <c r="AI117" s="549"/>
      <c r="AJ117" s="549"/>
      <c r="AK117" s="549"/>
      <c r="AL117" s="549"/>
      <c r="AM117" s="549"/>
      <c r="AN117" s="370"/>
      <c r="AO117" s="181"/>
      <c r="AR117" s="87" t="s">
        <v>40</v>
      </c>
      <c r="AS117" s="87" t="str">
        <f ca="1">SUBSTITUTE(CELL("address",E117),"$","")</f>
        <v>E117</v>
      </c>
      <c r="AT117" s="386" t="str">
        <f ca="1">CHAR(CODE(AS117))</f>
        <v>E</v>
      </c>
      <c r="AU117" s="386">
        <f>ROW(AS117)</f>
        <v>117</v>
      </c>
      <c r="AV117" s="285" t="str">
        <f ca="1">CONCATENATE(AT117&amp;AU117)</f>
        <v>E117</v>
      </c>
      <c r="AW117" s="285">
        <f t="shared" si="2"/>
        <v>8</v>
      </c>
      <c r="AX117" s="285" t="str">
        <f t="shared" ref="AX117:AX152" ca="1" si="19">MID(CELL("filename",AW117),FIND("]",CELL("filename",AW117))+1,256)</f>
        <v>8. Ownership - Operating Costs</v>
      </c>
      <c r="AY117" s="293" t="s">
        <v>1626</v>
      </c>
      <c r="AZ117" s="285" t="s">
        <v>1636</v>
      </c>
      <c r="BA117" s="285">
        <f>$E$8</f>
        <v>2024</v>
      </c>
      <c r="BB117" s="285" t="str">
        <f ca="1">AW117&amp;"_"&amp;AV117&amp;"_"&amp;AZ117&amp;"_"&amp;BA117</f>
        <v>8_E117_Planned_outage_rate_2024</v>
      </c>
      <c r="BC117" s="285" t="s">
        <v>463</v>
      </c>
      <c r="BD117" s="285"/>
      <c r="BE117" s="293" t="s">
        <v>464</v>
      </c>
      <c r="BF117" s="293" t="s">
        <v>84</v>
      </c>
      <c r="BG117" s="293" t="s">
        <v>84</v>
      </c>
      <c r="BH117" s="293"/>
      <c r="BI117" s="293"/>
      <c r="BJ117" s="293"/>
      <c r="BK117" s="293"/>
    </row>
    <row r="118" spans="1:63" ht="13.5" hidden="1" thickBot="1">
      <c r="A118" s="130"/>
      <c r="B118" s="181"/>
      <c r="C118" s="254"/>
      <c r="D118" s="761"/>
      <c r="E118" s="576"/>
      <c r="F118" s="576"/>
      <c r="G118" s="576"/>
      <c r="H118" s="576"/>
      <c r="I118" s="576"/>
      <c r="J118" s="576"/>
      <c r="K118" s="576"/>
      <c r="L118" s="576"/>
      <c r="M118" s="576"/>
      <c r="N118" s="576"/>
      <c r="O118" s="576"/>
      <c r="P118" s="576"/>
      <c r="Q118" s="576"/>
      <c r="R118" s="576"/>
      <c r="S118" s="576"/>
      <c r="T118" s="576"/>
      <c r="U118" s="576"/>
      <c r="V118" s="576"/>
      <c r="W118" s="576"/>
      <c r="X118" s="576"/>
      <c r="Y118" s="576"/>
      <c r="Z118" s="576"/>
      <c r="AA118" s="576"/>
      <c r="AB118" s="576"/>
      <c r="AC118" s="576"/>
      <c r="AD118" s="577"/>
      <c r="AE118" s="577"/>
      <c r="AF118" s="577"/>
      <c r="AG118" s="577"/>
      <c r="AH118" s="577"/>
      <c r="AI118" s="577"/>
      <c r="AJ118" s="577"/>
      <c r="AK118" s="577"/>
      <c r="AL118" s="577"/>
      <c r="AM118" s="577"/>
      <c r="AN118" s="573"/>
      <c r="AO118" s="181"/>
      <c r="AP118" s="87" t="s">
        <v>859</v>
      </c>
      <c r="AT118" s="559" t="str">
        <f ca="1">IF(AT117="Z","AA",IF(LEN(AT117)=1,CHAR(CODE(AT117)+1),IF(RIGHT(AT117,1)="Z",CHAR(CODE(LEFT(AT117,1))+1),LEFT(AT117,1))&amp;CHAR(65+MOD(CODE(RIGHT(AT117,1))+1-65,26))))</f>
        <v>F</v>
      </c>
      <c r="AU118" s="559">
        <f>AU117</f>
        <v>117</v>
      </c>
      <c r="AV118" s="285" t="str">
        <f t="shared" ref="AV118:AV152" ca="1" si="20">CONCATENATE(AT118&amp;AU118)</f>
        <v>F117</v>
      </c>
      <c r="AW118" s="285">
        <f t="shared" si="2"/>
        <v>8</v>
      </c>
      <c r="AX118" s="285" t="str">
        <f t="shared" ca="1" si="19"/>
        <v>8. Ownership - Operating Costs</v>
      </c>
      <c r="AY118" s="293" t="s">
        <v>1626</v>
      </c>
      <c r="AZ118" s="285" t="s">
        <v>1636</v>
      </c>
      <c r="BA118" s="285">
        <f>$F$8</f>
        <v>2025</v>
      </c>
      <c r="BB118" s="285" t="str">
        <f t="shared" ref="BB118:BB152" ca="1" si="21">AW118&amp;"_"&amp;AV118&amp;"_"&amp;AZ118&amp;"_"&amp;BA118</f>
        <v>8_F117_Planned_outage_rate_2025</v>
      </c>
      <c r="BC118" s="285" t="s">
        <v>463</v>
      </c>
      <c r="BD118" s="285"/>
      <c r="BE118" s="293" t="s">
        <v>464</v>
      </c>
      <c r="BF118" s="293" t="s">
        <v>84</v>
      </c>
      <c r="BG118" s="293" t="s">
        <v>84</v>
      </c>
      <c r="BH118" s="293"/>
      <c r="BI118" s="293"/>
      <c r="BJ118" s="293"/>
      <c r="BK118" s="293"/>
    </row>
    <row r="119" spans="1:63" ht="13.5" hidden="1" thickBot="1">
      <c r="A119" s="130"/>
      <c r="B119" s="181"/>
      <c r="C119" s="254"/>
      <c r="D119" s="761"/>
      <c r="E119" s="576"/>
      <c r="F119" s="576"/>
      <c r="G119" s="576"/>
      <c r="H119" s="576"/>
      <c r="I119" s="576"/>
      <c r="J119" s="576"/>
      <c r="K119" s="576"/>
      <c r="L119" s="576"/>
      <c r="M119" s="576"/>
      <c r="N119" s="576"/>
      <c r="O119" s="576"/>
      <c r="P119" s="576"/>
      <c r="Q119" s="576"/>
      <c r="R119" s="576"/>
      <c r="S119" s="576"/>
      <c r="T119" s="576"/>
      <c r="U119" s="576"/>
      <c r="V119" s="576"/>
      <c r="W119" s="576"/>
      <c r="X119" s="576"/>
      <c r="Y119" s="576"/>
      <c r="Z119" s="576"/>
      <c r="AA119" s="576"/>
      <c r="AB119" s="576"/>
      <c r="AC119" s="576"/>
      <c r="AD119" s="577"/>
      <c r="AE119" s="577"/>
      <c r="AF119" s="577"/>
      <c r="AG119" s="577"/>
      <c r="AH119" s="577"/>
      <c r="AI119" s="577"/>
      <c r="AJ119" s="577"/>
      <c r="AK119" s="577"/>
      <c r="AL119" s="577"/>
      <c r="AM119" s="577"/>
      <c r="AN119" s="573"/>
      <c r="AO119" s="181"/>
      <c r="AP119" s="87" t="s">
        <v>859</v>
      </c>
      <c r="AT119" s="559" t="str">
        <f t="shared" ref="AT119:AT152" ca="1" si="22">IF(AT118="Z","AA",IF(LEN(AT118)=1,CHAR(CODE(AT118)+1),IF(RIGHT(AT118,1)="Z",CHAR(CODE(LEFT(AT118,1))+1),LEFT(AT118,1))&amp;CHAR(65+MOD(CODE(RIGHT(AT118,1))+1-65,26))))</f>
        <v>G</v>
      </c>
      <c r="AU119" s="559">
        <f t="shared" ref="AU119:AU152" si="23">AU118</f>
        <v>117</v>
      </c>
      <c r="AV119" s="285" t="str">
        <f t="shared" ca="1" si="20"/>
        <v>G117</v>
      </c>
      <c r="AW119" s="285">
        <f t="shared" si="2"/>
        <v>8</v>
      </c>
      <c r="AX119" s="285" t="str">
        <f t="shared" ca="1" si="19"/>
        <v>8. Ownership - Operating Costs</v>
      </c>
      <c r="AY119" s="293" t="s">
        <v>1626</v>
      </c>
      <c r="AZ119" s="285" t="s">
        <v>1636</v>
      </c>
      <c r="BA119" s="285">
        <f>$G$8</f>
        <v>2026</v>
      </c>
      <c r="BB119" s="285" t="str">
        <f t="shared" ca="1" si="21"/>
        <v>8_G117_Planned_outage_rate_2026</v>
      </c>
      <c r="BC119" s="285" t="s">
        <v>463</v>
      </c>
      <c r="BD119" s="285"/>
      <c r="BE119" s="293" t="s">
        <v>464</v>
      </c>
      <c r="BF119" s="293" t="s">
        <v>84</v>
      </c>
      <c r="BG119" s="293" t="s">
        <v>84</v>
      </c>
      <c r="BH119" s="293"/>
      <c r="BI119" s="293"/>
      <c r="BJ119" s="293"/>
      <c r="BK119" s="293"/>
    </row>
    <row r="120" spans="1:63" ht="13.5" hidden="1" thickBot="1">
      <c r="A120" s="130"/>
      <c r="B120" s="181"/>
      <c r="C120" s="254"/>
      <c r="D120" s="761"/>
      <c r="E120" s="576"/>
      <c r="F120" s="576"/>
      <c r="G120" s="576"/>
      <c r="H120" s="576"/>
      <c r="I120" s="576"/>
      <c r="J120" s="576"/>
      <c r="K120" s="576"/>
      <c r="L120" s="576"/>
      <c r="M120" s="576"/>
      <c r="N120" s="576"/>
      <c r="O120" s="576"/>
      <c r="P120" s="576"/>
      <c r="Q120" s="576"/>
      <c r="R120" s="576"/>
      <c r="S120" s="576"/>
      <c r="T120" s="576"/>
      <c r="U120" s="576"/>
      <c r="V120" s="576"/>
      <c r="W120" s="576"/>
      <c r="X120" s="576"/>
      <c r="Y120" s="576"/>
      <c r="Z120" s="576"/>
      <c r="AA120" s="576"/>
      <c r="AB120" s="576"/>
      <c r="AC120" s="576"/>
      <c r="AD120" s="577"/>
      <c r="AE120" s="577"/>
      <c r="AF120" s="577"/>
      <c r="AG120" s="577"/>
      <c r="AH120" s="577"/>
      <c r="AI120" s="577"/>
      <c r="AJ120" s="577"/>
      <c r="AK120" s="577"/>
      <c r="AL120" s="577"/>
      <c r="AM120" s="577"/>
      <c r="AN120" s="573"/>
      <c r="AO120" s="181"/>
      <c r="AP120" s="87" t="s">
        <v>859</v>
      </c>
      <c r="AT120" s="559" t="str">
        <f t="shared" ca="1" si="22"/>
        <v>H</v>
      </c>
      <c r="AU120" s="559">
        <f t="shared" si="23"/>
        <v>117</v>
      </c>
      <c r="AV120" s="285" t="str">
        <f t="shared" ca="1" si="20"/>
        <v>H117</v>
      </c>
      <c r="AW120" s="285">
        <f t="shared" si="2"/>
        <v>8</v>
      </c>
      <c r="AX120" s="285" t="str">
        <f t="shared" ca="1" si="19"/>
        <v>8. Ownership - Operating Costs</v>
      </c>
      <c r="AY120" s="293" t="s">
        <v>1626</v>
      </c>
      <c r="AZ120" s="285" t="s">
        <v>1636</v>
      </c>
      <c r="BA120" s="285">
        <f>$H$8</f>
        <v>2027</v>
      </c>
      <c r="BB120" s="285" t="str">
        <f t="shared" ca="1" si="21"/>
        <v>8_H117_Planned_outage_rate_2027</v>
      </c>
      <c r="BC120" s="285" t="s">
        <v>463</v>
      </c>
      <c r="BD120" s="285"/>
      <c r="BE120" s="293" t="s">
        <v>464</v>
      </c>
      <c r="BF120" s="293" t="s">
        <v>84</v>
      </c>
      <c r="BG120" s="293" t="s">
        <v>84</v>
      </c>
      <c r="BH120" s="293"/>
      <c r="BI120" s="293"/>
      <c r="BJ120" s="293"/>
      <c r="BK120" s="293"/>
    </row>
    <row r="121" spans="1:63" ht="13.5" hidden="1" thickBot="1">
      <c r="A121" s="130"/>
      <c r="B121" s="181"/>
      <c r="C121" s="254"/>
      <c r="D121" s="761"/>
      <c r="E121" s="576"/>
      <c r="F121" s="576"/>
      <c r="G121" s="576"/>
      <c r="H121" s="576"/>
      <c r="I121" s="576"/>
      <c r="J121" s="576"/>
      <c r="K121" s="576"/>
      <c r="L121" s="576"/>
      <c r="M121" s="576"/>
      <c r="N121" s="576"/>
      <c r="O121" s="576"/>
      <c r="P121" s="576"/>
      <c r="Q121" s="576"/>
      <c r="R121" s="576"/>
      <c r="S121" s="576"/>
      <c r="T121" s="576"/>
      <c r="U121" s="576"/>
      <c r="V121" s="576"/>
      <c r="W121" s="576"/>
      <c r="X121" s="576"/>
      <c r="Y121" s="576"/>
      <c r="Z121" s="576"/>
      <c r="AA121" s="576"/>
      <c r="AB121" s="576"/>
      <c r="AC121" s="576"/>
      <c r="AD121" s="577"/>
      <c r="AE121" s="577"/>
      <c r="AF121" s="577"/>
      <c r="AG121" s="577"/>
      <c r="AH121" s="577"/>
      <c r="AI121" s="577"/>
      <c r="AJ121" s="577"/>
      <c r="AK121" s="577"/>
      <c r="AL121" s="577"/>
      <c r="AM121" s="577"/>
      <c r="AN121" s="573"/>
      <c r="AO121" s="181"/>
      <c r="AP121" s="87" t="s">
        <v>859</v>
      </c>
      <c r="AT121" s="559" t="str">
        <f t="shared" ca="1" si="22"/>
        <v>I</v>
      </c>
      <c r="AU121" s="559">
        <f t="shared" si="23"/>
        <v>117</v>
      </c>
      <c r="AV121" s="285" t="str">
        <f t="shared" ca="1" si="20"/>
        <v>I117</v>
      </c>
      <c r="AW121" s="285">
        <f t="shared" si="2"/>
        <v>8</v>
      </c>
      <c r="AX121" s="285" t="str">
        <f t="shared" ca="1" si="19"/>
        <v>8. Ownership - Operating Costs</v>
      </c>
      <c r="AY121" s="293" t="s">
        <v>1626</v>
      </c>
      <c r="AZ121" s="285" t="s">
        <v>1636</v>
      </c>
      <c r="BA121" s="285">
        <f>$I$8</f>
        <v>2028</v>
      </c>
      <c r="BB121" s="285" t="str">
        <f t="shared" ca="1" si="21"/>
        <v>8_I117_Planned_outage_rate_2028</v>
      </c>
      <c r="BC121" s="285" t="s">
        <v>463</v>
      </c>
      <c r="BD121" s="285"/>
      <c r="BE121" s="293" t="s">
        <v>464</v>
      </c>
      <c r="BF121" s="293" t="s">
        <v>84</v>
      </c>
      <c r="BG121" s="293" t="s">
        <v>84</v>
      </c>
      <c r="BH121" s="293"/>
      <c r="BI121" s="293"/>
      <c r="BJ121" s="293"/>
      <c r="BK121" s="293"/>
    </row>
    <row r="122" spans="1:63" ht="13.5" hidden="1" thickBot="1">
      <c r="A122" s="130"/>
      <c r="B122" s="181"/>
      <c r="C122" s="254"/>
      <c r="D122" s="761"/>
      <c r="E122" s="576"/>
      <c r="F122" s="576"/>
      <c r="G122" s="576"/>
      <c r="H122" s="576"/>
      <c r="I122" s="576"/>
      <c r="J122" s="576"/>
      <c r="K122" s="576"/>
      <c r="L122" s="576"/>
      <c r="M122" s="576"/>
      <c r="N122" s="576"/>
      <c r="O122" s="576"/>
      <c r="P122" s="576"/>
      <c r="Q122" s="576"/>
      <c r="R122" s="576"/>
      <c r="S122" s="576"/>
      <c r="T122" s="576"/>
      <c r="U122" s="576"/>
      <c r="V122" s="576"/>
      <c r="W122" s="576"/>
      <c r="X122" s="576"/>
      <c r="Y122" s="576"/>
      <c r="Z122" s="576"/>
      <c r="AA122" s="576"/>
      <c r="AB122" s="576"/>
      <c r="AC122" s="576"/>
      <c r="AD122" s="577"/>
      <c r="AE122" s="577"/>
      <c r="AF122" s="577"/>
      <c r="AG122" s="577"/>
      <c r="AH122" s="577"/>
      <c r="AI122" s="577"/>
      <c r="AJ122" s="577"/>
      <c r="AK122" s="577"/>
      <c r="AL122" s="577"/>
      <c r="AM122" s="577"/>
      <c r="AN122" s="573"/>
      <c r="AO122" s="181"/>
      <c r="AP122" s="87" t="s">
        <v>859</v>
      </c>
      <c r="AT122" s="559" t="str">
        <f t="shared" ca="1" si="22"/>
        <v>J</v>
      </c>
      <c r="AU122" s="559">
        <f t="shared" si="23"/>
        <v>117</v>
      </c>
      <c r="AV122" s="285" t="str">
        <f t="shared" ca="1" si="20"/>
        <v>J117</v>
      </c>
      <c r="AW122" s="285">
        <f t="shared" si="2"/>
        <v>8</v>
      </c>
      <c r="AX122" s="285" t="str">
        <f t="shared" ca="1" si="19"/>
        <v>8. Ownership - Operating Costs</v>
      </c>
      <c r="AY122" s="293" t="s">
        <v>1626</v>
      </c>
      <c r="AZ122" s="285" t="s">
        <v>1636</v>
      </c>
      <c r="BA122" s="285">
        <f>$J$8</f>
        <v>2029</v>
      </c>
      <c r="BB122" s="285" t="str">
        <f t="shared" ca="1" si="21"/>
        <v>8_J117_Planned_outage_rate_2029</v>
      </c>
      <c r="BC122" s="285" t="s">
        <v>463</v>
      </c>
      <c r="BD122" s="285"/>
      <c r="BE122" s="293" t="s">
        <v>464</v>
      </c>
      <c r="BF122" s="293" t="s">
        <v>84</v>
      </c>
      <c r="BG122" s="293" t="s">
        <v>84</v>
      </c>
      <c r="BH122" s="293"/>
      <c r="BI122" s="293"/>
      <c r="BJ122" s="293"/>
      <c r="BK122" s="293"/>
    </row>
    <row r="123" spans="1:63" ht="13.5" hidden="1" thickBot="1">
      <c r="A123" s="130"/>
      <c r="B123" s="181"/>
      <c r="C123" s="254"/>
      <c r="D123" s="761"/>
      <c r="E123" s="576"/>
      <c r="F123" s="576"/>
      <c r="G123" s="576"/>
      <c r="H123" s="576"/>
      <c r="I123" s="576"/>
      <c r="J123" s="576"/>
      <c r="K123" s="576"/>
      <c r="L123" s="576"/>
      <c r="M123" s="576"/>
      <c r="N123" s="576"/>
      <c r="O123" s="576"/>
      <c r="P123" s="576"/>
      <c r="Q123" s="576"/>
      <c r="R123" s="576"/>
      <c r="S123" s="576"/>
      <c r="T123" s="576"/>
      <c r="U123" s="576"/>
      <c r="V123" s="576"/>
      <c r="W123" s="576"/>
      <c r="X123" s="576"/>
      <c r="Y123" s="576"/>
      <c r="Z123" s="576"/>
      <c r="AA123" s="576"/>
      <c r="AB123" s="576"/>
      <c r="AC123" s="576"/>
      <c r="AD123" s="577"/>
      <c r="AE123" s="577"/>
      <c r="AF123" s="577"/>
      <c r="AG123" s="577"/>
      <c r="AH123" s="577"/>
      <c r="AI123" s="577"/>
      <c r="AJ123" s="577"/>
      <c r="AK123" s="577"/>
      <c r="AL123" s="577"/>
      <c r="AM123" s="577"/>
      <c r="AN123" s="573"/>
      <c r="AO123" s="181"/>
      <c r="AP123" s="87" t="s">
        <v>859</v>
      </c>
      <c r="AT123" s="559" t="str">
        <f t="shared" ca="1" si="22"/>
        <v>K</v>
      </c>
      <c r="AU123" s="559">
        <f t="shared" si="23"/>
        <v>117</v>
      </c>
      <c r="AV123" s="285" t="str">
        <f t="shared" ca="1" si="20"/>
        <v>K117</v>
      </c>
      <c r="AW123" s="285">
        <f t="shared" si="2"/>
        <v>8</v>
      </c>
      <c r="AX123" s="285" t="str">
        <f t="shared" ca="1" si="19"/>
        <v>8. Ownership - Operating Costs</v>
      </c>
      <c r="AY123" s="293" t="s">
        <v>1626</v>
      </c>
      <c r="AZ123" s="285" t="s">
        <v>1636</v>
      </c>
      <c r="BA123" s="285">
        <f>$K$8</f>
        <v>2030</v>
      </c>
      <c r="BB123" s="285" t="str">
        <f t="shared" ca="1" si="21"/>
        <v>8_K117_Planned_outage_rate_2030</v>
      </c>
      <c r="BC123" s="285" t="s">
        <v>463</v>
      </c>
      <c r="BD123" s="285"/>
      <c r="BE123" s="293" t="s">
        <v>464</v>
      </c>
      <c r="BF123" s="293" t="s">
        <v>84</v>
      </c>
      <c r="BG123" s="293" t="s">
        <v>84</v>
      </c>
      <c r="BH123" s="293"/>
      <c r="BI123" s="293"/>
      <c r="BJ123" s="293"/>
      <c r="BK123" s="293"/>
    </row>
    <row r="124" spans="1:63" ht="13.5" hidden="1" thickBot="1">
      <c r="A124" s="130"/>
      <c r="B124" s="181"/>
      <c r="C124" s="254"/>
      <c r="D124" s="761"/>
      <c r="E124" s="576"/>
      <c r="F124" s="576"/>
      <c r="G124" s="576"/>
      <c r="H124" s="576"/>
      <c r="I124" s="576"/>
      <c r="J124" s="576"/>
      <c r="K124" s="576"/>
      <c r="L124" s="576"/>
      <c r="M124" s="576"/>
      <c r="N124" s="576"/>
      <c r="O124" s="576"/>
      <c r="P124" s="576"/>
      <c r="Q124" s="576"/>
      <c r="R124" s="576"/>
      <c r="S124" s="576"/>
      <c r="T124" s="576"/>
      <c r="U124" s="576"/>
      <c r="V124" s="576"/>
      <c r="W124" s="576"/>
      <c r="X124" s="576"/>
      <c r="Y124" s="576"/>
      <c r="Z124" s="576"/>
      <c r="AA124" s="576"/>
      <c r="AB124" s="576"/>
      <c r="AC124" s="576"/>
      <c r="AD124" s="577"/>
      <c r="AE124" s="577"/>
      <c r="AF124" s="577"/>
      <c r="AG124" s="577"/>
      <c r="AH124" s="577"/>
      <c r="AI124" s="577"/>
      <c r="AJ124" s="577"/>
      <c r="AK124" s="577"/>
      <c r="AL124" s="577"/>
      <c r="AM124" s="577"/>
      <c r="AN124" s="573"/>
      <c r="AO124" s="181"/>
      <c r="AP124" s="87" t="s">
        <v>859</v>
      </c>
      <c r="AT124" s="559" t="str">
        <f t="shared" ca="1" si="22"/>
        <v>L</v>
      </c>
      <c r="AU124" s="559">
        <f t="shared" si="23"/>
        <v>117</v>
      </c>
      <c r="AV124" s="285" t="str">
        <f t="shared" ca="1" si="20"/>
        <v>L117</v>
      </c>
      <c r="AW124" s="285">
        <f t="shared" si="2"/>
        <v>8</v>
      </c>
      <c r="AX124" s="285" t="str">
        <f t="shared" ca="1" si="19"/>
        <v>8. Ownership - Operating Costs</v>
      </c>
      <c r="AY124" s="293" t="s">
        <v>1626</v>
      </c>
      <c r="AZ124" s="285" t="s">
        <v>1636</v>
      </c>
      <c r="BA124" s="285">
        <f>$L$8</f>
        <v>2031</v>
      </c>
      <c r="BB124" s="285" t="str">
        <f t="shared" ca="1" si="21"/>
        <v>8_L117_Planned_outage_rate_2031</v>
      </c>
      <c r="BC124" s="285" t="s">
        <v>463</v>
      </c>
      <c r="BD124" s="285"/>
      <c r="BE124" s="293" t="s">
        <v>464</v>
      </c>
      <c r="BF124" s="293" t="s">
        <v>84</v>
      </c>
      <c r="BG124" s="293" t="s">
        <v>84</v>
      </c>
      <c r="BH124" s="293"/>
      <c r="BI124" s="293"/>
      <c r="BJ124" s="293"/>
      <c r="BK124" s="293"/>
    </row>
    <row r="125" spans="1:63" ht="13.5" hidden="1" thickBot="1">
      <c r="A125" s="130"/>
      <c r="B125" s="181"/>
      <c r="C125" s="254"/>
      <c r="D125" s="761"/>
      <c r="E125" s="576"/>
      <c r="F125" s="576"/>
      <c r="G125" s="576"/>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7"/>
      <c r="AE125" s="577"/>
      <c r="AF125" s="577"/>
      <c r="AG125" s="577"/>
      <c r="AH125" s="577"/>
      <c r="AI125" s="577"/>
      <c r="AJ125" s="577"/>
      <c r="AK125" s="577"/>
      <c r="AL125" s="577"/>
      <c r="AM125" s="577"/>
      <c r="AN125" s="573"/>
      <c r="AO125" s="181"/>
      <c r="AP125" s="87" t="s">
        <v>859</v>
      </c>
      <c r="AT125" s="559" t="str">
        <f t="shared" ca="1" si="22"/>
        <v>M</v>
      </c>
      <c r="AU125" s="559">
        <f t="shared" si="23"/>
        <v>117</v>
      </c>
      <c r="AV125" s="285" t="str">
        <f t="shared" ca="1" si="20"/>
        <v>M117</v>
      </c>
      <c r="AW125" s="285">
        <f t="shared" si="2"/>
        <v>8</v>
      </c>
      <c r="AX125" s="285" t="str">
        <f t="shared" ca="1" si="19"/>
        <v>8. Ownership - Operating Costs</v>
      </c>
      <c r="AY125" s="293" t="s">
        <v>1626</v>
      </c>
      <c r="AZ125" s="285" t="s">
        <v>1636</v>
      </c>
      <c r="BA125" s="285">
        <f>$M$8</f>
        <v>2032</v>
      </c>
      <c r="BB125" s="285" t="str">
        <f t="shared" ca="1" si="21"/>
        <v>8_M117_Planned_outage_rate_2032</v>
      </c>
      <c r="BC125" s="285" t="s">
        <v>463</v>
      </c>
      <c r="BD125" s="285"/>
      <c r="BE125" s="293" t="s">
        <v>464</v>
      </c>
      <c r="BF125" s="293" t="s">
        <v>84</v>
      </c>
      <c r="BG125" s="293" t="s">
        <v>84</v>
      </c>
      <c r="BH125" s="293"/>
      <c r="BI125" s="293"/>
      <c r="BJ125" s="293"/>
      <c r="BK125" s="293"/>
    </row>
    <row r="126" spans="1:63" ht="13.5" hidden="1" thickBot="1">
      <c r="A126" s="130"/>
      <c r="B126" s="181"/>
      <c r="C126" s="254"/>
      <c r="D126" s="761"/>
      <c r="E126" s="576"/>
      <c r="F126" s="576"/>
      <c r="G126" s="576"/>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7"/>
      <c r="AE126" s="577"/>
      <c r="AF126" s="577"/>
      <c r="AG126" s="577"/>
      <c r="AH126" s="577"/>
      <c r="AI126" s="577"/>
      <c r="AJ126" s="577"/>
      <c r="AK126" s="577"/>
      <c r="AL126" s="577"/>
      <c r="AM126" s="577"/>
      <c r="AN126" s="573"/>
      <c r="AO126" s="181"/>
      <c r="AP126" s="87" t="s">
        <v>859</v>
      </c>
      <c r="AT126" s="559" t="str">
        <f t="shared" ca="1" si="22"/>
        <v>N</v>
      </c>
      <c r="AU126" s="559">
        <f t="shared" si="23"/>
        <v>117</v>
      </c>
      <c r="AV126" s="285" t="str">
        <f t="shared" ca="1" si="20"/>
        <v>N117</v>
      </c>
      <c r="AW126" s="285">
        <f t="shared" si="2"/>
        <v>8</v>
      </c>
      <c r="AX126" s="285" t="str">
        <f t="shared" ca="1" si="19"/>
        <v>8. Ownership - Operating Costs</v>
      </c>
      <c r="AY126" s="293" t="s">
        <v>1626</v>
      </c>
      <c r="AZ126" s="285" t="s">
        <v>1636</v>
      </c>
      <c r="BA126" s="285">
        <f>$N$8</f>
        <v>2033</v>
      </c>
      <c r="BB126" s="285" t="str">
        <f t="shared" ca="1" si="21"/>
        <v>8_N117_Planned_outage_rate_2033</v>
      </c>
      <c r="BC126" s="285" t="s">
        <v>463</v>
      </c>
      <c r="BD126" s="285"/>
      <c r="BE126" s="293" t="s">
        <v>464</v>
      </c>
      <c r="BF126" s="293" t="s">
        <v>84</v>
      </c>
      <c r="BG126" s="293" t="s">
        <v>84</v>
      </c>
      <c r="BH126" s="293"/>
      <c r="BI126" s="293"/>
      <c r="BJ126" s="293"/>
      <c r="BK126" s="293"/>
    </row>
    <row r="127" spans="1:63" ht="13.5" hidden="1" thickBot="1">
      <c r="A127" s="130"/>
      <c r="B127" s="181"/>
      <c r="C127" s="254"/>
      <c r="D127" s="761"/>
      <c r="E127" s="576"/>
      <c r="F127" s="576"/>
      <c r="G127" s="576"/>
      <c r="H127" s="576"/>
      <c r="I127" s="576"/>
      <c r="J127" s="576"/>
      <c r="K127" s="576"/>
      <c r="L127" s="576"/>
      <c r="M127" s="576"/>
      <c r="N127" s="576"/>
      <c r="O127" s="576"/>
      <c r="P127" s="576"/>
      <c r="Q127" s="576"/>
      <c r="R127" s="576"/>
      <c r="S127" s="576"/>
      <c r="T127" s="576"/>
      <c r="U127" s="576"/>
      <c r="V127" s="576"/>
      <c r="W127" s="576"/>
      <c r="X127" s="576"/>
      <c r="Y127" s="576"/>
      <c r="Z127" s="576"/>
      <c r="AA127" s="576"/>
      <c r="AB127" s="576"/>
      <c r="AC127" s="576"/>
      <c r="AD127" s="577"/>
      <c r="AE127" s="577"/>
      <c r="AF127" s="577"/>
      <c r="AG127" s="577"/>
      <c r="AH127" s="577"/>
      <c r="AI127" s="577"/>
      <c r="AJ127" s="577"/>
      <c r="AK127" s="577"/>
      <c r="AL127" s="577"/>
      <c r="AM127" s="577"/>
      <c r="AN127" s="573"/>
      <c r="AO127" s="181"/>
      <c r="AP127" s="87" t="s">
        <v>859</v>
      </c>
      <c r="AT127" s="559" t="str">
        <f t="shared" ca="1" si="22"/>
        <v>O</v>
      </c>
      <c r="AU127" s="559">
        <f t="shared" si="23"/>
        <v>117</v>
      </c>
      <c r="AV127" s="285" t="str">
        <f t="shared" ca="1" si="20"/>
        <v>O117</v>
      </c>
      <c r="AW127" s="285">
        <f t="shared" si="2"/>
        <v>8</v>
      </c>
      <c r="AX127" s="285" t="str">
        <f t="shared" ca="1" si="19"/>
        <v>8. Ownership - Operating Costs</v>
      </c>
      <c r="AY127" s="293" t="s">
        <v>1626</v>
      </c>
      <c r="AZ127" s="285" t="s">
        <v>1636</v>
      </c>
      <c r="BA127" s="285">
        <f>$O$8</f>
        <v>2034</v>
      </c>
      <c r="BB127" s="285" t="str">
        <f t="shared" ca="1" si="21"/>
        <v>8_O117_Planned_outage_rate_2034</v>
      </c>
      <c r="BC127" s="285" t="s">
        <v>463</v>
      </c>
      <c r="BD127" s="285"/>
      <c r="BE127" s="293" t="s">
        <v>464</v>
      </c>
      <c r="BF127" s="293" t="s">
        <v>84</v>
      </c>
      <c r="BG127" s="293" t="s">
        <v>84</v>
      </c>
      <c r="BH127" s="293"/>
      <c r="BI127" s="293"/>
      <c r="BJ127" s="293"/>
      <c r="BK127" s="293"/>
    </row>
    <row r="128" spans="1:63" ht="13.5" hidden="1" thickBot="1">
      <c r="A128" s="130"/>
      <c r="B128" s="181"/>
      <c r="C128" s="254"/>
      <c r="D128" s="761"/>
      <c r="E128" s="576"/>
      <c r="F128" s="576"/>
      <c r="G128" s="576"/>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7"/>
      <c r="AE128" s="577"/>
      <c r="AF128" s="577"/>
      <c r="AG128" s="577"/>
      <c r="AH128" s="577"/>
      <c r="AI128" s="577"/>
      <c r="AJ128" s="577"/>
      <c r="AK128" s="577"/>
      <c r="AL128" s="577"/>
      <c r="AM128" s="577"/>
      <c r="AN128" s="573"/>
      <c r="AO128" s="181"/>
      <c r="AP128" s="87" t="s">
        <v>859</v>
      </c>
      <c r="AT128" s="559" t="str">
        <f t="shared" ca="1" si="22"/>
        <v>P</v>
      </c>
      <c r="AU128" s="559">
        <f t="shared" si="23"/>
        <v>117</v>
      </c>
      <c r="AV128" s="285" t="str">
        <f t="shared" ca="1" si="20"/>
        <v>P117</v>
      </c>
      <c r="AW128" s="285">
        <f t="shared" si="2"/>
        <v>8</v>
      </c>
      <c r="AX128" s="285" t="str">
        <f t="shared" ca="1" si="19"/>
        <v>8. Ownership - Operating Costs</v>
      </c>
      <c r="AY128" s="293" t="s">
        <v>1626</v>
      </c>
      <c r="AZ128" s="285" t="s">
        <v>1636</v>
      </c>
      <c r="BA128" s="285">
        <f>$P$8</f>
        <v>2035</v>
      </c>
      <c r="BB128" s="285" t="str">
        <f t="shared" ca="1" si="21"/>
        <v>8_P117_Planned_outage_rate_2035</v>
      </c>
      <c r="BC128" s="285" t="s">
        <v>463</v>
      </c>
      <c r="BD128" s="285"/>
      <c r="BE128" s="293" t="s">
        <v>464</v>
      </c>
      <c r="BF128" s="293" t="s">
        <v>84</v>
      </c>
      <c r="BG128" s="293" t="s">
        <v>84</v>
      </c>
      <c r="BH128" s="293"/>
      <c r="BI128" s="293"/>
      <c r="BJ128" s="293"/>
      <c r="BK128" s="293"/>
    </row>
    <row r="129" spans="1:63" ht="13.5" hidden="1" thickBot="1">
      <c r="A129" s="130"/>
      <c r="B129" s="181"/>
      <c r="C129" s="254"/>
      <c r="D129" s="761"/>
      <c r="E129" s="576"/>
      <c r="F129" s="576"/>
      <c r="G129" s="576"/>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7"/>
      <c r="AE129" s="577"/>
      <c r="AF129" s="577"/>
      <c r="AG129" s="577"/>
      <c r="AH129" s="577"/>
      <c r="AI129" s="577"/>
      <c r="AJ129" s="577"/>
      <c r="AK129" s="577"/>
      <c r="AL129" s="577"/>
      <c r="AM129" s="577"/>
      <c r="AN129" s="573"/>
      <c r="AO129" s="181"/>
      <c r="AP129" s="87" t="s">
        <v>859</v>
      </c>
      <c r="AT129" s="559" t="str">
        <f t="shared" ca="1" si="22"/>
        <v>Q</v>
      </c>
      <c r="AU129" s="559">
        <f t="shared" si="23"/>
        <v>117</v>
      </c>
      <c r="AV129" s="285" t="str">
        <f t="shared" ca="1" si="20"/>
        <v>Q117</v>
      </c>
      <c r="AW129" s="285">
        <f t="shared" si="2"/>
        <v>8</v>
      </c>
      <c r="AX129" s="285" t="str">
        <f t="shared" ca="1" si="19"/>
        <v>8. Ownership - Operating Costs</v>
      </c>
      <c r="AY129" s="293" t="s">
        <v>1626</v>
      </c>
      <c r="AZ129" s="285" t="s">
        <v>1636</v>
      </c>
      <c r="BA129" s="285">
        <f>$Q$8</f>
        <v>2036</v>
      </c>
      <c r="BB129" s="285" t="str">
        <f t="shared" ca="1" si="21"/>
        <v>8_Q117_Planned_outage_rate_2036</v>
      </c>
      <c r="BC129" s="285" t="s">
        <v>463</v>
      </c>
      <c r="BD129" s="285"/>
      <c r="BE129" s="293" t="s">
        <v>464</v>
      </c>
      <c r="BF129" s="293" t="s">
        <v>84</v>
      </c>
      <c r="BG129" s="293" t="s">
        <v>84</v>
      </c>
      <c r="BH129" s="293"/>
      <c r="BI129" s="293"/>
      <c r="BJ129" s="293"/>
      <c r="BK129" s="293"/>
    </row>
    <row r="130" spans="1:63" ht="13.5" hidden="1" thickBot="1">
      <c r="A130" s="130"/>
      <c r="B130" s="181"/>
      <c r="C130" s="254"/>
      <c r="D130" s="761"/>
      <c r="E130" s="576"/>
      <c r="F130" s="576"/>
      <c r="G130" s="576"/>
      <c r="H130" s="576"/>
      <c r="I130" s="576"/>
      <c r="J130" s="576"/>
      <c r="K130" s="576"/>
      <c r="L130" s="576"/>
      <c r="M130" s="576"/>
      <c r="N130" s="576"/>
      <c r="O130" s="576"/>
      <c r="P130" s="576"/>
      <c r="Q130" s="576"/>
      <c r="R130" s="576"/>
      <c r="S130" s="576"/>
      <c r="T130" s="576"/>
      <c r="U130" s="576"/>
      <c r="V130" s="576"/>
      <c r="W130" s="576"/>
      <c r="X130" s="576"/>
      <c r="Y130" s="576"/>
      <c r="Z130" s="576"/>
      <c r="AA130" s="576"/>
      <c r="AB130" s="576"/>
      <c r="AC130" s="576"/>
      <c r="AD130" s="577"/>
      <c r="AE130" s="577"/>
      <c r="AF130" s="577"/>
      <c r="AG130" s="577"/>
      <c r="AH130" s="577"/>
      <c r="AI130" s="577"/>
      <c r="AJ130" s="577"/>
      <c r="AK130" s="577"/>
      <c r="AL130" s="577"/>
      <c r="AM130" s="577"/>
      <c r="AN130" s="573"/>
      <c r="AO130" s="181"/>
      <c r="AP130" s="87" t="s">
        <v>859</v>
      </c>
      <c r="AT130" s="559" t="str">
        <f t="shared" ca="1" si="22"/>
        <v>R</v>
      </c>
      <c r="AU130" s="559">
        <f t="shared" si="23"/>
        <v>117</v>
      </c>
      <c r="AV130" s="285" t="str">
        <f t="shared" ca="1" si="20"/>
        <v>R117</v>
      </c>
      <c r="AW130" s="285">
        <f t="shared" si="2"/>
        <v>8</v>
      </c>
      <c r="AX130" s="285" t="str">
        <f t="shared" ca="1" si="19"/>
        <v>8. Ownership - Operating Costs</v>
      </c>
      <c r="AY130" s="293" t="s">
        <v>1626</v>
      </c>
      <c r="AZ130" s="285" t="s">
        <v>1636</v>
      </c>
      <c r="BA130" s="285">
        <f>$R$8</f>
        <v>2037</v>
      </c>
      <c r="BB130" s="285" t="str">
        <f t="shared" ca="1" si="21"/>
        <v>8_R117_Planned_outage_rate_2037</v>
      </c>
      <c r="BC130" s="285" t="s">
        <v>463</v>
      </c>
      <c r="BD130" s="285"/>
      <c r="BE130" s="293" t="s">
        <v>464</v>
      </c>
      <c r="BF130" s="293" t="s">
        <v>84</v>
      </c>
      <c r="BG130" s="293" t="s">
        <v>84</v>
      </c>
      <c r="BH130" s="293"/>
      <c r="BI130" s="293"/>
      <c r="BJ130" s="293"/>
      <c r="BK130" s="293"/>
    </row>
    <row r="131" spans="1:63" ht="13.5" hidden="1" thickBot="1">
      <c r="A131" s="130"/>
      <c r="B131" s="181"/>
      <c r="C131" s="254"/>
      <c r="D131" s="761"/>
      <c r="E131" s="576"/>
      <c r="F131" s="576"/>
      <c r="G131" s="576"/>
      <c r="H131" s="576"/>
      <c r="I131" s="576"/>
      <c r="J131" s="576"/>
      <c r="K131" s="576"/>
      <c r="L131" s="576"/>
      <c r="M131" s="576"/>
      <c r="N131" s="576"/>
      <c r="O131" s="576"/>
      <c r="P131" s="576"/>
      <c r="Q131" s="576"/>
      <c r="R131" s="576"/>
      <c r="S131" s="576"/>
      <c r="T131" s="576"/>
      <c r="U131" s="576"/>
      <c r="V131" s="576"/>
      <c r="W131" s="576"/>
      <c r="X131" s="576"/>
      <c r="Y131" s="576"/>
      <c r="Z131" s="576"/>
      <c r="AA131" s="576"/>
      <c r="AB131" s="576"/>
      <c r="AC131" s="576"/>
      <c r="AD131" s="577"/>
      <c r="AE131" s="577"/>
      <c r="AF131" s="577"/>
      <c r="AG131" s="577"/>
      <c r="AH131" s="577"/>
      <c r="AI131" s="577"/>
      <c r="AJ131" s="577"/>
      <c r="AK131" s="577"/>
      <c r="AL131" s="577"/>
      <c r="AM131" s="577"/>
      <c r="AN131" s="573"/>
      <c r="AO131" s="181"/>
      <c r="AP131" s="87" t="s">
        <v>859</v>
      </c>
      <c r="AT131" s="559" t="str">
        <f t="shared" ca="1" si="22"/>
        <v>S</v>
      </c>
      <c r="AU131" s="559">
        <f t="shared" si="23"/>
        <v>117</v>
      </c>
      <c r="AV131" s="285" t="str">
        <f t="shared" ca="1" si="20"/>
        <v>S117</v>
      </c>
      <c r="AW131" s="285">
        <f t="shared" si="2"/>
        <v>8</v>
      </c>
      <c r="AX131" s="285" t="str">
        <f t="shared" ca="1" si="19"/>
        <v>8. Ownership - Operating Costs</v>
      </c>
      <c r="AY131" s="293" t="s">
        <v>1626</v>
      </c>
      <c r="AZ131" s="285" t="s">
        <v>1636</v>
      </c>
      <c r="BA131" s="285">
        <f>$S$8</f>
        <v>2038</v>
      </c>
      <c r="BB131" s="285" t="str">
        <f t="shared" ca="1" si="21"/>
        <v>8_S117_Planned_outage_rate_2038</v>
      </c>
      <c r="BC131" s="285" t="s">
        <v>463</v>
      </c>
      <c r="BD131" s="285"/>
      <c r="BE131" s="293" t="s">
        <v>464</v>
      </c>
      <c r="BF131" s="293" t="s">
        <v>84</v>
      </c>
      <c r="BG131" s="293" t="s">
        <v>84</v>
      </c>
      <c r="BH131" s="293"/>
      <c r="BI131" s="293"/>
      <c r="BJ131" s="293"/>
      <c r="BK131" s="293"/>
    </row>
    <row r="132" spans="1:63" ht="13.5" hidden="1" thickBot="1">
      <c r="A132" s="130"/>
      <c r="B132" s="181"/>
      <c r="C132" s="254"/>
      <c r="D132" s="761"/>
      <c r="E132" s="576"/>
      <c r="F132" s="576"/>
      <c r="G132" s="576"/>
      <c r="H132" s="576"/>
      <c r="I132" s="576"/>
      <c r="J132" s="576"/>
      <c r="K132" s="576"/>
      <c r="L132" s="576"/>
      <c r="M132" s="576"/>
      <c r="N132" s="576"/>
      <c r="O132" s="576"/>
      <c r="P132" s="576"/>
      <c r="Q132" s="576"/>
      <c r="R132" s="576"/>
      <c r="S132" s="576"/>
      <c r="T132" s="576"/>
      <c r="U132" s="576"/>
      <c r="V132" s="576"/>
      <c r="W132" s="576"/>
      <c r="X132" s="576"/>
      <c r="Y132" s="576"/>
      <c r="Z132" s="576"/>
      <c r="AA132" s="576"/>
      <c r="AB132" s="576"/>
      <c r="AC132" s="576"/>
      <c r="AD132" s="577"/>
      <c r="AE132" s="577"/>
      <c r="AF132" s="577"/>
      <c r="AG132" s="577"/>
      <c r="AH132" s="577"/>
      <c r="AI132" s="577"/>
      <c r="AJ132" s="577"/>
      <c r="AK132" s="577"/>
      <c r="AL132" s="577"/>
      <c r="AM132" s="577"/>
      <c r="AN132" s="573"/>
      <c r="AO132" s="181"/>
      <c r="AP132" s="87" t="s">
        <v>859</v>
      </c>
      <c r="AT132" s="559" t="str">
        <f t="shared" ca="1" si="22"/>
        <v>T</v>
      </c>
      <c r="AU132" s="559">
        <f t="shared" si="23"/>
        <v>117</v>
      </c>
      <c r="AV132" s="285" t="str">
        <f t="shared" ca="1" si="20"/>
        <v>T117</v>
      </c>
      <c r="AW132" s="285">
        <f t="shared" si="2"/>
        <v>8</v>
      </c>
      <c r="AX132" s="285" t="str">
        <f t="shared" ca="1" si="19"/>
        <v>8. Ownership - Operating Costs</v>
      </c>
      <c r="AY132" s="293" t="s">
        <v>1626</v>
      </c>
      <c r="AZ132" s="285" t="s">
        <v>1636</v>
      </c>
      <c r="BA132" s="285">
        <f>$T$8</f>
        <v>2039</v>
      </c>
      <c r="BB132" s="285" t="str">
        <f t="shared" ca="1" si="21"/>
        <v>8_T117_Planned_outage_rate_2039</v>
      </c>
      <c r="BC132" s="285" t="s">
        <v>463</v>
      </c>
      <c r="BD132" s="285"/>
      <c r="BE132" s="293" t="s">
        <v>464</v>
      </c>
      <c r="BF132" s="293" t="s">
        <v>84</v>
      </c>
      <c r="BG132" s="293" t="s">
        <v>84</v>
      </c>
      <c r="BH132" s="293"/>
      <c r="BI132" s="293"/>
      <c r="BJ132" s="293"/>
      <c r="BK132" s="293"/>
    </row>
    <row r="133" spans="1:63" ht="13.5" hidden="1" thickBot="1">
      <c r="A133" s="130"/>
      <c r="B133" s="181"/>
      <c r="C133" s="254"/>
      <c r="D133" s="761"/>
      <c r="E133" s="576"/>
      <c r="F133" s="576"/>
      <c r="G133" s="576"/>
      <c r="H133" s="576"/>
      <c r="I133" s="576"/>
      <c r="J133" s="576"/>
      <c r="K133" s="576"/>
      <c r="L133" s="576"/>
      <c r="M133" s="576"/>
      <c r="N133" s="576"/>
      <c r="O133" s="576"/>
      <c r="P133" s="576"/>
      <c r="Q133" s="576"/>
      <c r="R133" s="576"/>
      <c r="S133" s="576"/>
      <c r="T133" s="576"/>
      <c r="U133" s="576"/>
      <c r="V133" s="576"/>
      <c r="W133" s="576"/>
      <c r="X133" s="576"/>
      <c r="Y133" s="576"/>
      <c r="Z133" s="576"/>
      <c r="AA133" s="576"/>
      <c r="AB133" s="576"/>
      <c r="AC133" s="576"/>
      <c r="AD133" s="577"/>
      <c r="AE133" s="577"/>
      <c r="AF133" s="577"/>
      <c r="AG133" s="577"/>
      <c r="AH133" s="577"/>
      <c r="AI133" s="577"/>
      <c r="AJ133" s="577"/>
      <c r="AK133" s="577"/>
      <c r="AL133" s="577"/>
      <c r="AM133" s="577"/>
      <c r="AN133" s="573"/>
      <c r="AO133" s="181"/>
      <c r="AP133" s="87" t="s">
        <v>859</v>
      </c>
      <c r="AT133" s="559" t="str">
        <f t="shared" ca="1" si="22"/>
        <v>U</v>
      </c>
      <c r="AU133" s="559">
        <f t="shared" si="23"/>
        <v>117</v>
      </c>
      <c r="AV133" s="285" t="str">
        <f t="shared" ca="1" si="20"/>
        <v>U117</v>
      </c>
      <c r="AW133" s="285">
        <f t="shared" si="2"/>
        <v>8</v>
      </c>
      <c r="AX133" s="285" t="str">
        <f t="shared" ca="1" si="19"/>
        <v>8. Ownership - Operating Costs</v>
      </c>
      <c r="AY133" s="293" t="s">
        <v>1626</v>
      </c>
      <c r="AZ133" s="285" t="s">
        <v>1636</v>
      </c>
      <c r="BA133" s="285">
        <f>$U$8</f>
        <v>2040</v>
      </c>
      <c r="BB133" s="285" t="str">
        <f t="shared" ca="1" si="21"/>
        <v>8_U117_Planned_outage_rate_2040</v>
      </c>
      <c r="BC133" s="285" t="s">
        <v>463</v>
      </c>
      <c r="BD133" s="285"/>
      <c r="BE133" s="293" t="s">
        <v>464</v>
      </c>
      <c r="BF133" s="293" t="s">
        <v>84</v>
      </c>
      <c r="BG133" s="293" t="s">
        <v>84</v>
      </c>
      <c r="BH133" s="293"/>
      <c r="BI133" s="293"/>
      <c r="BJ133" s="293"/>
      <c r="BK133" s="293"/>
    </row>
    <row r="134" spans="1:63" ht="13.5" hidden="1" thickBot="1">
      <c r="A134" s="130"/>
      <c r="B134" s="181"/>
      <c r="C134" s="254"/>
      <c r="D134" s="761"/>
      <c r="E134" s="576"/>
      <c r="F134" s="576"/>
      <c r="G134" s="576"/>
      <c r="H134" s="576"/>
      <c r="I134" s="576"/>
      <c r="J134" s="576"/>
      <c r="K134" s="576"/>
      <c r="L134" s="576"/>
      <c r="M134" s="576"/>
      <c r="N134" s="576"/>
      <c r="O134" s="576"/>
      <c r="P134" s="576"/>
      <c r="Q134" s="576"/>
      <c r="R134" s="576"/>
      <c r="S134" s="576"/>
      <c r="T134" s="576"/>
      <c r="U134" s="576"/>
      <c r="V134" s="576"/>
      <c r="W134" s="576"/>
      <c r="X134" s="576"/>
      <c r="Y134" s="576"/>
      <c r="Z134" s="576"/>
      <c r="AA134" s="576"/>
      <c r="AB134" s="576"/>
      <c r="AC134" s="576"/>
      <c r="AD134" s="577"/>
      <c r="AE134" s="577"/>
      <c r="AF134" s="577"/>
      <c r="AG134" s="577"/>
      <c r="AH134" s="577"/>
      <c r="AI134" s="577"/>
      <c r="AJ134" s="577"/>
      <c r="AK134" s="577"/>
      <c r="AL134" s="577"/>
      <c r="AM134" s="577"/>
      <c r="AN134" s="573"/>
      <c r="AO134" s="181"/>
      <c r="AP134" s="87" t="s">
        <v>859</v>
      </c>
      <c r="AT134" s="559" t="str">
        <f t="shared" ca="1" si="22"/>
        <v>V</v>
      </c>
      <c r="AU134" s="559">
        <f t="shared" si="23"/>
        <v>117</v>
      </c>
      <c r="AV134" s="285" t="str">
        <f t="shared" ca="1" si="20"/>
        <v>V117</v>
      </c>
      <c r="AW134" s="285">
        <f t="shared" si="2"/>
        <v>8</v>
      </c>
      <c r="AX134" s="285" t="str">
        <f t="shared" ca="1" si="19"/>
        <v>8. Ownership - Operating Costs</v>
      </c>
      <c r="AY134" s="293" t="s">
        <v>1626</v>
      </c>
      <c r="AZ134" s="285" t="s">
        <v>1636</v>
      </c>
      <c r="BA134" s="285">
        <f>$V$8</f>
        <v>2041</v>
      </c>
      <c r="BB134" s="285" t="str">
        <f t="shared" ca="1" si="21"/>
        <v>8_V117_Planned_outage_rate_2041</v>
      </c>
      <c r="BC134" s="285" t="s">
        <v>463</v>
      </c>
      <c r="BD134" s="285"/>
      <c r="BE134" s="293" t="s">
        <v>464</v>
      </c>
      <c r="BF134" s="293" t="s">
        <v>84</v>
      </c>
      <c r="BG134" s="293" t="s">
        <v>84</v>
      </c>
      <c r="BH134" s="293"/>
      <c r="BI134" s="293"/>
      <c r="BJ134" s="293"/>
      <c r="BK134" s="293"/>
    </row>
    <row r="135" spans="1:63" ht="13.5" hidden="1" thickBot="1">
      <c r="A135" s="130"/>
      <c r="B135" s="181"/>
      <c r="C135" s="254"/>
      <c r="D135" s="761"/>
      <c r="E135" s="576"/>
      <c r="F135" s="576"/>
      <c r="G135" s="576"/>
      <c r="H135" s="576"/>
      <c r="I135" s="576"/>
      <c r="J135" s="576"/>
      <c r="K135" s="576"/>
      <c r="L135" s="576"/>
      <c r="M135" s="576"/>
      <c r="N135" s="576"/>
      <c r="O135" s="576"/>
      <c r="P135" s="576"/>
      <c r="Q135" s="576"/>
      <c r="R135" s="576"/>
      <c r="S135" s="576"/>
      <c r="T135" s="576"/>
      <c r="U135" s="576"/>
      <c r="V135" s="576"/>
      <c r="W135" s="576"/>
      <c r="X135" s="576"/>
      <c r="Y135" s="576"/>
      <c r="Z135" s="576"/>
      <c r="AA135" s="576"/>
      <c r="AB135" s="576"/>
      <c r="AC135" s="576"/>
      <c r="AD135" s="577"/>
      <c r="AE135" s="577"/>
      <c r="AF135" s="577"/>
      <c r="AG135" s="577"/>
      <c r="AH135" s="577"/>
      <c r="AI135" s="577"/>
      <c r="AJ135" s="577"/>
      <c r="AK135" s="577"/>
      <c r="AL135" s="577"/>
      <c r="AM135" s="577"/>
      <c r="AN135" s="573"/>
      <c r="AO135" s="181"/>
      <c r="AP135" s="87" t="s">
        <v>859</v>
      </c>
      <c r="AT135" s="559" t="str">
        <f t="shared" ca="1" si="22"/>
        <v>W</v>
      </c>
      <c r="AU135" s="559">
        <f t="shared" si="23"/>
        <v>117</v>
      </c>
      <c r="AV135" s="285" t="str">
        <f t="shared" ca="1" si="20"/>
        <v>W117</v>
      </c>
      <c r="AW135" s="285">
        <f t="shared" si="2"/>
        <v>8</v>
      </c>
      <c r="AX135" s="285" t="str">
        <f t="shared" ca="1" si="19"/>
        <v>8. Ownership - Operating Costs</v>
      </c>
      <c r="AY135" s="293" t="s">
        <v>1626</v>
      </c>
      <c r="AZ135" s="285" t="s">
        <v>1636</v>
      </c>
      <c r="BA135" s="285">
        <f>$W$8</f>
        <v>2042</v>
      </c>
      <c r="BB135" s="285" t="str">
        <f t="shared" ca="1" si="21"/>
        <v>8_W117_Planned_outage_rate_2042</v>
      </c>
      <c r="BC135" s="285" t="s">
        <v>463</v>
      </c>
      <c r="BD135" s="285"/>
      <c r="BE135" s="293" t="s">
        <v>464</v>
      </c>
      <c r="BF135" s="293" t="s">
        <v>84</v>
      </c>
      <c r="BG135" s="293" t="s">
        <v>84</v>
      </c>
      <c r="BH135" s="293"/>
      <c r="BI135" s="293"/>
      <c r="BJ135" s="293"/>
      <c r="BK135" s="293"/>
    </row>
    <row r="136" spans="1:63" ht="13.5" hidden="1" thickBot="1">
      <c r="A136" s="130"/>
      <c r="B136" s="181"/>
      <c r="C136" s="254"/>
      <c r="D136" s="761"/>
      <c r="E136" s="576"/>
      <c r="F136" s="576"/>
      <c r="G136" s="576"/>
      <c r="H136" s="576"/>
      <c r="I136" s="576"/>
      <c r="J136" s="576"/>
      <c r="K136" s="576"/>
      <c r="L136" s="576"/>
      <c r="M136" s="576"/>
      <c r="N136" s="576"/>
      <c r="O136" s="576"/>
      <c r="P136" s="576"/>
      <c r="Q136" s="576"/>
      <c r="R136" s="576"/>
      <c r="S136" s="576"/>
      <c r="T136" s="576"/>
      <c r="U136" s="576"/>
      <c r="V136" s="576"/>
      <c r="W136" s="576"/>
      <c r="X136" s="576"/>
      <c r="Y136" s="576"/>
      <c r="Z136" s="576"/>
      <c r="AA136" s="576"/>
      <c r="AB136" s="576"/>
      <c r="AC136" s="576"/>
      <c r="AD136" s="577"/>
      <c r="AE136" s="577"/>
      <c r="AF136" s="577"/>
      <c r="AG136" s="577"/>
      <c r="AH136" s="577"/>
      <c r="AI136" s="577"/>
      <c r="AJ136" s="577"/>
      <c r="AK136" s="577"/>
      <c r="AL136" s="577"/>
      <c r="AM136" s="577"/>
      <c r="AN136" s="573"/>
      <c r="AO136" s="181"/>
      <c r="AP136" s="87" t="s">
        <v>859</v>
      </c>
      <c r="AT136" s="559" t="str">
        <f t="shared" ca="1" si="22"/>
        <v>X</v>
      </c>
      <c r="AU136" s="559">
        <f t="shared" si="23"/>
        <v>117</v>
      </c>
      <c r="AV136" s="285" t="str">
        <f t="shared" ca="1" si="20"/>
        <v>X117</v>
      </c>
      <c r="AW136" s="285">
        <f t="shared" si="2"/>
        <v>8</v>
      </c>
      <c r="AX136" s="285" t="str">
        <f t="shared" ca="1" si="19"/>
        <v>8. Ownership - Operating Costs</v>
      </c>
      <c r="AY136" s="293" t="s">
        <v>1626</v>
      </c>
      <c r="AZ136" s="285" t="s">
        <v>1636</v>
      </c>
      <c r="BA136" s="285">
        <f>$X$8</f>
        <v>2043</v>
      </c>
      <c r="BB136" s="285" t="str">
        <f t="shared" ca="1" si="21"/>
        <v>8_X117_Planned_outage_rate_2043</v>
      </c>
      <c r="BC136" s="285" t="s">
        <v>463</v>
      </c>
      <c r="BD136" s="285"/>
      <c r="BE136" s="293" t="s">
        <v>464</v>
      </c>
      <c r="BF136" s="293" t="s">
        <v>84</v>
      </c>
      <c r="BG136" s="293" t="s">
        <v>84</v>
      </c>
      <c r="BH136" s="293"/>
      <c r="BI136" s="293"/>
      <c r="BJ136" s="293"/>
      <c r="BK136" s="293"/>
    </row>
    <row r="137" spans="1:63" ht="13.5" hidden="1" thickBot="1">
      <c r="A137" s="130"/>
      <c r="B137" s="181"/>
      <c r="C137" s="254"/>
      <c r="D137" s="761"/>
      <c r="E137" s="576"/>
      <c r="F137" s="576"/>
      <c r="G137" s="576"/>
      <c r="H137" s="576"/>
      <c r="I137" s="576"/>
      <c r="J137" s="576"/>
      <c r="K137" s="576"/>
      <c r="L137" s="576"/>
      <c r="M137" s="576"/>
      <c r="N137" s="576"/>
      <c r="O137" s="576"/>
      <c r="P137" s="576"/>
      <c r="Q137" s="576"/>
      <c r="R137" s="576"/>
      <c r="S137" s="576"/>
      <c r="T137" s="576"/>
      <c r="U137" s="576"/>
      <c r="V137" s="576"/>
      <c r="W137" s="576"/>
      <c r="X137" s="576"/>
      <c r="Y137" s="576"/>
      <c r="Z137" s="576"/>
      <c r="AA137" s="576"/>
      <c r="AB137" s="576"/>
      <c r="AC137" s="576"/>
      <c r="AD137" s="577"/>
      <c r="AE137" s="577"/>
      <c r="AF137" s="577"/>
      <c r="AG137" s="577"/>
      <c r="AH137" s="577"/>
      <c r="AI137" s="577"/>
      <c r="AJ137" s="577"/>
      <c r="AK137" s="577"/>
      <c r="AL137" s="577"/>
      <c r="AM137" s="577"/>
      <c r="AN137" s="573"/>
      <c r="AO137" s="181"/>
      <c r="AP137" s="87" t="s">
        <v>859</v>
      </c>
      <c r="AT137" s="559" t="str">
        <f t="shared" ca="1" si="22"/>
        <v>Y</v>
      </c>
      <c r="AU137" s="559">
        <f t="shared" si="23"/>
        <v>117</v>
      </c>
      <c r="AV137" s="285" t="str">
        <f t="shared" ca="1" si="20"/>
        <v>Y117</v>
      </c>
      <c r="AW137" s="285">
        <f t="shared" si="2"/>
        <v>8</v>
      </c>
      <c r="AX137" s="285" t="str">
        <f t="shared" ca="1" si="19"/>
        <v>8. Ownership - Operating Costs</v>
      </c>
      <c r="AY137" s="293" t="s">
        <v>1626</v>
      </c>
      <c r="AZ137" s="285" t="s">
        <v>1636</v>
      </c>
      <c r="BA137" s="285">
        <f>$Y$8</f>
        <v>2044</v>
      </c>
      <c r="BB137" s="285" t="str">
        <f t="shared" ca="1" si="21"/>
        <v>8_Y117_Planned_outage_rate_2044</v>
      </c>
      <c r="BC137" s="285" t="s">
        <v>463</v>
      </c>
      <c r="BD137" s="285"/>
      <c r="BE137" s="293" t="s">
        <v>464</v>
      </c>
      <c r="BF137" s="293" t="s">
        <v>84</v>
      </c>
      <c r="BG137" s="293" t="s">
        <v>84</v>
      </c>
      <c r="BH137" s="293"/>
      <c r="BI137" s="293"/>
      <c r="BJ137" s="293"/>
      <c r="BK137" s="293"/>
    </row>
    <row r="138" spans="1:63" ht="13.5" hidden="1" thickBot="1">
      <c r="A138" s="130"/>
      <c r="B138" s="181"/>
      <c r="C138" s="254"/>
      <c r="D138" s="761"/>
      <c r="E138" s="576"/>
      <c r="F138" s="576"/>
      <c r="G138" s="576"/>
      <c r="H138" s="576"/>
      <c r="I138" s="576"/>
      <c r="J138" s="576"/>
      <c r="K138" s="576"/>
      <c r="L138" s="576"/>
      <c r="M138" s="576"/>
      <c r="N138" s="576"/>
      <c r="O138" s="576"/>
      <c r="P138" s="576"/>
      <c r="Q138" s="576"/>
      <c r="R138" s="576"/>
      <c r="S138" s="576"/>
      <c r="T138" s="576"/>
      <c r="U138" s="576"/>
      <c r="V138" s="576"/>
      <c r="W138" s="576"/>
      <c r="X138" s="576"/>
      <c r="Y138" s="576"/>
      <c r="Z138" s="576"/>
      <c r="AA138" s="576"/>
      <c r="AB138" s="576"/>
      <c r="AC138" s="576"/>
      <c r="AD138" s="577"/>
      <c r="AE138" s="577"/>
      <c r="AF138" s="577"/>
      <c r="AG138" s="577"/>
      <c r="AH138" s="577"/>
      <c r="AI138" s="577"/>
      <c r="AJ138" s="577"/>
      <c r="AK138" s="577"/>
      <c r="AL138" s="577"/>
      <c r="AM138" s="577"/>
      <c r="AN138" s="573"/>
      <c r="AO138" s="181"/>
      <c r="AP138" s="87" t="s">
        <v>859</v>
      </c>
      <c r="AT138" s="559" t="str">
        <f t="shared" ca="1" si="22"/>
        <v>Z</v>
      </c>
      <c r="AU138" s="559">
        <f t="shared" si="23"/>
        <v>117</v>
      </c>
      <c r="AV138" s="285" t="str">
        <f t="shared" ca="1" si="20"/>
        <v>Z117</v>
      </c>
      <c r="AW138" s="285">
        <f t="shared" si="2"/>
        <v>8</v>
      </c>
      <c r="AX138" s="285" t="str">
        <f t="shared" ca="1" si="19"/>
        <v>8. Ownership - Operating Costs</v>
      </c>
      <c r="AY138" s="293" t="s">
        <v>1626</v>
      </c>
      <c r="AZ138" s="285" t="s">
        <v>1636</v>
      </c>
      <c r="BA138" s="285">
        <f>$Z$8</f>
        <v>2045</v>
      </c>
      <c r="BB138" s="285" t="str">
        <f t="shared" ca="1" si="21"/>
        <v>8_Z117_Planned_outage_rate_2045</v>
      </c>
      <c r="BC138" s="285" t="s">
        <v>463</v>
      </c>
      <c r="BD138" s="285"/>
      <c r="BE138" s="293" t="s">
        <v>464</v>
      </c>
      <c r="BF138" s="293" t="s">
        <v>84</v>
      </c>
      <c r="BG138" s="293" t="s">
        <v>84</v>
      </c>
      <c r="BH138" s="293"/>
      <c r="BI138" s="293"/>
      <c r="BJ138" s="293"/>
      <c r="BK138" s="293"/>
    </row>
    <row r="139" spans="1:63" ht="13.5" hidden="1" thickBot="1">
      <c r="A139" s="130"/>
      <c r="B139" s="181"/>
      <c r="C139" s="254"/>
      <c r="D139" s="761"/>
      <c r="E139" s="576"/>
      <c r="F139" s="576"/>
      <c r="G139" s="576"/>
      <c r="H139" s="576"/>
      <c r="I139" s="576"/>
      <c r="J139" s="576"/>
      <c r="K139" s="576"/>
      <c r="L139" s="576"/>
      <c r="M139" s="576"/>
      <c r="N139" s="576"/>
      <c r="O139" s="576"/>
      <c r="P139" s="576"/>
      <c r="Q139" s="576"/>
      <c r="R139" s="576"/>
      <c r="S139" s="576"/>
      <c r="T139" s="576"/>
      <c r="U139" s="576"/>
      <c r="V139" s="576"/>
      <c r="W139" s="576"/>
      <c r="X139" s="576"/>
      <c r="Y139" s="576"/>
      <c r="Z139" s="576"/>
      <c r="AA139" s="576"/>
      <c r="AB139" s="576"/>
      <c r="AC139" s="576"/>
      <c r="AD139" s="577"/>
      <c r="AE139" s="577"/>
      <c r="AF139" s="577"/>
      <c r="AG139" s="577"/>
      <c r="AH139" s="577"/>
      <c r="AI139" s="577"/>
      <c r="AJ139" s="577"/>
      <c r="AK139" s="577"/>
      <c r="AL139" s="577"/>
      <c r="AM139" s="577"/>
      <c r="AN139" s="573"/>
      <c r="AO139" s="181"/>
      <c r="AP139" s="87" t="s">
        <v>859</v>
      </c>
      <c r="AT139" s="559" t="str">
        <f t="shared" ca="1" si="22"/>
        <v>AA</v>
      </c>
      <c r="AU139" s="559">
        <f t="shared" si="23"/>
        <v>117</v>
      </c>
      <c r="AV139" s="285" t="str">
        <f t="shared" ca="1" si="20"/>
        <v>AA117</v>
      </c>
      <c r="AW139" s="285">
        <f t="shared" si="2"/>
        <v>8</v>
      </c>
      <c r="AX139" s="285" t="str">
        <f t="shared" ca="1" si="19"/>
        <v>8. Ownership - Operating Costs</v>
      </c>
      <c r="AY139" s="293" t="s">
        <v>1626</v>
      </c>
      <c r="AZ139" s="285" t="s">
        <v>1636</v>
      </c>
      <c r="BA139" s="285">
        <f>$AA$8</f>
        <v>2046</v>
      </c>
      <c r="BB139" s="285" t="str">
        <f t="shared" ca="1" si="21"/>
        <v>8_AA117_Planned_outage_rate_2046</v>
      </c>
      <c r="BC139" s="285" t="s">
        <v>463</v>
      </c>
      <c r="BD139" s="285"/>
      <c r="BE139" s="293" t="s">
        <v>464</v>
      </c>
      <c r="BF139" s="293" t="s">
        <v>84</v>
      </c>
      <c r="BG139" s="293" t="s">
        <v>84</v>
      </c>
      <c r="BH139" s="293"/>
      <c r="BI139" s="293"/>
      <c r="BJ139" s="293"/>
      <c r="BK139" s="293"/>
    </row>
    <row r="140" spans="1:63" ht="13.5" hidden="1" thickBot="1">
      <c r="A140" s="130"/>
      <c r="B140" s="181"/>
      <c r="C140" s="254"/>
      <c r="D140" s="761"/>
      <c r="E140" s="576"/>
      <c r="F140" s="576"/>
      <c r="G140" s="576"/>
      <c r="H140" s="576"/>
      <c r="I140" s="576"/>
      <c r="J140" s="576"/>
      <c r="K140" s="576"/>
      <c r="L140" s="576"/>
      <c r="M140" s="576"/>
      <c r="N140" s="576"/>
      <c r="O140" s="576"/>
      <c r="P140" s="576"/>
      <c r="Q140" s="576"/>
      <c r="R140" s="576"/>
      <c r="S140" s="576"/>
      <c r="T140" s="576"/>
      <c r="U140" s="576"/>
      <c r="V140" s="576"/>
      <c r="W140" s="576"/>
      <c r="X140" s="576"/>
      <c r="Y140" s="576"/>
      <c r="Z140" s="576"/>
      <c r="AA140" s="576"/>
      <c r="AB140" s="576"/>
      <c r="AC140" s="576"/>
      <c r="AD140" s="577"/>
      <c r="AE140" s="577"/>
      <c r="AF140" s="577"/>
      <c r="AG140" s="577"/>
      <c r="AH140" s="577"/>
      <c r="AI140" s="577"/>
      <c r="AJ140" s="577"/>
      <c r="AK140" s="577"/>
      <c r="AL140" s="577"/>
      <c r="AM140" s="577"/>
      <c r="AN140" s="573"/>
      <c r="AO140" s="181"/>
      <c r="AP140" s="87" t="s">
        <v>859</v>
      </c>
      <c r="AT140" s="559" t="str">
        <f t="shared" ca="1" si="22"/>
        <v>AB</v>
      </c>
      <c r="AU140" s="559">
        <f t="shared" si="23"/>
        <v>117</v>
      </c>
      <c r="AV140" s="285" t="str">
        <f t="shared" ca="1" si="20"/>
        <v>AB117</v>
      </c>
      <c r="AW140" s="285">
        <f t="shared" si="2"/>
        <v>8</v>
      </c>
      <c r="AX140" s="285" t="str">
        <f t="shared" ca="1" si="19"/>
        <v>8. Ownership - Operating Costs</v>
      </c>
      <c r="AY140" s="293" t="s">
        <v>1626</v>
      </c>
      <c r="AZ140" s="285" t="s">
        <v>1636</v>
      </c>
      <c r="BA140" s="285">
        <f>$AB$8</f>
        <v>2047</v>
      </c>
      <c r="BB140" s="285" t="str">
        <f t="shared" ca="1" si="21"/>
        <v>8_AB117_Planned_outage_rate_2047</v>
      </c>
      <c r="BC140" s="285" t="s">
        <v>463</v>
      </c>
      <c r="BD140" s="285"/>
      <c r="BE140" s="293" t="s">
        <v>464</v>
      </c>
      <c r="BF140" s="293" t="s">
        <v>84</v>
      </c>
      <c r="BG140" s="293" t="s">
        <v>84</v>
      </c>
      <c r="BH140" s="293"/>
      <c r="BI140" s="293"/>
      <c r="BJ140" s="293"/>
      <c r="BK140" s="293"/>
    </row>
    <row r="141" spans="1:63" ht="13.5" hidden="1" thickBot="1">
      <c r="A141" s="130"/>
      <c r="B141" s="181"/>
      <c r="C141" s="254"/>
      <c r="D141" s="761"/>
      <c r="E141" s="576"/>
      <c r="F141" s="576"/>
      <c r="G141" s="576"/>
      <c r="H141" s="576"/>
      <c r="I141" s="576"/>
      <c r="J141" s="576"/>
      <c r="K141" s="576"/>
      <c r="L141" s="576"/>
      <c r="M141" s="576"/>
      <c r="N141" s="576"/>
      <c r="O141" s="576"/>
      <c r="P141" s="576"/>
      <c r="Q141" s="576"/>
      <c r="R141" s="576"/>
      <c r="S141" s="576"/>
      <c r="T141" s="576"/>
      <c r="U141" s="576"/>
      <c r="V141" s="576"/>
      <c r="W141" s="576"/>
      <c r="X141" s="576"/>
      <c r="Y141" s="576"/>
      <c r="Z141" s="576"/>
      <c r="AA141" s="576"/>
      <c r="AB141" s="576"/>
      <c r="AC141" s="576"/>
      <c r="AD141" s="577"/>
      <c r="AE141" s="577"/>
      <c r="AF141" s="577"/>
      <c r="AG141" s="577"/>
      <c r="AH141" s="577"/>
      <c r="AI141" s="577"/>
      <c r="AJ141" s="577"/>
      <c r="AK141" s="577"/>
      <c r="AL141" s="577"/>
      <c r="AM141" s="577"/>
      <c r="AN141" s="573"/>
      <c r="AO141" s="181"/>
      <c r="AP141" s="87" t="s">
        <v>859</v>
      </c>
      <c r="AT141" s="559" t="str">
        <f t="shared" ca="1" si="22"/>
        <v>AC</v>
      </c>
      <c r="AU141" s="559">
        <f t="shared" si="23"/>
        <v>117</v>
      </c>
      <c r="AV141" s="285" t="str">
        <f t="shared" ca="1" si="20"/>
        <v>AC117</v>
      </c>
      <c r="AW141" s="285">
        <f t="shared" si="2"/>
        <v>8</v>
      </c>
      <c r="AX141" s="285" t="str">
        <f t="shared" ca="1" si="19"/>
        <v>8. Ownership - Operating Costs</v>
      </c>
      <c r="AY141" s="293" t="s">
        <v>1626</v>
      </c>
      <c r="AZ141" s="285" t="s">
        <v>1636</v>
      </c>
      <c r="BA141" s="285">
        <f>$AC$8</f>
        <v>2048</v>
      </c>
      <c r="BB141" s="285" t="str">
        <f t="shared" ca="1" si="21"/>
        <v>8_AC117_Planned_outage_rate_2048</v>
      </c>
      <c r="BC141" s="285" t="s">
        <v>463</v>
      </c>
      <c r="BD141" s="285"/>
      <c r="BE141" s="293" t="s">
        <v>464</v>
      </c>
      <c r="BF141" s="293" t="s">
        <v>84</v>
      </c>
      <c r="BG141" s="293" t="s">
        <v>84</v>
      </c>
      <c r="BH141" s="293"/>
      <c r="BI141" s="293"/>
      <c r="BJ141" s="293"/>
      <c r="BK141" s="293"/>
    </row>
    <row r="142" spans="1:63" ht="13.5" hidden="1" thickBot="1">
      <c r="A142" s="130"/>
      <c r="B142" s="181"/>
      <c r="C142" s="254"/>
      <c r="D142" s="761"/>
      <c r="E142" s="576"/>
      <c r="F142" s="576"/>
      <c r="G142" s="576"/>
      <c r="H142" s="576"/>
      <c r="I142" s="576"/>
      <c r="J142" s="576"/>
      <c r="K142" s="576"/>
      <c r="L142" s="576"/>
      <c r="M142" s="576"/>
      <c r="N142" s="576"/>
      <c r="O142" s="576"/>
      <c r="P142" s="576"/>
      <c r="Q142" s="576"/>
      <c r="R142" s="576"/>
      <c r="S142" s="576"/>
      <c r="T142" s="576"/>
      <c r="U142" s="576"/>
      <c r="V142" s="576"/>
      <c r="W142" s="576"/>
      <c r="X142" s="576"/>
      <c r="Y142" s="576"/>
      <c r="Z142" s="576"/>
      <c r="AA142" s="576"/>
      <c r="AB142" s="576"/>
      <c r="AC142" s="576"/>
      <c r="AD142" s="577"/>
      <c r="AE142" s="577"/>
      <c r="AF142" s="577"/>
      <c r="AG142" s="577"/>
      <c r="AH142" s="577"/>
      <c r="AI142" s="577"/>
      <c r="AJ142" s="577"/>
      <c r="AK142" s="577"/>
      <c r="AL142" s="577"/>
      <c r="AM142" s="577"/>
      <c r="AN142" s="573"/>
      <c r="AO142" s="181"/>
      <c r="AP142" s="87" t="s">
        <v>859</v>
      </c>
      <c r="AT142" s="559" t="str">
        <f t="shared" ca="1" si="22"/>
        <v>AD</v>
      </c>
      <c r="AU142" s="559">
        <f t="shared" si="23"/>
        <v>117</v>
      </c>
      <c r="AV142" s="285" t="str">
        <f t="shared" ca="1" si="20"/>
        <v>AD117</v>
      </c>
      <c r="AW142" s="285">
        <f t="shared" si="2"/>
        <v>8</v>
      </c>
      <c r="AX142" s="285" t="str">
        <f t="shared" ca="1" si="19"/>
        <v>8. Ownership - Operating Costs</v>
      </c>
      <c r="AY142" s="293" t="s">
        <v>1626</v>
      </c>
      <c r="AZ142" s="285" t="s">
        <v>1636</v>
      </c>
      <c r="BA142" s="285">
        <f>$AD$8</f>
        <v>2049</v>
      </c>
      <c r="BB142" s="285" t="str">
        <f t="shared" ca="1" si="21"/>
        <v>8_AD117_Planned_outage_rate_2049</v>
      </c>
      <c r="BC142" s="285" t="s">
        <v>463</v>
      </c>
      <c r="BD142" s="285"/>
      <c r="BE142" s="293" t="s">
        <v>464</v>
      </c>
      <c r="BF142" s="293" t="s">
        <v>84</v>
      </c>
      <c r="BG142" s="293" t="s">
        <v>84</v>
      </c>
      <c r="BH142" s="293"/>
      <c r="BI142" s="293"/>
      <c r="BJ142" s="293"/>
      <c r="BK142" s="293"/>
    </row>
    <row r="143" spans="1:63" ht="13.5" hidden="1" thickBot="1">
      <c r="A143" s="130"/>
      <c r="B143" s="181"/>
      <c r="C143" s="254"/>
      <c r="D143" s="761"/>
      <c r="E143" s="576"/>
      <c r="F143" s="576"/>
      <c r="G143" s="576"/>
      <c r="H143" s="576"/>
      <c r="I143" s="576"/>
      <c r="J143" s="576"/>
      <c r="K143" s="576"/>
      <c r="L143" s="576"/>
      <c r="M143" s="576"/>
      <c r="N143" s="576"/>
      <c r="O143" s="576"/>
      <c r="P143" s="576"/>
      <c r="Q143" s="576"/>
      <c r="R143" s="576"/>
      <c r="S143" s="576"/>
      <c r="T143" s="576"/>
      <c r="U143" s="576"/>
      <c r="V143" s="576"/>
      <c r="W143" s="576"/>
      <c r="X143" s="576"/>
      <c r="Y143" s="576"/>
      <c r="Z143" s="576"/>
      <c r="AA143" s="576"/>
      <c r="AB143" s="576"/>
      <c r="AC143" s="576"/>
      <c r="AD143" s="577"/>
      <c r="AE143" s="577"/>
      <c r="AF143" s="577"/>
      <c r="AG143" s="577"/>
      <c r="AH143" s="577"/>
      <c r="AI143" s="577"/>
      <c r="AJ143" s="577"/>
      <c r="AK143" s="577"/>
      <c r="AL143" s="577"/>
      <c r="AM143" s="577"/>
      <c r="AN143" s="573"/>
      <c r="AO143" s="181"/>
      <c r="AP143" s="87" t="s">
        <v>859</v>
      </c>
      <c r="AT143" s="559" t="str">
        <f t="shared" ca="1" si="22"/>
        <v>AE</v>
      </c>
      <c r="AU143" s="559">
        <f t="shared" si="23"/>
        <v>117</v>
      </c>
      <c r="AV143" s="285" t="str">
        <f t="shared" ca="1" si="20"/>
        <v>AE117</v>
      </c>
      <c r="AW143" s="285">
        <f t="shared" si="2"/>
        <v>8</v>
      </c>
      <c r="AX143" s="285" t="str">
        <f t="shared" ca="1" si="19"/>
        <v>8. Ownership - Operating Costs</v>
      </c>
      <c r="AY143" s="293" t="s">
        <v>1626</v>
      </c>
      <c r="AZ143" s="285" t="s">
        <v>1636</v>
      </c>
      <c r="BA143" s="285">
        <f>$AE$8</f>
        <v>2050</v>
      </c>
      <c r="BB143" s="285" t="str">
        <f t="shared" ca="1" si="21"/>
        <v>8_AE117_Planned_outage_rate_2050</v>
      </c>
      <c r="BC143" s="285" t="s">
        <v>463</v>
      </c>
      <c r="BD143" s="285"/>
      <c r="BE143" s="293" t="s">
        <v>464</v>
      </c>
      <c r="BF143" s="293" t="s">
        <v>84</v>
      </c>
      <c r="BG143" s="293" t="s">
        <v>84</v>
      </c>
      <c r="BH143" s="293"/>
      <c r="BI143" s="293"/>
      <c r="BJ143" s="293"/>
      <c r="BK143" s="293"/>
    </row>
    <row r="144" spans="1:63" ht="13.5" hidden="1" thickBot="1">
      <c r="A144" s="130"/>
      <c r="B144" s="181"/>
      <c r="C144" s="254"/>
      <c r="D144" s="761"/>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7"/>
      <c r="AE144" s="577"/>
      <c r="AF144" s="577"/>
      <c r="AG144" s="577"/>
      <c r="AH144" s="577"/>
      <c r="AI144" s="577"/>
      <c r="AJ144" s="577"/>
      <c r="AK144" s="577"/>
      <c r="AL144" s="577"/>
      <c r="AM144" s="577"/>
      <c r="AN144" s="573"/>
      <c r="AO144" s="181"/>
      <c r="AP144" s="87" t="s">
        <v>859</v>
      </c>
      <c r="AT144" s="559" t="str">
        <f t="shared" ca="1" si="22"/>
        <v>AF</v>
      </c>
      <c r="AU144" s="559">
        <f t="shared" si="23"/>
        <v>117</v>
      </c>
      <c r="AV144" s="285" t="str">
        <f t="shared" ca="1" si="20"/>
        <v>AF117</v>
      </c>
      <c r="AW144" s="285">
        <f t="shared" si="2"/>
        <v>8</v>
      </c>
      <c r="AX144" s="285" t="str">
        <f t="shared" ca="1" si="19"/>
        <v>8. Ownership - Operating Costs</v>
      </c>
      <c r="AY144" s="293" t="s">
        <v>1626</v>
      </c>
      <c r="AZ144" s="285" t="s">
        <v>1636</v>
      </c>
      <c r="BA144" s="285">
        <f>$AF$8</f>
        <v>2051</v>
      </c>
      <c r="BB144" s="285" t="str">
        <f t="shared" ca="1" si="21"/>
        <v>8_AF117_Planned_outage_rate_2051</v>
      </c>
      <c r="BC144" s="285" t="s">
        <v>463</v>
      </c>
      <c r="BD144" s="285"/>
      <c r="BE144" s="293" t="s">
        <v>464</v>
      </c>
      <c r="BF144" s="293" t="s">
        <v>84</v>
      </c>
      <c r="BG144" s="293" t="s">
        <v>84</v>
      </c>
      <c r="BH144" s="293"/>
      <c r="BI144" s="293"/>
      <c r="BJ144" s="293"/>
      <c r="BK144" s="293"/>
    </row>
    <row r="145" spans="1:63" ht="13.5" hidden="1" thickBot="1">
      <c r="A145" s="130"/>
      <c r="B145" s="181"/>
      <c r="C145" s="254"/>
      <c r="D145" s="761"/>
      <c r="E145" s="576"/>
      <c r="F145" s="576"/>
      <c r="G145" s="576"/>
      <c r="H145" s="576"/>
      <c r="I145" s="576"/>
      <c r="J145" s="576"/>
      <c r="K145" s="576"/>
      <c r="L145" s="576"/>
      <c r="M145" s="576"/>
      <c r="N145" s="576"/>
      <c r="O145" s="576"/>
      <c r="P145" s="576"/>
      <c r="Q145" s="576"/>
      <c r="R145" s="576"/>
      <c r="S145" s="576"/>
      <c r="T145" s="576"/>
      <c r="U145" s="576"/>
      <c r="V145" s="576"/>
      <c r="W145" s="576"/>
      <c r="X145" s="576"/>
      <c r="Y145" s="576"/>
      <c r="Z145" s="576"/>
      <c r="AA145" s="576"/>
      <c r="AB145" s="576"/>
      <c r="AC145" s="576"/>
      <c r="AD145" s="577"/>
      <c r="AE145" s="577"/>
      <c r="AF145" s="577"/>
      <c r="AG145" s="577"/>
      <c r="AH145" s="577"/>
      <c r="AI145" s="577"/>
      <c r="AJ145" s="577"/>
      <c r="AK145" s="577"/>
      <c r="AL145" s="577"/>
      <c r="AM145" s="577"/>
      <c r="AN145" s="573"/>
      <c r="AO145" s="181"/>
      <c r="AP145" s="87" t="s">
        <v>859</v>
      </c>
      <c r="AT145" s="559" t="str">
        <f t="shared" ca="1" si="22"/>
        <v>AG</v>
      </c>
      <c r="AU145" s="559">
        <f t="shared" si="23"/>
        <v>117</v>
      </c>
      <c r="AV145" s="285" t="str">
        <f t="shared" ca="1" si="20"/>
        <v>AG117</v>
      </c>
      <c r="AW145" s="285">
        <f t="shared" si="2"/>
        <v>8</v>
      </c>
      <c r="AX145" s="285" t="str">
        <f t="shared" ca="1" si="19"/>
        <v>8. Ownership - Operating Costs</v>
      </c>
      <c r="AY145" s="293" t="s">
        <v>1626</v>
      </c>
      <c r="AZ145" s="285" t="s">
        <v>1636</v>
      </c>
      <c r="BA145" s="285">
        <f>$AG$8</f>
        <v>2052</v>
      </c>
      <c r="BB145" s="285" t="str">
        <f t="shared" ca="1" si="21"/>
        <v>8_AG117_Planned_outage_rate_2052</v>
      </c>
      <c r="BC145" s="285" t="s">
        <v>463</v>
      </c>
      <c r="BD145" s="285"/>
      <c r="BE145" s="293" t="s">
        <v>464</v>
      </c>
      <c r="BF145" s="293" t="s">
        <v>84</v>
      </c>
      <c r="BG145" s="293" t="s">
        <v>84</v>
      </c>
      <c r="BH145" s="293"/>
      <c r="BI145" s="293"/>
      <c r="BJ145" s="293"/>
      <c r="BK145" s="293"/>
    </row>
    <row r="146" spans="1:63" ht="13.5" hidden="1" thickBot="1">
      <c r="A146" s="130"/>
      <c r="B146" s="181"/>
      <c r="C146" s="254"/>
      <c r="D146" s="761"/>
      <c r="E146" s="576"/>
      <c r="F146" s="576"/>
      <c r="G146" s="576"/>
      <c r="H146" s="576"/>
      <c r="I146" s="576"/>
      <c r="J146" s="576"/>
      <c r="K146" s="576"/>
      <c r="L146" s="576"/>
      <c r="M146" s="576"/>
      <c r="N146" s="576"/>
      <c r="O146" s="576"/>
      <c r="P146" s="576"/>
      <c r="Q146" s="576"/>
      <c r="R146" s="576"/>
      <c r="S146" s="576"/>
      <c r="T146" s="576"/>
      <c r="U146" s="576"/>
      <c r="V146" s="576"/>
      <c r="W146" s="576"/>
      <c r="X146" s="576"/>
      <c r="Y146" s="576"/>
      <c r="Z146" s="576"/>
      <c r="AA146" s="576"/>
      <c r="AB146" s="576"/>
      <c r="AC146" s="576"/>
      <c r="AD146" s="577"/>
      <c r="AE146" s="577"/>
      <c r="AF146" s="577"/>
      <c r="AG146" s="577"/>
      <c r="AH146" s="577"/>
      <c r="AI146" s="577"/>
      <c r="AJ146" s="577"/>
      <c r="AK146" s="577"/>
      <c r="AL146" s="577"/>
      <c r="AM146" s="577"/>
      <c r="AN146" s="573"/>
      <c r="AO146" s="181"/>
      <c r="AP146" s="87" t="s">
        <v>859</v>
      </c>
      <c r="AT146" s="559" t="str">
        <f t="shared" ca="1" si="22"/>
        <v>AH</v>
      </c>
      <c r="AU146" s="559">
        <f t="shared" si="23"/>
        <v>117</v>
      </c>
      <c r="AV146" s="285" t="str">
        <f t="shared" ca="1" si="20"/>
        <v>AH117</v>
      </c>
      <c r="AW146" s="285">
        <f t="shared" si="2"/>
        <v>8</v>
      </c>
      <c r="AX146" s="285" t="str">
        <f t="shared" ca="1" si="19"/>
        <v>8. Ownership - Operating Costs</v>
      </c>
      <c r="AY146" s="293" t="s">
        <v>1626</v>
      </c>
      <c r="AZ146" s="285" t="s">
        <v>1636</v>
      </c>
      <c r="BA146" s="285">
        <f>$AH$8</f>
        <v>2053</v>
      </c>
      <c r="BB146" s="285" t="str">
        <f t="shared" ca="1" si="21"/>
        <v>8_AH117_Planned_outage_rate_2053</v>
      </c>
      <c r="BC146" s="285" t="s">
        <v>463</v>
      </c>
      <c r="BD146" s="285"/>
      <c r="BE146" s="293" t="s">
        <v>464</v>
      </c>
      <c r="BF146" s="293" t="s">
        <v>84</v>
      </c>
      <c r="BG146" s="293" t="s">
        <v>84</v>
      </c>
      <c r="BH146" s="293"/>
      <c r="BI146" s="293"/>
      <c r="BJ146" s="293"/>
      <c r="BK146" s="293"/>
    </row>
    <row r="147" spans="1:63" ht="13.5" hidden="1" thickBot="1">
      <c r="A147" s="130"/>
      <c r="B147" s="181"/>
      <c r="C147" s="254"/>
      <c r="D147" s="761"/>
      <c r="E147" s="576"/>
      <c r="F147" s="576"/>
      <c r="G147" s="576"/>
      <c r="H147" s="576"/>
      <c r="I147" s="576"/>
      <c r="J147" s="576"/>
      <c r="K147" s="576"/>
      <c r="L147" s="576"/>
      <c r="M147" s="576"/>
      <c r="N147" s="576"/>
      <c r="O147" s="576"/>
      <c r="P147" s="576"/>
      <c r="Q147" s="576"/>
      <c r="R147" s="576"/>
      <c r="S147" s="576"/>
      <c r="T147" s="576"/>
      <c r="U147" s="576"/>
      <c r="V147" s="576"/>
      <c r="W147" s="576"/>
      <c r="X147" s="576"/>
      <c r="Y147" s="576"/>
      <c r="Z147" s="576"/>
      <c r="AA147" s="576"/>
      <c r="AB147" s="576"/>
      <c r="AC147" s="576"/>
      <c r="AD147" s="577"/>
      <c r="AE147" s="577"/>
      <c r="AF147" s="577"/>
      <c r="AG147" s="577"/>
      <c r="AH147" s="577"/>
      <c r="AI147" s="577"/>
      <c r="AJ147" s="577"/>
      <c r="AK147" s="577"/>
      <c r="AL147" s="577"/>
      <c r="AM147" s="577"/>
      <c r="AN147" s="573"/>
      <c r="AO147" s="181"/>
      <c r="AP147" s="87" t="s">
        <v>859</v>
      </c>
      <c r="AT147" s="559" t="str">
        <f t="shared" ca="1" si="22"/>
        <v>AI</v>
      </c>
      <c r="AU147" s="559">
        <f t="shared" si="23"/>
        <v>117</v>
      </c>
      <c r="AV147" s="285" t="str">
        <f t="shared" ca="1" si="20"/>
        <v>AI117</v>
      </c>
      <c r="AW147" s="285">
        <f t="shared" si="2"/>
        <v>8</v>
      </c>
      <c r="AX147" s="285" t="str">
        <f t="shared" ca="1" si="19"/>
        <v>8. Ownership - Operating Costs</v>
      </c>
      <c r="AY147" s="293" t="s">
        <v>1626</v>
      </c>
      <c r="AZ147" s="285" t="s">
        <v>1636</v>
      </c>
      <c r="BA147" s="285">
        <f>$AI$8</f>
        <v>2054</v>
      </c>
      <c r="BB147" s="285" t="str">
        <f t="shared" ca="1" si="21"/>
        <v>8_AI117_Planned_outage_rate_2054</v>
      </c>
      <c r="BC147" s="285" t="s">
        <v>463</v>
      </c>
      <c r="BD147" s="285"/>
      <c r="BE147" s="293" t="s">
        <v>464</v>
      </c>
      <c r="BF147" s="293" t="s">
        <v>84</v>
      </c>
      <c r="BG147" s="293" t="s">
        <v>84</v>
      </c>
      <c r="BH147" s="293"/>
      <c r="BI147" s="293"/>
      <c r="BJ147" s="293"/>
      <c r="BK147" s="293"/>
    </row>
    <row r="148" spans="1:63" ht="13.5" hidden="1" thickBot="1">
      <c r="A148" s="130"/>
      <c r="B148" s="181"/>
      <c r="C148" s="254"/>
      <c r="D148" s="761"/>
      <c r="E148" s="576"/>
      <c r="F148" s="576"/>
      <c r="G148" s="576"/>
      <c r="H148" s="576"/>
      <c r="I148" s="576"/>
      <c r="J148" s="576"/>
      <c r="K148" s="576"/>
      <c r="L148" s="576"/>
      <c r="M148" s="576"/>
      <c r="N148" s="576"/>
      <c r="O148" s="576"/>
      <c r="P148" s="576"/>
      <c r="Q148" s="576"/>
      <c r="R148" s="576"/>
      <c r="S148" s="576"/>
      <c r="T148" s="576"/>
      <c r="U148" s="576"/>
      <c r="V148" s="576"/>
      <c r="W148" s="576"/>
      <c r="X148" s="576"/>
      <c r="Y148" s="576"/>
      <c r="Z148" s="576"/>
      <c r="AA148" s="576"/>
      <c r="AB148" s="576"/>
      <c r="AC148" s="576"/>
      <c r="AD148" s="577"/>
      <c r="AE148" s="577"/>
      <c r="AF148" s="577"/>
      <c r="AG148" s="577"/>
      <c r="AH148" s="577"/>
      <c r="AI148" s="577"/>
      <c r="AJ148" s="577"/>
      <c r="AK148" s="577"/>
      <c r="AL148" s="577"/>
      <c r="AM148" s="577"/>
      <c r="AN148" s="573"/>
      <c r="AO148" s="181"/>
      <c r="AP148" s="87" t="s">
        <v>859</v>
      </c>
      <c r="AT148" s="559" t="str">
        <f t="shared" ca="1" si="22"/>
        <v>AJ</v>
      </c>
      <c r="AU148" s="559">
        <f t="shared" si="23"/>
        <v>117</v>
      </c>
      <c r="AV148" s="285" t="str">
        <f t="shared" ca="1" si="20"/>
        <v>AJ117</v>
      </c>
      <c r="AW148" s="285">
        <f t="shared" si="2"/>
        <v>8</v>
      </c>
      <c r="AX148" s="285" t="str">
        <f t="shared" ca="1" si="19"/>
        <v>8. Ownership - Operating Costs</v>
      </c>
      <c r="AY148" s="293" t="s">
        <v>1626</v>
      </c>
      <c r="AZ148" s="285" t="s">
        <v>1636</v>
      </c>
      <c r="BA148" s="285">
        <f>$AJ$8</f>
        <v>2055</v>
      </c>
      <c r="BB148" s="285" t="str">
        <f t="shared" ca="1" si="21"/>
        <v>8_AJ117_Planned_outage_rate_2055</v>
      </c>
      <c r="BC148" s="285" t="s">
        <v>463</v>
      </c>
      <c r="BD148" s="285"/>
      <c r="BE148" s="293" t="s">
        <v>464</v>
      </c>
      <c r="BF148" s="293" t="s">
        <v>84</v>
      </c>
      <c r="BG148" s="293" t="s">
        <v>84</v>
      </c>
      <c r="BH148" s="293"/>
      <c r="BI148" s="293"/>
      <c r="BJ148" s="293"/>
      <c r="BK148" s="293"/>
    </row>
    <row r="149" spans="1:63" ht="13.5" hidden="1" thickBot="1">
      <c r="A149" s="130"/>
      <c r="B149" s="181"/>
      <c r="C149" s="254"/>
      <c r="D149" s="761"/>
      <c r="E149" s="576"/>
      <c r="F149" s="576"/>
      <c r="G149" s="576"/>
      <c r="H149" s="576"/>
      <c r="I149" s="576"/>
      <c r="J149" s="576"/>
      <c r="K149" s="576"/>
      <c r="L149" s="576"/>
      <c r="M149" s="576"/>
      <c r="N149" s="576"/>
      <c r="O149" s="576"/>
      <c r="P149" s="576"/>
      <c r="Q149" s="576"/>
      <c r="R149" s="576"/>
      <c r="S149" s="576"/>
      <c r="T149" s="576"/>
      <c r="U149" s="576"/>
      <c r="V149" s="576"/>
      <c r="W149" s="576"/>
      <c r="X149" s="576"/>
      <c r="Y149" s="576"/>
      <c r="Z149" s="576"/>
      <c r="AA149" s="576"/>
      <c r="AB149" s="576"/>
      <c r="AC149" s="576"/>
      <c r="AD149" s="577"/>
      <c r="AE149" s="577"/>
      <c r="AF149" s="577"/>
      <c r="AG149" s="577"/>
      <c r="AH149" s="577"/>
      <c r="AI149" s="577"/>
      <c r="AJ149" s="577"/>
      <c r="AK149" s="577"/>
      <c r="AL149" s="577"/>
      <c r="AM149" s="577"/>
      <c r="AN149" s="573"/>
      <c r="AO149" s="181"/>
      <c r="AP149" s="87" t="s">
        <v>859</v>
      </c>
      <c r="AT149" s="559" t="str">
        <f t="shared" ca="1" si="22"/>
        <v>AK</v>
      </c>
      <c r="AU149" s="559">
        <f t="shared" si="23"/>
        <v>117</v>
      </c>
      <c r="AV149" s="285" t="str">
        <f t="shared" ca="1" si="20"/>
        <v>AK117</v>
      </c>
      <c r="AW149" s="285">
        <f t="shared" si="2"/>
        <v>8</v>
      </c>
      <c r="AX149" s="285" t="str">
        <f t="shared" ca="1" si="19"/>
        <v>8. Ownership - Operating Costs</v>
      </c>
      <c r="AY149" s="293" t="s">
        <v>1626</v>
      </c>
      <c r="AZ149" s="285" t="s">
        <v>1636</v>
      </c>
      <c r="BA149" s="285">
        <f>$AK$8</f>
        <v>2056</v>
      </c>
      <c r="BB149" s="285" t="str">
        <f t="shared" ca="1" si="21"/>
        <v>8_AK117_Planned_outage_rate_2056</v>
      </c>
      <c r="BC149" s="285" t="s">
        <v>463</v>
      </c>
      <c r="BD149" s="285"/>
      <c r="BE149" s="293" t="s">
        <v>464</v>
      </c>
      <c r="BF149" s="293" t="s">
        <v>84</v>
      </c>
      <c r="BG149" s="293" t="s">
        <v>84</v>
      </c>
      <c r="BH149" s="293"/>
      <c r="BI149" s="293"/>
      <c r="BJ149" s="293"/>
      <c r="BK149" s="293"/>
    </row>
    <row r="150" spans="1:63" ht="13.5" hidden="1" thickBot="1">
      <c r="A150" s="130"/>
      <c r="B150" s="181"/>
      <c r="C150" s="254"/>
      <c r="D150" s="761"/>
      <c r="E150" s="576"/>
      <c r="F150" s="576"/>
      <c r="G150" s="576"/>
      <c r="H150" s="576"/>
      <c r="I150" s="576"/>
      <c r="J150" s="576"/>
      <c r="K150" s="576"/>
      <c r="L150" s="576"/>
      <c r="M150" s="576"/>
      <c r="N150" s="576"/>
      <c r="O150" s="576"/>
      <c r="P150" s="576"/>
      <c r="Q150" s="576"/>
      <c r="R150" s="576"/>
      <c r="S150" s="576"/>
      <c r="T150" s="576"/>
      <c r="U150" s="576"/>
      <c r="V150" s="576"/>
      <c r="W150" s="576"/>
      <c r="X150" s="576"/>
      <c r="Y150" s="576"/>
      <c r="Z150" s="576"/>
      <c r="AA150" s="576"/>
      <c r="AB150" s="576"/>
      <c r="AC150" s="576"/>
      <c r="AD150" s="577"/>
      <c r="AE150" s="577"/>
      <c r="AF150" s="577"/>
      <c r="AG150" s="577"/>
      <c r="AH150" s="577"/>
      <c r="AI150" s="577"/>
      <c r="AJ150" s="577"/>
      <c r="AK150" s="577"/>
      <c r="AL150" s="577"/>
      <c r="AM150" s="577"/>
      <c r="AN150" s="573"/>
      <c r="AO150" s="181"/>
      <c r="AP150" s="87" t="s">
        <v>859</v>
      </c>
      <c r="AT150" s="559" t="str">
        <f t="shared" ca="1" si="22"/>
        <v>AL</v>
      </c>
      <c r="AU150" s="559">
        <f t="shared" si="23"/>
        <v>117</v>
      </c>
      <c r="AV150" s="285" t="str">
        <f t="shared" ca="1" si="20"/>
        <v>AL117</v>
      </c>
      <c r="AW150" s="285">
        <f t="shared" si="2"/>
        <v>8</v>
      </c>
      <c r="AX150" s="285" t="str">
        <f t="shared" ca="1" si="19"/>
        <v>8. Ownership - Operating Costs</v>
      </c>
      <c r="AY150" s="293" t="s">
        <v>1626</v>
      </c>
      <c r="AZ150" s="285" t="s">
        <v>1636</v>
      </c>
      <c r="BA150" s="285">
        <f>$AL$8</f>
        <v>2057</v>
      </c>
      <c r="BB150" s="285" t="str">
        <f t="shared" ca="1" si="21"/>
        <v>8_AL117_Planned_outage_rate_2057</v>
      </c>
      <c r="BC150" s="285" t="s">
        <v>463</v>
      </c>
      <c r="BD150" s="285"/>
      <c r="BE150" s="293" t="s">
        <v>464</v>
      </c>
      <c r="BF150" s="293" t="s">
        <v>84</v>
      </c>
      <c r="BG150" s="293" t="s">
        <v>84</v>
      </c>
      <c r="BH150" s="293"/>
      <c r="BI150" s="293"/>
      <c r="BJ150" s="293"/>
      <c r="BK150" s="293"/>
    </row>
    <row r="151" spans="1:63" ht="13.5" hidden="1" thickBot="1">
      <c r="A151" s="130"/>
      <c r="B151" s="181"/>
      <c r="C151" s="254"/>
      <c r="D151" s="761"/>
      <c r="E151" s="576"/>
      <c r="F151" s="576"/>
      <c r="G151" s="576"/>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7"/>
      <c r="AE151" s="577"/>
      <c r="AF151" s="577"/>
      <c r="AG151" s="577"/>
      <c r="AH151" s="577"/>
      <c r="AI151" s="577"/>
      <c r="AJ151" s="577"/>
      <c r="AK151" s="577"/>
      <c r="AL151" s="577"/>
      <c r="AM151" s="577"/>
      <c r="AN151" s="573"/>
      <c r="AO151" s="181"/>
      <c r="AP151" s="87" t="s">
        <v>859</v>
      </c>
      <c r="AT151" s="559" t="str">
        <f t="shared" ca="1" si="22"/>
        <v>AM</v>
      </c>
      <c r="AU151" s="559">
        <f t="shared" si="23"/>
        <v>117</v>
      </c>
      <c r="AV151" s="285" t="str">
        <f t="shared" ca="1" si="20"/>
        <v>AM117</v>
      </c>
      <c r="AW151" s="285">
        <f t="shared" si="2"/>
        <v>8</v>
      </c>
      <c r="AX151" s="285" t="str">
        <f t="shared" ca="1" si="19"/>
        <v>8. Ownership - Operating Costs</v>
      </c>
      <c r="AY151" s="293" t="s">
        <v>1626</v>
      </c>
      <c r="AZ151" s="285" t="s">
        <v>1636</v>
      </c>
      <c r="BA151" s="285">
        <f>$AM$8</f>
        <v>2058</v>
      </c>
      <c r="BB151" s="285" t="str">
        <f t="shared" ca="1" si="21"/>
        <v>8_AM117_Planned_outage_rate_2058</v>
      </c>
      <c r="BC151" s="285" t="s">
        <v>463</v>
      </c>
      <c r="BD151" s="285"/>
      <c r="BE151" s="293" t="s">
        <v>464</v>
      </c>
      <c r="BF151" s="293" t="s">
        <v>84</v>
      </c>
      <c r="BG151" s="293" t="s">
        <v>84</v>
      </c>
      <c r="BH151" s="293"/>
      <c r="BI151" s="293"/>
      <c r="BJ151" s="293"/>
      <c r="BK151" s="293"/>
    </row>
    <row r="152" spans="1:63" ht="13.5" hidden="1" thickBot="1">
      <c r="A152" s="130"/>
      <c r="B152" s="181"/>
      <c r="C152" s="254"/>
      <c r="D152" s="761"/>
      <c r="E152" s="576"/>
      <c r="F152" s="576"/>
      <c r="G152" s="576"/>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7"/>
      <c r="AE152" s="577"/>
      <c r="AF152" s="577"/>
      <c r="AG152" s="577"/>
      <c r="AH152" s="577"/>
      <c r="AI152" s="577"/>
      <c r="AJ152" s="577"/>
      <c r="AK152" s="577"/>
      <c r="AL152" s="577"/>
      <c r="AM152" s="577"/>
      <c r="AN152" s="573"/>
      <c r="AO152" s="181"/>
      <c r="AP152" s="574" t="s">
        <v>859</v>
      </c>
      <c r="AQ152" s="574"/>
      <c r="AR152" s="574"/>
      <c r="AS152" s="574"/>
      <c r="AT152" s="575" t="str">
        <f t="shared" ca="1" si="22"/>
        <v>AN</v>
      </c>
      <c r="AU152" s="575">
        <f t="shared" si="23"/>
        <v>117</v>
      </c>
      <c r="AV152" s="484" t="str">
        <f t="shared" ca="1" si="20"/>
        <v>AN117</v>
      </c>
      <c r="AW152" s="484">
        <f t="shared" si="2"/>
        <v>8</v>
      </c>
      <c r="AX152" s="484" t="str">
        <f t="shared" ca="1" si="19"/>
        <v>8. Ownership - Operating Costs</v>
      </c>
      <c r="AY152" s="492" t="s">
        <v>1626</v>
      </c>
      <c r="AZ152" s="484" t="s">
        <v>1636</v>
      </c>
      <c r="BA152" s="484" t="s">
        <v>1572</v>
      </c>
      <c r="BB152" s="484" t="str">
        <f t="shared" ca="1" si="21"/>
        <v>8_AN117_Planned_outage_rate_Additional_Info</v>
      </c>
      <c r="BC152" s="492" t="s">
        <v>255</v>
      </c>
      <c r="BD152" s="492">
        <v>100</v>
      </c>
      <c r="BE152" s="492"/>
      <c r="BF152" s="492" t="s">
        <v>84</v>
      </c>
      <c r="BG152" s="492" t="s">
        <v>84</v>
      </c>
      <c r="BH152" s="293"/>
      <c r="BI152" s="293"/>
      <c r="BJ152" s="293"/>
      <c r="BK152" s="293"/>
    </row>
    <row r="153" spans="1:63" ht="13.5" thickBot="1">
      <c r="A153" s="130">
        <f>+A117+1</f>
        <v>6</v>
      </c>
      <c r="B153" s="181"/>
      <c r="C153" s="254" t="s">
        <v>1637</v>
      </c>
      <c r="D153" s="761" t="s">
        <v>712</v>
      </c>
      <c r="E153" s="548"/>
      <c r="F153" s="548"/>
      <c r="G153" s="548"/>
      <c r="H153" s="548"/>
      <c r="I153" s="548"/>
      <c r="J153" s="548"/>
      <c r="K153" s="548"/>
      <c r="L153" s="548"/>
      <c r="M153" s="548"/>
      <c r="N153" s="548"/>
      <c r="O153" s="548"/>
      <c r="P153" s="548"/>
      <c r="Q153" s="548"/>
      <c r="R153" s="548"/>
      <c r="S153" s="548"/>
      <c r="T153" s="548"/>
      <c r="U153" s="548"/>
      <c r="V153" s="548"/>
      <c r="W153" s="548"/>
      <c r="X153" s="548"/>
      <c r="Y153" s="548"/>
      <c r="Z153" s="548"/>
      <c r="AA153" s="548"/>
      <c r="AB153" s="548"/>
      <c r="AC153" s="548"/>
      <c r="AD153" s="549"/>
      <c r="AE153" s="549"/>
      <c r="AF153" s="549"/>
      <c r="AG153" s="549"/>
      <c r="AH153" s="549"/>
      <c r="AI153" s="549"/>
      <c r="AJ153" s="549"/>
      <c r="AK153" s="549"/>
      <c r="AL153" s="549"/>
      <c r="AM153" s="549"/>
      <c r="AN153" s="370"/>
      <c r="AO153" s="181"/>
      <c r="AR153" s="87" t="s">
        <v>40</v>
      </c>
      <c r="AS153" s="87" t="str">
        <f ca="1">SUBSTITUTE(CELL("address",E153),"$","")</f>
        <v>E153</v>
      </c>
      <c r="AT153" s="386" t="str">
        <f ca="1">CHAR(CODE(AS153))</f>
        <v>E</v>
      </c>
      <c r="AU153" s="386">
        <f>ROW(AS153)</f>
        <v>153</v>
      </c>
      <c r="AV153" s="285" t="str">
        <f ca="1">CONCATENATE(AT153&amp;AU153)</f>
        <v>E153</v>
      </c>
      <c r="AW153" s="285">
        <f t="shared" si="2"/>
        <v>8</v>
      </c>
      <c r="AX153" s="285" t="str">
        <f t="shared" ref="AX153:AX188" ca="1" si="24">MID(CELL("filename",AW153),FIND("]",CELL("filename",AW153))+1,256)</f>
        <v>8. Ownership - Operating Costs</v>
      </c>
      <c r="AY153" s="293" t="s">
        <v>1626</v>
      </c>
      <c r="AZ153" s="285" t="s">
        <v>1638</v>
      </c>
      <c r="BA153" s="285">
        <f>$E$8</f>
        <v>2024</v>
      </c>
      <c r="BB153" s="285" t="str">
        <f ca="1">AW153&amp;"_"&amp;AV153&amp;"_"&amp;AZ153&amp;"_"&amp;BA153</f>
        <v>8_E153_Annual_availability_factor_2024</v>
      </c>
      <c r="BC153" s="285" t="s">
        <v>463</v>
      </c>
      <c r="BD153" s="285"/>
      <c r="BE153" s="293" t="s">
        <v>464</v>
      </c>
      <c r="BF153" s="293" t="s">
        <v>84</v>
      </c>
      <c r="BG153" s="293" t="s">
        <v>84</v>
      </c>
      <c r="BH153" s="293"/>
      <c r="BI153" s="293"/>
      <c r="BJ153" s="293"/>
      <c r="BK153" s="293"/>
    </row>
    <row r="154" spans="1:63" ht="13.5" hidden="1" thickBot="1">
      <c r="A154" s="130"/>
      <c r="B154" s="181"/>
      <c r="C154" s="254"/>
      <c r="D154" s="761"/>
      <c r="E154" s="576"/>
      <c r="F154" s="576"/>
      <c r="G154" s="576"/>
      <c r="H154" s="576"/>
      <c r="I154" s="576"/>
      <c r="J154" s="576"/>
      <c r="K154" s="576"/>
      <c r="L154" s="576"/>
      <c r="M154" s="576"/>
      <c r="N154" s="576"/>
      <c r="O154" s="576"/>
      <c r="P154" s="576"/>
      <c r="Q154" s="576"/>
      <c r="R154" s="576"/>
      <c r="S154" s="576"/>
      <c r="T154" s="576"/>
      <c r="U154" s="576"/>
      <c r="V154" s="576"/>
      <c r="W154" s="576"/>
      <c r="X154" s="576"/>
      <c r="Y154" s="576"/>
      <c r="Z154" s="576"/>
      <c r="AA154" s="576"/>
      <c r="AB154" s="576"/>
      <c r="AC154" s="576"/>
      <c r="AD154" s="577"/>
      <c r="AE154" s="577"/>
      <c r="AF154" s="577"/>
      <c r="AG154" s="577"/>
      <c r="AH154" s="577"/>
      <c r="AI154" s="577"/>
      <c r="AJ154" s="577"/>
      <c r="AK154" s="577"/>
      <c r="AL154" s="577"/>
      <c r="AM154" s="577"/>
      <c r="AN154" s="573"/>
      <c r="AO154" s="181"/>
      <c r="AP154" s="87" t="s">
        <v>859</v>
      </c>
      <c r="AT154" s="559" t="str">
        <f ca="1">IF(AT153="Z","AA",IF(LEN(AT153)=1,CHAR(CODE(AT153)+1),IF(RIGHT(AT153,1)="Z",CHAR(CODE(LEFT(AT153,1))+1),LEFT(AT153,1))&amp;CHAR(65+MOD(CODE(RIGHT(AT153,1))+1-65,26))))</f>
        <v>F</v>
      </c>
      <c r="AU154" s="559">
        <f>AU153</f>
        <v>153</v>
      </c>
      <c r="AV154" s="285" t="str">
        <f t="shared" ref="AV154:AV188" ca="1" si="25">CONCATENATE(AT154&amp;AU154)</f>
        <v>F153</v>
      </c>
      <c r="AW154" s="285">
        <f t="shared" si="2"/>
        <v>8</v>
      </c>
      <c r="AX154" s="285" t="str">
        <f t="shared" ca="1" si="24"/>
        <v>8. Ownership - Operating Costs</v>
      </c>
      <c r="AY154" s="293" t="s">
        <v>1626</v>
      </c>
      <c r="AZ154" s="285" t="s">
        <v>1638</v>
      </c>
      <c r="BA154" s="285">
        <f>$F$8</f>
        <v>2025</v>
      </c>
      <c r="BB154" s="285" t="str">
        <f t="shared" ref="BB154:BB188" ca="1" si="26">AW154&amp;"_"&amp;AV154&amp;"_"&amp;AZ154&amp;"_"&amp;BA154</f>
        <v>8_F153_Annual_availability_factor_2025</v>
      </c>
      <c r="BC154" s="285" t="s">
        <v>463</v>
      </c>
      <c r="BD154" s="285"/>
      <c r="BE154" s="293" t="s">
        <v>464</v>
      </c>
      <c r="BF154" s="293" t="s">
        <v>84</v>
      </c>
      <c r="BG154" s="293" t="s">
        <v>84</v>
      </c>
      <c r="BH154" s="293"/>
      <c r="BI154" s="293"/>
      <c r="BJ154" s="293"/>
      <c r="BK154" s="293"/>
    </row>
    <row r="155" spans="1:63" ht="13.5" hidden="1" thickBot="1">
      <c r="A155" s="130"/>
      <c r="B155" s="181"/>
      <c r="C155" s="254"/>
      <c r="D155" s="761"/>
      <c r="E155" s="576"/>
      <c r="F155" s="576"/>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7"/>
      <c r="AE155" s="577"/>
      <c r="AF155" s="577"/>
      <c r="AG155" s="577"/>
      <c r="AH155" s="577"/>
      <c r="AI155" s="577"/>
      <c r="AJ155" s="577"/>
      <c r="AK155" s="577"/>
      <c r="AL155" s="577"/>
      <c r="AM155" s="577"/>
      <c r="AN155" s="573"/>
      <c r="AO155" s="181"/>
      <c r="AP155" s="87" t="s">
        <v>859</v>
      </c>
      <c r="AT155" s="559" t="str">
        <f t="shared" ref="AT155:AT188" ca="1" si="27">IF(AT154="Z","AA",IF(LEN(AT154)=1,CHAR(CODE(AT154)+1),IF(RIGHT(AT154,1)="Z",CHAR(CODE(LEFT(AT154,1))+1),LEFT(AT154,1))&amp;CHAR(65+MOD(CODE(RIGHT(AT154,1))+1-65,26))))</f>
        <v>G</v>
      </c>
      <c r="AU155" s="559">
        <f t="shared" ref="AU155:AU188" si="28">AU154</f>
        <v>153</v>
      </c>
      <c r="AV155" s="285" t="str">
        <f t="shared" ca="1" si="25"/>
        <v>G153</v>
      </c>
      <c r="AW155" s="285">
        <f t="shared" si="2"/>
        <v>8</v>
      </c>
      <c r="AX155" s="285" t="str">
        <f t="shared" ca="1" si="24"/>
        <v>8. Ownership - Operating Costs</v>
      </c>
      <c r="AY155" s="293" t="s">
        <v>1626</v>
      </c>
      <c r="AZ155" s="285" t="s">
        <v>1638</v>
      </c>
      <c r="BA155" s="285">
        <f>$G$8</f>
        <v>2026</v>
      </c>
      <c r="BB155" s="285" t="str">
        <f t="shared" ca="1" si="26"/>
        <v>8_G153_Annual_availability_factor_2026</v>
      </c>
      <c r="BC155" s="285" t="s">
        <v>463</v>
      </c>
      <c r="BD155" s="285"/>
      <c r="BE155" s="293" t="s">
        <v>464</v>
      </c>
      <c r="BF155" s="293" t="s">
        <v>84</v>
      </c>
      <c r="BG155" s="293" t="s">
        <v>84</v>
      </c>
      <c r="BH155" s="293"/>
      <c r="BI155" s="293"/>
      <c r="BJ155" s="293"/>
      <c r="BK155" s="293"/>
    </row>
    <row r="156" spans="1:63" ht="13.5" hidden="1" thickBot="1">
      <c r="A156" s="130"/>
      <c r="B156" s="181"/>
      <c r="C156" s="254"/>
      <c r="D156" s="761"/>
      <c r="E156" s="576"/>
      <c r="F156" s="576"/>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7"/>
      <c r="AE156" s="577"/>
      <c r="AF156" s="577"/>
      <c r="AG156" s="577"/>
      <c r="AH156" s="577"/>
      <c r="AI156" s="577"/>
      <c r="AJ156" s="577"/>
      <c r="AK156" s="577"/>
      <c r="AL156" s="577"/>
      <c r="AM156" s="577"/>
      <c r="AN156" s="573"/>
      <c r="AO156" s="181"/>
      <c r="AP156" s="87" t="s">
        <v>859</v>
      </c>
      <c r="AT156" s="559" t="str">
        <f t="shared" ca="1" si="27"/>
        <v>H</v>
      </c>
      <c r="AU156" s="559">
        <f t="shared" si="28"/>
        <v>153</v>
      </c>
      <c r="AV156" s="285" t="str">
        <f t="shared" ca="1" si="25"/>
        <v>H153</v>
      </c>
      <c r="AW156" s="285">
        <f t="shared" si="2"/>
        <v>8</v>
      </c>
      <c r="AX156" s="285" t="str">
        <f t="shared" ca="1" si="24"/>
        <v>8. Ownership - Operating Costs</v>
      </c>
      <c r="AY156" s="293" t="s">
        <v>1626</v>
      </c>
      <c r="AZ156" s="285" t="s">
        <v>1638</v>
      </c>
      <c r="BA156" s="285">
        <f>$H$8</f>
        <v>2027</v>
      </c>
      <c r="BB156" s="285" t="str">
        <f t="shared" ca="1" si="26"/>
        <v>8_H153_Annual_availability_factor_2027</v>
      </c>
      <c r="BC156" s="285" t="s">
        <v>463</v>
      </c>
      <c r="BD156" s="285"/>
      <c r="BE156" s="293" t="s">
        <v>464</v>
      </c>
      <c r="BF156" s="293" t="s">
        <v>84</v>
      </c>
      <c r="BG156" s="293" t="s">
        <v>84</v>
      </c>
      <c r="BH156" s="293"/>
      <c r="BI156" s="293"/>
      <c r="BJ156" s="293"/>
      <c r="BK156" s="293"/>
    </row>
    <row r="157" spans="1:63" ht="13.5" hidden="1" thickBot="1">
      <c r="A157" s="130"/>
      <c r="B157" s="181"/>
      <c r="C157" s="254"/>
      <c r="D157" s="761"/>
      <c r="E157" s="576"/>
      <c r="F157" s="576"/>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7"/>
      <c r="AE157" s="577"/>
      <c r="AF157" s="577"/>
      <c r="AG157" s="577"/>
      <c r="AH157" s="577"/>
      <c r="AI157" s="577"/>
      <c r="AJ157" s="577"/>
      <c r="AK157" s="577"/>
      <c r="AL157" s="577"/>
      <c r="AM157" s="577"/>
      <c r="AN157" s="573"/>
      <c r="AO157" s="181"/>
      <c r="AP157" s="87" t="s">
        <v>859</v>
      </c>
      <c r="AT157" s="559" t="str">
        <f t="shared" ca="1" si="27"/>
        <v>I</v>
      </c>
      <c r="AU157" s="559">
        <f t="shared" si="28"/>
        <v>153</v>
      </c>
      <c r="AV157" s="285" t="str">
        <f t="shared" ca="1" si="25"/>
        <v>I153</v>
      </c>
      <c r="AW157" s="285">
        <f t="shared" si="2"/>
        <v>8</v>
      </c>
      <c r="AX157" s="285" t="str">
        <f t="shared" ca="1" si="24"/>
        <v>8. Ownership - Operating Costs</v>
      </c>
      <c r="AY157" s="293" t="s">
        <v>1626</v>
      </c>
      <c r="AZ157" s="285" t="s">
        <v>1638</v>
      </c>
      <c r="BA157" s="285">
        <f>$I$8</f>
        <v>2028</v>
      </c>
      <c r="BB157" s="285" t="str">
        <f t="shared" ca="1" si="26"/>
        <v>8_I153_Annual_availability_factor_2028</v>
      </c>
      <c r="BC157" s="285" t="s">
        <v>463</v>
      </c>
      <c r="BD157" s="285"/>
      <c r="BE157" s="293" t="s">
        <v>464</v>
      </c>
      <c r="BF157" s="293" t="s">
        <v>84</v>
      </c>
      <c r="BG157" s="293" t="s">
        <v>84</v>
      </c>
      <c r="BH157" s="293"/>
      <c r="BI157" s="293"/>
      <c r="BJ157" s="293"/>
      <c r="BK157" s="293"/>
    </row>
    <row r="158" spans="1:63" ht="13.5" hidden="1" thickBot="1">
      <c r="A158" s="130"/>
      <c r="B158" s="181"/>
      <c r="C158" s="254"/>
      <c r="D158" s="761"/>
      <c r="E158" s="576"/>
      <c r="F158" s="576"/>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7"/>
      <c r="AE158" s="577"/>
      <c r="AF158" s="577"/>
      <c r="AG158" s="577"/>
      <c r="AH158" s="577"/>
      <c r="AI158" s="577"/>
      <c r="AJ158" s="577"/>
      <c r="AK158" s="577"/>
      <c r="AL158" s="577"/>
      <c r="AM158" s="577"/>
      <c r="AN158" s="573"/>
      <c r="AO158" s="181"/>
      <c r="AP158" s="87" t="s">
        <v>859</v>
      </c>
      <c r="AT158" s="559" t="str">
        <f t="shared" ca="1" si="27"/>
        <v>J</v>
      </c>
      <c r="AU158" s="559">
        <f t="shared" si="28"/>
        <v>153</v>
      </c>
      <c r="AV158" s="285" t="str">
        <f t="shared" ca="1" si="25"/>
        <v>J153</v>
      </c>
      <c r="AW158" s="285">
        <f t="shared" si="2"/>
        <v>8</v>
      </c>
      <c r="AX158" s="285" t="str">
        <f t="shared" ca="1" si="24"/>
        <v>8. Ownership - Operating Costs</v>
      </c>
      <c r="AY158" s="293" t="s">
        <v>1626</v>
      </c>
      <c r="AZ158" s="285" t="s">
        <v>1638</v>
      </c>
      <c r="BA158" s="285">
        <f>$J$8</f>
        <v>2029</v>
      </c>
      <c r="BB158" s="285" t="str">
        <f t="shared" ca="1" si="26"/>
        <v>8_J153_Annual_availability_factor_2029</v>
      </c>
      <c r="BC158" s="285" t="s">
        <v>463</v>
      </c>
      <c r="BD158" s="285"/>
      <c r="BE158" s="293" t="s">
        <v>464</v>
      </c>
      <c r="BF158" s="293" t="s">
        <v>84</v>
      </c>
      <c r="BG158" s="293" t="s">
        <v>84</v>
      </c>
      <c r="BH158" s="293"/>
      <c r="BI158" s="293"/>
      <c r="BJ158" s="293"/>
      <c r="BK158" s="293"/>
    </row>
    <row r="159" spans="1:63" ht="13.5" hidden="1" thickBot="1">
      <c r="A159" s="130"/>
      <c r="B159" s="181"/>
      <c r="C159" s="254"/>
      <c r="D159" s="761"/>
      <c r="E159" s="576"/>
      <c r="F159" s="576"/>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7"/>
      <c r="AE159" s="577"/>
      <c r="AF159" s="577"/>
      <c r="AG159" s="577"/>
      <c r="AH159" s="577"/>
      <c r="AI159" s="577"/>
      <c r="AJ159" s="577"/>
      <c r="AK159" s="577"/>
      <c r="AL159" s="577"/>
      <c r="AM159" s="577"/>
      <c r="AN159" s="573"/>
      <c r="AO159" s="181"/>
      <c r="AP159" s="87" t="s">
        <v>859</v>
      </c>
      <c r="AT159" s="559" t="str">
        <f t="shared" ca="1" si="27"/>
        <v>K</v>
      </c>
      <c r="AU159" s="559">
        <f t="shared" si="28"/>
        <v>153</v>
      </c>
      <c r="AV159" s="285" t="str">
        <f t="shared" ca="1" si="25"/>
        <v>K153</v>
      </c>
      <c r="AW159" s="285">
        <f t="shared" si="2"/>
        <v>8</v>
      </c>
      <c r="AX159" s="285" t="str">
        <f t="shared" ca="1" si="24"/>
        <v>8. Ownership - Operating Costs</v>
      </c>
      <c r="AY159" s="293" t="s">
        <v>1626</v>
      </c>
      <c r="AZ159" s="285" t="s">
        <v>1638</v>
      </c>
      <c r="BA159" s="285">
        <f>$K$8</f>
        <v>2030</v>
      </c>
      <c r="BB159" s="285" t="str">
        <f t="shared" ca="1" si="26"/>
        <v>8_K153_Annual_availability_factor_2030</v>
      </c>
      <c r="BC159" s="285" t="s">
        <v>463</v>
      </c>
      <c r="BD159" s="285"/>
      <c r="BE159" s="293" t="s">
        <v>464</v>
      </c>
      <c r="BF159" s="293" t="s">
        <v>84</v>
      </c>
      <c r="BG159" s="293" t="s">
        <v>84</v>
      </c>
      <c r="BH159" s="293"/>
      <c r="BI159" s="293"/>
      <c r="BJ159" s="293"/>
      <c r="BK159" s="293"/>
    </row>
    <row r="160" spans="1:63" ht="13.5" hidden="1" thickBot="1">
      <c r="A160" s="130"/>
      <c r="B160" s="181"/>
      <c r="C160" s="254"/>
      <c r="D160" s="761"/>
      <c r="E160" s="576"/>
      <c r="F160" s="576"/>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7"/>
      <c r="AE160" s="577"/>
      <c r="AF160" s="577"/>
      <c r="AG160" s="577"/>
      <c r="AH160" s="577"/>
      <c r="AI160" s="577"/>
      <c r="AJ160" s="577"/>
      <c r="AK160" s="577"/>
      <c r="AL160" s="577"/>
      <c r="AM160" s="577"/>
      <c r="AN160" s="573"/>
      <c r="AO160" s="181"/>
      <c r="AP160" s="87" t="s">
        <v>859</v>
      </c>
      <c r="AT160" s="559" t="str">
        <f t="shared" ca="1" si="27"/>
        <v>L</v>
      </c>
      <c r="AU160" s="559">
        <f t="shared" si="28"/>
        <v>153</v>
      </c>
      <c r="AV160" s="285" t="str">
        <f t="shared" ca="1" si="25"/>
        <v>L153</v>
      </c>
      <c r="AW160" s="285">
        <f t="shared" si="2"/>
        <v>8</v>
      </c>
      <c r="AX160" s="285" t="str">
        <f t="shared" ca="1" si="24"/>
        <v>8. Ownership - Operating Costs</v>
      </c>
      <c r="AY160" s="293" t="s">
        <v>1626</v>
      </c>
      <c r="AZ160" s="285" t="s">
        <v>1638</v>
      </c>
      <c r="BA160" s="285">
        <f>$L$8</f>
        <v>2031</v>
      </c>
      <c r="BB160" s="285" t="str">
        <f t="shared" ca="1" si="26"/>
        <v>8_L153_Annual_availability_factor_2031</v>
      </c>
      <c r="BC160" s="285" t="s">
        <v>463</v>
      </c>
      <c r="BD160" s="285"/>
      <c r="BE160" s="293" t="s">
        <v>464</v>
      </c>
      <c r="BF160" s="293" t="s">
        <v>84</v>
      </c>
      <c r="BG160" s="293" t="s">
        <v>84</v>
      </c>
      <c r="BH160" s="293"/>
      <c r="BI160" s="293"/>
      <c r="BJ160" s="293"/>
      <c r="BK160" s="293"/>
    </row>
    <row r="161" spans="1:63" ht="13.5" hidden="1" thickBot="1">
      <c r="A161" s="130"/>
      <c r="B161" s="181"/>
      <c r="C161" s="254"/>
      <c r="D161" s="761"/>
      <c r="E161" s="576"/>
      <c r="F161" s="576"/>
      <c r="G161" s="576"/>
      <c r="H161" s="576"/>
      <c r="I161" s="576"/>
      <c r="J161" s="576"/>
      <c r="K161" s="576"/>
      <c r="L161" s="576"/>
      <c r="M161" s="576"/>
      <c r="N161" s="576"/>
      <c r="O161" s="576"/>
      <c r="P161" s="576"/>
      <c r="Q161" s="576"/>
      <c r="R161" s="576"/>
      <c r="S161" s="576"/>
      <c r="T161" s="576"/>
      <c r="U161" s="576"/>
      <c r="V161" s="576"/>
      <c r="W161" s="576"/>
      <c r="X161" s="576"/>
      <c r="Y161" s="576"/>
      <c r="Z161" s="576"/>
      <c r="AA161" s="576"/>
      <c r="AB161" s="576"/>
      <c r="AC161" s="576"/>
      <c r="AD161" s="577"/>
      <c r="AE161" s="577"/>
      <c r="AF161" s="577"/>
      <c r="AG161" s="577"/>
      <c r="AH161" s="577"/>
      <c r="AI161" s="577"/>
      <c r="AJ161" s="577"/>
      <c r="AK161" s="577"/>
      <c r="AL161" s="577"/>
      <c r="AM161" s="577"/>
      <c r="AN161" s="573"/>
      <c r="AO161" s="181"/>
      <c r="AP161" s="87" t="s">
        <v>859</v>
      </c>
      <c r="AT161" s="559" t="str">
        <f t="shared" ca="1" si="27"/>
        <v>M</v>
      </c>
      <c r="AU161" s="559">
        <f t="shared" si="28"/>
        <v>153</v>
      </c>
      <c r="AV161" s="285" t="str">
        <f t="shared" ca="1" si="25"/>
        <v>M153</v>
      </c>
      <c r="AW161" s="285">
        <f t="shared" si="2"/>
        <v>8</v>
      </c>
      <c r="AX161" s="285" t="str">
        <f t="shared" ca="1" si="24"/>
        <v>8. Ownership - Operating Costs</v>
      </c>
      <c r="AY161" s="293" t="s">
        <v>1626</v>
      </c>
      <c r="AZ161" s="285" t="s">
        <v>1638</v>
      </c>
      <c r="BA161" s="285">
        <f>$M$8</f>
        <v>2032</v>
      </c>
      <c r="BB161" s="285" t="str">
        <f t="shared" ca="1" si="26"/>
        <v>8_M153_Annual_availability_factor_2032</v>
      </c>
      <c r="BC161" s="285" t="s">
        <v>463</v>
      </c>
      <c r="BD161" s="285"/>
      <c r="BE161" s="293" t="s">
        <v>464</v>
      </c>
      <c r="BF161" s="293" t="s">
        <v>84</v>
      </c>
      <c r="BG161" s="293" t="s">
        <v>84</v>
      </c>
      <c r="BH161" s="293"/>
      <c r="BI161" s="293"/>
      <c r="BJ161" s="293"/>
      <c r="BK161" s="293"/>
    </row>
    <row r="162" spans="1:63" ht="13.5" hidden="1" thickBot="1">
      <c r="A162" s="130"/>
      <c r="B162" s="181"/>
      <c r="C162" s="254"/>
      <c r="D162" s="761"/>
      <c r="E162" s="576"/>
      <c r="F162" s="576"/>
      <c r="G162" s="576"/>
      <c r="H162" s="576"/>
      <c r="I162" s="576"/>
      <c r="J162" s="576"/>
      <c r="K162" s="576"/>
      <c r="L162" s="576"/>
      <c r="M162" s="576"/>
      <c r="N162" s="576"/>
      <c r="O162" s="576"/>
      <c r="P162" s="576"/>
      <c r="Q162" s="576"/>
      <c r="R162" s="576"/>
      <c r="S162" s="576"/>
      <c r="T162" s="576"/>
      <c r="U162" s="576"/>
      <c r="V162" s="576"/>
      <c r="W162" s="576"/>
      <c r="X162" s="576"/>
      <c r="Y162" s="576"/>
      <c r="Z162" s="576"/>
      <c r="AA162" s="576"/>
      <c r="AB162" s="576"/>
      <c r="AC162" s="576"/>
      <c r="AD162" s="577"/>
      <c r="AE162" s="577"/>
      <c r="AF162" s="577"/>
      <c r="AG162" s="577"/>
      <c r="AH162" s="577"/>
      <c r="AI162" s="577"/>
      <c r="AJ162" s="577"/>
      <c r="AK162" s="577"/>
      <c r="AL162" s="577"/>
      <c r="AM162" s="577"/>
      <c r="AN162" s="573"/>
      <c r="AO162" s="181"/>
      <c r="AP162" s="87" t="s">
        <v>859</v>
      </c>
      <c r="AT162" s="559" t="str">
        <f t="shared" ca="1" si="27"/>
        <v>N</v>
      </c>
      <c r="AU162" s="559">
        <f t="shared" si="28"/>
        <v>153</v>
      </c>
      <c r="AV162" s="285" t="str">
        <f t="shared" ca="1" si="25"/>
        <v>N153</v>
      </c>
      <c r="AW162" s="285">
        <f t="shared" si="2"/>
        <v>8</v>
      </c>
      <c r="AX162" s="285" t="str">
        <f t="shared" ca="1" si="24"/>
        <v>8. Ownership - Operating Costs</v>
      </c>
      <c r="AY162" s="293" t="s">
        <v>1626</v>
      </c>
      <c r="AZ162" s="285" t="s">
        <v>1638</v>
      </c>
      <c r="BA162" s="285">
        <f>$N$8</f>
        <v>2033</v>
      </c>
      <c r="BB162" s="285" t="str">
        <f t="shared" ca="1" si="26"/>
        <v>8_N153_Annual_availability_factor_2033</v>
      </c>
      <c r="BC162" s="285" t="s">
        <v>463</v>
      </c>
      <c r="BD162" s="285"/>
      <c r="BE162" s="293" t="s">
        <v>464</v>
      </c>
      <c r="BF162" s="293" t="s">
        <v>84</v>
      </c>
      <c r="BG162" s="293" t="s">
        <v>84</v>
      </c>
      <c r="BH162" s="293"/>
      <c r="BI162" s="293"/>
      <c r="BJ162" s="293"/>
      <c r="BK162" s="293"/>
    </row>
    <row r="163" spans="1:63" ht="13.5" hidden="1" thickBot="1">
      <c r="A163" s="130"/>
      <c r="B163" s="181"/>
      <c r="C163" s="254"/>
      <c r="D163" s="761"/>
      <c r="E163" s="576"/>
      <c r="F163" s="576"/>
      <c r="G163" s="576"/>
      <c r="H163" s="576"/>
      <c r="I163" s="576"/>
      <c r="J163" s="576"/>
      <c r="K163" s="576"/>
      <c r="L163" s="576"/>
      <c r="M163" s="576"/>
      <c r="N163" s="576"/>
      <c r="O163" s="576"/>
      <c r="P163" s="576"/>
      <c r="Q163" s="576"/>
      <c r="R163" s="576"/>
      <c r="S163" s="576"/>
      <c r="T163" s="576"/>
      <c r="U163" s="576"/>
      <c r="V163" s="576"/>
      <c r="W163" s="576"/>
      <c r="X163" s="576"/>
      <c r="Y163" s="576"/>
      <c r="Z163" s="576"/>
      <c r="AA163" s="576"/>
      <c r="AB163" s="576"/>
      <c r="AC163" s="576"/>
      <c r="AD163" s="577"/>
      <c r="AE163" s="577"/>
      <c r="AF163" s="577"/>
      <c r="AG163" s="577"/>
      <c r="AH163" s="577"/>
      <c r="AI163" s="577"/>
      <c r="AJ163" s="577"/>
      <c r="AK163" s="577"/>
      <c r="AL163" s="577"/>
      <c r="AM163" s="577"/>
      <c r="AN163" s="573"/>
      <c r="AO163" s="181"/>
      <c r="AP163" s="87" t="s">
        <v>859</v>
      </c>
      <c r="AT163" s="559" t="str">
        <f t="shared" ca="1" si="27"/>
        <v>O</v>
      </c>
      <c r="AU163" s="559">
        <f t="shared" si="28"/>
        <v>153</v>
      </c>
      <c r="AV163" s="285" t="str">
        <f t="shared" ca="1" si="25"/>
        <v>O153</v>
      </c>
      <c r="AW163" s="285">
        <f t="shared" si="2"/>
        <v>8</v>
      </c>
      <c r="AX163" s="285" t="str">
        <f t="shared" ca="1" si="24"/>
        <v>8. Ownership - Operating Costs</v>
      </c>
      <c r="AY163" s="293" t="s">
        <v>1626</v>
      </c>
      <c r="AZ163" s="285" t="s">
        <v>1638</v>
      </c>
      <c r="BA163" s="285">
        <f>$O$8</f>
        <v>2034</v>
      </c>
      <c r="BB163" s="285" t="str">
        <f t="shared" ca="1" si="26"/>
        <v>8_O153_Annual_availability_factor_2034</v>
      </c>
      <c r="BC163" s="285" t="s">
        <v>463</v>
      </c>
      <c r="BD163" s="285"/>
      <c r="BE163" s="293" t="s">
        <v>464</v>
      </c>
      <c r="BF163" s="293" t="s">
        <v>84</v>
      </c>
      <c r="BG163" s="293" t="s">
        <v>84</v>
      </c>
      <c r="BH163" s="293"/>
      <c r="BI163" s="293"/>
      <c r="BJ163" s="293"/>
      <c r="BK163" s="293"/>
    </row>
    <row r="164" spans="1:63" ht="13.5" hidden="1" thickBot="1">
      <c r="A164" s="130"/>
      <c r="B164" s="181"/>
      <c r="C164" s="254"/>
      <c r="D164" s="761"/>
      <c r="E164" s="576"/>
      <c r="F164" s="576"/>
      <c r="G164" s="576"/>
      <c r="H164" s="576"/>
      <c r="I164" s="576"/>
      <c r="J164" s="576"/>
      <c r="K164" s="576"/>
      <c r="L164" s="576"/>
      <c r="M164" s="576"/>
      <c r="N164" s="576"/>
      <c r="O164" s="576"/>
      <c r="P164" s="576"/>
      <c r="Q164" s="576"/>
      <c r="R164" s="576"/>
      <c r="S164" s="576"/>
      <c r="T164" s="576"/>
      <c r="U164" s="576"/>
      <c r="V164" s="576"/>
      <c r="W164" s="576"/>
      <c r="X164" s="576"/>
      <c r="Y164" s="576"/>
      <c r="Z164" s="576"/>
      <c r="AA164" s="576"/>
      <c r="AB164" s="576"/>
      <c r="AC164" s="576"/>
      <c r="AD164" s="577"/>
      <c r="AE164" s="577"/>
      <c r="AF164" s="577"/>
      <c r="AG164" s="577"/>
      <c r="AH164" s="577"/>
      <c r="AI164" s="577"/>
      <c r="AJ164" s="577"/>
      <c r="AK164" s="577"/>
      <c r="AL164" s="577"/>
      <c r="AM164" s="577"/>
      <c r="AN164" s="573"/>
      <c r="AO164" s="181"/>
      <c r="AP164" s="87" t="s">
        <v>859</v>
      </c>
      <c r="AT164" s="559" t="str">
        <f t="shared" ca="1" si="27"/>
        <v>P</v>
      </c>
      <c r="AU164" s="559">
        <f t="shared" si="28"/>
        <v>153</v>
      </c>
      <c r="AV164" s="285" t="str">
        <f t="shared" ca="1" si="25"/>
        <v>P153</v>
      </c>
      <c r="AW164" s="285">
        <f t="shared" si="2"/>
        <v>8</v>
      </c>
      <c r="AX164" s="285" t="str">
        <f t="shared" ca="1" si="24"/>
        <v>8. Ownership - Operating Costs</v>
      </c>
      <c r="AY164" s="293" t="s">
        <v>1626</v>
      </c>
      <c r="AZ164" s="285" t="s">
        <v>1638</v>
      </c>
      <c r="BA164" s="285">
        <f>$P$8</f>
        <v>2035</v>
      </c>
      <c r="BB164" s="285" t="str">
        <f t="shared" ca="1" si="26"/>
        <v>8_P153_Annual_availability_factor_2035</v>
      </c>
      <c r="BC164" s="285" t="s">
        <v>463</v>
      </c>
      <c r="BD164" s="285"/>
      <c r="BE164" s="293" t="s">
        <v>464</v>
      </c>
      <c r="BF164" s="293" t="s">
        <v>84</v>
      </c>
      <c r="BG164" s="293" t="s">
        <v>84</v>
      </c>
      <c r="BH164" s="293"/>
      <c r="BI164" s="293"/>
      <c r="BJ164" s="293"/>
      <c r="BK164" s="293"/>
    </row>
    <row r="165" spans="1:63" ht="13.5" hidden="1" thickBot="1">
      <c r="A165" s="130"/>
      <c r="B165" s="181"/>
      <c r="C165" s="254"/>
      <c r="D165" s="761"/>
      <c r="E165" s="576"/>
      <c r="F165" s="576"/>
      <c r="G165" s="576"/>
      <c r="H165" s="576"/>
      <c r="I165" s="576"/>
      <c r="J165" s="576"/>
      <c r="K165" s="576"/>
      <c r="L165" s="576"/>
      <c r="M165" s="576"/>
      <c r="N165" s="576"/>
      <c r="O165" s="576"/>
      <c r="P165" s="576"/>
      <c r="Q165" s="576"/>
      <c r="R165" s="576"/>
      <c r="S165" s="576"/>
      <c r="T165" s="576"/>
      <c r="U165" s="576"/>
      <c r="V165" s="576"/>
      <c r="W165" s="576"/>
      <c r="X165" s="576"/>
      <c r="Y165" s="576"/>
      <c r="Z165" s="576"/>
      <c r="AA165" s="576"/>
      <c r="AB165" s="576"/>
      <c r="AC165" s="576"/>
      <c r="AD165" s="577"/>
      <c r="AE165" s="577"/>
      <c r="AF165" s="577"/>
      <c r="AG165" s="577"/>
      <c r="AH165" s="577"/>
      <c r="AI165" s="577"/>
      <c r="AJ165" s="577"/>
      <c r="AK165" s="577"/>
      <c r="AL165" s="577"/>
      <c r="AM165" s="577"/>
      <c r="AN165" s="573"/>
      <c r="AO165" s="181"/>
      <c r="AP165" s="87" t="s">
        <v>859</v>
      </c>
      <c r="AT165" s="559" t="str">
        <f t="shared" ca="1" si="27"/>
        <v>Q</v>
      </c>
      <c r="AU165" s="559">
        <f t="shared" si="28"/>
        <v>153</v>
      </c>
      <c r="AV165" s="285" t="str">
        <f t="shared" ca="1" si="25"/>
        <v>Q153</v>
      </c>
      <c r="AW165" s="285">
        <f t="shared" si="2"/>
        <v>8</v>
      </c>
      <c r="AX165" s="285" t="str">
        <f t="shared" ca="1" si="24"/>
        <v>8. Ownership - Operating Costs</v>
      </c>
      <c r="AY165" s="293" t="s">
        <v>1626</v>
      </c>
      <c r="AZ165" s="285" t="s">
        <v>1638</v>
      </c>
      <c r="BA165" s="285">
        <f>$Q$8</f>
        <v>2036</v>
      </c>
      <c r="BB165" s="285" t="str">
        <f t="shared" ca="1" si="26"/>
        <v>8_Q153_Annual_availability_factor_2036</v>
      </c>
      <c r="BC165" s="285" t="s">
        <v>463</v>
      </c>
      <c r="BD165" s="285"/>
      <c r="BE165" s="293" t="s">
        <v>464</v>
      </c>
      <c r="BF165" s="293" t="s">
        <v>84</v>
      </c>
      <c r="BG165" s="293" t="s">
        <v>84</v>
      </c>
      <c r="BH165" s="293"/>
      <c r="BI165" s="293"/>
      <c r="BJ165" s="293"/>
      <c r="BK165" s="293"/>
    </row>
    <row r="166" spans="1:63" ht="13.5" hidden="1" thickBot="1">
      <c r="A166" s="130"/>
      <c r="B166" s="181"/>
      <c r="C166" s="254"/>
      <c r="D166" s="761"/>
      <c r="E166" s="576"/>
      <c r="F166" s="576"/>
      <c r="G166" s="576"/>
      <c r="H166" s="576"/>
      <c r="I166" s="576"/>
      <c r="J166" s="576"/>
      <c r="K166" s="576"/>
      <c r="L166" s="576"/>
      <c r="M166" s="576"/>
      <c r="N166" s="576"/>
      <c r="O166" s="576"/>
      <c r="P166" s="576"/>
      <c r="Q166" s="576"/>
      <c r="R166" s="576"/>
      <c r="S166" s="576"/>
      <c r="T166" s="576"/>
      <c r="U166" s="576"/>
      <c r="V166" s="576"/>
      <c r="W166" s="576"/>
      <c r="X166" s="576"/>
      <c r="Y166" s="576"/>
      <c r="Z166" s="576"/>
      <c r="AA166" s="576"/>
      <c r="AB166" s="576"/>
      <c r="AC166" s="576"/>
      <c r="AD166" s="577"/>
      <c r="AE166" s="577"/>
      <c r="AF166" s="577"/>
      <c r="AG166" s="577"/>
      <c r="AH166" s="577"/>
      <c r="AI166" s="577"/>
      <c r="AJ166" s="577"/>
      <c r="AK166" s="577"/>
      <c r="AL166" s="577"/>
      <c r="AM166" s="577"/>
      <c r="AN166" s="573"/>
      <c r="AO166" s="181"/>
      <c r="AP166" s="87" t="s">
        <v>859</v>
      </c>
      <c r="AT166" s="559" t="str">
        <f t="shared" ca="1" si="27"/>
        <v>R</v>
      </c>
      <c r="AU166" s="559">
        <f t="shared" si="28"/>
        <v>153</v>
      </c>
      <c r="AV166" s="285" t="str">
        <f t="shared" ca="1" si="25"/>
        <v>R153</v>
      </c>
      <c r="AW166" s="285">
        <f t="shared" si="2"/>
        <v>8</v>
      </c>
      <c r="AX166" s="285" t="str">
        <f t="shared" ca="1" si="24"/>
        <v>8. Ownership - Operating Costs</v>
      </c>
      <c r="AY166" s="293" t="s">
        <v>1626</v>
      </c>
      <c r="AZ166" s="285" t="s">
        <v>1638</v>
      </c>
      <c r="BA166" s="285">
        <f>$R$8</f>
        <v>2037</v>
      </c>
      <c r="BB166" s="285" t="str">
        <f t="shared" ca="1" si="26"/>
        <v>8_R153_Annual_availability_factor_2037</v>
      </c>
      <c r="BC166" s="285" t="s">
        <v>463</v>
      </c>
      <c r="BD166" s="285"/>
      <c r="BE166" s="293" t="s">
        <v>464</v>
      </c>
      <c r="BF166" s="293" t="s">
        <v>84</v>
      </c>
      <c r="BG166" s="293" t="s">
        <v>84</v>
      </c>
      <c r="BH166" s="293"/>
      <c r="BI166" s="293"/>
      <c r="BJ166" s="293"/>
      <c r="BK166" s="293"/>
    </row>
    <row r="167" spans="1:63" ht="13.5" hidden="1" thickBot="1">
      <c r="A167" s="130"/>
      <c r="B167" s="181"/>
      <c r="C167" s="254"/>
      <c r="D167" s="761"/>
      <c r="E167" s="576"/>
      <c r="F167" s="576"/>
      <c r="G167" s="576"/>
      <c r="H167" s="576"/>
      <c r="I167" s="576"/>
      <c r="J167" s="576"/>
      <c r="K167" s="576"/>
      <c r="L167" s="576"/>
      <c r="M167" s="576"/>
      <c r="N167" s="576"/>
      <c r="O167" s="576"/>
      <c r="P167" s="576"/>
      <c r="Q167" s="576"/>
      <c r="R167" s="576"/>
      <c r="S167" s="576"/>
      <c r="T167" s="576"/>
      <c r="U167" s="576"/>
      <c r="V167" s="576"/>
      <c r="W167" s="576"/>
      <c r="X167" s="576"/>
      <c r="Y167" s="576"/>
      <c r="Z167" s="576"/>
      <c r="AA167" s="576"/>
      <c r="AB167" s="576"/>
      <c r="AC167" s="576"/>
      <c r="AD167" s="577"/>
      <c r="AE167" s="577"/>
      <c r="AF167" s="577"/>
      <c r="AG167" s="577"/>
      <c r="AH167" s="577"/>
      <c r="AI167" s="577"/>
      <c r="AJ167" s="577"/>
      <c r="AK167" s="577"/>
      <c r="AL167" s="577"/>
      <c r="AM167" s="577"/>
      <c r="AN167" s="573"/>
      <c r="AO167" s="181"/>
      <c r="AP167" s="87" t="s">
        <v>859</v>
      </c>
      <c r="AT167" s="559" t="str">
        <f t="shared" ca="1" si="27"/>
        <v>S</v>
      </c>
      <c r="AU167" s="559">
        <f t="shared" si="28"/>
        <v>153</v>
      </c>
      <c r="AV167" s="285" t="str">
        <f t="shared" ca="1" si="25"/>
        <v>S153</v>
      </c>
      <c r="AW167" s="285">
        <f t="shared" si="2"/>
        <v>8</v>
      </c>
      <c r="AX167" s="285" t="str">
        <f t="shared" ca="1" si="24"/>
        <v>8. Ownership - Operating Costs</v>
      </c>
      <c r="AY167" s="293" t="s">
        <v>1626</v>
      </c>
      <c r="AZ167" s="285" t="s">
        <v>1638</v>
      </c>
      <c r="BA167" s="285">
        <f>$S$8</f>
        <v>2038</v>
      </c>
      <c r="BB167" s="285" t="str">
        <f t="shared" ca="1" si="26"/>
        <v>8_S153_Annual_availability_factor_2038</v>
      </c>
      <c r="BC167" s="285" t="s">
        <v>463</v>
      </c>
      <c r="BD167" s="285"/>
      <c r="BE167" s="293" t="s">
        <v>464</v>
      </c>
      <c r="BF167" s="293" t="s">
        <v>84</v>
      </c>
      <c r="BG167" s="293" t="s">
        <v>84</v>
      </c>
      <c r="BH167" s="293"/>
      <c r="BI167" s="293"/>
      <c r="BJ167" s="293"/>
      <c r="BK167" s="293"/>
    </row>
    <row r="168" spans="1:63" ht="13.5" hidden="1" thickBot="1">
      <c r="A168" s="130"/>
      <c r="B168" s="181"/>
      <c r="C168" s="254"/>
      <c r="D168" s="761"/>
      <c r="E168" s="576"/>
      <c r="F168" s="576"/>
      <c r="G168" s="576"/>
      <c r="H168" s="576"/>
      <c r="I168" s="576"/>
      <c r="J168" s="576"/>
      <c r="K168" s="576"/>
      <c r="L168" s="576"/>
      <c r="M168" s="576"/>
      <c r="N168" s="576"/>
      <c r="O168" s="576"/>
      <c r="P168" s="576"/>
      <c r="Q168" s="576"/>
      <c r="R168" s="576"/>
      <c r="S168" s="576"/>
      <c r="T168" s="576"/>
      <c r="U168" s="576"/>
      <c r="V168" s="576"/>
      <c r="W168" s="576"/>
      <c r="X168" s="576"/>
      <c r="Y168" s="576"/>
      <c r="Z168" s="576"/>
      <c r="AA168" s="576"/>
      <c r="AB168" s="576"/>
      <c r="AC168" s="576"/>
      <c r="AD168" s="577"/>
      <c r="AE168" s="577"/>
      <c r="AF168" s="577"/>
      <c r="AG168" s="577"/>
      <c r="AH168" s="577"/>
      <c r="AI168" s="577"/>
      <c r="AJ168" s="577"/>
      <c r="AK168" s="577"/>
      <c r="AL168" s="577"/>
      <c r="AM168" s="577"/>
      <c r="AN168" s="573"/>
      <c r="AO168" s="181"/>
      <c r="AP168" s="87" t="s">
        <v>859</v>
      </c>
      <c r="AT168" s="559" t="str">
        <f t="shared" ca="1" si="27"/>
        <v>T</v>
      </c>
      <c r="AU168" s="559">
        <f t="shared" si="28"/>
        <v>153</v>
      </c>
      <c r="AV168" s="285" t="str">
        <f t="shared" ca="1" si="25"/>
        <v>T153</v>
      </c>
      <c r="AW168" s="285">
        <f t="shared" si="2"/>
        <v>8</v>
      </c>
      <c r="AX168" s="285" t="str">
        <f t="shared" ca="1" si="24"/>
        <v>8. Ownership - Operating Costs</v>
      </c>
      <c r="AY168" s="293" t="s">
        <v>1626</v>
      </c>
      <c r="AZ168" s="285" t="s">
        <v>1638</v>
      </c>
      <c r="BA168" s="285">
        <f>$T$8</f>
        <v>2039</v>
      </c>
      <c r="BB168" s="285" t="str">
        <f t="shared" ca="1" si="26"/>
        <v>8_T153_Annual_availability_factor_2039</v>
      </c>
      <c r="BC168" s="285" t="s">
        <v>463</v>
      </c>
      <c r="BD168" s="285"/>
      <c r="BE168" s="293" t="s">
        <v>464</v>
      </c>
      <c r="BF168" s="293" t="s">
        <v>84</v>
      </c>
      <c r="BG168" s="293" t="s">
        <v>84</v>
      </c>
      <c r="BH168" s="293"/>
      <c r="BI168" s="293"/>
      <c r="BJ168" s="293"/>
      <c r="BK168" s="293"/>
    </row>
    <row r="169" spans="1:63" ht="13.5" hidden="1" thickBot="1">
      <c r="A169" s="130"/>
      <c r="B169" s="181"/>
      <c r="C169" s="254"/>
      <c r="D169" s="761"/>
      <c r="E169" s="576"/>
      <c r="F169" s="576"/>
      <c r="G169" s="576"/>
      <c r="H169" s="576"/>
      <c r="I169" s="576"/>
      <c r="J169" s="576"/>
      <c r="K169" s="576"/>
      <c r="L169" s="576"/>
      <c r="M169" s="576"/>
      <c r="N169" s="576"/>
      <c r="O169" s="576"/>
      <c r="P169" s="576"/>
      <c r="Q169" s="576"/>
      <c r="R169" s="576"/>
      <c r="S169" s="576"/>
      <c r="T169" s="576"/>
      <c r="U169" s="576"/>
      <c r="V169" s="576"/>
      <c r="W169" s="576"/>
      <c r="X169" s="576"/>
      <c r="Y169" s="576"/>
      <c r="Z169" s="576"/>
      <c r="AA169" s="576"/>
      <c r="AB169" s="576"/>
      <c r="AC169" s="576"/>
      <c r="AD169" s="577"/>
      <c r="AE169" s="577"/>
      <c r="AF169" s="577"/>
      <c r="AG169" s="577"/>
      <c r="AH169" s="577"/>
      <c r="AI169" s="577"/>
      <c r="AJ169" s="577"/>
      <c r="AK169" s="577"/>
      <c r="AL169" s="577"/>
      <c r="AM169" s="577"/>
      <c r="AN169" s="573"/>
      <c r="AO169" s="181"/>
      <c r="AP169" s="87" t="s">
        <v>859</v>
      </c>
      <c r="AT169" s="559" t="str">
        <f t="shared" ca="1" si="27"/>
        <v>U</v>
      </c>
      <c r="AU169" s="559">
        <f t="shared" si="28"/>
        <v>153</v>
      </c>
      <c r="AV169" s="285" t="str">
        <f t="shared" ca="1" si="25"/>
        <v>U153</v>
      </c>
      <c r="AW169" s="285">
        <f t="shared" si="2"/>
        <v>8</v>
      </c>
      <c r="AX169" s="285" t="str">
        <f t="shared" ca="1" si="24"/>
        <v>8. Ownership - Operating Costs</v>
      </c>
      <c r="AY169" s="293" t="s">
        <v>1626</v>
      </c>
      <c r="AZ169" s="285" t="s">
        <v>1638</v>
      </c>
      <c r="BA169" s="285">
        <f>$U$8</f>
        <v>2040</v>
      </c>
      <c r="BB169" s="285" t="str">
        <f t="shared" ca="1" si="26"/>
        <v>8_U153_Annual_availability_factor_2040</v>
      </c>
      <c r="BC169" s="285" t="s">
        <v>463</v>
      </c>
      <c r="BD169" s="285"/>
      <c r="BE169" s="293" t="s">
        <v>464</v>
      </c>
      <c r="BF169" s="293" t="s">
        <v>84</v>
      </c>
      <c r="BG169" s="293" t="s">
        <v>84</v>
      </c>
      <c r="BH169" s="293"/>
      <c r="BI169" s="293"/>
      <c r="BJ169" s="293"/>
      <c r="BK169" s="293"/>
    </row>
    <row r="170" spans="1:63" ht="13.5" hidden="1" thickBot="1">
      <c r="A170" s="130"/>
      <c r="B170" s="181"/>
      <c r="C170" s="254"/>
      <c r="D170" s="761"/>
      <c r="E170" s="576"/>
      <c r="F170" s="576"/>
      <c r="G170" s="576"/>
      <c r="H170" s="576"/>
      <c r="I170" s="576"/>
      <c r="J170" s="576"/>
      <c r="K170" s="576"/>
      <c r="L170" s="576"/>
      <c r="M170" s="576"/>
      <c r="N170" s="576"/>
      <c r="O170" s="576"/>
      <c r="P170" s="576"/>
      <c r="Q170" s="576"/>
      <c r="R170" s="576"/>
      <c r="S170" s="576"/>
      <c r="T170" s="576"/>
      <c r="U170" s="576"/>
      <c r="V170" s="576"/>
      <c r="W170" s="576"/>
      <c r="X170" s="576"/>
      <c r="Y170" s="576"/>
      <c r="Z170" s="576"/>
      <c r="AA170" s="576"/>
      <c r="AB170" s="576"/>
      <c r="AC170" s="576"/>
      <c r="AD170" s="577"/>
      <c r="AE170" s="577"/>
      <c r="AF170" s="577"/>
      <c r="AG170" s="577"/>
      <c r="AH170" s="577"/>
      <c r="AI170" s="577"/>
      <c r="AJ170" s="577"/>
      <c r="AK170" s="577"/>
      <c r="AL170" s="577"/>
      <c r="AM170" s="577"/>
      <c r="AN170" s="573"/>
      <c r="AO170" s="181"/>
      <c r="AP170" s="87" t="s">
        <v>859</v>
      </c>
      <c r="AT170" s="559" t="str">
        <f t="shared" ca="1" si="27"/>
        <v>V</v>
      </c>
      <c r="AU170" s="559">
        <f t="shared" si="28"/>
        <v>153</v>
      </c>
      <c r="AV170" s="285" t="str">
        <f t="shared" ca="1" si="25"/>
        <v>V153</v>
      </c>
      <c r="AW170" s="285">
        <f t="shared" si="2"/>
        <v>8</v>
      </c>
      <c r="AX170" s="285" t="str">
        <f t="shared" ca="1" si="24"/>
        <v>8. Ownership - Operating Costs</v>
      </c>
      <c r="AY170" s="293" t="s">
        <v>1626</v>
      </c>
      <c r="AZ170" s="285" t="s">
        <v>1638</v>
      </c>
      <c r="BA170" s="285">
        <f>$V$8</f>
        <v>2041</v>
      </c>
      <c r="BB170" s="285" t="str">
        <f t="shared" ca="1" si="26"/>
        <v>8_V153_Annual_availability_factor_2041</v>
      </c>
      <c r="BC170" s="285" t="s">
        <v>463</v>
      </c>
      <c r="BD170" s="285"/>
      <c r="BE170" s="293" t="s">
        <v>464</v>
      </c>
      <c r="BF170" s="293" t="s">
        <v>84</v>
      </c>
      <c r="BG170" s="293" t="s">
        <v>84</v>
      </c>
      <c r="BH170" s="293"/>
      <c r="BI170" s="293"/>
      <c r="BJ170" s="293"/>
      <c r="BK170" s="293"/>
    </row>
    <row r="171" spans="1:63" ht="13.5" hidden="1" thickBot="1">
      <c r="A171" s="130"/>
      <c r="B171" s="181"/>
      <c r="C171" s="254"/>
      <c r="D171" s="761"/>
      <c r="E171" s="576"/>
      <c r="F171" s="576"/>
      <c r="G171" s="576"/>
      <c r="H171" s="576"/>
      <c r="I171" s="576"/>
      <c r="J171" s="576"/>
      <c r="K171" s="576"/>
      <c r="L171" s="576"/>
      <c r="M171" s="576"/>
      <c r="N171" s="576"/>
      <c r="O171" s="576"/>
      <c r="P171" s="576"/>
      <c r="Q171" s="576"/>
      <c r="R171" s="576"/>
      <c r="S171" s="576"/>
      <c r="T171" s="576"/>
      <c r="U171" s="576"/>
      <c r="V171" s="576"/>
      <c r="W171" s="576"/>
      <c r="X171" s="576"/>
      <c r="Y171" s="576"/>
      <c r="Z171" s="576"/>
      <c r="AA171" s="576"/>
      <c r="AB171" s="576"/>
      <c r="AC171" s="576"/>
      <c r="AD171" s="577"/>
      <c r="AE171" s="577"/>
      <c r="AF171" s="577"/>
      <c r="AG171" s="577"/>
      <c r="AH171" s="577"/>
      <c r="AI171" s="577"/>
      <c r="AJ171" s="577"/>
      <c r="AK171" s="577"/>
      <c r="AL171" s="577"/>
      <c r="AM171" s="577"/>
      <c r="AN171" s="573"/>
      <c r="AO171" s="181"/>
      <c r="AP171" s="87" t="s">
        <v>859</v>
      </c>
      <c r="AT171" s="559" t="str">
        <f t="shared" ca="1" si="27"/>
        <v>W</v>
      </c>
      <c r="AU171" s="559">
        <f t="shared" si="28"/>
        <v>153</v>
      </c>
      <c r="AV171" s="285" t="str">
        <f t="shared" ca="1" si="25"/>
        <v>W153</v>
      </c>
      <c r="AW171" s="285">
        <f t="shared" si="2"/>
        <v>8</v>
      </c>
      <c r="AX171" s="285" t="str">
        <f t="shared" ca="1" si="24"/>
        <v>8. Ownership - Operating Costs</v>
      </c>
      <c r="AY171" s="293" t="s">
        <v>1626</v>
      </c>
      <c r="AZ171" s="285" t="s">
        <v>1638</v>
      </c>
      <c r="BA171" s="285">
        <f>$W$8</f>
        <v>2042</v>
      </c>
      <c r="BB171" s="285" t="str">
        <f t="shared" ca="1" si="26"/>
        <v>8_W153_Annual_availability_factor_2042</v>
      </c>
      <c r="BC171" s="285" t="s">
        <v>463</v>
      </c>
      <c r="BD171" s="285"/>
      <c r="BE171" s="293" t="s">
        <v>464</v>
      </c>
      <c r="BF171" s="293" t="s">
        <v>84</v>
      </c>
      <c r="BG171" s="293" t="s">
        <v>84</v>
      </c>
      <c r="BH171" s="293"/>
      <c r="BI171" s="293"/>
      <c r="BJ171" s="293"/>
      <c r="BK171" s="293"/>
    </row>
    <row r="172" spans="1:63" ht="13.5" hidden="1" thickBot="1">
      <c r="A172" s="130"/>
      <c r="B172" s="181"/>
      <c r="C172" s="254"/>
      <c r="D172" s="761"/>
      <c r="E172" s="576"/>
      <c r="F172" s="576"/>
      <c r="G172" s="576"/>
      <c r="H172" s="576"/>
      <c r="I172" s="576"/>
      <c r="J172" s="576"/>
      <c r="K172" s="576"/>
      <c r="L172" s="576"/>
      <c r="M172" s="576"/>
      <c r="N172" s="576"/>
      <c r="O172" s="576"/>
      <c r="P172" s="576"/>
      <c r="Q172" s="576"/>
      <c r="R172" s="576"/>
      <c r="S172" s="576"/>
      <c r="T172" s="576"/>
      <c r="U172" s="576"/>
      <c r="V172" s="576"/>
      <c r="W172" s="576"/>
      <c r="X172" s="576"/>
      <c r="Y172" s="576"/>
      <c r="Z172" s="576"/>
      <c r="AA172" s="576"/>
      <c r="AB172" s="576"/>
      <c r="AC172" s="576"/>
      <c r="AD172" s="577"/>
      <c r="AE172" s="577"/>
      <c r="AF172" s="577"/>
      <c r="AG172" s="577"/>
      <c r="AH172" s="577"/>
      <c r="AI172" s="577"/>
      <c r="AJ172" s="577"/>
      <c r="AK172" s="577"/>
      <c r="AL172" s="577"/>
      <c r="AM172" s="577"/>
      <c r="AN172" s="573"/>
      <c r="AO172" s="181"/>
      <c r="AP172" s="87" t="s">
        <v>859</v>
      </c>
      <c r="AT172" s="559" t="str">
        <f t="shared" ca="1" si="27"/>
        <v>X</v>
      </c>
      <c r="AU172" s="559">
        <f t="shared" si="28"/>
        <v>153</v>
      </c>
      <c r="AV172" s="285" t="str">
        <f t="shared" ca="1" si="25"/>
        <v>X153</v>
      </c>
      <c r="AW172" s="285">
        <f t="shared" si="2"/>
        <v>8</v>
      </c>
      <c r="AX172" s="285" t="str">
        <f t="shared" ca="1" si="24"/>
        <v>8. Ownership - Operating Costs</v>
      </c>
      <c r="AY172" s="293" t="s">
        <v>1626</v>
      </c>
      <c r="AZ172" s="285" t="s">
        <v>1638</v>
      </c>
      <c r="BA172" s="285">
        <f>$X$8</f>
        <v>2043</v>
      </c>
      <c r="BB172" s="285" t="str">
        <f t="shared" ca="1" si="26"/>
        <v>8_X153_Annual_availability_factor_2043</v>
      </c>
      <c r="BC172" s="285" t="s">
        <v>463</v>
      </c>
      <c r="BD172" s="285"/>
      <c r="BE172" s="293" t="s">
        <v>464</v>
      </c>
      <c r="BF172" s="293" t="s">
        <v>84</v>
      </c>
      <c r="BG172" s="293" t="s">
        <v>84</v>
      </c>
      <c r="BH172" s="293"/>
      <c r="BI172" s="293"/>
      <c r="BJ172" s="293"/>
      <c r="BK172" s="293"/>
    </row>
    <row r="173" spans="1:63" ht="13.5" hidden="1" thickBot="1">
      <c r="A173" s="130"/>
      <c r="B173" s="181"/>
      <c r="C173" s="254"/>
      <c r="D173" s="761"/>
      <c r="E173" s="576"/>
      <c r="F173" s="576"/>
      <c r="G173" s="576"/>
      <c r="H173" s="576"/>
      <c r="I173" s="576"/>
      <c r="J173" s="576"/>
      <c r="K173" s="576"/>
      <c r="L173" s="576"/>
      <c r="M173" s="576"/>
      <c r="N173" s="576"/>
      <c r="O173" s="576"/>
      <c r="P173" s="576"/>
      <c r="Q173" s="576"/>
      <c r="R173" s="576"/>
      <c r="S173" s="576"/>
      <c r="T173" s="576"/>
      <c r="U173" s="576"/>
      <c r="V173" s="576"/>
      <c r="W173" s="576"/>
      <c r="X173" s="576"/>
      <c r="Y173" s="576"/>
      <c r="Z173" s="576"/>
      <c r="AA173" s="576"/>
      <c r="AB173" s="576"/>
      <c r="AC173" s="576"/>
      <c r="AD173" s="577"/>
      <c r="AE173" s="577"/>
      <c r="AF173" s="577"/>
      <c r="AG173" s="577"/>
      <c r="AH173" s="577"/>
      <c r="AI173" s="577"/>
      <c r="AJ173" s="577"/>
      <c r="AK173" s="577"/>
      <c r="AL173" s="577"/>
      <c r="AM173" s="577"/>
      <c r="AN173" s="573"/>
      <c r="AO173" s="181"/>
      <c r="AP173" s="87" t="s">
        <v>859</v>
      </c>
      <c r="AT173" s="559" t="str">
        <f t="shared" ca="1" si="27"/>
        <v>Y</v>
      </c>
      <c r="AU173" s="559">
        <f t="shared" si="28"/>
        <v>153</v>
      </c>
      <c r="AV173" s="285" t="str">
        <f t="shared" ca="1" si="25"/>
        <v>Y153</v>
      </c>
      <c r="AW173" s="285">
        <f t="shared" si="2"/>
        <v>8</v>
      </c>
      <c r="AX173" s="285" t="str">
        <f t="shared" ca="1" si="24"/>
        <v>8. Ownership - Operating Costs</v>
      </c>
      <c r="AY173" s="293" t="s">
        <v>1626</v>
      </c>
      <c r="AZ173" s="285" t="s">
        <v>1638</v>
      </c>
      <c r="BA173" s="285">
        <f>$Y$8</f>
        <v>2044</v>
      </c>
      <c r="BB173" s="285" t="str">
        <f t="shared" ca="1" si="26"/>
        <v>8_Y153_Annual_availability_factor_2044</v>
      </c>
      <c r="BC173" s="285" t="s">
        <v>463</v>
      </c>
      <c r="BD173" s="285"/>
      <c r="BE173" s="293" t="s">
        <v>464</v>
      </c>
      <c r="BF173" s="293" t="s">
        <v>84</v>
      </c>
      <c r="BG173" s="293" t="s">
        <v>84</v>
      </c>
      <c r="BH173" s="293"/>
      <c r="BI173" s="293"/>
      <c r="BJ173" s="293"/>
      <c r="BK173" s="293"/>
    </row>
    <row r="174" spans="1:63" ht="13.5" hidden="1" thickBot="1">
      <c r="A174" s="130"/>
      <c r="B174" s="181"/>
      <c r="C174" s="254"/>
      <c r="D174" s="761"/>
      <c r="E174" s="576"/>
      <c r="F174" s="576"/>
      <c r="G174" s="576"/>
      <c r="H174" s="576"/>
      <c r="I174" s="576"/>
      <c r="J174" s="576"/>
      <c r="K174" s="576"/>
      <c r="L174" s="576"/>
      <c r="M174" s="576"/>
      <c r="N174" s="576"/>
      <c r="O174" s="576"/>
      <c r="P174" s="576"/>
      <c r="Q174" s="576"/>
      <c r="R174" s="576"/>
      <c r="S174" s="576"/>
      <c r="T174" s="576"/>
      <c r="U174" s="576"/>
      <c r="V174" s="576"/>
      <c r="W174" s="576"/>
      <c r="X174" s="576"/>
      <c r="Y174" s="576"/>
      <c r="Z174" s="576"/>
      <c r="AA174" s="576"/>
      <c r="AB174" s="576"/>
      <c r="AC174" s="576"/>
      <c r="AD174" s="577"/>
      <c r="AE174" s="577"/>
      <c r="AF174" s="577"/>
      <c r="AG174" s="577"/>
      <c r="AH174" s="577"/>
      <c r="AI174" s="577"/>
      <c r="AJ174" s="577"/>
      <c r="AK174" s="577"/>
      <c r="AL174" s="577"/>
      <c r="AM174" s="577"/>
      <c r="AN174" s="573"/>
      <c r="AO174" s="181"/>
      <c r="AP174" s="87" t="s">
        <v>859</v>
      </c>
      <c r="AT174" s="559" t="str">
        <f t="shared" ca="1" si="27"/>
        <v>Z</v>
      </c>
      <c r="AU174" s="559">
        <f t="shared" si="28"/>
        <v>153</v>
      </c>
      <c r="AV174" s="285" t="str">
        <f t="shared" ca="1" si="25"/>
        <v>Z153</v>
      </c>
      <c r="AW174" s="285">
        <f t="shared" si="2"/>
        <v>8</v>
      </c>
      <c r="AX174" s="285" t="str">
        <f t="shared" ca="1" si="24"/>
        <v>8. Ownership - Operating Costs</v>
      </c>
      <c r="AY174" s="293" t="s">
        <v>1626</v>
      </c>
      <c r="AZ174" s="285" t="s">
        <v>1638</v>
      </c>
      <c r="BA174" s="285">
        <f>$Z$8</f>
        <v>2045</v>
      </c>
      <c r="BB174" s="285" t="str">
        <f t="shared" ca="1" si="26"/>
        <v>8_Z153_Annual_availability_factor_2045</v>
      </c>
      <c r="BC174" s="285" t="s">
        <v>463</v>
      </c>
      <c r="BD174" s="285"/>
      <c r="BE174" s="293" t="s">
        <v>464</v>
      </c>
      <c r="BF174" s="293" t="s">
        <v>84</v>
      </c>
      <c r="BG174" s="293" t="s">
        <v>84</v>
      </c>
      <c r="BH174" s="293"/>
      <c r="BI174" s="293"/>
      <c r="BJ174" s="293"/>
      <c r="BK174" s="293"/>
    </row>
    <row r="175" spans="1:63" ht="13.5" hidden="1" thickBot="1">
      <c r="A175" s="130"/>
      <c r="B175" s="181"/>
      <c r="C175" s="254"/>
      <c r="D175" s="761"/>
      <c r="E175" s="576"/>
      <c r="F175" s="576"/>
      <c r="G175" s="576"/>
      <c r="H175" s="576"/>
      <c r="I175" s="576"/>
      <c r="J175" s="576"/>
      <c r="K175" s="576"/>
      <c r="L175" s="576"/>
      <c r="M175" s="576"/>
      <c r="N175" s="576"/>
      <c r="O175" s="576"/>
      <c r="P175" s="576"/>
      <c r="Q175" s="576"/>
      <c r="R175" s="576"/>
      <c r="S175" s="576"/>
      <c r="T175" s="576"/>
      <c r="U175" s="576"/>
      <c r="V175" s="576"/>
      <c r="W175" s="576"/>
      <c r="X175" s="576"/>
      <c r="Y175" s="576"/>
      <c r="Z175" s="576"/>
      <c r="AA175" s="576"/>
      <c r="AB175" s="576"/>
      <c r="AC175" s="576"/>
      <c r="AD175" s="577"/>
      <c r="AE175" s="577"/>
      <c r="AF175" s="577"/>
      <c r="AG175" s="577"/>
      <c r="AH175" s="577"/>
      <c r="AI175" s="577"/>
      <c r="AJ175" s="577"/>
      <c r="AK175" s="577"/>
      <c r="AL175" s="577"/>
      <c r="AM175" s="577"/>
      <c r="AN175" s="573"/>
      <c r="AO175" s="181"/>
      <c r="AP175" s="87" t="s">
        <v>859</v>
      </c>
      <c r="AT175" s="559" t="str">
        <f t="shared" ca="1" si="27"/>
        <v>AA</v>
      </c>
      <c r="AU175" s="559">
        <f t="shared" si="28"/>
        <v>153</v>
      </c>
      <c r="AV175" s="285" t="str">
        <f t="shared" ca="1" si="25"/>
        <v>AA153</v>
      </c>
      <c r="AW175" s="285">
        <f t="shared" si="2"/>
        <v>8</v>
      </c>
      <c r="AX175" s="285" t="str">
        <f t="shared" ca="1" si="24"/>
        <v>8. Ownership - Operating Costs</v>
      </c>
      <c r="AY175" s="293" t="s">
        <v>1626</v>
      </c>
      <c r="AZ175" s="285" t="s">
        <v>1638</v>
      </c>
      <c r="BA175" s="285">
        <f>$AA$8</f>
        <v>2046</v>
      </c>
      <c r="BB175" s="285" t="str">
        <f t="shared" ca="1" si="26"/>
        <v>8_AA153_Annual_availability_factor_2046</v>
      </c>
      <c r="BC175" s="285" t="s">
        <v>463</v>
      </c>
      <c r="BD175" s="285"/>
      <c r="BE175" s="293" t="s">
        <v>464</v>
      </c>
      <c r="BF175" s="293" t="s">
        <v>84</v>
      </c>
      <c r="BG175" s="293" t="s">
        <v>84</v>
      </c>
      <c r="BH175" s="293"/>
      <c r="BI175" s="293"/>
      <c r="BJ175" s="293"/>
      <c r="BK175" s="293"/>
    </row>
    <row r="176" spans="1:63" ht="13.5" hidden="1" thickBot="1">
      <c r="A176" s="130"/>
      <c r="B176" s="181"/>
      <c r="C176" s="254"/>
      <c r="D176" s="761"/>
      <c r="E176" s="576"/>
      <c r="F176" s="576"/>
      <c r="G176" s="576"/>
      <c r="H176" s="576"/>
      <c r="I176" s="576"/>
      <c r="J176" s="576"/>
      <c r="K176" s="576"/>
      <c r="L176" s="576"/>
      <c r="M176" s="576"/>
      <c r="N176" s="576"/>
      <c r="O176" s="576"/>
      <c r="P176" s="576"/>
      <c r="Q176" s="576"/>
      <c r="R176" s="576"/>
      <c r="S176" s="576"/>
      <c r="T176" s="576"/>
      <c r="U176" s="576"/>
      <c r="V176" s="576"/>
      <c r="W176" s="576"/>
      <c r="X176" s="576"/>
      <c r="Y176" s="576"/>
      <c r="Z176" s="576"/>
      <c r="AA176" s="576"/>
      <c r="AB176" s="576"/>
      <c r="AC176" s="576"/>
      <c r="AD176" s="577"/>
      <c r="AE176" s="577"/>
      <c r="AF176" s="577"/>
      <c r="AG176" s="577"/>
      <c r="AH176" s="577"/>
      <c r="AI176" s="577"/>
      <c r="AJ176" s="577"/>
      <c r="AK176" s="577"/>
      <c r="AL176" s="577"/>
      <c r="AM176" s="577"/>
      <c r="AN176" s="573"/>
      <c r="AO176" s="181"/>
      <c r="AP176" s="87" t="s">
        <v>859</v>
      </c>
      <c r="AT176" s="559" t="str">
        <f t="shared" ca="1" si="27"/>
        <v>AB</v>
      </c>
      <c r="AU176" s="559">
        <f t="shared" si="28"/>
        <v>153</v>
      </c>
      <c r="AV176" s="285" t="str">
        <f t="shared" ca="1" si="25"/>
        <v>AB153</v>
      </c>
      <c r="AW176" s="285">
        <f t="shared" si="2"/>
        <v>8</v>
      </c>
      <c r="AX176" s="285" t="str">
        <f t="shared" ca="1" si="24"/>
        <v>8. Ownership - Operating Costs</v>
      </c>
      <c r="AY176" s="293" t="s">
        <v>1626</v>
      </c>
      <c r="AZ176" s="285" t="s">
        <v>1638</v>
      </c>
      <c r="BA176" s="285">
        <f>$AB$8</f>
        <v>2047</v>
      </c>
      <c r="BB176" s="285" t="str">
        <f t="shared" ca="1" si="26"/>
        <v>8_AB153_Annual_availability_factor_2047</v>
      </c>
      <c r="BC176" s="285" t="s">
        <v>463</v>
      </c>
      <c r="BD176" s="285"/>
      <c r="BE176" s="293" t="s">
        <v>464</v>
      </c>
      <c r="BF176" s="293" t="s">
        <v>84</v>
      </c>
      <c r="BG176" s="293" t="s">
        <v>84</v>
      </c>
      <c r="BH176" s="293"/>
      <c r="BI176" s="293"/>
      <c r="BJ176" s="293"/>
      <c r="BK176" s="293"/>
    </row>
    <row r="177" spans="1:63" ht="13.5" hidden="1" thickBot="1">
      <c r="A177" s="130"/>
      <c r="B177" s="181"/>
      <c r="C177" s="254"/>
      <c r="D177" s="761"/>
      <c r="E177" s="576"/>
      <c r="F177" s="576"/>
      <c r="G177" s="576"/>
      <c r="H177" s="576"/>
      <c r="I177" s="576"/>
      <c r="J177" s="576"/>
      <c r="K177" s="576"/>
      <c r="L177" s="576"/>
      <c r="M177" s="576"/>
      <c r="N177" s="576"/>
      <c r="O177" s="576"/>
      <c r="P177" s="576"/>
      <c r="Q177" s="576"/>
      <c r="R177" s="576"/>
      <c r="S177" s="576"/>
      <c r="T177" s="576"/>
      <c r="U177" s="576"/>
      <c r="V177" s="576"/>
      <c r="W177" s="576"/>
      <c r="X177" s="576"/>
      <c r="Y177" s="576"/>
      <c r="Z177" s="576"/>
      <c r="AA177" s="576"/>
      <c r="AB177" s="576"/>
      <c r="AC177" s="576"/>
      <c r="AD177" s="577"/>
      <c r="AE177" s="577"/>
      <c r="AF177" s="577"/>
      <c r="AG177" s="577"/>
      <c r="AH177" s="577"/>
      <c r="AI177" s="577"/>
      <c r="AJ177" s="577"/>
      <c r="AK177" s="577"/>
      <c r="AL177" s="577"/>
      <c r="AM177" s="577"/>
      <c r="AN177" s="573"/>
      <c r="AO177" s="181"/>
      <c r="AP177" s="87" t="s">
        <v>859</v>
      </c>
      <c r="AT177" s="559" t="str">
        <f t="shared" ca="1" si="27"/>
        <v>AC</v>
      </c>
      <c r="AU177" s="559">
        <f t="shared" si="28"/>
        <v>153</v>
      </c>
      <c r="AV177" s="285" t="str">
        <f t="shared" ca="1" si="25"/>
        <v>AC153</v>
      </c>
      <c r="AW177" s="285">
        <f t="shared" si="2"/>
        <v>8</v>
      </c>
      <c r="AX177" s="285" t="str">
        <f t="shared" ca="1" si="24"/>
        <v>8. Ownership - Operating Costs</v>
      </c>
      <c r="AY177" s="293" t="s">
        <v>1626</v>
      </c>
      <c r="AZ177" s="285" t="s">
        <v>1638</v>
      </c>
      <c r="BA177" s="285">
        <f>$AC$8</f>
        <v>2048</v>
      </c>
      <c r="BB177" s="285" t="str">
        <f t="shared" ca="1" si="26"/>
        <v>8_AC153_Annual_availability_factor_2048</v>
      </c>
      <c r="BC177" s="285" t="s">
        <v>463</v>
      </c>
      <c r="BD177" s="285"/>
      <c r="BE177" s="293" t="s">
        <v>464</v>
      </c>
      <c r="BF177" s="293" t="s">
        <v>84</v>
      </c>
      <c r="BG177" s="293" t="s">
        <v>84</v>
      </c>
      <c r="BH177" s="293"/>
      <c r="BI177" s="293"/>
      <c r="BJ177" s="293"/>
      <c r="BK177" s="293"/>
    </row>
    <row r="178" spans="1:63" ht="13.5" hidden="1" thickBot="1">
      <c r="A178" s="130"/>
      <c r="B178" s="181"/>
      <c r="C178" s="254"/>
      <c r="D178" s="761"/>
      <c r="E178" s="576"/>
      <c r="F178" s="576"/>
      <c r="G178" s="576"/>
      <c r="H178" s="576"/>
      <c r="I178" s="576"/>
      <c r="J178" s="576"/>
      <c r="K178" s="576"/>
      <c r="L178" s="576"/>
      <c r="M178" s="576"/>
      <c r="N178" s="576"/>
      <c r="O178" s="576"/>
      <c r="P178" s="576"/>
      <c r="Q178" s="576"/>
      <c r="R178" s="576"/>
      <c r="S178" s="576"/>
      <c r="T178" s="576"/>
      <c r="U178" s="576"/>
      <c r="V178" s="576"/>
      <c r="W178" s="576"/>
      <c r="X178" s="576"/>
      <c r="Y178" s="576"/>
      <c r="Z178" s="576"/>
      <c r="AA178" s="576"/>
      <c r="AB178" s="576"/>
      <c r="AC178" s="576"/>
      <c r="AD178" s="577"/>
      <c r="AE178" s="577"/>
      <c r="AF178" s="577"/>
      <c r="AG178" s="577"/>
      <c r="AH178" s="577"/>
      <c r="AI178" s="577"/>
      <c r="AJ178" s="577"/>
      <c r="AK178" s="577"/>
      <c r="AL178" s="577"/>
      <c r="AM178" s="577"/>
      <c r="AN178" s="573"/>
      <c r="AO178" s="181"/>
      <c r="AP178" s="87" t="s">
        <v>859</v>
      </c>
      <c r="AT178" s="559" t="str">
        <f t="shared" ca="1" si="27"/>
        <v>AD</v>
      </c>
      <c r="AU178" s="559">
        <f t="shared" si="28"/>
        <v>153</v>
      </c>
      <c r="AV178" s="285" t="str">
        <f t="shared" ca="1" si="25"/>
        <v>AD153</v>
      </c>
      <c r="AW178" s="285">
        <f t="shared" si="2"/>
        <v>8</v>
      </c>
      <c r="AX178" s="285" t="str">
        <f t="shared" ca="1" si="24"/>
        <v>8. Ownership - Operating Costs</v>
      </c>
      <c r="AY178" s="293" t="s">
        <v>1626</v>
      </c>
      <c r="AZ178" s="285" t="s">
        <v>1638</v>
      </c>
      <c r="BA178" s="285">
        <f>$AD$8</f>
        <v>2049</v>
      </c>
      <c r="BB178" s="285" t="str">
        <f t="shared" ca="1" si="26"/>
        <v>8_AD153_Annual_availability_factor_2049</v>
      </c>
      <c r="BC178" s="285" t="s">
        <v>463</v>
      </c>
      <c r="BD178" s="285"/>
      <c r="BE178" s="293" t="s">
        <v>464</v>
      </c>
      <c r="BF178" s="293" t="s">
        <v>84</v>
      </c>
      <c r="BG178" s="293" t="s">
        <v>84</v>
      </c>
      <c r="BH178" s="293"/>
      <c r="BI178" s="293"/>
      <c r="BJ178" s="293"/>
      <c r="BK178" s="293"/>
    </row>
    <row r="179" spans="1:63" ht="13.5" hidden="1" thickBot="1">
      <c r="A179" s="130"/>
      <c r="B179" s="181"/>
      <c r="C179" s="254"/>
      <c r="D179" s="761"/>
      <c r="E179" s="576"/>
      <c r="F179" s="576"/>
      <c r="G179" s="576"/>
      <c r="H179" s="576"/>
      <c r="I179" s="576"/>
      <c r="J179" s="576"/>
      <c r="K179" s="576"/>
      <c r="L179" s="576"/>
      <c r="M179" s="576"/>
      <c r="N179" s="576"/>
      <c r="O179" s="576"/>
      <c r="P179" s="576"/>
      <c r="Q179" s="576"/>
      <c r="R179" s="576"/>
      <c r="S179" s="576"/>
      <c r="T179" s="576"/>
      <c r="U179" s="576"/>
      <c r="V179" s="576"/>
      <c r="W179" s="576"/>
      <c r="X179" s="576"/>
      <c r="Y179" s="576"/>
      <c r="Z179" s="576"/>
      <c r="AA179" s="576"/>
      <c r="AB179" s="576"/>
      <c r="AC179" s="576"/>
      <c r="AD179" s="577"/>
      <c r="AE179" s="577"/>
      <c r="AF179" s="577"/>
      <c r="AG179" s="577"/>
      <c r="AH179" s="577"/>
      <c r="AI179" s="577"/>
      <c r="AJ179" s="577"/>
      <c r="AK179" s="577"/>
      <c r="AL179" s="577"/>
      <c r="AM179" s="577"/>
      <c r="AN179" s="573"/>
      <c r="AO179" s="181"/>
      <c r="AP179" s="87" t="s">
        <v>859</v>
      </c>
      <c r="AT179" s="559" t="str">
        <f t="shared" ca="1" si="27"/>
        <v>AE</v>
      </c>
      <c r="AU179" s="559">
        <f t="shared" si="28"/>
        <v>153</v>
      </c>
      <c r="AV179" s="285" t="str">
        <f t="shared" ca="1" si="25"/>
        <v>AE153</v>
      </c>
      <c r="AW179" s="285">
        <f t="shared" si="2"/>
        <v>8</v>
      </c>
      <c r="AX179" s="285" t="str">
        <f t="shared" ca="1" si="24"/>
        <v>8. Ownership - Operating Costs</v>
      </c>
      <c r="AY179" s="293" t="s">
        <v>1626</v>
      </c>
      <c r="AZ179" s="285" t="s">
        <v>1638</v>
      </c>
      <c r="BA179" s="285">
        <f>$AE$8</f>
        <v>2050</v>
      </c>
      <c r="BB179" s="285" t="str">
        <f t="shared" ca="1" si="26"/>
        <v>8_AE153_Annual_availability_factor_2050</v>
      </c>
      <c r="BC179" s="285" t="s">
        <v>463</v>
      </c>
      <c r="BD179" s="285"/>
      <c r="BE179" s="293" t="s">
        <v>464</v>
      </c>
      <c r="BF179" s="293" t="s">
        <v>84</v>
      </c>
      <c r="BG179" s="293" t="s">
        <v>84</v>
      </c>
      <c r="BH179" s="293"/>
      <c r="BI179" s="293"/>
      <c r="BJ179" s="293"/>
      <c r="BK179" s="293"/>
    </row>
    <row r="180" spans="1:63" ht="13.5" hidden="1" thickBot="1">
      <c r="A180" s="130"/>
      <c r="B180" s="181"/>
      <c r="C180" s="254"/>
      <c r="D180" s="761"/>
      <c r="E180" s="576"/>
      <c r="F180" s="576"/>
      <c r="G180" s="576"/>
      <c r="H180" s="576"/>
      <c r="I180" s="576"/>
      <c r="J180" s="576"/>
      <c r="K180" s="576"/>
      <c r="L180" s="576"/>
      <c r="M180" s="576"/>
      <c r="N180" s="576"/>
      <c r="O180" s="576"/>
      <c r="P180" s="576"/>
      <c r="Q180" s="576"/>
      <c r="R180" s="576"/>
      <c r="S180" s="576"/>
      <c r="T180" s="576"/>
      <c r="U180" s="576"/>
      <c r="V180" s="576"/>
      <c r="W180" s="576"/>
      <c r="X180" s="576"/>
      <c r="Y180" s="576"/>
      <c r="Z180" s="576"/>
      <c r="AA180" s="576"/>
      <c r="AB180" s="576"/>
      <c r="AC180" s="576"/>
      <c r="AD180" s="577"/>
      <c r="AE180" s="577"/>
      <c r="AF180" s="577"/>
      <c r="AG180" s="577"/>
      <c r="AH180" s="577"/>
      <c r="AI180" s="577"/>
      <c r="AJ180" s="577"/>
      <c r="AK180" s="577"/>
      <c r="AL180" s="577"/>
      <c r="AM180" s="577"/>
      <c r="AN180" s="573"/>
      <c r="AO180" s="181"/>
      <c r="AP180" s="87" t="s">
        <v>859</v>
      </c>
      <c r="AT180" s="559" t="str">
        <f t="shared" ca="1" si="27"/>
        <v>AF</v>
      </c>
      <c r="AU180" s="559">
        <f t="shared" si="28"/>
        <v>153</v>
      </c>
      <c r="AV180" s="285" t="str">
        <f t="shared" ca="1" si="25"/>
        <v>AF153</v>
      </c>
      <c r="AW180" s="285">
        <f t="shared" si="2"/>
        <v>8</v>
      </c>
      <c r="AX180" s="285" t="str">
        <f t="shared" ca="1" si="24"/>
        <v>8. Ownership - Operating Costs</v>
      </c>
      <c r="AY180" s="293" t="s">
        <v>1626</v>
      </c>
      <c r="AZ180" s="285" t="s">
        <v>1638</v>
      </c>
      <c r="BA180" s="285">
        <f>$AF$8</f>
        <v>2051</v>
      </c>
      <c r="BB180" s="285" t="str">
        <f t="shared" ca="1" si="26"/>
        <v>8_AF153_Annual_availability_factor_2051</v>
      </c>
      <c r="BC180" s="285" t="s">
        <v>463</v>
      </c>
      <c r="BD180" s="285"/>
      <c r="BE180" s="293" t="s">
        <v>464</v>
      </c>
      <c r="BF180" s="293" t="s">
        <v>84</v>
      </c>
      <c r="BG180" s="293" t="s">
        <v>84</v>
      </c>
      <c r="BH180" s="293"/>
      <c r="BI180" s="293"/>
      <c r="BJ180" s="293"/>
      <c r="BK180" s="293"/>
    </row>
    <row r="181" spans="1:63" ht="13.5" hidden="1" thickBot="1">
      <c r="A181" s="130"/>
      <c r="B181" s="181"/>
      <c r="C181" s="254"/>
      <c r="D181" s="761"/>
      <c r="E181" s="576"/>
      <c r="F181" s="576"/>
      <c r="G181" s="576"/>
      <c r="H181" s="576"/>
      <c r="I181" s="576"/>
      <c r="J181" s="576"/>
      <c r="K181" s="576"/>
      <c r="L181" s="576"/>
      <c r="M181" s="576"/>
      <c r="N181" s="576"/>
      <c r="O181" s="576"/>
      <c r="P181" s="576"/>
      <c r="Q181" s="576"/>
      <c r="R181" s="576"/>
      <c r="S181" s="576"/>
      <c r="T181" s="576"/>
      <c r="U181" s="576"/>
      <c r="V181" s="576"/>
      <c r="W181" s="576"/>
      <c r="X181" s="576"/>
      <c r="Y181" s="576"/>
      <c r="Z181" s="576"/>
      <c r="AA181" s="576"/>
      <c r="AB181" s="576"/>
      <c r="AC181" s="576"/>
      <c r="AD181" s="577"/>
      <c r="AE181" s="577"/>
      <c r="AF181" s="577"/>
      <c r="AG181" s="577"/>
      <c r="AH181" s="577"/>
      <c r="AI181" s="577"/>
      <c r="AJ181" s="577"/>
      <c r="AK181" s="577"/>
      <c r="AL181" s="577"/>
      <c r="AM181" s="577"/>
      <c r="AN181" s="573"/>
      <c r="AO181" s="181"/>
      <c r="AP181" s="87" t="s">
        <v>859</v>
      </c>
      <c r="AT181" s="559" t="str">
        <f t="shared" ca="1" si="27"/>
        <v>AG</v>
      </c>
      <c r="AU181" s="559">
        <f t="shared" si="28"/>
        <v>153</v>
      </c>
      <c r="AV181" s="285" t="str">
        <f t="shared" ca="1" si="25"/>
        <v>AG153</v>
      </c>
      <c r="AW181" s="285">
        <f t="shared" si="2"/>
        <v>8</v>
      </c>
      <c r="AX181" s="285" t="str">
        <f t="shared" ca="1" si="24"/>
        <v>8. Ownership - Operating Costs</v>
      </c>
      <c r="AY181" s="293" t="s">
        <v>1626</v>
      </c>
      <c r="AZ181" s="285" t="s">
        <v>1638</v>
      </c>
      <c r="BA181" s="285">
        <f>$AG$8</f>
        <v>2052</v>
      </c>
      <c r="BB181" s="285" t="str">
        <f t="shared" ca="1" si="26"/>
        <v>8_AG153_Annual_availability_factor_2052</v>
      </c>
      <c r="BC181" s="285" t="s">
        <v>463</v>
      </c>
      <c r="BD181" s="285"/>
      <c r="BE181" s="293" t="s">
        <v>464</v>
      </c>
      <c r="BF181" s="293" t="s">
        <v>84</v>
      </c>
      <c r="BG181" s="293" t="s">
        <v>84</v>
      </c>
      <c r="BH181" s="293"/>
      <c r="BI181" s="293"/>
      <c r="BJ181" s="293"/>
      <c r="BK181" s="293"/>
    </row>
    <row r="182" spans="1:63" ht="13.5" hidden="1" thickBot="1">
      <c r="A182" s="130"/>
      <c r="B182" s="181"/>
      <c r="C182" s="254"/>
      <c r="D182" s="761"/>
      <c r="E182" s="576"/>
      <c r="F182" s="576"/>
      <c r="G182" s="576"/>
      <c r="H182" s="576"/>
      <c r="I182" s="576"/>
      <c r="J182" s="576"/>
      <c r="K182" s="576"/>
      <c r="L182" s="576"/>
      <c r="M182" s="576"/>
      <c r="N182" s="576"/>
      <c r="O182" s="576"/>
      <c r="P182" s="576"/>
      <c r="Q182" s="576"/>
      <c r="R182" s="576"/>
      <c r="S182" s="576"/>
      <c r="T182" s="576"/>
      <c r="U182" s="576"/>
      <c r="V182" s="576"/>
      <c r="W182" s="576"/>
      <c r="X182" s="576"/>
      <c r="Y182" s="576"/>
      <c r="Z182" s="576"/>
      <c r="AA182" s="576"/>
      <c r="AB182" s="576"/>
      <c r="AC182" s="576"/>
      <c r="AD182" s="577"/>
      <c r="AE182" s="577"/>
      <c r="AF182" s="577"/>
      <c r="AG182" s="577"/>
      <c r="AH182" s="577"/>
      <c r="AI182" s="577"/>
      <c r="AJ182" s="577"/>
      <c r="AK182" s="577"/>
      <c r="AL182" s="577"/>
      <c r="AM182" s="577"/>
      <c r="AN182" s="573"/>
      <c r="AO182" s="181"/>
      <c r="AP182" s="87" t="s">
        <v>859</v>
      </c>
      <c r="AT182" s="559" t="str">
        <f t="shared" ca="1" si="27"/>
        <v>AH</v>
      </c>
      <c r="AU182" s="559">
        <f t="shared" si="28"/>
        <v>153</v>
      </c>
      <c r="AV182" s="285" t="str">
        <f t="shared" ca="1" si="25"/>
        <v>AH153</v>
      </c>
      <c r="AW182" s="285">
        <f t="shared" si="2"/>
        <v>8</v>
      </c>
      <c r="AX182" s="285" t="str">
        <f t="shared" ca="1" si="24"/>
        <v>8. Ownership - Operating Costs</v>
      </c>
      <c r="AY182" s="293" t="s">
        <v>1626</v>
      </c>
      <c r="AZ182" s="285" t="s">
        <v>1638</v>
      </c>
      <c r="BA182" s="285">
        <f>$AH$8</f>
        <v>2053</v>
      </c>
      <c r="BB182" s="285" t="str">
        <f t="shared" ca="1" si="26"/>
        <v>8_AH153_Annual_availability_factor_2053</v>
      </c>
      <c r="BC182" s="285" t="s">
        <v>463</v>
      </c>
      <c r="BD182" s="285"/>
      <c r="BE182" s="293" t="s">
        <v>464</v>
      </c>
      <c r="BF182" s="293" t="s">
        <v>84</v>
      </c>
      <c r="BG182" s="293" t="s">
        <v>84</v>
      </c>
      <c r="BH182" s="293"/>
      <c r="BI182" s="293"/>
      <c r="BJ182" s="293"/>
      <c r="BK182" s="293"/>
    </row>
    <row r="183" spans="1:63" ht="13.5" hidden="1" thickBot="1">
      <c r="A183" s="130"/>
      <c r="B183" s="181"/>
      <c r="C183" s="254"/>
      <c r="D183" s="761"/>
      <c r="E183" s="576"/>
      <c r="F183" s="576"/>
      <c r="G183" s="576"/>
      <c r="H183" s="576"/>
      <c r="I183" s="576"/>
      <c r="J183" s="576"/>
      <c r="K183" s="576"/>
      <c r="L183" s="576"/>
      <c r="M183" s="576"/>
      <c r="N183" s="576"/>
      <c r="O183" s="576"/>
      <c r="P183" s="576"/>
      <c r="Q183" s="576"/>
      <c r="R183" s="576"/>
      <c r="S183" s="576"/>
      <c r="T183" s="576"/>
      <c r="U183" s="576"/>
      <c r="V183" s="576"/>
      <c r="W183" s="576"/>
      <c r="X183" s="576"/>
      <c r="Y183" s="576"/>
      <c r="Z183" s="576"/>
      <c r="AA183" s="576"/>
      <c r="AB183" s="576"/>
      <c r="AC183" s="576"/>
      <c r="AD183" s="577"/>
      <c r="AE183" s="577"/>
      <c r="AF183" s="577"/>
      <c r="AG183" s="577"/>
      <c r="AH183" s="577"/>
      <c r="AI183" s="577"/>
      <c r="AJ183" s="577"/>
      <c r="AK183" s="577"/>
      <c r="AL183" s="577"/>
      <c r="AM183" s="577"/>
      <c r="AN183" s="573"/>
      <c r="AO183" s="181"/>
      <c r="AP183" s="87" t="s">
        <v>859</v>
      </c>
      <c r="AT183" s="559" t="str">
        <f t="shared" ca="1" si="27"/>
        <v>AI</v>
      </c>
      <c r="AU183" s="559">
        <f t="shared" si="28"/>
        <v>153</v>
      </c>
      <c r="AV183" s="285" t="str">
        <f t="shared" ca="1" si="25"/>
        <v>AI153</v>
      </c>
      <c r="AW183" s="285">
        <f t="shared" si="2"/>
        <v>8</v>
      </c>
      <c r="AX183" s="285" t="str">
        <f t="shared" ca="1" si="24"/>
        <v>8. Ownership - Operating Costs</v>
      </c>
      <c r="AY183" s="293" t="s">
        <v>1626</v>
      </c>
      <c r="AZ183" s="285" t="s">
        <v>1638</v>
      </c>
      <c r="BA183" s="285">
        <f>$AI$8</f>
        <v>2054</v>
      </c>
      <c r="BB183" s="285" t="str">
        <f t="shared" ca="1" si="26"/>
        <v>8_AI153_Annual_availability_factor_2054</v>
      </c>
      <c r="BC183" s="285" t="s">
        <v>463</v>
      </c>
      <c r="BD183" s="285"/>
      <c r="BE183" s="293" t="s">
        <v>464</v>
      </c>
      <c r="BF183" s="293" t="s">
        <v>84</v>
      </c>
      <c r="BG183" s="293" t="s">
        <v>84</v>
      </c>
      <c r="BH183" s="293"/>
      <c r="BI183" s="293"/>
      <c r="BJ183" s="293"/>
      <c r="BK183" s="293"/>
    </row>
    <row r="184" spans="1:63" ht="13.5" hidden="1" thickBot="1">
      <c r="A184" s="130"/>
      <c r="B184" s="181"/>
      <c r="C184" s="254"/>
      <c r="D184" s="761"/>
      <c r="E184" s="576"/>
      <c r="F184" s="576"/>
      <c r="G184" s="576"/>
      <c r="H184" s="576"/>
      <c r="I184" s="576"/>
      <c r="J184" s="576"/>
      <c r="K184" s="576"/>
      <c r="L184" s="576"/>
      <c r="M184" s="576"/>
      <c r="N184" s="576"/>
      <c r="O184" s="576"/>
      <c r="P184" s="576"/>
      <c r="Q184" s="576"/>
      <c r="R184" s="576"/>
      <c r="S184" s="576"/>
      <c r="T184" s="576"/>
      <c r="U184" s="576"/>
      <c r="V184" s="576"/>
      <c r="W184" s="576"/>
      <c r="X184" s="576"/>
      <c r="Y184" s="576"/>
      <c r="Z184" s="576"/>
      <c r="AA184" s="576"/>
      <c r="AB184" s="576"/>
      <c r="AC184" s="576"/>
      <c r="AD184" s="577"/>
      <c r="AE184" s="577"/>
      <c r="AF184" s="577"/>
      <c r="AG184" s="577"/>
      <c r="AH184" s="577"/>
      <c r="AI184" s="577"/>
      <c r="AJ184" s="577"/>
      <c r="AK184" s="577"/>
      <c r="AL184" s="577"/>
      <c r="AM184" s="577"/>
      <c r="AN184" s="573"/>
      <c r="AO184" s="181"/>
      <c r="AP184" s="87" t="s">
        <v>859</v>
      </c>
      <c r="AT184" s="559" t="str">
        <f t="shared" ca="1" si="27"/>
        <v>AJ</v>
      </c>
      <c r="AU184" s="559">
        <f t="shared" si="28"/>
        <v>153</v>
      </c>
      <c r="AV184" s="285" t="str">
        <f t="shared" ca="1" si="25"/>
        <v>AJ153</v>
      </c>
      <c r="AW184" s="285">
        <f t="shared" si="2"/>
        <v>8</v>
      </c>
      <c r="AX184" s="285" t="str">
        <f t="shared" ca="1" si="24"/>
        <v>8. Ownership - Operating Costs</v>
      </c>
      <c r="AY184" s="293" t="s">
        <v>1626</v>
      </c>
      <c r="AZ184" s="285" t="s">
        <v>1638</v>
      </c>
      <c r="BA184" s="285">
        <f>$AJ$8</f>
        <v>2055</v>
      </c>
      <c r="BB184" s="285" t="str">
        <f t="shared" ca="1" si="26"/>
        <v>8_AJ153_Annual_availability_factor_2055</v>
      </c>
      <c r="BC184" s="285" t="s">
        <v>463</v>
      </c>
      <c r="BD184" s="285"/>
      <c r="BE184" s="293" t="s">
        <v>464</v>
      </c>
      <c r="BF184" s="293" t="s">
        <v>84</v>
      </c>
      <c r="BG184" s="293" t="s">
        <v>84</v>
      </c>
      <c r="BH184" s="293"/>
      <c r="BI184" s="293"/>
      <c r="BJ184" s="293"/>
      <c r="BK184" s="293"/>
    </row>
    <row r="185" spans="1:63" ht="13.5" hidden="1" thickBot="1">
      <c r="A185" s="130"/>
      <c r="B185" s="181"/>
      <c r="C185" s="254"/>
      <c r="D185" s="761"/>
      <c r="E185" s="576"/>
      <c r="F185" s="576"/>
      <c r="G185" s="576"/>
      <c r="H185" s="576"/>
      <c r="I185" s="576"/>
      <c r="J185" s="576"/>
      <c r="K185" s="576"/>
      <c r="L185" s="576"/>
      <c r="M185" s="576"/>
      <c r="N185" s="576"/>
      <c r="O185" s="576"/>
      <c r="P185" s="576"/>
      <c r="Q185" s="576"/>
      <c r="R185" s="576"/>
      <c r="S185" s="576"/>
      <c r="T185" s="576"/>
      <c r="U185" s="576"/>
      <c r="V185" s="576"/>
      <c r="W185" s="576"/>
      <c r="X185" s="576"/>
      <c r="Y185" s="576"/>
      <c r="Z185" s="576"/>
      <c r="AA185" s="576"/>
      <c r="AB185" s="576"/>
      <c r="AC185" s="576"/>
      <c r="AD185" s="577"/>
      <c r="AE185" s="577"/>
      <c r="AF185" s="577"/>
      <c r="AG185" s="577"/>
      <c r="AH185" s="577"/>
      <c r="AI185" s="577"/>
      <c r="AJ185" s="577"/>
      <c r="AK185" s="577"/>
      <c r="AL185" s="577"/>
      <c r="AM185" s="577"/>
      <c r="AN185" s="573"/>
      <c r="AO185" s="181"/>
      <c r="AP185" s="87" t="s">
        <v>859</v>
      </c>
      <c r="AT185" s="559" t="str">
        <f t="shared" ca="1" si="27"/>
        <v>AK</v>
      </c>
      <c r="AU185" s="559">
        <f t="shared" si="28"/>
        <v>153</v>
      </c>
      <c r="AV185" s="285" t="str">
        <f t="shared" ca="1" si="25"/>
        <v>AK153</v>
      </c>
      <c r="AW185" s="285">
        <f t="shared" si="2"/>
        <v>8</v>
      </c>
      <c r="AX185" s="285" t="str">
        <f t="shared" ca="1" si="24"/>
        <v>8. Ownership - Operating Costs</v>
      </c>
      <c r="AY185" s="293" t="s">
        <v>1626</v>
      </c>
      <c r="AZ185" s="285" t="s">
        <v>1638</v>
      </c>
      <c r="BA185" s="285">
        <f>$AK$8</f>
        <v>2056</v>
      </c>
      <c r="BB185" s="285" t="str">
        <f t="shared" ca="1" si="26"/>
        <v>8_AK153_Annual_availability_factor_2056</v>
      </c>
      <c r="BC185" s="285" t="s">
        <v>463</v>
      </c>
      <c r="BD185" s="285"/>
      <c r="BE185" s="293" t="s">
        <v>464</v>
      </c>
      <c r="BF185" s="293" t="s">
        <v>84</v>
      </c>
      <c r="BG185" s="293" t="s">
        <v>84</v>
      </c>
      <c r="BH185" s="293"/>
      <c r="BI185" s="293"/>
      <c r="BJ185" s="293"/>
      <c r="BK185" s="293"/>
    </row>
    <row r="186" spans="1:63" ht="13.5" hidden="1" thickBot="1">
      <c r="A186" s="130"/>
      <c r="B186" s="181"/>
      <c r="C186" s="254"/>
      <c r="D186" s="761"/>
      <c r="E186" s="576"/>
      <c r="F186" s="576"/>
      <c r="G186" s="576"/>
      <c r="H186" s="576"/>
      <c r="I186" s="576"/>
      <c r="J186" s="576"/>
      <c r="K186" s="576"/>
      <c r="L186" s="576"/>
      <c r="M186" s="576"/>
      <c r="N186" s="576"/>
      <c r="O186" s="576"/>
      <c r="P186" s="576"/>
      <c r="Q186" s="576"/>
      <c r="R186" s="576"/>
      <c r="S186" s="576"/>
      <c r="T186" s="576"/>
      <c r="U186" s="576"/>
      <c r="V186" s="576"/>
      <c r="W186" s="576"/>
      <c r="X186" s="576"/>
      <c r="Y186" s="576"/>
      <c r="Z186" s="576"/>
      <c r="AA186" s="576"/>
      <c r="AB186" s="576"/>
      <c r="AC186" s="576"/>
      <c r="AD186" s="577"/>
      <c r="AE186" s="577"/>
      <c r="AF186" s="577"/>
      <c r="AG186" s="577"/>
      <c r="AH186" s="577"/>
      <c r="AI186" s="577"/>
      <c r="AJ186" s="577"/>
      <c r="AK186" s="577"/>
      <c r="AL186" s="577"/>
      <c r="AM186" s="577"/>
      <c r="AN186" s="573"/>
      <c r="AO186" s="181"/>
      <c r="AP186" s="87" t="s">
        <v>859</v>
      </c>
      <c r="AT186" s="559" t="str">
        <f t="shared" ca="1" si="27"/>
        <v>AL</v>
      </c>
      <c r="AU186" s="559">
        <f t="shared" si="28"/>
        <v>153</v>
      </c>
      <c r="AV186" s="285" t="str">
        <f t="shared" ca="1" si="25"/>
        <v>AL153</v>
      </c>
      <c r="AW186" s="285">
        <f t="shared" si="2"/>
        <v>8</v>
      </c>
      <c r="AX186" s="285" t="str">
        <f t="shared" ca="1" si="24"/>
        <v>8. Ownership - Operating Costs</v>
      </c>
      <c r="AY186" s="293" t="s">
        <v>1626</v>
      </c>
      <c r="AZ186" s="285" t="s">
        <v>1638</v>
      </c>
      <c r="BA186" s="285">
        <f>$AL$8</f>
        <v>2057</v>
      </c>
      <c r="BB186" s="285" t="str">
        <f t="shared" ca="1" si="26"/>
        <v>8_AL153_Annual_availability_factor_2057</v>
      </c>
      <c r="BC186" s="285" t="s">
        <v>463</v>
      </c>
      <c r="BD186" s="285"/>
      <c r="BE186" s="293" t="s">
        <v>464</v>
      </c>
      <c r="BF186" s="293" t="s">
        <v>84</v>
      </c>
      <c r="BG186" s="293" t="s">
        <v>84</v>
      </c>
      <c r="BH186" s="293"/>
      <c r="BI186" s="293"/>
      <c r="BJ186" s="293"/>
      <c r="BK186" s="293"/>
    </row>
    <row r="187" spans="1:63" ht="13.5" hidden="1" thickBot="1">
      <c r="A187" s="130"/>
      <c r="B187" s="181"/>
      <c r="C187" s="254"/>
      <c r="D187" s="761"/>
      <c r="E187" s="576"/>
      <c r="F187" s="576"/>
      <c r="G187" s="576"/>
      <c r="H187" s="576"/>
      <c r="I187" s="576"/>
      <c r="J187" s="576"/>
      <c r="K187" s="576"/>
      <c r="L187" s="576"/>
      <c r="M187" s="576"/>
      <c r="N187" s="576"/>
      <c r="O187" s="576"/>
      <c r="P187" s="576"/>
      <c r="Q187" s="576"/>
      <c r="R187" s="576"/>
      <c r="S187" s="576"/>
      <c r="T187" s="576"/>
      <c r="U187" s="576"/>
      <c r="V187" s="576"/>
      <c r="W187" s="576"/>
      <c r="X187" s="576"/>
      <c r="Y187" s="576"/>
      <c r="Z187" s="576"/>
      <c r="AA187" s="576"/>
      <c r="AB187" s="576"/>
      <c r="AC187" s="576"/>
      <c r="AD187" s="577"/>
      <c r="AE187" s="577"/>
      <c r="AF187" s="577"/>
      <c r="AG187" s="577"/>
      <c r="AH187" s="577"/>
      <c r="AI187" s="577"/>
      <c r="AJ187" s="577"/>
      <c r="AK187" s="577"/>
      <c r="AL187" s="577"/>
      <c r="AM187" s="577"/>
      <c r="AN187" s="573"/>
      <c r="AO187" s="181"/>
      <c r="AP187" s="87" t="s">
        <v>859</v>
      </c>
      <c r="AT187" s="559" t="str">
        <f t="shared" ca="1" si="27"/>
        <v>AM</v>
      </c>
      <c r="AU187" s="559">
        <f t="shared" si="28"/>
        <v>153</v>
      </c>
      <c r="AV187" s="285" t="str">
        <f t="shared" ca="1" si="25"/>
        <v>AM153</v>
      </c>
      <c r="AW187" s="285">
        <f t="shared" si="2"/>
        <v>8</v>
      </c>
      <c r="AX187" s="285" t="str">
        <f t="shared" ca="1" si="24"/>
        <v>8. Ownership - Operating Costs</v>
      </c>
      <c r="AY187" s="293" t="s">
        <v>1626</v>
      </c>
      <c r="AZ187" s="285" t="s">
        <v>1638</v>
      </c>
      <c r="BA187" s="285">
        <f>$AM$8</f>
        <v>2058</v>
      </c>
      <c r="BB187" s="285" t="str">
        <f t="shared" ca="1" si="26"/>
        <v>8_AM153_Annual_availability_factor_2058</v>
      </c>
      <c r="BC187" s="285" t="s">
        <v>463</v>
      </c>
      <c r="BD187" s="285"/>
      <c r="BE187" s="293" t="s">
        <v>464</v>
      </c>
      <c r="BF187" s="293" t="s">
        <v>84</v>
      </c>
      <c r="BG187" s="293" t="s">
        <v>84</v>
      </c>
      <c r="BH187" s="293"/>
      <c r="BI187" s="293"/>
      <c r="BJ187" s="293"/>
      <c r="BK187" s="293"/>
    </row>
    <row r="188" spans="1:63" ht="13.5" hidden="1" thickBot="1">
      <c r="A188" s="130"/>
      <c r="B188" s="181"/>
      <c r="C188" s="254"/>
      <c r="D188" s="761"/>
      <c r="E188" s="576"/>
      <c r="F188" s="576"/>
      <c r="G188" s="576"/>
      <c r="H188" s="576"/>
      <c r="I188" s="576"/>
      <c r="J188" s="576"/>
      <c r="K188" s="576"/>
      <c r="L188" s="576"/>
      <c r="M188" s="576"/>
      <c r="N188" s="576"/>
      <c r="O188" s="576"/>
      <c r="P188" s="576"/>
      <c r="Q188" s="576"/>
      <c r="R188" s="576"/>
      <c r="S188" s="576"/>
      <c r="T188" s="576"/>
      <c r="U188" s="576"/>
      <c r="V188" s="576"/>
      <c r="W188" s="576"/>
      <c r="X188" s="576"/>
      <c r="Y188" s="576"/>
      <c r="Z188" s="576"/>
      <c r="AA188" s="576"/>
      <c r="AB188" s="576"/>
      <c r="AC188" s="576"/>
      <c r="AD188" s="577"/>
      <c r="AE188" s="577"/>
      <c r="AF188" s="577"/>
      <c r="AG188" s="577"/>
      <c r="AH188" s="577"/>
      <c r="AI188" s="577"/>
      <c r="AJ188" s="577"/>
      <c r="AK188" s="577"/>
      <c r="AL188" s="577"/>
      <c r="AM188" s="577"/>
      <c r="AN188" s="573"/>
      <c r="AO188" s="181"/>
      <c r="AP188" s="574" t="s">
        <v>859</v>
      </c>
      <c r="AQ188" s="574"/>
      <c r="AR188" s="574"/>
      <c r="AS188" s="574"/>
      <c r="AT188" s="575" t="str">
        <f t="shared" ca="1" si="27"/>
        <v>AN</v>
      </c>
      <c r="AU188" s="575">
        <f t="shared" si="28"/>
        <v>153</v>
      </c>
      <c r="AV188" s="484" t="str">
        <f t="shared" ca="1" si="25"/>
        <v>AN153</v>
      </c>
      <c r="AW188" s="484">
        <f t="shared" si="2"/>
        <v>8</v>
      </c>
      <c r="AX188" s="484" t="str">
        <f t="shared" ca="1" si="24"/>
        <v>8. Ownership - Operating Costs</v>
      </c>
      <c r="AY188" s="492" t="s">
        <v>1626</v>
      </c>
      <c r="AZ188" s="484" t="s">
        <v>1638</v>
      </c>
      <c r="BA188" s="484" t="s">
        <v>1572</v>
      </c>
      <c r="BB188" s="484" t="str">
        <f t="shared" ca="1" si="26"/>
        <v>8_AN153_Annual_availability_factor_Additional_Info</v>
      </c>
      <c r="BC188" s="492" t="s">
        <v>255</v>
      </c>
      <c r="BD188" s="492">
        <v>100</v>
      </c>
      <c r="BE188" s="492"/>
      <c r="BF188" s="492" t="s">
        <v>84</v>
      </c>
      <c r="BG188" s="492" t="s">
        <v>84</v>
      </c>
      <c r="BH188" s="293"/>
      <c r="BI188" s="293"/>
      <c r="BJ188" s="293"/>
      <c r="BK188" s="293"/>
    </row>
    <row r="189" spans="1:63" ht="13.5" thickBot="1">
      <c r="A189" s="130">
        <f>+A153+1</f>
        <v>7</v>
      </c>
      <c r="B189" s="181"/>
      <c r="C189" s="254" t="s">
        <v>1639</v>
      </c>
      <c r="D189" s="761" t="s">
        <v>712</v>
      </c>
      <c r="E189" s="548"/>
      <c r="F189" s="548"/>
      <c r="G189" s="548"/>
      <c r="H189" s="548"/>
      <c r="I189" s="548"/>
      <c r="J189" s="548"/>
      <c r="K189" s="548"/>
      <c r="L189" s="548"/>
      <c r="M189" s="548"/>
      <c r="N189" s="548"/>
      <c r="O189" s="548"/>
      <c r="P189" s="548"/>
      <c r="Q189" s="548"/>
      <c r="R189" s="548"/>
      <c r="S189" s="548"/>
      <c r="T189" s="548"/>
      <c r="U189" s="548"/>
      <c r="V189" s="548"/>
      <c r="W189" s="548"/>
      <c r="X189" s="548"/>
      <c r="Y189" s="548"/>
      <c r="Z189" s="548"/>
      <c r="AA189" s="548"/>
      <c r="AB189" s="548"/>
      <c r="AC189" s="548"/>
      <c r="AD189" s="549"/>
      <c r="AE189" s="549"/>
      <c r="AF189" s="549"/>
      <c r="AG189" s="549"/>
      <c r="AH189" s="549"/>
      <c r="AI189" s="549"/>
      <c r="AJ189" s="549"/>
      <c r="AK189" s="549"/>
      <c r="AL189" s="549"/>
      <c r="AM189" s="549"/>
      <c r="AN189" s="370"/>
      <c r="AO189" s="181"/>
      <c r="AR189" s="87" t="s">
        <v>40</v>
      </c>
      <c r="AS189" s="87" t="str">
        <f ca="1">SUBSTITUTE(CELL("address",E189),"$","")</f>
        <v>E189</v>
      </c>
      <c r="AT189" s="386" t="str">
        <f ca="1">CHAR(CODE(AS189))</f>
        <v>E</v>
      </c>
      <c r="AU189" s="386">
        <f>ROW(AS189)</f>
        <v>189</v>
      </c>
      <c r="AV189" s="285" t="str">
        <f ca="1">CONCATENATE(AT189&amp;AU189)</f>
        <v>E189</v>
      </c>
      <c r="AW189" s="285">
        <f t="shared" si="2"/>
        <v>8</v>
      </c>
      <c r="AX189" s="285" t="str">
        <f t="shared" ref="AX189:AX224" ca="1" si="29">MID(CELL("filename",AW189),FIND("]",CELL("filename",AW189))+1,256)</f>
        <v>8. Ownership - Operating Costs</v>
      </c>
      <c r="AY189" s="293" t="s">
        <v>1626</v>
      </c>
      <c r="AZ189" s="285" t="s">
        <v>1640</v>
      </c>
      <c r="BA189" s="285">
        <f>$E$8</f>
        <v>2024</v>
      </c>
      <c r="BB189" s="285" t="str">
        <f ca="1">AW189&amp;"_"&amp;AV189&amp;"_"&amp;AZ189&amp;"_"&amp;BA189</f>
        <v>8_E189_Net_capacity_factor_2024</v>
      </c>
      <c r="BC189" s="285" t="s">
        <v>463</v>
      </c>
      <c r="BD189" s="285"/>
      <c r="BE189" s="293" t="s">
        <v>464</v>
      </c>
      <c r="BF189" s="293" t="s">
        <v>84</v>
      </c>
      <c r="BG189" s="293" t="s">
        <v>84</v>
      </c>
      <c r="BH189" s="293"/>
      <c r="BI189" s="293"/>
      <c r="BJ189" s="293"/>
      <c r="BK189" s="293"/>
    </row>
    <row r="190" spans="1:63" ht="13.5" hidden="1" thickBot="1">
      <c r="A190" s="130"/>
      <c r="B190" s="181"/>
      <c r="C190" s="254"/>
      <c r="D190" s="761"/>
      <c r="E190" s="576"/>
      <c r="F190" s="576"/>
      <c r="G190" s="576"/>
      <c r="H190" s="576"/>
      <c r="I190" s="576"/>
      <c r="J190" s="576"/>
      <c r="K190" s="576"/>
      <c r="L190" s="576"/>
      <c r="M190" s="576"/>
      <c r="N190" s="576"/>
      <c r="O190" s="576"/>
      <c r="P190" s="576"/>
      <c r="Q190" s="576"/>
      <c r="R190" s="576"/>
      <c r="S190" s="576"/>
      <c r="T190" s="576"/>
      <c r="U190" s="576"/>
      <c r="V190" s="576"/>
      <c r="W190" s="576"/>
      <c r="X190" s="576"/>
      <c r="Y190" s="576"/>
      <c r="Z190" s="576"/>
      <c r="AA190" s="576"/>
      <c r="AB190" s="576"/>
      <c r="AC190" s="576"/>
      <c r="AD190" s="577"/>
      <c r="AE190" s="577"/>
      <c r="AF190" s="577"/>
      <c r="AG190" s="577"/>
      <c r="AH190" s="577"/>
      <c r="AI190" s="577"/>
      <c r="AJ190" s="577"/>
      <c r="AK190" s="577"/>
      <c r="AL190" s="577"/>
      <c r="AM190" s="577"/>
      <c r="AN190" s="573"/>
      <c r="AO190" s="181"/>
      <c r="AP190" s="87" t="s">
        <v>859</v>
      </c>
      <c r="AT190" s="559" t="str">
        <f ca="1">IF(AT189="Z","AA",IF(LEN(AT189)=1,CHAR(CODE(AT189)+1),IF(RIGHT(AT189,1)="Z",CHAR(CODE(LEFT(AT189,1))+1),LEFT(AT189,1))&amp;CHAR(65+MOD(CODE(RIGHT(AT189,1))+1-65,26))))</f>
        <v>F</v>
      </c>
      <c r="AU190" s="559">
        <f>AU189</f>
        <v>189</v>
      </c>
      <c r="AV190" s="285" t="str">
        <f t="shared" ref="AV190:AV224" ca="1" si="30">CONCATENATE(AT190&amp;AU190)</f>
        <v>F189</v>
      </c>
      <c r="AW190" s="285">
        <f t="shared" si="2"/>
        <v>8</v>
      </c>
      <c r="AX190" s="285" t="str">
        <f t="shared" ca="1" si="29"/>
        <v>8. Ownership - Operating Costs</v>
      </c>
      <c r="AY190" s="293" t="s">
        <v>1626</v>
      </c>
      <c r="AZ190" s="285" t="s">
        <v>1640</v>
      </c>
      <c r="BA190" s="285">
        <f>$F$8</f>
        <v>2025</v>
      </c>
      <c r="BB190" s="285" t="str">
        <f t="shared" ref="BB190:BB224" ca="1" si="31">AW190&amp;"_"&amp;AV190&amp;"_"&amp;AZ190&amp;"_"&amp;BA190</f>
        <v>8_F189_Net_capacity_factor_2025</v>
      </c>
      <c r="BC190" s="285" t="s">
        <v>463</v>
      </c>
      <c r="BD190" s="285"/>
      <c r="BE190" s="293" t="s">
        <v>464</v>
      </c>
      <c r="BF190" s="293" t="s">
        <v>84</v>
      </c>
      <c r="BG190" s="293" t="s">
        <v>84</v>
      </c>
      <c r="BH190" s="293"/>
      <c r="BI190" s="293"/>
      <c r="BJ190" s="293"/>
      <c r="BK190" s="293"/>
    </row>
    <row r="191" spans="1:63" ht="13.5" hidden="1" thickBot="1">
      <c r="A191" s="130"/>
      <c r="B191" s="181"/>
      <c r="C191" s="254"/>
      <c r="D191" s="761"/>
      <c r="E191" s="576"/>
      <c r="F191" s="576"/>
      <c r="G191" s="576"/>
      <c r="H191" s="576"/>
      <c r="I191" s="576"/>
      <c r="J191" s="576"/>
      <c r="K191" s="576"/>
      <c r="L191" s="576"/>
      <c r="M191" s="576"/>
      <c r="N191" s="576"/>
      <c r="O191" s="576"/>
      <c r="P191" s="576"/>
      <c r="Q191" s="576"/>
      <c r="R191" s="576"/>
      <c r="S191" s="576"/>
      <c r="T191" s="576"/>
      <c r="U191" s="576"/>
      <c r="V191" s="576"/>
      <c r="W191" s="576"/>
      <c r="X191" s="576"/>
      <c r="Y191" s="576"/>
      <c r="Z191" s="576"/>
      <c r="AA191" s="576"/>
      <c r="AB191" s="576"/>
      <c r="AC191" s="576"/>
      <c r="AD191" s="577"/>
      <c r="AE191" s="577"/>
      <c r="AF191" s="577"/>
      <c r="AG191" s="577"/>
      <c r="AH191" s="577"/>
      <c r="AI191" s="577"/>
      <c r="AJ191" s="577"/>
      <c r="AK191" s="577"/>
      <c r="AL191" s="577"/>
      <c r="AM191" s="577"/>
      <c r="AN191" s="573"/>
      <c r="AO191" s="181"/>
      <c r="AP191" s="87" t="s">
        <v>859</v>
      </c>
      <c r="AT191" s="559" t="str">
        <f t="shared" ref="AT191:AT224" ca="1" si="32">IF(AT190="Z","AA",IF(LEN(AT190)=1,CHAR(CODE(AT190)+1),IF(RIGHT(AT190,1)="Z",CHAR(CODE(LEFT(AT190,1))+1),LEFT(AT190,1))&amp;CHAR(65+MOD(CODE(RIGHT(AT190,1))+1-65,26))))</f>
        <v>G</v>
      </c>
      <c r="AU191" s="559">
        <f t="shared" ref="AU191:AU224" si="33">AU190</f>
        <v>189</v>
      </c>
      <c r="AV191" s="285" t="str">
        <f t="shared" ca="1" si="30"/>
        <v>G189</v>
      </c>
      <c r="AW191" s="285">
        <f t="shared" si="2"/>
        <v>8</v>
      </c>
      <c r="AX191" s="285" t="str">
        <f t="shared" ca="1" si="29"/>
        <v>8. Ownership - Operating Costs</v>
      </c>
      <c r="AY191" s="293" t="s">
        <v>1626</v>
      </c>
      <c r="AZ191" s="285" t="s">
        <v>1640</v>
      </c>
      <c r="BA191" s="285">
        <f>$G$8</f>
        <v>2026</v>
      </c>
      <c r="BB191" s="285" t="str">
        <f t="shared" ca="1" si="31"/>
        <v>8_G189_Net_capacity_factor_2026</v>
      </c>
      <c r="BC191" s="285" t="s">
        <v>463</v>
      </c>
      <c r="BD191" s="285"/>
      <c r="BE191" s="293" t="s">
        <v>464</v>
      </c>
      <c r="BF191" s="293" t="s">
        <v>84</v>
      </c>
      <c r="BG191" s="293" t="s">
        <v>84</v>
      </c>
      <c r="BH191" s="293"/>
      <c r="BI191" s="293"/>
      <c r="BJ191" s="293"/>
      <c r="BK191" s="293"/>
    </row>
    <row r="192" spans="1:63" ht="13.5" hidden="1" thickBot="1">
      <c r="A192" s="130"/>
      <c r="B192" s="181"/>
      <c r="C192" s="254"/>
      <c r="D192" s="761"/>
      <c r="E192" s="576"/>
      <c r="F192" s="576"/>
      <c r="G192" s="576"/>
      <c r="H192" s="576"/>
      <c r="I192" s="576"/>
      <c r="J192" s="576"/>
      <c r="K192" s="576"/>
      <c r="L192" s="576"/>
      <c r="M192" s="576"/>
      <c r="N192" s="576"/>
      <c r="O192" s="576"/>
      <c r="P192" s="576"/>
      <c r="Q192" s="576"/>
      <c r="R192" s="576"/>
      <c r="S192" s="576"/>
      <c r="T192" s="576"/>
      <c r="U192" s="576"/>
      <c r="V192" s="576"/>
      <c r="W192" s="576"/>
      <c r="X192" s="576"/>
      <c r="Y192" s="576"/>
      <c r="Z192" s="576"/>
      <c r="AA192" s="576"/>
      <c r="AB192" s="576"/>
      <c r="AC192" s="576"/>
      <c r="AD192" s="577"/>
      <c r="AE192" s="577"/>
      <c r="AF192" s="577"/>
      <c r="AG192" s="577"/>
      <c r="AH192" s="577"/>
      <c r="AI192" s="577"/>
      <c r="AJ192" s="577"/>
      <c r="AK192" s="577"/>
      <c r="AL192" s="577"/>
      <c r="AM192" s="577"/>
      <c r="AN192" s="573"/>
      <c r="AO192" s="181"/>
      <c r="AP192" s="87" t="s">
        <v>859</v>
      </c>
      <c r="AT192" s="559" t="str">
        <f t="shared" ca="1" si="32"/>
        <v>H</v>
      </c>
      <c r="AU192" s="559">
        <f t="shared" si="33"/>
        <v>189</v>
      </c>
      <c r="AV192" s="285" t="str">
        <f t="shared" ca="1" si="30"/>
        <v>H189</v>
      </c>
      <c r="AW192" s="285">
        <f t="shared" si="2"/>
        <v>8</v>
      </c>
      <c r="AX192" s="285" t="str">
        <f t="shared" ca="1" si="29"/>
        <v>8. Ownership - Operating Costs</v>
      </c>
      <c r="AY192" s="293" t="s">
        <v>1626</v>
      </c>
      <c r="AZ192" s="285" t="s">
        <v>1640</v>
      </c>
      <c r="BA192" s="285">
        <f>$H$8</f>
        <v>2027</v>
      </c>
      <c r="BB192" s="285" t="str">
        <f t="shared" ca="1" si="31"/>
        <v>8_H189_Net_capacity_factor_2027</v>
      </c>
      <c r="BC192" s="285" t="s">
        <v>463</v>
      </c>
      <c r="BD192" s="285"/>
      <c r="BE192" s="293" t="s">
        <v>464</v>
      </c>
      <c r="BF192" s="293" t="s">
        <v>84</v>
      </c>
      <c r="BG192" s="293" t="s">
        <v>84</v>
      </c>
      <c r="BH192" s="293"/>
      <c r="BI192" s="293"/>
      <c r="BJ192" s="293"/>
      <c r="BK192" s="293"/>
    </row>
    <row r="193" spans="1:63" ht="13.5" hidden="1" thickBot="1">
      <c r="A193" s="130"/>
      <c r="B193" s="181"/>
      <c r="C193" s="254"/>
      <c r="D193" s="761"/>
      <c r="E193" s="576"/>
      <c r="F193" s="576"/>
      <c r="G193" s="576"/>
      <c r="H193" s="576"/>
      <c r="I193" s="576"/>
      <c r="J193" s="576"/>
      <c r="K193" s="576"/>
      <c r="L193" s="576"/>
      <c r="M193" s="576"/>
      <c r="N193" s="576"/>
      <c r="O193" s="576"/>
      <c r="P193" s="576"/>
      <c r="Q193" s="576"/>
      <c r="R193" s="576"/>
      <c r="S193" s="576"/>
      <c r="T193" s="576"/>
      <c r="U193" s="576"/>
      <c r="V193" s="576"/>
      <c r="W193" s="576"/>
      <c r="X193" s="576"/>
      <c r="Y193" s="576"/>
      <c r="Z193" s="576"/>
      <c r="AA193" s="576"/>
      <c r="AB193" s="576"/>
      <c r="AC193" s="576"/>
      <c r="AD193" s="577"/>
      <c r="AE193" s="577"/>
      <c r="AF193" s="577"/>
      <c r="AG193" s="577"/>
      <c r="AH193" s="577"/>
      <c r="AI193" s="577"/>
      <c r="AJ193" s="577"/>
      <c r="AK193" s="577"/>
      <c r="AL193" s="577"/>
      <c r="AM193" s="577"/>
      <c r="AN193" s="573"/>
      <c r="AO193" s="181"/>
      <c r="AP193" s="87" t="s">
        <v>859</v>
      </c>
      <c r="AT193" s="559" t="str">
        <f t="shared" ca="1" si="32"/>
        <v>I</v>
      </c>
      <c r="AU193" s="559">
        <f t="shared" si="33"/>
        <v>189</v>
      </c>
      <c r="AV193" s="285" t="str">
        <f t="shared" ca="1" si="30"/>
        <v>I189</v>
      </c>
      <c r="AW193" s="285">
        <f t="shared" si="2"/>
        <v>8</v>
      </c>
      <c r="AX193" s="285" t="str">
        <f t="shared" ca="1" si="29"/>
        <v>8. Ownership - Operating Costs</v>
      </c>
      <c r="AY193" s="293" t="s">
        <v>1626</v>
      </c>
      <c r="AZ193" s="285" t="s">
        <v>1640</v>
      </c>
      <c r="BA193" s="285">
        <f>$I$8</f>
        <v>2028</v>
      </c>
      <c r="BB193" s="285" t="str">
        <f t="shared" ca="1" si="31"/>
        <v>8_I189_Net_capacity_factor_2028</v>
      </c>
      <c r="BC193" s="285" t="s">
        <v>463</v>
      </c>
      <c r="BD193" s="285"/>
      <c r="BE193" s="293" t="s">
        <v>464</v>
      </c>
      <c r="BF193" s="293" t="s">
        <v>84</v>
      </c>
      <c r="BG193" s="293" t="s">
        <v>84</v>
      </c>
      <c r="BH193" s="293"/>
      <c r="BI193" s="293"/>
      <c r="BJ193" s="293"/>
      <c r="BK193" s="293"/>
    </row>
    <row r="194" spans="1:63" ht="13.5" hidden="1" thickBot="1">
      <c r="A194" s="130"/>
      <c r="B194" s="181"/>
      <c r="C194" s="254"/>
      <c r="D194" s="761"/>
      <c r="E194" s="576"/>
      <c r="F194" s="576"/>
      <c r="G194" s="576"/>
      <c r="H194" s="576"/>
      <c r="I194" s="576"/>
      <c r="J194" s="576"/>
      <c r="K194" s="576"/>
      <c r="L194" s="576"/>
      <c r="M194" s="576"/>
      <c r="N194" s="576"/>
      <c r="O194" s="576"/>
      <c r="P194" s="576"/>
      <c r="Q194" s="576"/>
      <c r="R194" s="576"/>
      <c r="S194" s="576"/>
      <c r="T194" s="576"/>
      <c r="U194" s="576"/>
      <c r="V194" s="576"/>
      <c r="W194" s="576"/>
      <c r="X194" s="576"/>
      <c r="Y194" s="576"/>
      <c r="Z194" s="576"/>
      <c r="AA194" s="576"/>
      <c r="AB194" s="576"/>
      <c r="AC194" s="576"/>
      <c r="AD194" s="577"/>
      <c r="AE194" s="577"/>
      <c r="AF194" s="577"/>
      <c r="AG194" s="577"/>
      <c r="AH194" s="577"/>
      <c r="AI194" s="577"/>
      <c r="AJ194" s="577"/>
      <c r="AK194" s="577"/>
      <c r="AL194" s="577"/>
      <c r="AM194" s="577"/>
      <c r="AN194" s="573"/>
      <c r="AO194" s="181"/>
      <c r="AP194" s="87" t="s">
        <v>859</v>
      </c>
      <c r="AT194" s="559" t="str">
        <f t="shared" ca="1" si="32"/>
        <v>J</v>
      </c>
      <c r="AU194" s="559">
        <f t="shared" si="33"/>
        <v>189</v>
      </c>
      <c r="AV194" s="285" t="str">
        <f t="shared" ca="1" si="30"/>
        <v>J189</v>
      </c>
      <c r="AW194" s="285">
        <f t="shared" si="2"/>
        <v>8</v>
      </c>
      <c r="AX194" s="285" t="str">
        <f t="shared" ca="1" si="29"/>
        <v>8. Ownership - Operating Costs</v>
      </c>
      <c r="AY194" s="293" t="s">
        <v>1626</v>
      </c>
      <c r="AZ194" s="285" t="s">
        <v>1640</v>
      </c>
      <c r="BA194" s="285">
        <f>$J$8</f>
        <v>2029</v>
      </c>
      <c r="BB194" s="285" t="str">
        <f t="shared" ca="1" si="31"/>
        <v>8_J189_Net_capacity_factor_2029</v>
      </c>
      <c r="BC194" s="285" t="s">
        <v>463</v>
      </c>
      <c r="BD194" s="285"/>
      <c r="BE194" s="293" t="s">
        <v>464</v>
      </c>
      <c r="BF194" s="293" t="s">
        <v>84</v>
      </c>
      <c r="BG194" s="293" t="s">
        <v>84</v>
      </c>
      <c r="BH194" s="293"/>
      <c r="BI194" s="293"/>
      <c r="BJ194" s="293"/>
      <c r="BK194" s="293"/>
    </row>
    <row r="195" spans="1:63" ht="13.5" hidden="1" thickBot="1">
      <c r="A195" s="130"/>
      <c r="B195" s="181"/>
      <c r="C195" s="254"/>
      <c r="D195" s="761"/>
      <c r="E195" s="576"/>
      <c r="F195" s="576"/>
      <c r="G195" s="576"/>
      <c r="H195" s="576"/>
      <c r="I195" s="576"/>
      <c r="J195" s="576"/>
      <c r="K195" s="576"/>
      <c r="L195" s="576"/>
      <c r="M195" s="576"/>
      <c r="N195" s="576"/>
      <c r="O195" s="576"/>
      <c r="P195" s="576"/>
      <c r="Q195" s="576"/>
      <c r="R195" s="576"/>
      <c r="S195" s="576"/>
      <c r="T195" s="576"/>
      <c r="U195" s="576"/>
      <c r="V195" s="576"/>
      <c r="W195" s="576"/>
      <c r="X195" s="576"/>
      <c r="Y195" s="576"/>
      <c r="Z195" s="576"/>
      <c r="AA195" s="576"/>
      <c r="AB195" s="576"/>
      <c r="AC195" s="576"/>
      <c r="AD195" s="577"/>
      <c r="AE195" s="577"/>
      <c r="AF195" s="577"/>
      <c r="AG195" s="577"/>
      <c r="AH195" s="577"/>
      <c r="AI195" s="577"/>
      <c r="AJ195" s="577"/>
      <c r="AK195" s="577"/>
      <c r="AL195" s="577"/>
      <c r="AM195" s="577"/>
      <c r="AN195" s="573"/>
      <c r="AO195" s="181"/>
      <c r="AP195" s="87" t="s">
        <v>859</v>
      </c>
      <c r="AT195" s="559" t="str">
        <f t="shared" ca="1" si="32"/>
        <v>K</v>
      </c>
      <c r="AU195" s="559">
        <f t="shared" si="33"/>
        <v>189</v>
      </c>
      <c r="AV195" s="285" t="str">
        <f t="shared" ca="1" si="30"/>
        <v>K189</v>
      </c>
      <c r="AW195" s="285">
        <f t="shared" si="2"/>
        <v>8</v>
      </c>
      <c r="AX195" s="285" t="str">
        <f t="shared" ca="1" si="29"/>
        <v>8. Ownership - Operating Costs</v>
      </c>
      <c r="AY195" s="293" t="s">
        <v>1626</v>
      </c>
      <c r="AZ195" s="285" t="s">
        <v>1640</v>
      </c>
      <c r="BA195" s="285">
        <f>$K$8</f>
        <v>2030</v>
      </c>
      <c r="BB195" s="285" t="str">
        <f t="shared" ca="1" si="31"/>
        <v>8_K189_Net_capacity_factor_2030</v>
      </c>
      <c r="BC195" s="285" t="s">
        <v>463</v>
      </c>
      <c r="BD195" s="285"/>
      <c r="BE195" s="293" t="s">
        <v>464</v>
      </c>
      <c r="BF195" s="293" t="s">
        <v>84</v>
      </c>
      <c r="BG195" s="293" t="s">
        <v>84</v>
      </c>
      <c r="BH195" s="293"/>
      <c r="BI195" s="293"/>
      <c r="BJ195" s="293"/>
      <c r="BK195" s="293"/>
    </row>
    <row r="196" spans="1:63" ht="13.5" hidden="1" thickBot="1">
      <c r="A196" s="130"/>
      <c r="B196" s="181"/>
      <c r="C196" s="254"/>
      <c r="D196" s="761"/>
      <c r="E196" s="576"/>
      <c r="F196" s="576"/>
      <c r="G196" s="576"/>
      <c r="H196" s="576"/>
      <c r="I196" s="576"/>
      <c r="J196" s="576"/>
      <c r="K196" s="576"/>
      <c r="L196" s="576"/>
      <c r="M196" s="576"/>
      <c r="N196" s="576"/>
      <c r="O196" s="576"/>
      <c r="P196" s="576"/>
      <c r="Q196" s="576"/>
      <c r="R196" s="576"/>
      <c r="S196" s="576"/>
      <c r="T196" s="576"/>
      <c r="U196" s="576"/>
      <c r="V196" s="576"/>
      <c r="W196" s="576"/>
      <c r="X196" s="576"/>
      <c r="Y196" s="576"/>
      <c r="Z196" s="576"/>
      <c r="AA196" s="576"/>
      <c r="AB196" s="576"/>
      <c r="AC196" s="576"/>
      <c r="AD196" s="577"/>
      <c r="AE196" s="577"/>
      <c r="AF196" s="577"/>
      <c r="AG196" s="577"/>
      <c r="AH196" s="577"/>
      <c r="AI196" s="577"/>
      <c r="AJ196" s="577"/>
      <c r="AK196" s="577"/>
      <c r="AL196" s="577"/>
      <c r="AM196" s="577"/>
      <c r="AN196" s="573"/>
      <c r="AO196" s="181"/>
      <c r="AP196" s="87" t="s">
        <v>859</v>
      </c>
      <c r="AT196" s="559" t="str">
        <f t="shared" ca="1" si="32"/>
        <v>L</v>
      </c>
      <c r="AU196" s="559">
        <f t="shared" si="33"/>
        <v>189</v>
      </c>
      <c r="AV196" s="285" t="str">
        <f t="shared" ca="1" si="30"/>
        <v>L189</v>
      </c>
      <c r="AW196" s="285">
        <f t="shared" si="2"/>
        <v>8</v>
      </c>
      <c r="AX196" s="285" t="str">
        <f t="shared" ca="1" si="29"/>
        <v>8. Ownership - Operating Costs</v>
      </c>
      <c r="AY196" s="293" t="s">
        <v>1626</v>
      </c>
      <c r="AZ196" s="285" t="s">
        <v>1640</v>
      </c>
      <c r="BA196" s="285">
        <f>$L$8</f>
        <v>2031</v>
      </c>
      <c r="BB196" s="285" t="str">
        <f t="shared" ca="1" si="31"/>
        <v>8_L189_Net_capacity_factor_2031</v>
      </c>
      <c r="BC196" s="285" t="s">
        <v>463</v>
      </c>
      <c r="BD196" s="285"/>
      <c r="BE196" s="293" t="s">
        <v>464</v>
      </c>
      <c r="BF196" s="293" t="s">
        <v>84</v>
      </c>
      <c r="BG196" s="293" t="s">
        <v>84</v>
      </c>
      <c r="BH196" s="293"/>
      <c r="BI196" s="293"/>
      <c r="BJ196" s="293"/>
      <c r="BK196" s="293"/>
    </row>
    <row r="197" spans="1:63" ht="13.5" hidden="1" thickBot="1">
      <c r="A197" s="130"/>
      <c r="B197" s="181"/>
      <c r="C197" s="254"/>
      <c r="D197" s="761"/>
      <c r="E197" s="576"/>
      <c r="F197" s="576"/>
      <c r="G197" s="576"/>
      <c r="H197" s="576"/>
      <c r="I197" s="576"/>
      <c r="J197" s="576"/>
      <c r="K197" s="576"/>
      <c r="L197" s="576"/>
      <c r="M197" s="576"/>
      <c r="N197" s="576"/>
      <c r="O197" s="576"/>
      <c r="P197" s="576"/>
      <c r="Q197" s="576"/>
      <c r="R197" s="576"/>
      <c r="S197" s="576"/>
      <c r="T197" s="576"/>
      <c r="U197" s="576"/>
      <c r="V197" s="576"/>
      <c r="W197" s="576"/>
      <c r="X197" s="576"/>
      <c r="Y197" s="576"/>
      <c r="Z197" s="576"/>
      <c r="AA197" s="576"/>
      <c r="AB197" s="576"/>
      <c r="AC197" s="576"/>
      <c r="AD197" s="577"/>
      <c r="AE197" s="577"/>
      <c r="AF197" s="577"/>
      <c r="AG197" s="577"/>
      <c r="AH197" s="577"/>
      <c r="AI197" s="577"/>
      <c r="AJ197" s="577"/>
      <c r="AK197" s="577"/>
      <c r="AL197" s="577"/>
      <c r="AM197" s="577"/>
      <c r="AN197" s="573"/>
      <c r="AO197" s="181"/>
      <c r="AP197" s="87" t="s">
        <v>859</v>
      </c>
      <c r="AT197" s="559" t="str">
        <f t="shared" ca="1" si="32"/>
        <v>M</v>
      </c>
      <c r="AU197" s="559">
        <f t="shared" si="33"/>
        <v>189</v>
      </c>
      <c r="AV197" s="285" t="str">
        <f t="shared" ca="1" si="30"/>
        <v>M189</v>
      </c>
      <c r="AW197" s="285">
        <f t="shared" si="2"/>
        <v>8</v>
      </c>
      <c r="AX197" s="285" t="str">
        <f t="shared" ca="1" si="29"/>
        <v>8. Ownership - Operating Costs</v>
      </c>
      <c r="AY197" s="293" t="s">
        <v>1626</v>
      </c>
      <c r="AZ197" s="285" t="s">
        <v>1640</v>
      </c>
      <c r="BA197" s="285">
        <f>$M$8</f>
        <v>2032</v>
      </c>
      <c r="BB197" s="285" t="str">
        <f t="shared" ca="1" si="31"/>
        <v>8_M189_Net_capacity_factor_2032</v>
      </c>
      <c r="BC197" s="285" t="s">
        <v>463</v>
      </c>
      <c r="BD197" s="285"/>
      <c r="BE197" s="293" t="s">
        <v>464</v>
      </c>
      <c r="BF197" s="293" t="s">
        <v>84</v>
      </c>
      <c r="BG197" s="293" t="s">
        <v>84</v>
      </c>
      <c r="BH197" s="293"/>
      <c r="BI197" s="293"/>
      <c r="BJ197" s="293"/>
      <c r="BK197" s="293"/>
    </row>
    <row r="198" spans="1:63" ht="13.5" hidden="1" thickBot="1">
      <c r="A198" s="130"/>
      <c r="B198" s="181"/>
      <c r="C198" s="254"/>
      <c r="D198" s="761"/>
      <c r="E198" s="576"/>
      <c r="F198" s="576"/>
      <c r="G198" s="576"/>
      <c r="H198" s="576"/>
      <c r="I198" s="576"/>
      <c r="J198" s="576"/>
      <c r="K198" s="576"/>
      <c r="L198" s="576"/>
      <c r="M198" s="576"/>
      <c r="N198" s="576"/>
      <c r="O198" s="576"/>
      <c r="P198" s="576"/>
      <c r="Q198" s="576"/>
      <c r="R198" s="576"/>
      <c r="S198" s="576"/>
      <c r="T198" s="576"/>
      <c r="U198" s="576"/>
      <c r="V198" s="576"/>
      <c r="W198" s="576"/>
      <c r="X198" s="576"/>
      <c r="Y198" s="576"/>
      <c r="Z198" s="576"/>
      <c r="AA198" s="576"/>
      <c r="AB198" s="576"/>
      <c r="AC198" s="576"/>
      <c r="AD198" s="577"/>
      <c r="AE198" s="577"/>
      <c r="AF198" s="577"/>
      <c r="AG198" s="577"/>
      <c r="AH198" s="577"/>
      <c r="AI198" s="577"/>
      <c r="AJ198" s="577"/>
      <c r="AK198" s="577"/>
      <c r="AL198" s="577"/>
      <c r="AM198" s="577"/>
      <c r="AN198" s="573"/>
      <c r="AO198" s="181"/>
      <c r="AP198" s="87" t="s">
        <v>859</v>
      </c>
      <c r="AT198" s="559" t="str">
        <f t="shared" ca="1" si="32"/>
        <v>N</v>
      </c>
      <c r="AU198" s="559">
        <f t="shared" si="33"/>
        <v>189</v>
      </c>
      <c r="AV198" s="285" t="str">
        <f t="shared" ca="1" si="30"/>
        <v>N189</v>
      </c>
      <c r="AW198" s="285">
        <f t="shared" si="2"/>
        <v>8</v>
      </c>
      <c r="AX198" s="285" t="str">
        <f t="shared" ca="1" si="29"/>
        <v>8. Ownership - Operating Costs</v>
      </c>
      <c r="AY198" s="293" t="s">
        <v>1626</v>
      </c>
      <c r="AZ198" s="285" t="s">
        <v>1640</v>
      </c>
      <c r="BA198" s="285">
        <f>$N$8</f>
        <v>2033</v>
      </c>
      <c r="BB198" s="285" t="str">
        <f t="shared" ca="1" si="31"/>
        <v>8_N189_Net_capacity_factor_2033</v>
      </c>
      <c r="BC198" s="285" t="s">
        <v>463</v>
      </c>
      <c r="BD198" s="285"/>
      <c r="BE198" s="293" t="s">
        <v>464</v>
      </c>
      <c r="BF198" s="293" t="s">
        <v>84</v>
      </c>
      <c r="BG198" s="293" t="s">
        <v>84</v>
      </c>
      <c r="BH198" s="293"/>
      <c r="BI198" s="293"/>
      <c r="BJ198" s="293"/>
      <c r="BK198" s="293"/>
    </row>
    <row r="199" spans="1:63" ht="13.5" hidden="1" thickBot="1">
      <c r="A199" s="130"/>
      <c r="B199" s="181"/>
      <c r="C199" s="254"/>
      <c r="D199" s="761"/>
      <c r="E199" s="576"/>
      <c r="F199" s="576"/>
      <c r="G199" s="576"/>
      <c r="H199" s="576"/>
      <c r="I199" s="576"/>
      <c r="J199" s="576"/>
      <c r="K199" s="576"/>
      <c r="L199" s="576"/>
      <c r="M199" s="576"/>
      <c r="N199" s="576"/>
      <c r="O199" s="576"/>
      <c r="P199" s="576"/>
      <c r="Q199" s="576"/>
      <c r="R199" s="576"/>
      <c r="S199" s="576"/>
      <c r="T199" s="576"/>
      <c r="U199" s="576"/>
      <c r="V199" s="576"/>
      <c r="W199" s="576"/>
      <c r="X199" s="576"/>
      <c r="Y199" s="576"/>
      <c r="Z199" s="576"/>
      <c r="AA199" s="576"/>
      <c r="AB199" s="576"/>
      <c r="AC199" s="576"/>
      <c r="AD199" s="577"/>
      <c r="AE199" s="577"/>
      <c r="AF199" s="577"/>
      <c r="AG199" s="577"/>
      <c r="AH199" s="577"/>
      <c r="AI199" s="577"/>
      <c r="AJ199" s="577"/>
      <c r="AK199" s="577"/>
      <c r="AL199" s="577"/>
      <c r="AM199" s="577"/>
      <c r="AN199" s="573"/>
      <c r="AO199" s="181"/>
      <c r="AP199" s="87" t="s">
        <v>859</v>
      </c>
      <c r="AT199" s="559" t="str">
        <f t="shared" ca="1" si="32"/>
        <v>O</v>
      </c>
      <c r="AU199" s="559">
        <f t="shared" si="33"/>
        <v>189</v>
      </c>
      <c r="AV199" s="285" t="str">
        <f t="shared" ca="1" si="30"/>
        <v>O189</v>
      </c>
      <c r="AW199" s="285">
        <f t="shared" si="2"/>
        <v>8</v>
      </c>
      <c r="AX199" s="285" t="str">
        <f t="shared" ca="1" si="29"/>
        <v>8. Ownership - Operating Costs</v>
      </c>
      <c r="AY199" s="293" t="s">
        <v>1626</v>
      </c>
      <c r="AZ199" s="285" t="s">
        <v>1640</v>
      </c>
      <c r="BA199" s="285">
        <f>$O$8</f>
        <v>2034</v>
      </c>
      <c r="BB199" s="285" t="str">
        <f t="shared" ca="1" si="31"/>
        <v>8_O189_Net_capacity_factor_2034</v>
      </c>
      <c r="BC199" s="285" t="s">
        <v>463</v>
      </c>
      <c r="BD199" s="285"/>
      <c r="BE199" s="293" t="s">
        <v>464</v>
      </c>
      <c r="BF199" s="293" t="s">
        <v>84</v>
      </c>
      <c r="BG199" s="293" t="s">
        <v>84</v>
      </c>
      <c r="BH199" s="293"/>
      <c r="BI199" s="293"/>
      <c r="BJ199" s="293"/>
      <c r="BK199" s="293"/>
    </row>
    <row r="200" spans="1:63" ht="13.5" hidden="1" thickBot="1">
      <c r="A200" s="130"/>
      <c r="B200" s="181"/>
      <c r="C200" s="254"/>
      <c r="D200" s="761"/>
      <c r="E200" s="576"/>
      <c r="F200" s="576"/>
      <c r="G200" s="576"/>
      <c r="H200" s="576"/>
      <c r="I200" s="576"/>
      <c r="J200" s="576"/>
      <c r="K200" s="576"/>
      <c r="L200" s="576"/>
      <c r="M200" s="576"/>
      <c r="N200" s="576"/>
      <c r="O200" s="576"/>
      <c r="P200" s="576"/>
      <c r="Q200" s="576"/>
      <c r="R200" s="576"/>
      <c r="S200" s="576"/>
      <c r="T200" s="576"/>
      <c r="U200" s="576"/>
      <c r="V200" s="576"/>
      <c r="W200" s="576"/>
      <c r="X200" s="576"/>
      <c r="Y200" s="576"/>
      <c r="Z200" s="576"/>
      <c r="AA200" s="576"/>
      <c r="AB200" s="576"/>
      <c r="AC200" s="576"/>
      <c r="AD200" s="577"/>
      <c r="AE200" s="577"/>
      <c r="AF200" s="577"/>
      <c r="AG200" s="577"/>
      <c r="AH200" s="577"/>
      <c r="AI200" s="577"/>
      <c r="AJ200" s="577"/>
      <c r="AK200" s="577"/>
      <c r="AL200" s="577"/>
      <c r="AM200" s="577"/>
      <c r="AN200" s="573"/>
      <c r="AO200" s="181"/>
      <c r="AP200" s="87" t="s">
        <v>859</v>
      </c>
      <c r="AT200" s="559" t="str">
        <f t="shared" ca="1" si="32"/>
        <v>P</v>
      </c>
      <c r="AU200" s="559">
        <f t="shared" si="33"/>
        <v>189</v>
      </c>
      <c r="AV200" s="285" t="str">
        <f t="shared" ca="1" si="30"/>
        <v>P189</v>
      </c>
      <c r="AW200" s="285">
        <f t="shared" si="2"/>
        <v>8</v>
      </c>
      <c r="AX200" s="285" t="str">
        <f t="shared" ca="1" si="29"/>
        <v>8. Ownership - Operating Costs</v>
      </c>
      <c r="AY200" s="293" t="s">
        <v>1626</v>
      </c>
      <c r="AZ200" s="285" t="s">
        <v>1640</v>
      </c>
      <c r="BA200" s="285">
        <f>$P$8</f>
        <v>2035</v>
      </c>
      <c r="BB200" s="285" t="str">
        <f t="shared" ca="1" si="31"/>
        <v>8_P189_Net_capacity_factor_2035</v>
      </c>
      <c r="BC200" s="285" t="s">
        <v>463</v>
      </c>
      <c r="BD200" s="285"/>
      <c r="BE200" s="293" t="s">
        <v>464</v>
      </c>
      <c r="BF200" s="293" t="s">
        <v>84</v>
      </c>
      <c r="BG200" s="293" t="s">
        <v>84</v>
      </c>
      <c r="BH200" s="293"/>
      <c r="BI200" s="293"/>
      <c r="BJ200" s="293"/>
      <c r="BK200" s="293"/>
    </row>
    <row r="201" spans="1:63" ht="13.5" hidden="1" thickBot="1">
      <c r="A201" s="130"/>
      <c r="B201" s="181"/>
      <c r="C201" s="254"/>
      <c r="D201" s="761"/>
      <c r="E201" s="576"/>
      <c r="F201" s="576"/>
      <c r="G201" s="576"/>
      <c r="H201" s="576"/>
      <c r="I201" s="576"/>
      <c r="J201" s="576"/>
      <c r="K201" s="576"/>
      <c r="L201" s="576"/>
      <c r="M201" s="576"/>
      <c r="N201" s="576"/>
      <c r="O201" s="576"/>
      <c r="P201" s="576"/>
      <c r="Q201" s="576"/>
      <c r="R201" s="576"/>
      <c r="S201" s="576"/>
      <c r="T201" s="576"/>
      <c r="U201" s="576"/>
      <c r="V201" s="576"/>
      <c r="W201" s="576"/>
      <c r="X201" s="576"/>
      <c r="Y201" s="576"/>
      <c r="Z201" s="576"/>
      <c r="AA201" s="576"/>
      <c r="AB201" s="576"/>
      <c r="AC201" s="576"/>
      <c r="AD201" s="577"/>
      <c r="AE201" s="577"/>
      <c r="AF201" s="577"/>
      <c r="AG201" s="577"/>
      <c r="AH201" s="577"/>
      <c r="AI201" s="577"/>
      <c r="AJ201" s="577"/>
      <c r="AK201" s="577"/>
      <c r="AL201" s="577"/>
      <c r="AM201" s="577"/>
      <c r="AN201" s="573"/>
      <c r="AO201" s="181"/>
      <c r="AP201" s="87" t="s">
        <v>859</v>
      </c>
      <c r="AT201" s="559" t="str">
        <f t="shared" ca="1" si="32"/>
        <v>Q</v>
      </c>
      <c r="AU201" s="559">
        <f t="shared" si="33"/>
        <v>189</v>
      </c>
      <c r="AV201" s="285" t="str">
        <f t="shared" ca="1" si="30"/>
        <v>Q189</v>
      </c>
      <c r="AW201" s="285">
        <f t="shared" si="2"/>
        <v>8</v>
      </c>
      <c r="AX201" s="285" t="str">
        <f t="shared" ca="1" si="29"/>
        <v>8. Ownership - Operating Costs</v>
      </c>
      <c r="AY201" s="293" t="s">
        <v>1626</v>
      </c>
      <c r="AZ201" s="285" t="s">
        <v>1640</v>
      </c>
      <c r="BA201" s="285">
        <f>$Q$8</f>
        <v>2036</v>
      </c>
      <c r="BB201" s="285" t="str">
        <f t="shared" ca="1" si="31"/>
        <v>8_Q189_Net_capacity_factor_2036</v>
      </c>
      <c r="BC201" s="285" t="s">
        <v>463</v>
      </c>
      <c r="BD201" s="285"/>
      <c r="BE201" s="293" t="s">
        <v>464</v>
      </c>
      <c r="BF201" s="293" t="s">
        <v>84</v>
      </c>
      <c r="BG201" s="293" t="s">
        <v>84</v>
      </c>
      <c r="BH201" s="293"/>
      <c r="BI201" s="293"/>
      <c r="BJ201" s="293"/>
      <c r="BK201" s="293"/>
    </row>
    <row r="202" spans="1:63" ht="13.5" hidden="1" thickBot="1">
      <c r="A202" s="130"/>
      <c r="B202" s="181"/>
      <c r="C202" s="254"/>
      <c r="D202" s="761"/>
      <c r="E202" s="576"/>
      <c r="F202" s="576"/>
      <c r="G202" s="576"/>
      <c r="H202" s="576"/>
      <c r="I202" s="576"/>
      <c r="J202" s="576"/>
      <c r="K202" s="576"/>
      <c r="L202" s="576"/>
      <c r="M202" s="576"/>
      <c r="N202" s="576"/>
      <c r="O202" s="576"/>
      <c r="P202" s="576"/>
      <c r="Q202" s="576"/>
      <c r="R202" s="576"/>
      <c r="S202" s="576"/>
      <c r="T202" s="576"/>
      <c r="U202" s="576"/>
      <c r="V202" s="576"/>
      <c r="W202" s="576"/>
      <c r="X202" s="576"/>
      <c r="Y202" s="576"/>
      <c r="Z202" s="576"/>
      <c r="AA202" s="576"/>
      <c r="AB202" s="576"/>
      <c r="AC202" s="576"/>
      <c r="AD202" s="577"/>
      <c r="AE202" s="577"/>
      <c r="AF202" s="577"/>
      <c r="AG202" s="577"/>
      <c r="AH202" s="577"/>
      <c r="AI202" s="577"/>
      <c r="AJ202" s="577"/>
      <c r="AK202" s="577"/>
      <c r="AL202" s="577"/>
      <c r="AM202" s="577"/>
      <c r="AN202" s="573"/>
      <c r="AO202" s="181"/>
      <c r="AP202" s="87" t="s">
        <v>859</v>
      </c>
      <c r="AT202" s="559" t="str">
        <f t="shared" ca="1" si="32"/>
        <v>R</v>
      </c>
      <c r="AU202" s="559">
        <f t="shared" si="33"/>
        <v>189</v>
      </c>
      <c r="AV202" s="285" t="str">
        <f t="shared" ca="1" si="30"/>
        <v>R189</v>
      </c>
      <c r="AW202" s="285">
        <f t="shared" si="2"/>
        <v>8</v>
      </c>
      <c r="AX202" s="285" t="str">
        <f t="shared" ca="1" si="29"/>
        <v>8. Ownership - Operating Costs</v>
      </c>
      <c r="AY202" s="293" t="s">
        <v>1626</v>
      </c>
      <c r="AZ202" s="285" t="s">
        <v>1640</v>
      </c>
      <c r="BA202" s="285">
        <f>$R$8</f>
        <v>2037</v>
      </c>
      <c r="BB202" s="285" t="str">
        <f t="shared" ca="1" si="31"/>
        <v>8_R189_Net_capacity_factor_2037</v>
      </c>
      <c r="BC202" s="285" t="s">
        <v>463</v>
      </c>
      <c r="BD202" s="285"/>
      <c r="BE202" s="293" t="s">
        <v>464</v>
      </c>
      <c r="BF202" s="293" t="s">
        <v>84</v>
      </c>
      <c r="BG202" s="293" t="s">
        <v>84</v>
      </c>
      <c r="BH202" s="293"/>
      <c r="BI202" s="293"/>
      <c r="BJ202" s="293"/>
      <c r="BK202" s="293"/>
    </row>
    <row r="203" spans="1:63" ht="13.5" hidden="1" thickBot="1">
      <c r="A203" s="130"/>
      <c r="B203" s="181"/>
      <c r="C203" s="254"/>
      <c r="D203" s="761"/>
      <c r="E203" s="576"/>
      <c r="F203" s="576"/>
      <c r="G203" s="576"/>
      <c r="H203" s="576"/>
      <c r="I203" s="576"/>
      <c r="J203" s="576"/>
      <c r="K203" s="576"/>
      <c r="L203" s="576"/>
      <c r="M203" s="576"/>
      <c r="N203" s="576"/>
      <c r="O203" s="576"/>
      <c r="P203" s="576"/>
      <c r="Q203" s="576"/>
      <c r="R203" s="576"/>
      <c r="S203" s="576"/>
      <c r="T203" s="576"/>
      <c r="U203" s="576"/>
      <c r="V203" s="576"/>
      <c r="W203" s="576"/>
      <c r="X203" s="576"/>
      <c r="Y203" s="576"/>
      <c r="Z203" s="576"/>
      <c r="AA203" s="576"/>
      <c r="AB203" s="576"/>
      <c r="AC203" s="576"/>
      <c r="AD203" s="577"/>
      <c r="AE203" s="577"/>
      <c r="AF203" s="577"/>
      <c r="AG203" s="577"/>
      <c r="AH203" s="577"/>
      <c r="AI203" s="577"/>
      <c r="AJ203" s="577"/>
      <c r="AK203" s="577"/>
      <c r="AL203" s="577"/>
      <c r="AM203" s="577"/>
      <c r="AN203" s="573"/>
      <c r="AO203" s="181"/>
      <c r="AP203" s="87" t="s">
        <v>859</v>
      </c>
      <c r="AT203" s="559" t="str">
        <f t="shared" ca="1" si="32"/>
        <v>S</v>
      </c>
      <c r="AU203" s="559">
        <f t="shared" si="33"/>
        <v>189</v>
      </c>
      <c r="AV203" s="285" t="str">
        <f t="shared" ca="1" si="30"/>
        <v>S189</v>
      </c>
      <c r="AW203" s="285">
        <f t="shared" si="2"/>
        <v>8</v>
      </c>
      <c r="AX203" s="285" t="str">
        <f t="shared" ca="1" si="29"/>
        <v>8. Ownership - Operating Costs</v>
      </c>
      <c r="AY203" s="293" t="s">
        <v>1626</v>
      </c>
      <c r="AZ203" s="285" t="s">
        <v>1640</v>
      </c>
      <c r="BA203" s="285">
        <f>$S$8</f>
        <v>2038</v>
      </c>
      <c r="BB203" s="285" t="str">
        <f t="shared" ca="1" si="31"/>
        <v>8_S189_Net_capacity_factor_2038</v>
      </c>
      <c r="BC203" s="285" t="s">
        <v>463</v>
      </c>
      <c r="BD203" s="285"/>
      <c r="BE203" s="293" t="s">
        <v>464</v>
      </c>
      <c r="BF203" s="293" t="s">
        <v>84</v>
      </c>
      <c r="BG203" s="293" t="s">
        <v>84</v>
      </c>
      <c r="BH203" s="293"/>
      <c r="BI203" s="293"/>
      <c r="BJ203" s="293"/>
      <c r="BK203" s="293"/>
    </row>
    <row r="204" spans="1:63" ht="13.5" hidden="1" thickBot="1">
      <c r="A204" s="130"/>
      <c r="B204" s="181"/>
      <c r="C204" s="254"/>
      <c r="D204" s="761"/>
      <c r="E204" s="576"/>
      <c r="F204" s="576"/>
      <c r="G204" s="576"/>
      <c r="H204" s="576"/>
      <c r="I204" s="576"/>
      <c r="J204" s="576"/>
      <c r="K204" s="576"/>
      <c r="L204" s="576"/>
      <c r="M204" s="576"/>
      <c r="N204" s="576"/>
      <c r="O204" s="576"/>
      <c r="P204" s="576"/>
      <c r="Q204" s="576"/>
      <c r="R204" s="576"/>
      <c r="S204" s="576"/>
      <c r="T204" s="576"/>
      <c r="U204" s="576"/>
      <c r="V204" s="576"/>
      <c r="W204" s="576"/>
      <c r="X204" s="576"/>
      <c r="Y204" s="576"/>
      <c r="Z204" s="576"/>
      <c r="AA204" s="576"/>
      <c r="AB204" s="576"/>
      <c r="AC204" s="576"/>
      <c r="AD204" s="577"/>
      <c r="AE204" s="577"/>
      <c r="AF204" s="577"/>
      <c r="AG204" s="577"/>
      <c r="AH204" s="577"/>
      <c r="AI204" s="577"/>
      <c r="AJ204" s="577"/>
      <c r="AK204" s="577"/>
      <c r="AL204" s="577"/>
      <c r="AM204" s="577"/>
      <c r="AN204" s="573"/>
      <c r="AO204" s="181"/>
      <c r="AP204" s="87" t="s">
        <v>859</v>
      </c>
      <c r="AT204" s="559" t="str">
        <f t="shared" ca="1" si="32"/>
        <v>T</v>
      </c>
      <c r="AU204" s="559">
        <f t="shared" si="33"/>
        <v>189</v>
      </c>
      <c r="AV204" s="285" t="str">
        <f t="shared" ca="1" si="30"/>
        <v>T189</v>
      </c>
      <c r="AW204" s="285">
        <f t="shared" si="2"/>
        <v>8</v>
      </c>
      <c r="AX204" s="285" t="str">
        <f t="shared" ca="1" si="29"/>
        <v>8. Ownership - Operating Costs</v>
      </c>
      <c r="AY204" s="293" t="s">
        <v>1626</v>
      </c>
      <c r="AZ204" s="285" t="s">
        <v>1640</v>
      </c>
      <c r="BA204" s="285">
        <f>$T$8</f>
        <v>2039</v>
      </c>
      <c r="BB204" s="285" t="str">
        <f t="shared" ca="1" si="31"/>
        <v>8_T189_Net_capacity_factor_2039</v>
      </c>
      <c r="BC204" s="285" t="s">
        <v>463</v>
      </c>
      <c r="BD204" s="285"/>
      <c r="BE204" s="293" t="s">
        <v>464</v>
      </c>
      <c r="BF204" s="293" t="s">
        <v>84</v>
      </c>
      <c r="BG204" s="293" t="s">
        <v>84</v>
      </c>
      <c r="BH204" s="293"/>
      <c r="BI204" s="293"/>
      <c r="BJ204" s="293"/>
      <c r="BK204" s="293"/>
    </row>
    <row r="205" spans="1:63" ht="13.5" hidden="1" thickBot="1">
      <c r="A205" s="130"/>
      <c r="B205" s="181"/>
      <c r="C205" s="254"/>
      <c r="D205" s="761"/>
      <c r="E205" s="576"/>
      <c r="F205" s="576"/>
      <c r="G205" s="576"/>
      <c r="H205" s="576"/>
      <c r="I205" s="576"/>
      <c r="J205" s="576"/>
      <c r="K205" s="576"/>
      <c r="L205" s="576"/>
      <c r="M205" s="576"/>
      <c r="N205" s="576"/>
      <c r="O205" s="576"/>
      <c r="P205" s="576"/>
      <c r="Q205" s="576"/>
      <c r="R205" s="576"/>
      <c r="S205" s="576"/>
      <c r="T205" s="576"/>
      <c r="U205" s="576"/>
      <c r="V205" s="576"/>
      <c r="W205" s="576"/>
      <c r="X205" s="576"/>
      <c r="Y205" s="576"/>
      <c r="Z205" s="576"/>
      <c r="AA205" s="576"/>
      <c r="AB205" s="576"/>
      <c r="AC205" s="576"/>
      <c r="AD205" s="577"/>
      <c r="AE205" s="577"/>
      <c r="AF205" s="577"/>
      <c r="AG205" s="577"/>
      <c r="AH205" s="577"/>
      <c r="AI205" s="577"/>
      <c r="AJ205" s="577"/>
      <c r="AK205" s="577"/>
      <c r="AL205" s="577"/>
      <c r="AM205" s="577"/>
      <c r="AN205" s="573"/>
      <c r="AO205" s="181"/>
      <c r="AP205" s="87" t="s">
        <v>859</v>
      </c>
      <c r="AT205" s="559" t="str">
        <f t="shared" ca="1" si="32"/>
        <v>U</v>
      </c>
      <c r="AU205" s="559">
        <f t="shared" si="33"/>
        <v>189</v>
      </c>
      <c r="AV205" s="285" t="str">
        <f t="shared" ca="1" si="30"/>
        <v>U189</v>
      </c>
      <c r="AW205" s="285">
        <f t="shared" si="2"/>
        <v>8</v>
      </c>
      <c r="AX205" s="285" t="str">
        <f t="shared" ca="1" si="29"/>
        <v>8. Ownership - Operating Costs</v>
      </c>
      <c r="AY205" s="293" t="s">
        <v>1626</v>
      </c>
      <c r="AZ205" s="285" t="s">
        <v>1640</v>
      </c>
      <c r="BA205" s="285">
        <f>$U$8</f>
        <v>2040</v>
      </c>
      <c r="BB205" s="285" t="str">
        <f t="shared" ca="1" si="31"/>
        <v>8_U189_Net_capacity_factor_2040</v>
      </c>
      <c r="BC205" s="285" t="s">
        <v>463</v>
      </c>
      <c r="BD205" s="285"/>
      <c r="BE205" s="293" t="s">
        <v>464</v>
      </c>
      <c r="BF205" s="293" t="s">
        <v>84</v>
      </c>
      <c r="BG205" s="293" t="s">
        <v>84</v>
      </c>
      <c r="BH205" s="293"/>
      <c r="BI205" s="293"/>
      <c r="BJ205" s="293"/>
      <c r="BK205" s="293"/>
    </row>
    <row r="206" spans="1:63" ht="13.5" hidden="1" thickBot="1">
      <c r="A206" s="130"/>
      <c r="B206" s="181"/>
      <c r="C206" s="254"/>
      <c r="D206" s="761"/>
      <c r="E206" s="576"/>
      <c r="F206" s="576"/>
      <c r="G206" s="576"/>
      <c r="H206" s="576"/>
      <c r="I206" s="576"/>
      <c r="J206" s="576"/>
      <c r="K206" s="576"/>
      <c r="L206" s="576"/>
      <c r="M206" s="576"/>
      <c r="N206" s="576"/>
      <c r="O206" s="576"/>
      <c r="P206" s="576"/>
      <c r="Q206" s="576"/>
      <c r="R206" s="576"/>
      <c r="S206" s="576"/>
      <c r="T206" s="576"/>
      <c r="U206" s="576"/>
      <c r="V206" s="576"/>
      <c r="W206" s="576"/>
      <c r="X206" s="576"/>
      <c r="Y206" s="576"/>
      <c r="Z206" s="576"/>
      <c r="AA206" s="576"/>
      <c r="AB206" s="576"/>
      <c r="AC206" s="576"/>
      <c r="AD206" s="577"/>
      <c r="AE206" s="577"/>
      <c r="AF206" s="577"/>
      <c r="AG206" s="577"/>
      <c r="AH206" s="577"/>
      <c r="AI206" s="577"/>
      <c r="AJ206" s="577"/>
      <c r="AK206" s="577"/>
      <c r="AL206" s="577"/>
      <c r="AM206" s="577"/>
      <c r="AN206" s="573"/>
      <c r="AO206" s="181"/>
      <c r="AP206" s="87" t="s">
        <v>859</v>
      </c>
      <c r="AT206" s="559" t="str">
        <f t="shared" ca="1" si="32"/>
        <v>V</v>
      </c>
      <c r="AU206" s="559">
        <f t="shared" si="33"/>
        <v>189</v>
      </c>
      <c r="AV206" s="285" t="str">
        <f t="shared" ca="1" si="30"/>
        <v>V189</v>
      </c>
      <c r="AW206" s="285">
        <f t="shared" si="2"/>
        <v>8</v>
      </c>
      <c r="AX206" s="285" t="str">
        <f t="shared" ca="1" si="29"/>
        <v>8. Ownership - Operating Costs</v>
      </c>
      <c r="AY206" s="293" t="s">
        <v>1626</v>
      </c>
      <c r="AZ206" s="285" t="s">
        <v>1640</v>
      </c>
      <c r="BA206" s="285">
        <f>$V$8</f>
        <v>2041</v>
      </c>
      <c r="BB206" s="285" t="str">
        <f t="shared" ca="1" si="31"/>
        <v>8_V189_Net_capacity_factor_2041</v>
      </c>
      <c r="BC206" s="285" t="s">
        <v>463</v>
      </c>
      <c r="BD206" s="285"/>
      <c r="BE206" s="293" t="s">
        <v>464</v>
      </c>
      <c r="BF206" s="293" t="s">
        <v>84</v>
      </c>
      <c r="BG206" s="293" t="s">
        <v>84</v>
      </c>
      <c r="BH206" s="293"/>
      <c r="BI206" s="293"/>
      <c r="BJ206" s="293"/>
      <c r="BK206" s="293"/>
    </row>
    <row r="207" spans="1:63" ht="13.5" hidden="1" thickBot="1">
      <c r="A207" s="130"/>
      <c r="B207" s="181"/>
      <c r="C207" s="254"/>
      <c r="D207" s="761"/>
      <c r="E207" s="576"/>
      <c r="F207" s="576"/>
      <c r="G207" s="576"/>
      <c r="H207" s="576"/>
      <c r="I207" s="576"/>
      <c r="J207" s="576"/>
      <c r="K207" s="576"/>
      <c r="L207" s="576"/>
      <c r="M207" s="576"/>
      <c r="N207" s="576"/>
      <c r="O207" s="576"/>
      <c r="P207" s="576"/>
      <c r="Q207" s="576"/>
      <c r="R207" s="576"/>
      <c r="S207" s="576"/>
      <c r="T207" s="576"/>
      <c r="U207" s="576"/>
      <c r="V207" s="576"/>
      <c r="W207" s="576"/>
      <c r="X207" s="576"/>
      <c r="Y207" s="576"/>
      <c r="Z207" s="576"/>
      <c r="AA207" s="576"/>
      <c r="AB207" s="576"/>
      <c r="AC207" s="576"/>
      <c r="AD207" s="577"/>
      <c r="AE207" s="577"/>
      <c r="AF207" s="577"/>
      <c r="AG207" s="577"/>
      <c r="AH207" s="577"/>
      <c r="AI207" s="577"/>
      <c r="AJ207" s="577"/>
      <c r="AK207" s="577"/>
      <c r="AL207" s="577"/>
      <c r="AM207" s="577"/>
      <c r="AN207" s="573"/>
      <c r="AO207" s="181"/>
      <c r="AP207" s="87" t="s">
        <v>859</v>
      </c>
      <c r="AT207" s="559" t="str">
        <f t="shared" ca="1" si="32"/>
        <v>W</v>
      </c>
      <c r="AU207" s="559">
        <f t="shared" si="33"/>
        <v>189</v>
      </c>
      <c r="AV207" s="285" t="str">
        <f t="shared" ca="1" si="30"/>
        <v>W189</v>
      </c>
      <c r="AW207" s="285">
        <f t="shared" si="2"/>
        <v>8</v>
      </c>
      <c r="AX207" s="285" t="str">
        <f t="shared" ca="1" si="29"/>
        <v>8. Ownership - Operating Costs</v>
      </c>
      <c r="AY207" s="293" t="s">
        <v>1626</v>
      </c>
      <c r="AZ207" s="285" t="s">
        <v>1640</v>
      </c>
      <c r="BA207" s="285">
        <f>$W$8</f>
        <v>2042</v>
      </c>
      <c r="BB207" s="285" t="str">
        <f t="shared" ca="1" si="31"/>
        <v>8_W189_Net_capacity_factor_2042</v>
      </c>
      <c r="BC207" s="285" t="s">
        <v>463</v>
      </c>
      <c r="BD207" s="285"/>
      <c r="BE207" s="293" t="s">
        <v>464</v>
      </c>
      <c r="BF207" s="293" t="s">
        <v>84</v>
      </c>
      <c r="BG207" s="293" t="s">
        <v>84</v>
      </c>
      <c r="BH207" s="293"/>
      <c r="BI207" s="293"/>
      <c r="BJ207" s="293"/>
      <c r="BK207" s="293"/>
    </row>
    <row r="208" spans="1:63" ht="13.5" hidden="1" thickBot="1">
      <c r="A208" s="130"/>
      <c r="B208" s="181"/>
      <c r="C208" s="254"/>
      <c r="D208" s="761"/>
      <c r="E208" s="576"/>
      <c r="F208" s="576"/>
      <c r="G208" s="576"/>
      <c r="H208" s="576"/>
      <c r="I208" s="576"/>
      <c r="J208" s="576"/>
      <c r="K208" s="576"/>
      <c r="L208" s="576"/>
      <c r="M208" s="576"/>
      <c r="N208" s="576"/>
      <c r="O208" s="576"/>
      <c r="P208" s="576"/>
      <c r="Q208" s="576"/>
      <c r="R208" s="576"/>
      <c r="S208" s="576"/>
      <c r="T208" s="576"/>
      <c r="U208" s="576"/>
      <c r="V208" s="576"/>
      <c r="W208" s="576"/>
      <c r="X208" s="576"/>
      <c r="Y208" s="576"/>
      <c r="Z208" s="576"/>
      <c r="AA208" s="576"/>
      <c r="AB208" s="576"/>
      <c r="AC208" s="576"/>
      <c r="AD208" s="577"/>
      <c r="AE208" s="577"/>
      <c r="AF208" s="577"/>
      <c r="AG208" s="577"/>
      <c r="AH208" s="577"/>
      <c r="AI208" s="577"/>
      <c r="AJ208" s="577"/>
      <c r="AK208" s="577"/>
      <c r="AL208" s="577"/>
      <c r="AM208" s="577"/>
      <c r="AN208" s="573"/>
      <c r="AO208" s="181"/>
      <c r="AP208" s="87" t="s">
        <v>859</v>
      </c>
      <c r="AT208" s="559" t="str">
        <f t="shared" ca="1" si="32"/>
        <v>X</v>
      </c>
      <c r="AU208" s="559">
        <f t="shared" si="33"/>
        <v>189</v>
      </c>
      <c r="AV208" s="285" t="str">
        <f t="shared" ca="1" si="30"/>
        <v>X189</v>
      </c>
      <c r="AW208" s="285">
        <f t="shared" si="2"/>
        <v>8</v>
      </c>
      <c r="AX208" s="285" t="str">
        <f t="shared" ca="1" si="29"/>
        <v>8. Ownership - Operating Costs</v>
      </c>
      <c r="AY208" s="293" t="s">
        <v>1626</v>
      </c>
      <c r="AZ208" s="285" t="s">
        <v>1640</v>
      </c>
      <c r="BA208" s="285">
        <f>$X$8</f>
        <v>2043</v>
      </c>
      <c r="BB208" s="285" t="str">
        <f t="shared" ca="1" si="31"/>
        <v>8_X189_Net_capacity_factor_2043</v>
      </c>
      <c r="BC208" s="285" t="s">
        <v>463</v>
      </c>
      <c r="BD208" s="285"/>
      <c r="BE208" s="293" t="s">
        <v>464</v>
      </c>
      <c r="BF208" s="293" t="s">
        <v>84</v>
      </c>
      <c r="BG208" s="293" t="s">
        <v>84</v>
      </c>
      <c r="BH208" s="293"/>
      <c r="BI208" s="293"/>
      <c r="BJ208" s="293"/>
      <c r="BK208" s="293"/>
    </row>
    <row r="209" spans="1:63" ht="13.5" hidden="1" thickBot="1">
      <c r="A209" s="130"/>
      <c r="B209" s="181"/>
      <c r="C209" s="254"/>
      <c r="D209" s="761"/>
      <c r="E209" s="576"/>
      <c r="F209" s="576"/>
      <c r="G209" s="576"/>
      <c r="H209" s="576"/>
      <c r="I209" s="576"/>
      <c r="J209" s="576"/>
      <c r="K209" s="576"/>
      <c r="L209" s="576"/>
      <c r="M209" s="576"/>
      <c r="N209" s="576"/>
      <c r="O209" s="576"/>
      <c r="P209" s="576"/>
      <c r="Q209" s="576"/>
      <c r="R209" s="576"/>
      <c r="S209" s="576"/>
      <c r="T209" s="576"/>
      <c r="U209" s="576"/>
      <c r="V209" s="576"/>
      <c r="W209" s="576"/>
      <c r="X209" s="576"/>
      <c r="Y209" s="576"/>
      <c r="Z209" s="576"/>
      <c r="AA209" s="576"/>
      <c r="AB209" s="576"/>
      <c r="AC209" s="576"/>
      <c r="AD209" s="577"/>
      <c r="AE209" s="577"/>
      <c r="AF209" s="577"/>
      <c r="AG209" s="577"/>
      <c r="AH209" s="577"/>
      <c r="AI209" s="577"/>
      <c r="AJ209" s="577"/>
      <c r="AK209" s="577"/>
      <c r="AL209" s="577"/>
      <c r="AM209" s="577"/>
      <c r="AN209" s="573"/>
      <c r="AO209" s="181"/>
      <c r="AP209" s="87" t="s">
        <v>859</v>
      </c>
      <c r="AT209" s="559" t="str">
        <f t="shared" ca="1" si="32"/>
        <v>Y</v>
      </c>
      <c r="AU209" s="559">
        <f t="shared" si="33"/>
        <v>189</v>
      </c>
      <c r="AV209" s="285" t="str">
        <f t="shared" ca="1" si="30"/>
        <v>Y189</v>
      </c>
      <c r="AW209" s="285">
        <f t="shared" si="2"/>
        <v>8</v>
      </c>
      <c r="AX209" s="285" t="str">
        <f t="shared" ca="1" si="29"/>
        <v>8. Ownership - Operating Costs</v>
      </c>
      <c r="AY209" s="293" t="s">
        <v>1626</v>
      </c>
      <c r="AZ209" s="285" t="s">
        <v>1640</v>
      </c>
      <c r="BA209" s="285">
        <f>$Y$8</f>
        <v>2044</v>
      </c>
      <c r="BB209" s="285" t="str">
        <f t="shared" ca="1" si="31"/>
        <v>8_Y189_Net_capacity_factor_2044</v>
      </c>
      <c r="BC209" s="285" t="s">
        <v>463</v>
      </c>
      <c r="BD209" s="285"/>
      <c r="BE209" s="293" t="s">
        <v>464</v>
      </c>
      <c r="BF209" s="293" t="s">
        <v>84</v>
      </c>
      <c r="BG209" s="293" t="s">
        <v>84</v>
      </c>
      <c r="BH209" s="293"/>
      <c r="BI209" s="293"/>
      <c r="BJ209" s="293"/>
      <c r="BK209" s="293"/>
    </row>
    <row r="210" spans="1:63" ht="13.5" hidden="1" thickBot="1">
      <c r="A210" s="130"/>
      <c r="B210" s="181"/>
      <c r="C210" s="254"/>
      <c r="D210" s="761"/>
      <c r="E210" s="576"/>
      <c r="F210" s="576"/>
      <c r="G210" s="576"/>
      <c r="H210" s="576"/>
      <c r="I210" s="576"/>
      <c r="J210" s="576"/>
      <c r="K210" s="576"/>
      <c r="L210" s="576"/>
      <c r="M210" s="576"/>
      <c r="N210" s="576"/>
      <c r="O210" s="576"/>
      <c r="P210" s="576"/>
      <c r="Q210" s="576"/>
      <c r="R210" s="576"/>
      <c r="S210" s="576"/>
      <c r="T210" s="576"/>
      <c r="U210" s="576"/>
      <c r="V210" s="576"/>
      <c r="W210" s="576"/>
      <c r="X210" s="576"/>
      <c r="Y210" s="576"/>
      <c r="Z210" s="576"/>
      <c r="AA210" s="576"/>
      <c r="AB210" s="576"/>
      <c r="AC210" s="576"/>
      <c r="AD210" s="577"/>
      <c r="AE210" s="577"/>
      <c r="AF210" s="577"/>
      <c r="AG210" s="577"/>
      <c r="AH210" s="577"/>
      <c r="AI210" s="577"/>
      <c r="AJ210" s="577"/>
      <c r="AK210" s="577"/>
      <c r="AL210" s="577"/>
      <c r="AM210" s="577"/>
      <c r="AN210" s="573"/>
      <c r="AO210" s="181"/>
      <c r="AP210" s="87" t="s">
        <v>859</v>
      </c>
      <c r="AT210" s="559" t="str">
        <f t="shared" ca="1" si="32"/>
        <v>Z</v>
      </c>
      <c r="AU210" s="559">
        <f t="shared" si="33"/>
        <v>189</v>
      </c>
      <c r="AV210" s="285" t="str">
        <f t="shared" ca="1" si="30"/>
        <v>Z189</v>
      </c>
      <c r="AW210" s="285">
        <f t="shared" si="2"/>
        <v>8</v>
      </c>
      <c r="AX210" s="285" t="str">
        <f t="shared" ca="1" si="29"/>
        <v>8. Ownership - Operating Costs</v>
      </c>
      <c r="AY210" s="293" t="s">
        <v>1626</v>
      </c>
      <c r="AZ210" s="285" t="s">
        <v>1640</v>
      </c>
      <c r="BA210" s="285">
        <f>$Z$8</f>
        <v>2045</v>
      </c>
      <c r="BB210" s="285" t="str">
        <f t="shared" ca="1" si="31"/>
        <v>8_Z189_Net_capacity_factor_2045</v>
      </c>
      <c r="BC210" s="285" t="s">
        <v>463</v>
      </c>
      <c r="BD210" s="285"/>
      <c r="BE210" s="293" t="s">
        <v>464</v>
      </c>
      <c r="BF210" s="293" t="s">
        <v>84</v>
      </c>
      <c r="BG210" s="293" t="s">
        <v>84</v>
      </c>
      <c r="BH210" s="293"/>
      <c r="BI210" s="293"/>
      <c r="BJ210" s="293"/>
      <c r="BK210" s="293"/>
    </row>
    <row r="211" spans="1:63" ht="13.5" hidden="1" thickBot="1">
      <c r="A211" s="130"/>
      <c r="B211" s="181"/>
      <c r="C211" s="254"/>
      <c r="D211" s="761"/>
      <c r="E211" s="576"/>
      <c r="F211" s="576"/>
      <c r="G211" s="576"/>
      <c r="H211" s="576"/>
      <c r="I211" s="576"/>
      <c r="J211" s="576"/>
      <c r="K211" s="576"/>
      <c r="L211" s="576"/>
      <c r="M211" s="576"/>
      <c r="N211" s="576"/>
      <c r="O211" s="576"/>
      <c r="P211" s="576"/>
      <c r="Q211" s="576"/>
      <c r="R211" s="576"/>
      <c r="S211" s="576"/>
      <c r="T211" s="576"/>
      <c r="U211" s="576"/>
      <c r="V211" s="576"/>
      <c r="W211" s="576"/>
      <c r="X211" s="576"/>
      <c r="Y211" s="576"/>
      <c r="Z211" s="576"/>
      <c r="AA211" s="576"/>
      <c r="AB211" s="576"/>
      <c r="AC211" s="576"/>
      <c r="AD211" s="577"/>
      <c r="AE211" s="577"/>
      <c r="AF211" s="577"/>
      <c r="AG211" s="577"/>
      <c r="AH211" s="577"/>
      <c r="AI211" s="577"/>
      <c r="AJ211" s="577"/>
      <c r="AK211" s="577"/>
      <c r="AL211" s="577"/>
      <c r="AM211" s="577"/>
      <c r="AN211" s="573"/>
      <c r="AO211" s="181"/>
      <c r="AP211" s="87" t="s">
        <v>859</v>
      </c>
      <c r="AT211" s="559" t="str">
        <f t="shared" ca="1" si="32"/>
        <v>AA</v>
      </c>
      <c r="AU211" s="559">
        <f t="shared" si="33"/>
        <v>189</v>
      </c>
      <c r="AV211" s="285" t="str">
        <f t="shared" ca="1" si="30"/>
        <v>AA189</v>
      </c>
      <c r="AW211" s="285">
        <f t="shared" si="2"/>
        <v>8</v>
      </c>
      <c r="AX211" s="285" t="str">
        <f t="shared" ca="1" si="29"/>
        <v>8. Ownership - Operating Costs</v>
      </c>
      <c r="AY211" s="293" t="s">
        <v>1626</v>
      </c>
      <c r="AZ211" s="285" t="s">
        <v>1640</v>
      </c>
      <c r="BA211" s="285">
        <f>$AA$8</f>
        <v>2046</v>
      </c>
      <c r="BB211" s="285" t="str">
        <f t="shared" ca="1" si="31"/>
        <v>8_AA189_Net_capacity_factor_2046</v>
      </c>
      <c r="BC211" s="285" t="s">
        <v>463</v>
      </c>
      <c r="BD211" s="285"/>
      <c r="BE211" s="293" t="s">
        <v>464</v>
      </c>
      <c r="BF211" s="293" t="s">
        <v>84</v>
      </c>
      <c r="BG211" s="293" t="s">
        <v>84</v>
      </c>
      <c r="BH211" s="293"/>
      <c r="BI211" s="293"/>
      <c r="BJ211" s="293"/>
      <c r="BK211" s="293"/>
    </row>
    <row r="212" spans="1:63" ht="13.5" hidden="1" thickBot="1">
      <c r="A212" s="130"/>
      <c r="B212" s="181"/>
      <c r="C212" s="254"/>
      <c r="D212" s="761"/>
      <c r="E212" s="576"/>
      <c r="F212" s="576"/>
      <c r="G212" s="576"/>
      <c r="H212" s="576"/>
      <c r="I212" s="576"/>
      <c r="J212" s="576"/>
      <c r="K212" s="576"/>
      <c r="L212" s="576"/>
      <c r="M212" s="576"/>
      <c r="N212" s="576"/>
      <c r="O212" s="576"/>
      <c r="P212" s="576"/>
      <c r="Q212" s="576"/>
      <c r="R212" s="576"/>
      <c r="S212" s="576"/>
      <c r="T212" s="576"/>
      <c r="U212" s="576"/>
      <c r="V212" s="576"/>
      <c r="W212" s="576"/>
      <c r="X212" s="576"/>
      <c r="Y212" s="576"/>
      <c r="Z212" s="576"/>
      <c r="AA212" s="576"/>
      <c r="AB212" s="576"/>
      <c r="AC212" s="576"/>
      <c r="AD212" s="577"/>
      <c r="AE212" s="577"/>
      <c r="AF212" s="577"/>
      <c r="AG212" s="577"/>
      <c r="AH212" s="577"/>
      <c r="AI212" s="577"/>
      <c r="AJ212" s="577"/>
      <c r="AK212" s="577"/>
      <c r="AL212" s="577"/>
      <c r="AM212" s="577"/>
      <c r="AN212" s="573"/>
      <c r="AO212" s="181"/>
      <c r="AP212" s="87" t="s">
        <v>859</v>
      </c>
      <c r="AT212" s="559" t="str">
        <f t="shared" ca="1" si="32"/>
        <v>AB</v>
      </c>
      <c r="AU212" s="559">
        <f t="shared" si="33"/>
        <v>189</v>
      </c>
      <c r="AV212" s="285" t="str">
        <f t="shared" ca="1" si="30"/>
        <v>AB189</v>
      </c>
      <c r="AW212" s="285">
        <f t="shared" si="2"/>
        <v>8</v>
      </c>
      <c r="AX212" s="285" t="str">
        <f t="shared" ca="1" si="29"/>
        <v>8. Ownership - Operating Costs</v>
      </c>
      <c r="AY212" s="293" t="s">
        <v>1626</v>
      </c>
      <c r="AZ212" s="285" t="s">
        <v>1640</v>
      </c>
      <c r="BA212" s="285">
        <f>$AB$8</f>
        <v>2047</v>
      </c>
      <c r="BB212" s="285" t="str">
        <f t="shared" ca="1" si="31"/>
        <v>8_AB189_Net_capacity_factor_2047</v>
      </c>
      <c r="BC212" s="285" t="s">
        <v>463</v>
      </c>
      <c r="BD212" s="285"/>
      <c r="BE212" s="293" t="s">
        <v>464</v>
      </c>
      <c r="BF212" s="293" t="s">
        <v>84</v>
      </c>
      <c r="BG212" s="293" t="s">
        <v>84</v>
      </c>
      <c r="BH212" s="293"/>
      <c r="BI212" s="293"/>
      <c r="BJ212" s="293"/>
      <c r="BK212" s="293"/>
    </row>
    <row r="213" spans="1:63" ht="13.5" hidden="1" thickBot="1">
      <c r="A213" s="130"/>
      <c r="B213" s="181"/>
      <c r="C213" s="254"/>
      <c r="D213" s="761"/>
      <c r="E213" s="576"/>
      <c r="F213" s="576"/>
      <c r="G213" s="576"/>
      <c r="H213" s="576"/>
      <c r="I213" s="576"/>
      <c r="J213" s="576"/>
      <c r="K213" s="576"/>
      <c r="L213" s="576"/>
      <c r="M213" s="576"/>
      <c r="N213" s="576"/>
      <c r="O213" s="576"/>
      <c r="P213" s="576"/>
      <c r="Q213" s="576"/>
      <c r="R213" s="576"/>
      <c r="S213" s="576"/>
      <c r="T213" s="576"/>
      <c r="U213" s="576"/>
      <c r="V213" s="576"/>
      <c r="W213" s="576"/>
      <c r="X213" s="576"/>
      <c r="Y213" s="576"/>
      <c r="Z213" s="576"/>
      <c r="AA213" s="576"/>
      <c r="AB213" s="576"/>
      <c r="AC213" s="576"/>
      <c r="AD213" s="577"/>
      <c r="AE213" s="577"/>
      <c r="AF213" s="577"/>
      <c r="AG213" s="577"/>
      <c r="AH213" s="577"/>
      <c r="AI213" s="577"/>
      <c r="AJ213" s="577"/>
      <c r="AK213" s="577"/>
      <c r="AL213" s="577"/>
      <c r="AM213" s="577"/>
      <c r="AN213" s="573"/>
      <c r="AO213" s="181"/>
      <c r="AP213" s="87" t="s">
        <v>859</v>
      </c>
      <c r="AT213" s="559" t="str">
        <f t="shared" ca="1" si="32"/>
        <v>AC</v>
      </c>
      <c r="AU213" s="559">
        <f t="shared" si="33"/>
        <v>189</v>
      </c>
      <c r="AV213" s="285" t="str">
        <f t="shared" ca="1" si="30"/>
        <v>AC189</v>
      </c>
      <c r="AW213" s="285">
        <f t="shared" si="2"/>
        <v>8</v>
      </c>
      <c r="AX213" s="285" t="str">
        <f t="shared" ca="1" si="29"/>
        <v>8. Ownership - Operating Costs</v>
      </c>
      <c r="AY213" s="293" t="s">
        <v>1626</v>
      </c>
      <c r="AZ213" s="285" t="s">
        <v>1640</v>
      </c>
      <c r="BA213" s="285">
        <f>$AC$8</f>
        <v>2048</v>
      </c>
      <c r="BB213" s="285" t="str">
        <f t="shared" ca="1" si="31"/>
        <v>8_AC189_Net_capacity_factor_2048</v>
      </c>
      <c r="BC213" s="285" t="s">
        <v>463</v>
      </c>
      <c r="BD213" s="285"/>
      <c r="BE213" s="293" t="s">
        <v>464</v>
      </c>
      <c r="BF213" s="293" t="s">
        <v>84</v>
      </c>
      <c r="BG213" s="293" t="s">
        <v>84</v>
      </c>
      <c r="BH213" s="293"/>
      <c r="BI213" s="293"/>
      <c r="BJ213" s="293"/>
      <c r="BK213" s="293"/>
    </row>
    <row r="214" spans="1:63" ht="13.5" hidden="1" thickBot="1">
      <c r="A214" s="130"/>
      <c r="B214" s="181"/>
      <c r="C214" s="254"/>
      <c r="D214" s="761"/>
      <c r="E214" s="576"/>
      <c r="F214" s="576"/>
      <c r="G214" s="576"/>
      <c r="H214" s="576"/>
      <c r="I214" s="576"/>
      <c r="J214" s="576"/>
      <c r="K214" s="576"/>
      <c r="L214" s="576"/>
      <c r="M214" s="576"/>
      <c r="N214" s="576"/>
      <c r="O214" s="576"/>
      <c r="P214" s="576"/>
      <c r="Q214" s="576"/>
      <c r="R214" s="576"/>
      <c r="S214" s="576"/>
      <c r="T214" s="576"/>
      <c r="U214" s="576"/>
      <c r="V214" s="576"/>
      <c r="W214" s="576"/>
      <c r="X214" s="576"/>
      <c r="Y214" s="576"/>
      <c r="Z214" s="576"/>
      <c r="AA214" s="576"/>
      <c r="AB214" s="576"/>
      <c r="AC214" s="576"/>
      <c r="AD214" s="577"/>
      <c r="AE214" s="577"/>
      <c r="AF214" s="577"/>
      <c r="AG214" s="577"/>
      <c r="AH214" s="577"/>
      <c r="AI214" s="577"/>
      <c r="AJ214" s="577"/>
      <c r="AK214" s="577"/>
      <c r="AL214" s="577"/>
      <c r="AM214" s="577"/>
      <c r="AN214" s="573"/>
      <c r="AO214" s="181"/>
      <c r="AP214" s="87" t="s">
        <v>859</v>
      </c>
      <c r="AT214" s="559" t="str">
        <f t="shared" ca="1" si="32"/>
        <v>AD</v>
      </c>
      <c r="AU214" s="559">
        <f t="shared" si="33"/>
        <v>189</v>
      </c>
      <c r="AV214" s="285" t="str">
        <f t="shared" ca="1" si="30"/>
        <v>AD189</v>
      </c>
      <c r="AW214" s="285">
        <f t="shared" si="2"/>
        <v>8</v>
      </c>
      <c r="AX214" s="285" t="str">
        <f t="shared" ca="1" si="29"/>
        <v>8. Ownership - Operating Costs</v>
      </c>
      <c r="AY214" s="293" t="s">
        <v>1626</v>
      </c>
      <c r="AZ214" s="285" t="s">
        <v>1640</v>
      </c>
      <c r="BA214" s="285">
        <f>$AD$8</f>
        <v>2049</v>
      </c>
      <c r="BB214" s="285" t="str">
        <f t="shared" ca="1" si="31"/>
        <v>8_AD189_Net_capacity_factor_2049</v>
      </c>
      <c r="BC214" s="285" t="s">
        <v>463</v>
      </c>
      <c r="BD214" s="285"/>
      <c r="BE214" s="293" t="s">
        <v>464</v>
      </c>
      <c r="BF214" s="293" t="s">
        <v>84</v>
      </c>
      <c r="BG214" s="293" t="s">
        <v>84</v>
      </c>
      <c r="BH214" s="293"/>
      <c r="BI214" s="293"/>
      <c r="BJ214" s="293"/>
      <c r="BK214" s="293"/>
    </row>
    <row r="215" spans="1:63" ht="13.5" hidden="1" thickBot="1">
      <c r="A215" s="130"/>
      <c r="B215" s="181"/>
      <c r="C215" s="254"/>
      <c r="D215" s="761"/>
      <c r="E215" s="576"/>
      <c r="F215" s="576"/>
      <c r="G215" s="576"/>
      <c r="H215" s="576"/>
      <c r="I215" s="576"/>
      <c r="J215" s="576"/>
      <c r="K215" s="576"/>
      <c r="L215" s="576"/>
      <c r="M215" s="576"/>
      <c r="N215" s="576"/>
      <c r="O215" s="576"/>
      <c r="P215" s="576"/>
      <c r="Q215" s="576"/>
      <c r="R215" s="576"/>
      <c r="S215" s="576"/>
      <c r="T215" s="576"/>
      <c r="U215" s="576"/>
      <c r="V215" s="576"/>
      <c r="W215" s="576"/>
      <c r="X215" s="576"/>
      <c r="Y215" s="576"/>
      <c r="Z215" s="576"/>
      <c r="AA215" s="576"/>
      <c r="AB215" s="576"/>
      <c r="AC215" s="576"/>
      <c r="AD215" s="577"/>
      <c r="AE215" s="577"/>
      <c r="AF215" s="577"/>
      <c r="AG215" s="577"/>
      <c r="AH215" s="577"/>
      <c r="AI215" s="577"/>
      <c r="AJ215" s="577"/>
      <c r="AK215" s="577"/>
      <c r="AL215" s="577"/>
      <c r="AM215" s="577"/>
      <c r="AN215" s="573"/>
      <c r="AO215" s="181"/>
      <c r="AP215" s="87" t="s">
        <v>859</v>
      </c>
      <c r="AT215" s="559" t="str">
        <f t="shared" ca="1" si="32"/>
        <v>AE</v>
      </c>
      <c r="AU215" s="559">
        <f t="shared" si="33"/>
        <v>189</v>
      </c>
      <c r="AV215" s="285" t="str">
        <f t="shared" ca="1" si="30"/>
        <v>AE189</v>
      </c>
      <c r="AW215" s="285">
        <f t="shared" si="2"/>
        <v>8</v>
      </c>
      <c r="AX215" s="285" t="str">
        <f t="shared" ca="1" si="29"/>
        <v>8. Ownership - Operating Costs</v>
      </c>
      <c r="AY215" s="293" t="s">
        <v>1626</v>
      </c>
      <c r="AZ215" s="285" t="s">
        <v>1640</v>
      </c>
      <c r="BA215" s="285">
        <f>$AE$8</f>
        <v>2050</v>
      </c>
      <c r="BB215" s="285" t="str">
        <f t="shared" ca="1" si="31"/>
        <v>8_AE189_Net_capacity_factor_2050</v>
      </c>
      <c r="BC215" s="285" t="s">
        <v>463</v>
      </c>
      <c r="BD215" s="285"/>
      <c r="BE215" s="293" t="s">
        <v>464</v>
      </c>
      <c r="BF215" s="293" t="s">
        <v>84</v>
      </c>
      <c r="BG215" s="293" t="s">
        <v>84</v>
      </c>
      <c r="BH215" s="293"/>
      <c r="BI215" s="293"/>
      <c r="BJ215" s="293"/>
      <c r="BK215" s="293"/>
    </row>
    <row r="216" spans="1:63" ht="13.5" hidden="1" thickBot="1">
      <c r="A216" s="130"/>
      <c r="B216" s="181"/>
      <c r="C216" s="254"/>
      <c r="D216" s="761"/>
      <c r="E216" s="576"/>
      <c r="F216" s="576"/>
      <c r="G216" s="576"/>
      <c r="H216" s="576"/>
      <c r="I216" s="576"/>
      <c r="J216" s="576"/>
      <c r="K216" s="576"/>
      <c r="L216" s="576"/>
      <c r="M216" s="576"/>
      <c r="N216" s="576"/>
      <c r="O216" s="576"/>
      <c r="P216" s="576"/>
      <c r="Q216" s="576"/>
      <c r="R216" s="576"/>
      <c r="S216" s="576"/>
      <c r="T216" s="576"/>
      <c r="U216" s="576"/>
      <c r="V216" s="576"/>
      <c r="W216" s="576"/>
      <c r="X216" s="576"/>
      <c r="Y216" s="576"/>
      <c r="Z216" s="576"/>
      <c r="AA216" s="576"/>
      <c r="AB216" s="576"/>
      <c r="AC216" s="576"/>
      <c r="AD216" s="577"/>
      <c r="AE216" s="577"/>
      <c r="AF216" s="577"/>
      <c r="AG216" s="577"/>
      <c r="AH216" s="577"/>
      <c r="AI216" s="577"/>
      <c r="AJ216" s="577"/>
      <c r="AK216" s="577"/>
      <c r="AL216" s="577"/>
      <c r="AM216" s="577"/>
      <c r="AN216" s="573"/>
      <c r="AO216" s="181"/>
      <c r="AP216" s="87" t="s">
        <v>859</v>
      </c>
      <c r="AT216" s="559" t="str">
        <f t="shared" ca="1" si="32"/>
        <v>AF</v>
      </c>
      <c r="AU216" s="559">
        <f t="shared" si="33"/>
        <v>189</v>
      </c>
      <c r="AV216" s="285" t="str">
        <f t="shared" ca="1" si="30"/>
        <v>AF189</v>
      </c>
      <c r="AW216" s="285">
        <f t="shared" si="2"/>
        <v>8</v>
      </c>
      <c r="AX216" s="285" t="str">
        <f t="shared" ca="1" si="29"/>
        <v>8. Ownership - Operating Costs</v>
      </c>
      <c r="AY216" s="293" t="s">
        <v>1626</v>
      </c>
      <c r="AZ216" s="285" t="s">
        <v>1640</v>
      </c>
      <c r="BA216" s="285">
        <f>$AF$8</f>
        <v>2051</v>
      </c>
      <c r="BB216" s="285" t="str">
        <f t="shared" ca="1" si="31"/>
        <v>8_AF189_Net_capacity_factor_2051</v>
      </c>
      <c r="BC216" s="285" t="s">
        <v>463</v>
      </c>
      <c r="BD216" s="285"/>
      <c r="BE216" s="293" t="s">
        <v>464</v>
      </c>
      <c r="BF216" s="293" t="s">
        <v>84</v>
      </c>
      <c r="BG216" s="293" t="s">
        <v>84</v>
      </c>
      <c r="BH216" s="293"/>
      <c r="BI216" s="293"/>
      <c r="BJ216" s="293"/>
      <c r="BK216" s="293"/>
    </row>
    <row r="217" spans="1:63" ht="13.5" hidden="1" thickBot="1">
      <c r="A217" s="130"/>
      <c r="B217" s="181"/>
      <c r="C217" s="254"/>
      <c r="D217" s="761"/>
      <c r="E217" s="576"/>
      <c r="F217" s="576"/>
      <c r="G217" s="576"/>
      <c r="H217" s="576"/>
      <c r="I217" s="576"/>
      <c r="J217" s="576"/>
      <c r="K217" s="576"/>
      <c r="L217" s="576"/>
      <c r="M217" s="576"/>
      <c r="N217" s="576"/>
      <c r="O217" s="576"/>
      <c r="P217" s="576"/>
      <c r="Q217" s="576"/>
      <c r="R217" s="576"/>
      <c r="S217" s="576"/>
      <c r="T217" s="576"/>
      <c r="U217" s="576"/>
      <c r="V217" s="576"/>
      <c r="W217" s="576"/>
      <c r="X217" s="576"/>
      <c r="Y217" s="576"/>
      <c r="Z217" s="576"/>
      <c r="AA217" s="576"/>
      <c r="AB217" s="576"/>
      <c r="AC217" s="576"/>
      <c r="AD217" s="577"/>
      <c r="AE217" s="577"/>
      <c r="AF217" s="577"/>
      <c r="AG217" s="577"/>
      <c r="AH217" s="577"/>
      <c r="AI217" s="577"/>
      <c r="AJ217" s="577"/>
      <c r="AK217" s="577"/>
      <c r="AL217" s="577"/>
      <c r="AM217" s="577"/>
      <c r="AN217" s="573"/>
      <c r="AO217" s="181"/>
      <c r="AP217" s="87" t="s">
        <v>859</v>
      </c>
      <c r="AT217" s="559" t="str">
        <f t="shared" ca="1" si="32"/>
        <v>AG</v>
      </c>
      <c r="AU217" s="559">
        <f t="shared" si="33"/>
        <v>189</v>
      </c>
      <c r="AV217" s="285" t="str">
        <f t="shared" ca="1" si="30"/>
        <v>AG189</v>
      </c>
      <c r="AW217" s="285">
        <f t="shared" si="2"/>
        <v>8</v>
      </c>
      <c r="AX217" s="285" t="str">
        <f t="shared" ca="1" si="29"/>
        <v>8. Ownership - Operating Costs</v>
      </c>
      <c r="AY217" s="293" t="s">
        <v>1626</v>
      </c>
      <c r="AZ217" s="285" t="s">
        <v>1640</v>
      </c>
      <c r="BA217" s="285">
        <f>$AG$8</f>
        <v>2052</v>
      </c>
      <c r="BB217" s="285" t="str">
        <f t="shared" ca="1" si="31"/>
        <v>8_AG189_Net_capacity_factor_2052</v>
      </c>
      <c r="BC217" s="285" t="s">
        <v>463</v>
      </c>
      <c r="BD217" s="285"/>
      <c r="BE217" s="293" t="s">
        <v>464</v>
      </c>
      <c r="BF217" s="293" t="s">
        <v>84</v>
      </c>
      <c r="BG217" s="293" t="s">
        <v>84</v>
      </c>
      <c r="BH217" s="293"/>
      <c r="BI217" s="293"/>
      <c r="BJ217" s="293"/>
      <c r="BK217" s="293"/>
    </row>
    <row r="218" spans="1:63" ht="13.5" hidden="1" thickBot="1">
      <c r="A218" s="130"/>
      <c r="B218" s="181"/>
      <c r="C218" s="254"/>
      <c r="D218" s="761"/>
      <c r="E218" s="576"/>
      <c r="F218" s="576"/>
      <c r="G218" s="576"/>
      <c r="H218" s="576"/>
      <c r="I218" s="576"/>
      <c r="J218" s="576"/>
      <c r="K218" s="576"/>
      <c r="L218" s="576"/>
      <c r="M218" s="576"/>
      <c r="N218" s="576"/>
      <c r="O218" s="576"/>
      <c r="P218" s="576"/>
      <c r="Q218" s="576"/>
      <c r="R218" s="576"/>
      <c r="S218" s="576"/>
      <c r="T218" s="576"/>
      <c r="U218" s="576"/>
      <c r="V218" s="576"/>
      <c r="W218" s="576"/>
      <c r="X218" s="576"/>
      <c r="Y218" s="576"/>
      <c r="Z218" s="576"/>
      <c r="AA218" s="576"/>
      <c r="AB218" s="576"/>
      <c r="AC218" s="576"/>
      <c r="AD218" s="577"/>
      <c r="AE218" s="577"/>
      <c r="AF218" s="577"/>
      <c r="AG218" s="577"/>
      <c r="AH218" s="577"/>
      <c r="AI218" s="577"/>
      <c r="AJ218" s="577"/>
      <c r="AK218" s="577"/>
      <c r="AL218" s="577"/>
      <c r="AM218" s="577"/>
      <c r="AN218" s="573"/>
      <c r="AO218" s="181"/>
      <c r="AP218" s="87" t="s">
        <v>859</v>
      </c>
      <c r="AT218" s="559" t="str">
        <f t="shared" ca="1" si="32"/>
        <v>AH</v>
      </c>
      <c r="AU218" s="559">
        <f t="shared" si="33"/>
        <v>189</v>
      </c>
      <c r="AV218" s="285" t="str">
        <f t="shared" ca="1" si="30"/>
        <v>AH189</v>
      </c>
      <c r="AW218" s="285">
        <f t="shared" si="2"/>
        <v>8</v>
      </c>
      <c r="AX218" s="285" t="str">
        <f t="shared" ca="1" si="29"/>
        <v>8. Ownership - Operating Costs</v>
      </c>
      <c r="AY218" s="293" t="s">
        <v>1626</v>
      </c>
      <c r="AZ218" s="285" t="s">
        <v>1640</v>
      </c>
      <c r="BA218" s="285">
        <f>$AH$8</f>
        <v>2053</v>
      </c>
      <c r="BB218" s="285" t="str">
        <f t="shared" ca="1" si="31"/>
        <v>8_AH189_Net_capacity_factor_2053</v>
      </c>
      <c r="BC218" s="285" t="s">
        <v>463</v>
      </c>
      <c r="BD218" s="285"/>
      <c r="BE218" s="293" t="s">
        <v>464</v>
      </c>
      <c r="BF218" s="293" t="s">
        <v>84</v>
      </c>
      <c r="BG218" s="293" t="s">
        <v>84</v>
      </c>
      <c r="BH218" s="293"/>
      <c r="BI218" s="293"/>
      <c r="BJ218" s="293"/>
      <c r="BK218" s="293"/>
    </row>
    <row r="219" spans="1:63" ht="13.5" hidden="1" thickBot="1">
      <c r="A219" s="130"/>
      <c r="B219" s="181"/>
      <c r="C219" s="254"/>
      <c r="D219" s="761"/>
      <c r="E219" s="576"/>
      <c r="F219" s="576"/>
      <c r="G219" s="576"/>
      <c r="H219" s="576"/>
      <c r="I219" s="576"/>
      <c r="J219" s="576"/>
      <c r="K219" s="576"/>
      <c r="L219" s="576"/>
      <c r="M219" s="576"/>
      <c r="N219" s="576"/>
      <c r="O219" s="576"/>
      <c r="P219" s="576"/>
      <c r="Q219" s="576"/>
      <c r="R219" s="576"/>
      <c r="S219" s="576"/>
      <c r="T219" s="576"/>
      <c r="U219" s="576"/>
      <c r="V219" s="576"/>
      <c r="W219" s="576"/>
      <c r="X219" s="576"/>
      <c r="Y219" s="576"/>
      <c r="Z219" s="576"/>
      <c r="AA219" s="576"/>
      <c r="AB219" s="576"/>
      <c r="AC219" s="576"/>
      <c r="AD219" s="577"/>
      <c r="AE219" s="577"/>
      <c r="AF219" s="577"/>
      <c r="AG219" s="577"/>
      <c r="AH219" s="577"/>
      <c r="AI219" s="577"/>
      <c r="AJ219" s="577"/>
      <c r="AK219" s="577"/>
      <c r="AL219" s="577"/>
      <c r="AM219" s="577"/>
      <c r="AN219" s="573"/>
      <c r="AO219" s="181"/>
      <c r="AP219" s="87" t="s">
        <v>859</v>
      </c>
      <c r="AT219" s="559" t="str">
        <f t="shared" ca="1" si="32"/>
        <v>AI</v>
      </c>
      <c r="AU219" s="559">
        <f t="shared" si="33"/>
        <v>189</v>
      </c>
      <c r="AV219" s="285" t="str">
        <f t="shared" ca="1" si="30"/>
        <v>AI189</v>
      </c>
      <c r="AW219" s="285">
        <f t="shared" si="2"/>
        <v>8</v>
      </c>
      <c r="AX219" s="285" t="str">
        <f t="shared" ca="1" si="29"/>
        <v>8. Ownership - Operating Costs</v>
      </c>
      <c r="AY219" s="293" t="s">
        <v>1626</v>
      </c>
      <c r="AZ219" s="285" t="s">
        <v>1640</v>
      </c>
      <c r="BA219" s="285">
        <f>$AI$8</f>
        <v>2054</v>
      </c>
      <c r="BB219" s="285" t="str">
        <f t="shared" ca="1" si="31"/>
        <v>8_AI189_Net_capacity_factor_2054</v>
      </c>
      <c r="BC219" s="285" t="s">
        <v>463</v>
      </c>
      <c r="BD219" s="285"/>
      <c r="BE219" s="293" t="s">
        <v>464</v>
      </c>
      <c r="BF219" s="293" t="s">
        <v>84</v>
      </c>
      <c r="BG219" s="293" t="s">
        <v>84</v>
      </c>
      <c r="BH219" s="293"/>
      <c r="BI219" s="293"/>
      <c r="BJ219" s="293"/>
      <c r="BK219" s="293"/>
    </row>
    <row r="220" spans="1:63" ht="13.5" hidden="1" thickBot="1">
      <c r="A220" s="130"/>
      <c r="B220" s="181"/>
      <c r="C220" s="254"/>
      <c r="D220" s="761"/>
      <c r="E220" s="576"/>
      <c r="F220" s="576"/>
      <c r="G220" s="576"/>
      <c r="H220" s="576"/>
      <c r="I220" s="576"/>
      <c r="J220" s="576"/>
      <c r="K220" s="576"/>
      <c r="L220" s="576"/>
      <c r="M220" s="576"/>
      <c r="N220" s="576"/>
      <c r="O220" s="576"/>
      <c r="P220" s="576"/>
      <c r="Q220" s="576"/>
      <c r="R220" s="576"/>
      <c r="S220" s="576"/>
      <c r="T220" s="576"/>
      <c r="U220" s="576"/>
      <c r="V220" s="576"/>
      <c r="W220" s="576"/>
      <c r="X220" s="576"/>
      <c r="Y220" s="576"/>
      <c r="Z220" s="576"/>
      <c r="AA220" s="576"/>
      <c r="AB220" s="576"/>
      <c r="AC220" s="576"/>
      <c r="AD220" s="577"/>
      <c r="AE220" s="577"/>
      <c r="AF220" s="577"/>
      <c r="AG220" s="577"/>
      <c r="AH220" s="577"/>
      <c r="AI220" s="577"/>
      <c r="AJ220" s="577"/>
      <c r="AK220" s="577"/>
      <c r="AL220" s="577"/>
      <c r="AM220" s="577"/>
      <c r="AN220" s="573"/>
      <c r="AO220" s="181"/>
      <c r="AP220" s="87" t="s">
        <v>859</v>
      </c>
      <c r="AT220" s="559" t="str">
        <f t="shared" ca="1" si="32"/>
        <v>AJ</v>
      </c>
      <c r="AU220" s="559">
        <f t="shared" si="33"/>
        <v>189</v>
      </c>
      <c r="AV220" s="285" t="str">
        <f t="shared" ca="1" si="30"/>
        <v>AJ189</v>
      </c>
      <c r="AW220" s="285">
        <f t="shared" si="2"/>
        <v>8</v>
      </c>
      <c r="AX220" s="285" t="str">
        <f t="shared" ca="1" si="29"/>
        <v>8. Ownership - Operating Costs</v>
      </c>
      <c r="AY220" s="293" t="s">
        <v>1626</v>
      </c>
      <c r="AZ220" s="285" t="s">
        <v>1640</v>
      </c>
      <c r="BA220" s="285">
        <f>$AJ$8</f>
        <v>2055</v>
      </c>
      <c r="BB220" s="285" t="str">
        <f t="shared" ca="1" si="31"/>
        <v>8_AJ189_Net_capacity_factor_2055</v>
      </c>
      <c r="BC220" s="285" t="s">
        <v>463</v>
      </c>
      <c r="BD220" s="285"/>
      <c r="BE220" s="293" t="s">
        <v>464</v>
      </c>
      <c r="BF220" s="293" t="s">
        <v>84</v>
      </c>
      <c r="BG220" s="293" t="s">
        <v>84</v>
      </c>
      <c r="BH220" s="293"/>
      <c r="BI220" s="293"/>
      <c r="BJ220" s="293"/>
      <c r="BK220" s="293"/>
    </row>
    <row r="221" spans="1:63" ht="13.5" hidden="1" thickBot="1">
      <c r="A221" s="130"/>
      <c r="B221" s="181"/>
      <c r="C221" s="254"/>
      <c r="D221" s="761"/>
      <c r="E221" s="576"/>
      <c r="F221" s="576"/>
      <c r="G221" s="576"/>
      <c r="H221" s="576"/>
      <c r="I221" s="576"/>
      <c r="J221" s="576"/>
      <c r="K221" s="576"/>
      <c r="L221" s="576"/>
      <c r="M221" s="576"/>
      <c r="N221" s="576"/>
      <c r="O221" s="576"/>
      <c r="P221" s="576"/>
      <c r="Q221" s="576"/>
      <c r="R221" s="576"/>
      <c r="S221" s="576"/>
      <c r="T221" s="576"/>
      <c r="U221" s="576"/>
      <c r="V221" s="576"/>
      <c r="W221" s="576"/>
      <c r="X221" s="576"/>
      <c r="Y221" s="576"/>
      <c r="Z221" s="576"/>
      <c r="AA221" s="576"/>
      <c r="AB221" s="576"/>
      <c r="AC221" s="576"/>
      <c r="AD221" s="577"/>
      <c r="AE221" s="577"/>
      <c r="AF221" s="577"/>
      <c r="AG221" s="577"/>
      <c r="AH221" s="577"/>
      <c r="AI221" s="577"/>
      <c r="AJ221" s="577"/>
      <c r="AK221" s="577"/>
      <c r="AL221" s="577"/>
      <c r="AM221" s="577"/>
      <c r="AN221" s="573"/>
      <c r="AO221" s="181"/>
      <c r="AP221" s="87" t="s">
        <v>859</v>
      </c>
      <c r="AT221" s="559" t="str">
        <f t="shared" ca="1" si="32"/>
        <v>AK</v>
      </c>
      <c r="AU221" s="559">
        <f t="shared" si="33"/>
        <v>189</v>
      </c>
      <c r="AV221" s="285" t="str">
        <f t="shared" ca="1" si="30"/>
        <v>AK189</v>
      </c>
      <c r="AW221" s="285">
        <f t="shared" si="2"/>
        <v>8</v>
      </c>
      <c r="AX221" s="285" t="str">
        <f t="shared" ca="1" si="29"/>
        <v>8. Ownership - Operating Costs</v>
      </c>
      <c r="AY221" s="293" t="s">
        <v>1626</v>
      </c>
      <c r="AZ221" s="285" t="s">
        <v>1640</v>
      </c>
      <c r="BA221" s="285">
        <f>$AK$8</f>
        <v>2056</v>
      </c>
      <c r="BB221" s="285" t="str">
        <f t="shared" ca="1" si="31"/>
        <v>8_AK189_Net_capacity_factor_2056</v>
      </c>
      <c r="BC221" s="285" t="s">
        <v>463</v>
      </c>
      <c r="BD221" s="285"/>
      <c r="BE221" s="293" t="s">
        <v>464</v>
      </c>
      <c r="BF221" s="293" t="s">
        <v>84</v>
      </c>
      <c r="BG221" s="293" t="s">
        <v>84</v>
      </c>
      <c r="BH221" s="293"/>
      <c r="BI221" s="293"/>
      <c r="BJ221" s="293"/>
      <c r="BK221" s="293"/>
    </row>
    <row r="222" spans="1:63" ht="13.5" hidden="1" thickBot="1">
      <c r="A222" s="130"/>
      <c r="B222" s="181"/>
      <c r="C222" s="254"/>
      <c r="D222" s="761"/>
      <c r="E222" s="576"/>
      <c r="F222" s="576"/>
      <c r="G222" s="576"/>
      <c r="H222" s="576"/>
      <c r="I222" s="576"/>
      <c r="J222" s="576"/>
      <c r="K222" s="576"/>
      <c r="L222" s="576"/>
      <c r="M222" s="576"/>
      <c r="N222" s="576"/>
      <c r="O222" s="576"/>
      <c r="P222" s="576"/>
      <c r="Q222" s="576"/>
      <c r="R222" s="576"/>
      <c r="S222" s="576"/>
      <c r="T222" s="576"/>
      <c r="U222" s="576"/>
      <c r="V222" s="576"/>
      <c r="W222" s="576"/>
      <c r="X222" s="576"/>
      <c r="Y222" s="576"/>
      <c r="Z222" s="576"/>
      <c r="AA222" s="576"/>
      <c r="AB222" s="576"/>
      <c r="AC222" s="576"/>
      <c r="AD222" s="577"/>
      <c r="AE222" s="577"/>
      <c r="AF222" s="577"/>
      <c r="AG222" s="577"/>
      <c r="AH222" s="577"/>
      <c r="AI222" s="577"/>
      <c r="AJ222" s="577"/>
      <c r="AK222" s="577"/>
      <c r="AL222" s="577"/>
      <c r="AM222" s="577"/>
      <c r="AN222" s="573"/>
      <c r="AO222" s="181"/>
      <c r="AP222" s="87" t="s">
        <v>859</v>
      </c>
      <c r="AT222" s="559" t="str">
        <f t="shared" ca="1" si="32"/>
        <v>AL</v>
      </c>
      <c r="AU222" s="559">
        <f t="shared" si="33"/>
        <v>189</v>
      </c>
      <c r="AV222" s="285" t="str">
        <f t="shared" ca="1" si="30"/>
        <v>AL189</v>
      </c>
      <c r="AW222" s="285">
        <f t="shared" si="2"/>
        <v>8</v>
      </c>
      <c r="AX222" s="285" t="str">
        <f t="shared" ca="1" si="29"/>
        <v>8. Ownership - Operating Costs</v>
      </c>
      <c r="AY222" s="293" t="s">
        <v>1626</v>
      </c>
      <c r="AZ222" s="285" t="s">
        <v>1640</v>
      </c>
      <c r="BA222" s="285">
        <f>$AL$8</f>
        <v>2057</v>
      </c>
      <c r="BB222" s="285" t="str">
        <f t="shared" ca="1" si="31"/>
        <v>8_AL189_Net_capacity_factor_2057</v>
      </c>
      <c r="BC222" s="285" t="s">
        <v>463</v>
      </c>
      <c r="BD222" s="285"/>
      <c r="BE222" s="293" t="s">
        <v>464</v>
      </c>
      <c r="BF222" s="293" t="s">
        <v>84</v>
      </c>
      <c r="BG222" s="293" t="s">
        <v>84</v>
      </c>
      <c r="BH222" s="293"/>
      <c r="BI222" s="293"/>
      <c r="BJ222" s="293"/>
      <c r="BK222" s="293"/>
    </row>
    <row r="223" spans="1:63" ht="13.5" hidden="1" thickBot="1">
      <c r="A223" s="130"/>
      <c r="B223" s="181"/>
      <c r="C223" s="254"/>
      <c r="D223" s="761"/>
      <c r="E223" s="576"/>
      <c r="F223" s="576"/>
      <c r="G223" s="576"/>
      <c r="H223" s="576"/>
      <c r="I223" s="576"/>
      <c r="J223" s="576"/>
      <c r="K223" s="576"/>
      <c r="L223" s="576"/>
      <c r="M223" s="576"/>
      <c r="N223" s="576"/>
      <c r="O223" s="576"/>
      <c r="P223" s="576"/>
      <c r="Q223" s="576"/>
      <c r="R223" s="576"/>
      <c r="S223" s="576"/>
      <c r="T223" s="576"/>
      <c r="U223" s="576"/>
      <c r="V223" s="576"/>
      <c r="W223" s="576"/>
      <c r="X223" s="576"/>
      <c r="Y223" s="576"/>
      <c r="Z223" s="576"/>
      <c r="AA223" s="576"/>
      <c r="AB223" s="576"/>
      <c r="AC223" s="576"/>
      <c r="AD223" s="577"/>
      <c r="AE223" s="577"/>
      <c r="AF223" s="577"/>
      <c r="AG223" s="577"/>
      <c r="AH223" s="577"/>
      <c r="AI223" s="577"/>
      <c r="AJ223" s="577"/>
      <c r="AK223" s="577"/>
      <c r="AL223" s="577"/>
      <c r="AM223" s="577"/>
      <c r="AN223" s="573"/>
      <c r="AO223" s="181"/>
      <c r="AP223" s="87" t="s">
        <v>859</v>
      </c>
      <c r="AT223" s="559" t="str">
        <f t="shared" ca="1" si="32"/>
        <v>AM</v>
      </c>
      <c r="AU223" s="559">
        <f t="shared" si="33"/>
        <v>189</v>
      </c>
      <c r="AV223" s="285" t="str">
        <f t="shared" ca="1" si="30"/>
        <v>AM189</v>
      </c>
      <c r="AW223" s="285">
        <f t="shared" si="2"/>
        <v>8</v>
      </c>
      <c r="AX223" s="285" t="str">
        <f t="shared" ca="1" si="29"/>
        <v>8. Ownership - Operating Costs</v>
      </c>
      <c r="AY223" s="293" t="s">
        <v>1626</v>
      </c>
      <c r="AZ223" s="285" t="s">
        <v>1640</v>
      </c>
      <c r="BA223" s="285">
        <f>$AM$8</f>
        <v>2058</v>
      </c>
      <c r="BB223" s="285" t="str">
        <f t="shared" ca="1" si="31"/>
        <v>8_AM189_Net_capacity_factor_2058</v>
      </c>
      <c r="BC223" s="285" t="s">
        <v>463</v>
      </c>
      <c r="BD223" s="285"/>
      <c r="BE223" s="293" t="s">
        <v>464</v>
      </c>
      <c r="BF223" s="293" t="s">
        <v>84</v>
      </c>
      <c r="BG223" s="293" t="s">
        <v>84</v>
      </c>
      <c r="BH223" s="293"/>
      <c r="BI223" s="293"/>
      <c r="BJ223" s="293"/>
      <c r="BK223" s="293"/>
    </row>
    <row r="224" spans="1:63" ht="13.5" hidden="1" thickBot="1">
      <c r="A224" s="130"/>
      <c r="B224" s="181"/>
      <c r="C224" s="254"/>
      <c r="D224" s="761"/>
      <c r="E224" s="576"/>
      <c r="F224" s="576"/>
      <c r="G224" s="576"/>
      <c r="H224" s="576"/>
      <c r="I224" s="576"/>
      <c r="J224" s="576"/>
      <c r="K224" s="576"/>
      <c r="L224" s="576"/>
      <c r="M224" s="576"/>
      <c r="N224" s="576"/>
      <c r="O224" s="576"/>
      <c r="P224" s="576"/>
      <c r="Q224" s="576"/>
      <c r="R224" s="576"/>
      <c r="S224" s="576"/>
      <c r="T224" s="576"/>
      <c r="U224" s="576"/>
      <c r="V224" s="576"/>
      <c r="W224" s="576"/>
      <c r="X224" s="576"/>
      <c r="Y224" s="576"/>
      <c r="Z224" s="576"/>
      <c r="AA224" s="576"/>
      <c r="AB224" s="576"/>
      <c r="AC224" s="576"/>
      <c r="AD224" s="577"/>
      <c r="AE224" s="577"/>
      <c r="AF224" s="577"/>
      <c r="AG224" s="577"/>
      <c r="AH224" s="577"/>
      <c r="AI224" s="577"/>
      <c r="AJ224" s="577"/>
      <c r="AK224" s="577"/>
      <c r="AL224" s="577"/>
      <c r="AM224" s="577"/>
      <c r="AN224" s="573"/>
      <c r="AO224" s="181"/>
      <c r="AP224" s="574" t="s">
        <v>859</v>
      </c>
      <c r="AQ224" s="574"/>
      <c r="AR224" s="574"/>
      <c r="AS224" s="574"/>
      <c r="AT224" s="575" t="str">
        <f t="shared" ca="1" si="32"/>
        <v>AN</v>
      </c>
      <c r="AU224" s="575">
        <f t="shared" si="33"/>
        <v>189</v>
      </c>
      <c r="AV224" s="484" t="str">
        <f t="shared" ca="1" si="30"/>
        <v>AN189</v>
      </c>
      <c r="AW224" s="484">
        <f t="shared" si="2"/>
        <v>8</v>
      </c>
      <c r="AX224" s="484" t="str">
        <f t="shared" ca="1" si="29"/>
        <v>8. Ownership - Operating Costs</v>
      </c>
      <c r="AY224" s="492" t="s">
        <v>1626</v>
      </c>
      <c r="AZ224" s="484" t="s">
        <v>1640</v>
      </c>
      <c r="BA224" s="484" t="s">
        <v>1572</v>
      </c>
      <c r="BB224" s="484" t="str">
        <f t="shared" ca="1" si="31"/>
        <v>8_AN189_Net_capacity_factor_Additional_Info</v>
      </c>
      <c r="BC224" s="492" t="s">
        <v>255</v>
      </c>
      <c r="BD224" s="492">
        <v>100</v>
      </c>
      <c r="BE224" s="492"/>
      <c r="BF224" s="492" t="s">
        <v>84</v>
      </c>
      <c r="BG224" s="492" t="s">
        <v>84</v>
      </c>
      <c r="BH224" s="293"/>
      <c r="BI224" s="293"/>
      <c r="BJ224" s="293"/>
      <c r="BK224" s="293"/>
    </row>
    <row r="225" spans="1:63" ht="13.5" thickBot="1">
      <c r="A225" s="130">
        <f>+A189+1</f>
        <v>8</v>
      </c>
      <c r="B225" s="181"/>
      <c r="C225" s="254" t="s">
        <v>1641</v>
      </c>
      <c r="D225" s="761" t="s">
        <v>1642</v>
      </c>
      <c r="E225" s="544"/>
      <c r="F225" s="544"/>
      <c r="G225" s="544"/>
      <c r="H225" s="544"/>
      <c r="I225" s="544"/>
      <c r="J225" s="544"/>
      <c r="K225" s="544"/>
      <c r="L225" s="544"/>
      <c r="M225" s="544"/>
      <c r="N225" s="544"/>
      <c r="O225" s="544"/>
      <c r="P225" s="544"/>
      <c r="Q225" s="544"/>
      <c r="R225" s="544"/>
      <c r="S225" s="544"/>
      <c r="T225" s="544"/>
      <c r="U225" s="544"/>
      <c r="V225" s="544"/>
      <c r="W225" s="544"/>
      <c r="X225" s="544"/>
      <c r="Y225" s="544"/>
      <c r="Z225" s="544"/>
      <c r="AA225" s="544"/>
      <c r="AB225" s="544"/>
      <c r="AC225" s="544"/>
      <c r="AD225" s="545"/>
      <c r="AE225" s="545"/>
      <c r="AF225" s="545"/>
      <c r="AG225" s="545"/>
      <c r="AH225" s="545"/>
      <c r="AI225" s="545"/>
      <c r="AJ225" s="545"/>
      <c r="AK225" s="545"/>
      <c r="AL225" s="545"/>
      <c r="AM225" s="545"/>
      <c r="AN225" s="370"/>
      <c r="AO225" s="181"/>
      <c r="AR225" s="87" t="s">
        <v>40</v>
      </c>
      <c r="AS225" s="87" t="str">
        <f ca="1">SUBSTITUTE(CELL("address",E225),"$","")</f>
        <v>E225</v>
      </c>
      <c r="AT225" s="386" t="str">
        <f ca="1">CHAR(CODE(AS225))</f>
        <v>E</v>
      </c>
      <c r="AU225" s="386">
        <f>ROW(AS225)</f>
        <v>225</v>
      </c>
      <c r="AV225" s="285" t="str">
        <f ca="1">CONCATENATE(AT225&amp;AU225)</f>
        <v>E225</v>
      </c>
      <c r="AW225" s="285">
        <f t="shared" si="2"/>
        <v>8</v>
      </c>
      <c r="AX225" s="285" t="str">
        <f t="shared" ref="AX225:AX260" ca="1" si="34">MID(CELL("filename",AW225),FIND("]",CELL("filename",AW225))+1,256)</f>
        <v>8. Ownership - Operating Costs</v>
      </c>
      <c r="AY225" s="293" t="s">
        <v>1626</v>
      </c>
      <c r="AZ225" s="285" t="s">
        <v>1643</v>
      </c>
      <c r="BA225" s="285">
        <f>$E$8</f>
        <v>2024</v>
      </c>
      <c r="BB225" s="285" t="str">
        <f ca="1">AW225&amp;"_"&amp;AV225&amp;"_"&amp;AZ225&amp;"_"&amp;BA225</f>
        <v>8_E225_Net_annual_generation_AC_2024</v>
      </c>
      <c r="BC225" s="285" t="s">
        <v>574</v>
      </c>
      <c r="BD225" s="285"/>
      <c r="BE225" s="293" t="str">
        <f t="shared" ref="BE225:BE259" si="35">"&gt;=0"</f>
        <v>&gt;=0</v>
      </c>
      <c r="BF225" s="293" t="s">
        <v>84</v>
      </c>
      <c r="BG225" s="293" t="s">
        <v>84</v>
      </c>
      <c r="BH225" s="293"/>
      <c r="BI225" s="293"/>
      <c r="BJ225" s="293"/>
      <c r="BK225" s="293"/>
    </row>
    <row r="226" spans="1:63" ht="13" hidden="1">
      <c r="A226" s="130"/>
      <c r="B226" s="181"/>
      <c r="C226" s="254"/>
      <c r="D226" s="761"/>
      <c r="E226" s="578"/>
      <c r="F226" s="578"/>
      <c r="G226" s="578"/>
      <c r="H226" s="578"/>
      <c r="I226" s="578"/>
      <c r="J226" s="578"/>
      <c r="K226" s="578"/>
      <c r="L226" s="578"/>
      <c r="M226" s="578"/>
      <c r="N226" s="578"/>
      <c r="O226" s="578"/>
      <c r="P226" s="578"/>
      <c r="Q226" s="578"/>
      <c r="R226" s="578"/>
      <c r="S226" s="578"/>
      <c r="T226" s="578"/>
      <c r="U226" s="578"/>
      <c r="V226" s="578"/>
      <c r="W226" s="578"/>
      <c r="X226" s="578"/>
      <c r="Y226" s="578"/>
      <c r="Z226" s="578"/>
      <c r="AA226" s="578"/>
      <c r="AB226" s="578"/>
      <c r="AC226" s="578"/>
      <c r="AD226" s="578"/>
      <c r="AE226" s="578"/>
      <c r="AF226" s="578"/>
      <c r="AG226" s="578"/>
      <c r="AH226" s="578"/>
      <c r="AI226" s="578"/>
      <c r="AJ226" s="578"/>
      <c r="AK226" s="578"/>
      <c r="AL226" s="578"/>
      <c r="AM226" s="578"/>
      <c r="AN226" s="579"/>
      <c r="AO226" s="181"/>
      <c r="AP226" s="87" t="s">
        <v>859</v>
      </c>
      <c r="AT226" s="559" t="str">
        <f ca="1">IF(AT225="Z","AA",IF(LEN(AT225)=1,CHAR(CODE(AT225)+1),IF(RIGHT(AT225,1)="Z",CHAR(CODE(LEFT(AT225,1))+1),LEFT(AT225,1))&amp;CHAR(65+MOD(CODE(RIGHT(AT225,1))+1-65,26))))</f>
        <v>F</v>
      </c>
      <c r="AU226" s="559">
        <f>AU225</f>
        <v>225</v>
      </c>
      <c r="AV226" s="285" t="str">
        <f t="shared" ref="AV226:AV260" ca="1" si="36">CONCATENATE(AT226&amp;AU226)</f>
        <v>F225</v>
      </c>
      <c r="AW226" s="285">
        <f t="shared" si="2"/>
        <v>8</v>
      </c>
      <c r="AX226" s="285" t="str">
        <f t="shared" ca="1" si="34"/>
        <v>8. Ownership - Operating Costs</v>
      </c>
      <c r="AY226" s="293" t="s">
        <v>1626</v>
      </c>
      <c r="AZ226" s="285" t="s">
        <v>1643</v>
      </c>
      <c r="BA226" s="285">
        <f>$F$8</f>
        <v>2025</v>
      </c>
      <c r="BB226" s="285" t="str">
        <f t="shared" ref="BB226:BB260" ca="1" si="37">AW226&amp;"_"&amp;AV226&amp;"_"&amp;AZ226&amp;"_"&amp;BA226</f>
        <v>8_F225_Net_annual_generation_AC_2025</v>
      </c>
      <c r="BC226" s="285" t="s">
        <v>574</v>
      </c>
      <c r="BD226" s="285"/>
      <c r="BE226" s="293" t="str">
        <f t="shared" si="35"/>
        <v>&gt;=0</v>
      </c>
      <c r="BF226" s="293" t="s">
        <v>84</v>
      </c>
      <c r="BG226" s="293" t="s">
        <v>84</v>
      </c>
      <c r="BH226" s="293"/>
      <c r="BI226" s="293"/>
      <c r="BJ226" s="293"/>
      <c r="BK226" s="293"/>
    </row>
    <row r="227" spans="1:63" ht="13" hidden="1">
      <c r="A227" s="130"/>
      <c r="B227" s="181"/>
      <c r="C227" s="254"/>
      <c r="D227" s="761"/>
      <c r="E227" s="578"/>
      <c r="F227" s="578"/>
      <c r="G227" s="578"/>
      <c r="H227" s="578"/>
      <c r="I227" s="578"/>
      <c r="J227" s="578"/>
      <c r="K227" s="578"/>
      <c r="L227" s="578"/>
      <c r="M227" s="578"/>
      <c r="N227" s="578"/>
      <c r="O227" s="578"/>
      <c r="P227" s="578"/>
      <c r="Q227" s="578"/>
      <c r="R227" s="578"/>
      <c r="S227" s="578"/>
      <c r="T227" s="578"/>
      <c r="U227" s="578"/>
      <c r="V227" s="578"/>
      <c r="W227" s="578"/>
      <c r="X227" s="578"/>
      <c r="Y227" s="578"/>
      <c r="Z227" s="578"/>
      <c r="AA227" s="578"/>
      <c r="AB227" s="578"/>
      <c r="AC227" s="578"/>
      <c r="AD227" s="578"/>
      <c r="AE227" s="578"/>
      <c r="AF227" s="578"/>
      <c r="AG227" s="578"/>
      <c r="AH227" s="578"/>
      <c r="AI227" s="578"/>
      <c r="AJ227" s="578"/>
      <c r="AK227" s="578"/>
      <c r="AL227" s="578"/>
      <c r="AM227" s="578"/>
      <c r="AN227" s="579"/>
      <c r="AO227" s="181"/>
      <c r="AP227" s="87" t="s">
        <v>859</v>
      </c>
      <c r="AT227" s="559" t="str">
        <f t="shared" ref="AT227:AT260" ca="1" si="38">IF(AT226="Z","AA",IF(LEN(AT226)=1,CHAR(CODE(AT226)+1),IF(RIGHT(AT226,1)="Z",CHAR(CODE(LEFT(AT226,1))+1),LEFT(AT226,1))&amp;CHAR(65+MOD(CODE(RIGHT(AT226,1))+1-65,26))))</f>
        <v>G</v>
      </c>
      <c r="AU227" s="559">
        <f t="shared" ref="AU227:AU260" si="39">AU226</f>
        <v>225</v>
      </c>
      <c r="AV227" s="285" t="str">
        <f t="shared" ca="1" si="36"/>
        <v>G225</v>
      </c>
      <c r="AW227" s="285">
        <f t="shared" si="2"/>
        <v>8</v>
      </c>
      <c r="AX227" s="285" t="str">
        <f t="shared" ca="1" si="34"/>
        <v>8. Ownership - Operating Costs</v>
      </c>
      <c r="AY227" s="293" t="s">
        <v>1626</v>
      </c>
      <c r="AZ227" s="285" t="s">
        <v>1643</v>
      </c>
      <c r="BA227" s="285">
        <f>$G$8</f>
        <v>2026</v>
      </c>
      <c r="BB227" s="285" t="str">
        <f t="shared" ca="1" si="37"/>
        <v>8_G225_Net_annual_generation_AC_2026</v>
      </c>
      <c r="BC227" s="285" t="s">
        <v>574</v>
      </c>
      <c r="BD227" s="285"/>
      <c r="BE227" s="293" t="str">
        <f t="shared" si="35"/>
        <v>&gt;=0</v>
      </c>
      <c r="BF227" s="293" t="s">
        <v>84</v>
      </c>
      <c r="BG227" s="293" t="s">
        <v>84</v>
      </c>
      <c r="BH227" s="293"/>
      <c r="BI227" s="293"/>
      <c r="BJ227" s="293"/>
      <c r="BK227" s="293"/>
    </row>
    <row r="228" spans="1:63" ht="13" hidden="1">
      <c r="A228" s="130"/>
      <c r="B228" s="181"/>
      <c r="C228" s="254"/>
      <c r="D228" s="761"/>
      <c r="E228" s="578"/>
      <c r="F228" s="578"/>
      <c r="G228" s="578"/>
      <c r="H228" s="578"/>
      <c r="I228" s="578"/>
      <c r="J228" s="578"/>
      <c r="K228" s="578"/>
      <c r="L228" s="578"/>
      <c r="M228" s="578"/>
      <c r="N228" s="578"/>
      <c r="O228" s="578"/>
      <c r="P228" s="578"/>
      <c r="Q228" s="578"/>
      <c r="R228" s="578"/>
      <c r="S228" s="578"/>
      <c r="T228" s="578"/>
      <c r="U228" s="578"/>
      <c r="V228" s="578"/>
      <c r="W228" s="578"/>
      <c r="X228" s="578"/>
      <c r="Y228" s="578"/>
      <c r="Z228" s="578"/>
      <c r="AA228" s="578"/>
      <c r="AB228" s="578"/>
      <c r="AC228" s="578"/>
      <c r="AD228" s="578"/>
      <c r="AE228" s="578"/>
      <c r="AF228" s="578"/>
      <c r="AG228" s="578"/>
      <c r="AH228" s="578"/>
      <c r="AI228" s="578"/>
      <c r="AJ228" s="578"/>
      <c r="AK228" s="578"/>
      <c r="AL228" s="578"/>
      <c r="AM228" s="578"/>
      <c r="AN228" s="579"/>
      <c r="AO228" s="181"/>
      <c r="AP228" s="87" t="s">
        <v>859</v>
      </c>
      <c r="AT228" s="559" t="str">
        <f t="shared" ca="1" si="38"/>
        <v>H</v>
      </c>
      <c r="AU228" s="559">
        <f t="shared" si="39"/>
        <v>225</v>
      </c>
      <c r="AV228" s="285" t="str">
        <f t="shared" ca="1" si="36"/>
        <v>H225</v>
      </c>
      <c r="AW228" s="285">
        <f t="shared" si="2"/>
        <v>8</v>
      </c>
      <c r="AX228" s="285" t="str">
        <f t="shared" ca="1" si="34"/>
        <v>8. Ownership - Operating Costs</v>
      </c>
      <c r="AY228" s="293" t="s">
        <v>1626</v>
      </c>
      <c r="AZ228" s="285" t="s">
        <v>1643</v>
      </c>
      <c r="BA228" s="285">
        <f>$H$8</f>
        <v>2027</v>
      </c>
      <c r="BB228" s="285" t="str">
        <f t="shared" ca="1" si="37"/>
        <v>8_H225_Net_annual_generation_AC_2027</v>
      </c>
      <c r="BC228" s="285" t="s">
        <v>574</v>
      </c>
      <c r="BD228" s="285"/>
      <c r="BE228" s="293" t="str">
        <f t="shared" si="35"/>
        <v>&gt;=0</v>
      </c>
      <c r="BF228" s="293" t="s">
        <v>84</v>
      </c>
      <c r="BG228" s="293" t="s">
        <v>84</v>
      </c>
      <c r="BH228" s="293"/>
      <c r="BI228" s="293"/>
      <c r="BJ228" s="293"/>
      <c r="BK228" s="293"/>
    </row>
    <row r="229" spans="1:63" ht="13" hidden="1">
      <c r="A229" s="130"/>
      <c r="B229" s="181"/>
      <c r="C229" s="254"/>
      <c r="D229" s="761"/>
      <c r="E229" s="578"/>
      <c r="F229" s="578"/>
      <c r="G229" s="578"/>
      <c r="H229" s="578"/>
      <c r="I229" s="578"/>
      <c r="J229" s="578"/>
      <c r="K229" s="578"/>
      <c r="L229" s="578"/>
      <c r="M229" s="578"/>
      <c r="N229" s="578"/>
      <c r="O229" s="578"/>
      <c r="P229" s="578"/>
      <c r="Q229" s="578"/>
      <c r="R229" s="578"/>
      <c r="S229" s="578"/>
      <c r="T229" s="578"/>
      <c r="U229" s="578"/>
      <c r="V229" s="578"/>
      <c r="W229" s="578"/>
      <c r="X229" s="578"/>
      <c r="Y229" s="578"/>
      <c r="Z229" s="578"/>
      <c r="AA229" s="578"/>
      <c r="AB229" s="578"/>
      <c r="AC229" s="578"/>
      <c r="AD229" s="578"/>
      <c r="AE229" s="578"/>
      <c r="AF229" s="578"/>
      <c r="AG229" s="578"/>
      <c r="AH229" s="578"/>
      <c r="AI229" s="578"/>
      <c r="AJ229" s="578"/>
      <c r="AK229" s="578"/>
      <c r="AL229" s="578"/>
      <c r="AM229" s="578"/>
      <c r="AN229" s="579"/>
      <c r="AO229" s="181"/>
      <c r="AP229" s="87" t="s">
        <v>859</v>
      </c>
      <c r="AT229" s="559" t="str">
        <f t="shared" ca="1" si="38"/>
        <v>I</v>
      </c>
      <c r="AU229" s="559">
        <f t="shared" si="39"/>
        <v>225</v>
      </c>
      <c r="AV229" s="285" t="str">
        <f t="shared" ca="1" si="36"/>
        <v>I225</v>
      </c>
      <c r="AW229" s="285">
        <f t="shared" si="2"/>
        <v>8</v>
      </c>
      <c r="AX229" s="285" t="str">
        <f t="shared" ca="1" si="34"/>
        <v>8. Ownership - Operating Costs</v>
      </c>
      <c r="AY229" s="293" t="s">
        <v>1626</v>
      </c>
      <c r="AZ229" s="285" t="s">
        <v>1643</v>
      </c>
      <c r="BA229" s="285">
        <f>$I$8</f>
        <v>2028</v>
      </c>
      <c r="BB229" s="285" t="str">
        <f t="shared" ca="1" si="37"/>
        <v>8_I225_Net_annual_generation_AC_2028</v>
      </c>
      <c r="BC229" s="285" t="s">
        <v>574</v>
      </c>
      <c r="BD229" s="285"/>
      <c r="BE229" s="293" t="str">
        <f t="shared" si="35"/>
        <v>&gt;=0</v>
      </c>
      <c r="BF229" s="293" t="s">
        <v>84</v>
      </c>
      <c r="BG229" s="293" t="s">
        <v>84</v>
      </c>
      <c r="BH229" s="293"/>
      <c r="BI229" s="293"/>
      <c r="BJ229" s="293"/>
      <c r="BK229" s="293"/>
    </row>
    <row r="230" spans="1:63" ht="13" hidden="1">
      <c r="A230" s="130"/>
      <c r="B230" s="181"/>
      <c r="C230" s="254"/>
      <c r="D230" s="761"/>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8"/>
      <c r="AL230" s="578"/>
      <c r="AM230" s="578"/>
      <c r="AN230" s="579"/>
      <c r="AO230" s="181"/>
      <c r="AP230" s="87" t="s">
        <v>859</v>
      </c>
      <c r="AT230" s="559" t="str">
        <f t="shared" ca="1" si="38"/>
        <v>J</v>
      </c>
      <c r="AU230" s="559">
        <f t="shared" si="39"/>
        <v>225</v>
      </c>
      <c r="AV230" s="285" t="str">
        <f t="shared" ca="1" si="36"/>
        <v>J225</v>
      </c>
      <c r="AW230" s="285">
        <f t="shared" si="2"/>
        <v>8</v>
      </c>
      <c r="AX230" s="285" t="str">
        <f t="shared" ca="1" si="34"/>
        <v>8. Ownership - Operating Costs</v>
      </c>
      <c r="AY230" s="293" t="s">
        <v>1626</v>
      </c>
      <c r="AZ230" s="285" t="s">
        <v>1643</v>
      </c>
      <c r="BA230" s="285">
        <f>$J$8</f>
        <v>2029</v>
      </c>
      <c r="BB230" s="285" t="str">
        <f t="shared" ca="1" si="37"/>
        <v>8_J225_Net_annual_generation_AC_2029</v>
      </c>
      <c r="BC230" s="285" t="s">
        <v>574</v>
      </c>
      <c r="BD230" s="285"/>
      <c r="BE230" s="293" t="str">
        <f t="shared" si="35"/>
        <v>&gt;=0</v>
      </c>
      <c r="BF230" s="293" t="s">
        <v>84</v>
      </c>
      <c r="BG230" s="293" t="s">
        <v>84</v>
      </c>
      <c r="BH230" s="293"/>
      <c r="BI230" s="293"/>
      <c r="BJ230" s="293"/>
      <c r="BK230" s="293"/>
    </row>
    <row r="231" spans="1:63" ht="13" hidden="1">
      <c r="A231" s="130"/>
      <c r="B231" s="181"/>
      <c r="C231" s="254"/>
      <c r="D231" s="761"/>
      <c r="E231" s="578"/>
      <c r="F231" s="578"/>
      <c r="G231" s="578"/>
      <c r="H231" s="578"/>
      <c r="I231" s="578"/>
      <c r="J231" s="578"/>
      <c r="K231" s="578"/>
      <c r="L231" s="578"/>
      <c r="M231" s="578"/>
      <c r="N231" s="578"/>
      <c r="O231" s="578"/>
      <c r="P231" s="578"/>
      <c r="Q231" s="578"/>
      <c r="R231" s="578"/>
      <c r="S231" s="578"/>
      <c r="T231" s="578"/>
      <c r="U231" s="578"/>
      <c r="V231" s="578"/>
      <c r="W231" s="578"/>
      <c r="X231" s="578"/>
      <c r="Y231" s="578"/>
      <c r="Z231" s="578"/>
      <c r="AA231" s="578"/>
      <c r="AB231" s="578"/>
      <c r="AC231" s="578"/>
      <c r="AD231" s="578"/>
      <c r="AE231" s="578"/>
      <c r="AF231" s="578"/>
      <c r="AG231" s="578"/>
      <c r="AH231" s="578"/>
      <c r="AI231" s="578"/>
      <c r="AJ231" s="578"/>
      <c r="AK231" s="578"/>
      <c r="AL231" s="578"/>
      <c r="AM231" s="578"/>
      <c r="AN231" s="579"/>
      <c r="AO231" s="181"/>
      <c r="AP231" s="87" t="s">
        <v>859</v>
      </c>
      <c r="AT231" s="559" t="str">
        <f t="shared" ca="1" si="38"/>
        <v>K</v>
      </c>
      <c r="AU231" s="559">
        <f t="shared" si="39"/>
        <v>225</v>
      </c>
      <c r="AV231" s="285" t="str">
        <f t="shared" ca="1" si="36"/>
        <v>K225</v>
      </c>
      <c r="AW231" s="285">
        <f t="shared" si="2"/>
        <v>8</v>
      </c>
      <c r="AX231" s="285" t="str">
        <f t="shared" ca="1" si="34"/>
        <v>8. Ownership - Operating Costs</v>
      </c>
      <c r="AY231" s="293" t="s">
        <v>1626</v>
      </c>
      <c r="AZ231" s="285" t="s">
        <v>1643</v>
      </c>
      <c r="BA231" s="285">
        <f>$K$8</f>
        <v>2030</v>
      </c>
      <c r="BB231" s="285" t="str">
        <f t="shared" ca="1" si="37"/>
        <v>8_K225_Net_annual_generation_AC_2030</v>
      </c>
      <c r="BC231" s="285" t="s">
        <v>574</v>
      </c>
      <c r="BD231" s="285"/>
      <c r="BE231" s="293" t="str">
        <f t="shared" si="35"/>
        <v>&gt;=0</v>
      </c>
      <c r="BF231" s="293" t="s">
        <v>84</v>
      </c>
      <c r="BG231" s="293" t="s">
        <v>84</v>
      </c>
      <c r="BH231" s="293"/>
      <c r="BI231" s="293"/>
      <c r="BJ231" s="293"/>
      <c r="BK231" s="293"/>
    </row>
    <row r="232" spans="1:63" ht="13" hidden="1">
      <c r="A232" s="130"/>
      <c r="B232" s="181"/>
      <c r="C232" s="254"/>
      <c r="D232" s="761"/>
      <c r="E232" s="578"/>
      <c r="F232" s="578"/>
      <c r="G232" s="578"/>
      <c r="H232" s="578"/>
      <c r="I232" s="578"/>
      <c r="J232" s="578"/>
      <c r="K232" s="578"/>
      <c r="L232" s="578"/>
      <c r="M232" s="578"/>
      <c r="N232" s="578"/>
      <c r="O232" s="578"/>
      <c r="P232" s="578"/>
      <c r="Q232" s="578"/>
      <c r="R232" s="578"/>
      <c r="S232" s="578"/>
      <c r="T232" s="578"/>
      <c r="U232" s="578"/>
      <c r="V232" s="578"/>
      <c r="W232" s="578"/>
      <c r="X232" s="578"/>
      <c r="Y232" s="578"/>
      <c r="Z232" s="578"/>
      <c r="AA232" s="578"/>
      <c r="AB232" s="578"/>
      <c r="AC232" s="578"/>
      <c r="AD232" s="578"/>
      <c r="AE232" s="578"/>
      <c r="AF232" s="578"/>
      <c r="AG232" s="578"/>
      <c r="AH232" s="578"/>
      <c r="AI232" s="578"/>
      <c r="AJ232" s="578"/>
      <c r="AK232" s="578"/>
      <c r="AL232" s="578"/>
      <c r="AM232" s="578"/>
      <c r="AN232" s="579"/>
      <c r="AO232" s="181"/>
      <c r="AP232" s="87" t="s">
        <v>859</v>
      </c>
      <c r="AT232" s="559" t="str">
        <f t="shared" ca="1" si="38"/>
        <v>L</v>
      </c>
      <c r="AU232" s="559">
        <f t="shared" si="39"/>
        <v>225</v>
      </c>
      <c r="AV232" s="285" t="str">
        <f t="shared" ca="1" si="36"/>
        <v>L225</v>
      </c>
      <c r="AW232" s="285">
        <f t="shared" si="2"/>
        <v>8</v>
      </c>
      <c r="AX232" s="285" t="str">
        <f t="shared" ca="1" si="34"/>
        <v>8. Ownership - Operating Costs</v>
      </c>
      <c r="AY232" s="293" t="s">
        <v>1626</v>
      </c>
      <c r="AZ232" s="285" t="s">
        <v>1643</v>
      </c>
      <c r="BA232" s="285">
        <f>$L$8</f>
        <v>2031</v>
      </c>
      <c r="BB232" s="285" t="str">
        <f t="shared" ca="1" si="37"/>
        <v>8_L225_Net_annual_generation_AC_2031</v>
      </c>
      <c r="BC232" s="285" t="s">
        <v>574</v>
      </c>
      <c r="BD232" s="285"/>
      <c r="BE232" s="293" t="str">
        <f t="shared" si="35"/>
        <v>&gt;=0</v>
      </c>
      <c r="BF232" s="293" t="s">
        <v>84</v>
      </c>
      <c r="BG232" s="293" t="s">
        <v>84</v>
      </c>
      <c r="BH232" s="293"/>
      <c r="BI232" s="293"/>
      <c r="BJ232" s="293"/>
      <c r="BK232" s="293"/>
    </row>
    <row r="233" spans="1:63" ht="13" hidden="1">
      <c r="A233" s="130"/>
      <c r="B233" s="181"/>
      <c r="C233" s="254"/>
      <c r="D233" s="761"/>
      <c r="E233" s="578"/>
      <c r="F233" s="578"/>
      <c r="G233" s="578"/>
      <c r="H233" s="578"/>
      <c r="I233" s="578"/>
      <c r="J233" s="578"/>
      <c r="K233" s="578"/>
      <c r="L233" s="578"/>
      <c r="M233" s="578"/>
      <c r="N233" s="578"/>
      <c r="O233" s="578"/>
      <c r="P233" s="578"/>
      <c r="Q233" s="578"/>
      <c r="R233" s="578"/>
      <c r="S233" s="578"/>
      <c r="T233" s="578"/>
      <c r="U233" s="578"/>
      <c r="V233" s="578"/>
      <c r="W233" s="578"/>
      <c r="X233" s="578"/>
      <c r="Y233" s="578"/>
      <c r="Z233" s="578"/>
      <c r="AA233" s="578"/>
      <c r="AB233" s="578"/>
      <c r="AC233" s="578"/>
      <c r="AD233" s="578"/>
      <c r="AE233" s="578"/>
      <c r="AF233" s="578"/>
      <c r="AG233" s="578"/>
      <c r="AH233" s="578"/>
      <c r="AI233" s="578"/>
      <c r="AJ233" s="578"/>
      <c r="AK233" s="578"/>
      <c r="AL233" s="578"/>
      <c r="AM233" s="578"/>
      <c r="AN233" s="579"/>
      <c r="AO233" s="181"/>
      <c r="AP233" s="87" t="s">
        <v>859</v>
      </c>
      <c r="AT233" s="559" t="str">
        <f t="shared" ca="1" si="38"/>
        <v>M</v>
      </c>
      <c r="AU233" s="559">
        <f t="shared" si="39"/>
        <v>225</v>
      </c>
      <c r="AV233" s="285" t="str">
        <f t="shared" ca="1" si="36"/>
        <v>M225</v>
      </c>
      <c r="AW233" s="285">
        <f t="shared" si="2"/>
        <v>8</v>
      </c>
      <c r="AX233" s="285" t="str">
        <f t="shared" ca="1" si="34"/>
        <v>8. Ownership - Operating Costs</v>
      </c>
      <c r="AY233" s="293" t="s">
        <v>1626</v>
      </c>
      <c r="AZ233" s="285" t="s">
        <v>1643</v>
      </c>
      <c r="BA233" s="285">
        <f>$M$8</f>
        <v>2032</v>
      </c>
      <c r="BB233" s="285" t="str">
        <f t="shared" ca="1" si="37"/>
        <v>8_M225_Net_annual_generation_AC_2032</v>
      </c>
      <c r="BC233" s="285" t="s">
        <v>574</v>
      </c>
      <c r="BD233" s="285"/>
      <c r="BE233" s="293" t="str">
        <f t="shared" si="35"/>
        <v>&gt;=0</v>
      </c>
      <c r="BF233" s="293" t="s">
        <v>84</v>
      </c>
      <c r="BG233" s="293" t="s">
        <v>84</v>
      </c>
      <c r="BH233" s="293"/>
      <c r="BI233" s="293"/>
      <c r="BJ233" s="293"/>
      <c r="BK233" s="293"/>
    </row>
    <row r="234" spans="1:63" ht="13" hidden="1">
      <c r="A234" s="130"/>
      <c r="B234" s="181"/>
      <c r="C234" s="254"/>
      <c r="D234" s="761"/>
      <c r="E234" s="578"/>
      <c r="F234" s="578"/>
      <c r="G234" s="578"/>
      <c r="H234" s="578"/>
      <c r="I234" s="578"/>
      <c r="J234" s="578"/>
      <c r="K234" s="578"/>
      <c r="L234" s="578"/>
      <c r="M234" s="578"/>
      <c r="N234" s="578"/>
      <c r="O234" s="578"/>
      <c r="P234" s="578"/>
      <c r="Q234" s="578"/>
      <c r="R234" s="578"/>
      <c r="S234" s="578"/>
      <c r="T234" s="578"/>
      <c r="U234" s="578"/>
      <c r="V234" s="578"/>
      <c r="W234" s="578"/>
      <c r="X234" s="578"/>
      <c r="Y234" s="578"/>
      <c r="Z234" s="578"/>
      <c r="AA234" s="578"/>
      <c r="AB234" s="578"/>
      <c r="AC234" s="578"/>
      <c r="AD234" s="578"/>
      <c r="AE234" s="578"/>
      <c r="AF234" s="578"/>
      <c r="AG234" s="578"/>
      <c r="AH234" s="578"/>
      <c r="AI234" s="578"/>
      <c r="AJ234" s="578"/>
      <c r="AK234" s="578"/>
      <c r="AL234" s="578"/>
      <c r="AM234" s="578"/>
      <c r="AN234" s="579"/>
      <c r="AO234" s="181"/>
      <c r="AP234" s="87" t="s">
        <v>859</v>
      </c>
      <c r="AT234" s="559" t="str">
        <f t="shared" ca="1" si="38"/>
        <v>N</v>
      </c>
      <c r="AU234" s="559">
        <f t="shared" si="39"/>
        <v>225</v>
      </c>
      <c r="AV234" s="285" t="str">
        <f t="shared" ca="1" si="36"/>
        <v>N225</v>
      </c>
      <c r="AW234" s="285">
        <f t="shared" si="2"/>
        <v>8</v>
      </c>
      <c r="AX234" s="285" t="str">
        <f t="shared" ca="1" si="34"/>
        <v>8. Ownership - Operating Costs</v>
      </c>
      <c r="AY234" s="293" t="s">
        <v>1626</v>
      </c>
      <c r="AZ234" s="285" t="s">
        <v>1643</v>
      </c>
      <c r="BA234" s="285">
        <f>$N$8</f>
        <v>2033</v>
      </c>
      <c r="BB234" s="285" t="str">
        <f t="shared" ca="1" si="37"/>
        <v>8_N225_Net_annual_generation_AC_2033</v>
      </c>
      <c r="BC234" s="285" t="s">
        <v>574</v>
      </c>
      <c r="BD234" s="285"/>
      <c r="BE234" s="293" t="str">
        <f t="shared" si="35"/>
        <v>&gt;=0</v>
      </c>
      <c r="BF234" s="293" t="s">
        <v>84</v>
      </c>
      <c r="BG234" s="293" t="s">
        <v>84</v>
      </c>
      <c r="BH234" s="293"/>
      <c r="BI234" s="293"/>
      <c r="BJ234" s="293"/>
      <c r="BK234" s="293"/>
    </row>
    <row r="235" spans="1:63" ht="13" hidden="1">
      <c r="A235" s="130"/>
      <c r="B235" s="181"/>
      <c r="C235" s="254"/>
      <c r="D235" s="761"/>
      <c r="E235" s="578"/>
      <c r="F235" s="578"/>
      <c r="G235" s="578"/>
      <c r="H235" s="578"/>
      <c r="I235" s="578"/>
      <c r="J235" s="578"/>
      <c r="K235" s="578"/>
      <c r="L235" s="578"/>
      <c r="M235" s="578"/>
      <c r="N235" s="578"/>
      <c r="O235" s="578"/>
      <c r="P235" s="578"/>
      <c r="Q235" s="578"/>
      <c r="R235" s="578"/>
      <c r="S235" s="578"/>
      <c r="T235" s="578"/>
      <c r="U235" s="578"/>
      <c r="V235" s="578"/>
      <c r="W235" s="578"/>
      <c r="X235" s="578"/>
      <c r="Y235" s="578"/>
      <c r="Z235" s="578"/>
      <c r="AA235" s="578"/>
      <c r="AB235" s="578"/>
      <c r="AC235" s="578"/>
      <c r="AD235" s="578"/>
      <c r="AE235" s="578"/>
      <c r="AF235" s="578"/>
      <c r="AG235" s="578"/>
      <c r="AH235" s="578"/>
      <c r="AI235" s="578"/>
      <c r="AJ235" s="578"/>
      <c r="AK235" s="578"/>
      <c r="AL235" s="578"/>
      <c r="AM235" s="578"/>
      <c r="AN235" s="579"/>
      <c r="AO235" s="181"/>
      <c r="AP235" s="87" t="s">
        <v>859</v>
      </c>
      <c r="AT235" s="559" t="str">
        <f t="shared" ca="1" si="38"/>
        <v>O</v>
      </c>
      <c r="AU235" s="559">
        <f t="shared" si="39"/>
        <v>225</v>
      </c>
      <c r="AV235" s="285" t="str">
        <f t="shared" ca="1" si="36"/>
        <v>O225</v>
      </c>
      <c r="AW235" s="285">
        <f t="shared" si="2"/>
        <v>8</v>
      </c>
      <c r="AX235" s="285" t="str">
        <f t="shared" ca="1" si="34"/>
        <v>8. Ownership - Operating Costs</v>
      </c>
      <c r="AY235" s="293" t="s">
        <v>1626</v>
      </c>
      <c r="AZ235" s="285" t="s">
        <v>1643</v>
      </c>
      <c r="BA235" s="285">
        <f>$O$8</f>
        <v>2034</v>
      </c>
      <c r="BB235" s="285" t="str">
        <f t="shared" ca="1" si="37"/>
        <v>8_O225_Net_annual_generation_AC_2034</v>
      </c>
      <c r="BC235" s="285" t="s">
        <v>574</v>
      </c>
      <c r="BD235" s="285"/>
      <c r="BE235" s="293" t="str">
        <f t="shared" si="35"/>
        <v>&gt;=0</v>
      </c>
      <c r="BF235" s="293" t="s">
        <v>84</v>
      </c>
      <c r="BG235" s="293" t="s">
        <v>84</v>
      </c>
      <c r="BH235" s="293"/>
      <c r="BI235" s="293"/>
      <c r="BJ235" s="293"/>
      <c r="BK235" s="293"/>
    </row>
    <row r="236" spans="1:63" ht="13" hidden="1">
      <c r="A236" s="130"/>
      <c r="B236" s="181"/>
      <c r="C236" s="254"/>
      <c r="D236" s="761"/>
      <c r="E236" s="578"/>
      <c r="F236" s="578"/>
      <c r="G236" s="578"/>
      <c r="H236" s="578"/>
      <c r="I236" s="578"/>
      <c r="J236" s="578"/>
      <c r="K236" s="578"/>
      <c r="L236" s="578"/>
      <c r="M236" s="578"/>
      <c r="N236" s="578"/>
      <c r="O236" s="578"/>
      <c r="P236" s="578"/>
      <c r="Q236" s="578"/>
      <c r="R236" s="578"/>
      <c r="S236" s="578"/>
      <c r="T236" s="578"/>
      <c r="U236" s="578"/>
      <c r="V236" s="578"/>
      <c r="W236" s="578"/>
      <c r="X236" s="578"/>
      <c r="Y236" s="578"/>
      <c r="Z236" s="578"/>
      <c r="AA236" s="578"/>
      <c r="AB236" s="578"/>
      <c r="AC236" s="578"/>
      <c r="AD236" s="578"/>
      <c r="AE236" s="578"/>
      <c r="AF236" s="578"/>
      <c r="AG236" s="578"/>
      <c r="AH236" s="578"/>
      <c r="AI236" s="578"/>
      <c r="AJ236" s="578"/>
      <c r="AK236" s="578"/>
      <c r="AL236" s="578"/>
      <c r="AM236" s="578"/>
      <c r="AN236" s="579"/>
      <c r="AO236" s="181"/>
      <c r="AP236" s="87" t="s">
        <v>859</v>
      </c>
      <c r="AT236" s="559" t="str">
        <f t="shared" ca="1" si="38"/>
        <v>P</v>
      </c>
      <c r="AU236" s="559">
        <f t="shared" si="39"/>
        <v>225</v>
      </c>
      <c r="AV236" s="285" t="str">
        <f t="shared" ca="1" si="36"/>
        <v>P225</v>
      </c>
      <c r="AW236" s="285">
        <f t="shared" si="2"/>
        <v>8</v>
      </c>
      <c r="AX236" s="285" t="str">
        <f t="shared" ca="1" si="34"/>
        <v>8. Ownership - Operating Costs</v>
      </c>
      <c r="AY236" s="293" t="s">
        <v>1626</v>
      </c>
      <c r="AZ236" s="285" t="s">
        <v>1643</v>
      </c>
      <c r="BA236" s="285">
        <f>$P$8</f>
        <v>2035</v>
      </c>
      <c r="BB236" s="285" t="str">
        <f t="shared" ca="1" si="37"/>
        <v>8_P225_Net_annual_generation_AC_2035</v>
      </c>
      <c r="BC236" s="285" t="s">
        <v>574</v>
      </c>
      <c r="BD236" s="285"/>
      <c r="BE236" s="293" t="str">
        <f t="shared" si="35"/>
        <v>&gt;=0</v>
      </c>
      <c r="BF236" s="293" t="s">
        <v>84</v>
      </c>
      <c r="BG236" s="293" t="s">
        <v>84</v>
      </c>
      <c r="BH236" s="293"/>
      <c r="BI236" s="293"/>
      <c r="BJ236" s="293"/>
      <c r="BK236" s="293"/>
    </row>
    <row r="237" spans="1:63" ht="13" hidden="1">
      <c r="A237" s="130"/>
      <c r="B237" s="181"/>
      <c r="C237" s="254"/>
      <c r="D237" s="761"/>
      <c r="E237" s="578"/>
      <c r="F237" s="578"/>
      <c r="G237" s="578"/>
      <c r="H237" s="578"/>
      <c r="I237" s="578"/>
      <c r="J237" s="578"/>
      <c r="K237" s="578"/>
      <c r="L237" s="578"/>
      <c r="M237" s="578"/>
      <c r="N237" s="578"/>
      <c r="O237" s="578"/>
      <c r="P237" s="578"/>
      <c r="Q237" s="578"/>
      <c r="R237" s="578"/>
      <c r="S237" s="578"/>
      <c r="T237" s="578"/>
      <c r="U237" s="578"/>
      <c r="V237" s="578"/>
      <c r="W237" s="578"/>
      <c r="X237" s="578"/>
      <c r="Y237" s="578"/>
      <c r="Z237" s="578"/>
      <c r="AA237" s="578"/>
      <c r="AB237" s="578"/>
      <c r="AC237" s="578"/>
      <c r="AD237" s="578"/>
      <c r="AE237" s="578"/>
      <c r="AF237" s="578"/>
      <c r="AG237" s="578"/>
      <c r="AH237" s="578"/>
      <c r="AI237" s="578"/>
      <c r="AJ237" s="578"/>
      <c r="AK237" s="578"/>
      <c r="AL237" s="578"/>
      <c r="AM237" s="578"/>
      <c r="AN237" s="579"/>
      <c r="AO237" s="181"/>
      <c r="AP237" s="87" t="s">
        <v>859</v>
      </c>
      <c r="AT237" s="559" t="str">
        <f t="shared" ca="1" si="38"/>
        <v>Q</v>
      </c>
      <c r="AU237" s="559">
        <f t="shared" si="39"/>
        <v>225</v>
      </c>
      <c r="AV237" s="285" t="str">
        <f t="shared" ca="1" si="36"/>
        <v>Q225</v>
      </c>
      <c r="AW237" s="285">
        <f t="shared" si="2"/>
        <v>8</v>
      </c>
      <c r="AX237" s="285" t="str">
        <f t="shared" ca="1" si="34"/>
        <v>8. Ownership - Operating Costs</v>
      </c>
      <c r="AY237" s="293" t="s">
        <v>1626</v>
      </c>
      <c r="AZ237" s="285" t="s">
        <v>1643</v>
      </c>
      <c r="BA237" s="285">
        <f>$Q$8</f>
        <v>2036</v>
      </c>
      <c r="BB237" s="285" t="str">
        <f t="shared" ca="1" si="37"/>
        <v>8_Q225_Net_annual_generation_AC_2036</v>
      </c>
      <c r="BC237" s="285" t="s">
        <v>574</v>
      </c>
      <c r="BD237" s="285"/>
      <c r="BE237" s="293" t="str">
        <f t="shared" si="35"/>
        <v>&gt;=0</v>
      </c>
      <c r="BF237" s="293" t="s">
        <v>84</v>
      </c>
      <c r="BG237" s="293" t="s">
        <v>84</v>
      </c>
      <c r="BH237" s="293"/>
      <c r="BI237" s="293"/>
      <c r="BJ237" s="293"/>
      <c r="BK237" s="293"/>
    </row>
    <row r="238" spans="1:63" ht="13" hidden="1">
      <c r="A238" s="130"/>
      <c r="B238" s="181"/>
      <c r="C238" s="254"/>
      <c r="D238" s="761"/>
      <c r="E238" s="578"/>
      <c r="F238" s="578"/>
      <c r="G238" s="578"/>
      <c r="H238" s="578"/>
      <c r="I238" s="578"/>
      <c r="J238" s="578"/>
      <c r="K238" s="578"/>
      <c r="L238" s="578"/>
      <c r="M238" s="578"/>
      <c r="N238" s="578"/>
      <c r="O238" s="578"/>
      <c r="P238" s="578"/>
      <c r="Q238" s="578"/>
      <c r="R238" s="578"/>
      <c r="S238" s="578"/>
      <c r="T238" s="578"/>
      <c r="U238" s="578"/>
      <c r="V238" s="578"/>
      <c r="W238" s="578"/>
      <c r="X238" s="578"/>
      <c r="Y238" s="578"/>
      <c r="Z238" s="578"/>
      <c r="AA238" s="578"/>
      <c r="AB238" s="578"/>
      <c r="AC238" s="578"/>
      <c r="AD238" s="578"/>
      <c r="AE238" s="578"/>
      <c r="AF238" s="578"/>
      <c r="AG238" s="578"/>
      <c r="AH238" s="578"/>
      <c r="AI238" s="578"/>
      <c r="AJ238" s="578"/>
      <c r="AK238" s="578"/>
      <c r="AL238" s="578"/>
      <c r="AM238" s="578"/>
      <c r="AN238" s="579"/>
      <c r="AO238" s="181"/>
      <c r="AP238" s="87" t="s">
        <v>859</v>
      </c>
      <c r="AT238" s="559" t="str">
        <f t="shared" ca="1" si="38"/>
        <v>R</v>
      </c>
      <c r="AU238" s="559">
        <f t="shared" si="39"/>
        <v>225</v>
      </c>
      <c r="AV238" s="285" t="str">
        <f t="shared" ca="1" si="36"/>
        <v>R225</v>
      </c>
      <c r="AW238" s="285">
        <f t="shared" si="2"/>
        <v>8</v>
      </c>
      <c r="AX238" s="285" t="str">
        <f t="shared" ca="1" si="34"/>
        <v>8. Ownership - Operating Costs</v>
      </c>
      <c r="AY238" s="293" t="s">
        <v>1626</v>
      </c>
      <c r="AZ238" s="285" t="s">
        <v>1643</v>
      </c>
      <c r="BA238" s="285">
        <f>$R$8</f>
        <v>2037</v>
      </c>
      <c r="BB238" s="285" t="str">
        <f t="shared" ca="1" si="37"/>
        <v>8_R225_Net_annual_generation_AC_2037</v>
      </c>
      <c r="BC238" s="285" t="s">
        <v>574</v>
      </c>
      <c r="BD238" s="285"/>
      <c r="BE238" s="293" t="str">
        <f t="shared" si="35"/>
        <v>&gt;=0</v>
      </c>
      <c r="BF238" s="293" t="s">
        <v>84</v>
      </c>
      <c r="BG238" s="293" t="s">
        <v>84</v>
      </c>
      <c r="BH238" s="293"/>
      <c r="BI238" s="293"/>
      <c r="BJ238" s="293"/>
      <c r="BK238" s="293"/>
    </row>
    <row r="239" spans="1:63" ht="13" hidden="1">
      <c r="A239" s="130"/>
      <c r="B239" s="181"/>
      <c r="C239" s="254"/>
      <c r="D239" s="761"/>
      <c r="E239" s="578"/>
      <c r="F239" s="578"/>
      <c r="G239" s="578"/>
      <c r="H239" s="578"/>
      <c r="I239" s="578"/>
      <c r="J239" s="578"/>
      <c r="K239" s="578"/>
      <c r="L239" s="578"/>
      <c r="M239" s="578"/>
      <c r="N239" s="578"/>
      <c r="O239" s="578"/>
      <c r="P239" s="578"/>
      <c r="Q239" s="578"/>
      <c r="R239" s="578"/>
      <c r="S239" s="578"/>
      <c r="T239" s="578"/>
      <c r="U239" s="578"/>
      <c r="V239" s="578"/>
      <c r="W239" s="578"/>
      <c r="X239" s="578"/>
      <c r="Y239" s="578"/>
      <c r="Z239" s="578"/>
      <c r="AA239" s="578"/>
      <c r="AB239" s="578"/>
      <c r="AC239" s="578"/>
      <c r="AD239" s="578"/>
      <c r="AE239" s="578"/>
      <c r="AF239" s="578"/>
      <c r="AG239" s="578"/>
      <c r="AH239" s="578"/>
      <c r="AI239" s="578"/>
      <c r="AJ239" s="578"/>
      <c r="AK239" s="578"/>
      <c r="AL239" s="578"/>
      <c r="AM239" s="578"/>
      <c r="AN239" s="579"/>
      <c r="AO239" s="181"/>
      <c r="AP239" s="87" t="s">
        <v>859</v>
      </c>
      <c r="AT239" s="559" t="str">
        <f t="shared" ca="1" si="38"/>
        <v>S</v>
      </c>
      <c r="AU239" s="559">
        <f t="shared" si="39"/>
        <v>225</v>
      </c>
      <c r="AV239" s="285" t="str">
        <f t="shared" ca="1" si="36"/>
        <v>S225</v>
      </c>
      <c r="AW239" s="285">
        <f t="shared" si="2"/>
        <v>8</v>
      </c>
      <c r="AX239" s="285" t="str">
        <f t="shared" ca="1" si="34"/>
        <v>8. Ownership - Operating Costs</v>
      </c>
      <c r="AY239" s="293" t="s">
        <v>1626</v>
      </c>
      <c r="AZ239" s="285" t="s">
        <v>1643</v>
      </c>
      <c r="BA239" s="285">
        <f>$S$8</f>
        <v>2038</v>
      </c>
      <c r="BB239" s="285" t="str">
        <f t="shared" ca="1" si="37"/>
        <v>8_S225_Net_annual_generation_AC_2038</v>
      </c>
      <c r="BC239" s="285" t="s">
        <v>574</v>
      </c>
      <c r="BD239" s="285"/>
      <c r="BE239" s="293" t="str">
        <f t="shared" si="35"/>
        <v>&gt;=0</v>
      </c>
      <c r="BF239" s="293" t="s">
        <v>84</v>
      </c>
      <c r="BG239" s="293" t="s">
        <v>84</v>
      </c>
      <c r="BH239" s="293"/>
      <c r="BI239" s="293"/>
      <c r="BJ239" s="293"/>
      <c r="BK239" s="293"/>
    </row>
    <row r="240" spans="1:63" ht="13" hidden="1">
      <c r="A240" s="130"/>
      <c r="B240" s="181"/>
      <c r="C240" s="254"/>
      <c r="D240" s="761"/>
      <c r="E240" s="578"/>
      <c r="F240" s="578"/>
      <c r="G240" s="578"/>
      <c r="H240" s="578"/>
      <c r="I240" s="578"/>
      <c r="J240" s="578"/>
      <c r="K240" s="578"/>
      <c r="L240" s="578"/>
      <c r="M240" s="578"/>
      <c r="N240" s="578"/>
      <c r="O240" s="578"/>
      <c r="P240" s="578"/>
      <c r="Q240" s="578"/>
      <c r="R240" s="578"/>
      <c r="S240" s="578"/>
      <c r="T240" s="578"/>
      <c r="U240" s="578"/>
      <c r="V240" s="578"/>
      <c r="W240" s="578"/>
      <c r="X240" s="578"/>
      <c r="Y240" s="578"/>
      <c r="Z240" s="578"/>
      <c r="AA240" s="578"/>
      <c r="AB240" s="578"/>
      <c r="AC240" s="578"/>
      <c r="AD240" s="578"/>
      <c r="AE240" s="578"/>
      <c r="AF240" s="578"/>
      <c r="AG240" s="578"/>
      <c r="AH240" s="578"/>
      <c r="AI240" s="578"/>
      <c r="AJ240" s="578"/>
      <c r="AK240" s="578"/>
      <c r="AL240" s="578"/>
      <c r="AM240" s="578"/>
      <c r="AN240" s="579"/>
      <c r="AO240" s="181"/>
      <c r="AP240" s="87" t="s">
        <v>859</v>
      </c>
      <c r="AT240" s="559" t="str">
        <f t="shared" ca="1" si="38"/>
        <v>T</v>
      </c>
      <c r="AU240" s="559">
        <f t="shared" si="39"/>
        <v>225</v>
      </c>
      <c r="AV240" s="285" t="str">
        <f t="shared" ca="1" si="36"/>
        <v>T225</v>
      </c>
      <c r="AW240" s="285">
        <f t="shared" si="2"/>
        <v>8</v>
      </c>
      <c r="AX240" s="285" t="str">
        <f t="shared" ca="1" si="34"/>
        <v>8. Ownership - Operating Costs</v>
      </c>
      <c r="AY240" s="293" t="s">
        <v>1626</v>
      </c>
      <c r="AZ240" s="285" t="s">
        <v>1643</v>
      </c>
      <c r="BA240" s="285">
        <f>$T$8</f>
        <v>2039</v>
      </c>
      <c r="BB240" s="285" t="str">
        <f t="shared" ca="1" si="37"/>
        <v>8_T225_Net_annual_generation_AC_2039</v>
      </c>
      <c r="BC240" s="285" t="s">
        <v>574</v>
      </c>
      <c r="BD240" s="285"/>
      <c r="BE240" s="293" t="str">
        <f t="shared" si="35"/>
        <v>&gt;=0</v>
      </c>
      <c r="BF240" s="293" t="s">
        <v>84</v>
      </c>
      <c r="BG240" s="293" t="s">
        <v>84</v>
      </c>
      <c r="BH240" s="293"/>
      <c r="BI240" s="293"/>
      <c r="BJ240" s="293"/>
      <c r="BK240" s="293"/>
    </row>
    <row r="241" spans="1:63" ht="13" hidden="1">
      <c r="A241" s="130"/>
      <c r="B241" s="181"/>
      <c r="C241" s="254"/>
      <c r="D241" s="761"/>
      <c r="E241" s="578"/>
      <c r="F241" s="578"/>
      <c r="G241" s="578"/>
      <c r="H241" s="578"/>
      <c r="I241" s="578"/>
      <c r="J241" s="578"/>
      <c r="K241" s="578"/>
      <c r="L241" s="578"/>
      <c r="M241" s="578"/>
      <c r="N241" s="578"/>
      <c r="O241" s="578"/>
      <c r="P241" s="578"/>
      <c r="Q241" s="578"/>
      <c r="R241" s="578"/>
      <c r="S241" s="578"/>
      <c r="T241" s="578"/>
      <c r="U241" s="578"/>
      <c r="V241" s="578"/>
      <c r="W241" s="578"/>
      <c r="X241" s="578"/>
      <c r="Y241" s="578"/>
      <c r="Z241" s="578"/>
      <c r="AA241" s="578"/>
      <c r="AB241" s="578"/>
      <c r="AC241" s="578"/>
      <c r="AD241" s="578"/>
      <c r="AE241" s="578"/>
      <c r="AF241" s="578"/>
      <c r="AG241" s="578"/>
      <c r="AH241" s="578"/>
      <c r="AI241" s="578"/>
      <c r="AJ241" s="578"/>
      <c r="AK241" s="578"/>
      <c r="AL241" s="578"/>
      <c r="AM241" s="578"/>
      <c r="AN241" s="579"/>
      <c r="AO241" s="181"/>
      <c r="AP241" s="87" t="s">
        <v>859</v>
      </c>
      <c r="AT241" s="559" t="str">
        <f t="shared" ca="1" si="38"/>
        <v>U</v>
      </c>
      <c r="AU241" s="559">
        <f t="shared" si="39"/>
        <v>225</v>
      </c>
      <c r="AV241" s="285" t="str">
        <f t="shared" ca="1" si="36"/>
        <v>U225</v>
      </c>
      <c r="AW241" s="285">
        <f t="shared" si="2"/>
        <v>8</v>
      </c>
      <c r="AX241" s="285" t="str">
        <f t="shared" ca="1" si="34"/>
        <v>8. Ownership - Operating Costs</v>
      </c>
      <c r="AY241" s="293" t="s">
        <v>1626</v>
      </c>
      <c r="AZ241" s="285" t="s">
        <v>1643</v>
      </c>
      <c r="BA241" s="285">
        <f>$U$8</f>
        <v>2040</v>
      </c>
      <c r="BB241" s="285" t="str">
        <f t="shared" ca="1" si="37"/>
        <v>8_U225_Net_annual_generation_AC_2040</v>
      </c>
      <c r="BC241" s="285" t="s">
        <v>574</v>
      </c>
      <c r="BD241" s="285"/>
      <c r="BE241" s="293" t="str">
        <f t="shared" si="35"/>
        <v>&gt;=0</v>
      </c>
      <c r="BF241" s="293" t="s">
        <v>84</v>
      </c>
      <c r="BG241" s="293" t="s">
        <v>84</v>
      </c>
      <c r="BH241" s="293"/>
      <c r="BI241" s="293"/>
      <c r="BJ241" s="293"/>
      <c r="BK241" s="293"/>
    </row>
    <row r="242" spans="1:63" ht="13" hidden="1">
      <c r="A242" s="130"/>
      <c r="B242" s="181"/>
      <c r="C242" s="254"/>
      <c r="D242" s="761"/>
      <c r="E242" s="578"/>
      <c r="F242" s="578"/>
      <c r="G242" s="578"/>
      <c r="H242" s="578"/>
      <c r="I242" s="578"/>
      <c r="J242" s="578"/>
      <c r="K242" s="578"/>
      <c r="L242" s="578"/>
      <c r="M242" s="578"/>
      <c r="N242" s="578"/>
      <c r="O242" s="578"/>
      <c r="P242" s="578"/>
      <c r="Q242" s="578"/>
      <c r="R242" s="578"/>
      <c r="S242" s="578"/>
      <c r="T242" s="578"/>
      <c r="U242" s="578"/>
      <c r="V242" s="578"/>
      <c r="W242" s="578"/>
      <c r="X242" s="578"/>
      <c r="Y242" s="578"/>
      <c r="Z242" s="578"/>
      <c r="AA242" s="578"/>
      <c r="AB242" s="578"/>
      <c r="AC242" s="578"/>
      <c r="AD242" s="578"/>
      <c r="AE242" s="578"/>
      <c r="AF242" s="578"/>
      <c r="AG242" s="578"/>
      <c r="AH242" s="578"/>
      <c r="AI242" s="578"/>
      <c r="AJ242" s="578"/>
      <c r="AK242" s="578"/>
      <c r="AL242" s="578"/>
      <c r="AM242" s="578"/>
      <c r="AN242" s="579"/>
      <c r="AO242" s="181"/>
      <c r="AP242" s="87" t="s">
        <v>859</v>
      </c>
      <c r="AT242" s="559" t="str">
        <f t="shared" ca="1" si="38"/>
        <v>V</v>
      </c>
      <c r="AU242" s="559">
        <f t="shared" si="39"/>
        <v>225</v>
      </c>
      <c r="AV242" s="285" t="str">
        <f t="shared" ca="1" si="36"/>
        <v>V225</v>
      </c>
      <c r="AW242" s="285">
        <f t="shared" si="2"/>
        <v>8</v>
      </c>
      <c r="AX242" s="285" t="str">
        <f t="shared" ca="1" si="34"/>
        <v>8. Ownership - Operating Costs</v>
      </c>
      <c r="AY242" s="293" t="s">
        <v>1626</v>
      </c>
      <c r="AZ242" s="285" t="s">
        <v>1643</v>
      </c>
      <c r="BA242" s="285">
        <f>$V$8</f>
        <v>2041</v>
      </c>
      <c r="BB242" s="285" t="str">
        <f t="shared" ca="1" si="37"/>
        <v>8_V225_Net_annual_generation_AC_2041</v>
      </c>
      <c r="BC242" s="285" t="s">
        <v>574</v>
      </c>
      <c r="BD242" s="285"/>
      <c r="BE242" s="293" t="str">
        <f t="shared" si="35"/>
        <v>&gt;=0</v>
      </c>
      <c r="BF242" s="293" t="s">
        <v>84</v>
      </c>
      <c r="BG242" s="293" t="s">
        <v>84</v>
      </c>
      <c r="BH242" s="293"/>
      <c r="BI242" s="293"/>
      <c r="BJ242" s="293"/>
      <c r="BK242" s="293"/>
    </row>
    <row r="243" spans="1:63" ht="13" hidden="1">
      <c r="A243" s="130"/>
      <c r="B243" s="181"/>
      <c r="C243" s="254"/>
      <c r="D243" s="761"/>
      <c r="E243" s="578"/>
      <c r="F243" s="578"/>
      <c r="G243" s="578"/>
      <c r="H243" s="578"/>
      <c r="I243" s="578"/>
      <c r="J243" s="578"/>
      <c r="K243" s="578"/>
      <c r="L243" s="578"/>
      <c r="M243" s="578"/>
      <c r="N243" s="578"/>
      <c r="O243" s="578"/>
      <c r="P243" s="578"/>
      <c r="Q243" s="578"/>
      <c r="R243" s="578"/>
      <c r="S243" s="578"/>
      <c r="T243" s="578"/>
      <c r="U243" s="578"/>
      <c r="V243" s="578"/>
      <c r="W243" s="578"/>
      <c r="X243" s="578"/>
      <c r="Y243" s="578"/>
      <c r="Z243" s="578"/>
      <c r="AA243" s="578"/>
      <c r="AB243" s="578"/>
      <c r="AC243" s="578"/>
      <c r="AD243" s="578"/>
      <c r="AE243" s="578"/>
      <c r="AF243" s="578"/>
      <c r="AG243" s="578"/>
      <c r="AH243" s="578"/>
      <c r="AI243" s="578"/>
      <c r="AJ243" s="578"/>
      <c r="AK243" s="578"/>
      <c r="AL243" s="578"/>
      <c r="AM243" s="578"/>
      <c r="AN243" s="579"/>
      <c r="AO243" s="181"/>
      <c r="AP243" s="87" t="s">
        <v>859</v>
      </c>
      <c r="AT243" s="559" t="str">
        <f t="shared" ca="1" si="38"/>
        <v>W</v>
      </c>
      <c r="AU243" s="559">
        <f t="shared" si="39"/>
        <v>225</v>
      </c>
      <c r="AV243" s="285" t="str">
        <f t="shared" ca="1" si="36"/>
        <v>W225</v>
      </c>
      <c r="AW243" s="285">
        <f t="shared" si="2"/>
        <v>8</v>
      </c>
      <c r="AX243" s="285" t="str">
        <f t="shared" ca="1" si="34"/>
        <v>8. Ownership - Operating Costs</v>
      </c>
      <c r="AY243" s="293" t="s">
        <v>1626</v>
      </c>
      <c r="AZ243" s="285" t="s">
        <v>1643</v>
      </c>
      <c r="BA243" s="285">
        <f>$W$8</f>
        <v>2042</v>
      </c>
      <c r="BB243" s="285" t="str">
        <f t="shared" ca="1" si="37"/>
        <v>8_W225_Net_annual_generation_AC_2042</v>
      </c>
      <c r="BC243" s="285" t="s">
        <v>574</v>
      </c>
      <c r="BD243" s="285"/>
      <c r="BE243" s="293" t="str">
        <f t="shared" si="35"/>
        <v>&gt;=0</v>
      </c>
      <c r="BF243" s="293" t="s">
        <v>84</v>
      </c>
      <c r="BG243" s="293" t="s">
        <v>84</v>
      </c>
      <c r="BH243" s="293"/>
      <c r="BI243" s="293"/>
      <c r="BJ243" s="293"/>
      <c r="BK243" s="293"/>
    </row>
    <row r="244" spans="1:63" ht="13" hidden="1">
      <c r="A244" s="130"/>
      <c r="B244" s="181"/>
      <c r="C244" s="254"/>
      <c r="D244" s="761"/>
      <c r="E244" s="578"/>
      <c r="F244" s="578"/>
      <c r="G244" s="578"/>
      <c r="H244" s="578"/>
      <c r="I244" s="578"/>
      <c r="J244" s="578"/>
      <c r="K244" s="578"/>
      <c r="L244" s="578"/>
      <c r="M244" s="578"/>
      <c r="N244" s="578"/>
      <c r="O244" s="578"/>
      <c r="P244" s="578"/>
      <c r="Q244" s="578"/>
      <c r="R244" s="578"/>
      <c r="S244" s="578"/>
      <c r="T244" s="578"/>
      <c r="U244" s="578"/>
      <c r="V244" s="578"/>
      <c r="W244" s="578"/>
      <c r="X244" s="578"/>
      <c r="Y244" s="578"/>
      <c r="Z244" s="578"/>
      <c r="AA244" s="578"/>
      <c r="AB244" s="578"/>
      <c r="AC244" s="578"/>
      <c r="AD244" s="578"/>
      <c r="AE244" s="578"/>
      <c r="AF244" s="578"/>
      <c r="AG244" s="578"/>
      <c r="AH244" s="578"/>
      <c r="AI244" s="578"/>
      <c r="AJ244" s="578"/>
      <c r="AK244" s="578"/>
      <c r="AL244" s="578"/>
      <c r="AM244" s="578"/>
      <c r="AN244" s="579"/>
      <c r="AO244" s="181"/>
      <c r="AP244" s="87" t="s">
        <v>859</v>
      </c>
      <c r="AT244" s="559" t="str">
        <f t="shared" ca="1" si="38"/>
        <v>X</v>
      </c>
      <c r="AU244" s="559">
        <f t="shared" si="39"/>
        <v>225</v>
      </c>
      <c r="AV244" s="285" t="str">
        <f t="shared" ca="1" si="36"/>
        <v>X225</v>
      </c>
      <c r="AW244" s="285">
        <f t="shared" si="2"/>
        <v>8</v>
      </c>
      <c r="AX244" s="285" t="str">
        <f t="shared" ca="1" si="34"/>
        <v>8. Ownership - Operating Costs</v>
      </c>
      <c r="AY244" s="293" t="s">
        <v>1626</v>
      </c>
      <c r="AZ244" s="285" t="s">
        <v>1643</v>
      </c>
      <c r="BA244" s="285">
        <f>$X$8</f>
        <v>2043</v>
      </c>
      <c r="BB244" s="285" t="str">
        <f t="shared" ca="1" si="37"/>
        <v>8_X225_Net_annual_generation_AC_2043</v>
      </c>
      <c r="BC244" s="285" t="s">
        <v>574</v>
      </c>
      <c r="BD244" s="285"/>
      <c r="BE244" s="293" t="str">
        <f t="shared" si="35"/>
        <v>&gt;=0</v>
      </c>
      <c r="BF244" s="293" t="s">
        <v>84</v>
      </c>
      <c r="BG244" s="293" t="s">
        <v>84</v>
      </c>
      <c r="BH244" s="293"/>
      <c r="BI244" s="293"/>
      <c r="BJ244" s="293"/>
      <c r="BK244" s="293"/>
    </row>
    <row r="245" spans="1:63" ht="13" hidden="1">
      <c r="A245" s="130"/>
      <c r="B245" s="181"/>
      <c r="C245" s="254"/>
      <c r="D245" s="761"/>
      <c r="E245" s="578"/>
      <c r="F245" s="578"/>
      <c r="G245" s="578"/>
      <c r="H245" s="578"/>
      <c r="I245" s="578"/>
      <c r="J245" s="578"/>
      <c r="K245" s="578"/>
      <c r="L245" s="578"/>
      <c r="M245" s="578"/>
      <c r="N245" s="578"/>
      <c r="O245" s="578"/>
      <c r="P245" s="578"/>
      <c r="Q245" s="578"/>
      <c r="R245" s="578"/>
      <c r="S245" s="578"/>
      <c r="T245" s="578"/>
      <c r="U245" s="578"/>
      <c r="V245" s="578"/>
      <c r="W245" s="578"/>
      <c r="X245" s="578"/>
      <c r="Y245" s="578"/>
      <c r="Z245" s="578"/>
      <c r="AA245" s="578"/>
      <c r="AB245" s="578"/>
      <c r="AC245" s="578"/>
      <c r="AD245" s="578"/>
      <c r="AE245" s="578"/>
      <c r="AF245" s="578"/>
      <c r="AG245" s="578"/>
      <c r="AH245" s="578"/>
      <c r="AI245" s="578"/>
      <c r="AJ245" s="578"/>
      <c r="AK245" s="578"/>
      <c r="AL245" s="578"/>
      <c r="AM245" s="578"/>
      <c r="AN245" s="579"/>
      <c r="AO245" s="181"/>
      <c r="AP245" s="87" t="s">
        <v>859</v>
      </c>
      <c r="AT245" s="559" t="str">
        <f t="shared" ca="1" si="38"/>
        <v>Y</v>
      </c>
      <c r="AU245" s="559">
        <f t="shared" si="39"/>
        <v>225</v>
      </c>
      <c r="AV245" s="285" t="str">
        <f t="shared" ca="1" si="36"/>
        <v>Y225</v>
      </c>
      <c r="AW245" s="285">
        <f t="shared" si="2"/>
        <v>8</v>
      </c>
      <c r="AX245" s="285" t="str">
        <f t="shared" ca="1" si="34"/>
        <v>8. Ownership - Operating Costs</v>
      </c>
      <c r="AY245" s="293" t="s">
        <v>1626</v>
      </c>
      <c r="AZ245" s="285" t="s">
        <v>1643</v>
      </c>
      <c r="BA245" s="285">
        <f>$Y$8</f>
        <v>2044</v>
      </c>
      <c r="BB245" s="285" t="str">
        <f t="shared" ca="1" si="37"/>
        <v>8_Y225_Net_annual_generation_AC_2044</v>
      </c>
      <c r="BC245" s="285" t="s">
        <v>574</v>
      </c>
      <c r="BD245" s="285"/>
      <c r="BE245" s="293" t="str">
        <f t="shared" si="35"/>
        <v>&gt;=0</v>
      </c>
      <c r="BF245" s="293" t="s">
        <v>84</v>
      </c>
      <c r="BG245" s="293" t="s">
        <v>84</v>
      </c>
      <c r="BH245" s="293"/>
      <c r="BI245" s="293"/>
      <c r="BJ245" s="293"/>
      <c r="BK245" s="293"/>
    </row>
    <row r="246" spans="1:63" ht="13" hidden="1">
      <c r="A246" s="130"/>
      <c r="B246" s="181"/>
      <c r="C246" s="254"/>
      <c r="D246" s="761"/>
      <c r="E246" s="578"/>
      <c r="F246" s="578"/>
      <c r="G246" s="578"/>
      <c r="H246" s="578"/>
      <c r="I246" s="578"/>
      <c r="J246" s="578"/>
      <c r="K246" s="578"/>
      <c r="L246" s="578"/>
      <c r="M246" s="578"/>
      <c r="N246" s="578"/>
      <c r="O246" s="578"/>
      <c r="P246" s="578"/>
      <c r="Q246" s="578"/>
      <c r="R246" s="578"/>
      <c r="S246" s="578"/>
      <c r="T246" s="578"/>
      <c r="U246" s="578"/>
      <c r="V246" s="578"/>
      <c r="W246" s="578"/>
      <c r="X246" s="578"/>
      <c r="Y246" s="578"/>
      <c r="Z246" s="578"/>
      <c r="AA246" s="578"/>
      <c r="AB246" s="578"/>
      <c r="AC246" s="578"/>
      <c r="AD246" s="578"/>
      <c r="AE246" s="578"/>
      <c r="AF246" s="578"/>
      <c r="AG246" s="578"/>
      <c r="AH246" s="578"/>
      <c r="AI246" s="578"/>
      <c r="AJ246" s="578"/>
      <c r="AK246" s="578"/>
      <c r="AL246" s="578"/>
      <c r="AM246" s="578"/>
      <c r="AN246" s="579"/>
      <c r="AO246" s="181"/>
      <c r="AP246" s="87" t="s">
        <v>859</v>
      </c>
      <c r="AT246" s="559" t="str">
        <f t="shared" ca="1" si="38"/>
        <v>Z</v>
      </c>
      <c r="AU246" s="559">
        <f t="shared" si="39"/>
        <v>225</v>
      </c>
      <c r="AV246" s="285" t="str">
        <f t="shared" ca="1" si="36"/>
        <v>Z225</v>
      </c>
      <c r="AW246" s="285">
        <f t="shared" si="2"/>
        <v>8</v>
      </c>
      <c r="AX246" s="285" t="str">
        <f t="shared" ca="1" si="34"/>
        <v>8. Ownership - Operating Costs</v>
      </c>
      <c r="AY246" s="293" t="s">
        <v>1626</v>
      </c>
      <c r="AZ246" s="285" t="s">
        <v>1643</v>
      </c>
      <c r="BA246" s="285">
        <f>$Z$8</f>
        <v>2045</v>
      </c>
      <c r="BB246" s="285" t="str">
        <f t="shared" ca="1" si="37"/>
        <v>8_Z225_Net_annual_generation_AC_2045</v>
      </c>
      <c r="BC246" s="285" t="s">
        <v>574</v>
      </c>
      <c r="BD246" s="285"/>
      <c r="BE246" s="293" t="str">
        <f t="shared" si="35"/>
        <v>&gt;=0</v>
      </c>
      <c r="BF246" s="293" t="s">
        <v>84</v>
      </c>
      <c r="BG246" s="293" t="s">
        <v>84</v>
      </c>
      <c r="BH246" s="293"/>
      <c r="BI246" s="293"/>
      <c r="BJ246" s="293"/>
      <c r="BK246" s="293"/>
    </row>
    <row r="247" spans="1:63" ht="13" hidden="1">
      <c r="A247" s="130"/>
      <c r="B247" s="181"/>
      <c r="C247" s="254"/>
      <c r="D247" s="761"/>
      <c r="E247" s="578"/>
      <c r="F247" s="578"/>
      <c r="G247" s="578"/>
      <c r="H247" s="578"/>
      <c r="I247" s="578"/>
      <c r="J247" s="578"/>
      <c r="K247" s="578"/>
      <c r="L247" s="578"/>
      <c r="M247" s="578"/>
      <c r="N247" s="578"/>
      <c r="O247" s="578"/>
      <c r="P247" s="578"/>
      <c r="Q247" s="578"/>
      <c r="R247" s="578"/>
      <c r="S247" s="578"/>
      <c r="T247" s="578"/>
      <c r="U247" s="578"/>
      <c r="V247" s="578"/>
      <c r="W247" s="578"/>
      <c r="X247" s="578"/>
      <c r="Y247" s="578"/>
      <c r="Z247" s="578"/>
      <c r="AA247" s="578"/>
      <c r="AB247" s="578"/>
      <c r="AC247" s="578"/>
      <c r="AD247" s="578"/>
      <c r="AE247" s="578"/>
      <c r="AF247" s="578"/>
      <c r="AG247" s="578"/>
      <c r="AH247" s="578"/>
      <c r="AI247" s="578"/>
      <c r="AJ247" s="578"/>
      <c r="AK247" s="578"/>
      <c r="AL247" s="578"/>
      <c r="AM247" s="578"/>
      <c r="AN247" s="579"/>
      <c r="AO247" s="181"/>
      <c r="AP247" s="87" t="s">
        <v>859</v>
      </c>
      <c r="AT247" s="559" t="str">
        <f t="shared" ca="1" si="38"/>
        <v>AA</v>
      </c>
      <c r="AU247" s="559">
        <f t="shared" si="39"/>
        <v>225</v>
      </c>
      <c r="AV247" s="285" t="str">
        <f t="shared" ca="1" si="36"/>
        <v>AA225</v>
      </c>
      <c r="AW247" s="285">
        <f t="shared" si="2"/>
        <v>8</v>
      </c>
      <c r="AX247" s="285" t="str">
        <f t="shared" ca="1" si="34"/>
        <v>8. Ownership - Operating Costs</v>
      </c>
      <c r="AY247" s="293" t="s">
        <v>1626</v>
      </c>
      <c r="AZ247" s="285" t="s">
        <v>1643</v>
      </c>
      <c r="BA247" s="285">
        <f>$AA$8</f>
        <v>2046</v>
      </c>
      <c r="BB247" s="285" t="str">
        <f t="shared" ca="1" si="37"/>
        <v>8_AA225_Net_annual_generation_AC_2046</v>
      </c>
      <c r="BC247" s="285" t="s">
        <v>574</v>
      </c>
      <c r="BD247" s="285"/>
      <c r="BE247" s="293" t="str">
        <f t="shared" si="35"/>
        <v>&gt;=0</v>
      </c>
      <c r="BF247" s="293" t="s">
        <v>84</v>
      </c>
      <c r="BG247" s="293" t="s">
        <v>84</v>
      </c>
      <c r="BH247" s="293"/>
      <c r="BI247" s="293"/>
      <c r="BJ247" s="293"/>
      <c r="BK247" s="293"/>
    </row>
    <row r="248" spans="1:63" ht="13" hidden="1">
      <c r="A248" s="130"/>
      <c r="B248" s="181"/>
      <c r="C248" s="254"/>
      <c r="D248" s="761"/>
      <c r="E248" s="578"/>
      <c r="F248" s="578"/>
      <c r="G248" s="578"/>
      <c r="H248" s="578"/>
      <c r="I248" s="578"/>
      <c r="J248" s="578"/>
      <c r="K248" s="578"/>
      <c r="L248" s="578"/>
      <c r="M248" s="578"/>
      <c r="N248" s="578"/>
      <c r="O248" s="578"/>
      <c r="P248" s="578"/>
      <c r="Q248" s="578"/>
      <c r="R248" s="578"/>
      <c r="S248" s="578"/>
      <c r="T248" s="578"/>
      <c r="U248" s="578"/>
      <c r="V248" s="578"/>
      <c r="W248" s="578"/>
      <c r="X248" s="578"/>
      <c r="Y248" s="578"/>
      <c r="Z248" s="578"/>
      <c r="AA248" s="578"/>
      <c r="AB248" s="578"/>
      <c r="AC248" s="578"/>
      <c r="AD248" s="578"/>
      <c r="AE248" s="578"/>
      <c r="AF248" s="578"/>
      <c r="AG248" s="578"/>
      <c r="AH248" s="578"/>
      <c r="AI248" s="578"/>
      <c r="AJ248" s="578"/>
      <c r="AK248" s="578"/>
      <c r="AL248" s="578"/>
      <c r="AM248" s="578"/>
      <c r="AN248" s="579"/>
      <c r="AO248" s="181"/>
      <c r="AP248" s="87" t="s">
        <v>859</v>
      </c>
      <c r="AT248" s="559" t="str">
        <f t="shared" ca="1" si="38"/>
        <v>AB</v>
      </c>
      <c r="AU248" s="559">
        <f t="shared" si="39"/>
        <v>225</v>
      </c>
      <c r="AV248" s="285" t="str">
        <f t="shared" ca="1" si="36"/>
        <v>AB225</v>
      </c>
      <c r="AW248" s="285">
        <f t="shared" si="2"/>
        <v>8</v>
      </c>
      <c r="AX248" s="285" t="str">
        <f t="shared" ca="1" si="34"/>
        <v>8. Ownership - Operating Costs</v>
      </c>
      <c r="AY248" s="293" t="s">
        <v>1626</v>
      </c>
      <c r="AZ248" s="285" t="s">
        <v>1643</v>
      </c>
      <c r="BA248" s="285">
        <f>$AB$8</f>
        <v>2047</v>
      </c>
      <c r="BB248" s="285" t="str">
        <f t="shared" ca="1" si="37"/>
        <v>8_AB225_Net_annual_generation_AC_2047</v>
      </c>
      <c r="BC248" s="285" t="s">
        <v>574</v>
      </c>
      <c r="BD248" s="285"/>
      <c r="BE248" s="293" t="str">
        <f t="shared" si="35"/>
        <v>&gt;=0</v>
      </c>
      <c r="BF248" s="293" t="s">
        <v>84</v>
      </c>
      <c r="BG248" s="293" t="s">
        <v>84</v>
      </c>
      <c r="BH248" s="293"/>
      <c r="BI248" s="293"/>
      <c r="BJ248" s="293"/>
      <c r="BK248" s="293"/>
    </row>
    <row r="249" spans="1:63" ht="13" hidden="1">
      <c r="A249" s="130"/>
      <c r="B249" s="181"/>
      <c r="C249" s="254"/>
      <c r="D249" s="761"/>
      <c r="E249" s="578"/>
      <c r="F249" s="578"/>
      <c r="G249" s="578"/>
      <c r="H249" s="578"/>
      <c r="I249" s="578"/>
      <c r="J249" s="578"/>
      <c r="K249" s="578"/>
      <c r="L249" s="578"/>
      <c r="M249" s="578"/>
      <c r="N249" s="578"/>
      <c r="O249" s="578"/>
      <c r="P249" s="578"/>
      <c r="Q249" s="578"/>
      <c r="R249" s="578"/>
      <c r="S249" s="578"/>
      <c r="T249" s="578"/>
      <c r="U249" s="578"/>
      <c r="V249" s="578"/>
      <c r="W249" s="578"/>
      <c r="X249" s="578"/>
      <c r="Y249" s="578"/>
      <c r="Z249" s="578"/>
      <c r="AA249" s="578"/>
      <c r="AB249" s="578"/>
      <c r="AC249" s="578"/>
      <c r="AD249" s="578"/>
      <c r="AE249" s="578"/>
      <c r="AF249" s="578"/>
      <c r="AG249" s="578"/>
      <c r="AH249" s="578"/>
      <c r="AI249" s="578"/>
      <c r="AJ249" s="578"/>
      <c r="AK249" s="578"/>
      <c r="AL249" s="578"/>
      <c r="AM249" s="578"/>
      <c r="AN249" s="579"/>
      <c r="AO249" s="181"/>
      <c r="AP249" s="87" t="s">
        <v>859</v>
      </c>
      <c r="AT249" s="559" t="str">
        <f t="shared" ca="1" si="38"/>
        <v>AC</v>
      </c>
      <c r="AU249" s="559">
        <f t="shared" si="39"/>
        <v>225</v>
      </c>
      <c r="AV249" s="285" t="str">
        <f t="shared" ca="1" si="36"/>
        <v>AC225</v>
      </c>
      <c r="AW249" s="285">
        <f t="shared" si="2"/>
        <v>8</v>
      </c>
      <c r="AX249" s="285" t="str">
        <f t="shared" ca="1" si="34"/>
        <v>8. Ownership - Operating Costs</v>
      </c>
      <c r="AY249" s="293" t="s">
        <v>1626</v>
      </c>
      <c r="AZ249" s="285" t="s">
        <v>1643</v>
      </c>
      <c r="BA249" s="285">
        <f>$AC$8</f>
        <v>2048</v>
      </c>
      <c r="BB249" s="285" t="str">
        <f t="shared" ca="1" si="37"/>
        <v>8_AC225_Net_annual_generation_AC_2048</v>
      </c>
      <c r="BC249" s="285" t="s">
        <v>574</v>
      </c>
      <c r="BD249" s="285"/>
      <c r="BE249" s="293" t="str">
        <f t="shared" si="35"/>
        <v>&gt;=0</v>
      </c>
      <c r="BF249" s="293" t="s">
        <v>84</v>
      </c>
      <c r="BG249" s="293" t="s">
        <v>84</v>
      </c>
      <c r="BH249" s="293"/>
      <c r="BI249" s="293"/>
      <c r="BJ249" s="293"/>
      <c r="BK249" s="293"/>
    </row>
    <row r="250" spans="1:63" ht="13" hidden="1">
      <c r="A250" s="130"/>
      <c r="B250" s="181"/>
      <c r="C250" s="254"/>
      <c r="D250" s="761"/>
      <c r="E250" s="578"/>
      <c r="F250" s="578"/>
      <c r="G250" s="578"/>
      <c r="H250" s="578"/>
      <c r="I250" s="578"/>
      <c r="J250" s="578"/>
      <c r="K250" s="578"/>
      <c r="L250" s="578"/>
      <c r="M250" s="578"/>
      <c r="N250" s="578"/>
      <c r="O250" s="578"/>
      <c r="P250" s="578"/>
      <c r="Q250" s="578"/>
      <c r="R250" s="578"/>
      <c r="S250" s="578"/>
      <c r="T250" s="578"/>
      <c r="U250" s="578"/>
      <c r="V250" s="578"/>
      <c r="W250" s="578"/>
      <c r="X250" s="578"/>
      <c r="Y250" s="578"/>
      <c r="Z250" s="578"/>
      <c r="AA250" s="578"/>
      <c r="AB250" s="578"/>
      <c r="AC250" s="578"/>
      <c r="AD250" s="578"/>
      <c r="AE250" s="578"/>
      <c r="AF250" s="578"/>
      <c r="AG250" s="578"/>
      <c r="AH250" s="578"/>
      <c r="AI250" s="578"/>
      <c r="AJ250" s="578"/>
      <c r="AK250" s="578"/>
      <c r="AL250" s="578"/>
      <c r="AM250" s="578"/>
      <c r="AN250" s="579"/>
      <c r="AO250" s="181"/>
      <c r="AP250" s="87" t="s">
        <v>859</v>
      </c>
      <c r="AT250" s="559" t="str">
        <f t="shared" ca="1" si="38"/>
        <v>AD</v>
      </c>
      <c r="AU250" s="559">
        <f t="shared" si="39"/>
        <v>225</v>
      </c>
      <c r="AV250" s="285" t="str">
        <f t="shared" ca="1" si="36"/>
        <v>AD225</v>
      </c>
      <c r="AW250" s="285">
        <f t="shared" si="2"/>
        <v>8</v>
      </c>
      <c r="AX250" s="285" t="str">
        <f t="shared" ca="1" si="34"/>
        <v>8. Ownership - Operating Costs</v>
      </c>
      <c r="AY250" s="293" t="s">
        <v>1626</v>
      </c>
      <c r="AZ250" s="285" t="s">
        <v>1643</v>
      </c>
      <c r="BA250" s="285">
        <f>$AD$8</f>
        <v>2049</v>
      </c>
      <c r="BB250" s="285" t="str">
        <f t="shared" ca="1" si="37"/>
        <v>8_AD225_Net_annual_generation_AC_2049</v>
      </c>
      <c r="BC250" s="285" t="s">
        <v>574</v>
      </c>
      <c r="BD250" s="285"/>
      <c r="BE250" s="293" t="str">
        <f t="shared" si="35"/>
        <v>&gt;=0</v>
      </c>
      <c r="BF250" s="293" t="s">
        <v>84</v>
      </c>
      <c r="BG250" s="293" t="s">
        <v>84</v>
      </c>
      <c r="BH250" s="293"/>
      <c r="BI250" s="293"/>
      <c r="BJ250" s="293"/>
      <c r="BK250" s="293"/>
    </row>
    <row r="251" spans="1:63" ht="13" hidden="1">
      <c r="A251" s="130"/>
      <c r="B251" s="181"/>
      <c r="C251" s="254"/>
      <c r="D251" s="761"/>
      <c r="E251" s="578"/>
      <c r="F251" s="578"/>
      <c r="G251" s="578"/>
      <c r="H251" s="578"/>
      <c r="I251" s="578"/>
      <c r="J251" s="578"/>
      <c r="K251" s="578"/>
      <c r="L251" s="578"/>
      <c r="M251" s="578"/>
      <c r="N251" s="578"/>
      <c r="O251" s="578"/>
      <c r="P251" s="578"/>
      <c r="Q251" s="578"/>
      <c r="R251" s="578"/>
      <c r="S251" s="578"/>
      <c r="T251" s="578"/>
      <c r="U251" s="578"/>
      <c r="V251" s="578"/>
      <c r="W251" s="578"/>
      <c r="X251" s="578"/>
      <c r="Y251" s="578"/>
      <c r="Z251" s="578"/>
      <c r="AA251" s="578"/>
      <c r="AB251" s="578"/>
      <c r="AC251" s="578"/>
      <c r="AD251" s="578"/>
      <c r="AE251" s="578"/>
      <c r="AF251" s="578"/>
      <c r="AG251" s="578"/>
      <c r="AH251" s="578"/>
      <c r="AI251" s="578"/>
      <c r="AJ251" s="578"/>
      <c r="AK251" s="578"/>
      <c r="AL251" s="578"/>
      <c r="AM251" s="578"/>
      <c r="AN251" s="579"/>
      <c r="AO251" s="181"/>
      <c r="AP251" s="87" t="s">
        <v>859</v>
      </c>
      <c r="AT251" s="559" t="str">
        <f t="shared" ca="1" si="38"/>
        <v>AE</v>
      </c>
      <c r="AU251" s="559">
        <f t="shared" si="39"/>
        <v>225</v>
      </c>
      <c r="AV251" s="285" t="str">
        <f t="shared" ca="1" si="36"/>
        <v>AE225</v>
      </c>
      <c r="AW251" s="285">
        <f t="shared" si="2"/>
        <v>8</v>
      </c>
      <c r="AX251" s="285" t="str">
        <f t="shared" ca="1" si="34"/>
        <v>8. Ownership - Operating Costs</v>
      </c>
      <c r="AY251" s="293" t="s">
        <v>1626</v>
      </c>
      <c r="AZ251" s="285" t="s">
        <v>1643</v>
      </c>
      <c r="BA251" s="285">
        <f>$AE$8</f>
        <v>2050</v>
      </c>
      <c r="BB251" s="285" t="str">
        <f t="shared" ca="1" si="37"/>
        <v>8_AE225_Net_annual_generation_AC_2050</v>
      </c>
      <c r="BC251" s="285" t="s">
        <v>574</v>
      </c>
      <c r="BD251" s="285"/>
      <c r="BE251" s="293" t="str">
        <f t="shared" si="35"/>
        <v>&gt;=0</v>
      </c>
      <c r="BF251" s="293" t="s">
        <v>84</v>
      </c>
      <c r="BG251" s="293" t="s">
        <v>84</v>
      </c>
      <c r="BH251" s="293"/>
      <c r="BI251" s="293"/>
      <c r="BJ251" s="293"/>
      <c r="BK251" s="293"/>
    </row>
    <row r="252" spans="1:63" ht="13" hidden="1">
      <c r="A252" s="130"/>
      <c r="B252" s="181"/>
      <c r="C252" s="254"/>
      <c r="D252" s="761"/>
      <c r="E252" s="578"/>
      <c r="F252" s="578"/>
      <c r="G252" s="578"/>
      <c r="H252" s="578"/>
      <c r="I252" s="578"/>
      <c r="J252" s="578"/>
      <c r="K252" s="578"/>
      <c r="L252" s="578"/>
      <c r="M252" s="578"/>
      <c r="N252" s="578"/>
      <c r="O252" s="578"/>
      <c r="P252" s="578"/>
      <c r="Q252" s="578"/>
      <c r="R252" s="578"/>
      <c r="S252" s="578"/>
      <c r="T252" s="578"/>
      <c r="U252" s="578"/>
      <c r="V252" s="578"/>
      <c r="W252" s="578"/>
      <c r="X252" s="578"/>
      <c r="Y252" s="578"/>
      <c r="Z252" s="578"/>
      <c r="AA252" s="578"/>
      <c r="AB252" s="578"/>
      <c r="AC252" s="578"/>
      <c r="AD252" s="578"/>
      <c r="AE252" s="578"/>
      <c r="AF252" s="578"/>
      <c r="AG252" s="578"/>
      <c r="AH252" s="578"/>
      <c r="AI252" s="578"/>
      <c r="AJ252" s="578"/>
      <c r="AK252" s="578"/>
      <c r="AL252" s="578"/>
      <c r="AM252" s="578"/>
      <c r="AN252" s="579"/>
      <c r="AO252" s="181"/>
      <c r="AP252" s="87" t="s">
        <v>859</v>
      </c>
      <c r="AT252" s="559" t="str">
        <f t="shared" ca="1" si="38"/>
        <v>AF</v>
      </c>
      <c r="AU252" s="559">
        <f t="shared" si="39"/>
        <v>225</v>
      </c>
      <c r="AV252" s="285" t="str">
        <f t="shared" ca="1" si="36"/>
        <v>AF225</v>
      </c>
      <c r="AW252" s="285">
        <f t="shared" si="2"/>
        <v>8</v>
      </c>
      <c r="AX252" s="285" t="str">
        <f t="shared" ca="1" si="34"/>
        <v>8. Ownership - Operating Costs</v>
      </c>
      <c r="AY252" s="293" t="s">
        <v>1626</v>
      </c>
      <c r="AZ252" s="285" t="s">
        <v>1643</v>
      </c>
      <c r="BA252" s="285">
        <f>$AF$8</f>
        <v>2051</v>
      </c>
      <c r="BB252" s="285" t="str">
        <f t="shared" ca="1" si="37"/>
        <v>8_AF225_Net_annual_generation_AC_2051</v>
      </c>
      <c r="BC252" s="285" t="s">
        <v>574</v>
      </c>
      <c r="BD252" s="285"/>
      <c r="BE252" s="293" t="str">
        <f t="shared" si="35"/>
        <v>&gt;=0</v>
      </c>
      <c r="BF252" s="293" t="s">
        <v>84</v>
      </c>
      <c r="BG252" s="293" t="s">
        <v>84</v>
      </c>
      <c r="BH252" s="293"/>
      <c r="BI252" s="293"/>
      <c r="BJ252" s="293"/>
      <c r="BK252" s="293"/>
    </row>
    <row r="253" spans="1:63" ht="13" hidden="1">
      <c r="A253" s="130"/>
      <c r="B253" s="181"/>
      <c r="C253" s="254"/>
      <c r="D253" s="761"/>
      <c r="E253" s="578"/>
      <c r="F253" s="578"/>
      <c r="G253" s="578"/>
      <c r="H253" s="578"/>
      <c r="I253" s="578"/>
      <c r="J253" s="578"/>
      <c r="K253" s="578"/>
      <c r="L253" s="578"/>
      <c r="M253" s="578"/>
      <c r="N253" s="578"/>
      <c r="O253" s="578"/>
      <c r="P253" s="578"/>
      <c r="Q253" s="578"/>
      <c r="R253" s="578"/>
      <c r="S253" s="578"/>
      <c r="T253" s="578"/>
      <c r="U253" s="578"/>
      <c r="V253" s="578"/>
      <c r="W253" s="578"/>
      <c r="X253" s="578"/>
      <c r="Y253" s="578"/>
      <c r="Z253" s="578"/>
      <c r="AA253" s="578"/>
      <c r="AB253" s="578"/>
      <c r="AC253" s="578"/>
      <c r="AD253" s="578"/>
      <c r="AE253" s="578"/>
      <c r="AF253" s="578"/>
      <c r="AG253" s="578"/>
      <c r="AH253" s="578"/>
      <c r="AI253" s="578"/>
      <c r="AJ253" s="578"/>
      <c r="AK253" s="578"/>
      <c r="AL253" s="578"/>
      <c r="AM253" s="578"/>
      <c r="AN253" s="579"/>
      <c r="AO253" s="181"/>
      <c r="AP253" s="87" t="s">
        <v>859</v>
      </c>
      <c r="AT253" s="559" t="str">
        <f t="shared" ca="1" si="38"/>
        <v>AG</v>
      </c>
      <c r="AU253" s="559">
        <f t="shared" si="39"/>
        <v>225</v>
      </c>
      <c r="AV253" s="285" t="str">
        <f t="shared" ca="1" si="36"/>
        <v>AG225</v>
      </c>
      <c r="AW253" s="285">
        <f t="shared" si="2"/>
        <v>8</v>
      </c>
      <c r="AX253" s="285" t="str">
        <f t="shared" ca="1" si="34"/>
        <v>8. Ownership - Operating Costs</v>
      </c>
      <c r="AY253" s="293" t="s">
        <v>1626</v>
      </c>
      <c r="AZ253" s="285" t="s">
        <v>1643</v>
      </c>
      <c r="BA253" s="285">
        <f>$AG$8</f>
        <v>2052</v>
      </c>
      <c r="BB253" s="285" t="str">
        <f t="shared" ca="1" si="37"/>
        <v>8_AG225_Net_annual_generation_AC_2052</v>
      </c>
      <c r="BC253" s="285" t="s">
        <v>574</v>
      </c>
      <c r="BD253" s="285"/>
      <c r="BE253" s="293" t="str">
        <f t="shared" si="35"/>
        <v>&gt;=0</v>
      </c>
      <c r="BF253" s="293" t="s">
        <v>84</v>
      </c>
      <c r="BG253" s="293" t="s">
        <v>84</v>
      </c>
      <c r="BH253" s="293"/>
      <c r="BI253" s="293"/>
      <c r="BJ253" s="293"/>
      <c r="BK253" s="293"/>
    </row>
    <row r="254" spans="1:63" ht="13" hidden="1">
      <c r="A254" s="130"/>
      <c r="B254" s="181"/>
      <c r="C254" s="254"/>
      <c r="D254" s="761"/>
      <c r="E254" s="578"/>
      <c r="F254" s="578"/>
      <c r="G254" s="578"/>
      <c r="H254" s="578"/>
      <c r="I254" s="578"/>
      <c r="J254" s="578"/>
      <c r="K254" s="578"/>
      <c r="L254" s="578"/>
      <c r="M254" s="578"/>
      <c r="N254" s="578"/>
      <c r="O254" s="578"/>
      <c r="P254" s="578"/>
      <c r="Q254" s="578"/>
      <c r="R254" s="578"/>
      <c r="S254" s="578"/>
      <c r="T254" s="578"/>
      <c r="U254" s="578"/>
      <c r="V254" s="578"/>
      <c r="W254" s="578"/>
      <c r="X254" s="578"/>
      <c r="Y254" s="578"/>
      <c r="Z254" s="578"/>
      <c r="AA254" s="578"/>
      <c r="AB254" s="578"/>
      <c r="AC254" s="578"/>
      <c r="AD254" s="578"/>
      <c r="AE254" s="578"/>
      <c r="AF254" s="578"/>
      <c r="AG254" s="578"/>
      <c r="AH254" s="578"/>
      <c r="AI254" s="578"/>
      <c r="AJ254" s="578"/>
      <c r="AK254" s="578"/>
      <c r="AL254" s="578"/>
      <c r="AM254" s="578"/>
      <c r="AN254" s="579"/>
      <c r="AO254" s="181"/>
      <c r="AP254" s="87" t="s">
        <v>859</v>
      </c>
      <c r="AT254" s="559" t="str">
        <f t="shared" ca="1" si="38"/>
        <v>AH</v>
      </c>
      <c r="AU254" s="559">
        <f t="shared" si="39"/>
        <v>225</v>
      </c>
      <c r="AV254" s="285" t="str">
        <f t="shared" ca="1" si="36"/>
        <v>AH225</v>
      </c>
      <c r="AW254" s="285">
        <f t="shared" si="2"/>
        <v>8</v>
      </c>
      <c r="AX254" s="285" t="str">
        <f t="shared" ca="1" si="34"/>
        <v>8. Ownership - Operating Costs</v>
      </c>
      <c r="AY254" s="293" t="s">
        <v>1626</v>
      </c>
      <c r="AZ254" s="285" t="s">
        <v>1643</v>
      </c>
      <c r="BA254" s="285">
        <f>$AH$8</f>
        <v>2053</v>
      </c>
      <c r="BB254" s="285" t="str">
        <f t="shared" ca="1" si="37"/>
        <v>8_AH225_Net_annual_generation_AC_2053</v>
      </c>
      <c r="BC254" s="285" t="s">
        <v>574</v>
      </c>
      <c r="BD254" s="285"/>
      <c r="BE254" s="293" t="str">
        <f t="shared" si="35"/>
        <v>&gt;=0</v>
      </c>
      <c r="BF254" s="293" t="s">
        <v>84</v>
      </c>
      <c r="BG254" s="293" t="s">
        <v>84</v>
      </c>
      <c r="BH254" s="293"/>
      <c r="BI254" s="293"/>
      <c r="BJ254" s="293"/>
      <c r="BK254" s="293"/>
    </row>
    <row r="255" spans="1:63" ht="13" hidden="1">
      <c r="A255" s="130"/>
      <c r="B255" s="181"/>
      <c r="C255" s="254"/>
      <c r="D255" s="761"/>
      <c r="E255" s="578"/>
      <c r="F255" s="578"/>
      <c r="G255" s="578"/>
      <c r="H255" s="578"/>
      <c r="I255" s="578"/>
      <c r="J255" s="578"/>
      <c r="K255" s="578"/>
      <c r="L255" s="578"/>
      <c r="M255" s="578"/>
      <c r="N255" s="578"/>
      <c r="O255" s="578"/>
      <c r="P255" s="578"/>
      <c r="Q255" s="578"/>
      <c r="R255" s="578"/>
      <c r="S255" s="578"/>
      <c r="T255" s="578"/>
      <c r="U255" s="578"/>
      <c r="V255" s="578"/>
      <c r="W255" s="578"/>
      <c r="X255" s="578"/>
      <c r="Y255" s="578"/>
      <c r="Z255" s="578"/>
      <c r="AA255" s="578"/>
      <c r="AB255" s="578"/>
      <c r="AC255" s="578"/>
      <c r="AD255" s="578"/>
      <c r="AE255" s="578"/>
      <c r="AF255" s="578"/>
      <c r="AG255" s="578"/>
      <c r="AH255" s="578"/>
      <c r="AI255" s="578"/>
      <c r="AJ255" s="578"/>
      <c r="AK255" s="578"/>
      <c r="AL255" s="578"/>
      <c r="AM255" s="578"/>
      <c r="AN255" s="579"/>
      <c r="AO255" s="181"/>
      <c r="AP255" s="87" t="s">
        <v>859</v>
      </c>
      <c r="AT255" s="559" t="str">
        <f t="shared" ca="1" si="38"/>
        <v>AI</v>
      </c>
      <c r="AU255" s="559">
        <f t="shared" si="39"/>
        <v>225</v>
      </c>
      <c r="AV255" s="285" t="str">
        <f t="shared" ca="1" si="36"/>
        <v>AI225</v>
      </c>
      <c r="AW255" s="285">
        <f t="shared" si="2"/>
        <v>8</v>
      </c>
      <c r="AX255" s="285" t="str">
        <f t="shared" ca="1" si="34"/>
        <v>8. Ownership - Operating Costs</v>
      </c>
      <c r="AY255" s="293" t="s">
        <v>1626</v>
      </c>
      <c r="AZ255" s="285" t="s">
        <v>1643</v>
      </c>
      <c r="BA255" s="285">
        <f>$AI$8</f>
        <v>2054</v>
      </c>
      <c r="BB255" s="285" t="str">
        <f t="shared" ca="1" si="37"/>
        <v>8_AI225_Net_annual_generation_AC_2054</v>
      </c>
      <c r="BC255" s="285" t="s">
        <v>574</v>
      </c>
      <c r="BD255" s="285"/>
      <c r="BE255" s="293" t="str">
        <f t="shared" si="35"/>
        <v>&gt;=0</v>
      </c>
      <c r="BF255" s="293" t="s">
        <v>84</v>
      </c>
      <c r="BG255" s="293" t="s">
        <v>84</v>
      </c>
      <c r="BH255" s="293"/>
      <c r="BI255" s="293"/>
      <c r="BJ255" s="293"/>
      <c r="BK255" s="293"/>
    </row>
    <row r="256" spans="1:63" ht="13" hidden="1">
      <c r="A256" s="130"/>
      <c r="B256" s="181"/>
      <c r="C256" s="254"/>
      <c r="D256" s="761"/>
      <c r="E256" s="578"/>
      <c r="F256" s="578"/>
      <c r="G256" s="578"/>
      <c r="H256" s="578"/>
      <c r="I256" s="578"/>
      <c r="J256" s="578"/>
      <c r="K256" s="578"/>
      <c r="L256" s="578"/>
      <c r="M256" s="578"/>
      <c r="N256" s="578"/>
      <c r="O256" s="578"/>
      <c r="P256" s="578"/>
      <c r="Q256" s="578"/>
      <c r="R256" s="578"/>
      <c r="S256" s="578"/>
      <c r="T256" s="578"/>
      <c r="U256" s="578"/>
      <c r="V256" s="578"/>
      <c r="W256" s="578"/>
      <c r="X256" s="578"/>
      <c r="Y256" s="578"/>
      <c r="Z256" s="578"/>
      <c r="AA256" s="578"/>
      <c r="AB256" s="578"/>
      <c r="AC256" s="578"/>
      <c r="AD256" s="578"/>
      <c r="AE256" s="578"/>
      <c r="AF256" s="578"/>
      <c r="AG256" s="578"/>
      <c r="AH256" s="578"/>
      <c r="AI256" s="578"/>
      <c r="AJ256" s="578"/>
      <c r="AK256" s="578"/>
      <c r="AL256" s="578"/>
      <c r="AM256" s="578"/>
      <c r="AN256" s="579"/>
      <c r="AO256" s="181"/>
      <c r="AP256" s="87" t="s">
        <v>859</v>
      </c>
      <c r="AT256" s="559" t="str">
        <f t="shared" ca="1" si="38"/>
        <v>AJ</v>
      </c>
      <c r="AU256" s="559">
        <f t="shared" si="39"/>
        <v>225</v>
      </c>
      <c r="AV256" s="285" t="str">
        <f t="shared" ca="1" si="36"/>
        <v>AJ225</v>
      </c>
      <c r="AW256" s="285">
        <f t="shared" si="2"/>
        <v>8</v>
      </c>
      <c r="AX256" s="285" t="str">
        <f t="shared" ca="1" si="34"/>
        <v>8. Ownership - Operating Costs</v>
      </c>
      <c r="AY256" s="293" t="s">
        <v>1626</v>
      </c>
      <c r="AZ256" s="285" t="s">
        <v>1643</v>
      </c>
      <c r="BA256" s="285">
        <f>$AJ$8</f>
        <v>2055</v>
      </c>
      <c r="BB256" s="285" t="str">
        <f t="shared" ca="1" si="37"/>
        <v>8_AJ225_Net_annual_generation_AC_2055</v>
      </c>
      <c r="BC256" s="285" t="s">
        <v>574</v>
      </c>
      <c r="BD256" s="285"/>
      <c r="BE256" s="293" t="str">
        <f t="shared" si="35"/>
        <v>&gt;=0</v>
      </c>
      <c r="BF256" s="293" t="s">
        <v>84</v>
      </c>
      <c r="BG256" s="293" t="s">
        <v>84</v>
      </c>
      <c r="BH256" s="293"/>
      <c r="BI256" s="293"/>
      <c r="BJ256" s="293"/>
      <c r="BK256" s="293"/>
    </row>
    <row r="257" spans="1:63" ht="13" hidden="1">
      <c r="A257" s="130"/>
      <c r="B257" s="181"/>
      <c r="C257" s="254"/>
      <c r="D257" s="761"/>
      <c r="E257" s="578"/>
      <c r="F257" s="578"/>
      <c r="G257" s="578"/>
      <c r="H257" s="578"/>
      <c r="I257" s="578"/>
      <c r="J257" s="578"/>
      <c r="K257" s="578"/>
      <c r="L257" s="578"/>
      <c r="M257" s="578"/>
      <c r="N257" s="578"/>
      <c r="O257" s="578"/>
      <c r="P257" s="578"/>
      <c r="Q257" s="578"/>
      <c r="R257" s="578"/>
      <c r="S257" s="578"/>
      <c r="T257" s="578"/>
      <c r="U257" s="578"/>
      <c r="V257" s="578"/>
      <c r="W257" s="578"/>
      <c r="X257" s="578"/>
      <c r="Y257" s="578"/>
      <c r="Z257" s="578"/>
      <c r="AA257" s="578"/>
      <c r="AB257" s="578"/>
      <c r="AC257" s="578"/>
      <c r="AD257" s="578"/>
      <c r="AE257" s="578"/>
      <c r="AF257" s="578"/>
      <c r="AG257" s="578"/>
      <c r="AH257" s="578"/>
      <c r="AI257" s="578"/>
      <c r="AJ257" s="578"/>
      <c r="AK257" s="578"/>
      <c r="AL257" s="578"/>
      <c r="AM257" s="578"/>
      <c r="AN257" s="579"/>
      <c r="AO257" s="181"/>
      <c r="AP257" s="87" t="s">
        <v>859</v>
      </c>
      <c r="AT257" s="559" t="str">
        <f t="shared" ca="1" si="38"/>
        <v>AK</v>
      </c>
      <c r="AU257" s="559">
        <f t="shared" si="39"/>
        <v>225</v>
      </c>
      <c r="AV257" s="285" t="str">
        <f t="shared" ca="1" si="36"/>
        <v>AK225</v>
      </c>
      <c r="AW257" s="285">
        <f t="shared" ref="AW257:AW260" si="40">$AW$5</f>
        <v>8</v>
      </c>
      <c r="AX257" s="285" t="str">
        <f t="shared" ca="1" si="34"/>
        <v>8. Ownership - Operating Costs</v>
      </c>
      <c r="AY257" s="293" t="s">
        <v>1626</v>
      </c>
      <c r="AZ257" s="285" t="s">
        <v>1643</v>
      </c>
      <c r="BA257" s="285">
        <f>$AK$8</f>
        <v>2056</v>
      </c>
      <c r="BB257" s="285" t="str">
        <f t="shared" ca="1" si="37"/>
        <v>8_AK225_Net_annual_generation_AC_2056</v>
      </c>
      <c r="BC257" s="285" t="s">
        <v>574</v>
      </c>
      <c r="BD257" s="285"/>
      <c r="BE257" s="293" t="str">
        <f t="shared" si="35"/>
        <v>&gt;=0</v>
      </c>
      <c r="BF257" s="293" t="s">
        <v>84</v>
      </c>
      <c r="BG257" s="293" t="s">
        <v>84</v>
      </c>
      <c r="BH257" s="293"/>
      <c r="BI257" s="293"/>
      <c r="BJ257" s="293"/>
      <c r="BK257" s="293"/>
    </row>
    <row r="258" spans="1:63" ht="13" hidden="1">
      <c r="A258" s="130"/>
      <c r="B258" s="181"/>
      <c r="C258" s="254"/>
      <c r="D258" s="761"/>
      <c r="E258" s="578"/>
      <c r="F258" s="578"/>
      <c r="G258" s="578"/>
      <c r="H258" s="578"/>
      <c r="I258" s="578"/>
      <c r="J258" s="578"/>
      <c r="K258" s="578"/>
      <c r="L258" s="578"/>
      <c r="M258" s="578"/>
      <c r="N258" s="578"/>
      <c r="O258" s="578"/>
      <c r="P258" s="578"/>
      <c r="Q258" s="578"/>
      <c r="R258" s="578"/>
      <c r="S258" s="578"/>
      <c r="T258" s="578"/>
      <c r="U258" s="578"/>
      <c r="V258" s="578"/>
      <c r="W258" s="578"/>
      <c r="X258" s="578"/>
      <c r="Y258" s="578"/>
      <c r="Z258" s="578"/>
      <c r="AA258" s="578"/>
      <c r="AB258" s="578"/>
      <c r="AC258" s="578"/>
      <c r="AD258" s="578"/>
      <c r="AE258" s="578"/>
      <c r="AF258" s="578"/>
      <c r="AG258" s="578"/>
      <c r="AH258" s="578"/>
      <c r="AI258" s="578"/>
      <c r="AJ258" s="578"/>
      <c r="AK258" s="578"/>
      <c r="AL258" s="578"/>
      <c r="AM258" s="578"/>
      <c r="AN258" s="579"/>
      <c r="AO258" s="181"/>
      <c r="AP258" s="87" t="s">
        <v>859</v>
      </c>
      <c r="AT258" s="559" t="str">
        <f t="shared" ca="1" si="38"/>
        <v>AL</v>
      </c>
      <c r="AU258" s="559">
        <f t="shared" si="39"/>
        <v>225</v>
      </c>
      <c r="AV258" s="285" t="str">
        <f t="shared" ca="1" si="36"/>
        <v>AL225</v>
      </c>
      <c r="AW258" s="285">
        <f t="shared" si="40"/>
        <v>8</v>
      </c>
      <c r="AX258" s="285" t="str">
        <f t="shared" ca="1" si="34"/>
        <v>8. Ownership - Operating Costs</v>
      </c>
      <c r="AY258" s="293" t="s">
        <v>1626</v>
      </c>
      <c r="AZ258" s="285" t="s">
        <v>1643</v>
      </c>
      <c r="BA258" s="285">
        <f>$AL$8</f>
        <v>2057</v>
      </c>
      <c r="BB258" s="285" t="str">
        <f t="shared" ca="1" si="37"/>
        <v>8_AL225_Net_annual_generation_AC_2057</v>
      </c>
      <c r="BC258" s="285" t="s">
        <v>574</v>
      </c>
      <c r="BD258" s="285"/>
      <c r="BE258" s="293" t="str">
        <f t="shared" si="35"/>
        <v>&gt;=0</v>
      </c>
      <c r="BF258" s="293" t="s">
        <v>84</v>
      </c>
      <c r="BG258" s="293" t="s">
        <v>84</v>
      </c>
      <c r="BH258" s="293"/>
      <c r="BI258" s="293"/>
      <c r="BJ258" s="293"/>
      <c r="BK258" s="293"/>
    </row>
    <row r="259" spans="1:63" ht="13" hidden="1">
      <c r="A259" s="130"/>
      <c r="B259" s="181"/>
      <c r="C259" s="254"/>
      <c r="D259" s="761"/>
      <c r="E259" s="578"/>
      <c r="F259" s="578"/>
      <c r="G259" s="578"/>
      <c r="H259" s="578"/>
      <c r="I259" s="578"/>
      <c r="J259" s="578"/>
      <c r="K259" s="578"/>
      <c r="L259" s="578"/>
      <c r="M259" s="578"/>
      <c r="N259" s="578"/>
      <c r="O259" s="578"/>
      <c r="P259" s="578"/>
      <c r="Q259" s="578"/>
      <c r="R259" s="578"/>
      <c r="S259" s="578"/>
      <c r="T259" s="578"/>
      <c r="U259" s="578"/>
      <c r="V259" s="578"/>
      <c r="W259" s="578"/>
      <c r="X259" s="578"/>
      <c r="Y259" s="578"/>
      <c r="Z259" s="578"/>
      <c r="AA259" s="578"/>
      <c r="AB259" s="578"/>
      <c r="AC259" s="578"/>
      <c r="AD259" s="578"/>
      <c r="AE259" s="578"/>
      <c r="AF259" s="578"/>
      <c r="AG259" s="578"/>
      <c r="AH259" s="578"/>
      <c r="AI259" s="578"/>
      <c r="AJ259" s="578"/>
      <c r="AK259" s="578"/>
      <c r="AL259" s="578"/>
      <c r="AM259" s="578"/>
      <c r="AN259" s="579"/>
      <c r="AO259" s="181"/>
      <c r="AP259" s="87" t="s">
        <v>859</v>
      </c>
      <c r="AT259" s="559" t="str">
        <f t="shared" ca="1" si="38"/>
        <v>AM</v>
      </c>
      <c r="AU259" s="559">
        <f t="shared" si="39"/>
        <v>225</v>
      </c>
      <c r="AV259" s="285" t="str">
        <f t="shared" ca="1" si="36"/>
        <v>AM225</v>
      </c>
      <c r="AW259" s="285">
        <f t="shared" si="40"/>
        <v>8</v>
      </c>
      <c r="AX259" s="285" t="str">
        <f t="shared" ca="1" si="34"/>
        <v>8. Ownership - Operating Costs</v>
      </c>
      <c r="AY259" s="293" t="s">
        <v>1626</v>
      </c>
      <c r="AZ259" s="285" t="s">
        <v>1643</v>
      </c>
      <c r="BA259" s="285">
        <f>$AM$8</f>
        <v>2058</v>
      </c>
      <c r="BB259" s="285" t="str">
        <f t="shared" ca="1" si="37"/>
        <v>8_AM225_Net_annual_generation_AC_2058</v>
      </c>
      <c r="BC259" s="285" t="s">
        <v>574</v>
      </c>
      <c r="BD259" s="285"/>
      <c r="BE259" s="293" t="str">
        <f t="shared" si="35"/>
        <v>&gt;=0</v>
      </c>
      <c r="BF259" s="293" t="s">
        <v>84</v>
      </c>
      <c r="BG259" s="293" t="s">
        <v>84</v>
      </c>
      <c r="BH259" s="293"/>
      <c r="BI259" s="293"/>
      <c r="BJ259" s="293"/>
      <c r="BK259" s="293"/>
    </row>
    <row r="260" spans="1:63" ht="13" hidden="1">
      <c r="A260" s="130"/>
      <c r="B260" s="181"/>
      <c r="C260" s="254"/>
      <c r="D260" s="761"/>
      <c r="E260" s="578"/>
      <c r="F260" s="578"/>
      <c r="G260" s="578"/>
      <c r="H260" s="578"/>
      <c r="I260" s="578"/>
      <c r="J260" s="578"/>
      <c r="K260" s="578"/>
      <c r="L260" s="578"/>
      <c r="M260" s="578"/>
      <c r="N260" s="578"/>
      <c r="O260" s="578"/>
      <c r="P260" s="578"/>
      <c r="Q260" s="578"/>
      <c r="R260" s="578"/>
      <c r="S260" s="578"/>
      <c r="T260" s="578"/>
      <c r="U260" s="578"/>
      <c r="V260" s="578"/>
      <c r="W260" s="578"/>
      <c r="X260" s="578"/>
      <c r="Y260" s="578"/>
      <c r="Z260" s="578"/>
      <c r="AA260" s="578"/>
      <c r="AB260" s="578"/>
      <c r="AC260" s="578"/>
      <c r="AD260" s="578"/>
      <c r="AE260" s="578"/>
      <c r="AF260" s="578"/>
      <c r="AG260" s="578"/>
      <c r="AH260" s="578"/>
      <c r="AI260" s="578"/>
      <c r="AJ260" s="578"/>
      <c r="AK260" s="578"/>
      <c r="AL260" s="578"/>
      <c r="AM260" s="578"/>
      <c r="AN260" s="579"/>
      <c r="AO260" s="181"/>
      <c r="AP260" s="574" t="s">
        <v>859</v>
      </c>
      <c r="AQ260" s="574"/>
      <c r="AR260" s="574"/>
      <c r="AS260" s="574"/>
      <c r="AT260" s="575" t="str">
        <f t="shared" ca="1" si="38"/>
        <v>AN</v>
      </c>
      <c r="AU260" s="575">
        <f t="shared" si="39"/>
        <v>225</v>
      </c>
      <c r="AV260" s="484" t="str">
        <f t="shared" ca="1" si="36"/>
        <v>AN225</v>
      </c>
      <c r="AW260" s="484">
        <f t="shared" si="40"/>
        <v>8</v>
      </c>
      <c r="AX260" s="484" t="str">
        <f t="shared" ca="1" si="34"/>
        <v>8. Ownership - Operating Costs</v>
      </c>
      <c r="AY260" s="492" t="s">
        <v>1626</v>
      </c>
      <c r="AZ260" s="484" t="s">
        <v>1643</v>
      </c>
      <c r="BA260" s="484" t="s">
        <v>1572</v>
      </c>
      <c r="BB260" s="484" t="str">
        <f t="shared" ca="1" si="37"/>
        <v>8_AN225_Net_annual_generation_AC_Additional_Info</v>
      </c>
      <c r="BC260" s="492" t="s">
        <v>255</v>
      </c>
      <c r="BD260" s="492">
        <v>100</v>
      </c>
      <c r="BE260" s="492"/>
      <c r="BF260" s="492" t="s">
        <v>84</v>
      </c>
      <c r="BG260" s="492" t="s">
        <v>84</v>
      </c>
      <c r="BH260" s="293"/>
      <c r="BI260" s="293"/>
      <c r="BJ260" s="293"/>
      <c r="BK260" s="293"/>
    </row>
    <row r="261" spans="1:63" ht="13">
      <c r="A261" s="130">
        <f>+A225+1</f>
        <v>9</v>
      </c>
      <c r="B261" s="181"/>
      <c r="C261" s="181"/>
      <c r="D261" s="190"/>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5"/>
      <c r="AO261" s="181"/>
      <c r="AP261" s="181"/>
      <c r="AQ261" s="181"/>
      <c r="AR261" s="181"/>
      <c r="AS261" s="181"/>
      <c r="AT261" s="181"/>
      <c r="AU261" s="181"/>
      <c r="AV261" s="285"/>
      <c r="AW261" s="285"/>
      <c r="AX261" s="285"/>
      <c r="AZ261" s="285"/>
      <c r="BA261" s="285"/>
      <c r="BB261" s="285"/>
      <c r="BC261" s="285"/>
      <c r="BD261" s="285"/>
      <c r="BG261" s="293"/>
      <c r="BH261" s="293"/>
      <c r="BI261" s="293"/>
      <c r="BJ261" s="293"/>
      <c r="BK261" s="293"/>
    </row>
    <row r="262" spans="1:63" ht="13.5" thickBot="1">
      <c r="A262" s="130">
        <f t="shared" ref="A262:A1498" si="41">+A261+1</f>
        <v>10</v>
      </c>
      <c r="B262" s="181"/>
      <c r="C262" s="181"/>
      <c r="D262" s="190"/>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5"/>
      <c r="AO262" s="181"/>
      <c r="AP262" s="181"/>
      <c r="AQ262" s="181"/>
      <c r="AR262" s="181"/>
      <c r="AS262" s="181"/>
      <c r="AT262" s="181"/>
      <c r="AU262" s="181"/>
      <c r="AV262" s="285"/>
      <c r="AW262" s="285"/>
      <c r="AX262" s="285"/>
      <c r="AZ262" s="285"/>
      <c r="BA262" s="285"/>
      <c r="BB262" s="285"/>
      <c r="BC262" s="285"/>
      <c r="BD262" s="285"/>
      <c r="BG262" s="293"/>
      <c r="BH262" s="293"/>
      <c r="BI262" s="293"/>
      <c r="BJ262" s="293"/>
      <c r="BK262" s="293"/>
    </row>
    <row r="263" spans="1:63" ht="14.5" thickBot="1">
      <c r="A263" s="130">
        <f t="shared" si="41"/>
        <v>11</v>
      </c>
      <c r="B263" s="251" t="s">
        <v>1644</v>
      </c>
      <c r="C263" s="192"/>
      <c r="D263" s="190"/>
      <c r="E263" s="206">
        <v>2024</v>
      </c>
      <c r="F263" s="206">
        <f>+E263+1</f>
        <v>2025</v>
      </c>
      <c r="G263" s="206">
        <f t="shared" ref="G263:AC263" si="42">+F263+1</f>
        <v>2026</v>
      </c>
      <c r="H263" s="206">
        <f t="shared" si="42"/>
        <v>2027</v>
      </c>
      <c r="I263" s="206">
        <f t="shared" si="42"/>
        <v>2028</v>
      </c>
      <c r="J263" s="206">
        <f t="shared" si="42"/>
        <v>2029</v>
      </c>
      <c r="K263" s="206">
        <f t="shared" si="42"/>
        <v>2030</v>
      </c>
      <c r="L263" s="206">
        <f t="shared" si="42"/>
        <v>2031</v>
      </c>
      <c r="M263" s="206">
        <f t="shared" si="42"/>
        <v>2032</v>
      </c>
      <c r="N263" s="206">
        <f t="shared" si="42"/>
        <v>2033</v>
      </c>
      <c r="O263" s="206">
        <f t="shared" si="42"/>
        <v>2034</v>
      </c>
      <c r="P263" s="206">
        <f t="shared" si="42"/>
        <v>2035</v>
      </c>
      <c r="Q263" s="206">
        <f t="shared" si="42"/>
        <v>2036</v>
      </c>
      <c r="R263" s="206">
        <f t="shared" si="42"/>
        <v>2037</v>
      </c>
      <c r="S263" s="206">
        <f t="shared" si="42"/>
        <v>2038</v>
      </c>
      <c r="T263" s="206">
        <f t="shared" si="42"/>
        <v>2039</v>
      </c>
      <c r="U263" s="206">
        <f t="shared" si="42"/>
        <v>2040</v>
      </c>
      <c r="V263" s="206">
        <f t="shared" si="42"/>
        <v>2041</v>
      </c>
      <c r="W263" s="206">
        <f t="shared" si="42"/>
        <v>2042</v>
      </c>
      <c r="X263" s="206">
        <f t="shared" si="42"/>
        <v>2043</v>
      </c>
      <c r="Y263" s="206">
        <f t="shared" si="42"/>
        <v>2044</v>
      </c>
      <c r="Z263" s="206">
        <f t="shared" si="42"/>
        <v>2045</v>
      </c>
      <c r="AA263" s="206">
        <f t="shared" si="42"/>
        <v>2046</v>
      </c>
      <c r="AB263" s="206">
        <f t="shared" si="42"/>
        <v>2047</v>
      </c>
      <c r="AC263" s="206">
        <f t="shared" si="42"/>
        <v>2048</v>
      </c>
      <c r="AD263" s="206">
        <f t="shared" ref="AD263:AM263" si="43">+AC263+1</f>
        <v>2049</v>
      </c>
      <c r="AE263" s="206">
        <f t="shared" si="43"/>
        <v>2050</v>
      </c>
      <c r="AF263" s="206">
        <f t="shared" si="43"/>
        <v>2051</v>
      </c>
      <c r="AG263" s="206">
        <f t="shared" si="43"/>
        <v>2052</v>
      </c>
      <c r="AH263" s="206">
        <f t="shared" si="43"/>
        <v>2053</v>
      </c>
      <c r="AI263" s="206">
        <f t="shared" si="43"/>
        <v>2054</v>
      </c>
      <c r="AJ263" s="206">
        <f t="shared" si="43"/>
        <v>2055</v>
      </c>
      <c r="AK263" s="206">
        <f t="shared" si="43"/>
        <v>2056</v>
      </c>
      <c r="AL263" s="206">
        <f t="shared" si="43"/>
        <v>2057</v>
      </c>
      <c r="AM263" s="206">
        <f t="shared" si="43"/>
        <v>2058</v>
      </c>
      <c r="AN263" s="191" t="s">
        <v>1629</v>
      </c>
      <c r="AO263" s="181"/>
      <c r="AP263" s="181"/>
      <c r="AQ263" s="181"/>
      <c r="AR263" s="181"/>
      <c r="AS263" s="181"/>
      <c r="AT263" s="181"/>
      <c r="AU263" s="181"/>
      <c r="AV263" s="285"/>
      <c r="AW263" s="285"/>
      <c r="AX263" s="285"/>
      <c r="AZ263" s="285"/>
      <c r="BA263" s="285"/>
      <c r="BB263" s="285"/>
      <c r="BC263" s="285"/>
      <c r="BD263" s="285"/>
      <c r="BG263" s="293"/>
      <c r="BH263" s="293"/>
      <c r="BI263" s="293"/>
      <c r="BJ263" s="293"/>
      <c r="BK263" s="293"/>
    </row>
    <row r="264" spans="1:63" ht="13.5" thickBot="1">
      <c r="A264" s="130">
        <f t="shared" si="41"/>
        <v>12</v>
      </c>
      <c r="B264" s="189"/>
      <c r="C264" s="254" t="s">
        <v>1645</v>
      </c>
      <c r="D264" s="761" t="s">
        <v>935</v>
      </c>
      <c r="E264" s="544"/>
      <c r="F264" s="544"/>
      <c r="G264" s="544"/>
      <c r="H264" s="544"/>
      <c r="I264" s="544"/>
      <c r="J264" s="544"/>
      <c r="K264" s="544"/>
      <c r="L264" s="544"/>
      <c r="M264" s="544"/>
      <c r="N264" s="544"/>
      <c r="O264" s="544"/>
      <c r="P264" s="544"/>
      <c r="Q264" s="544"/>
      <c r="R264" s="544"/>
      <c r="S264" s="544"/>
      <c r="T264" s="544"/>
      <c r="U264" s="544"/>
      <c r="V264" s="544"/>
      <c r="W264" s="544"/>
      <c r="X264" s="544"/>
      <c r="Y264" s="544"/>
      <c r="Z264" s="544"/>
      <c r="AA264" s="544"/>
      <c r="AB264" s="544"/>
      <c r="AC264" s="544"/>
      <c r="AD264" s="545"/>
      <c r="AE264" s="545"/>
      <c r="AF264" s="545"/>
      <c r="AG264" s="545"/>
      <c r="AH264" s="545"/>
      <c r="AI264" s="545"/>
      <c r="AJ264" s="545"/>
      <c r="AK264" s="545"/>
      <c r="AL264" s="545"/>
      <c r="AM264" s="545"/>
      <c r="AN264" s="371"/>
      <c r="AO264" s="181"/>
      <c r="AR264" s="87" t="s">
        <v>40</v>
      </c>
      <c r="AS264" s="87" t="str">
        <f ca="1">SUBSTITUTE(CELL("address",E264),"$","")</f>
        <v>E264</v>
      </c>
      <c r="AT264" s="386" t="str">
        <f ca="1">CHAR(CODE(AS264))</f>
        <v>E</v>
      </c>
      <c r="AU264" s="386">
        <f>ROW(AS264)</f>
        <v>264</v>
      </c>
      <c r="AV264" s="285" t="str">
        <f ca="1">CONCATENATE(AT264&amp;AU264)</f>
        <v>E264</v>
      </c>
      <c r="AW264" s="285">
        <f t="shared" ref="AW264:AW299" si="44">$AW$5</f>
        <v>8</v>
      </c>
      <c r="AX264" s="285" t="str">
        <f t="shared" ref="AX264:AX299" ca="1" si="45">MID(CELL("filename",AW264),FIND("]",CELL("filename",AW264))+1,256)</f>
        <v>8. Ownership - Operating Costs</v>
      </c>
      <c r="AY264" s="293" t="s">
        <v>1626</v>
      </c>
      <c r="AZ264" s="285" t="s">
        <v>1646</v>
      </c>
      <c r="BA264" s="285">
        <f>$E$8</f>
        <v>2024</v>
      </c>
      <c r="BB264" s="285" t="str">
        <f ca="1">AW264&amp;"_"&amp;AV264&amp;"_"&amp;AZ264&amp;"_"&amp;BA264</f>
        <v>8_E264_OM_general_2024</v>
      </c>
      <c r="BC264" s="285" t="s">
        <v>574</v>
      </c>
      <c r="BD264" s="285"/>
      <c r="BE264" s="293" t="str">
        <f t="shared" ref="BE264:BE327" si="46">"&gt;=0"</f>
        <v>&gt;=0</v>
      </c>
      <c r="BF264" s="293" t="s">
        <v>84</v>
      </c>
      <c r="BG264" s="293" t="s">
        <v>84</v>
      </c>
      <c r="BH264" s="293"/>
      <c r="BI264" s="293"/>
      <c r="BJ264" s="293"/>
      <c r="BK264" s="293"/>
    </row>
    <row r="265" spans="1:63" ht="13.5" hidden="1" thickBot="1">
      <c r="A265" s="130"/>
      <c r="B265" s="189"/>
      <c r="C265" s="254"/>
      <c r="D265" s="76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2"/>
      <c r="AE265" s="572"/>
      <c r="AF265" s="572"/>
      <c r="AG265" s="572"/>
      <c r="AH265" s="572"/>
      <c r="AI265" s="572"/>
      <c r="AJ265" s="572"/>
      <c r="AK265" s="572"/>
      <c r="AL265" s="572"/>
      <c r="AM265" s="572"/>
      <c r="AN265" s="581"/>
      <c r="AO265" s="181"/>
      <c r="AP265" s="87" t="s">
        <v>859</v>
      </c>
      <c r="AT265" s="559" t="str">
        <f ca="1">IF(AT264="Z","AA",IF(LEN(AT264)=1,CHAR(CODE(AT264)+1),IF(RIGHT(AT264,1)="Z",CHAR(CODE(LEFT(AT264,1))+1),LEFT(AT264,1))&amp;CHAR(65+MOD(CODE(RIGHT(AT264,1))+1-65,26))))</f>
        <v>F</v>
      </c>
      <c r="AU265" s="559">
        <f>AU264</f>
        <v>264</v>
      </c>
      <c r="AV265" s="285" t="str">
        <f t="shared" ref="AV265:AV299" ca="1" si="47">CONCATENATE(AT265&amp;AU265)</f>
        <v>F264</v>
      </c>
      <c r="AW265" s="285">
        <f t="shared" si="44"/>
        <v>8</v>
      </c>
      <c r="AX265" s="285" t="str">
        <f t="shared" ca="1" si="45"/>
        <v>8. Ownership - Operating Costs</v>
      </c>
      <c r="AY265" s="293" t="s">
        <v>1626</v>
      </c>
      <c r="AZ265" s="285" t="s">
        <v>1646</v>
      </c>
      <c r="BA265" s="285">
        <f>$F$8</f>
        <v>2025</v>
      </c>
      <c r="BB265" s="285" t="str">
        <f t="shared" ref="BB265:BB299" ca="1" si="48">AW265&amp;"_"&amp;AV265&amp;"_"&amp;AZ265&amp;"_"&amp;BA265</f>
        <v>8_F264_OM_general_2025</v>
      </c>
      <c r="BC265" s="285" t="s">
        <v>574</v>
      </c>
      <c r="BD265" s="285"/>
      <c r="BE265" s="293" t="str">
        <f t="shared" si="46"/>
        <v>&gt;=0</v>
      </c>
      <c r="BF265" s="293" t="s">
        <v>84</v>
      </c>
      <c r="BG265" s="293" t="s">
        <v>84</v>
      </c>
      <c r="BH265" s="293"/>
      <c r="BI265" s="293"/>
      <c r="BJ265" s="293"/>
      <c r="BK265" s="293"/>
    </row>
    <row r="266" spans="1:63" ht="13.5" hidden="1" thickBot="1">
      <c r="A266" s="130"/>
      <c r="B266" s="189"/>
      <c r="C266" s="254"/>
      <c r="D266" s="76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2"/>
      <c r="AE266" s="572"/>
      <c r="AF266" s="572"/>
      <c r="AG266" s="572"/>
      <c r="AH266" s="572"/>
      <c r="AI266" s="572"/>
      <c r="AJ266" s="572"/>
      <c r="AK266" s="572"/>
      <c r="AL266" s="572"/>
      <c r="AM266" s="572"/>
      <c r="AN266" s="581"/>
      <c r="AO266" s="181"/>
      <c r="AP266" s="87" t="s">
        <v>859</v>
      </c>
      <c r="AT266" s="559" t="str">
        <f t="shared" ref="AT266:AT299" ca="1" si="49">IF(AT265="Z","AA",IF(LEN(AT265)=1,CHAR(CODE(AT265)+1),IF(RIGHT(AT265,1)="Z",CHAR(CODE(LEFT(AT265,1))+1),LEFT(AT265,1))&amp;CHAR(65+MOD(CODE(RIGHT(AT265,1))+1-65,26))))</f>
        <v>G</v>
      </c>
      <c r="AU266" s="559">
        <f t="shared" ref="AU266:AU299" si="50">AU265</f>
        <v>264</v>
      </c>
      <c r="AV266" s="285" t="str">
        <f t="shared" ca="1" si="47"/>
        <v>G264</v>
      </c>
      <c r="AW266" s="285">
        <f t="shared" si="44"/>
        <v>8</v>
      </c>
      <c r="AX266" s="285" t="str">
        <f t="shared" ca="1" si="45"/>
        <v>8. Ownership - Operating Costs</v>
      </c>
      <c r="AY266" s="293" t="s">
        <v>1626</v>
      </c>
      <c r="AZ266" s="285" t="s">
        <v>1646</v>
      </c>
      <c r="BA266" s="285">
        <f>$G$8</f>
        <v>2026</v>
      </c>
      <c r="BB266" s="285" t="str">
        <f t="shared" ca="1" si="48"/>
        <v>8_G264_OM_general_2026</v>
      </c>
      <c r="BC266" s="285" t="s">
        <v>574</v>
      </c>
      <c r="BD266" s="285"/>
      <c r="BE266" s="293" t="str">
        <f t="shared" si="46"/>
        <v>&gt;=0</v>
      </c>
      <c r="BF266" s="293" t="s">
        <v>84</v>
      </c>
      <c r="BG266" s="293" t="s">
        <v>84</v>
      </c>
      <c r="BH266" s="293"/>
      <c r="BI266" s="293"/>
      <c r="BJ266" s="293"/>
      <c r="BK266" s="293"/>
    </row>
    <row r="267" spans="1:63" ht="13.5" hidden="1" thickBot="1">
      <c r="A267" s="130"/>
      <c r="B267" s="189"/>
      <c r="C267" s="254"/>
      <c r="D267" s="76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2"/>
      <c r="AE267" s="572"/>
      <c r="AF267" s="572"/>
      <c r="AG267" s="572"/>
      <c r="AH267" s="572"/>
      <c r="AI267" s="572"/>
      <c r="AJ267" s="572"/>
      <c r="AK267" s="572"/>
      <c r="AL267" s="572"/>
      <c r="AM267" s="572"/>
      <c r="AN267" s="581"/>
      <c r="AO267" s="181"/>
      <c r="AP267" s="87" t="s">
        <v>859</v>
      </c>
      <c r="AT267" s="559" t="str">
        <f t="shared" ca="1" si="49"/>
        <v>H</v>
      </c>
      <c r="AU267" s="559">
        <f t="shared" si="50"/>
        <v>264</v>
      </c>
      <c r="AV267" s="285" t="str">
        <f t="shared" ca="1" si="47"/>
        <v>H264</v>
      </c>
      <c r="AW267" s="285">
        <f t="shared" si="44"/>
        <v>8</v>
      </c>
      <c r="AX267" s="285" t="str">
        <f t="shared" ca="1" si="45"/>
        <v>8. Ownership - Operating Costs</v>
      </c>
      <c r="AY267" s="293" t="s">
        <v>1626</v>
      </c>
      <c r="AZ267" s="285" t="s">
        <v>1646</v>
      </c>
      <c r="BA267" s="285">
        <f>$H$8</f>
        <v>2027</v>
      </c>
      <c r="BB267" s="285" t="str">
        <f t="shared" ca="1" si="48"/>
        <v>8_H264_OM_general_2027</v>
      </c>
      <c r="BC267" s="285" t="s">
        <v>574</v>
      </c>
      <c r="BD267" s="285"/>
      <c r="BE267" s="293" t="str">
        <f t="shared" si="46"/>
        <v>&gt;=0</v>
      </c>
      <c r="BF267" s="293" t="s">
        <v>84</v>
      </c>
      <c r="BG267" s="293" t="s">
        <v>84</v>
      </c>
      <c r="BH267" s="293"/>
      <c r="BI267" s="293"/>
      <c r="BJ267" s="293"/>
      <c r="BK267" s="293"/>
    </row>
    <row r="268" spans="1:63" ht="13.5" hidden="1" thickBot="1">
      <c r="A268" s="130"/>
      <c r="B268" s="189"/>
      <c r="C268" s="254"/>
      <c r="D268" s="76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2"/>
      <c r="AE268" s="572"/>
      <c r="AF268" s="572"/>
      <c r="AG268" s="572"/>
      <c r="AH268" s="572"/>
      <c r="AI268" s="572"/>
      <c r="AJ268" s="572"/>
      <c r="AK268" s="572"/>
      <c r="AL268" s="572"/>
      <c r="AM268" s="572"/>
      <c r="AN268" s="581"/>
      <c r="AO268" s="181"/>
      <c r="AP268" s="87" t="s">
        <v>859</v>
      </c>
      <c r="AT268" s="559" t="str">
        <f t="shared" ca="1" si="49"/>
        <v>I</v>
      </c>
      <c r="AU268" s="559">
        <f t="shared" si="50"/>
        <v>264</v>
      </c>
      <c r="AV268" s="285" t="str">
        <f t="shared" ca="1" si="47"/>
        <v>I264</v>
      </c>
      <c r="AW268" s="285">
        <f t="shared" si="44"/>
        <v>8</v>
      </c>
      <c r="AX268" s="285" t="str">
        <f t="shared" ca="1" si="45"/>
        <v>8. Ownership - Operating Costs</v>
      </c>
      <c r="AY268" s="293" t="s">
        <v>1626</v>
      </c>
      <c r="AZ268" s="285" t="s">
        <v>1646</v>
      </c>
      <c r="BA268" s="285">
        <f>$I$8</f>
        <v>2028</v>
      </c>
      <c r="BB268" s="285" t="str">
        <f t="shared" ca="1" si="48"/>
        <v>8_I264_OM_general_2028</v>
      </c>
      <c r="BC268" s="285" t="s">
        <v>574</v>
      </c>
      <c r="BD268" s="285"/>
      <c r="BE268" s="293" t="str">
        <f t="shared" si="46"/>
        <v>&gt;=0</v>
      </c>
      <c r="BF268" s="293" t="s">
        <v>84</v>
      </c>
      <c r="BG268" s="293" t="s">
        <v>84</v>
      </c>
      <c r="BH268" s="293"/>
      <c r="BI268" s="293"/>
      <c r="BJ268" s="293"/>
      <c r="BK268" s="293"/>
    </row>
    <row r="269" spans="1:63" ht="13.5" hidden="1" thickBot="1">
      <c r="A269" s="130"/>
      <c r="B269" s="189"/>
      <c r="C269" s="254"/>
      <c r="D269" s="76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2"/>
      <c r="AE269" s="572"/>
      <c r="AF269" s="572"/>
      <c r="AG269" s="572"/>
      <c r="AH269" s="572"/>
      <c r="AI269" s="572"/>
      <c r="AJ269" s="572"/>
      <c r="AK269" s="572"/>
      <c r="AL269" s="572"/>
      <c r="AM269" s="572"/>
      <c r="AN269" s="581"/>
      <c r="AO269" s="181"/>
      <c r="AP269" s="87" t="s">
        <v>859</v>
      </c>
      <c r="AT269" s="559" t="str">
        <f t="shared" ca="1" si="49"/>
        <v>J</v>
      </c>
      <c r="AU269" s="559">
        <f t="shared" si="50"/>
        <v>264</v>
      </c>
      <c r="AV269" s="285" t="str">
        <f t="shared" ca="1" si="47"/>
        <v>J264</v>
      </c>
      <c r="AW269" s="285">
        <f t="shared" si="44"/>
        <v>8</v>
      </c>
      <c r="AX269" s="285" t="str">
        <f t="shared" ca="1" si="45"/>
        <v>8. Ownership - Operating Costs</v>
      </c>
      <c r="AY269" s="293" t="s">
        <v>1626</v>
      </c>
      <c r="AZ269" s="285" t="s">
        <v>1646</v>
      </c>
      <c r="BA269" s="285">
        <f>$J$8</f>
        <v>2029</v>
      </c>
      <c r="BB269" s="285" t="str">
        <f t="shared" ca="1" si="48"/>
        <v>8_J264_OM_general_2029</v>
      </c>
      <c r="BC269" s="285" t="s">
        <v>574</v>
      </c>
      <c r="BD269" s="285"/>
      <c r="BE269" s="293" t="str">
        <f t="shared" si="46"/>
        <v>&gt;=0</v>
      </c>
      <c r="BF269" s="293" t="s">
        <v>84</v>
      </c>
      <c r="BG269" s="293" t="s">
        <v>84</v>
      </c>
      <c r="BH269" s="293"/>
      <c r="BI269" s="293"/>
      <c r="BJ269" s="293"/>
      <c r="BK269" s="293"/>
    </row>
    <row r="270" spans="1:63" ht="13.5" hidden="1" thickBot="1">
      <c r="A270" s="130"/>
      <c r="B270" s="189"/>
      <c r="C270" s="254"/>
      <c r="D270" s="76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2"/>
      <c r="AE270" s="572"/>
      <c r="AF270" s="572"/>
      <c r="AG270" s="572"/>
      <c r="AH270" s="572"/>
      <c r="AI270" s="572"/>
      <c r="AJ270" s="572"/>
      <c r="AK270" s="572"/>
      <c r="AL270" s="572"/>
      <c r="AM270" s="572"/>
      <c r="AN270" s="581"/>
      <c r="AO270" s="181"/>
      <c r="AP270" s="87" t="s">
        <v>859</v>
      </c>
      <c r="AT270" s="559" t="str">
        <f t="shared" ca="1" si="49"/>
        <v>K</v>
      </c>
      <c r="AU270" s="559">
        <f t="shared" si="50"/>
        <v>264</v>
      </c>
      <c r="AV270" s="285" t="str">
        <f t="shared" ca="1" si="47"/>
        <v>K264</v>
      </c>
      <c r="AW270" s="285">
        <f t="shared" si="44"/>
        <v>8</v>
      </c>
      <c r="AX270" s="285" t="str">
        <f t="shared" ca="1" si="45"/>
        <v>8. Ownership - Operating Costs</v>
      </c>
      <c r="AY270" s="293" t="s">
        <v>1626</v>
      </c>
      <c r="AZ270" s="285" t="s">
        <v>1646</v>
      </c>
      <c r="BA270" s="285">
        <f>$K$8</f>
        <v>2030</v>
      </c>
      <c r="BB270" s="285" t="str">
        <f t="shared" ca="1" si="48"/>
        <v>8_K264_OM_general_2030</v>
      </c>
      <c r="BC270" s="285" t="s">
        <v>574</v>
      </c>
      <c r="BD270" s="285"/>
      <c r="BE270" s="293" t="str">
        <f t="shared" si="46"/>
        <v>&gt;=0</v>
      </c>
      <c r="BF270" s="293" t="s">
        <v>84</v>
      </c>
      <c r="BG270" s="293" t="s">
        <v>84</v>
      </c>
      <c r="BH270" s="293"/>
      <c r="BI270" s="293"/>
      <c r="BJ270" s="293"/>
      <c r="BK270" s="293"/>
    </row>
    <row r="271" spans="1:63" ht="13.5" hidden="1" thickBot="1">
      <c r="A271" s="130"/>
      <c r="B271" s="189"/>
      <c r="C271" s="254"/>
      <c r="D271" s="76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c r="AA271" s="571"/>
      <c r="AB271" s="571"/>
      <c r="AC271" s="571"/>
      <c r="AD271" s="572"/>
      <c r="AE271" s="572"/>
      <c r="AF271" s="572"/>
      <c r="AG271" s="572"/>
      <c r="AH271" s="572"/>
      <c r="AI271" s="572"/>
      <c r="AJ271" s="572"/>
      <c r="AK271" s="572"/>
      <c r="AL271" s="572"/>
      <c r="AM271" s="572"/>
      <c r="AN271" s="581"/>
      <c r="AO271" s="181"/>
      <c r="AP271" s="87" t="s">
        <v>859</v>
      </c>
      <c r="AT271" s="559" t="str">
        <f t="shared" ca="1" si="49"/>
        <v>L</v>
      </c>
      <c r="AU271" s="559">
        <f t="shared" si="50"/>
        <v>264</v>
      </c>
      <c r="AV271" s="285" t="str">
        <f t="shared" ca="1" si="47"/>
        <v>L264</v>
      </c>
      <c r="AW271" s="285">
        <f t="shared" si="44"/>
        <v>8</v>
      </c>
      <c r="AX271" s="285" t="str">
        <f t="shared" ca="1" si="45"/>
        <v>8. Ownership - Operating Costs</v>
      </c>
      <c r="AY271" s="293" t="s">
        <v>1626</v>
      </c>
      <c r="AZ271" s="285" t="s">
        <v>1646</v>
      </c>
      <c r="BA271" s="285">
        <f>$L$8</f>
        <v>2031</v>
      </c>
      <c r="BB271" s="285" t="str">
        <f t="shared" ca="1" si="48"/>
        <v>8_L264_OM_general_2031</v>
      </c>
      <c r="BC271" s="285" t="s">
        <v>574</v>
      </c>
      <c r="BD271" s="285"/>
      <c r="BE271" s="293" t="str">
        <f t="shared" si="46"/>
        <v>&gt;=0</v>
      </c>
      <c r="BF271" s="293" t="s">
        <v>84</v>
      </c>
      <c r="BG271" s="293" t="s">
        <v>84</v>
      </c>
      <c r="BH271" s="293"/>
      <c r="BI271" s="293"/>
      <c r="BJ271" s="293"/>
      <c r="BK271" s="293"/>
    </row>
    <row r="272" spans="1:63" ht="13.5" hidden="1" thickBot="1">
      <c r="A272" s="130"/>
      <c r="B272" s="189"/>
      <c r="C272" s="254"/>
      <c r="D272" s="76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c r="AA272" s="571"/>
      <c r="AB272" s="571"/>
      <c r="AC272" s="571"/>
      <c r="AD272" s="572"/>
      <c r="AE272" s="572"/>
      <c r="AF272" s="572"/>
      <c r="AG272" s="572"/>
      <c r="AH272" s="572"/>
      <c r="AI272" s="572"/>
      <c r="AJ272" s="572"/>
      <c r="AK272" s="572"/>
      <c r="AL272" s="572"/>
      <c r="AM272" s="572"/>
      <c r="AN272" s="581"/>
      <c r="AO272" s="181"/>
      <c r="AP272" s="87" t="s">
        <v>859</v>
      </c>
      <c r="AT272" s="559" t="str">
        <f t="shared" ca="1" si="49"/>
        <v>M</v>
      </c>
      <c r="AU272" s="559">
        <f t="shared" si="50"/>
        <v>264</v>
      </c>
      <c r="AV272" s="285" t="str">
        <f t="shared" ca="1" si="47"/>
        <v>M264</v>
      </c>
      <c r="AW272" s="285">
        <f t="shared" si="44"/>
        <v>8</v>
      </c>
      <c r="AX272" s="285" t="str">
        <f t="shared" ca="1" si="45"/>
        <v>8. Ownership - Operating Costs</v>
      </c>
      <c r="AY272" s="293" t="s">
        <v>1626</v>
      </c>
      <c r="AZ272" s="285" t="s">
        <v>1646</v>
      </c>
      <c r="BA272" s="285">
        <f>$M$8</f>
        <v>2032</v>
      </c>
      <c r="BB272" s="285" t="str">
        <f t="shared" ca="1" si="48"/>
        <v>8_M264_OM_general_2032</v>
      </c>
      <c r="BC272" s="285" t="s">
        <v>574</v>
      </c>
      <c r="BD272" s="285"/>
      <c r="BE272" s="293" t="str">
        <f t="shared" si="46"/>
        <v>&gt;=0</v>
      </c>
      <c r="BF272" s="293" t="s">
        <v>84</v>
      </c>
      <c r="BG272" s="293" t="s">
        <v>84</v>
      </c>
      <c r="BH272" s="293"/>
      <c r="BI272" s="293"/>
      <c r="BJ272" s="293"/>
      <c r="BK272" s="293"/>
    </row>
    <row r="273" spans="1:63" ht="13.5" hidden="1" thickBot="1">
      <c r="A273" s="130"/>
      <c r="B273" s="189"/>
      <c r="C273" s="254"/>
      <c r="D273" s="76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1"/>
      <c r="AD273" s="572"/>
      <c r="AE273" s="572"/>
      <c r="AF273" s="572"/>
      <c r="AG273" s="572"/>
      <c r="AH273" s="572"/>
      <c r="AI273" s="572"/>
      <c r="AJ273" s="572"/>
      <c r="AK273" s="572"/>
      <c r="AL273" s="572"/>
      <c r="AM273" s="572"/>
      <c r="AN273" s="581"/>
      <c r="AO273" s="181"/>
      <c r="AP273" s="87" t="s">
        <v>859</v>
      </c>
      <c r="AT273" s="559" t="str">
        <f t="shared" ca="1" si="49"/>
        <v>N</v>
      </c>
      <c r="AU273" s="559">
        <f t="shared" si="50"/>
        <v>264</v>
      </c>
      <c r="AV273" s="285" t="str">
        <f t="shared" ca="1" si="47"/>
        <v>N264</v>
      </c>
      <c r="AW273" s="285">
        <f t="shared" si="44"/>
        <v>8</v>
      </c>
      <c r="AX273" s="285" t="str">
        <f t="shared" ca="1" si="45"/>
        <v>8. Ownership - Operating Costs</v>
      </c>
      <c r="AY273" s="293" t="s">
        <v>1626</v>
      </c>
      <c r="AZ273" s="285" t="s">
        <v>1646</v>
      </c>
      <c r="BA273" s="285">
        <f>$N$8</f>
        <v>2033</v>
      </c>
      <c r="BB273" s="285" t="str">
        <f t="shared" ca="1" si="48"/>
        <v>8_N264_OM_general_2033</v>
      </c>
      <c r="BC273" s="285" t="s">
        <v>574</v>
      </c>
      <c r="BD273" s="285"/>
      <c r="BE273" s="293" t="str">
        <f t="shared" si="46"/>
        <v>&gt;=0</v>
      </c>
      <c r="BF273" s="293" t="s">
        <v>84</v>
      </c>
      <c r="BG273" s="293" t="s">
        <v>84</v>
      </c>
      <c r="BH273" s="293"/>
      <c r="BI273" s="293"/>
      <c r="BJ273" s="293"/>
      <c r="BK273" s="293"/>
    </row>
    <row r="274" spans="1:63" ht="13.5" hidden="1" thickBot="1">
      <c r="A274" s="130"/>
      <c r="B274" s="189"/>
      <c r="C274" s="254"/>
      <c r="D274" s="76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c r="AA274" s="571"/>
      <c r="AB274" s="571"/>
      <c r="AC274" s="571"/>
      <c r="AD274" s="572"/>
      <c r="AE274" s="572"/>
      <c r="AF274" s="572"/>
      <c r="AG274" s="572"/>
      <c r="AH274" s="572"/>
      <c r="AI274" s="572"/>
      <c r="AJ274" s="572"/>
      <c r="AK274" s="572"/>
      <c r="AL274" s="572"/>
      <c r="AM274" s="572"/>
      <c r="AN274" s="581"/>
      <c r="AO274" s="181"/>
      <c r="AP274" s="87" t="s">
        <v>859</v>
      </c>
      <c r="AT274" s="559" t="str">
        <f t="shared" ca="1" si="49"/>
        <v>O</v>
      </c>
      <c r="AU274" s="559">
        <f t="shared" si="50"/>
        <v>264</v>
      </c>
      <c r="AV274" s="285" t="str">
        <f t="shared" ca="1" si="47"/>
        <v>O264</v>
      </c>
      <c r="AW274" s="285">
        <f t="shared" si="44"/>
        <v>8</v>
      </c>
      <c r="AX274" s="285" t="str">
        <f t="shared" ca="1" si="45"/>
        <v>8. Ownership - Operating Costs</v>
      </c>
      <c r="AY274" s="293" t="s">
        <v>1626</v>
      </c>
      <c r="AZ274" s="285" t="s">
        <v>1646</v>
      </c>
      <c r="BA274" s="285">
        <f>$O$8</f>
        <v>2034</v>
      </c>
      <c r="BB274" s="285" t="str">
        <f t="shared" ca="1" si="48"/>
        <v>8_O264_OM_general_2034</v>
      </c>
      <c r="BC274" s="285" t="s">
        <v>574</v>
      </c>
      <c r="BD274" s="285"/>
      <c r="BE274" s="293" t="str">
        <f t="shared" si="46"/>
        <v>&gt;=0</v>
      </c>
      <c r="BF274" s="293" t="s">
        <v>84</v>
      </c>
      <c r="BG274" s="293" t="s">
        <v>84</v>
      </c>
      <c r="BH274" s="293"/>
      <c r="BI274" s="293"/>
      <c r="BJ274" s="293"/>
      <c r="BK274" s="293"/>
    </row>
    <row r="275" spans="1:63" ht="13.5" hidden="1" thickBot="1">
      <c r="A275" s="130"/>
      <c r="B275" s="189"/>
      <c r="C275" s="254"/>
      <c r="D275" s="76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1"/>
      <c r="AD275" s="572"/>
      <c r="AE275" s="572"/>
      <c r="AF275" s="572"/>
      <c r="AG275" s="572"/>
      <c r="AH275" s="572"/>
      <c r="AI275" s="572"/>
      <c r="AJ275" s="572"/>
      <c r="AK275" s="572"/>
      <c r="AL275" s="572"/>
      <c r="AM275" s="572"/>
      <c r="AN275" s="581"/>
      <c r="AO275" s="181"/>
      <c r="AP275" s="87" t="s">
        <v>859</v>
      </c>
      <c r="AT275" s="559" t="str">
        <f t="shared" ca="1" si="49"/>
        <v>P</v>
      </c>
      <c r="AU275" s="559">
        <f t="shared" si="50"/>
        <v>264</v>
      </c>
      <c r="AV275" s="285" t="str">
        <f t="shared" ca="1" si="47"/>
        <v>P264</v>
      </c>
      <c r="AW275" s="285">
        <f t="shared" si="44"/>
        <v>8</v>
      </c>
      <c r="AX275" s="285" t="str">
        <f t="shared" ca="1" si="45"/>
        <v>8. Ownership - Operating Costs</v>
      </c>
      <c r="AY275" s="293" t="s">
        <v>1626</v>
      </c>
      <c r="AZ275" s="285" t="s">
        <v>1646</v>
      </c>
      <c r="BA275" s="285">
        <f>$P$8</f>
        <v>2035</v>
      </c>
      <c r="BB275" s="285" t="str">
        <f t="shared" ca="1" si="48"/>
        <v>8_P264_OM_general_2035</v>
      </c>
      <c r="BC275" s="285" t="s">
        <v>574</v>
      </c>
      <c r="BD275" s="285"/>
      <c r="BE275" s="293" t="str">
        <f t="shared" si="46"/>
        <v>&gt;=0</v>
      </c>
      <c r="BF275" s="293" t="s">
        <v>84</v>
      </c>
      <c r="BG275" s="293" t="s">
        <v>84</v>
      </c>
      <c r="BH275" s="293"/>
      <c r="BI275" s="293"/>
      <c r="BJ275" s="293"/>
      <c r="BK275" s="293"/>
    </row>
    <row r="276" spans="1:63" ht="13.5" hidden="1" thickBot="1">
      <c r="A276" s="130"/>
      <c r="B276" s="189"/>
      <c r="C276" s="254"/>
      <c r="D276" s="76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c r="AA276" s="571"/>
      <c r="AB276" s="571"/>
      <c r="AC276" s="571"/>
      <c r="AD276" s="572"/>
      <c r="AE276" s="572"/>
      <c r="AF276" s="572"/>
      <c r="AG276" s="572"/>
      <c r="AH276" s="572"/>
      <c r="AI276" s="572"/>
      <c r="AJ276" s="572"/>
      <c r="AK276" s="572"/>
      <c r="AL276" s="572"/>
      <c r="AM276" s="572"/>
      <c r="AN276" s="581"/>
      <c r="AO276" s="181"/>
      <c r="AP276" s="87" t="s">
        <v>859</v>
      </c>
      <c r="AT276" s="559" t="str">
        <f t="shared" ca="1" si="49"/>
        <v>Q</v>
      </c>
      <c r="AU276" s="559">
        <f t="shared" si="50"/>
        <v>264</v>
      </c>
      <c r="AV276" s="285" t="str">
        <f t="shared" ca="1" si="47"/>
        <v>Q264</v>
      </c>
      <c r="AW276" s="285">
        <f t="shared" si="44"/>
        <v>8</v>
      </c>
      <c r="AX276" s="285" t="str">
        <f t="shared" ca="1" si="45"/>
        <v>8. Ownership - Operating Costs</v>
      </c>
      <c r="AY276" s="293" t="s">
        <v>1626</v>
      </c>
      <c r="AZ276" s="285" t="s">
        <v>1646</v>
      </c>
      <c r="BA276" s="285">
        <f>$Q$8</f>
        <v>2036</v>
      </c>
      <c r="BB276" s="285" t="str">
        <f t="shared" ca="1" si="48"/>
        <v>8_Q264_OM_general_2036</v>
      </c>
      <c r="BC276" s="285" t="s">
        <v>574</v>
      </c>
      <c r="BD276" s="285"/>
      <c r="BE276" s="293" t="str">
        <f t="shared" si="46"/>
        <v>&gt;=0</v>
      </c>
      <c r="BF276" s="293" t="s">
        <v>84</v>
      </c>
      <c r="BG276" s="293" t="s">
        <v>84</v>
      </c>
      <c r="BH276" s="293"/>
      <c r="BI276" s="293"/>
      <c r="BJ276" s="293"/>
      <c r="BK276" s="293"/>
    </row>
    <row r="277" spans="1:63" ht="13.5" hidden="1" thickBot="1">
      <c r="A277" s="130"/>
      <c r="B277" s="189"/>
      <c r="C277" s="254"/>
      <c r="D277" s="76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c r="AA277" s="571"/>
      <c r="AB277" s="571"/>
      <c r="AC277" s="571"/>
      <c r="AD277" s="572"/>
      <c r="AE277" s="572"/>
      <c r="AF277" s="572"/>
      <c r="AG277" s="572"/>
      <c r="AH277" s="572"/>
      <c r="AI277" s="572"/>
      <c r="AJ277" s="572"/>
      <c r="AK277" s="572"/>
      <c r="AL277" s="572"/>
      <c r="AM277" s="572"/>
      <c r="AN277" s="581"/>
      <c r="AO277" s="181"/>
      <c r="AP277" s="87" t="s">
        <v>859</v>
      </c>
      <c r="AT277" s="559" t="str">
        <f t="shared" ca="1" si="49"/>
        <v>R</v>
      </c>
      <c r="AU277" s="559">
        <f t="shared" si="50"/>
        <v>264</v>
      </c>
      <c r="AV277" s="285" t="str">
        <f t="shared" ca="1" si="47"/>
        <v>R264</v>
      </c>
      <c r="AW277" s="285">
        <f t="shared" si="44"/>
        <v>8</v>
      </c>
      <c r="AX277" s="285" t="str">
        <f t="shared" ca="1" si="45"/>
        <v>8. Ownership - Operating Costs</v>
      </c>
      <c r="AY277" s="293" t="s">
        <v>1626</v>
      </c>
      <c r="AZ277" s="285" t="s">
        <v>1646</v>
      </c>
      <c r="BA277" s="285">
        <f>$R$8</f>
        <v>2037</v>
      </c>
      <c r="BB277" s="285" t="str">
        <f t="shared" ca="1" si="48"/>
        <v>8_R264_OM_general_2037</v>
      </c>
      <c r="BC277" s="285" t="s">
        <v>574</v>
      </c>
      <c r="BD277" s="285"/>
      <c r="BE277" s="293" t="str">
        <f t="shared" si="46"/>
        <v>&gt;=0</v>
      </c>
      <c r="BF277" s="293" t="s">
        <v>84</v>
      </c>
      <c r="BG277" s="293" t="s">
        <v>84</v>
      </c>
      <c r="BH277" s="293"/>
      <c r="BI277" s="293"/>
      <c r="BJ277" s="293"/>
      <c r="BK277" s="293"/>
    </row>
    <row r="278" spans="1:63" ht="13.5" hidden="1" thickBot="1">
      <c r="A278" s="130"/>
      <c r="B278" s="189"/>
      <c r="C278" s="254"/>
      <c r="D278" s="76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1"/>
      <c r="AD278" s="572"/>
      <c r="AE278" s="572"/>
      <c r="AF278" s="572"/>
      <c r="AG278" s="572"/>
      <c r="AH278" s="572"/>
      <c r="AI278" s="572"/>
      <c r="AJ278" s="572"/>
      <c r="AK278" s="572"/>
      <c r="AL278" s="572"/>
      <c r="AM278" s="572"/>
      <c r="AN278" s="581"/>
      <c r="AO278" s="181"/>
      <c r="AP278" s="87" t="s">
        <v>859</v>
      </c>
      <c r="AT278" s="559" t="str">
        <f t="shared" ca="1" si="49"/>
        <v>S</v>
      </c>
      <c r="AU278" s="559">
        <f t="shared" si="50"/>
        <v>264</v>
      </c>
      <c r="AV278" s="285" t="str">
        <f t="shared" ca="1" si="47"/>
        <v>S264</v>
      </c>
      <c r="AW278" s="285">
        <f t="shared" si="44"/>
        <v>8</v>
      </c>
      <c r="AX278" s="285" t="str">
        <f t="shared" ca="1" si="45"/>
        <v>8. Ownership - Operating Costs</v>
      </c>
      <c r="AY278" s="293" t="s">
        <v>1626</v>
      </c>
      <c r="AZ278" s="285" t="s">
        <v>1646</v>
      </c>
      <c r="BA278" s="285">
        <f>$S$8</f>
        <v>2038</v>
      </c>
      <c r="BB278" s="285" t="str">
        <f t="shared" ca="1" si="48"/>
        <v>8_S264_OM_general_2038</v>
      </c>
      <c r="BC278" s="285" t="s">
        <v>574</v>
      </c>
      <c r="BD278" s="285"/>
      <c r="BE278" s="293" t="str">
        <f t="shared" si="46"/>
        <v>&gt;=0</v>
      </c>
      <c r="BF278" s="293" t="s">
        <v>84</v>
      </c>
      <c r="BG278" s="293" t="s">
        <v>84</v>
      </c>
      <c r="BH278" s="293"/>
      <c r="BI278" s="293"/>
      <c r="BJ278" s="293"/>
      <c r="BK278" s="293"/>
    </row>
    <row r="279" spans="1:63" ht="13.5" hidden="1" thickBot="1">
      <c r="A279" s="130"/>
      <c r="B279" s="189"/>
      <c r="C279" s="254"/>
      <c r="D279" s="76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2"/>
      <c r="AE279" s="572"/>
      <c r="AF279" s="572"/>
      <c r="AG279" s="572"/>
      <c r="AH279" s="572"/>
      <c r="AI279" s="572"/>
      <c r="AJ279" s="572"/>
      <c r="AK279" s="572"/>
      <c r="AL279" s="572"/>
      <c r="AM279" s="572"/>
      <c r="AN279" s="581"/>
      <c r="AO279" s="181"/>
      <c r="AP279" s="87" t="s">
        <v>859</v>
      </c>
      <c r="AT279" s="559" t="str">
        <f t="shared" ca="1" si="49"/>
        <v>T</v>
      </c>
      <c r="AU279" s="559">
        <f t="shared" si="50"/>
        <v>264</v>
      </c>
      <c r="AV279" s="285" t="str">
        <f t="shared" ca="1" si="47"/>
        <v>T264</v>
      </c>
      <c r="AW279" s="285">
        <f t="shared" si="44"/>
        <v>8</v>
      </c>
      <c r="AX279" s="285" t="str">
        <f t="shared" ca="1" si="45"/>
        <v>8. Ownership - Operating Costs</v>
      </c>
      <c r="AY279" s="293" t="s">
        <v>1626</v>
      </c>
      <c r="AZ279" s="285" t="s">
        <v>1646</v>
      </c>
      <c r="BA279" s="285">
        <f>$T$8</f>
        <v>2039</v>
      </c>
      <c r="BB279" s="285" t="str">
        <f t="shared" ca="1" si="48"/>
        <v>8_T264_OM_general_2039</v>
      </c>
      <c r="BC279" s="285" t="s">
        <v>574</v>
      </c>
      <c r="BD279" s="285"/>
      <c r="BE279" s="293" t="str">
        <f t="shared" si="46"/>
        <v>&gt;=0</v>
      </c>
      <c r="BF279" s="293" t="s">
        <v>84</v>
      </c>
      <c r="BG279" s="293" t="s">
        <v>84</v>
      </c>
      <c r="BH279" s="293"/>
      <c r="BI279" s="293"/>
      <c r="BJ279" s="293"/>
      <c r="BK279" s="293"/>
    </row>
    <row r="280" spans="1:63" ht="13.5" hidden="1" thickBot="1">
      <c r="A280" s="130"/>
      <c r="B280" s="189"/>
      <c r="C280" s="254"/>
      <c r="D280" s="76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c r="AA280" s="571"/>
      <c r="AB280" s="571"/>
      <c r="AC280" s="571"/>
      <c r="AD280" s="572"/>
      <c r="AE280" s="572"/>
      <c r="AF280" s="572"/>
      <c r="AG280" s="572"/>
      <c r="AH280" s="572"/>
      <c r="AI280" s="572"/>
      <c r="AJ280" s="572"/>
      <c r="AK280" s="572"/>
      <c r="AL280" s="572"/>
      <c r="AM280" s="572"/>
      <c r="AN280" s="581"/>
      <c r="AO280" s="181"/>
      <c r="AP280" s="87" t="s">
        <v>859</v>
      </c>
      <c r="AT280" s="559" t="str">
        <f t="shared" ca="1" si="49"/>
        <v>U</v>
      </c>
      <c r="AU280" s="559">
        <f t="shared" si="50"/>
        <v>264</v>
      </c>
      <c r="AV280" s="285" t="str">
        <f t="shared" ca="1" si="47"/>
        <v>U264</v>
      </c>
      <c r="AW280" s="285">
        <f t="shared" si="44"/>
        <v>8</v>
      </c>
      <c r="AX280" s="285" t="str">
        <f t="shared" ca="1" si="45"/>
        <v>8. Ownership - Operating Costs</v>
      </c>
      <c r="AY280" s="293" t="s">
        <v>1626</v>
      </c>
      <c r="AZ280" s="285" t="s">
        <v>1646</v>
      </c>
      <c r="BA280" s="285">
        <f>$U$8</f>
        <v>2040</v>
      </c>
      <c r="BB280" s="285" t="str">
        <f t="shared" ca="1" si="48"/>
        <v>8_U264_OM_general_2040</v>
      </c>
      <c r="BC280" s="285" t="s">
        <v>574</v>
      </c>
      <c r="BD280" s="285"/>
      <c r="BE280" s="293" t="str">
        <f t="shared" si="46"/>
        <v>&gt;=0</v>
      </c>
      <c r="BF280" s="293" t="s">
        <v>84</v>
      </c>
      <c r="BG280" s="293" t="s">
        <v>84</v>
      </c>
      <c r="BH280" s="293"/>
      <c r="BI280" s="293"/>
      <c r="BJ280" s="293"/>
      <c r="BK280" s="293"/>
    </row>
    <row r="281" spans="1:63" ht="13.5" hidden="1" thickBot="1">
      <c r="A281" s="130"/>
      <c r="B281" s="189"/>
      <c r="C281" s="254"/>
      <c r="D281" s="76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c r="AA281" s="571"/>
      <c r="AB281" s="571"/>
      <c r="AC281" s="571"/>
      <c r="AD281" s="572"/>
      <c r="AE281" s="572"/>
      <c r="AF281" s="572"/>
      <c r="AG281" s="572"/>
      <c r="AH281" s="572"/>
      <c r="AI281" s="572"/>
      <c r="AJ281" s="572"/>
      <c r="AK281" s="572"/>
      <c r="AL281" s="572"/>
      <c r="AM281" s="572"/>
      <c r="AN281" s="581"/>
      <c r="AO281" s="181"/>
      <c r="AP281" s="87" t="s">
        <v>859</v>
      </c>
      <c r="AT281" s="559" t="str">
        <f t="shared" ca="1" si="49"/>
        <v>V</v>
      </c>
      <c r="AU281" s="559">
        <f t="shared" si="50"/>
        <v>264</v>
      </c>
      <c r="AV281" s="285" t="str">
        <f t="shared" ca="1" si="47"/>
        <v>V264</v>
      </c>
      <c r="AW281" s="285">
        <f t="shared" si="44"/>
        <v>8</v>
      </c>
      <c r="AX281" s="285" t="str">
        <f t="shared" ca="1" si="45"/>
        <v>8. Ownership - Operating Costs</v>
      </c>
      <c r="AY281" s="293" t="s">
        <v>1626</v>
      </c>
      <c r="AZ281" s="285" t="s">
        <v>1646</v>
      </c>
      <c r="BA281" s="285">
        <f>$V$8</f>
        <v>2041</v>
      </c>
      <c r="BB281" s="285" t="str">
        <f t="shared" ca="1" si="48"/>
        <v>8_V264_OM_general_2041</v>
      </c>
      <c r="BC281" s="285" t="s">
        <v>574</v>
      </c>
      <c r="BD281" s="285"/>
      <c r="BE281" s="293" t="str">
        <f t="shared" si="46"/>
        <v>&gt;=0</v>
      </c>
      <c r="BF281" s="293" t="s">
        <v>84</v>
      </c>
      <c r="BG281" s="293" t="s">
        <v>84</v>
      </c>
      <c r="BH281" s="293"/>
      <c r="BI281" s="293"/>
      <c r="BJ281" s="293"/>
      <c r="BK281" s="293"/>
    </row>
    <row r="282" spans="1:63" ht="13.5" hidden="1" thickBot="1">
      <c r="A282" s="130"/>
      <c r="B282" s="189"/>
      <c r="C282" s="254"/>
      <c r="D282" s="76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1"/>
      <c r="AD282" s="572"/>
      <c r="AE282" s="572"/>
      <c r="AF282" s="572"/>
      <c r="AG282" s="572"/>
      <c r="AH282" s="572"/>
      <c r="AI282" s="572"/>
      <c r="AJ282" s="572"/>
      <c r="AK282" s="572"/>
      <c r="AL282" s="572"/>
      <c r="AM282" s="572"/>
      <c r="AN282" s="581"/>
      <c r="AO282" s="181"/>
      <c r="AP282" s="87" t="s">
        <v>859</v>
      </c>
      <c r="AT282" s="559" t="str">
        <f t="shared" ca="1" si="49"/>
        <v>W</v>
      </c>
      <c r="AU282" s="559">
        <f t="shared" si="50"/>
        <v>264</v>
      </c>
      <c r="AV282" s="285" t="str">
        <f t="shared" ca="1" si="47"/>
        <v>W264</v>
      </c>
      <c r="AW282" s="285">
        <f t="shared" si="44"/>
        <v>8</v>
      </c>
      <c r="AX282" s="285" t="str">
        <f t="shared" ca="1" si="45"/>
        <v>8. Ownership - Operating Costs</v>
      </c>
      <c r="AY282" s="293" t="s">
        <v>1626</v>
      </c>
      <c r="AZ282" s="285" t="s">
        <v>1646</v>
      </c>
      <c r="BA282" s="285">
        <f>$W$8</f>
        <v>2042</v>
      </c>
      <c r="BB282" s="285" t="str">
        <f t="shared" ca="1" si="48"/>
        <v>8_W264_OM_general_2042</v>
      </c>
      <c r="BC282" s="285" t="s">
        <v>574</v>
      </c>
      <c r="BD282" s="285"/>
      <c r="BE282" s="293" t="str">
        <f t="shared" si="46"/>
        <v>&gt;=0</v>
      </c>
      <c r="BF282" s="293" t="s">
        <v>84</v>
      </c>
      <c r="BG282" s="293" t="s">
        <v>84</v>
      </c>
      <c r="BH282" s="293"/>
      <c r="BI282" s="293"/>
      <c r="BJ282" s="293"/>
      <c r="BK282" s="293"/>
    </row>
    <row r="283" spans="1:63" ht="13.5" hidden="1" thickBot="1">
      <c r="A283" s="130"/>
      <c r="B283" s="189"/>
      <c r="C283" s="254"/>
      <c r="D283" s="76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c r="AA283" s="571"/>
      <c r="AB283" s="571"/>
      <c r="AC283" s="571"/>
      <c r="AD283" s="572"/>
      <c r="AE283" s="572"/>
      <c r="AF283" s="572"/>
      <c r="AG283" s="572"/>
      <c r="AH283" s="572"/>
      <c r="AI283" s="572"/>
      <c r="AJ283" s="572"/>
      <c r="AK283" s="572"/>
      <c r="AL283" s="572"/>
      <c r="AM283" s="572"/>
      <c r="AN283" s="581"/>
      <c r="AO283" s="181"/>
      <c r="AP283" s="87" t="s">
        <v>859</v>
      </c>
      <c r="AT283" s="559" t="str">
        <f t="shared" ca="1" si="49"/>
        <v>X</v>
      </c>
      <c r="AU283" s="559">
        <f t="shared" si="50"/>
        <v>264</v>
      </c>
      <c r="AV283" s="285" t="str">
        <f t="shared" ca="1" si="47"/>
        <v>X264</v>
      </c>
      <c r="AW283" s="285">
        <f t="shared" si="44"/>
        <v>8</v>
      </c>
      <c r="AX283" s="285" t="str">
        <f t="shared" ca="1" si="45"/>
        <v>8. Ownership - Operating Costs</v>
      </c>
      <c r="AY283" s="293" t="s">
        <v>1626</v>
      </c>
      <c r="AZ283" s="285" t="s">
        <v>1646</v>
      </c>
      <c r="BA283" s="285">
        <f>$X$8</f>
        <v>2043</v>
      </c>
      <c r="BB283" s="285" t="str">
        <f t="shared" ca="1" si="48"/>
        <v>8_X264_OM_general_2043</v>
      </c>
      <c r="BC283" s="285" t="s">
        <v>574</v>
      </c>
      <c r="BD283" s="285"/>
      <c r="BE283" s="293" t="str">
        <f t="shared" si="46"/>
        <v>&gt;=0</v>
      </c>
      <c r="BF283" s="293" t="s">
        <v>84</v>
      </c>
      <c r="BG283" s="293" t="s">
        <v>84</v>
      </c>
      <c r="BH283" s="293"/>
      <c r="BI283" s="293"/>
      <c r="BJ283" s="293"/>
      <c r="BK283" s="293"/>
    </row>
    <row r="284" spans="1:63" ht="13.5" hidden="1" thickBot="1">
      <c r="A284" s="130"/>
      <c r="B284" s="189"/>
      <c r="C284" s="254"/>
      <c r="D284" s="76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1"/>
      <c r="AD284" s="572"/>
      <c r="AE284" s="572"/>
      <c r="AF284" s="572"/>
      <c r="AG284" s="572"/>
      <c r="AH284" s="572"/>
      <c r="AI284" s="572"/>
      <c r="AJ284" s="572"/>
      <c r="AK284" s="572"/>
      <c r="AL284" s="572"/>
      <c r="AM284" s="572"/>
      <c r="AN284" s="581"/>
      <c r="AO284" s="181"/>
      <c r="AP284" s="87" t="s">
        <v>859</v>
      </c>
      <c r="AT284" s="559" t="str">
        <f t="shared" ca="1" si="49"/>
        <v>Y</v>
      </c>
      <c r="AU284" s="559">
        <f t="shared" si="50"/>
        <v>264</v>
      </c>
      <c r="AV284" s="285" t="str">
        <f t="shared" ca="1" si="47"/>
        <v>Y264</v>
      </c>
      <c r="AW284" s="285">
        <f t="shared" si="44"/>
        <v>8</v>
      </c>
      <c r="AX284" s="285" t="str">
        <f t="shared" ca="1" si="45"/>
        <v>8. Ownership - Operating Costs</v>
      </c>
      <c r="AY284" s="293" t="s">
        <v>1626</v>
      </c>
      <c r="AZ284" s="285" t="s">
        <v>1646</v>
      </c>
      <c r="BA284" s="285">
        <f>$Y$8</f>
        <v>2044</v>
      </c>
      <c r="BB284" s="285" t="str">
        <f t="shared" ca="1" si="48"/>
        <v>8_Y264_OM_general_2044</v>
      </c>
      <c r="BC284" s="285" t="s">
        <v>574</v>
      </c>
      <c r="BD284" s="285"/>
      <c r="BE284" s="293" t="str">
        <f t="shared" si="46"/>
        <v>&gt;=0</v>
      </c>
      <c r="BF284" s="293" t="s">
        <v>84</v>
      </c>
      <c r="BG284" s="293" t="s">
        <v>84</v>
      </c>
      <c r="BH284" s="293"/>
      <c r="BI284" s="293"/>
      <c r="BJ284" s="293"/>
      <c r="BK284" s="293"/>
    </row>
    <row r="285" spans="1:63" ht="13.5" hidden="1" thickBot="1">
      <c r="A285" s="130"/>
      <c r="B285" s="189"/>
      <c r="C285" s="254"/>
      <c r="D285" s="76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c r="AA285" s="571"/>
      <c r="AB285" s="571"/>
      <c r="AC285" s="571"/>
      <c r="AD285" s="572"/>
      <c r="AE285" s="572"/>
      <c r="AF285" s="572"/>
      <c r="AG285" s="572"/>
      <c r="AH285" s="572"/>
      <c r="AI285" s="572"/>
      <c r="AJ285" s="572"/>
      <c r="AK285" s="572"/>
      <c r="AL285" s="572"/>
      <c r="AM285" s="572"/>
      <c r="AN285" s="581"/>
      <c r="AO285" s="181"/>
      <c r="AP285" s="87" t="s">
        <v>859</v>
      </c>
      <c r="AT285" s="559" t="str">
        <f t="shared" ca="1" si="49"/>
        <v>Z</v>
      </c>
      <c r="AU285" s="559">
        <f t="shared" si="50"/>
        <v>264</v>
      </c>
      <c r="AV285" s="285" t="str">
        <f t="shared" ca="1" si="47"/>
        <v>Z264</v>
      </c>
      <c r="AW285" s="285">
        <f t="shared" si="44"/>
        <v>8</v>
      </c>
      <c r="AX285" s="285" t="str">
        <f t="shared" ca="1" si="45"/>
        <v>8. Ownership - Operating Costs</v>
      </c>
      <c r="AY285" s="293" t="s">
        <v>1626</v>
      </c>
      <c r="AZ285" s="285" t="s">
        <v>1646</v>
      </c>
      <c r="BA285" s="285">
        <f>$Z$8</f>
        <v>2045</v>
      </c>
      <c r="BB285" s="285" t="str">
        <f t="shared" ca="1" si="48"/>
        <v>8_Z264_OM_general_2045</v>
      </c>
      <c r="BC285" s="285" t="s">
        <v>574</v>
      </c>
      <c r="BD285" s="285"/>
      <c r="BE285" s="293" t="str">
        <f t="shared" si="46"/>
        <v>&gt;=0</v>
      </c>
      <c r="BF285" s="293" t="s">
        <v>84</v>
      </c>
      <c r="BG285" s="293" t="s">
        <v>84</v>
      </c>
      <c r="BH285" s="293"/>
      <c r="BI285" s="293"/>
      <c r="BJ285" s="293"/>
      <c r="BK285" s="293"/>
    </row>
    <row r="286" spans="1:63" ht="13.5" hidden="1" thickBot="1">
      <c r="A286" s="130"/>
      <c r="B286" s="189"/>
      <c r="C286" s="254"/>
      <c r="D286" s="76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c r="AA286" s="571"/>
      <c r="AB286" s="571"/>
      <c r="AC286" s="571"/>
      <c r="AD286" s="572"/>
      <c r="AE286" s="572"/>
      <c r="AF286" s="572"/>
      <c r="AG286" s="572"/>
      <c r="AH286" s="572"/>
      <c r="AI286" s="572"/>
      <c r="AJ286" s="572"/>
      <c r="AK286" s="572"/>
      <c r="AL286" s="572"/>
      <c r="AM286" s="572"/>
      <c r="AN286" s="581"/>
      <c r="AO286" s="181"/>
      <c r="AP286" s="87" t="s">
        <v>859</v>
      </c>
      <c r="AT286" s="559" t="str">
        <f t="shared" ca="1" si="49"/>
        <v>AA</v>
      </c>
      <c r="AU286" s="559">
        <f t="shared" si="50"/>
        <v>264</v>
      </c>
      <c r="AV286" s="285" t="str">
        <f t="shared" ca="1" si="47"/>
        <v>AA264</v>
      </c>
      <c r="AW286" s="285">
        <f t="shared" si="44"/>
        <v>8</v>
      </c>
      <c r="AX286" s="285" t="str">
        <f t="shared" ca="1" si="45"/>
        <v>8. Ownership - Operating Costs</v>
      </c>
      <c r="AY286" s="293" t="s">
        <v>1626</v>
      </c>
      <c r="AZ286" s="285" t="s">
        <v>1646</v>
      </c>
      <c r="BA286" s="285">
        <f>$AA$8</f>
        <v>2046</v>
      </c>
      <c r="BB286" s="285" t="str">
        <f t="shared" ca="1" si="48"/>
        <v>8_AA264_OM_general_2046</v>
      </c>
      <c r="BC286" s="285" t="s">
        <v>574</v>
      </c>
      <c r="BD286" s="285"/>
      <c r="BE286" s="293" t="str">
        <f t="shared" si="46"/>
        <v>&gt;=0</v>
      </c>
      <c r="BF286" s="293" t="s">
        <v>84</v>
      </c>
      <c r="BG286" s="293" t="s">
        <v>84</v>
      </c>
      <c r="BH286" s="293"/>
      <c r="BI286" s="293"/>
      <c r="BJ286" s="293"/>
      <c r="BK286" s="293"/>
    </row>
    <row r="287" spans="1:63" ht="13.5" hidden="1" thickBot="1">
      <c r="A287" s="130"/>
      <c r="B287" s="189"/>
      <c r="C287" s="254"/>
      <c r="D287" s="76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1"/>
      <c r="AD287" s="572"/>
      <c r="AE287" s="572"/>
      <c r="AF287" s="572"/>
      <c r="AG287" s="572"/>
      <c r="AH287" s="572"/>
      <c r="AI287" s="572"/>
      <c r="AJ287" s="572"/>
      <c r="AK287" s="572"/>
      <c r="AL287" s="572"/>
      <c r="AM287" s="572"/>
      <c r="AN287" s="581"/>
      <c r="AO287" s="181"/>
      <c r="AP287" s="87" t="s">
        <v>859</v>
      </c>
      <c r="AT287" s="559" t="str">
        <f t="shared" ca="1" si="49"/>
        <v>AB</v>
      </c>
      <c r="AU287" s="559">
        <f t="shared" si="50"/>
        <v>264</v>
      </c>
      <c r="AV287" s="285" t="str">
        <f t="shared" ca="1" si="47"/>
        <v>AB264</v>
      </c>
      <c r="AW287" s="285">
        <f t="shared" si="44"/>
        <v>8</v>
      </c>
      <c r="AX287" s="285" t="str">
        <f t="shared" ca="1" si="45"/>
        <v>8. Ownership - Operating Costs</v>
      </c>
      <c r="AY287" s="293" t="s">
        <v>1626</v>
      </c>
      <c r="AZ287" s="285" t="s">
        <v>1646</v>
      </c>
      <c r="BA287" s="285">
        <f>$AB$8</f>
        <v>2047</v>
      </c>
      <c r="BB287" s="285" t="str">
        <f t="shared" ca="1" si="48"/>
        <v>8_AB264_OM_general_2047</v>
      </c>
      <c r="BC287" s="285" t="s">
        <v>574</v>
      </c>
      <c r="BD287" s="285"/>
      <c r="BE287" s="293" t="str">
        <f t="shared" si="46"/>
        <v>&gt;=0</v>
      </c>
      <c r="BF287" s="293" t="s">
        <v>84</v>
      </c>
      <c r="BG287" s="293" t="s">
        <v>84</v>
      </c>
      <c r="BH287" s="293"/>
      <c r="BI287" s="293"/>
      <c r="BJ287" s="293"/>
      <c r="BK287" s="293"/>
    </row>
    <row r="288" spans="1:63" ht="13.5" hidden="1" thickBot="1">
      <c r="A288" s="130"/>
      <c r="B288" s="189"/>
      <c r="C288" s="254"/>
      <c r="D288" s="76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2"/>
      <c r="AE288" s="572"/>
      <c r="AF288" s="572"/>
      <c r="AG288" s="572"/>
      <c r="AH288" s="572"/>
      <c r="AI288" s="572"/>
      <c r="AJ288" s="572"/>
      <c r="AK288" s="572"/>
      <c r="AL288" s="572"/>
      <c r="AM288" s="572"/>
      <c r="AN288" s="581"/>
      <c r="AO288" s="181"/>
      <c r="AP288" s="87" t="s">
        <v>859</v>
      </c>
      <c r="AT288" s="559" t="str">
        <f t="shared" ca="1" si="49"/>
        <v>AC</v>
      </c>
      <c r="AU288" s="559">
        <f t="shared" si="50"/>
        <v>264</v>
      </c>
      <c r="AV288" s="285" t="str">
        <f t="shared" ca="1" si="47"/>
        <v>AC264</v>
      </c>
      <c r="AW288" s="285">
        <f t="shared" si="44"/>
        <v>8</v>
      </c>
      <c r="AX288" s="285" t="str">
        <f t="shared" ca="1" si="45"/>
        <v>8. Ownership - Operating Costs</v>
      </c>
      <c r="AY288" s="293" t="s">
        <v>1626</v>
      </c>
      <c r="AZ288" s="285" t="s">
        <v>1646</v>
      </c>
      <c r="BA288" s="285">
        <f>$AC$8</f>
        <v>2048</v>
      </c>
      <c r="BB288" s="285" t="str">
        <f t="shared" ca="1" si="48"/>
        <v>8_AC264_OM_general_2048</v>
      </c>
      <c r="BC288" s="285" t="s">
        <v>574</v>
      </c>
      <c r="BD288" s="285"/>
      <c r="BE288" s="293" t="str">
        <f t="shared" si="46"/>
        <v>&gt;=0</v>
      </c>
      <c r="BF288" s="293" t="s">
        <v>84</v>
      </c>
      <c r="BG288" s="293" t="s">
        <v>84</v>
      </c>
      <c r="BH288" s="293"/>
      <c r="BI288" s="293"/>
      <c r="BJ288" s="293"/>
      <c r="BK288" s="293"/>
    </row>
    <row r="289" spans="1:63" ht="13.5" hidden="1" thickBot="1">
      <c r="A289" s="130"/>
      <c r="B289" s="189"/>
      <c r="C289" s="254"/>
      <c r="D289" s="76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2"/>
      <c r="AE289" s="572"/>
      <c r="AF289" s="572"/>
      <c r="AG289" s="572"/>
      <c r="AH289" s="572"/>
      <c r="AI289" s="572"/>
      <c r="AJ289" s="572"/>
      <c r="AK289" s="572"/>
      <c r="AL289" s="572"/>
      <c r="AM289" s="572"/>
      <c r="AN289" s="581"/>
      <c r="AO289" s="181"/>
      <c r="AP289" s="87" t="s">
        <v>859</v>
      </c>
      <c r="AT289" s="559" t="str">
        <f t="shared" ca="1" si="49"/>
        <v>AD</v>
      </c>
      <c r="AU289" s="559">
        <f t="shared" si="50"/>
        <v>264</v>
      </c>
      <c r="AV289" s="285" t="str">
        <f t="shared" ca="1" si="47"/>
        <v>AD264</v>
      </c>
      <c r="AW289" s="285">
        <f t="shared" si="44"/>
        <v>8</v>
      </c>
      <c r="AX289" s="285" t="str">
        <f t="shared" ca="1" si="45"/>
        <v>8. Ownership - Operating Costs</v>
      </c>
      <c r="AY289" s="293" t="s">
        <v>1626</v>
      </c>
      <c r="AZ289" s="285" t="s">
        <v>1646</v>
      </c>
      <c r="BA289" s="285">
        <f>$AD$8</f>
        <v>2049</v>
      </c>
      <c r="BB289" s="285" t="str">
        <f t="shared" ca="1" si="48"/>
        <v>8_AD264_OM_general_2049</v>
      </c>
      <c r="BC289" s="285" t="s">
        <v>574</v>
      </c>
      <c r="BD289" s="285"/>
      <c r="BE289" s="293" t="str">
        <f t="shared" si="46"/>
        <v>&gt;=0</v>
      </c>
      <c r="BF289" s="293" t="s">
        <v>84</v>
      </c>
      <c r="BG289" s="293" t="s">
        <v>84</v>
      </c>
      <c r="BH289" s="293"/>
      <c r="BI289" s="293"/>
      <c r="BJ289" s="293"/>
      <c r="BK289" s="293"/>
    </row>
    <row r="290" spans="1:63" ht="13.5" hidden="1" thickBot="1">
      <c r="A290" s="130"/>
      <c r="B290" s="189"/>
      <c r="C290" s="254"/>
      <c r="D290" s="76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2"/>
      <c r="AE290" s="572"/>
      <c r="AF290" s="572"/>
      <c r="AG290" s="572"/>
      <c r="AH290" s="572"/>
      <c r="AI290" s="572"/>
      <c r="AJ290" s="572"/>
      <c r="AK290" s="572"/>
      <c r="AL290" s="572"/>
      <c r="AM290" s="572"/>
      <c r="AN290" s="581"/>
      <c r="AO290" s="181"/>
      <c r="AP290" s="87" t="s">
        <v>859</v>
      </c>
      <c r="AT290" s="559" t="str">
        <f t="shared" ca="1" si="49"/>
        <v>AE</v>
      </c>
      <c r="AU290" s="559">
        <f t="shared" si="50"/>
        <v>264</v>
      </c>
      <c r="AV290" s="285" t="str">
        <f t="shared" ca="1" si="47"/>
        <v>AE264</v>
      </c>
      <c r="AW290" s="285">
        <f t="shared" si="44"/>
        <v>8</v>
      </c>
      <c r="AX290" s="285" t="str">
        <f t="shared" ca="1" si="45"/>
        <v>8. Ownership - Operating Costs</v>
      </c>
      <c r="AY290" s="293" t="s">
        <v>1626</v>
      </c>
      <c r="AZ290" s="285" t="s">
        <v>1646</v>
      </c>
      <c r="BA290" s="285">
        <f>$AE$8</f>
        <v>2050</v>
      </c>
      <c r="BB290" s="285" t="str">
        <f t="shared" ca="1" si="48"/>
        <v>8_AE264_OM_general_2050</v>
      </c>
      <c r="BC290" s="285" t="s">
        <v>574</v>
      </c>
      <c r="BD290" s="285"/>
      <c r="BE290" s="293" t="str">
        <f t="shared" si="46"/>
        <v>&gt;=0</v>
      </c>
      <c r="BF290" s="293" t="s">
        <v>84</v>
      </c>
      <c r="BG290" s="293" t="s">
        <v>84</v>
      </c>
      <c r="BH290" s="293"/>
      <c r="BI290" s="293"/>
      <c r="BJ290" s="293"/>
      <c r="BK290" s="293"/>
    </row>
    <row r="291" spans="1:63" ht="13.5" hidden="1" thickBot="1">
      <c r="A291" s="130"/>
      <c r="B291" s="189"/>
      <c r="C291" s="254"/>
      <c r="D291" s="76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2"/>
      <c r="AE291" s="572"/>
      <c r="AF291" s="572"/>
      <c r="AG291" s="572"/>
      <c r="AH291" s="572"/>
      <c r="AI291" s="572"/>
      <c r="AJ291" s="572"/>
      <c r="AK291" s="572"/>
      <c r="AL291" s="572"/>
      <c r="AM291" s="572"/>
      <c r="AN291" s="581"/>
      <c r="AO291" s="181"/>
      <c r="AP291" s="87" t="s">
        <v>859</v>
      </c>
      <c r="AT291" s="559" t="str">
        <f t="shared" ca="1" si="49"/>
        <v>AF</v>
      </c>
      <c r="AU291" s="559">
        <f t="shared" si="50"/>
        <v>264</v>
      </c>
      <c r="AV291" s="285" t="str">
        <f t="shared" ca="1" si="47"/>
        <v>AF264</v>
      </c>
      <c r="AW291" s="285">
        <f t="shared" si="44"/>
        <v>8</v>
      </c>
      <c r="AX291" s="285" t="str">
        <f t="shared" ca="1" si="45"/>
        <v>8. Ownership - Operating Costs</v>
      </c>
      <c r="AY291" s="293" t="s">
        <v>1626</v>
      </c>
      <c r="AZ291" s="285" t="s">
        <v>1646</v>
      </c>
      <c r="BA291" s="285">
        <f>$AF$8</f>
        <v>2051</v>
      </c>
      <c r="BB291" s="285" t="str">
        <f t="shared" ca="1" si="48"/>
        <v>8_AF264_OM_general_2051</v>
      </c>
      <c r="BC291" s="285" t="s">
        <v>574</v>
      </c>
      <c r="BD291" s="285"/>
      <c r="BE291" s="293" t="str">
        <f t="shared" si="46"/>
        <v>&gt;=0</v>
      </c>
      <c r="BF291" s="293" t="s">
        <v>84</v>
      </c>
      <c r="BG291" s="293" t="s">
        <v>84</v>
      </c>
      <c r="BH291" s="293"/>
      <c r="BI291" s="293"/>
      <c r="BJ291" s="293"/>
      <c r="BK291" s="293"/>
    </row>
    <row r="292" spans="1:63" ht="13.5" hidden="1" thickBot="1">
      <c r="A292" s="130"/>
      <c r="B292" s="189"/>
      <c r="C292" s="254"/>
      <c r="D292" s="76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2"/>
      <c r="AE292" s="572"/>
      <c r="AF292" s="572"/>
      <c r="AG292" s="572"/>
      <c r="AH292" s="572"/>
      <c r="AI292" s="572"/>
      <c r="AJ292" s="572"/>
      <c r="AK292" s="572"/>
      <c r="AL292" s="572"/>
      <c r="AM292" s="572"/>
      <c r="AN292" s="581"/>
      <c r="AO292" s="181"/>
      <c r="AP292" s="87" t="s">
        <v>859</v>
      </c>
      <c r="AT292" s="559" t="str">
        <f t="shared" ca="1" si="49"/>
        <v>AG</v>
      </c>
      <c r="AU292" s="559">
        <f t="shared" si="50"/>
        <v>264</v>
      </c>
      <c r="AV292" s="285" t="str">
        <f t="shared" ca="1" si="47"/>
        <v>AG264</v>
      </c>
      <c r="AW292" s="285">
        <f t="shared" si="44"/>
        <v>8</v>
      </c>
      <c r="AX292" s="285" t="str">
        <f t="shared" ca="1" si="45"/>
        <v>8. Ownership - Operating Costs</v>
      </c>
      <c r="AY292" s="293" t="s">
        <v>1626</v>
      </c>
      <c r="AZ292" s="285" t="s">
        <v>1646</v>
      </c>
      <c r="BA292" s="285">
        <f>$AG$8</f>
        <v>2052</v>
      </c>
      <c r="BB292" s="285" t="str">
        <f t="shared" ca="1" si="48"/>
        <v>8_AG264_OM_general_2052</v>
      </c>
      <c r="BC292" s="285" t="s">
        <v>574</v>
      </c>
      <c r="BD292" s="285"/>
      <c r="BE292" s="293" t="str">
        <f t="shared" si="46"/>
        <v>&gt;=0</v>
      </c>
      <c r="BF292" s="293" t="s">
        <v>84</v>
      </c>
      <c r="BG292" s="293" t="s">
        <v>84</v>
      </c>
      <c r="BH292" s="293"/>
      <c r="BI292" s="293"/>
      <c r="BJ292" s="293"/>
      <c r="BK292" s="293"/>
    </row>
    <row r="293" spans="1:63" ht="13.5" hidden="1" thickBot="1">
      <c r="A293" s="130"/>
      <c r="B293" s="189"/>
      <c r="C293" s="254"/>
      <c r="D293" s="76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2"/>
      <c r="AE293" s="572"/>
      <c r="AF293" s="572"/>
      <c r="AG293" s="572"/>
      <c r="AH293" s="572"/>
      <c r="AI293" s="572"/>
      <c r="AJ293" s="572"/>
      <c r="AK293" s="572"/>
      <c r="AL293" s="572"/>
      <c r="AM293" s="572"/>
      <c r="AN293" s="581"/>
      <c r="AO293" s="181"/>
      <c r="AP293" s="87" t="s">
        <v>859</v>
      </c>
      <c r="AT293" s="559" t="str">
        <f t="shared" ca="1" si="49"/>
        <v>AH</v>
      </c>
      <c r="AU293" s="559">
        <f t="shared" si="50"/>
        <v>264</v>
      </c>
      <c r="AV293" s="285" t="str">
        <f t="shared" ca="1" si="47"/>
        <v>AH264</v>
      </c>
      <c r="AW293" s="285">
        <f t="shared" si="44"/>
        <v>8</v>
      </c>
      <c r="AX293" s="285" t="str">
        <f t="shared" ca="1" si="45"/>
        <v>8. Ownership - Operating Costs</v>
      </c>
      <c r="AY293" s="293" t="s">
        <v>1626</v>
      </c>
      <c r="AZ293" s="285" t="s">
        <v>1646</v>
      </c>
      <c r="BA293" s="285">
        <f>$AH$8</f>
        <v>2053</v>
      </c>
      <c r="BB293" s="285" t="str">
        <f t="shared" ca="1" si="48"/>
        <v>8_AH264_OM_general_2053</v>
      </c>
      <c r="BC293" s="285" t="s">
        <v>574</v>
      </c>
      <c r="BD293" s="285"/>
      <c r="BE293" s="293" t="str">
        <f t="shared" si="46"/>
        <v>&gt;=0</v>
      </c>
      <c r="BF293" s="293" t="s">
        <v>84</v>
      </c>
      <c r="BG293" s="293" t="s">
        <v>84</v>
      </c>
      <c r="BH293" s="293"/>
      <c r="BI293" s="293"/>
      <c r="BJ293" s="293"/>
      <c r="BK293" s="293"/>
    </row>
    <row r="294" spans="1:63" ht="13.5" hidden="1" thickBot="1">
      <c r="A294" s="130"/>
      <c r="B294" s="189"/>
      <c r="C294" s="254"/>
      <c r="D294" s="76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2"/>
      <c r="AE294" s="572"/>
      <c r="AF294" s="572"/>
      <c r="AG294" s="572"/>
      <c r="AH294" s="572"/>
      <c r="AI294" s="572"/>
      <c r="AJ294" s="572"/>
      <c r="AK294" s="572"/>
      <c r="AL294" s="572"/>
      <c r="AM294" s="572"/>
      <c r="AN294" s="581"/>
      <c r="AO294" s="181"/>
      <c r="AP294" s="87" t="s">
        <v>859</v>
      </c>
      <c r="AT294" s="559" t="str">
        <f t="shared" ca="1" si="49"/>
        <v>AI</v>
      </c>
      <c r="AU294" s="559">
        <f t="shared" si="50"/>
        <v>264</v>
      </c>
      <c r="AV294" s="285" t="str">
        <f t="shared" ca="1" si="47"/>
        <v>AI264</v>
      </c>
      <c r="AW294" s="285">
        <f t="shared" si="44"/>
        <v>8</v>
      </c>
      <c r="AX294" s="285" t="str">
        <f t="shared" ca="1" si="45"/>
        <v>8. Ownership - Operating Costs</v>
      </c>
      <c r="AY294" s="293" t="s">
        <v>1626</v>
      </c>
      <c r="AZ294" s="285" t="s">
        <v>1646</v>
      </c>
      <c r="BA294" s="285">
        <f>$AI$8</f>
        <v>2054</v>
      </c>
      <c r="BB294" s="285" t="str">
        <f t="shared" ca="1" si="48"/>
        <v>8_AI264_OM_general_2054</v>
      </c>
      <c r="BC294" s="285" t="s">
        <v>574</v>
      </c>
      <c r="BD294" s="285"/>
      <c r="BE294" s="293" t="str">
        <f t="shared" si="46"/>
        <v>&gt;=0</v>
      </c>
      <c r="BF294" s="293" t="s">
        <v>84</v>
      </c>
      <c r="BG294" s="293" t="s">
        <v>84</v>
      </c>
      <c r="BH294" s="293"/>
      <c r="BI294" s="293"/>
      <c r="BJ294" s="293"/>
      <c r="BK294" s="293"/>
    </row>
    <row r="295" spans="1:63" ht="13.5" hidden="1" thickBot="1">
      <c r="A295" s="130"/>
      <c r="B295" s="189"/>
      <c r="C295" s="254"/>
      <c r="D295" s="76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2"/>
      <c r="AE295" s="572"/>
      <c r="AF295" s="572"/>
      <c r="AG295" s="572"/>
      <c r="AH295" s="572"/>
      <c r="AI295" s="572"/>
      <c r="AJ295" s="572"/>
      <c r="AK295" s="572"/>
      <c r="AL295" s="572"/>
      <c r="AM295" s="572"/>
      <c r="AN295" s="581"/>
      <c r="AO295" s="181"/>
      <c r="AP295" s="87" t="s">
        <v>859</v>
      </c>
      <c r="AT295" s="559" t="str">
        <f t="shared" ca="1" si="49"/>
        <v>AJ</v>
      </c>
      <c r="AU295" s="559">
        <f t="shared" si="50"/>
        <v>264</v>
      </c>
      <c r="AV295" s="285" t="str">
        <f t="shared" ca="1" si="47"/>
        <v>AJ264</v>
      </c>
      <c r="AW295" s="285">
        <f t="shared" si="44"/>
        <v>8</v>
      </c>
      <c r="AX295" s="285" t="str">
        <f t="shared" ca="1" si="45"/>
        <v>8. Ownership - Operating Costs</v>
      </c>
      <c r="AY295" s="293" t="s">
        <v>1626</v>
      </c>
      <c r="AZ295" s="285" t="s">
        <v>1646</v>
      </c>
      <c r="BA295" s="285">
        <f>$AJ$8</f>
        <v>2055</v>
      </c>
      <c r="BB295" s="285" t="str">
        <f t="shared" ca="1" si="48"/>
        <v>8_AJ264_OM_general_2055</v>
      </c>
      <c r="BC295" s="285" t="s">
        <v>574</v>
      </c>
      <c r="BD295" s="285"/>
      <c r="BE295" s="293" t="str">
        <f t="shared" si="46"/>
        <v>&gt;=0</v>
      </c>
      <c r="BF295" s="293" t="s">
        <v>84</v>
      </c>
      <c r="BG295" s="293" t="s">
        <v>84</v>
      </c>
      <c r="BH295" s="293"/>
      <c r="BI295" s="293"/>
      <c r="BJ295" s="293"/>
      <c r="BK295" s="293"/>
    </row>
    <row r="296" spans="1:63" ht="13.5" hidden="1" thickBot="1">
      <c r="A296" s="130"/>
      <c r="B296" s="189"/>
      <c r="C296" s="254"/>
      <c r="D296" s="76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2"/>
      <c r="AE296" s="572"/>
      <c r="AF296" s="572"/>
      <c r="AG296" s="572"/>
      <c r="AH296" s="572"/>
      <c r="AI296" s="572"/>
      <c r="AJ296" s="572"/>
      <c r="AK296" s="572"/>
      <c r="AL296" s="572"/>
      <c r="AM296" s="572"/>
      <c r="AN296" s="581"/>
      <c r="AO296" s="181"/>
      <c r="AP296" s="87" t="s">
        <v>859</v>
      </c>
      <c r="AT296" s="559" t="str">
        <f t="shared" ca="1" si="49"/>
        <v>AK</v>
      </c>
      <c r="AU296" s="559">
        <f t="shared" si="50"/>
        <v>264</v>
      </c>
      <c r="AV296" s="285" t="str">
        <f t="shared" ca="1" si="47"/>
        <v>AK264</v>
      </c>
      <c r="AW296" s="285">
        <f t="shared" si="44"/>
        <v>8</v>
      </c>
      <c r="AX296" s="285" t="str">
        <f t="shared" ca="1" si="45"/>
        <v>8. Ownership - Operating Costs</v>
      </c>
      <c r="AY296" s="293" t="s">
        <v>1626</v>
      </c>
      <c r="AZ296" s="285" t="s">
        <v>1646</v>
      </c>
      <c r="BA296" s="285">
        <f>$AK$8</f>
        <v>2056</v>
      </c>
      <c r="BB296" s="285" t="str">
        <f t="shared" ca="1" si="48"/>
        <v>8_AK264_OM_general_2056</v>
      </c>
      <c r="BC296" s="285" t="s">
        <v>574</v>
      </c>
      <c r="BD296" s="285"/>
      <c r="BE296" s="293" t="str">
        <f t="shared" si="46"/>
        <v>&gt;=0</v>
      </c>
      <c r="BF296" s="293" t="s">
        <v>84</v>
      </c>
      <c r="BG296" s="293" t="s">
        <v>84</v>
      </c>
      <c r="BH296" s="293"/>
      <c r="BI296" s="293"/>
      <c r="BJ296" s="293"/>
      <c r="BK296" s="293"/>
    </row>
    <row r="297" spans="1:63" ht="13.5" hidden="1" thickBot="1">
      <c r="A297" s="130"/>
      <c r="B297" s="189"/>
      <c r="C297" s="254"/>
      <c r="D297" s="76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2"/>
      <c r="AE297" s="572"/>
      <c r="AF297" s="572"/>
      <c r="AG297" s="572"/>
      <c r="AH297" s="572"/>
      <c r="AI297" s="572"/>
      <c r="AJ297" s="572"/>
      <c r="AK297" s="572"/>
      <c r="AL297" s="572"/>
      <c r="AM297" s="572"/>
      <c r="AN297" s="581"/>
      <c r="AO297" s="181"/>
      <c r="AP297" s="87" t="s">
        <v>859</v>
      </c>
      <c r="AT297" s="559" t="str">
        <f t="shared" ca="1" si="49"/>
        <v>AL</v>
      </c>
      <c r="AU297" s="559">
        <f t="shared" si="50"/>
        <v>264</v>
      </c>
      <c r="AV297" s="285" t="str">
        <f t="shared" ca="1" si="47"/>
        <v>AL264</v>
      </c>
      <c r="AW297" s="285">
        <f t="shared" si="44"/>
        <v>8</v>
      </c>
      <c r="AX297" s="285" t="str">
        <f t="shared" ca="1" si="45"/>
        <v>8. Ownership - Operating Costs</v>
      </c>
      <c r="AY297" s="293" t="s">
        <v>1626</v>
      </c>
      <c r="AZ297" s="285" t="s">
        <v>1646</v>
      </c>
      <c r="BA297" s="285">
        <f>$AL$8</f>
        <v>2057</v>
      </c>
      <c r="BB297" s="285" t="str">
        <f t="shared" ca="1" si="48"/>
        <v>8_AL264_OM_general_2057</v>
      </c>
      <c r="BC297" s="285" t="s">
        <v>574</v>
      </c>
      <c r="BD297" s="285"/>
      <c r="BE297" s="293" t="str">
        <f t="shared" si="46"/>
        <v>&gt;=0</v>
      </c>
      <c r="BF297" s="293" t="s">
        <v>84</v>
      </c>
      <c r="BG297" s="293" t="s">
        <v>84</v>
      </c>
      <c r="BH297" s="293"/>
      <c r="BI297" s="293"/>
      <c r="BJ297" s="293"/>
      <c r="BK297" s="293"/>
    </row>
    <row r="298" spans="1:63" ht="13.5" hidden="1" thickBot="1">
      <c r="A298" s="130"/>
      <c r="B298" s="189"/>
      <c r="C298" s="254"/>
      <c r="D298" s="76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2"/>
      <c r="AE298" s="572"/>
      <c r="AF298" s="572"/>
      <c r="AG298" s="572"/>
      <c r="AH298" s="572"/>
      <c r="AI298" s="572"/>
      <c r="AJ298" s="572"/>
      <c r="AK298" s="572"/>
      <c r="AL298" s="572"/>
      <c r="AM298" s="572"/>
      <c r="AN298" s="581"/>
      <c r="AO298" s="181"/>
      <c r="AP298" s="87" t="s">
        <v>859</v>
      </c>
      <c r="AT298" s="559" t="str">
        <f t="shared" ca="1" si="49"/>
        <v>AM</v>
      </c>
      <c r="AU298" s="559">
        <f t="shared" si="50"/>
        <v>264</v>
      </c>
      <c r="AV298" s="285" t="str">
        <f t="shared" ca="1" si="47"/>
        <v>AM264</v>
      </c>
      <c r="AW298" s="285">
        <f t="shared" si="44"/>
        <v>8</v>
      </c>
      <c r="AX298" s="285" t="str">
        <f t="shared" ca="1" si="45"/>
        <v>8. Ownership - Operating Costs</v>
      </c>
      <c r="AY298" s="293" t="s">
        <v>1626</v>
      </c>
      <c r="AZ298" s="285" t="s">
        <v>1646</v>
      </c>
      <c r="BA298" s="285">
        <f>$AM$8</f>
        <v>2058</v>
      </c>
      <c r="BB298" s="285" t="str">
        <f t="shared" ca="1" si="48"/>
        <v>8_AM264_OM_general_2058</v>
      </c>
      <c r="BC298" s="285" t="s">
        <v>574</v>
      </c>
      <c r="BD298" s="285"/>
      <c r="BE298" s="293" t="str">
        <f t="shared" si="46"/>
        <v>&gt;=0</v>
      </c>
      <c r="BF298" s="293" t="s">
        <v>84</v>
      </c>
      <c r="BG298" s="293" t="s">
        <v>84</v>
      </c>
      <c r="BH298" s="293"/>
      <c r="BI298" s="293"/>
      <c r="BJ298" s="293"/>
      <c r="BK298" s="293"/>
    </row>
    <row r="299" spans="1:63" ht="13.5" hidden="1" thickBot="1">
      <c r="A299" s="130"/>
      <c r="B299" s="189"/>
      <c r="C299" s="254"/>
      <c r="D299" s="76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2"/>
      <c r="AE299" s="572"/>
      <c r="AF299" s="572"/>
      <c r="AG299" s="572"/>
      <c r="AH299" s="572"/>
      <c r="AI299" s="572"/>
      <c r="AJ299" s="572"/>
      <c r="AK299" s="572"/>
      <c r="AL299" s="572"/>
      <c r="AM299" s="572"/>
      <c r="AN299" s="581"/>
      <c r="AO299" s="181"/>
      <c r="AP299" s="574" t="s">
        <v>859</v>
      </c>
      <c r="AQ299" s="574"/>
      <c r="AR299" s="574"/>
      <c r="AS299" s="574"/>
      <c r="AT299" s="575" t="str">
        <f t="shared" ca="1" si="49"/>
        <v>AN</v>
      </c>
      <c r="AU299" s="575">
        <f t="shared" si="50"/>
        <v>264</v>
      </c>
      <c r="AV299" s="484" t="str">
        <f t="shared" ca="1" si="47"/>
        <v>AN264</v>
      </c>
      <c r="AW299" s="484">
        <f t="shared" si="44"/>
        <v>8</v>
      </c>
      <c r="AX299" s="484" t="str">
        <f t="shared" ca="1" si="45"/>
        <v>8. Ownership - Operating Costs</v>
      </c>
      <c r="AY299" s="492" t="s">
        <v>1626</v>
      </c>
      <c r="AZ299" s="484" t="s">
        <v>1646</v>
      </c>
      <c r="BA299" s="484" t="s">
        <v>1572</v>
      </c>
      <c r="BB299" s="484" t="str">
        <f t="shared" ca="1" si="48"/>
        <v>8_AN264_OM_general_Additional_Info</v>
      </c>
      <c r="BC299" s="492" t="s">
        <v>255</v>
      </c>
      <c r="BD299" s="492">
        <v>100</v>
      </c>
      <c r="BE299" s="492"/>
      <c r="BF299" s="492" t="s">
        <v>84</v>
      </c>
      <c r="BG299" s="492" t="s">
        <v>84</v>
      </c>
      <c r="BH299" s="293"/>
      <c r="BI299" s="293"/>
      <c r="BJ299" s="293"/>
      <c r="BK299" s="293"/>
    </row>
    <row r="300" spans="1:63" ht="13.5" thickBot="1">
      <c r="A300" s="130">
        <f>+A264+1</f>
        <v>13</v>
      </c>
      <c r="B300" s="189"/>
      <c r="C300" s="254" t="s">
        <v>1647</v>
      </c>
      <c r="D300" s="761" t="s">
        <v>935</v>
      </c>
      <c r="E300" s="544"/>
      <c r="F300" s="544"/>
      <c r="G300" s="544"/>
      <c r="H300" s="544"/>
      <c r="I300" s="544"/>
      <c r="J300" s="544"/>
      <c r="K300" s="544"/>
      <c r="L300" s="544"/>
      <c r="M300" s="544"/>
      <c r="N300" s="544"/>
      <c r="O300" s="544"/>
      <c r="P300" s="544"/>
      <c r="Q300" s="544"/>
      <c r="R300" s="544"/>
      <c r="S300" s="544"/>
      <c r="T300" s="544"/>
      <c r="U300" s="544"/>
      <c r="V300" s="544"/>
      <c r="W300" s="544"/>
      <c r="X300" s="544"/>
      <c r="Y300" s="544"/>
      <c r="Z300" s="544"/>
      <c r="AA300" s="544"/>
      <c r="AB300" s="544"/>
      <c r="AC300" s="544"/>
      <c r="AD300" s="545"/>
      <c r="AE300" s="545"/>
      <c r="AF300" s="545"/>
      <c r="AG300" s="545"/>
      <c r="AH300" s="545"/>
      <c r="AI300" s="545"/>
      <c r="AJ300" s="545"/>
      <c r="AK300" s="545"/>
      <c r="AL300" s="545"/>
      <c r="AM300" s="545"/>
      <c r="AN300" s="371"/>
      <c r="AO300" s="181"/>
      <c r="AR300" s="87" t="s">
        <v>40</v>
      </c>
      <c r="AS300" s="87" t="str">
        <f ca="1">SUBSTITUTE(CELL("address",E300),"$","")</f>
        <v>E300</v>
      </c>
      <c r="AT300" s="386" t="str">
        <f ca="1">CHAR(CODE(AS300))</f>
        <v>E</v>
      </c>
      <c r="AU300" s="386">
        <f>ROW(AS300)</f>
        <v>300</v>
      </c>
      <c r="AV300" s="285" t="str">
        <f ca="1">CONCATENATE(AT300&amp;AU300)</f>
        <v>E300</v>
      </c>
      <c r="AW300" s="285">
        <f t="shared" ref="AW300:AW335" si="51">$AW$5</f>
        <v>8</v>
      </c>
      <c r="AX300" s="285" t="str">
        <f t="shared" ref="AX300:AX335" ca="1" si="52">MID(CELL("filename",AW300),FIND("]",CELL("filename",AW300))+1,256)</f>
        <v>8. Ownership - Operating Costs</v>
      </c>
      <c r="AY300" s="293" t="s">
        <v>1626</v>
      </c>
      <c r="AZ300" s="285" t="s">
        <v>1648</v>
      </c>
      <c r="BA300" s="285">
        <f>$E$8</f>
        <v>2024</v>
      </c>
      <c r="BB300" s="285" t="str">
        <f ca="1">AW300&amp;"_"&amp;AV300&amp;"_"&amp;AZ300&amp;"_"&amp;BA300</f>
        <v>8_E300_Transmission_electric_to_point_of_delivery_POD_2024</v>
      </c>
      <c r="BC300" s="285" t="s">
        <v>574</v>
      </c>
      <c r="BD300" s="285"/>
      <c r="BE300" s="293" t="str">
        <f t="shared" si="46"/>
        <v>&gt;=0</v>
      </c>
      <c r="BF300" s="293" t="s">
        <v>84</v>
      </c>
      <c r="BG300" s="293" t="s">
        <v>84</v>
      </c>
      <c r="BH300" s="293"/>
      <c r="BI300" s="293"/>
      <c r="BJ300" s="293"/>
      <c r="BK300" s="293"/>
    </row>
    <row r="301" spans="1:63" ht="13.5" hidden="1" thickBot="1">
      <c r="A301" s="130"/>
      <c r="B301" s="189"/>
      <c r="C301" s="254"/>
      <c r="D301" s="76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2"/>
      <c r="AE301" s="572"/>
      <c r="AF301" s="572"/>
      <c r="AG301" s="572"/>
      <c r="AH301" s="572"/>
      <c r="AI301" s="572"/>
      <c r="AJ301" s="572"/>
      <c r="AK301" s="572"/>
      <c r="AL301" s="572"/>
      <c r="AM301" s="572"/>
      <c r="AN301" s="581"/>
      <c r="AO301" s="181"/>
      <c r="AP301" s="87" t="s">
        <v>859</v>
      </c>
      <c r="AT301" s="559" t="str">
        <f ca="1">IF(AT300="Z","AA",IF(LEN(AT300)=1,CHAR(CODE(AT300)+1),IF(RIGHT(AT300,1)="Z",CHAR(CODE(LEFT(AT300,1))+1),LEFT(AT300,1))&amp;CHAR(65+MOD(CODE(RIGHT(AT300,1))+1-65,26))))</f>
        <v>F</v>
      </c>
      <c r="AU301" s="559">
        <f>AU300</f>
        <v>300</v>
      </c>
      <c r="AV301" s="285" t="str">
        <f t="shared" ref="AV301:AV335" ca="1" si="53">CONCATENATE(AT301&amp;AU301)</f>
        <v>F300</v>
      </c>
      <c r="AW301" s="285">
        <f t="shared" si="51"/>
        <v>8</v>
      </c>
      <c r="AX301" s="285" t="str">
        <f t="shared" ca="1" si="52"/>
        <v>8. Ownership - Operating Costs</v>
      </c>
      <c r="AY301" s="293" t="s">
        <v>1626</v>
      </c>
      <c r="AZ301" s="285" t="s">
        <v>1648</v>
      </c>
      <c r="BA301" s="285">
        <f>$F$8</f>
        <v>2025</v>
      </c>
      <c r="BB301" s="285" t="str">
        <f t="shared" ref="BB301:BB335" ca="1" si="54">AW301&amp;"_"&amp;AV301&amp;"_"&amp;AZ301&amp;"_"&amp;BA301</f>
        <v>8_F300_Transmission_electric_to_point_of_delivery_POD_2025</v>
      </c>
      <c r="BC301" s="285" t="s">
        <v>574</v>
      </c>
      <c r="BD301" s="285"/>
      <c r="BE301" s="293" t="str">
        <f t="shared" si="46"/>
        <v>&gt;=0</v>
      </c>
      <c r="BF301" s="293" t="s">
        <v>84</v>
      </c>
      <c r="BG301" s="293" t="s">
        <v>84</v>
      </c>
      <c r="BH301" s="293"/>
      <c r="BI301" s="293"/>
      <c r="BJ301" s="293"/>
      <c r="BK301" s="293"/>
    </row>
    <row r="302" spans="1:63" ht="13.5" hidden="1" thickBot="1">
      <c r="A302" s="130"/>
      <c r="B302" s="189"/>
      <c r="C302" s="254"/>
      <c r="D302" s="76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2"/>
      <c r="AE302" s="572"/>
      <c r="AF302" s="572"/>
      <c r="AG302" s="572"/>
      <c r="AH302" s="572"/>
      <c r="AI302" s="572"/>
      <c r="AJ302" s="572"/>
      <c r="AK302" s="572"/>
      <c r="AL302" s="572"/>
      <c r="AM302" s="572"/>
      <c r="AN302" s="581"/>
      <c r="AO302" s="181"/>
      <c r="AP302" s="87" t="s">
        <v>859</v>
      </c>
      <c r="AT302" s="559" t="str">
        <f t="shared" ref="AT302:AT335" ca="1" si="55">IF(AT301="Z","AA",IF(LEN(AT301)=1,CHAR(CODE(AT301)+1),IF(RIGHT(AT301,1)="Z",CHAR(CODE(LEFT(AT301,1))+1),LEFT(AT301,1))&amp;CHAR(65+MOD(CODE(RIGHT(AT301,1))+1-65,26))))</f>
        <v>G</v>
      </c>
      <c r="AU302" s="559">
        <f t="shared" ref="AU302:AU335" si="56">AU301</f>
        <v>300</v>
      </c>
      <c r="AV302" s="285" t="str">
        <f t="shared" ca="1" si="53"/>
        <v>G300</v>
      </c>
      <c r="AW302" s="285">
        <f t="shared" si="51"/>
        <v>8</v>
      </c>
      <c r="AX302" s="285" t="str">
        <f t="shared" ca="1" si="52"/>
        <v>8. Ownership - Operating Costs</v>
      </c>
      <c r="AY302" s="293" t="s">
        <v>1626</v>
      </c>
      <c r="AZ302" s="285" t="s">
        <v>1648</v>
      </c>
      <c r="BA302" s="285">
        <f>$G$8</f>
        <v>2026</v>
      </c>
      <c r="BB302" s="285" t="str">
        <f t="shared" ca="1" si="54"/>
        <v>8_G300_Transmission_electric_to_point_of_delivery_POD_2026</v>
      </c>
      <c r="BC302" s="285" t="s">
        <v>574</v>
      </c>
      <c r="BD302" s="285"/>
      <c r="BE302" s="293" t="str">
        <f t="shared" si="46"/>
        <v>&gt;=0</v>
      </c>
      <c r="BF302" s="293" t="s">
        <v>84</v>
      </c>
      <c r="BG302" s="293" t="s">
        <v>84</v>
      </c>
      <c r="BH302" s="293"/>
      <c r="BI302" s="293"/>
      <c r="BJ302" s="293"/>
      <c r="BK302" s="293"/>
    </row>
    <row r="303" spans="1:63" ht="13.5" hidden="1" thickBot="1">
      <c r="A303" s="130"/>
      <c r="B303" s="189"/>
      <c r="C303" s="254"/>
      <c r="D303" s="76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2"/>
      <c r="AE303" s="572"/>
      <c r="AF303" s="572"/>
      <c r="AG303" s="572"/>
      <c r="AH303" s="572"/>
      <c r="AI303" s="572"/>
      <c r="AJ303" s="572"/>
      <c r="AK303" s="572"/>
      <c r="AL303" s="572"/>
      <c r="AM303" s="572"/>
      <c r="AN303" s="581"/>
      <c r="AO303" s="181"/>
      <c r="AP303" s="87" t="s">
        <v>859</v>
      </c>
      <c r="AT303" s="559" t="str">
        <f t="shared" ca="1" si="55"/>
        <v>H</v>
      </c>
      <c r="AU303" s="559">
        <f t="shared" si="56"/>
        <v>300</v>
      </c>
      <c r="AV303" s="285" t="str">
        <f t="shared" ca="1" si="53"/>
        <v>H300</v>
      </c>
      <c r="AW303" s="285">
        <f t="shared" si="51"/>
        <v>8</v>
      </c>
      <c r="AX303" s="285" t="str">
        <f t="shared" ca="1" si="52"/>
        <v>8. Ownership - Operating Costs</v>
      </c>
      <c r="AY303" s="293" t="s">
        <v>1626</v>
      </c>
      <c r="AZ303" s="285" t="s">
        <v>1648</v>
      </c>
      <c r="BA303" s="285">
        <f>$H$8</f>
        <v>2027</v>
      </c>
      <c r="BB303" s="285" t="str">
        <f t="shared" ca="1" si="54"/>
        <v>8_H300_Transmission_electric_to_point_of_delivery_POD_2027</v>
      </c>
      <c r="BC303" s="285" t="s">
        <v>574</v>
      </c>
      <c r="BD303" s="285"/>
      <c r="BE303" s="293" t="str">
        <f t="shared" si="46"/>
        <v>&gt;=0</v>
      </c>
      <c r="BF303" s="293" t="s">
        <v>84</v>
      </c>
      <c r="BG303" s="293" t="s">
        <v>84</v>
      </c>
      <c r="BH303" s="293"/>
      <c r="BI303" s="293"/>
      <c r="BJ303" s="293"/>
      <c r="BK303" s="293"/>
    </row>
    <row r="304" spans="1:63" ht="13.5" hidden="1" thickBot="1">
      <c r="A304" s="130"/>
      <c r="B304" s="189"/>
      <c r="C304" s="254"/>
      <c r="D304" s="76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2"/>
      <c r="AE304" s="572"/>
      <c r="AF304" s="572"/>
      <c r="AG304" s="572"/>
      <c r="AH304" s="572"/>
      <c r="AI304" s="572"/>
      <c r="AJ304" s="572"/>
      <c r="AK304" s="572"/>
      <c r="AL304" s="572"/>
      <c r="AM304" s="572"/>
      <c r="AN304" s="581"/>
      <c r="AO304" s="181"/>
      <c r="AP304" s="87" t="s">
        <v>859</v>
      </c>
      <c r="AT304" s="559" t="str">
        <f t="shared" ca="1" si="55"/>
        <v>I</v>
      </c>
      <c r="AU304" s="559">
        <f t="shared" si="56"/>
        <v>300</v>
      </c>
      <c r="AV304" s="285" t="str">
        <f t="shared" ca="1" si="53"/>
        <v>I300</v>
      </c>
      <c r="AW304" s="285">
        <f t="shared" si="51"/>
        <v>8</v>
      </c>
      <c r="AX304" s="285" t="str">
        <f t="shared" ca="1" si="52"/>
        <v>8. Ownership - Operating Costs</v>
      </c>
      <c r="AY304" s="293" t="s">
        <v>1626</v>
      </c>
      <c r="AZ304" s="285" t="s">
        <v>1648</v>
      </c>
      <c r="BA304" s="285">
        <f>$I$8</f>
        <v>2028</v>
      </c>
      <c r="BB304" s="285" t="str">
        <f t="shared" ca="1" si="54"/>
        <v>8_I300_Transmission_electric_to_point_of_delivery_POD_2028</v>
      </c>
      <c r="BC304" s="285" t="s">
        <v>574</v>
      </c>
      <c r="BD304" s="285"/>
      <c r="BE304" s="293" t="str">
        <f t="shared" si="46"/>
        <v>&gt;=0</v>
      </c>
      <c r="BF304" s="293" t="s">
        <v>84</v>
      </c>
      <c r="BG304" s="293" t="s">
        <v>84</v>
      </c>
      <c r="BH304" s="293"/>
      <c r="BI304" s="293"/>
      <c r="BJ304" s="293"/>
      <c r="BK304" s="293"/>
    </row>
    <row r="305" spans="1:63" ht="13.5" hidden="1" thickBot="1">
      <c r="A305" s="130"/>
      <c r="B305" s="189"/>
      <c r="C305" s="254"/>
      <c r="D305" s="76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2"/>
      <c r="AE305" s="572"/>
      <c r="AF305" s="572"/>
      <c r="AG305" s="572"/>
      <c r="AH305" s="572"/>
      <c r="AI305" s="572"/>
      <c r="AJ305" s="572"/>
      <c r="AK305" s="572"/>
      <c r="AL305" s="572"/>
      <c r="AM305" s="572"/>
      <c r="AN305" s="581"/>
      <c r="AO305" s="181"/>
      <c r="AP305" s="87" t="s">
        <v>859</v>
      </c>
      <c r="AT305" s="559" t="str">
        <f t="shared" ca="1" si="55"/>
        <v>J</v>
      </c>
      <c r="AU305" s="559">
        <f t="shared" si="56"/>
        <v>300</v>
      </c>
      <c r="AV305" s="285" t="str">
        <f t="shared" ca="1" si="53"/>
        <v>J300</v>
      </c>
      <c r="AW305" s="285">
        <f t="shared" si="51"/>
        <v>8</v>
      </c>
      <c r="AX305" s="285" t="str">
        <f t="shared" ca="1" si="52"/>
        <v>8. Ownership - Operating Costs</v>
      </c>
      <c r="AY305" s="293" t="s">
        <v>1626</v>
      </c>
      <c r="AZ305" s="285" t="s">
        <v>1648</v>
      </c>
      <c r="BA305" s="285">
        <f>$J$8</f>
        <v>2029</v>
      </c>
      <c r="BB305" s="285" t="str">
        <f t="shared" ca="1" si="54"/>
        <v>8_J300_Transmission_electric_to_point_of_delivery_POD_2029</v>
      </c>
      <c r="BC305" s="285" t="s">
        <v>574</v>
      </c>
      <c r="BD305" s="285"/>
      <c r="BE305" s="293" t="str">
        <f t="shared" si="46"/>
        <v>&gt;=0</v>
      </c>
      <c r="BF305" s="293" t="s">
        <v>84</v>
      </c>
      <c r="BG305" s="293" t="s">
        <v>84</v>
      </c>
      <c r="BH305" s="293"/>
      <c r="BI305" s="293"/>
      <c r="BJ305" s="293"/>
      <c r="BK305" s="293"/>
    </row>
    <row r="306" spans="1:63" ht="13.5" hidden="1" thickBot="1">
      <c r="A306" s="130"/>
      <c r="B306" s="189"/>
      <c r="C306" s="254"/>
      <c r="D306" s="76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2"/>
      <c r="AE306" s="572"/>
      <c r="AF306" s="572"/>
      <c r="AG306" s="572"/>
      <c r="AH306" s="572"/>
      <c r="AI306" s="572"/>
      <c r="AJ306" s="572"/>
      <c r="AK306" s="572"/>
      <c r="AL306" s="572"/>
      <c r="AM306" s="572"/>
      <c r="AN306" s="581"/>
      <c r="AO306" s="181"/>
      <c r="AP306" s="87" t="s">
        <v>859</v>
      </c>
      <c r="AT306" s="559" t="str">
        <f t="shared" ca="1" si="55"/>
        <v>K</v>
      </c>
      <c r="AU306" s="559">
        <f t="shared" si="56"/>
        <v>300</v>
      </c>
      <c r="AV306" s="285" t="str">
        <f t="shared" ca="1" si="53"/>
        <v>K300</v>
      </c>
      <c r="AW306" s="285">
        <f t="shared" si="51"/>
        <v>8</v>
      </c>
      <c r="AX306" s="285" t="str">
        <f t="shared" ca="1" si="52"/>
        <v>8. Ownership - Operating Costs</v>
      </c>
      <c r="AY306" s="293" t="s">
        <v>1626</v>
      </c>
      <c r="AZ306" s="285" t="s">
        <v>1648</v>
      </c>
      <c r="BA306" s="285">
        <f>$K$8</f>
        <v>2030</v>
      </c>
      <c r="BB306" s="285" t="str">
        <f t="shared" ca="1" si="54"/>
        <v>8_K300_Transmission_electric_to_point_of_delivery_POD_2030</v>
      </c>
      <c r="BC306" s="285" t="s">
        <v>574</v>
      </c>
      <c r="BD306" s="285"/>
      <c r="BE306" s="293" t="str">
        <f t="shared" si="46"/>
        <v>&gt;=0</v>
      </c>
      <c r="BF306" s="293" t="s">
        <v>84</v>
      </c>
      <c r="BG306" s="293" t="s">
        <v>84</v>
      </c>
      <c r="BH306" s="293"/>
      <c r="BI306" s="293"/>
      <c r="BJ306" s="293"/>
      <c r="BK306" s="293"/>
    </row>
    <row r="307" spans="1:63" ht="13.5" hidden="1" thickBot="1">
      <c r="A307" s="130"/>
      <c r="B307" s="189"/>
      <c r="C307" s="254"/>
      <c r="D307" s="76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2"/>
      <c r="AE307" s="572"/>
      <c r="AF307" s="572"/>
      <c r="AG307" s="572"/>
      <c r="AH307" s="572"/>
      <c r="AI307" s="572"/>
      <c r="AJ307" s="572"/>
      <c r="AK307" s="572"/>
      <c r="AL307" s="572"/>
      <c r="AM307" s="572"/>
      <c r="AN307" s="581"/>
      <c r="AO307" s="181"/>
      <c r="AP307" s="87" t="s">
        <v>859</v>
      </c>
      <c r="AT307" s="559" t="str">
        <f t="shared" ca="1" si="55"/>
        <v>L</v>
      </c>
      <c r="AU307" s="559">
        <f t="shared" si="56"/>
        <v>300</v>
      </c>
      <c r="AV307" s="285" t="str">
        <f t="shared" ca="1" si="53"/>
        <v>L300</v>
      </c>
      <c r="AW307" s="285">
        <f t="shared" si="51"/>
        <v>8</v>
      </c>
      <c r="AX307" s="285" t="str">
        <f t="shared" ca="1" si="52"/>
        <v>8. Ownership - Operating Costs</v>
      </c>
      <c r="AY307" s="293" t="s">
        <v>1626</v>
      </c>
      <c r="AZ307" s="285" t="s">
        <v>1648</v>
      </c>
      <c r="BA307" s="285">
        <f>$L$8</f>
        <v>2031</v>
      </c>
      <c r="BB307" s="285" t="str">
        <f t="shared" ca="1" si="54"/>
        <v>8_L300_Transmission_electric_to_point_of_delivery_POD_2031</v>
      </c>
      <c r="BC307" s="285" t="s">
        <v>574</v>
      </c>
      <c r="BD307" s="285"/>
      <c r="BE307" s="293" t="str">
        <f t="shared" si="46"/>
        <v>&gt;=0</v>
      </c>
      <c r="BF307" s="293" t="s">
        <v>84</v>
      </c>
      <c r="BG307" s="293" t="s">
        <v>84</v>
      </c>
      <c r="BH307" s="293"/>
      <c r="BI307" s="293"/>
      <c r="BJ307" s="293"/>
      <c r="BK307" s="293"/>
    </row>
    <row r="308" spans="1:63" ht="13.5" hidden="1" thickBot="1">
      <c r="A308" s="130"/>
      <c r="B308" s="189"/>
      <c r="C308" s="254"/>
      <c r="D308" s="76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2"/>
      <c r="AE308" s="572"/>
      <c r="AF308" s="572"/>
      <c r="AG308" s="572"/>
      <c r="AH308" s="572"/>
      <c r="AI308" s="572"/>
      <c r="AJ308" s="572"/>
      <c r="AK308" s="572"/>
      <c r="AL308" s="572"/>
      <c r="AM308" s="572"/>
      <c r="AN308" s="581"/>
      <c r="AO308" s="181"/>
      <c r="AP308" s="87" t="s">
        <v>859</v>
      </c>
      <c r="AT308" s="559" t="str">
        <f t="shared" ca="1" si="55"/>
        <v>M</v>
      </c>
      <c r="AU308" s="559">
        <f t="shared" si="56"/>
        <v>300</v>
      </c>
      <c r="AV308" s="285" t="str">
        <f t="shared" ca="1" si="53"/>
        <v>M300</v>
      </c>
      <c r="AW308" s="285">
        <f t="shared" si="51"/>
        <v>8</v>
      </c>
      <c r="AX308" s="285" t="str">
        <f t="shared" ca="1" si="52"/>
        <v>8. Ownership - Operating Costs</v>
      </c>
      <c r="AY308" s="293" t="s">
        <v>1626</v>
      </c>
      <c r="AZ308" s="285" t="s">
        <v>1648</v>
      </c>
      <c r="BA308" s="285">
        <f>$M$8</f>
        <v>2032</v>
      </c>
      <c r="BB308" s="285" t="str">
        <f t="shared" ca="1" si="54"/>
        <v>8_M300_Transmission_electric_to_point_of_delivery_POD_2032</v>
      </c>
      <c r="BC308" s="285" t="s">
        <v>574</v>
      </c>
      <c r="BD308" s="285"/>
      <c r="BE308" s="293" t="str">
        <f t="shared" si="46"/>
        <v>&gt;=0</v>
      </c>
      <c r="BF308" s="293" t="s">
        <v>84</v>
      </c>
      <c r="BG308" s="293" t="s">
        <v>84</v>
      </c>
      <c r="BH308" s="293"/>
      <c r="BI308" s="293"/>
      <c r="BJ308" s="293"/>
      <c r="BK308" s="293"/>
    </row>
    <row r="309" spans="1:63" ht="13.5" hidden="1" thickBot="1">
      <c r="A309" s="130"/>
      <c r="B309" s="189"/>
      <c r="C309" s="254"/>
      <c r="D309" s="76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2"/>
      <c r="AE309" s="572"/>
      <c r="AF309" s="572"/>
      <c r="AG309" s="572"/>
      <c r="AH309" s="572"/>
      <c r="AI309" s="572"/>
      <c r="AJ309" s="572"/>
      <c r="AK309" s="572"/>
      <c r="AL309" s="572"/>
      <c r="AM309" s="572"/>
      <c r="AN309" s="581"/>
      <c r="AO309" s="181"/>
      <c r="AP309" s="87" t="s">
        <v>859</v>
      </c>
      <c r="AT309" s="559" t="str">
        <f t="shared" ca="1" si="55"/>
        <v>N</v>
      </c>
      <c r="AU309" s="559">
        <f t="shared" si="56"/>
        <v>300</v>
      </c>
      <c r="AV309" s="285" t="str">
        <f t="shared" ca="1" si="53"/>
        <v>N300</v>
      </c>
      <c r="AW309" s="285">
        <f t="shared" si="51"/>
        <v>8</v>
      </c>
      <c r="AX309" s="285" t="str">
        <f t="shared" ca="1" si="52"/>
        <v>8. Ownership - Operating Costs</v>
      </c>
      <c r="AY309" s="293" t="s">
        <v>1626</v>
      </c>
      <c r="AZ309" s="285" t="s">
        <v>1648</v>
      </c>
      <c r="BA309" s="285">
        <f>$N$8</f>
        <v>2033</v>
      </c>
      <c r="BB309" s="285" t="str">
        <f t="shared" ca="1" si="54"/>
        <v>8_N300_Transmission_electric_to_point_of_delivery_POD_2033</v>
      </c>
      <c r="BC309" s="285" t="s">
        <v>574</v>
      </c>
      <c r="BD309" s="285"/>
      <c r="BE309" s="293" t="str">
        <f t="shared" si="46"/>
        <v>&gt;=0</v>
      </c>
      <c r="BF309" s="293" t="s">
        <v>84</v>
      </c>
      <c r="BG309" s="293" t="s">
        <v>84</v>
      </c>
      <c r="BH309" s="293"/>
      <c r="BI309" s="293"/>
      <c r="BJ309" s="293"/>
      <c r="BK309" s="293"/>
    </row>
    <row r="310" spans="1:63" ht="13.5" hidden="1" thickBot="1">
      <c r="A310" s="130"/>
      <c r="B310" s="189"/>
      <c r="C310" s="254"/>
      <c r="D310" s="76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2"/>
      <c r="AE310" s="572"/>
      <c r="AF310" s="572"/>
      <c r="AG310" s="572"/>
      <c r="AH310" s="572"/>
      <c r="AI310" s="572"/>
      <c r="AJ310" s="572"/>
      <c r="AK310" s="572"/>
      <c r="AL310" s="572"/>
      <c r="AM310" s="572"/>
      <c r="AN310" s="581"/>
      <c r="AO310" s="181"/>
      <c r="AP310" s="87" t="s">
        <v>859</v>
      </c>
      <c r="AT310" s="559" t="str">
        <f t="shared" ca="1" si="55"/>
        <v>O</v>
      </c>
      <c r="AU310" s="559">
        <f t="shared" si="56"/>
        <v>300</v>
      </c>
      <c r="AV310" s="285" t="str">
        <f t="shared" ca="1" si="53"/>
        <v>O300</v>
      </c>
      <c r="AW310" s="285">
        <f t="shared" si="51"/>
        <v>8</v>
      </c>
      <c r="AX310" s="285" t="str">
        <f t="shared" ca="1" si="52"/>
        <v>8. Ownership - Operating Costs</v>
      </c>
      <c r="AY310" s="293" t="s">
        <v>1626</v>
      </c>
      <c r="AZ310" s="285" t="s">
        <v>1648</v>
      </c>
      <c r="BA310" s="285">
        <f>$O$8</f>
        <v>2034</v>
      </c>
      <c r="BB310" s="285" t="str">
        <f t="shared" ca="1" si="54"/>
        <v>8_O300_Transmission_electric_to_point_of_delivery_POD_2034</v>
      </c>
      <c r="BC310" s="285" t="s">
        <v>574</v>
      </c>
      <c r="BD310" s="285"/>
      <c r="BE310" s="293" t="str">
        <f t="shared" si="46"/>
        <v>&gt;=0</v>
      </c>
      <c r="BF310" s="293" t="s">
        <v>84</v>
      </c>
      <c r="BG310" s="293" t="s">
        <v>84</v>
      </c>
      <c r="BH310" s="293"/>
      <c r="BI310" s="293"/>
      <c r="BJ310" s="293"/>
      <c r="BK310" s="293"/>
    </row>
    <row r="311" spans="1:63" ht="13.5" hidden="1" thickBot="1">
      <c r="A311" s="130"/>
      <c r="B311" s="189"/>
      <c r="C311" s="254"/>
      <c r="D311" s="76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2"/>
      <c r="AE311" s="572"/>
      <c r="AF311" s="572"/>
      <c r="AG311" s="572"/>
      <c r="AH311" s="572"/>
      <c r="AI311" s="572"/>
      <c r="AJ311" s="572"/>
      <c r="AK311" s="572"/>
      <c r="AL311" s="572"/>
      <c r="AM311" s="572"/>
      <c r="AN311" s="581"/>
      <c r="AO311" s="181"/>
      <c r="AP311" s="87" t="s">
        <v>859</v>
      </c>
      <c r="AT311" s="559" t="str">
        <f t="shared" ca="1" si="55"/>
        <v>P</v>
      </c>
      <c r="AU311" s="559">
        <f t="shared" si="56"/>
        <v>300</v>
      </c>
      <c r="AV311" s="285" t="str">
        <f t="shared" ca="1" si="53"/>
        <v>P300</v>
      </c>
      <c r="AW311" s="285">
        <f t="shared" si="51"/>
        <v>8</v>
      </c>
      <c r="AX311" s="285" t="str">
        <f t="shared" ca="1" si="52"/>
        <v>8. Ownership - Operating Costs</v>
      </c>
      <c r="AY311" s="293" t="s">
        <v>1626</v>
      </c>
      <c r="AZ311" s="285" t="s">
        <v>1648</v>
      </c>
      <c r="BA311" s="285">
        <f>$P$8</f>
        <v>2035</v>
      </c>
      <c r="BB311" s="285" t="str">
        <f t="shared" ca="1" si="54"/>
        <v>8_P300_Transmission_electric_to_point_of_delivery_POD_2035</v>
      </c>
      <c r="BC311" s="285" t="s">
        <v>574</v>
      </c>
      <c r="BD311" s="285"/>
      <c r="BE311" s="293" t="str">
        <f t="shared" si="46"/>
        <v>&gt;=0</v>
      </c>
      <c r="BF311" s="293" t="s">
        <v>84</v>
      </c>
      <c r="BG311" s="293" t="s">
        <v>84</v>
      </c>
      <c r="BH311" s="293"/>
      <c r="BI311" s="293"/>
      <c r="BJ311" s="293"/>
      <c r="BK311" s="293"/>
    </row>
    <row r="312" spans="1:63" ht="13.5" hidden="1" thickBot="1">
      <c r="A312" s="130"/>
      <c r="B312" s="189"/>
      <c r="C312" s="254"/>
      <c r="D312" s="76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2"/>
      <c r="AE312" s="572"/>
      <c r="AF312" s="572"/>
      <c r="AG312" s="572"/>
      <c r="AH312" s="572"/>
      <c r="AI312" s="572"/>
      <c r="AJ312" s="572"/>
      <c r="AK312" s="572"/>
      <c r="AL312" s="572"/>
      <c r="AM312" s="572"/>
      <c r="AN312" s="581"/>
      <c r="AO312" s="181"/>
      <c r="AP312" s="87" t="s">
        <v>859</v>
      </c>
      <c r="AT312" s="559" t="str">
        <f t="shared" ca="1" si="55"/>
        <v>Q</v>
      </c>
      <c r="AU312" s="559">
        <f t="shared" si="56"/>
        <v>300</v>
      </c>
      <c r="AV312" s="285" t="str">
        <f t="shared" ca="1" si="53"/>
        <v>Q300</v>
      </c>
      <c r="AW312" s="285">
        <f t="shared" si="51"/>
        <v>8</v>
      </c>
      <c r="AX312" s="285" t="str">
        <f t="shared" ca="1" si="52"/>
        <v>8. Ownership - Operating Costs</v>
      </c>
      <c r="AY312" s="293" t="s">
        <v>1626</v>
      </c>
      <c r="AZ312" s="285" t="s">
        <v>1648</v>
      </c>
      <c r="BA312" s="285">
        <f>$Q$8</f>
        <v>2036</v>
      </c>
      <c r="BB312" s="285" t="str">
        <f t="shared" ca="1" si="54"/>
        <v>8_Q300_Transmission_electric_to_point_of_delivery_POD_2036</v>
      </c>
      <c r="BC312" s="285" t="s">
        <v>574</v>
      </c>
      <c r="BD312" s="285"/>
      <c r="BE312" s="293" t="str">
        <f t="shared" si="46"/>
        <v>&gt;=0</v>
      </c>
      <c r="BF312" s="293" t="s">
        <v>84</v>
      </c>
      <c r="BG312" s="293" t="s">
        <v>84</v>
      </c>
      <c r="BH312" s="293"/>
      <c r="BI312" s="293"/>
      <c r="BJ312" s="293"/>
      <c r="BK312" s="293"/>
    </row>
    <row r="313" spans="1:63" ht="13.5" hidden="1" thickBot="1">
      <c r="A313" s="130"/>
      <c r="B313" s="189"/>
      <c r="C313" s="254"/>
      <c r="D313" s="76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2"/>
      <c r="AE313" s="572"/>
      <c r="AF313" s="572"/>
      <c r="AG313" s="572"/>
      <c r="AH313" s="572"/>
      <c r="AI313" s="572"/>
      <c r="AJ313" s="572"/>
      <c r="AK313" s="572"/>
      <c r="AL313" s="572"/>
      <c r="AM313" s="572"/>
      <c r="AN313" s="581"/>
      <c r="AO313" s="181"/>
      <c r="AP313" s="87" t="s">
        <v>859</v>
      </c>
      <c r="AT313" s="559" t="str">
        <f t="shared" ca="1" si="55"/>
        <v>R</v>
      </c>
      <c r="AU313" s="559">
        <f t="shared" si="56"/>
        <v>300</v>
      </c>
      <c r="AV313" s="285" t="str">
        <f t="shared" ca="1" si="53"/>
        <v>R300</v>
      </c>
      <c r="AW313" s="285">
        <f t="shared" si="51"/>
        <v>8</v>
      </c>
      <c r="AX313" s="285" t="str">
        <f t="shared" ca="1" si="52"/>
        <v>8. Ownership - Operating Costs</v>
      </c>
      <c r="AY313" s="293" t="s">
        <v>1626</v>
      </c>
      <c r="AZ313" s="285" t="s">
        <v>1648</v>
      </c>
      <c r="BA313" s="285">
        <f>$R$8</f>
        <v>2037</v>
      </c>
      <c r="BB313" s="285" t="str">
        <f t="shared" ca="1" si="54"/>
        <v>8_R300_Transmission_electric_to_point_of_delivery_POD_2037</v>
      </c>
      <c r="BC313" s="285" t="s">
        <v>574</v>
      </c>
      <c r="BD313" s="285"/>
      <c r="BE313" s="293" t="str">
        <f t="shared" si="46"/>
        <v>&gt;=0</v>
      </c>
      <c r="BF313" s="293" t="s">
        <v>84</v>
      </c>
      <c r="BG313" s="293" t="s">
        <v>84</v>
      </c>
      <c r="BH313" s="293"/>
      <c r="BI313" s="293"/>
      <c r="BJ313" s="293"/>
      <c r="BK313" s="293"/>
    </row>
    <row r="314" spans="1:63" ht="13.5" hidden="1" thickBot="1">
      <c r="A314" s="130"/>
      <c r="B314" s="189"/>
      <c r="C314" s="254"/>
      <c r="D314" s="76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2"/>
      <c r="AE314" s="572"/>
      <c r="AF314" s="572"/>
      <c r="AG314" s="572"/>
      <c r="AH314" s="572"/>
      <c r="AI314" s="572"/>
      <c r="AJ314" s="572"/>
      <c r="AK314" s="572"/>
      <c r="AL314" s="572"/>
      <c r="AM314" s="572"/>
      <c r="AN314" s="581"/>
      <c r="AO314" s="181"/>
      <c r="AP314" s="87" t="s">
        <v>859</v>
      </c>
      <c r="AT314" s="559" t="str">
        <f t="shared" ca="1" si="55"/>
        <v>S</v>
      </c>
      <c r="AU314" s="559">
        <f t="shared" si="56"/>
        <v>300</v>
      </c>
      <c r="AV314" s="285" t="str">
        <f t="shared" ca="1" si="53"/>
        <v>S300</v>
      </c>
      <c r="AW314" s="285">
        <f t="shared" si="51"/>
        <v>8</v>
      </c>
      <c r="AX314" s="285" t="str">
        <f t="shared" ca="1" si="52"/>
        <v>8. Ownership - Operating Costs</v>
      </c>
      <c r="AY314" s="293" t="s">
        <v>1626</v>
      </c>
      <c r="AZ314" s="285" t="s">
        <v>1648</v>
      </c>
      <c r="BA314" s="285">
        <f>$S$8</f>
        <v>2038</v>
      </c>
      <c r="BB314" s="285" t="str">
        <f t="shared" ca="1" si="54"/>
        <v>8_S300_Transmission_electric_to_point_of_delivery_POD_2038</v>
      </c>
      <c r="BC314" s="285" t="s">
        <v>574</v>
      </c>
      <c r="BD314" s="285"/>
      <c r="BE314" s="293" t="str">
        <f t="shared" si="46"/>
        <v>&gt;=0</v>
      </c>
      <c r="BF314" s="293" t="s">
        <v>84</v>
      </c>
      <c r="BG314" s="293" t="s">
        <v>84</v>
      </c>
      <c r="BH314" s="293"/>
      <c r="BI314" s="293"/>
      <c r="BJ314" s="293"/>
      <c r="BK314" s="293"/>
    </row>
    <row r="315" spans="1:63" ht="13.5" hidden="1" thickBot="1">
      <c r="A315" s="130"/>
      <c r="B315" s="189"/>
      <c r="C315" s="254"/>
      <c r="D315" s="76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2"/>
      <c r="AE315" s="572"/>
      <c r="AF315" s="572"/>
      <c r="AG315" s="572"/>
      <c r="AH315" s="572"/>
      <c r="AI315" s="572"/>
      <c r="AJ315" s="572"/>
      <c r="AK315" s="572"/>
      <c r="AL315" s="572"/>
      <c r="AM315" s="572"/>
      <c r="AN315" s="581"/>
      <c r="AO315" s="181"/>
      <c r="AP315" s="87" t="s">
        <v>859</v>
      </c>
      <c r="AT315" s="559" t="str">
        <f t="shared" ca="1" si="55"/>
        <v>T</v>
      </c>
      <c r="AU315" s="559">
        <f t="shared" si="56"/>
        <v>300</v>
      </c>
      <c r="AV315" s="285" t="str">
        <f t="shared" ca="1" si="53"/>
        <v>T300</v>
      </c>
      <c r="AW315" s="285">
        <f t="shared" si="51"/>
        <v>8</v>
      </c>
      <c r="AX315" s="285" t="str">
        <f t="shared" ca="1" si="52"/>
        <v>8. Ownership - Operating Costs</v>
      </c>
      <c r="AY315" s="293" t="s">
        <v>1626</v>
      </c>
      <c r="AZ315" s="285" t="s">
        <v>1648</v>
      </c>
      <c r="BA315" s="285">
        <f>$T$8</f>
        <v>2039</v>
      </c>
      <c r="BB315" s="285" t="str">
        <f t="shared" ca="1" si="54"/>
        <v>8_T300_Transmission_electric_to_point_of_delivery_POD_2039</v>
      </c>
      <c r="BC315" s="285" t="s">
        <v>574</v>
      </c>
      <c r="BD315" s="285"/>
      <c r="BE315" s="293" t="str">
        <f t="shared" si="46"/>
        <v>&gt;=0</v>
      </c>
      <c r="BF315" s="293" t="s">
        <v>84</v>
      </c>
      <c r="BG315" s="293" t="s">
        <v>84</v>
      </c>
      <c r="BH315" s="293"/>
      <c r="BI315" s="293"/>
      <c r="BJ315" s="293"/>
      <c r="BK315" s="293"/>
    </row>
    <row r="316" spans="1:63" ht="13.5" hidden="1" thickBot="1">
      <c r="A316" s="130"/>
      <c r="B316" s="189"/>
      <c r="C316" s="254"/>
      <c r="D316" s="76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2"/>
      <c r="AE316" s="572"/>
      <c r="AF316" s="572"/>
      <c r="AG316" s="572"/>
      <c r="AH316" s="572"/>
      <c r="AI316" s="572"/>
      <c r="AJ316" s="572"/>
      <c r="AK316" s="572"/>
      <c r="AL316" s="572"/>
      <c r="AM316" s="572"/>
      <c r="AN316" s="581"/>
      <c r="AO316" s="181"/>
      <c r="AP316" s="87" t="s">
        <v>859</v>
      </c>
      <c r="AT316" s="559" t="str">
        <f t="shared" ca="1" si="55"/>
        <v>U</v>
      </c>
      <c r="AU316" s="559">
        <f t="shared" si="56"/>
        <v>300</v>
      </c>
      <c r="AV316" s="285" t="str">
        <f t="shared" ca="1" si="53"/>
        <v>U300</v>
      </c>
      <c r="AW316" s="285">
        <f t="shared" si="51"/>
        <v>8</v>
      </c>
      <c r="AX316" s="285" t="str">
        <f t="shared" ca="1" si="52"/>
        <v>8. Ownership - Operating Costs</v>
      </c>
      <c r="AY316" s="293" t="s">
        <v>1626</v>
      </c>
      <c r="AZ316" s="285" t="s">
        <v>1648</v>
      </c>
      <c r="BA316" s="285">
        <f>$U$8</f>
        <v>2040</v>
      </c>
      <c r="BB316" s="285" t="str">
        <f t="shared" ca="1" si="54"/>
        <v>8_U300_Transmission_electric_to_point_of_delivery_POD_2040</v>
      </c>
      <c r="BC316" s="285" t="s">
        <v>574</v>
      </c>
      <c r="BD316" s="285"/>
      <c r="BE316" s="293" t="str">
        <f t="shared" si="46"/>
        <v>&gt;=0</v>
      </c>
      <c r="BF316" s="293" t="s">
        <v>84</v>
      </c>
      <c r="BG316" s="293" t="s">
        <v>84</v>
      </c>
      <c r="BH316" s="293"/>
      <c r="BI316" s="293"/>
      <c r="BJ316" s="293"/>
      <c r="BK316" s="293"/>
    </row>
    <row r="317" spans="1:63" ht="13.5" hidden="1" thickBot="1">
      <c r="A317" s="130"/>
      <c r="B317" s="189"/>
      <c r="C317" s="254"/>
      <c r="D317" s="76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2"/>
      <c r="AE317" s="572"/>
      <c r="AF317" s="572"/>
      <c r="AG317" s="572"/>
      <c r="AH317" s="572"/>
      <c r="AI317" s="572"/>
      <c r="AJ317" s="572"/>
      <c r="AK317" s="572"/>
      <c r="AL317" s="572"/>
      <c r="AM317" s="572"/>
      <c r="AN317" s="581"/>
      <c r="AO317" s="181"/>
      <c r="AP317" s="87" t="s">
        <v>859</v>
      </c>
      <c r="AT317" s="559" t="str">
        <f t="shared" ca="1" si="55"/>
        <v>V</v>
      </c>
      <c r="AU317" s="559">
        <f t="shared" si="56"/>
        <v>300</v>
      </c>
      <c r="AV317" s="285" t="str">
        <f t="shared" ca="1" si="53"/>
        <v>V300</v>
      </c>
      <c r="AW317" s="285">
        <f t="shared" si="51"/>
        <v>8</v>
      </c>
      <c r="AX317" s="285" t="str">
        <f t="shared" ca="1" si="52"/>
        <v>8. Ownership - Operating Costs</v>
      </c>
      <c r="AY317" s="293" t="s">
        <v>1626</v>
      </c>
      <c r="AZ317" s="285" t="s">
        <v>1648</v>
      </c>
      <c r="BA317" s="285">
        <f>$V$8</f>
        <v>2041</v>
      </c>
      <c r="BB317" s="285" t="str">
        <f t="shared" ca="1" si="54"/>
        <v>8_V300_Transmission_electric_to_point_of_delivery_POD_2041</v>
      </c>
      <c r="BC317" s="285" t="s">
        <v>574</v>
      </c>
      <c r="BD317" s="285"/>
      <c r="BE317" s="293" t="str">
        <f t="shared" si="46"/>
        <v>&gt;=0</v>
      </c>
      <c r="BF317" s="293" t="s">
        <v>84</v>
      </c>
      <c r="BG317" s="293" t="s">
        <v>84</v>
      </c>
      <c r="BH317" s="293"/>
      <c r="BI317" s="293"/>
      <c r="BJ317" s="293"/>
      <c r="BK317" s="293"/>
    </row>
    <row r="318" spans="1:63" ht="13.5" hidden="1" thickBot="1">
      <c r="A318" s="130"/>
      <c r="B318" s="189"/>
      <c r="C318" s="254"/>
      <c r="D318" s="76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2"/>
      <c r="AE318" s="572"/>
      <c r="AF318" s="572"/>
      <c r="AG318" s="572"/>
      <c r="AH318" s="572"/>
      <c r="AI318" s="572"/>
      <c r="AJ318" s="572"/>
      <c r="AK318" s="572"/>
      <c r="AL318" s="572"/>
      <c r="AM318" s="572"/>
      <c r="AN318" s="581"/>
      <c r="AO318" s="181"/>
      <c r="AP318" s="87" t="s">
        <v>859</v>
      </c>
      <c r="AT318" s="559" t="str">
        <f t="shared" ca="1" si="55"/>
        <v>W</v>
      </c>
      <c r="AU318" s="559">
        <f t="shared" si="56"/>
        <v>300</v>
      </c>
      <c r="AV318" s="285" t="str">
        <f t="shared" ca="1" si="53"/>
        <v>W300</v>
      </c>
      <c r="AW318" s="285">
        <f t="shared" si="51"/>
        <v>8</v>
      </c>
      <c r="AX318" s="285" t="str">
        <f t="shared" ca="1" si="52"/>
        <v>8. Ownership - Operating Costs</v>
      </c>
      <c r="AY318" s="293" t="s">
        <v>1626</v>
      </c>
      <c r="AZ318" s="285" t="s">
        <v>1648</v>
      </c>
      <c r="BA318" s="285">
        <f>$W$8</f>
        <v>2042</v>
      </c>
      <c r="BB318" s="285" t="str">
        <f t="shared" ca="1" si="54"/>
        <v>8_W300_Transmission_electric_to_point_of_delivery_POD_2042</v>
      </c>
      <c r="BC318" s="285" t="s">
        <v>574</v>
      </c>
      <c r="BD318" s="285"/>
      <c r="BE318" s="293" t="str">
        <f t="shared" si="46"/>
        <v>&gt;=0</v>
      </c>
      <c r="BF318" s="293" t="s">
        <v>84</v>
      </c>
      <c r="BG318" s="293" t="s">
        <v>84</v>
      </c>
      <c r="BH318" s="293"/>
      <c r="BI318" s="293"/>
      <c r="BJ318" s="293"/>
      <c r="BK318" s="293"/>
    </row>
    <row r="319" spans="1:63" ht="13.5" hidden="1" thickBot="1">
      <c r="A319" s="130"/>
      <c r="B319" s="189"/>
      <c r="C319" s="254"/>
      <c r="D319" s="76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2"/>
      <c r="AE319" s="572"/>
      <c r="AF319" s="572"/>
      <c r="AG319" s="572"/>
      <c r="AH319" s="572"/>
      <c r="AI319" s="572"/>
      <c r="AJ319" s="572"/>
      <c r="AK319" s="572"/>
      <c r="AL319" s="572"/>
      <c r="AM319" s="572"/>
      <c r="AN319" s="581"/>
      <c r="AO319" s="181"/>
      <c r="AP319" s="87" t="s">
        <v>859</v>
      </c>
      <c r="AT319" s="559" t="str">
        <f t="shared" ca="1" si="55"/>
        <v>X</v>
      </c>
      <c r="AU319" s="559">
        <f t="shared" si="56"/>
        <v>300</v>
      </c>
      <c r="AV319" s="285" t="str">
        <f t="shared" ca="1" si="53"/>
        <v>X300</v>
      </c>
      <c r="AW319" s="285">
        <f t="shared" si="51"/>
        <v>8</v>
      </c>
      <c r="AX319" s="285" t="str">
        <f t="shared" ca="1" si="52"/>
        <v>8. Ownership - Operating Costs</v>
      </c>
      <c r="AY319" s="293" t="s">
        <v>1626</v>
      </c>
      <c r="AZ319" s="285" t="s">
        <v>1648</v>
      </c>
      <c r="BA319" s="285">
        <f>$X$8</f>
        <v>2043</v>
      </c>
      <c r="BB319" s="285" t="str">
        <f t="shared" ca="1" si="54"/>
        <v>8_X300_Transmission_electric_to_point_of_delivery_POD_2043</v>
      </c>
      <c r="BC319" s="285" t="s">
        <v>574</v>
      </c>
      <c r="BD319" s="285"/>
      <c r="BE319" s="293" t="str">
        <f t="shared" si="46"/>
        <v>&gt;=0</v>
      </c>
      <c r="BF319" s="293" t="s">
        <v>84</v>
      </c>
      <c r="BG319" s="293" t="s">
        <v>84</v>
      </c>
      <c r="BH319" s="293"/>
      <c r="BI319" s="293"/>
      <c r="BJ319" s="293"/>
      <c r="BK319" s="293"/>
    </row>
    <row r="320" spans="1:63" ht="13.5" hidden="1" thickBot="1">
      <c r="A320" s="130"/>
      <c r="B320" s="189"/>
      <c r="C320" s="254"/>
      <c r="D320" s="76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2"/>
      <c r="AE320" s="572"/>
      <c r="AF320" s="572"/>
      <c r="AG320" s="572"/>
      <c r="AH320" s="572"/>
      <c r="AI320" s="572"/>
      <c r="AJ320" s="572"/>
      <c r="AK320" s="572"/>
      <c r="AL320" s="572"/>
      <c r="AM320" s="572"/>
      <c r="AN320" s="581"/>
      <c r="AO320" s="181"/>
      <c r="AP320" s="87" t="s">
        <v>859</v>
      </c>
      <c r="AT320" s="559" t="str">
        <f t="shared" ca="1" si="55"/>
        <v>Y</v>
      </c>
      <c r="AU320" s="559">
        <f t="shared" si="56"/>
        <v>300</v>
      </c>
      <c r="AV320" s="285" t="str">
        <f t="shared" ca="1" si="53"/>
        <v>Y300</v>
      </c>
      <c r="AW320" s="285">
        <f t="shared" si="51"/>
        <v>8</v>
      </c>
      <c r="AX320" s="285" t="str">
        <f t="shared" ca="1" si="52"/>
        <v>8. Ownership - Operating Costs</v>
      </c>
      <c r="AY320" s="293" t="s">
        <v>1626</v>
      </c>
      <c r="AZ320" s="285" t="s">
        <v>1648</v>
      </c>
      <c r="BA320" s="285">
        <f>$Y$8</f>
        <v>2044</v>
      </c>
      <c r="BB320" s="285" t="str">
        <f t="shared" ca="1" si="54"/>
        <v>8_Y300_Transmission_electric_to_point_of_delivery_POD_2044</v>
      </c>
      <c r="BC320" s="285" t="s">
        <v>574</v>
      </c>
      <c r="BD320" s="285"/>
      <c r="BE320" s="293" t="str">
        <f t="shared" si="46"/>
        <v>&gt;=0</v>
      </c>
      <c r="BF320" s="293" t="s">
        <v>84</v>
      </c>
      <c r="BG320" s="293" t="s">
        <v>84</v>
      </c>
      <c r="BH320" s="293"/>
      <c r="BI320" s="293"/>
      <c r="BJ320" s="293"/>
      <c r="BK320" s="293"/>
    </row>
    <row r="321" spans="1:63" ht="13.5" hidden="1" thickBot="1">
      <c r="A321" s="130"/>
      <c r="B321" s="189"/>
      <c r="C321" s="254"/>
      <c r="D321" s="76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2"/>
      <c r="AE321" s="572"/>
      <c r="AF321" s="572"/>
      <c r="AG321" s="572"/>
      <c r="AH321" s="572"/>
      <c r="AI321" s="572"/>
      <c r="AJ321" s="572"/>
      <c r="AK321" s="572"/>
      <c r="AL321" s="572"/>
      <c r="AM321" s="572"/>
      <c r="AN321" s="581"/>
      <c r="AO321" s="181"/>
      <c r="AP321" s="87" t="s">
        <v>859</v>
      </c>
      <c r="AT321" s="559" t="str">
        <f t="shared" ca="1" si="55"/>
        <v>Z</v>
      </c>
      <c r="AU321" s="559">
        <f t="shared" si="56"/>
        <v>300</v>
      </c>
      <c r="AV321" s="285" t="str">
        <f t="shared" ca="1" si="53"/>
        <v>Z300</v>
      </c>
      <c r="AW321" s="285">
        <f t="shared" si="51"/>
        <v>8</v>
      </c>
      <c r="AX321" s="285" t="str">
        <f t="shared" ca="1" si="52"/>
        <v>8. Ownership - Operating Costs</v>
      </c>
      <c r="AY321" s="293" t="s">
        <v>1626</v>
      </c>
      <c r="AZ321" s="285" t="s">
        <v>1648</v>
      </c>
      <c r="BA321" s="285">
        <f>$Z$8</f>
        <v>2045</v>
      </c>
      <c r="BB321" s="285" t="str">
        <f t="shared" ca="1" si="54"/>
        <v>8_Z300_Transmission_electric_to_point_of_delivery_POD_2045</v>
      </c>
      <c r="BC321" s="285" t="s">
        <v>574</v>
      </c>
      <c r="BD321" s="285"/>
      <c r="BE321" s="293" t="str">
        <f t="shared" si="46"/>
        <v>&gt;=0</v>
      </c>
      <c r="BF321" s="293" t="s">
        <v>84</v>
      </c>
      <c r="BG321" s="293" t="s">
        <v>84</v>
      </c>
      <c r="BH321" s="293"/>
      <c r="BI321" s="293"/>
      <c r="BJ321" s="293"/>
      <c r="BK321" s="293"/>
    </row>
    <row r="322" spans="1:63" ht="13.5" hidden="1" thickBot="1">
      <c r="A322" s="130"/>
      <c r="B322" s="189"/>
      <c r="C322" s="254"/>
      <c r="D322" s="76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2"/>
      <c r="AE322" s="572"/>
      <c r="AF322" s="572"/>
      <c r="AG322" s="572"/>
      <c r="AH322" s="572"/>
      <c r="AI322" s="572"/>
      <c r="AJ322" s="572"/>
      <c r="AK322" s="572"/>
      <c r="AL322" s="572"/>
      <c r="AM322" s="572"/>
      <c r="AN322" s="581"/>
      <c r="AO322" s="181"/>
      <c r="AP322" s="87" t="s">
        <v>859</v>
      </c>
      <c r="AT322" s="559" t="str">
        <f t="shared" ca="1" si="55"/>
        <v>AA</v>
      </c>
      <c r="AU322" s="559">
        <f t="shared" si="56"/>
        <v>300</v>
      </c>
      <c r="AV322" s="285" t="str">
        <f t="shared" ca="1" si="53"/>
        <v>AA300</v>
      </c>
      <c r="AW322" s="285">
        <f t="shared" si="51"/>
        <v>8</v>
      </c>
      <c r="AX322" s="285" t="str">
        <f t="shared" ca="1" si="52"/>
        <v>8. Ownership - Operating Costs</v>
      </c>
      <c r="AY322" s="293" t="s">
        <v>1626</v>
      </c>
      <c r="AZ322" s="285" t="s">
        <v>1648</v>
      </c>
      <c r="BA322" s="285">
        <f>$AA$8</f>
        <v>2046</v>
      </c>
      <c r="BB322" s="285" t="str">
        <f t="shared" ca="1" si="54"/>
        <v>8_AA300_Transmission_electric_to_point_of_delivery_POD_2046</v>
      </c>
      <c r="BC322" s="285" t="s">
        <v>574</v>
      </c>
      <c r="BD322" s="285"/>
      <c r="BE322" s="293" t="str">
        <f t="shared" si="46"/>
        <v>&gt;=0</v>
      </c>
      <c r="BF322" s="293" t="s">
        <v>84</v>
      </c>
      <c r="BG322" s="293" t="s">
        <v>84</v>
      </c>
      <c r="BH322" s="293"/>
      <c r="BI322" s="293"/>
      <c r="BJ322" s="293"/>
      <c r="BK322" s="293"/>
    </row>
    <row r="323" spans="1:63" ht="13.5" hidden="1" thickBot="1">
      <c r="A323" s="130"/>
      <c r="B323" s="189"/>
      <c r="C323" s="254"/>
      <c r="D323" s="76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2"/>
      <c r="AE323" s="572"/>
      <c r="AF323" s="572"/>
      <c r="AG323" s="572"/>
      <c r="AH323" s="572"/>
      <c r="AI323" s="572"/>
      <c r="AJ323" s="572"/>
      <c r="AK323" s="572"/>
      <c r="AL323" s="572"/>
      <c r="AM323" s="572"/>
      <c r="AN323" s="581"/>
      <c r="AO323" s="181"/>
      <c r="AP323" s="87" t="s">
        <v>859</v>
      </c>
      <c r="AT323" s="559" t="str">
        <f t="shared" ca="1" si="55"/>
        <v>AB</v>
      </c>
      <c r="AU323" s="559">
        <f t="shared" si="56"/>
        <v>300</v>
      </c>
      <c r="AV323" s="285" t="str">
        <f t="shared" ca="1" si="53"/>
        <v>AB300</v>
      </c>
      <c r="AW323" s="285">
        <f t="shared" si="51"/>
        <v>8</v>
      </c>
      <c r="AX323" s="285" t="str">
        <f t="shared" ca="1" si="52"/>
        <v>8. Ownership - Operating Costs</v>
      </c>
      <c r="AY323" s="293" t="s">
        <v>1626</v>
      </c>
      <c r="AZ323" s="285" t="s">
        <v>1648</v>
      </c>
      <c r="BA323" s="285">
        <f>$AB$8</f>
        <v>2047</v>
      </c>
      <c r="BB323" s="285" t="str">
        <f t="shared" ca="1" si="54"/>
        <v>8_AB300_Transmission_electric_to_point_of_delivery_POD_2047</v>
      </c>
      <c r="BC323" s="285" t="s">
        <v>574</v>
      </c>
      <c r="BD323" s="285"/>
      <c r="BE323" s="293" t="str">
        <f t="shared" si="46"/>
        <v>&gt;=0</v>
      </c>
      <c r="BF323" s="293" t="s">
        <v>84</v>
      </c>
      <c r="BG323" s="293" t="s">
        <v>84</v>
      </c>
      <c r="BH323" s="293"/>
      <c r="BI323" s="293"/>
      <c r="BJ323" s="293"/>
      <c r="BK323" s="293"/>
    </row>
    <row r="324" spans="1:63" ht="13.5" hidden="1" thickBot="1">
      <c r="A324" s="130"/>
      <c r="B324" s="189"/>
      <c r="C324" s="254"/>
      <c r="D324" s="76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2"/>
      <c r="AE324" s="572"/>
      <c r="AF324" s="572"/>
      <c r="AG324" s="572"/>
      <c r="AH324" s="572"/>
      <c r="AI324" s="572"/>
      <c r="AJ324" s="572"/>
      <c r="AK324" s="572"/>
      <c r="AL324" s="572"/>
      <c r="AM324" s="572"/>
      <c r="AN324" s="581"/>
      <c r="AO324" s="181"/>
      <c r="AP324" s="87" t="s">
        <v>859</v>
      </c>
      <c r="AT324" s="559" t="str">
        <f t="shared" ca="1" si="55"/>
        <v>AC</v>
      </c>
      <c r="AU324" s="559">
        <f t="shared" si="56"/>
        <v>300</v>
      </c>
      <c r="AV324" s="285" t="str">
        <f t="shared" ca="1" si="53"/>
        <v>AC300</v>
      </c>
      <c r="AW324" s="285">
        <f t="shared" si="51"/>
        <v>8</v>
      </c>
      <c r="AX324" s="285" t="str">
        <f t="shared" ca="1" si="52"/>
        <v>8. Ownership - Operating Costs</v>
      </c>
      <c r="AY324" s="293" t="s">
        <v>1626</v>
      </c>
      <c r="AZ324" s="285" t="s">
        <v>1648</v>
      </c>
      <c r="BA324" s="285">
        <f>$AC$8</f>
        <v>2048</v>
      </c>
      <c r="BB324" s="285" t="str">
        <f t="shared" ca="1" si="54"/>
        <v>8_AC300_Transmission_electric_to_point_of_delivery_POD_2048</v>
      </c>
      <c r="BC324" s="285" t="s">
        <v>574</v>
      </c>
      <c r="BD324" s="285"/>
      <c r="BE324" s="293" t="str">
        <f t="shared" si="46"/>
        <v>&gt;=0</v>
      </c>
      <c r="BF324" s="293" t="s">
        <v>84</v>
      </c>
      <c r="BG324" s="293" t="s">
        <v>84</v>
      </c>
      <c r="BH324" s="293"/>
      <c r="BI324" s="293"/>
      <c r="BJ324" s="293"/>
      <c r="BK324" s="293"/>
    </row>
    <row r="325" spans="1:63" ht="13.5" hidden="1" thickBot="1">
      <c r="A325" s="130"/>
      <c r="B325" s="189"/>
      <c r="C325" s="254"/>
      <c r="D325" s="76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2"/>
      <c r="AE325" s="572"/>
      <c r="AF325" s="572"/>
      <c r="AG325" s="572"/>
      <c r="AH325" s="572"/>
      <c r="AI325" s="572"/>
      <c r="AJ325" s="572"/>
      <c r="AK325" s="572"/>
      <c r="AL325" s="572"/>
      <c r="AM325" s="572"/>
      <c r="AN325" s="581"/>
      <c r="AO325" s="181"/>
      <c r="AP325" s="87" t="s">
        <v>859</v>
      </c>
      <c r="AT325" s="559" t="str">
        <f t="shared" ca="1" si="55"/>
        <v>AD</v>
      </c>
      <c r="AU325" s="559">
        <f t="shared" si="56"/>
        <v>300</v>
      </c>
      <c r="AV325" s="285" t="str">
        <f t="shared" ca="1" si="53"/>
        <v>AD300</v>
      </c>
      <c r="AW325" s="285">
        <f t="shared" si="51"/>
        <v>8</v>
      </c>
      <c r="AX325" s="285" t="str">
        <f t="shared" ca="1" si="52"/>
        <v>8. Ownership - Operating Costs</v>
      </c>
      <c r="AY325" s="293" t="s">
        <v>1626</v>
      </c>
      <c r="AZ325" s="285" t="s">
        <v>1648</v>
      </c>
      <c r="BA325" s="285">
        <f>$AD$8</f>
        <v>2049</v>
      </c>
      <c r="BB325" s="285" t="str">
        <f t="shared" ca="1" si="54"/>
        <v>8_AD300_Transmission_electric_to_point_of_delivery_POD_2049</v>
      </c>
      <c r="BC325" s="285" t="s">
        <v>574</v>
      </c>
      <c r="BD325" s="285"/>
      <c r="BE325" s="293" t="str">
        <f t="shared" si="46"/>
        <v>&gt;=0</v>
      </c>
      <c r="BF325" s="293" t="s">
        <v>84</v>
      </c>
      <c r="BG325" s="293" t="s">
        <v>84</v>
      </c>
      <c r="BH325" s="293"/>
      <c r="BI325" s="293"/>
      <c r="BJ325" s="293"/>
      <c r="BK325" s="293"/>
    </row>
    <row r="326" spans="1:63" ht="13.5" hidden="1" thickBot="1">
      <c r="A326" s="130"/>
      <c r="B326" s="189"/>
      <c r="C326" s="254"/>
      <c r="D326" s="76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2"/>
      <c r="AE326" s="572"/>
      <c r="AF326" s="572"/>
      <c r="AG326" s="572"/>
      <c r="AH326" s="572"/>
      <c r="AI326" s="572"/>
      <c r="AJ326" s="572"/>
      <c r="AK326" s="572"/>
      <c r="AL326" s="572"/>
      <c r="AM326" s="572"/>
      <c r="AN326" s="581"/>
      <c r="AO326" s="181"/>
      <c r="AP326" s="87" t="s">
        <v>859</v>
      </c>
      <c r="AT326" s="559" t="str">
        <f t="shared" ca="1" si="55"/>
        <v>AE</v>
      </c>
      <c r="AU326" s="559">
        <f t="shared" si="56"/>
        <v>300</v>
      </c>
      <c r="AV326" s="285" t="str">
        <f t="shared" ca="1" si="53"/>
        <v>AE300</v>
      </c>
      <c r="AW326" s="285">
        <f t="shared" si="51"/>
        <v>8</v>
      </c>
      <c r="AX326" s="285" t="str">
        <f t="shared" ca="1" si="52"/>
        <v>8. Ownership - Operating Costs</v>
      </c>
      <c r="AY326" s="293" t="s">
        <v>1626</v>
      </c>
      <c r="AZ326" s="285" t="s">
        <v>1648</v>
      </c>
      <c r="BA326" s="285">
        <f>$AE$8</f>
        <v>2050</v>
      </c>
      <c r="BB326" s="285" t="str">
        <f t="shared" ca="1" si="54"/>
        <v>8_AE300_Transmission_electric_to_point_of_delivery_POD_2050</v>
      </c>
      <c r="BC326" s="285" t="s">
        <v>574</v>
      </c>
      <c r="BD326" s="285"/>
      <c r="BE326" s="293" t="str">
        <f t="shared" si="46"/>
        <v>&gt;=0</v>
      </c>
      <c r="BF326" s="293" t="s">
        <v>84</v>
      </c>
      <c r="BG326" s="293" t="s">
        <v>84</v>
      </c>
      <c r="BH326" s="293"/>
      <c r="BI326" s="293"/>
      <c r="BJ326" s="293"/>
      <c r="BK326" s="293"/>
    </row>
    <row r="327" spans="1:63" ht="13.5" hidden="1" thickBot="1">
      <c r="A327" s="130"/>
      <c r="B327" s="189"/>
      <c r="C327" s="254"/>
      <c r="D327" s="76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2"/>
      <c r="AE327" s="572"/>
      <c r="AF327" s="572"/>
      <c r="AG327" s="572"/>
      <c r="AH327" s="572"/>
      <c r="AI327" s="572"/>
      <c r="AJ327" s="572"/>
      <c r="AK327" s="572"/>
      <c r="AL327" s="572"/>
      <c r="AM327" s="572"/>
      <c r="AN327" s="581"/>
      <c r="AO327" s="181"/>
      <c r="AP327" s="87" t="s">
        <v>859</v>
      </c>
      <c r="AT327" s="559" t="str">
        <f t="shared" ca="1" si="55"/>
        <v>AF</v>
      </c>
      <c r="AU327" s="559">
        <f t="shared" si="56"/>
        <v>300</v>
      </c>
      <c r="AV327" s="285" t="str">
        <f t="shared" ca="1" si="53"/>
        <v>AF300</v>
      </c>
      <c r="AW327" s="285">
        <f t="shared" si="51"/>
        <v>8</v>
      </c>
      <c r="AX327" s="285" t="str">
        <f t="shared" ca="1" si="52"/>
        <v>8. Ownership - Operating Costs</v>
      </c>
      <c r="AY327" s="293" t="s">
        <v>1626</v>
      </c>
      <c r="AZ327" s="285" t="s">
        <v>1648</v>
      </c>
      <c r="BA327" s="285">
        <f>$AF$8</f>
        <v>2051</v>
      </c>
      <c r="BB327" s="285" t="str">
        <f t="shared" ca="1" si="54"/>
        <v>8_AF300_Transmission_electric_to_point_of_delivery_POD_2051</v>
      </c>
      <c r="BC327" s="285" t="s">
        <v>574</v>
      </c>
      <c r="BD327" s="285"/>
      <c r="BE327" s="293" t="str">
        <f t="shared" si="46"/>
        <v>&gt;=0</v>
      </c>
      <c r="BF327" s="293" t="s">
        <v>84</v>
      </c>
      <c r="BG327" s="293" t="s">
        <v>84</v>
      </c>
      <c r="BH327" s="293"/>
      <c r="BI327" s="293"/>
      <c r="BJ327" s="293"/>
      <c r="BK327" s="293"/>
    </row>
    <row r="328" spans="1:63" ht="13.5" hidden="1" thickBot="1">
      <c r="A328" s="130"/>
      <c r="B328" s="189"/>
      <c r="C328" s="254"/>
      <c r="D328" s="76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2"/>
      <c r="AE328" s="572"/>
      <c r="AF328" s="572"/>
      <c r="AG328" s="572"/>
      <c r="AH328" s="572"/>
      <c r="AI328" s="572"/>
      <c r="AJ328" s="572"/>
      <c r="AK328" s="572"/>
      <c r="AL328" s="572"/>
      <c r="AM328" s="572"/>
      <c r="AN328" s="581"/>
      <c r="AO328" s="181"/>
      <c r="AP328" s="87" t="s">
        <v>859</v>
      </c>
      <c r="AT328" s="559" t="str">
        <f t="shared" ca="1" si="55"/>
        <v>AG</v>
      </c>
      <c r="AU328" s="559">
        <f t="shared" si="56"/>
        <v>300</v>
      </c>
      <c r="AV328" s="285" t="str">
        <f t="shared" ca="1" si="53"/>
        <v>AG300</v>
      </c>
      <c r="AW328" s="285">
        <f t="shared" si="51"/>
        <v>8</v>
      </c>
      <c r="AX328" s="285" t="str">
        <f t="shared" ca="1" si="52"/>
        <v>8. Ownership - Operating Costs</v>
      </c>
      <c r="AY328" s="293" t="s">
        <v>1626</v>
      </c>
      <c r="AZ328" s="285" t="s">
        <v>1648</v>
      </c>
      <c r="BA328" s="285">
        <f>$AG$8</f>
        <v>2052</v>
      </c>
      <c r="BB328" s="285" t="str">
        <f t="shared" ca="1" si="54"/>
        <v>8_AG300_Transmission_electric_to_point_of_delivery_POD_2052</v>
      </c>
      <c r="BC328" s="285" t="s">
        <v>574</v>
      </c>
      <c r="BD328" s="285"/>
      <c r="BE328" s="293" t="str">
        <f t="shared" ref="BE328:BE391" si="57">"&gt;=0"</f>
        <v>&gt;=0</v>
      </c>
      <c r="BF328" s="293" t="s">
        <v>84</v>
      </c>
      <c r="BG328" s="293" t="s">
        <v>84</v>
      </c>
      <c r="BH328" s="293"/>
      <c r="BI328" s="293"/>
      <c r="BJ328" s="293"/>
      <c r="BK328" s="293"/>
    </row>
    <row r="329" spans="1:63" ht="13.5" hidden="1" thickBot="1">
      <c r="A329" s="130"/>
      <c r="B329" s="189"/>
      <c r="C329" s="254"/>
      <c r="D329" s="76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2"/>
      <c r="AE329" s="572"/>
      <c r="AF329" s="572"/>
      <c r="AG329" s="572"/>
      <c r="AH329" s="572"/>
      <c r="AI329" s="572"/>
      <c r="AJ329" s="572"/>
      <c r="AK329" s="572"/>
      <c r="AL329" s="572"/>
      <c r="AM329" s="572"/>
      <c r="AN329" s="581"/>
      <c r="AO329" s="181"/>
      <c r="AP329" s="87" t="s">
        <v>859</v>
      </c>
      <c r="AT329" s="559" t="str">
        <f t="shared" ca="1" si="55"/>
        <v>AH</v>
      </c>
      <c r="AU329" s="559">
        <f t="shared" si="56"/>
        <v>300</v>
      </c>
      <c r="AV329" s="285" t="str">
        <f t="shared" ca="1" si="53"/>
        <v>AH300</v>
      </c>
      <c r="AW329" s="285">
        <f t="shared" si="51"/>
        <v>8</v>
      </c>
      <c r="AX329" s="285" t="str">
        <f t="shared" ca="1" si="52"/>
        <v>8. Ownership - Operating Costs</v>
      </c>
      <c r="AY329" s="293" t="s">
        <v>1626</v>
      </c>
      <c r="AZ329" s="285" t="s">
        <v>1648</v>
      </c>
      <c r="BA329" s="285">
        <f>$AH$8</f>
        <v>2053</v>
      </c>
      <c r="BB329" s="285" t="str">
        <f t="shared" ca="1" si="54"/>
        <v>8_AH300_Transmission_electric_to_point_of_delivery_POD_2053</v>
      </c>
      <c r="BC329" s="285" t="s">
        <v>574</v>
      </c>
      <c r="BD329" s="285"/>
      <c r="BE329" s="293" t="str">
        <f t="shared" si="57"/>
        <v>&gt;=0</v>
      </c>
      <c r="BF329" s="293" t="s">
        <v>84</v>
      </c>
      <c r="BG329" s="293" t="s">
        <v>84</v>
      </c>
      <c r="BH329" s="293"/>
      <c r="BI329" s="293"/>
      <c r="BJ329" s="293"/>
      <c r="BK329" s="293"/>
    </row>
    <row r="330" spans="1:63" ht="13.5" hidden="1" thickBot="1">
      <c r="A330" s="130"/>
      <c r="B330" s="189"/>
      <c r="C330" s="254"/>
      <c r="D330" s="76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2"/>
      <c r="AE330" s="572"/>
      <c r="AF330" s="572"/>
      <c r="AG330" s="572"/>
      <c r="AH330" s="572"/>
      <c r="AI330" s="572"/>
      <c r="AJ330" s="572"/>
      <c r="AK330" s="572"/>
      <c r="AL330" s="572"/>
      <c r="AM330" s="572"/>
      <c r="AN330" s="581"/>
      <c r="AO330" s="181"/>
      <c r="AP330" s="87" t="s">
        <v>859</v>
      </c>
      <c r="AT330" s="559" t="str">
        <f t="shared" ca="1" si="55"/>
        <v>AI</v>
      </c>
      <c r="AU330" s="559">
        <f t="shared" si="56"/>
        <v>300</v>
      </c>
      <c r="AV330" s="285" t="str">
        <f t="shared" ca="1" si="53"/>
        <v>AI300</v>
      </c>
      <c r="AW330" s="285">
        <f t="shared" si="51"/>
        <v>8</v>
      </c>
      <c r="AX330" s="285" t="str">
        <f t="shared" ca="1" si="52"/>
        <v>8. Ownership - Operating Costs</v>
      </c>
      <c r="AY330" s="293" t="s">
        <v>1626</v>
      </c>
      <c r="AZ330" s="285" t="s">
        <v>1648</v>
      </c>
      <c r="BA330" s="285">
        <f>$AI$8</f>
        <v>2054</v>
      </c>
      <c r="BB330" s="285" t="str">
        <f t="shared" ca="1" si="54"/>
        <v>8_AI300_Transmission_electric_to_point_of_delivery_POD_2054</v>
      </c>
      <c r="BC330" s="285" t="s">
        <v>574</v>
      </c>
      <c r="BD330" s="285"/>
      <c r="BE330" s="293" t="str">
        <f t="shared" si="57"/>
        <v>&gt;=0</v>
      </c>
      <c r="BF330" s="293" t="s">
        <v>84</v>
      </c>
      <c r="BG330" s="293" t="s">
        <v>84</v>
      </c>
      <c r="BH330" s="293"/>
      <c r="BI330" s="293"/>
      <c r="BJ330" s="293"/>
      <c r="BK330" s="293"/>
    </row>
    <row r="331" spans="1:63" ht="13.5" hidden="1" thickBot="1">
      <c r="A331" s="130"/>
      <c r="B331" s="189"/>
      <c r="C331" s="254"/>
      <c r="D331" s="76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2"/>
      <c r="AE331" s="572"/>
      <c r="AF331" s="572"/>
      <c r="AG331" s="572"/>
      <c r="AH331" s="572"/>
      <c r="AI331" s="572"/>
      <c r="AJ331" s="572"/>
      <c r="AK331" s="572"/>
      <c r="AL331" s="572"/>
      <c r="AM331" s="572"/>
      <c r="AN331" s="581"/>
      <c r="AO331" s="181"/>
      <c r="AP331" s="87" t="s">
        <v>859</v>
      </c>
      <c r="AT331" s="559" t="str">
        <f t="shared" ca="1" si="55"/>
        <v>AJ</v>
      </c>
      <c r="AU331" s="559">
        <f t="shared" si="56"/>
        <v>300</v>
      </c>
      <c r="AV331" s="285" t="str">
        <f t="shared" ca="1" si="53"/>
        <v>AJ300</v>
      </c>
      <c r="AW331" s="285">
        <f t="shared" si="51"/>
        <v>8</v>
      </c>
      <c r="AX331" s="285" t="str">
        <f t="shared" ca="1" si="52"/>
        <v>8. Ownership - Operating Costs</v>
      </c>
      <c r="AY331" s="293" t="s">
        <v>1626</v>
      </c>
      <c r="AZ331" s="285" t="s">
        <v>1648</v>
      </c>
      <c r="BA331" s="285">
        <f>$AJ$8</f>
        <v>2055</v>
      </c>
      <c r="BB331" s="285" t="str">
        <f t="shared" ca="1" si="54"/>
        <v>8_AJ300_Transmission_electric_to_point_of_delivery_POD_2055</v>
      </c>
      <c r="BC331" s="285" t="s">
        <v>574</v>
      </c>
      <c r="BD331" s="285"/>
      <c r="BE331" s="293" t="str">
        <f t="shared" si="57"/>
        <v>&gt;=0</v>
      </c>
      <c r="BF331" s="293" t="s">
        <v>84</v>
      </c>
      <c r="BG331" s="293" t="s">
        <v>84</v>
      </c>
      <c r="BH331" s="293"/>
      <c r="BI331" s="293"/>
      <c r="BJ331" s="293"/>
      <c r="BK331" s="293"/>
    </row>
    <row r="332" spans="1:63" ht="13.5" hidden="1" thickBot="1">
      <c r="A332" s="130"/>
      <c r="B332" s="189"/>
      <c r="C332" s="254"/>
      <c r="D332" s="76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2"/>
      <c r="AE332" s="572"/>
      <c r="AF332" s="572"/>
      <c r="AG332" s="572"/>
      <c r="AH332" s="572"/>
      <c r="AI332" s="572"/>
      <c r="AJ332" s="572"/>
      <c r="AK332" s="572"/>
      <c r="AL332" s="572"/>
      <c r="AM332" s="572"/>
      <c r="AN332" s="581"/>
      <c r="AO332" s="181"/>
      <c r="AP332" s="87" t="s">
        <v>859</v>
      </c>
      <c r="AT332" s="559" t="str">
        <f t="shared" ca="1" si="55"/>
        <v>AK</v>
      </c>
      <c r="AU332" s="559">
        <f t="shared" si="56"/>
        <v>300</v>
      </c>
      <c r="AV332" s="285" t="str">
        <f t="shared" ca="1" si="53"/>
        <v>AK300</v>
      </c>
      <c r="AW332" s="285">
        <f t="shared" si="51"/>
        <v>8</v>
      </c>
      <c r="AX332" s="285" t="str">
        <f t="shared" ca="1" si="52"/>
        <v>8. Ownership - Operating Costs</v>
      </c>
      <c r="AY332" s="293" t="s">
        <v>1626</v>
      </c>
      <c r="AZ332" s="285" t="s">
        <v>1648</v>
      </c>
      <c r="BA332" s="285">
        <f>$AK$8</f>
        <v>2056</v>
      </c>
      <c r="BB332" s="285" t="str">
        <f t="shared" ca="1" si="54"/>
        <v>8_AK300_Transmission_electric_to_point_of_delivery_POD_2056</v>
      </c>
      <c r="BC332" s="285" t="s">
        <v>574</v>
      </c>
      <c r="BD332" s="285"/>
      <c r="BE332" s="293" t="str">
        <f t="shared" si="57"/>
        <v>&gt;=0</v>
      </c>
      <c r="BF332" s="293" t="s">
        <v>84</v>
      </c>
      <c r="BG332" s="293" t="s">
        <v>84</v>
      </c>
      <c r="BH332" s="293"/>
      <c r="BI332" s="293"/>
      <c r="BJ332" s="293"/>
      <c r="BK332" s="293"/>
    </row>
    <row r="333" spans="1:63" ht="13.5" hidden="1" thickBot="1">
      <c r="A333" s="130"/>
      <c r="B333" s="189"/>
      <c r="C333" s="254"/>
      <c r="D333" s="76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2"/>
      <c r="AE333" s="572"/>
      <c r="AF333" s="572"/>
      <c r="AG333" s="572"/>
      <c r="AH333" s="572"/>
      <c r="AI333" s="572"/>
      <c r="AJ333" s="572"/>
      <c r="AK333" s="572"/>
      <c r="AL333" s="572"/>
      <c r="AM333" s="572"/>
      <c r="AN333" s="581"/>
      <c r="AO333" s="181"/>
      <c r="AP333" s="87" t="s">
        <v>859</v>
      </c>
      <c r="AT333" s="559" t="str">
        <f t="shared" ca="1" si="55"/>
        <v>AL</v>
      </c>
      <c r="AU333" s="559">
        <f t="shared" si="56"/>
        <v>300</v>
      </c>
      <c r="AV333" s="285" t="str">
        <f t="shared" ca="1" si="53"/>
        <v>AL300</v>
      </c>
      <c r="AW333" s="285">
        <f t="shared" si="51"/>
        <v>8</v>
      </c>
      <c r="AX333" s="285" t="str">
        <f t="shared" ca="1" si="52"/>
        <v>8. Ownership - Operating Costs</v>
      </c>
      <c r="AY333" s="293" t="s">
        <v>1626</v>
      </c>
      <c r="AZ333" s="285" t="s">
        <v>1648</v>
      </c>
      <c r="BA333" s="285">
        <f>$AL$8</f>
        <v>2057</v>
      </c>
      <c r="BB333" s="285" t="str">
        <f t="shared" ca="1" si="54"/>
        <v>8_AL300_Transmission_electric_to_point_of_delivery_POD_2057</v>
      </c>
      <c r="BC333" s="285" t="s">
        <v>574</v>
      </c>
      <c r="BD333" s="285"/>
      <c r="BE333" s="293" t="str">
        <f t="shared" si="57"/>
        <v>&gt;=0</v>
      </c>
      <c r="BF333" s="293" t="s">
        <v>84</v>
      </c>
      <c r="BG333" s="293" t="s">
        <v>84</v>
      </c>
      <c r="BH333" s="293"/>
      <c r="BI333" s="293"/>
      <c r="BJ333" s="293"/>
      <c r="BK333" s="293"/>
    </row>
    <row r="334" spans="1:63" ht="13.5" hidden="1" thickBot="1">
      <c r="A334" s="130"/>
      <c r="B334" s="189"/>
      <c r="C334" s="254"/>
      <c r="D334" s="76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2"/>
      <c r="AE334" s="572"/>
      <c r="AF334" s="572"/>
      <c r="AG334" s="572"/>
      <c r="AH334" s="572"/>
      <c r="AI334" s="572"/>
      <c r="AJ334" s="572"/>
      <c r="AK334" s="572"/>
      <c r="AL334" s="572"/>
      <c r="AM334" s="572"/>
      <c r="AN334" s="581"/>
      <c r="AO334" s="181"/>
      <c r="AP334" s="87" t="s">
        <v>859</v>
      </c>
      <c r="AT334" s="559" t="str">
        <f t="shared" ca="1" si="55"/>
        <v>AM</v>
      </c>
      <c r="AU334" s="559">
        <f t="shared" si="56"/>
        <v>300</v>
      </c>
      <c r="AV334" s="285" t="str">
        <f t="shared" ca="1" si="53"/>
        <v>AM300</v>
      </c>
      <c r="AW334" s="285">
        <f t="shared" si="51"/>
        <v>8</v>
      </c>
      <c r="AX334" s="285" t="str">
        <f t="shared" ca="1" si="52"/>
        <v>8. Ownership - Operating Costs</v>
      </c>
      <c r="AY334" s="293" t="s">
        <v>1626</v>
      </c>
      <c r="AZ334" s="285" t="s">
        <v>1648</v>
      </c>
      <c r="BA334" s="285">
        <f>$AM$8</f>
        <v>2058</v>
      </c>
      <c r="BB334" s="285" t="str">
        <f t="shared" ca="1" si="54"/>
        <v>8_AM300_Transmission_electric_to_point_of_delivery_POD_2058</v>
      </c>
      <c r="BC334" s="285" t="s">
        <v>574</v>
      </c>
      <c r="BD334" s="285"/>
      <c r="BE334" s="293" t="str">
        <f t="shared" si="57"/>
        <v>&gt;=0</v>
      </c>
      <c r="BF334" s="293" t="s">
        <v>84</v>
      </c>
      <c r="BG334" s="293" t="s">
        <v>84</v>
      </c>
      <c r="BH334" s="293"/>
      <c r="BI334" s="293"/>
      <c r="BJ334" s="293"/>
      <c r="BK334" s="293"/>
    </row>
    <row r="335" spans="1:63" ht="13.5" hidden="1" thickBot="1">
      <c r="A335" s="130"/>
      <c r="B335" s="189"/>
      <c r="C335" s="254"/>
      <c r="D335" s="76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2"/>
      <c r="AE335" s="572"/>
      <c r="AF335" s="572"/>
      <c r="AG335" s="572"/>
      <c r="AH335" s="572"/>
      <c r="AI335" s="572"/>
      <c r="AJ335" s="572"/>
      <c r="AK335" s="572"/>
      <c r="AL335" s="572"/>
      <c r="AM335" s="572"/>
      <c r="AN335" s="581"/>
      <c r="AO335" s="181"/>
      <c r="AP335" s="574" t="s">
        <v>859</v>
      </c>
      <c r="AQ335" s="574"/>
      <c r="AR335" s="574"/>
      <c r="AS335" s="574"/>
      <c r="AT335" s="575" t="str">
        <f t="shared" ca="1" si="55"/>
        <v>AN</v>
      </c>
      <c r="AU335" s="575">
        <f t="shared" si="56"/>
        <v>300</v>
      </c>
      <c r="AV335" s="484" t="str">
        <f t="shared" ca="1" si="53"/>
        <v>AN300</v>
      </c>
      <c r="AW335" s="484">
        <f t="shared" si="51"/>
        <v>8</v>
      </c>
      <c r="AX335" s="484" t="str">
        <f t="shared" ca="1" si="52"/>
        <v>8. Ownership - Operating Costs</v>
      </c>
      <c r="AY335" s="492" t="s">
        <v>1626</v>
      </c>
      <c r="AZ335" s="484" t="s">
        <v>1648</v>
      </c>
      <c r="BA335" s="484" t="s">
        <v>1572</v>
      </c>
      <c r="BB335" s="484" t="str">
        <f t="shared" ca="1" si="54"/>
        <v>8_AN300_Transmission_electric_to_point_of_delivery_POD_Additional_Info</v>
      </c>
      <c r="BC335" s="492" t="s">
        <v>255</v>
      </c>
      <c r="BD335" s="492">
        <v>100</v>
      </c>
      <c r="BE335" s="492"/>
      <c r="BF335" s="492" t="s">
        <v>84</v>
      </c>
      <c r="BG335" s="492" t="s">
        <v>84</v>
      </c>
      <c r="BH335" s="293"/>
      <c r="BI335" s="293"/>
      <c r="BJ335" s="293"/>
      <c r="BK335" s="293"/>
    </row>
    <row r="336" spans="1:63" ht="13.5" thickBot="1">
      <c r="A336" s="130">
        <f>+A300+1</f>
        <v>14</v>
      </c>
      <c r="B336" s="189"/>
      <c r="C336" s="254" t="s">
        <v>1649</v>
      </c>
      <c r="D336" s="761" t="s">
        <v>1569</v>
      </c>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5"/>
      <c r="AE336" s="545"/>
      <c r="AF336" s="545"/>
      <c r="AG336" s="545"/>
      <c r="AH336" s="545"/>
      <c r="AI336" s="545"/>
      <c r="AJ336" s="545"/>
      <c r="AK336" s="545"/>
      <c r="AL336" s="545"/>
      <c r="AM336" s="545"/>
      <c r="AN336" s="371"/>
      <c r="AO336" s="181"/>
      <c r="AR336" s="87" t="s">
        <v>40</v>
      </c>
      <c r="AS336" s="87" t="str">
        <f ca="1">SUBSTITUTE(CELL("address",E336),"$","")</f>
        <v>E336</v>
      </c>
      <c r="AT336" s="386" t="str">
        <f ca="1">CHAR(CODE(AS336))</f>
        <v>E</v>
      </c>
      <c r="AU336" s="386">
        <f>ROW(AS336)</f>
        <v>336</v>
      </c>
      <c r="AV336" s="285" t="str">
        <f ca="1">CONCATENATE(AT336&amp;AU336)</f>
        <v>E336</v>
      </c>
      <c r="AW336" s="285">
        <f t="shared" ref="AW336:AW371" si="58">$AW$5</f>
        <v>8</v>
      </c>
      <c r="AX336" s="285" t="str">
        <f t="shared" ref="AX336:AX371" ca="1" si="59">MID(CELL("filename",AW336),FIND("]",CELL("filename",AW336))+1,256)</f>
        <v>8. Ownership - Operating Costs</v>
      </c>
      <c r="AY336" s="293" t="s">
        <v>1626</v>
      </c>
      <c r="AZ336" s="285" t="s">
        <v>1649</v>
      </c>
      <c r="BA336" s="285">
        <f>$E$8</f>
        <v>2024</v>
      </c>
      <c r="BB336" s="285" t="str">
        <f ca="1">AW336&amp;"_"&amp;AV336&amp;"_"&amp;AZ336&amp;"_"&amp;BA336</f>
        <v>8_E336_Insurance_2024</v>
      </c>
      <c r="BC336" s="285" t="s">
        <v>574</v>
      </c>
      <c r="BD336" s="285"/>
      <c r="BE336" s="293" t="str">
        <f t="shared" si="57"/>
        <v>&gt;=0</v>
      </c>
      <c r="BF336" s="293" t="s">
        <v>84</v>
      </c>
      <c r="BG336" s="293" t="s">
        <v>84</v>
      </c>
      <c r="BH336" s="293"/>
      <c r="BI336" s="293"/>
      <c r="BJ336" s="293"/>
      <c r="BK336" s="293"/>
    </row>
    <row r="337" spans="1:63" ht="13.5" hidden="1" thickBot="1">
      <c r="A337" s="130"/>
      <c r="B337" s="189"/>
      <c r="C337" s="254"/>
      <c r="D337" s="76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2"/>
      <c r="AE337" s="572"/>
      <c r="AF337" s="572"/>
      <c r="AG337" s="572"/>
      <c r="AH337" s="572"/>
      <c r="AI337" s="572"/>
      <c r="AJ337" s="572"/>
      <c r="AK337" s="572"/>
      <c r="AL337" s="572"/>
      <c r="AM337" s="572"/>
      <c r="AN337" s="581"/>
      <c r="AO337" s="181"/>
      <c r="AP337" s="87" t="s">
        <v>859</v>
      </c>
      <c r="AT337" s="559" t="str">
        <f ca="1">IF(AT336="Z","AA",IF(LEN(AT336)=1,CHAR(CODE(AT336)+1),IF(RIGHT(AT336,1)="Z",CHAR(CODE(LEFT(AT336,1))+1),LEFT(AT336,1))&amp;CHAR(65+MOD(CODE(RIGHT(AT336,1))+1-65,26))))</f>
        <v>F</v>
      </c>
      <c r="AU337" s="559">
        <f>AU336</f>
        <v>336</v>
      </c>
      <c r="AV337" s="285" t="str">
        <f t="shared" ref="AV337:AV371" ca="1" si="60">CONCATENATE(AT337&amp;AU337)</f>
        <v>F336</v>
      </c>
      <c r="AW337" s="285">
        <f t="shared" si="58"/>
        <v>8</v>
      </c>
      <c r="AX337" s="285" t="str">
        <f t="shared" ca="1" si="59"/>
        <v>8. Ownership - Operating Costs</v>
      </c>
      <c r="AY337" s="293" t="s">
        <v>1626</v>
      </c>
      <c r="AZ337" s="285" t="s">
        <v>1649</v>
      </c>
      <c r="BA337" s="285">
        <f>$F$8</f>
        <v>2025</v>
      </c>
      <c r="BB337" s="285" t="str">
        <f t="shared" ref="BB337:BB371" ca="1" si="61">AW337&amp;"_"&amp;AV337&amp;"_"&amp;AZ337&amp;"_"&amp;BA337</f>
        <v>8_F336_Insurance_2025</v>
      </c>
      <c r="BC337" s="285" t="s">
        <v>574</v>
      </c>
      <c r="BD337" s="285"/>
      <c r="BE337" s="293" t="str">
        <f t="shared" si="57"/>
        <v>&gt;=0</v>
      </c>
      <c r="BF337" s="293" t="s">
        <v>84</v>
      </c>
      <c r="BG337" s="293" t="s">
        <v>84</v>
      </c>
      <c r="BH337" s="293"/>
      <c r="BI337" s="293"/>
      <c r="BJ337" s="293"/>
      <c r="BK337" s="293"/>
    </row>
    <row r="338" spans="1:63" ht="13.5" hidden="1" thickBot="1">
      <c r="A338" s="130"/>
      <c r="B338" s="189"/>
      <c r="C338" s="254"/>
      <c r="D338" s="76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2"/>
      <c r="AE338" s="572"/>
      <c r="AF338" s="572"/>
      <c r="AG338" s="572"/>
      <c r="AH338" s="572"/>
      <c r="AI338" s="572"/>
      <c r="AJ338" s="572"/>
      <c r="AK338" s="572"/>
      <c r="AL338" s="572"/>
      <c r="AM338" s="572"/>
      <c r="AN338" s="581"/>
      <c r="AO338" s="181"/>
      <c r="AP338" s="87" t="s">
        <v>859</v>
      </c>
      <c r="AT338" s="559" t="str">
        <f t="shared" ref="AT338:AT371" ca="1" si="62">IF(AT337="Z","AA",IF(LEN(AT337)=1,CHAR(CODE(AT337)+1),IF(RIGHT(AT337,1)="Z",CHAR(CODE(LEFT(AT337,1))+1),LEFT(AT337,1))&amp;CHAR(65+MOD(CODE(RIGHT(AT337,1))+1-65,26))))</f>
        <v>G</v>
      </c>
      <c r="AU338" s="559">
        <f t="shared" ref="AU338:AU371" si="63">AU337</f>
        <v>336</v>
      </c>
      <c r="AV338" s="285" t="str">
        <f t="shared" ca="1" si="60"/>
        <v>G336</v>
      </c>
      <c r="AW338" s="285">
        <f t="shared" si="58"/>
        <v>8</v>
      </c>
      <c r="AX338" s="285" t="str">
        <f t="shared" ca="1" si="59"/>
        <v>8. Ownership - Operating Costs</v>
      </c>
      <c r="AY338" s="293" t="s">
        <v>1626</v>
      </c>
      <c r="AZ338" s="285" t="s">
        <v>1649</v>
      </c>
      <c r="BA338" s="285">
        <f>$G$8</f>
        <v>2026</v>
      </c>
      <c r="BB338" s="285" t="str">
        <f t="shared" ca="1" si="61"/>
        <v>8_G336_Insurance_2026</v>
      </c>
      <c r="BC338" s="285" t="s">
        <v>574</v>
      </c>
      <c r="BD338" s="285"/>
      <c r="BE338" s="293" t="str">
        <f t="shared" si="57"/>
        <v>&gt;=0</v>
      </c>
      <c r="BF338" s="293" t="s">
        <v>84</v>
      </c>
      <c r="BG338" s="293" t="s">
        <v>84</v>
      </c>
      <c r="BH338" s="293"/>
      <c r="BI338" s="293"/>
      <c r="BJ338" s="293"/>
      <c r="BK338" s="293"/>
    </row>
    <row r="339" spans="1:63" ht="13.5" hidden="1" thickBot="1">
      <c r="A339" s="130"/>
      <c r="B339" s="189"/>
      <c r="C339" s="254"/>
      <c r="D339" s="76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2"/>
      <c r="AE339" s="572"/>
      <c r="AF339" s="572"/>
      <c r="AG339" s="572"/>
      <c r="AH339" s="572"/>
      <c r="AI339" s="572"/>
      <c r="AJ339" s="572"/>
      <c r="AK339" s="572"/>
      <c r="AL339" s="572"/>
      <c r="AM339" s="572"/>
      <c r="AN339" s="581"/>
      <c r="AO339" s="181"/>
      <c r="AP339" s="87" t="s">
        <v>859</v>
      </c>
      <c r="AT339" s="559" t="str">
        <f t="shared" ca="1" si="62"/>
        <v>H</v>
      </c>
      <c r="AU339" s="559">
        <f t="shared" si="63"/>
        <v>336</v>
      </c>
      <c r="AV339" s="285" t="str">
        <f t="shared" ca="1" si="60"/>
        <v>H336</v>
      </c>
      <c r="AW339" s="285">
        <f t="shared" si="58"/>
        <v>8</v>
      </c>
      <c r="AX339" s="285" t="str">
        <f t="shared" ca="1" si="59"/>
        <v>8. Ownership - Operating Costs</v>
      </c>
      <c r="AY339" s="293" t="s">
        <v>1626</v>
      </c>
      <c r="AZ339" s="285" t="s">
        <v>1649</v>
      </c>
      <c r="BA339" s="285">
        <f>$H$8</f>
        <v>2027</v>
      </c>
      <c r="BB339" s="285" t="str">
        <f t="shared" ca="1" si="61"/>
        <v>8_H336_Insurance_2027</v>
      </c>
      <c r="BC339" s="285" t="s">
        <v>574</v>
      </c>
      <c r="BD339" s="285"/>
      <c r="BE339" s="293" t="str">
        <f t="shared" si="57"/>
        <v>&gt;=0</v>
      </c>
      <c r="BF339" s="293" t="s">
        <v>84</v>
      </c>
      <c r="BG339" s="293" t="s">
        <v>84</v>
      </c>
      <c r="BH339" s="293"/>
      <c r="BI339" s="293"/>
      <c r="BJ339" s="293"/>
      <c r="BK339" s="293"/>
    </row>
    <row r="340" spans="1:63" ht="13.5" hidden="1" thickBot="1">
      <c r="A340" s="130"/>
      <c r="B340" s="189"/>
      <c r="C340" s="254"/>
      <c r="D340" s="76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2"/>
      <c r="AE340" s="572"/>
      <c r="AF340" s="572"/>
      <c r="AG340" s="572"/>
      <c r="AH340" s="572"/>
      <c r="AI340" s="572"/>
      <c r="AJ340" s="572"/>
      <c r="AK340" s="572"/>
      <c r="AL340" s="572"/>
      <c r="AM340" s="572"/>
      <c r="AN340" s="581"/>
      <c r="AO340" s="181"/>
      <c r="AP340" s="87" t="s">
        <v>859</v>
      </c>
      <c r="AT340" s="559" t="str">
        <f t="shared" ca="1" si="62"/>
        <v>I</v>
      </c>
      <c r="AU340" s="559">
        <f t="shared" si="63"/>
        <v>336</v>
      </c>
      <c r="AV340" s="285" t="str">
        <f t="shared" ca="1" si="60"/>
        <v>I336</v>
      </c>
      <c r="AW340" s="285">
        <f t="shared" si="58"/>
        <v>8</v>
      </c>
      <c r="AX340" s="285" t="str">
        <f t="shared" ca="1" si="59"/>
        <v>8. Ownership - Operating Costs</v>
      </c>
      <c r="AY340" s="293" t="s">
        <v>1626</v>
      </c>
      <c r="AZ340" s="285" t="s">
        <v>1649</v>
      </c>
      <c r="BA340" s="285">
        <f>$I$8</f>
        <v>2028</v>
      </c>
      <c r="BB340" s="285" t="str">
        <f t="shared" ca="1" si="61"/>
        <v>8_I336_Insurance_2028</v>
      </c>
      <c r="BC340" s="285" t="s">
        <v>574</v>
      </c>
      <c r="BD340" s="285"/>
      <c r="BE340" s="293" t="str">
        <f t="shared" si="57"/>
        <v>&gt;=0</v>
      </c>
      <c r="BF340" s="293" t="s">
        <v>84</v>
      </c>
      <c r="BG340" s="293" t="s">
        <v>84</v>
      </c>
      <c r="BH340" s="293"/>
      <c r="BI340" s="293"/>
      <c r="BJ340" s="293"/>
      <c r="BK340" s="293"/>
    </row>
    <row r="341" spans="1:63" ht="13.5" hidden="1" thickBot="1">
      <c r="A341" s="130"/>
      <c r="B341" s="189"/>
      <c r="C341" s="254"/>
      <c r="D341" s="76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2"/>
      <c r="AE341" s="572"/>
      <c r="AF341" s="572"/>
      <c r="AG341" s="572"/>
      <c r="AH341" s="572"/>
      <c r="AI341" s="572"/>
      <c r="AJ341" s="572"/>
      <c r="AK341" s="572"/>
      <c r="AL341" s="572"/>
      <c r="AM341" s="572"/>
      <c r="AN341" s="581"/>
      <c r="AO341" s="181"/>
      <c r="AP341" s="87" t="s">
        <v>859</v>
      </c>
      <c r="AT341" s="559" t="str">
        <f t="shared" ca="1" si="62"/>
        <v>J</v>
      </c>
      <c r="AU341" s="559">
        <f t="shared" si="63"/>
        <v>336</v>
      </c>
      <c r="AV341" s="285" t="str">
        <f t="shared" ca="1" si="60"/>
        <v>J336</v>
      </c>
      <c r="AW341" s="285">
        <f t="shared" si="58"/>
        <v>8</v>
      </c>
      <c r="AX341" s="285" t="str">
        <f t="shared" ca="1" si="59"/>
        <v>8. Ownership - Operating Costs</v>
      </c>
      <c r="AY341" s="293" t="s">
        <v>1626</v>
      </c>
      <c r="AZ341" s="285" t="s">
        <v>1649</v>
      </c>
      <c r="BA341" s="285">
        <f>$J$8</f>
        <v>2029</v>
      </c>
      <c r="BB341" s="285" t="str">
        <f t="shared" ca="1" si="61"/>
        <v>8_J336_Insurance_2029</v>
      </c>
      <c r="BC341" s="285" t="s">
        <v>574</v>
      </c>
      <c r="BD341" s="285"/>
      <c r="BE341" s="293" t="str">
        <f t="shared" si="57"/>
        <v>&gt;=0</v>
      </c>
      <c r="BF341" s="293" t="s">
        <v>84</v>
      </c>
      <c r="BG341" s="293" t="s">
        <v>84</v>
      </c>
      <c r="BH341" s="293"/>
      <c r="BI341" s="293"/>
      <c r="BJ341" s="293"/>
      <c r="BK341" s="293"/>
    </row>
    <row r="342" spans="1:63" ht="13.5" hidden="1" thickBot="1">
      <c r="A342" s="130"/>
      <c r="B342" s="189"/>
      <c r="C342" s="254"/>
      <c r="D342" s="76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2"/>
      <c r="AE342" s="572"/>
      <c r="AF342" s="572"/>
      <c r="AG342" s="572"/>
      <c r="AH342" s="572"/>
      <c r="AI342" s="572"/>
      <c r="AJ342" s="572"/>
      <c r="AK342" s="572"/>
      <c r="AL342" s="572"/>
      <c r="AM342" s="572"/>
      <c r="AN342" s="581"/>
      <c r="AO342" s="181"/>
      <c r="AP342" s="87" t="s">
        <v>859</v>
      </c>
      <c r="AT342" s="559" t="str">
        <f t="shared" ca="1" si="62"/>
        <v>K</v>
      </c>
      <c r="AU342" s="559">
        <f t="shared" si="63"/>
        <v>336</v>
      </c>
      <c r="AV342" s="285" t="str">
        <f t="shared" ca="1" si="60"/>
        <v>K336</v>
      </c>
      <c r="AW342" s="285">
        <f t="shared" si="58"/>
        <v>8</v>
      </c>
      <c r="AX342" s="285" t="str">
        <f t="shared" ca="1" si="59"/>
        <v>8. Ownership - Operating Costs</v>
      </c>
      <c r="AY342" s="293" t="s">
        <v>1626</v>
      </c>
      <c r="AZ342" s="285" t="s">
        <v>1649</v>
      </c>
      <c r="BA342" s="285">
        <f>$K$8</f>
        <v>2030</v>
      </c>
      <c r="BB342" s="285" t="str">
        <f t="shared" ca="1" si="61"/>
        <v>8_K336_Insurance_2030</v>
      </c>
      <c r="BC342" s="285" t="s">
        <v>574</v>
      </c>
      <c r="BD342" s="285"/>
      <c r="BE342" s="293" t="str">
        <f t="shared" si="57"/>
        <v>&gt;=0</v>
      </c>
      <c r="BF342" s="293" t="s">
        <v>84</v>
      </c>
      <c r="BG342" s="293" t="s">
        <v>84</v>
      </c>
      <c r="BH342" s="293"/>
      <c r="BI342" s="293"/>
      <c r="BJ342" s="293"/>
      <c r="BK342" s="293"/>
    </row>
    <row r="343" spans="1:63" ht="13.5" hidden="1" thickBot="1">
      <c r="A343" s="130"/>
      <c r="B343" s="189"/>
      <c r="C343" s="254"/>
      <c r="D343" s="76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2"/>
      <c r="AE343" s="572"/>
      <c r="AF343" s="572"/>
      <c r="AG343" s="572"/>
      <c r="AH343" s="572"/>
      <c r="AI343" s="572"/>
      <c r="AJ343" s="572"/>
      <c r="AK343" s="572"/>
      <c r="AL343" s="572"/>
      <c r="AM343" s="572"/>
      <c r="AN343" s="581"/>
      <c r="AO343" s="181"/>
      <c r="AP343" s="87" t="s">
        <v>859</v>
      </c>
      <c r="AT343" s="559" t="str">
        <f t="shared" ca="1" si="62"/>
        <v>L</v>
      </c>
      <c r="AU343" s="559">
        <f t="shared" si="63"/>
        <v>336</v>
      </c>
      <c r="AV343" s="285" t="str">
        <f t="shared" ca="1" si="60"/>
        <v>L336</v>
      </c>
      <c r="AW343" s="285">
        <f t="shared" si="58"/>
        <v>8</v>
      </c>
      <c r="AX343" s="285" t="str">
        <f t="shared" ca="1" si="59"/>
        <v>8. Ownership - Operating Costs</v>
      </c>
      <c r="AY343" s="293" t="s">
        <v>1626</v>
      </c>
      <c r="AZ343" s="285" t="s">
        <v>1649</v>
      </c>
      <c r="BA343" s="285">
        <f>$L$8</f>
        <v>2031</v>
      </c>
      <c r="BB343" s="285" t="str">
        <f t="shared" ca="1" si="61"/>
        <v>8_L336_Insurance_2031</v>
      </c>
      <c r="BC343" s="285" t="s">
        <v>574</v>
      </c>
      <c r="BD343" s="285"/>
      <c r="BE343" s="293" t="str">
        <f t="shared" si="57"/>
        <v>&gt;=0</v>
      </c>
      <c r="BF343" s="293" t="s">
        <v>84</v>
      </c>
      <c r="BG343" s="293" t="s">
        <v>84</v>
      </c>
      <c r="BH343" s="293"/>
      <c r="BI343" s="293"/>
      <c r="BJ343" s="293"/>
      <c r="BK343" s="293"/>
    </row>
    <row r="344" spans="1:63" ht="13.5" hidden="1" thickBot="1">
      <c r="A344" s="130"/>
      <c r="B344" s="189"/>
      <c r="C344" s="254"/>
      <c r="D344" s="76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2"/>
      <c r="AE344" s="572"/>
      <c r="AF344" s="572"/>
      <c r="AG344" s="572"/>
      <c r="AH344" s="572"/>
      <c r="AI344" s="572"/>
      <c r="AJ344" s="572"/>
      <c r="AK344" s="572"/>
      <c r="AL344" s="572"/>
      <c r="AM344" s="572"/>
      <c r="AN344" s="581"/>
      <c r="AO344" s="181"/>
      <c r="AP344" s="87" t="s">
        <v>859</v>
      </c>
      <c r="AT344" s="559" t="str">
        <f t="shared" ca="1" si="62"/>
        <v>M</v>
      </c>
      <c r="AU344" s="559">
        <f t="shared" si="63"/>
        <v>336</v>
      </c>
      <c r="AV344" s="285" t="str">
        <f t="shared" ca="1" si="60"/>
        <v>M336</v>
      </c>
      <c r="AW344" s="285">
        <f t="shared" si="58"/>
        <v>8</v>
      </c>
      <c r="AX344" s="285" t="str">
        <f t="shared" ca="1" si="59"/>
        <v>8. Ownership - Operating Costs</v>
      </c>
      <c r="AY344" s="293" t="s">
        <v>1626</v>
      </c>
      <c r="AZ344" s="285" t="s">
        <v>1649</v>
      </c>
      <c r="BA344" s="285">
        <f>$M$8</f>
        <v>2032</v>
      </c>
      <c r="BB344" s="285" t="str">
        <f t="shared" ca="1" si="61"/>
        <v>8_M336_Insurance_2032</v>
      </c>
      <c r="BC344" s="285" t="s">
        <v>574</v>
      </c>
      <c r="BD344" s="285"/>
      <c r="BE344" s="293" t="str">
        <f t="shared" si="57"/>
        <v>&gt;=0</v>
      </c>
      <c r="BF344" s="293" t="s">
        <v>84</v>
      </c>
      <c r="BG344" s="293" t="s">
        <v>84</v>
      </c>
      <c r="BH344" s="293"/>
      <c r="BI344" s="293"/>
      <c r="BJ344" s="293"/>
      <c r="BK344" s="293"/>
    </row>
    <row r="345" spans="1:63" ht="13.5" hidden="1" thickBot="1">
      <c r="A345" s="130"/>
      <c r="B345" s="189"/>
      <c r="C345" s="254"/>
      <c r="D345" s="76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2"/>
      <c r="AE345" s="572"/>
      <c r="AF345" s="572"/>
      <c r="AG345" s="572"/>
      <c r="AH345" s="572"/>
      <c r="AI345" s="572"/>
      <c r="AJ345" s="572"/>
      <c r="AK345" s="572"/>
      <c r="AL345" s="572"/>
      <c r="AM345" s="572"/>
      <c r="AN345" s="581"/>
      <c r="AO345" s="181"/>
      <c r="AP345" s="87" t="s">
        <v>859</v>
      </c>
      <c r="AT345" s="559" t="str">
        <f t="shared" ca="1" si="62"/>
        <v>N</v>
      </c>
      <c r="AU345" s="559">
        <f t="shared" si="63"/>
        <v>336</v>
      </c>
      <c r="AV345" s="285" t="str">
        <f t="shared" ca="1" si="60"/>
        <v>N336</v>
      </c>
      <c r="AW345" s="285">
        <f t="shared" si="58"/>
        <v>8</v>
      </c>
      <c r="AX345" s="285" t="str">
        <f t="shared" ca="1" si="59"/>
        <v>8. Ownership - Operating Costs</v>
      </c>
      <c r="AY345" s="293" t="s">
        <v>1626</v>
      </c>
      <c r="AZ345" s="285" t="s">
        <v>1649</v>
      </c>
      <c r="BA345" s="285">
        <f>$N$8</f>
        <v>2033</v>
      </c>
      <c r="BB345" s="285" t="str">
        <f t="shared" ca="1" si="61"/>
        <v>8_N336_Insurance_2033</v>
      </c>
      <c r="BC345" s="285" t="s">
        <v>574</v>
      </c>
      <c r="BD345" s="285"/>
      <c r="BE345" s="293" t="str">
        <f t="shared" si="57"/>
        <v>&gt;=0</v>
      </c>
      <c r="BF345" s="293" t="s">
        <v>84</v>
      </c>
      <c r="BG345" s="293" t="s">
        <v>84</v>
      </c>
      <c r="BH345" s="293"/>
      <c r="BI345" s="293"/>
      <c r="BJ345" s="293"/>
      <c r="BK345" s="293"/>
    </row>
    <row r="346" spans="1:63" ht="13.5" hidden="1" thickBot="1">
      <c r="A346" s="130"/>
      <c r="B346" s="189"/>
      <c r="C346" s="254"/>
      <c r="D346" s="76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2"/>
      <c r="AE346" s="572"/>
      <c r="AF346" s="572"/>
      <c r="AG346" s="572"/>
      <c r="AH346" s="572"/>
      <c r="AI346" s="572"/>
      <c r="AJ346" s="572"/>
      <c r="AK346" s="572"/>
      <c r="AL346" s="572"/>
      <c r="AM346" s="572"/>
      <c r="AN346" s="581"/>
      <c r="AO346" s="181"/>
      <c r="AP346" s="87" t="s">
        <v>859</v>
      </c>
      <c r="AT346" s="559" t="str">
        <f t="shared" ca="1" si="62"/>
        <v>O</v>
      </c>
      <c r="AU346" s="559">
        <f t="shared" si="63"/>
        <v>336</v>
      </c>
      <c r="AV346" s="285" t="str">
        <f t="shared" ca="1" si="60"/>
        <v>O336</v>
      </c>
      <c r="AW346" s="285">
        <f t="shared" si="58"/>
        <v>8</v>
      </c>
      <c r="AX346" s="285" t="str">
        <f t="shared" ca="1" si="59"/>
        <v>8. Ownership - Operating Costs</v>
      </c>
      <c r="AY346" s="293" t="s">
        <v>1626</v>
      </c>
      <c r="AZ346" s="285" t="s">
        <v>1649</v>
      </c>
      <c r="BA346" s="285">
        <f>$O$8</f>
        <v>2034</v>
      </c>
      <c r="BB346" s="285" t="str">
        <f t="shared" ca="1" si="61"/>
        <v>8_O336_Insurance_2034</v>
      </c>
      <c r="BC346" s="285" t="s">
        <v>574</v>
      </c>
      <c r="BD346" s="285"/>
      <c r="BE346" s="293" t="str">
        <f t="shared" si="57"/>
        <v>&gt;=0</v>
      </c>
      <c r="BF346" s="293" t="s">
        <v>84</v>
      </c>
      <c r="BG346" s="293" t="s">
        <v>84</v>
      </c>
      <c r="BH346" s="293"/>
      <c r="BI346" s="293"/>
      <c r="BJ346" s="293"/>
      <c r="BK346" s="293"/>
    </row>
    <row r="347" spans="1:63" ht="13.5" hidden="1" thickBot="1">
      <c r="A347" s="130"/>
      <c r="B347" s="189"/>
      <c r="C347" s="254"/>
      <c r="D347" s="76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2"/>
      <c r="AE347" s="572"/>
      <c r="AF347" s="572"/>
      <c r="AG347" s="572"/>
      <c r="AH347" s="572"/>
      <c r="AI347" s="572"/>
      <c r="AJ347" s="572"/>
      <c r="AK347" s="572"/>
      <c r="AL347" s="572"/>
      <c r="AM347" s="572"/>
      <c r="AN347" s="581"/>
      <c r="AO347" s="181"/>
      <c r="AP347" s="87" t="s">
        <v>859</v>
      </c>
      <c r="AT347" s="559" t="str">
        <f t="shared" ca="1" si="62"/>
        <v>P</v>
      </c>
      <c r="AU347" s="559">
        <f t="shared" si="63"/>
        <v>336</v>
      </c>
      <c r="AV347" s="285" t="str">
        <f t="shared" ca="1" si="60"/>
        <v>P336</v>
      </c>
      <c r="AW347" s="285">
        <f t="shared" si="58"/>
        <v>8</v>
      </c>
      <c r="AX347" s="285" t="str">
        <f t="shared" ca="1" si="59"/>
        <v>8. Ownership - Operating Costs</v>
      </c>
      <c r="AY347" s="293" t="s">
        <v>1626</v>
      </c>
      <c r="AZ347" s="285" t="s">
        <v>1649</v>
      </c>
      <c r="BA347" s="285">
        <f>$P$8</f>
        <v>2035</v>
      </c>
      <c r="BB347" s="285" t="str">
        <f t="shared" ca="1" si="61"/>
        <v>8_P336_Insurance_2035</v>
      </c>
      <c r="BC347" s="285" t="s">
        <v>574</v>
      </c>
      <c r="BD347" s="285"/>
      <c r="BE347" s="293" t="str">
        <f t="shared" si="57"/>
        <v>&gt;=0</v>
      </c>
      <c r="BF347" s="293" t="s">
        <v>84</v>
      </c>
      <c r="BG347" s="293" t="s">
        <v>84</v>
      </c>
      <c r="BH347" s="293"/>
      <c r="BI347" s="293"/>
      <c r="BJ347" s="293"/>
      <c r="BK347" s="293"/>
    </row>
    <row r="348" spans="1:63" ht="13.5" hidden="1" thickBot="1">
      <c r="A348" s="130"/>
      <c r="B348" s="189"/>
      <c r="C348" s="254"/>
      <c r="D348" s="76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2"/>
      <c r="AE348" s="572"/>
      <c r="AF348" s="572"/>
      <c r="AG348" s="572"/>
      <c r="AH348" s="572"/>
      <c r="AI348" s="572"/>
      <c r="AJ348" s="572"/>
      <c r="AK348" s="572"/>
      <c r="AL348" s="572"/>
      <c r="AM348" s="572"/>
      <c r="AN348" s="581"/>
      <c r="AO348" s="181"/>
      <c r="AP348" s="87" t="s">
        <v>859</v>
      </c>
      <c r="AT348" s="559" t="str">
        <f t="shared" ca="1" si="62"/>
        <v>Q</v>
      </c>
      <c r="AU348" s="559">
        <f t="shared" si="63"/>
        <v>336</v>
      </c>
      <c r="AV348" s="285" t="str">
        <f t="shared" ca="1" si="60"/>
        <v>Q336</v>
      </c>
      <c r="AW348" s="285">
        <f t="shared" si="58"/>
        <v>8</v>
      </c>
      <c r="AX348" s="285" t="str">
        <f t="shared" ca="1" si="59"/>
        <v>8. Ownership - Operating Costs</v>
      </c>
      <c r="AY348" s="293" t="s">
        <v>1626</v>
      </c>
      <c r="AZ348" s="285" t="s">
        <v>1649</v>
      </c>
      <c r="BA348" s="285">
        <f>$Q$8</f>
        <v>2036</v>
      </c>
      <c r="BB348" s="285" t="str">
        <f t="shared" ca="1" si="61"/>
        <v>8_Q336_Insurance_2036</v>
      </c>
      <c r="BC348" s="285" t="s">
        <v>574</v>
      </c>
      <c r="BD348" s="285"/>
      <c r="BE348" s="293" t="str">
        <f t="shared" si="57"/>
        <v>&gt;=0</v>
      </c>
      <c r="BF348" s="293" t="s">
        <v>84</v>
      </c>
      <c r="BG348" s="293" t="s">
        <v>84</v>
      </c>
      <c r="BH348" s="293"/>
      <c r="BI348" s="293"/>
      <c r="BJ348" s="293"/>
      <c r="BK348" s="293"/>
    </row>
    <row r="349" spans="1:63" ht="13.5" hidden="1" thickBot="1">
      <c r="A349" s="130"/>
      <c r="B349" s="189"/>
      <c r="C349" s="254"/>
      <c r="D349" s="76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2"/>
      <c r="AE349" s="572"/>
      <c r="AF349" s="572"/>
      <c r="AG349" s="572"/>
      <c r="AH349" s="572"/>
      <c r="AI349" s="572"/>
      <c r="AJ349" s="572"/>
      <c r="AK349" s="572"/>
      <c r="AL349" s="572"/>
      <c r="AM349" s="572"/>
      <c r="AN349" s="581"/>
      <c r="AO349" s="181"/>
      <c r="AP349" s="87" t="s">
        <v>859</v>
      </c>
      <c r="AT349" s="559" t="str">
        <f t="shared" ca="1" si="62"/>
        <v>R</v>
      </c>
      <c r="AU349" s="559">
        <f t="shared" si="63"/>
        <v>336</v>
      </c>
      <c r="AV349" s="285" t="str">
        <f t="shared" ca="1" si="60"/>
        <v>R336</v>
      </c>
      <c r="AW349" s="285">
        <f t="shared" si="58"/>
        <v>8</v>
      </c>
      <c r="AX349" s="285" t="str">
        <f t="shared" ca="1" si="59"/>
        <v>8. Ownership - Operating Costs</v>
      </c>
      <c r="AY349" s="293" t="s">
        <v>1626</v>
      </c>
      <c r="AZ349" s="285" t="s">
        <v>1649</v>
      </c>
      <c r="BA349" s="285">
        <f>$R$8</f>
        <v>2037</v>
      </c>
      <c r="BB349" s="285" t="str">
        <f t="shared" ca="1" si="61"/>
        <v>8_R336_Insurance_2037</v>
      </c>
      <c r="BC349" s="285" t="s">
        <v>574</v>
      </c>
      <c r="BD349" s="285"/>
      <c r="BE349" s="293" t="str">
        <f t="shared" si="57"/>
        <v>&gt;=0</v>
      </c>
      <c r="BF349" s="293" t="s">
        <v>84</v>
      </c>
      <c r="BG349" s="293" t="s">
        <v>84</v>
      </c>
      <c r="BH349" s="293"/>
      <c r="BI349" s="293"/>
      <c r="BJ349" s="293"/>
      <c r="BK349" s="293"/>
    </row>
    <row r="350" spans="1:63" ht="13.5" hidden="1" thickBot="1">
      <c r="A350" s="130"/>
      <c r="B350" s="189"/>
      <c r="C350" s="254"/>
      <c r="D350" s="76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2"/>
      <c r="AE350" s="572"/>
      <c r="AF350" s="572"/>
      <c r="AG350" s="572"/>
      <c r="AH350" s="572"/>
      <c r="AI350" s="572"/>
      <c r="AJ350" s="572"/>
      <c r="AK350" s="572"/>
      <c r="AL350" s="572"/>
      <c r="AM350" s="572"/>
      <c r="AN350" s="581"/>
      <c r="AO350" s="181"/>
      <c r="AP350" s="87" t="s">
        <v>859</v>
      </c>
      <c r="AT350" s="559" t="str">
        <f t="shared" ca="1" si="62"/>
        <v>S</v>
      </c>
      <c r="AU350" s="559">
        <f t="shared" si="63"/>
        <v>336</v>
      </c>
      <c r="AV350" s="285" t="str">
        <f t="shared" ca="1" si="60"/>
        <v>S336</v>
      </c>
      <c r="AW350" s="285">
        <f t="shared" si="58"/>
        <v>8</v>
      </c>
      <c r="AX350" s="285" t="str">
        <f t="shared" ca="1" si="59"/>
        <v>8. Ownership - Operating Costs</v>
      </c>
      <c r="AY350" s="293" t="s">
        <v>1626</v>
      </c>
      <c r="AZ350" s="285" t="s">
        <v>1649</v>
      </c>
      <c r="BA350" s="285">
        <f>$S$8</f>
        <v>2038</v>
      </c>
      <c r="BB350" s="285" t="str">
        <f t="shared" ca="1" si="61"/>
        <v>8_S336_Insurance_2038</v>
      </c>
      <c r="BC350" s="285" t="s">
        <v>574</v>
      </c>
      <c r="BD350" s="285"/>
      <c r="BE350" s="293" t="str">
        <f t="shared" si="57"/>
        <v>&gt;=0</v>
      </c>
      <c r="BF350" s="293" t="s">
        <v>84</v>
      </c>
      <c r="BG350" s="293" t="s">
        <v>84</v>
      </c>
      <c r="BH350" s="293"/>
      <c r="BI350" s="293"/>
      <c r="BJ350" s="293"/>
      <c r="BK350" s="293"/>
    </row>
    <row r="351" spans="1:63" ht="13.5" hidden="1" thickBot="1">
      <c r="A351" s="130"/>
      <c r="B351" s="189"/>
      <c r="C351" s="254"/>
      <c r="D351" s="76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2"/>
      <c r="AE351" s="572"/>
      <c r="AF351" s="572"/>
      <c r="AG351" s="572"/>
      <c r="AH351" s="572"/>
      <c r="AI351" s="572"/>
      <c r="AJ351" s="572"/>
      <c r="AK351" s="572"/>
      <c r="AL351" s="572"/>
      <c r="AM351" s="572"/>
      <c r="AN351" s="581"/>
      <c r="AO351" s="181"/>
      <c r="AP351" s="87" t="s">
        <v>859</v>
      </c>
      <c r="AT351" s="559" t="str">
        <f t="shared" ca="1" si="62"/>
        <v>T</v>
      </c>
      <c r="AU351" s="559">
        <f t="shared" si="63"/>
        <v>336</v>
      </c>
      <c r="AV351" s="285" t="str">
        <f t="shared" ca="1" si="60"/>
        <v>T336</v>
      </c>
      <c r="AW351" s="285">
        <f t="shared" si="58"/>
        <v>8</v>
      </c>
      <c r="AX351" s="285" t="str">
        <f t="shared" ca="1" si="59"/>
        <v>8. Ownership - Operating Costs</v>
      </c>
      <c r="AY351" s="293" t="s">
        <v>1626</v>
      </c>
      <c r="AZ351" s="285" t="s">
        <v>1649</v>
      </c>
      <c r="BA351" s="285">
        <f>$T$8</f>
        <v>2039</v>
      </c>
      <c r="BB351" s="285" t="str">
        <f t="shared" ca="1" si="61"/>
        <v>8_T336_Insurance_2039</v>
      </c>
      <c r="BC351" s="285" t="s">
        <v>574</v>
      </c>
      <c r="BD351" s="285"/>
      <c r="BE351" s="293" t="str">
        <f t="shared" si="57"/>
        <v>&gt;=0</v>
      </c>
      <c r="BF351" s="293" t="s">
        <v>84</v>
      </c>
      <c r="BG351" s="293" t="s">
        <v>84</v>
      </c>
      <c r="BH351" s="293"/>
      <c r="BI351" s="293"/>
      <c r="BJ351" s="293"/>
      <c r="BK351" s="293"/>
    </row>
    <row r="352" spans="1:63" ht="13.5" hidden="1" thickBot="1">
      <c r="A352" s="130"/>
      <c r="B352" s="189"/>
      <c r="C352" s="254"/>
      <c r="D352" s="76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2"/>
      <c r="AE352" s="572"/>
      <c r="AF352" s="572"/>
      <c r="AG352" s="572"/>
      <c r="AH352" s="572"/>
      <c r="AI352" s="572"/>
      <c r="AJ352" s="572"/>
      <c r="AK352" s="572"/>
      <c r="AL352" s="572"/>
      <c r="AM352" s="572"/>
      <c r="AN352" s="581"/>
      <c r="AO352" s="181"/>
      <c r="AP352" s="87" t="s">
        <v>859</v>
      </c>
      <c r="AT352" s="559" t="str">
        <f t="shared" ca="1" si="62"/>
        <v>U</v>
      </c>
      <c r="AU352" s="559">
        <f t="shared" si="63"/>
        <v>336</v>
      </c>
      <c r="AV352" s="285" t="str">
        <f t="shared" ca="1" si="60"/>
        <v>U336</v>
      </c>
      <c r="AW352" s="285">
        <f t="shared" si="58"/>
        <v>8</v>
      </c>
      <c r="AX352" s="285" t="str">
        <f t="shared" ca="1" si="59"/>
        <v>8. Ownership - Operating Costs</v>
      </c>
      <c r="AY352" s="293" t="s">
        <v>1626</v>
      </c>
      <c r="AZ352" s="285" t="s">
        <v>1649</v>
      </c>
      <c r="BA352" s="285">
        <f>$U$8</f>
        <v>2040</v>
      </c>
      <c r="BB352" s="285" t="str">
        <f t="shared" ca="1" si="61"/>
        <v>8_U336_Insurance_2040</v>
      </c>
      <c r="BC352" s="285" t="s">
        <v>574</v>
      </c>
      <c r="BD352" s="285"/>
      <c r="BE352" s="293" t="str">
        <f t="shared" si="57"/>
        <v>&gt;=0</v>
      </c>
      <c r="BF352" s="293" t="s">
        <v>84</v>
      </c>
      <c r="BG352" s="293" t="s">
        <v>84</v>
      </c>
      <c r="BH352" s="293"/>
      <c r="BI352" s="293"/>
      <c r="BJ352" s="293"/>
      <c r="BK352" s="293"/>
    </row>
    <row r="353" spans="1:63" ht="13.5" hidden="1" thickBot="1">
      <c r="A353" s="130"/>
      <c r="B353" s="189"/>
      <c r="C353" s="254"/>
      <c r="D353" s="76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c r="AA353" s="571"/>
      <c r="AB353" s="571"/>
      <c r="AC353" s="571"/>
      <c r="AD353" s="572"/>
      <c r="AE353" s="572"/>
      <c r="AF353" s="572"/>
      <c r="AG353" s="572"/>
      <c r="AH353" s="572"/>
      <c r="AI353" s="572"/>
      <c r="AJ353" s="572"/>
      <c r="AK353" s="572"/>
      <c r="AL353" s="572"/>
      <c r="AM353" s="572"/>
      <c r="AN353" s="581"/>
      <c r="AO353" s="181"/>
      <c r="AP353" s="87" t="s">
        <v>859</v>
      </c>
      <c r="AT353" s="559" t="str">
        <f t="shared" ca="1" si="62"/>
        <v>V</v>
      </c>
      <c r="AU353" s="559">
        <f t="shared" si="63"/>
        <v>336</v>
      </c>
      <c r="AV353" s="285" t="str">
        <f t="shared" ca="1" si="60"/>
        <v>V336</v>
      </c>
      <c r="AW353" s="285">
        <f t="shared" si="58"/>
        <v>8</v>
      </c>
      <c r="AX353" s="285" t="str">
        <f t="shared" ca="1" si="59"/>
        <v>8. Ownership - Operating Costs</v>
      </c>
      <c r="AY353" s="293" t="s">
        <v>1626</v>
      </c>
      <c r="AZ353" s="285" t="s">
        <v>1649</v>
      </c>
      <c r="BA353" s="285">
        <f>$V$8</f>
        <v>2041</v>
      </c>
      <c r="BB353" s="285" t="str">
        <f t="shared" ca="1" si="61"/>
        <v>8_V336_Insurance_2041</v>
      </c>
      <c r="BC353" s="285" t="s">
        <v>574</v>
      </c>
      <c r="BD353" s="285"/>
      <c r="BE353" s="293" t="str">
        <f t="shared" si="57"/>
        <v>&gt;=0</v>
      </c>
      <c r="BF353" s="293" t="s">
        <v>84</v>
      </c>
      <c r="BG353" s="293" t="s">
        <v>84</v>
      </c>
      <c r="BH353" s="293"/>
      <c r="BI353" s="293"/>
      <c r="BJ353" s="293"/>
      <c r="BK353" s="293"/>
    </row>
    <row r="354" spans="1:63" ht="13.5" hidden="1" thickBot="1">
      <c r="A354" s="130"/>
      <c r="B354" s="189"/>
      <c r="C354" s="254"/>
      <c r="D354" s="76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1"/>
      <c r="AD354" s="572"/>
      <c r="AE354" s="572"/>
      <c r="AF354" s="572"/>
      <c r="AG354" s="572"/>
      <c r="AH354" s="572"/>
      <c r="AI354" s="572"/>
      <c r="AJ354" s="572"/>
      <c r="AK354" s="572"/>
      <c r="AL354" s="572"/>
      <c r="AM354" s="572"/>
      <c r="AN354" s="581"/>
      <c r="AO354" s="181"/>
      <c r="AP354" s="87" t="s">
        <v>859</v>
      </c>
      <c r="AT354" s="559" t="str">
        <f t="shared" ca="1" si="62"/>
        <v>W</v>
      </c>
      <c r="AU354" s="559">
        <f t="shared" si="63"/>
        <v>336</v>
      </c>
      <c r="AV354" s="285" t="str">
        <f t="shared" ca="1" si="60"/>
        <v>W336</v>
      </c>
      <c r="AW354" s="285">
        <f t="shared" si="58"/>
        <v>8</v>
      </c>
      <c r="AX354" s="285" t="str">
        <f t="shared" ca="1" si="59"/>
        <v>8. Ownership - Operating Costs</v>
      </c>
      <c r="AY354" s="293" t="s">
        <v>1626</v>
      </c>
      <c r="AZ354" s="285" t="s">
        <v>1649</v>
      </c>
      <c r="BA354" s="285">
        <f>$W$8</f>
        <v>2042</v>
      </c>
      <c r="BB354" s="285" t="str">
        <f t="shared" ca="1" si="61"/>
        <v>8_W336_Insurance_2042</v>
      </c>
      <c r="BC354" s="285" t="s">
        <v>574</v>
      </c>
      <c r="BD354" s="285"/>
      <c r="BE354" s="293" t="str">
        <f t="shared" si="57"/>
        <v>&gt;=0</v>
      </c>
      <c r="BF354" s="293" t="s">
        <v>84</v>
      </c>
      <c r="BG354" s="293" t="s">
        <v>84</v>
      </c>
      <c r="BH354" s="293"/>
      <c r="BI354" s="293"/>
      <c r="BJ354" s="293"/>
      <c r="BK354" s="293"/>
    </row>
    <row r="355" spans="1:63" ht="13.5" hidden="1" thickBot="1">
      <c r="A355" s="130"/>
      <c r="B355" s="189"/>
      <c r="C355" s="254"/>
      <c r="D355" s="76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c r="AA355" s="571"/>
      <c r="AB355" s="571"/>
      <c r="AC355" s="571"/>
      <c r="AD355" s="572"/>
      <c r="AE355" s="572"/>
      <c r="AF355" s="572"/>
      <c r="AG355" s="572"/>
      <c r="AH355" s="572"/>
      <c r="AI355" s="572"/>
      <c r="AJ355" s="572"/>
      <c r="AK355" s="572"/>
      <c r="AL355" s="572"/>
      <c r="AM355" s="572"/>
      <c r="AN355" s="581"/>
      <c r="AO355" s="181"/>
      <c r="AP355" s="87" t="s">
        <v>859</v>
      </c>
      <c r="AT355" s="559" t="str">
        <f t="shared" ca="1" si="62"/>
        <v>X</v>
      </c>
      <c r="AU355" s="559">
        <f t="shared" si="63"/>
        <v>336</v>
      </c>
      <c r="AV355" s="285" t="str">
        <f t="shared" ca="1" si="60"/>
        <v>X336</v>
      </c>
      <c r="AW355" s="285">
        <f t="shared" si="58"/>
        <v>8</v>
      </c>
      <c r="AX355" s="285" t="str">
        <f t="shared" ca="1" si="59"/>
        <v>8. Ownership - Operating Costs</v>
      </c>
      <c r="AY355" s="293" t="s">
        <v>1626</v>
      </c>
      <c r="AZ355" s="285" t="s">
        <v>1649</v>
      </c>
      <c r="BA355" s="285">
        <f>$X$8</f>
        <v>2043</v>
      </c>
      <c r="BB355" s="285" t="str">
        <f t="shared" ca="1" si="61"/>
        <v>8_X336_Insurance_2043</v>
      </c>
      <c r="BC355" s="285" t="s">
        <v>574</v>
      </c>
      <c r="BD355" s="285"/>
      <c r="BE355" s="293" t="str">
        <f t="shared" si="57"/>
        <v>&gt;=0</v>
      </c>
      <c r="BF355" s="293" t="s">
        <v>84</v>
      </c>
      <c r="BG355" s="293" t="s">
        <v>84</v>
      </c>
      <c r="BH355" s="293"/>
      <c r="BI355" s="293"/>
      <c r="BJ355" s="293"/>
      <c r="BK355" s="293"/>
    </row>
    <row r="356" spans="1:63" ht="13.5" hidden="1" thickBot="1">
      <c r="A356" s="130"/>
      <c r="B356" s="189"/>
      <c r="C356" s="254"/>
      <c r="D356" s="76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1"/>
      <c r="AD356" s="572"/>
      <c r="AE356" s="572"/>
      <c r="AF356" s="572"/>
      <c r="AG356" s="572"/>
      <c r="AH356" s="572"/>
      <c r="AI356" s="572"/>
      <c r="AJ356" s="572"/>
      <c r="AK356" s="572"/>
      <c r="AL356" s="572"/>
      <c r="AM356" s="572"/>
      <c r="AN356" s="581"/>
      <c r="AO356" s="181"/>
      <c r="AP356" s="87" t="s">
        <v>859</v>
      </c>
      <c r="AT356" s="559" t="str">
        <f t="shared" ca="1" si="62"/>
        <v>Y</v>
      </c>
      <c r="AU356" s="559">
        <f t="shared" si="63"/>
        <v>336</v>
      </c>
      <c r="AV356" s="285" t="str">
        <f t="shared" ca="1" si="60"/>
        <v>Y336</v>
      </c>
      <c r="AW356" s="285">
        <f t="shared" si="58"/>
        <v>8</v>
      </c>
      <c r="AX356" s="285" t="str">
        <f t="shared" ca="1" si="59"/>
        <v>8. Ownership - Operating Costs</v>
      </c>
      <c r="AY356" s="293" t="s">
        <v>1626</v>
      </c>
      <c r="AZ356" s="285" t="s">
        <v>1649</v>
      </c>
      <c r="BA356" s="285">
        <f>$Y$8</f>
        <v>2044</v>
      </c>
      <c r="BB356" s="285" t="str">
        <f t="shared" ca="1" si="61"/>
        <v>8_Y336_Insurance_2044</v>
      </c>
      <c r="BC356" s="285" t="s">
        <v>574</v>
      </c>
      <c r="BD356" s="285"/>
      <c r="BE356" s="293" t="str">
        <f t="shared" si="57"/>
        <v>&gt;=0</v>
      </c>
      <c r="BF356" s="293" t="s">
        <v>84</v>
      </c>
      <c r="BG356" s="293" t="s">
        <v>84</v>
      </c>
      <c r="BH356" s="293"/>
      <c r="BI356" s="293"/>
      <c r="BJ356" s="293"/>
      <c r="BK356" s="293"/>
    </row>
    <row r="357" spans="1:63" ht="13.5" hidden="1" thickBot="1">
      <c r="A357" s="130"/>
      <c r="B357" s="189"/>
      <c r="C357" s="254"/>
      <c r="D357" s="76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1"/>
      <c r="AD357" s="572"/>
      <c r="AE357" s="572"/>
      <c r="AF357" s="572"/>
      <c r="AG357" s="572"/>
      <c r="AH357" s="572"/>
      <c r="AI357" s="572"/>
      <c r="AJ357" s="572"/>
      <c r="AK357" s="572"/>
      <c r="AL357" s="572"/>
      <c r="AM357" s="572"/>
      <c r="AN357" s="581"/>
      <c r="AO357" s="181"/>
      <c r="AP357" s="87" t="s">
        <v>859</v>
      </c>
      <c r="AT357" s="559" t="str">
        <f t="shared" ca="1" si="62"/>
        <v>Z</v>
      </c>
      <c r="AU357" s="559">
        <f t="shared" si="63"/>
        <v>336</v>
      </c>
      <c r="AV357" s="285" t="str">
        <f t="shared" ca="1" si="60"/>
        <v>Z336</v>
      </c>
      <c r="AW357" s="285">
        <f t="shared" si="58"/>
        <v>8</v>
      </c>
      <c r="AX357" s="285" t="str">
        <f t="shared" ca="1" si="59"/>
        <v>8. Ownership - Operating Costs</v>
      </c>
      <c r="AY357" s="293" t="s">
        <v>1626</v>
      </c>
      <c r="AZ357" s="285" t="s">
        <v>1649</v>
      </c>
      <c r="BA357" s="285">
        <f>$Z$8</f>
        <v>2045</v>
      </c>
      <c r="BB357" s="285" t="str">
        <f t="shared" ca="1" si="61"/>
        <v>8_Z336_Insurance_2045</v>
      </c>
      <c r="BC357" s="285" t="s">
        <v>574</v>
      </c>
      <c r="BD357" s="285"/>
      <c r="BE357" s="293" t="str">
        <f t="shared" si="57"/>
        <v>&gt;=0</v>
      </c>
      <c r="BF357" s="293" t="s">
        <v>84</v>
      </c>
      <c r="BG357" s="293" t="s">
        <v>84</v>
      </c>
      <c r="BH357" s="293"/>
      <c r="BI357" s="293"/>
      <c r="BJ357" s="293"/>
      <c r="BK357" s="293"/>
    </row>
    <row r="358" spans="1:63" ht="13.5" hidden="1" thickBot="1">
      <c r="A358" s="130"/>
      <c r="B358" s="189"/>
      <c r="C358" s="254"/>
      <c r="D358" s="76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1"/>
      <c r="AD358" s="572"/>
      <c r="AE358" s="572"/>
      <c r="AF358" s="572"/>
      <c r="AG358" s="572"/>
      <c r="AH358" s="572"/>
      <c r="AI358" s="572"/>
      <c r="AJ358" s="572"/>
      <c r="AK358" s="572"/>
      <c r="AL358" s="572"/>
      <c r="AM358" s="572"/>
      <c r="AN358" s="581"/>
      <c r="AO358" s="181"/>
      <c r="AP358" s="87" t="s">
        <v>859</v>
      </c>
      <c r="AT358" s="559" t="str">
        <f t="shared" ca="1" si="62"/>
        <v>AA</v>
      </c>
      <c r="AU358" s="559">
        <f t="shared" si="63"/>
        <v>336</v>
      </c>
      <c r="AV358" s="285" t="str">
        <f t="shared" ca="1" si="60"/>
        <v>AA336</v>
      </c>
      <c r="AW358" s="285">
        <f t="shared" si="58"/>
        <v>8</v>
      </c>
      <c r="AX358" s="285" t="str">
        <f t="shared" ca="1" si="59"/>
        <v>8. Ownership - Operating Costs</v>
      </c>
      <c r="AY358" s="293" t="s">
        <v>1626</v>
      </c>
      <c r="AZ358" s="285" t="s">
        <v>1649</v>
      </c>
      <c r="BA358" s="285">
        <f>$AA$8</f>
        <v>2046</v>
      </c>
      <c r="BB358" s="285" t="str">
        <f t="shared" ca="1" si="61"/>
        <v>8_AA336_Insurance_2046</v>
      </c>
      <c r="BC358" s="285" t="s">
        <v>574</v>
      </c>
      <c r="BD358" s="285"/>
      <c r="BE358" s="293" t="str">
        <f t="shared" si="57"/>
        <v>&gt;=0</v>
      </c>
      <c r="BF358" s="293" t="s">
        <v>84</v>
      </c>
      <c r="BG358" s="293" t="s">
        <v>84</v>
      </c>
      <c r="BH358" s="293"/>
      <c r="BI358" s="293"/>
      <c r="BJ358" s="293"/>
      <c r="BK358" s="293"/>
    </row>
    <row r="359" spans="1:63" ht="13.5" hidden="1" thickBot="1">
      <c r="A359" s="130"/>
      <c r="B359" s="189"/>
      <c r="C359" s="254"/>
      <c r="D359" s="76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c r="AA359" s="571"/>
      <c r="AB359" s="571"/>
      <c r="AC359" s="571"/>
      <c r="AD359" s="572"/>
      <c r="AE359" s="572"/>
      <c r="AF359" s="572"/>
      <c r="AG359" s="572"/>
      <c r="AH359" s="572"/>
      <c r="AI359" s="572"/>
      <c r="AJ359" s="572"/>
      <c r="AK359" s="572"/>
      <c r="AL359" s="572"/>
      <c r="AM359" s="572"/>
      <c r="AN359" s="581"/>
      <c r="AO359" s="181"/>
      <c r="AP359" s="87" t="s">
        <v>859</v>
      </c>
      <c r="AT359" s="559" t="str">
        <f t="shared" ca="1" si="62"/>
        <v>AB</v>
      </c>
      <c r="AU359" s="559">
        <f t="shared" si="63"/>
        <v>336</v>
      </c>
      <c r="AV359" s="285" t="str">
        <f t="shared" ca="1" si="60"/>
        <v>AB336</v>
      </c>
      <c r="AW359" s="285">
        <f t="shared" si="58"/>
        <v>8</v>
      </c>
      <c r="AX359" s="285" t="str">
        <f t="shared" ca="1" si="59"/>
        <v>8. Ownership - Operating Costs</v>
      </c>
      <c r="AY359" s="293" t="s">
        <v>1626</v>
      </c>
      <c r="AZ359" s="285" t="s">
        <v>1649</v>
      </c>
      <c r="BA359" s="285">
        <f>$AB$8</f>
        <v>2047</v>
      </c>
      <c r="BB359" s="285" t="str">
        <f t="shared" ca="1" si="61"/>
        <v>8_AB336_Insurance_2047</v>
      </c>
      <c r="BC359" s="285" t="s">
        <v>574</v>
      </c>
      <c r="BD359" s="285"/>
      <c r="BE359" s="293" t="str">
        <f t="shared" si="57"/>
        <v>&gt;=0</v>
      </c>
      <c r="BF359" s="293" t="s">
        <v>84</v>
      </c>
      <c r="BG359" s="293" t="s">
        <v>84</v>
      </c>
      <c r="BH359" s="293"/>
      <c r="BI359" s="293"/>
      <c r="BJ359" s="293"/>
      <c r="BK359" s="293"/>
    </row>
    <row r="360" spans="1:63" ht="13.5" hidden="1" thickBot="1">
      <c r="A360" s="130"/>
      <c r="B360" s="189"/>
      <c r="C360" s="254"/>
      <c r="D360" s="76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c r="AA360" s="571"/>
      <c r="AB360" s="571"/>
      <c r="AC360" s="571"/>
      <c r="AD360" s="572"/>
      <c r="AE360" s="572"/>
      <c r="AF360" s="572"/>
      <c r="AG360" s="572"/>
      <c r="AH360" s="572"/>
      <c r="AI360" s="572"/>
      <c r="AJ360" s="572"/>
      <c r="AK360" s="572"/>
      <c r="AL360" s="572"/>
      <c r="AM360" s="572"/>
      <c r="AN360" s="581"/>
      <c r="AO360" s="181"/>
      <c r="AP360" s="87" t="s">
        <v>859</v>
      </c>
      <c r="AT360" s="559" t="str">
        <f t="shared" ca="1" si="62"/>
        <v>AC</v>
      </c>
      <c r="AU360" s="559">
        <f t="shared" si="63"/>
        <v>336</v>
      </c>
      <c r="AV360" s="285" t="str">
        <f t="shared" ca="1" si="60"/>
        <v>AC336</v>
      </c>
      <c r="AW360" s="285">
        <f t="shared" si="58"/>
        <v>8</v>
      </c>
      <c r="AX360" s="285" t="str">
        <f t="shared" ca="1" si="59"/>
        <v>8. Ownership - Operating Costs</v>
      </c>
      <c r="AY360" s="293" t="s">
        <v>1626</v>
      </c>
      <c r="AZ360" s="285" t="s">
        <v>1649</v>
      </c>
      <c r="BA360" s="285">
        <f>$AC$8</f>
        <v>2048</v>
      </c>
      <c r="BB360" s="285" t="str">
        <f t="shared" ca="1" si="61"/>
        <v>8_AC336_Insurance_2048</v>
      </c>
      <c r="BC360" s="285" t="s">
        <v>574</v>
      </c>
      <c r="BD360" s="285"/>
      <c r="BE360" s="293" t="str">
        <f t="shared" si="57"/>
        <v>&gt;=0</v>
      </c>
      <c r="BF360" s="293" t="s">
        <v>84</v>
      </c>
      <c r="BG360" s="293" t="s">
        <v>84</v>
      </c>
      <c r="BH360" s="293"/>
      <c r="BI360" s="293"/>
      <c r="BJ360" s="293"/>
      <c r="BK360" s="293"/>
    </row>
    <row r="361" spans="1:63" ht="13.5" hidden="1" thickBot="1">
      <c r="A361" s="130"/>
      <c r="B361" s="189"/>
      <c r="C361" s="254"/>
      <c r="D361" s="76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2"/>
      <c r="AE361" s="572"/>
      <c r="AF361" s="572"/>
      <c r="AG361" s="572"/>
      <c r="AH361" s="572"/>
      <c r="AI361" s="572"/>
      <c r="AJ361" s="572"/>
      <c r="AK361" s="572"/>
      <c r="AL361" s="572"/>
      <c r="AM361" s="572"/>
      <c r="AN361" s="581"/>
      <c r="AO361" s="181"/>
      <c r="AP361" s="87" t="s">
        <v>859</v>
      </c>
      <c r="AT361" s="559" t="str">
        <f t="shared" ca="1" si="62"/>
        <v>AD</v>
      </c>
      <c r="AU361" s="559">
        <f t="shared" si="63"/>
        <v>336</v>
      </c>
      <c r="AV361" s="285" t="str">
        <f t="shared" ca="1" si="60"/>
        <v>AD336</v>
      </c>
      <c r="AW361" s="285">
        <f t="shared" si="58"/>
        <v>8</v>
      </c>
      <c r="AX361" s="285" t="str">
        <f t="shared" ca="1" si="59"/>
        <v>8. Ownership - Operating Costs</v>
      </c>
      <c r="AY361" s="293" t="s">
        <v>1626</v>
      </c>
      <c r="AZ361" s="285" t="s">
        <v>1649</v>
      </c>
      <c r="BA361" s="285">
        <f>$AD$8</f>
        <v>2049</v>
      </c>
      <c r="BB361" s="285" t="str">
        <f t="shared" ca="1" si="61"/>
        <v>8_AD336_Insurance_2049</v>
      </c>
      <c r="BC361" s="285" t="s">
        <v>574</v>
      </c>
      <c r="BD361" s="285"/>
      <c r="BE361" s="293" t="str">
        <f t="shared" si="57"/>
        <v>&gt;=0</v>
      </c>
      <c r="BF361" s="293" t="s">
        <v>84</v>
      </c>
      <c r="BG361" s="293" t="s">
        <v>84</v>
      </c>
      <c r="BH361" s="293"/>
      <c r="BI361" s="293"/>
      <c r="BJ361" s="293"/>
      <c r="BK361" s="293"/>
    </row>
    <row r="362" spans="1:63" ht="13.5" hidden="1" thickBot="1">
      <c r="A362" s="130"/>
      <c r="B362" s="189"/>
      <c r="C362" s="254"/>
      <c r="D362" s="76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2"/>
      <c r="AE362" s="572"/>
      <c r="AF362" s="572"/>
      <c r="AG362" s="572"/>
      <c r="AH362" s="572"/>
      <c r="AI362" s="572"/>
      <c r="AJ362" s="572"/>
      <c r="AK362" s="572"/>
      <c r="AL362" s="572"/>
      <c r="AM362" s="572"/>
      <c r="AN362" s="581"/>
      <c r="AO362" s="181"/>
      <c r="AP362" s="87" t="s">
        <v>859</v>
      </c>
      <c r="AT362" s="559" t="str">
        <f t="shared" ca="1" si="62"/>
        <v>AE</v>
      </c>
      <c r="AU362" s="559">
        <f t="shared" si="63"/>
        <v>336</v>
      </c>
      <c r="AV362" s="285" t="str">
        <f t="shared" ca="1" si="60"/>
        <v>AE336</v>
      </c>
      <c r="AW362" s="285">
        <f t="shared" si="58"/>
        <v>8</v>
      </c>
      <c r="AX362" s="285" t="str">
        <f t="shared" ca="1" si="59"/>
        <v>8. Ownership - Operating Costs</v>
      </c>
      <c r="AY362" s="293" t="s">
        <v>1626</v>
      </c>
      <c r="AZ362" s="285" t="s">
        <v>1649</v>
      </c>
      <c r="BA362" s="285">
        <f>$AE$8</f>
        <v>2050</v>
      </c>
      <c r="BB362" s="285" t="str">
        <f t="shared" ca="1" si="61"/>
        <v>8_AE336_Insurance_2050</v>
      </c>
      <c r="BC362" s="285" t="s">
        <v>574</v>
      </c>
      <c r="BD362" s="285"/>
      <c r="BE362" s="293" t="str">
        <f t="shared" si="57"/>
        <v>&gt;=0</v>
      </c>
      <c r="BF362" s="293" t="s">
        <v>84</v>
      </c>
      <c r="BG362" s="293" t="s">
        <v>84</v>
      </c>
      <c r="BH362" s="293"/>
      <c r="BI362" s="293"/>
      <c r="BJ362" s="293"/>
      <c r="BK362" s="293"/>
    </row>
    <row r="363" spans="1:63" ht="13.5" hidden="1" thickBot="1">
      <c r="A363" s="130"/>
      <c r="B363" s="189"/>
      <c r="C363" s="254"/>
      <c r="D363" s="76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2"/>
      <c r="AE363" s="572"/>
      <c r="AF363" s="572"/>
      <c r="AG363" s="572"/>
      <c r="AH363" s="572"/>
      <c r="AI363" s="572"/>
      <c r="AJ363" s="572"/>
      <c r="AK363" s="572"/>
      <c r="AL363" s="572"/>
      <c r="AM363" s="572"/>
      <c r="AN363" s="581"/>
      <c r="AO363" s="181"/>
      <c r="AP363" s="87" t="s">
        <v>859</v>
      </c>
      <c r="AT363" s="559" t="str">
        <f t="shared" ca="1" si="62"/>
        <v>AF</v>
      </c>
      <c r="AU363" s="559">
        <f t="shared" si="63"/>
        <v>336</v>
      </c>
      <c r="AV363" s="285" t="str">
        <f t="shared" ca="1" si="60"/>
        <v>AF336</v>
      </c>
      <c r="AW363" s="285">
        <f t="shared" si="58"/>
        <v>8</v>
      </c>
      <c r="AX363" s="285" t="str">
        <f t="shared" ca="1" si="59"/>
        <v>8. Ownership - Operating Costs</v>
      </c>
      <c r="AY363" s="293" t="s">
        <v>1626</v>
      </c>
      <c r="AZ363" s="285" t="s">
        <v>1649</v>
      </c>
      <c r="BA363" s="285">
        <f>$AF$8</f>
        <v>2051</v>
      </c>
      <c r="BB363" s="285" t="str">
        <f t="shared" ca="1" si="61"/>
        <v>8_AF336_Insurance_2051</v>
      </c>
      <c r="BC363" s="285" t="s">
        <v>574</v>
      </c>
      <c r="BD363" s="285"/>
      <c r="BE363" s="293" t="str">
        <f t="shared" si="57"/>
        <v>&gt;=0</v>
      </c>
      <c r="BF363" s="293" t="s">
        <v>84</v>
      </c>
      <c r="BG363" s="293" t="s">
        <v>84</v>
      </c>
      <c r="BH363" s="293"/>
      <c r="BI363" s="293"/>
      <c r="BJ363" s="293"/>
      <c r="BK363" s="293"/>
    </row>
    <row r="364" spans="1:63" ht="13.5" hidden="1" thickBot="1">
      <c r="A364" s="130"/>
      <c r="B364" s="189"/>
      <c r="C364" s="254"/>
      <c r="D364" s="76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2"/>
      <c r="AE364" s="572"/>
      <c r="AF364" s="572"/>
      <c r="AG364" s="572"/>
      <c r="AH364" s="572"/>
      <c r="AI364" s="572"/>
      <c r="AJ364" s="572"/>
      <c r="AK364" s="572"/>
      <c r="AL364" s="572"/>
      <c r="AM364" s="572"/>
      <c r="AN364" s="581"/>
      <c r="AO364" s="181"/>
      <c r="AP364" s="87" t="s">
        <v>859</v>
      </c>
      <c r="AT364" s="559" t="str">
        <f t="shared" ca="1" si="62"/>
        <v>AG</v>
      </c>
      <c r="AU364" s="559">
        <f t="shared" si="63"/>
        <v>336</v>
      </c>
      <c r="AV364" s="285" t="str">
        <f t="shared" ca="1" si="60"/>
        <v>AG336</v>
      </c>
      <c r="AW364" s="285">
        <f t="shared" si="58"/>
        <v>8</v>
      </c>
      <c r="AX364" s="285" t="str">
        <f t="shared" ca="1" si="59"/>
        <v>8. Ownership - Operating Costs</v>
      </c>
      <c r="AY364" s="293" t="s">
        <v>1626</v>
      </c>
      <c r="AZ364" s="285" t="s">
        <v>1649</v>
      </c>
      <c r="BA364" s="285">
        <f>$AG$8</f>
        <v>2052</v>
      </c>
      <c r="BB364" s="285" t="str">
        <f t="shared" ca="1" si="61"/>
        <v>8_AG336_Insurance_2052</v>
      </c>
      <c r="BC364" s="285" t="s">
        <v>574</v>
      </c>
      <c r="BD364" s="285"/>
      <c r="BE364" s="293" t="str">
        <f t="shared" si="57"/>
        <v>&gt;=0</v>
      </c>
      <c r="BF364" s="293" t="s">
        <v>84</v>
      </c>
      <c r="BG364" s="293" t="s">
        <v>84</v>
      </c>
      <c r="BH364" s="293"/>
      <c r="BI364" s="293"/>
      <c r="BJ364" s="293"/>
      <c r="BK364" s="293"/>
    </row>
    <row r="365" spans="1:63" ht="13.5" hidden="1" thickBot="1">
      <c r="A365" s="130"/>
      <c r="B365" s="189"/>
      <c r="C365" s="254"/>
      <c r="D365" s="76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2"/>
      <c r="AE365" s="572"/>
      <c r="AF365" s="572"/>
      <c r="AG365" s="572"/>
      <c r="AH365" s="572"/>
      <c r="AI365" s="572"/>
      <c r="AJ365" s="572"/>
      <c r="AK365" s="572"/>
      <c r="AL365" s="572"/>
      <c r="AM365" s="572"/>
      <c r="AN365" s="581"/>
      <c r="AO365" s="181"/>
      <c r="AP365" s="87" t="s">
        <v>859</v>
      </c>
      <c r="AT365" s="559" t="str">
        <f t="shared" ca="1" si="62"/>
        <v>AH</v>
      </c>
      <c r="AU365" s="559">
        <f t="shared" si="63"/>
        <v>336</v>
      </c>
      <c r="AV365" s="285" t="str">
        <f t="shared" ca="1" si="60"/>
        <v>AH336</v>
      </c>
      <c r="AW365" s="285">
        <f t="shared" si="58"/>
        <v>8</v>
      </c>
      <c r="AX365" s="285" t="str">
        <f t="shared" ca="1" si="59"/>
        <v>8. Ownership - Operating Costs</v>
      </c>
      <c r="AY365" s="293" t="s">
        <v>1626</v>
      </c>
      <c r="AZ365" s="285" t="s">
        <v>1649</v>
      </c>
      <c r="BA365" s="285">
        <f>$AH$8</f>
        <v>2053</v>
      </c>
      <c r="BB365" s="285" t="str">
        <f t="shared" ca="1" si="61"/>
        <v>8_AH336_Insurance_2053</v>
      </c>
      <c r="BC365" s="285" t="s">
        <v>574</v>
      </c>
      <c r="BD365" s="285"/>
      <c r="BE365" s="293" t="str">
        <f t="shared" si="57"/>
        <v>&gt;=0</v>
      </c>
      <c r="BF365" s="293" t="s">
        <v>84</v>
      </c>
      <c r="BG365" s="293" t="s">
        <v>84</v>
      </c>
      <c r="BH365" s="293"/>
      <c r="BI365" s="293"/>
      <c r="BJ365" s="293"/>
      <c r="BK365" s="293"/>
    </row>
    <row r="366" spans="1:63" ht="13.5" hidden="1" thickBot="1">
      <c r="A366" s="130"/>
      <c r="B366" s="189"/>
      <c r="C366" s="254"/>
      <c r="D366" s="76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2"/>
      <c r="AE366" s="572"/>
      <c r="AF366" s="572"/>
      <c r="AG366" s="572"/>
      <c r="AH366" s="572"/>
      <c r="AI366" s="572"/>
      <c r="AJ366" s="572"/>
      <c r="AK366" s="572"/>
      <c r="AL366" s="572"/>
      <c r="AM366" s="572"/>
      <c r="AN366" s="581"/>
      <c r="AO366" s="181"/>
      <c r="AP366" s="87" t="s">
        <v>859</v>
      </c>
      <c r="AT366" s="559" t="str">
        <f t="shared" ca="1" si="62"/>
        <v>AI</v>
      </c>
      <c r="AU366" s="559">
        <f t="shared" si="63"/>
        <v>336</v>
      </c>
      <c r="AV366" s="285" t="str">
        <f t="shared" ca="1" si="60"/>
        <v>AI336</v>
      </c>
      <c r="AW366" s="285">
        <f t="shared" si="58"/>
        <v>8</v>
      </c>
      <c r="AX366" s="285" t="str">
        <f t="shared" ca="1" si="59"/>
        <v>8. Ownership - Operating Costs</v>
      </c>
      <c r="AY366" s="293" t="s">
        <v>1626</v>
      </c>
      <c r="AZ366" s="285" t="s">
        <v>1649</v>
      </c>
      <c r="BA366" s="285">
        <f>$AI$8</f>
        <v>2054</v>
      </c>
      <c r="BB366" s="285" t="str">
        <f t="shared" ca="1" si="61"/>
        <v>8_AI336_Insurance_2054</v>
      </c>
      <c r="BC366" s="285" t="s">
        <v>574</v>
      </c>
      <c r="BD366" s="285"/>
      <c r="BE366" s="293" t="str">
        <f t="shared" si="57"/>
        <v>&gt;=0</v>
      </c>
      <c r="BF366" s="293" t="s">
        <v>84</v>
      </c>
      <c r="BG366" s="293" t="s">
        <v>84</v>
      </c>
      <c r="BH366" s="293"/>
      <c r="BI366" s="293"/>
      <c r="BJ366" s="293"/>
      <c r="BK366" s="293"/>
    </row>
    <row r="367" spans="1:63" ht="13.5" hidden="1" thickBot="1">
      <c r="A367" s="130"/>
      <c r="B367" s="189"/>
      <c r="C367" s="254"/>
      <c r="D367" s="76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2"/>
      <c r="AE367" s="572"/>
      <c r="AF367" s="572"/>
      <c r="AG367" s="572"/>
      <c r="AH367" s="572"/>
      <c r="AI367" s="572"/>
      <c r="AJ367" s="572"/>
      <c r="AK367" s="572"/>
      <c r="AL367" s="572"/>
      <c r="AM367" s="572"/>
      <c r="AN367" s="581"/>
      <c r="AO367" s="181"/>
      <c r="AP367" s="87" t="s">
        <v>859</v>
      </c>
      <c r="AT367" s="559" t="str">
        <f t="shared" ca="1" si="62"/>
        <v>AJ</v>
      </c>
      <c r="AU367" s="559">
        <f t="shared" si="63"/>
        <v>336</v>
      </c>
      <c r="AV367" s="285" t="str">
        <f t="shared" ca="1" si="60"/>
        <v>AJ336</v>
      </c>
      <c r="AW367" s="285">
        <f t="shared" si="58"/>
        <v>8</v>
      </c>
      <c r="AX367" s="285" t="str">
        <f t="shared" ca="1" si="59"/>
        <v>8. Ownership - Operating Costs</v>
      </c>
      <c r="AY367" s="293" t="s">
        <v>1626</v>
      </c>
      <c r="AZ367" s="285" t="s">
        <v>1649</v>
      </c>
      <c r="BA367" s="285">
        <f>$AJ$8</f>
        <v>2055</v>
      </c>
      <c r="BB367" s="285" t="str">
        <f t="shared" ca="1" si="61"/>
        <v>8_AJ336_Insurance_2055</v>
      </c>
      <c r="BC367" s="285" t="s">
        <v>574</v>
      </c>
      <c r="BD367" s="285"/>
      <c r="BE367" s="293" t="str">
        <f t="shared" si="57"/>
        <v>&gt;=0</v>
      </c>
      <c r="BF367" s="293" t="s">
        <v>84</v>
      </c>
      <c r="BG367" s="293" t="s">
        <v>84</v>
      </c>
      <c r="BH367" s="293"/>
      <c r="BI367" s="293"/>
      <c r="BJ367" s="293"/>
      <c r="BK367" s="293"/>
    </row>
    <row r="368" spans="1:63" ht="13.5" hidden="1" thickBot="1">
      <c r="A368" s="130"/>
      <c r="B368" s="189"/>
      <c r="C368" s="254"/>
      <c r="D368" s="76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2"/>
      <c r="AE368" s="572"/>
      <c r="AF368" s="572"/>
      <c r="AG368" s="572"/>
      <c r="AH368" s="572"/>
      <c r="AI368" s="572"/>
      <c r="AJ368" s="572"/>
      <c r="AK368" s="572"/>
      <c r="AL368" s="572"/>
      <c r="AM368" s="572"/>
      <c r="AN368" s="581"/>
      <c r="AO368" s="181"/>
      <c r="AP368" s="87" t="s">
        <v>859</v>
      </c>
      <c r="AT368" s="559" t="str">
        <f t="shared" ca="1" si="62"/>
        <v>AK</v>
      </c>
      <c r="AU368" s="559">
        <f t="shared" si="63"/>
        <v>336</v>
      </c>
      <c r="AV368" s="285" t="str">
        <f t="shared" ca="1" si="60"/>
        <v>AK336</v>
      </c>
      <c r="AW368" s="285">
        <f t="shared" si="58"/>
        <v>8</v>
      </c>
      <c r="AX368" s="285" t="str">
        <f t="shared" ca="1" si="59"/>
        <v>8. Ownership - Operating Costs</v>
      </c>
      <c r="AY368" s="293" t="s">
        <v>1626</v>
      </c>
      <c r="AZ368" s="285" t="s">
        <v>1649</v>
      </c>
      <c r="BA368" s="285">
        <f>$AK$8</f>
        <v>2056</v>
      </c>
      <c r="BB368" s="285" t="str">
        <f t="shared" ca="1" si="61"/>
        <v>8_AK336_Insurance_2056</v>
      </c>
      <c r="BC368" s="285" t="s">
        <v>574</v>
      </c>
      <c r="BD368" s="285"/>
      <c r="BE368" s="293" t="str">
        <f t="shared" si="57"/>
        <v>&gt;=0</v>
      </c>
      <c r="BF368" s="293" t="s">
        <v>84</v>
      </c>
      <c r="BG368" s="293" t="s">
        <v>84</v>
      </c>
      <c r="BH368" s="293"/>
      <c r="BI368" s="293"/>
      <c r="BJ368" s="293"/>
      <c r="BK368" s="293"/>
    </row>
    <row r="369" spans="1:63" ht="13.5" hidden="1" thickBot="1">
      <c r="A369" s="130"/>
      <c r="B369" s="189"/>
      <c r="C369" s="254"/>
      <c r="D369" s="76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2"/>
      <c r="AE369" s="572"/>
      <c r="AF369" s="572"/>
      <c r="AG369" s="572"/>
      <c r="AH369" s="572"/>
      <c r="AI369" s="572"/>
      <c r="AJ369" s="572"/>
      <c r="AK369" s="572"/>
      <c r="AL369" s="572"/>
      <c r="AM369" s="572"/>
      <c r="AN369" s="581"/>
      <c r="AO369" s="181"/>
      <c r="AP369" s="87" t="s">
        <v>859</v>
      </c>
      <c r="AT369" s="559" t="str">
        <f t="shared" ca="1" si="62"/>
        <v>AL</v>
      </c>
      <c r="AU369" s="559">
        <f t="shared" si="63"/>
        <v>336</v>
      </c>
      <c r="AV369" s="285" t="str">
        <f t="shared" ca="1" si="60"/>
        <v>AL336</v>
      </c>
      <c r="AW369" s="285">
        <f t="shared" si="58"/>
        <v>8</v>
      </c>
      <c r="AX369" s="285" t="str">
        <f t="shared" ca="1" si="59"/>
        <v>8. Ownership - Operating Costs</v>
      </c>
      <c r="AY369" s="293" t="s">
        <v>1626</v>
      </c>
      <c r="AZ369" s="285" t="s">
        <v>1649</v>
      </c>
      <c r="BA369" s="285">
        <f>$AL$8</f>
        <v>2057</v>
      </c>
      <c r="BB369" s="285" t="str">
        <f t="shared" ca="1" si="61"/>
        <v>8_AL336_Insurance_2057</v>
      </c>
      <c r="BC369" s="285" t="s">
        <v>574</v>
      </c>
      <c r="BD369" s="285"/>
      <c r="BE369" s="293" t="str">
        <f t="shared" si="57"/>
        <v>&gt;=0</v>
      </c>
      <c r="BF369" s="293" t="s">
        <v>84</v>
      </c>
      <c r="BG369" s="293" t="s">
        <v>84</v>
      </c>
      <c r="BH369" s="293"/>
      <c r="BI369" s="293"/>
      <c r="BJ369" s="293"/>
      <c r="BK369" s="293"/>
    </row>
    <row r="370" spans="1:63" ht="13.5" hidden="1" thickBot="1">
      <c r="A370" s="130"/>
      <c r="B370" s="189"/>
      <c r="C370" s="254"/>
      <c r="D370" s="76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2"/>
      <c r="AE370" s="572"/>
      <c r="AF370" s="572"/>
      <c r="AG370" s="572"/>
      <c r="AH370" s="572"/>
      <c r="AI370" s="572"/>
      <c r="AJ370" s="572"/>
      <c r="AK370" s="572"/>
      <c r="AL370" s="572"/>
      <c r="AM370" s="572"/>
      <c r="AN370" s="581"/>
      <c r="AO370" s="181"/>
      <c r="AP370" s="87" t="s">
        <v>859</v>
      </c>
      <c r="AT370" s="559" t="str">
        <f t="shared" ca="1" si="62"/>
        <v>AM</v>
      </c>
      <c r="AU370" s="559">
        <f t="shared" si="63"/>
        <v>336</v>
      </c>
      <c r="AV370" s="285" t="str">
        <f t="shared" ca="1" si="60"/>
        <v>AM336</v>
      </c>
      <c r="AW370" s="285">
        <f t="shared" si="58"/>
        <v>8</v>
      </c>
      <c r="AX370" s="285" t="str">
        <f t="shared" ca="1" si="59"/>
        <v>8. Ownership - Operating Costs</v>
      </c>
      <c r="AY370" s="293" t="s">
        <v>1626</v>
      </c>
      <c r="AZ370" s="285" t="s">
        <v>1649</v>
      </c>
      <c r="BA370" s="285">
        <f>$AM$8</f>
        <v>2058</v>
      </c>
      <c r="BB370" s="285" t="str">
        <f t="shared" ca="1" si="61"/>
        <v>8_AM336_Insurance_2058</v>
      </c>
      <c r="BC370" s="285" t="s">
        <v>574</v>
      </c>
      <c r="BD370" s="285"/>
      <c r="BE370" s="293" t="str">
        <f t="shared" si="57"/>
        <v>&gt;=0</v>
      </c>
      <c r="BF370" s="293" t="s">
        <v>84</v>
      </c>
      <c r="BG370" s="293" t="s">
        <v>84</v>
      </c>
      <c r="BH370" s="293"/>
      <c r="BI370" s="293"/>
      <c r="BJ370" s="293"/>
      <c r="BK370" s="293"/>
    </row>
    <row r="371" spans="1:63" ht="13.5" hidden="1" thickBot="1">
      <c r="A371" s="130"/>
      <c r="B371" s="189"/>
      <c r="C371" s="254"/>
      <c r="D371" s="76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2"/>
      <c r="AE371" s="572"/>
      <c r="AF371" s="572"/>
      <c r="AG371" s="572"/>
      <c r="AH371" s="572"/>
      <c r="AI371" s="572"/>
      <c r="AJ371" s="572"/>
      <c r="AK371" s="572"/>
      <c r="AL371" s="572"/>
      <c r="AM371" s="572"/>
      <c r="AN371" s="581"/>
      <c r="AO371" s="181"/>
      <c r="AP371" s="574" t="s">
        <v>859</v>
      </c>
      <c r="AQ371" s="574"/>
      <c r="AR371" s="574"/>
      <c r="AS371" s="574"/>
      <c r="AT371" s="575" t="str">
        <f t="shared" ca="1" si="62"/>
        <v>AN</v>
      </c>
      <c r="AU371" s="575">
        <f t="shared" si="63"/>
        <v>336</v>
      </c>
      <c r="AV371" s="484" t="str">
        <f t="shared" ca="1" si="60"/>
        <v>AN336</v>
      </c>
      <c r="AW371" s="484">
        <f t="shared" si="58"/>
        <v>8</v>
      </c>
      <c r="AX371" s="484" t="str">
        <f t="shared" ca="1" si="59"/>
        <v>8. Ownership - Operating Costs</v>
      </c>
      <c r="AY371" s="492" t="s">
        <v>1626</v>
      </c>
      <c r="AZ371" s="484" t="s">
        <v>1649</v>
      </c>
      <c r="BA371" s="484" t="s">
        <v>1572</v>
      </c>
      <c r="BB371" s="484" t="str">
        <f t="shared" ca="1" si="61"/>
        <v>8_AN336_Insurance_Additional_Info</v>
      </c>
      <c r="BC371" s="492" t="s">
        <v>255</v>
      </c>
      <c r="BD371" s="492">
        <v>100</v>
      </c>
      <c r="BE371" s="492"/>
      <c r="BF371" s="492" t="s">
        <v>84</v>
      </c>
      <c r="BG371" s="492" t="s">
        <v>84</v>
      </c>
      <c r="BH371" s="293"/>
      <c r="BI371" s="293"/>
      <c r="BJ371" s="293"/>
      <c r="BK371" s="293"/>
    </row>
    <row r="372" spans="1:63" ht="13.5" thickBot="1">
      <c r="A372" s="130">
        <f>+A336+1</f>
        <v>15</v>
      </c>
      <c r="B372" s="189"/>
      <c r="C372" s="254" t="s">
        <v>1650</v>
      </c>
      <c r="D372" s="761" t="s">
        <v>1569</v>
      </c>
      <c r="E372" s="544"/>
      <c r="F372" s="544"/>
      <c r="G372" s="544"/>
      <c r="H372" s="544"/>
      <c r="I372" s="544"/>
      <c r="J372" s="544"/>
      <c r="K372" s="544"/>
      <c r="L372" s="544"/>
      <c r="M372" s="544"/>
      <c r="N372" s="544"/>
      <c r="O372" s="544"/>
      <c r="P372" s="544"/>
      <c r="Q372" s="544"/>
      <c r="R372" s="544"/>
      <c r="S372" s="544"/>
      <c r="T372" s="544"/>
      <c r="U372" s="544"/>
      <c r="V372" s="544"/>
      <c r="W372" s="544"/>
      <c r="X372" s="544"/>
      <c r="Y372" s="544"/>
      <c r="Z372" s="544"/>
      <c r="AA372" s="544"/>
      <c r="AB372" s="544"/>
      <c r="AC372" s="544"/>
      <c r="AD372" s="545"/>
      <c r="AE372" s="545"/>
      <c r="AF372" s="545"/>
      <c r="AG372" s="545"/>
      <c r="AH372" s="545"/>
      <c r="AI372" s="545"/>
      <c r="AJ372" s="545"/>
      <c r="AK372" s="545"/>
      <c r="AL372" s="545"/>
      <c r="AM372" s="545"/>
      <c r="AN372" s="371"/>
      <c r="AO372" s="181"/>
      <c r="AR372" s="87" t="s">
        <v>40</v>
      </c>
      <c r="AS372" s="87" t="str">
        <f ca="1">SUBSTITUTE(CELL("address",E372),"$","")</f>
        <v>E372</v>
      </c>
      <c r="AT372" s="386" t="str">
        <f ca="1">CHAR(CODE(AS372))</f>
        <v>E</v>
      </c>
      <c r="AU372" s="386">
        <f>ROW(AS372)</f>
        <v>372</v>
      </c>
      <c r="AV372" s="285" t="str">
        <f ca="1">CONCATENATE(AT372&amp;AU372)</f>
        <v>E372</v>
      </c>
      <c r="AW372" s="285">
        <f t="shared" ref="AW372:AW407" si="64">$AW$5</f>
        <v>8</v>
      </c>
      <c r="AX372" s="285" t="str">
        <f t="shared" ref="AX372:AX407" ca="1" si="65">MID(CELL("filename",AW372),FIND("]",CELL("filename",AW372))+1,256)</f>
        <v>8. Ownership - Operating Costs</v>
      </c>
      <c r="AY372" s="293" t="s">
        <v>1626</v>
      </c>
      <c r="AZ372" s="285" t="s">
        <v>1651</v>
      </c>
      <c r="BA372" s="285">
        <f>$E$8</f>
        <v>2024</v>
      </c>
      <c r="BB372" s="285" t="str">
        <f ca="1">AW372&amp;"_"&amp;AV372&amp;"_"&amp;AZ372&amp;"_"&amp;BA372</f>
        <v>8_E372_Property_tax_2024</v>
      </c>
      <c r="BC372" s="285" t="s">
        <v>574</v>
      </c>
      <c r="BD372" s="285"/>
      <c r="BE372" s="293" t="str">
        <f t="shared" si="57"/>
        <v>&gt;=0</v>
      </c>
      <c r="BF372" s="293" t="s">
        <v>84</v>
      </c>
      <c r="BG372" s="293" t="s">
        <v>84</v>
      </c>
      <c r="BH372" s="293"/>
      <c r="BI372" s="293"/>
      <c r="BJ372" s="293"/>
      <c r="BK372" s="293"/>
    </row>
    <row r="373" spans="1:63" ht="13.5" hidden="1" thickBot="1">
      <c r="A373" s="130"/>
      <c r="B373" s="189"/>
      <c r="C373" s="254"/>
      <c r="D373" s="76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2"/>
      <c r="AE373" s="572"/>
      <c r="AF373" s="572"/>
      <c r="AG373" s="572"/>
      <c r="AH373" s="572"/>
      <c r="AI373" s="572"/>
      <c r="AJ373" s="572"/>
      <c r="AK373" s="572"/>
      <c r="AL373" s="572"/>
      <c r="AM373" s="572"/>
      <c r="AN373" s="581"/>
      <c r="AO373" s="181"/>
      <c r="AP373" s="87" t="s">
        <v>859</v>
      </c>
      <c r="AT373" s="559" t="str">
        <f ca="1">IF(AT372="Z","AA",IF(LEN(AT372)=1,CHAR(CODE(AT372)+1),IF(RIGHT(AT372,1)="Z",CHAR(CODE(LEFT(AT372,1))+1),LEFT(AT372,1))&amp;CHAR(65+MOD(CODE(RIGHT(AT372,1))+1-65,26))))</f>
        <v>F</v>
      </c>
      <c r="AU373" s="559">
        <f>AU372</f>
        <v>372</v>
      </c>
      <c r="AV373" s="285" t="str">
        <f t="shared" ref="AV373:AV407" ca="1" si="66">CONCATENATE(AT373&amp;AU373)</f>
        <v>F372</v>
      </c>
      <c r="AW373" s="285">
        <f t="shared" si="64"/>
        <v>8</v>
      </c>
      <c r="AX373" s="285" t="str">
        <f t="shared" ca="1" si="65"/>
        <v>8. Ownership - Operating Costs</v>
      </c>
      <c r="AY373" s="293" t="s">
        <v>1626</v>
      </c>
      <c r="AZ373" s="285" t="s">
        <v>1651</v>
      </c>
      <c r="BA373" s="285">
        <f>$F$8</f>
        <v>2025</v>
      </c>
      <c r="BB373" s="285" t="str">
        <f t="shared" ref="BB373:BB407" ca="1" si="67">AW373&amp;"_"&amp;AV373&amp;"_"&amp;AZ373&amp;"_"&amp;BA373</f>
        <v>8_F372_Property_tax_2025</v>
      </c>
      <c r="BC373" s="285" t="s">
        <v>574</v>
      </c>
      <c r="BD373" s="285"/>
      <c r="BE373" s="293" t="str">
        <f t="shared" si="57"/>
        <v>&gt;=0</v>
      </c>
      <c r="BF373" s="293" t="s">
        <v>84</v>
      </c>
      <c r="BG373" s="293" t="s">
        <v>84</v>
      </c>
      <c r="BH373" s="293"/>
      <c r="BI373" s="293"/>
      <c r="BJ373" s="293"/>
      <c r="BK373" s="293"/>
    </row>
    <row r="374" spans="1:63" ht="13.5" hidden="1" thickBot="1">
      <c r="A374" s="130"/>
      <c r="B374" s="189"/>
      <c r="C374" s="254"/>
      <c r="D374" s="76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2"/>
      <c r="AE374" s="572"/>
      <c r="AF374" s="572"/>
      <c r="AG374" s="572"/>
      <c r="AH374" s="572"/>
      <c r="AI374" s="572"/>
      <c r="AJ374" s="572"/>
      <c r="AK374" s="572"/>
      <c r="AL374" s="572"/>
      <c r="AM374" s="572"/>
      <c r="AN374" s="581"/>
      <c r="AO374" s="181"/>
      <c r="AP374" s="87" t="s">
        <v>859</v>
      </c>
      <c r="AT374" s="559" t="str">
        <f t="shared" ref="AT374:AT407" ca="1" si="68">IF(AT373="Z","AA",IF(LEN(AT373)=1,CHAR(CODE(AT373)+1),IF(RIGHT(AT373,1)="Z",CHAR(CODE(LEFT(AT373,1))+1),LEFT(AT373,1))&amp;CHAR(65+MOD(CODE(RIGHT(AT373,1))+1-65,26))))</f>
        <v>G</v>
      </c>
      <c r="AU374" s="559">
        <f t="shared" ref="AU374:AU407" si="69">AU373</f>
        <v>372</v>
      </c>
      <c r="AV374" s="285" t="str">
        <f t="shared" ca="1" si="66"/>
        <v>G372</v>
      </c>
      <c r="AW374" s="285">
        <f t="shared" si="64"/>
        <v>8</v>
      </c>
      <c r="AX374" s="285" t="str">
        <f t="shared" ca="1" si="65"/>
        <v>8. Ownership - Operating Costs</v>
      </c>
      <c r="AY374" s="293" t="s">
        <v>1626</v>
      </c>
      <c r="AZ374" s="285" t="s">
        <v>1651</v>
      </c>
      <c r="BA374" s="285">
        <f>$G$8</f>
        <v>2026</v>
      </c>
      <c r="BB374" s="285" t="str">
        <f t="shared" ca="1" si="67"/>
        <v>8_G372_Property_tax_2026</v>
      </c>
      <c r="BC374" s="285" t="s">
        <v>574</v>
      </c>
      <c r="BD374" s="285"/>
      <c r="BE374" s="293" t="str">
        <f t="shared" si="57"/>
        <v>&gt;=0</v>
      </c>
      <c r="BF374" s="293" t="s">
        <v>84</v>
      </c>
      <c r="BG374" s="293" t="s">
        <v>84</v>
      </c>
      <c r="BH374" s="293"/>
      <c r="BI374" s="293"/>
      <c r="BJ374" s="293"/>
      <c r="BK374" s="293"/>
    </row>
    <row r="375" spans="1:63" ht="13.5" hidden="1" thickBot="1">
      <c r="A375" s="130"/>
      <c r="B375" s="189"/>
      <c r="C375" s="254"/>
      <c r="D375" s="76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2"/>
      <c r="AE375" s="572"/>
      <c r="AF375" s="572"/>
      <c r="AG375" s="572"/>
      <c r="AH375" s="572"/>
      <c r="AI375" s="572"/>
      <c r="AJ375" s="572"/>
      <c r="AK375" s="572"/>
      <c r="AL375" s="572"/>
      <c r="AM375" s="572"/>
      <c r="AN375" s="581"/>
      <c r="AO375" s="181"/>
      <c r="AP375" s="87" t="s">
        <v>859</v>
      </c>
      <c r="AT375" s="559" t="str">
        <f t="shared" ca="1" si="68"/>
        <v>H</v>
      </c>
      <c r="AU375" s="559">
        <f t="shared" si="69"/>
        <v>372</v>
      </c>
      <c r="AV375" s="285" t="str">
        <f t="shared" ca="1" si="66"/>
        <v>H372</v>
      </c>
      <c r="AW375" s="285">
        <f t="shared" si="64"/>
        <v>8</v>
      </c>
      <c r="AX375" s="285" t="str">
        <f t="shared" ca="1" si="65"/>
        <v>8. Ownership - Operating Costs</v>
      </c>
      <c r="AY375" s="293" t="s">
        <v>1626</v>
      </c>
      <c r="AZ375" s="285" t="s">
        <v>1651</v>
      </c>
      <c r="BA375" s="285">
        <f>$H$8</f>
        <v>2027</v>
      </c>
      <c r="BB375" s="285" t="str">
        <f t="shared" ca="1" si="67"/>
        <v>8_H372_Property_tax_2027</v>
      </c>
      <c r="BC375" s="285" t="s">
        <v>574</v>
      </c>
      <c r="BD375" s="285"/>
      <c r="BE375" s="293" t="str">
        <f t="shared" si="57"/>
        <v>&gt;=0</v>
      </c>
      <c r="BF375" s="293" t="s">
        <v>84</v>
      </c>
      <c r="BG375" s="293" t="s">
        <v>84</v>
      </c>
      <c r="BH375" s="293"/>
      <c r="BI375" s="293"/>
      <c r="BJ375" s="293"/>
      <c r="BK375" s="293"/>
    </row>
    <row r="376" spans="1:63" ht="13.5" hidden="1" thickBot="1">
      <c r="A376" s="130"/>
      <c r="B376" s="189"/>
      <c r="C376" s="254"/>
      <c r="D376" s="76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2"/>
      <c r="AE376" s="572"/>
      <c r="AF376" s="572"/>
      <c r="AG376" s="572"/>
      <c r="AH376" s="572"/>
      <c r="AI376" s="572"/>
      <c r="AJ376" s="572"/>
      <c r="AK376" s="572"/>
      <c r="AL376" s="572"/>
      <c r="AM376" s="572"/>
      <c r="AN376" s="581"/>
      <c r="AO376" s="181"/>
      <c r="AP376" s="87" t="s">
        <v>859</v>
      </c>
      <c r="AT376" s="559" t="str">
        <f t="shared" ca="1" si="68"/>
        <v>I</v>
      </c>
      <c r="AU376" s="559">
        <f t="shared" si="69"/>
        <v>372</v>
      </c>
      <c r="AV376" s="285" t="str">
        <f t="shared" ca="1" si="66"/>
        <v>I372</v>
      </c>
      <c r="AW376" s="285">
        <f t="shared" si="64"/>
        <v>8</v>
      </c>
      <c r="AX376" s="285" t="str">
        <f t="shared" ca="1" si="65"/>
        <v>8. Ownership - Operating Costs</v>
      </c>
      <c r="AY376" s="293" t="s">
        <v>1626</v>
      </c>
      <c r="AZ376" s="285" t="s">
        <v>1651</v>
      </c>
      <c r="BA376" s="285">
        <f>$I$8</f>
        <v>2028</v>
      </c>
      <c r="BB376" s="285" t="str">
        <f t="shared" ca="1" si="67"/>
        <v>8_I372_Property_tax_2028</v>
      </c>
      <c r="BC376" s="285" t="s">
        <v>574</v>
      </c>
      <c r="BD376" s="285"/>
      <c r="BE376" s="293" t="str">
        <f t="shared" si="57"/>
        <v>&gt;=0</v>
      </c>
      <c r="BF376" s="293" t="s">
        <v>84</v>
      </c>
      <c r="BG376" s="293" t="s">
        <v>84</v>
      </c>
      <c r="BH376" s="293"/>
      <c r="BI376" s="293"/>
      <c r="BJ376" s="293"/>
      <c r="BK376" s="293"/>
    </row>
    <row r="377" spans="1:63" ht="13.5" hidden="1" thickBot="1">
      <c r="A377" s="130"/>
      <c r="B377" s="189"/>
      <c r="C377" s="254"/>
      <c r="D377" s="76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2"/>
      <c r="AE377" s="572"/>
      <c r="AF377" s="572"/>
      <c r="AG377" s="572"/>
      <c r="AH377" s="572"/>
      <c r="AI377" s="572"/>
      <c r="AJ377" s="572"/>
      <c r="AK377" s="572"/>
      <c r="AL377" s="572"/>
      <c r="AM377" s="572"/>
      <c r="AN377" s="581"/>
      <c r="AO377" s="181"/>
      <c r="AP377" s="87" t="s">
        <v>859</v>
      </c>
      <c r="AT377" s="559" t="str">
        <f t="shared" ca="1" si="68"/>
        <v>J</v>
      </c>
      <c r="AU377" s="559">
        <f t="shared" si="69"/>
        <v>372</v>
      </c>
      <c r="AV377" s="285" t="str">
        <f t="shared" ca="1" si="66"/>
        <v>J372</v>
      </c>
      <c r="AW377" s="285">
        <f t="shared" si="64"/>
        <v>8</v>
      </c>
      <c r="AX377" s="285" t="str">
        <f t="shared" ca="1" si="65"/>
        <v>8. Ownership - Operating Costs</v>
      </c>
      <c r="AY377" s="293" t="s">
        <v>1626</v>
      </c>
      <c r="AZ377" s="285" t="s">
        <v>1651</v>
      </c>
      <c r="BA377" s="285">
        <f>$J$8</f>
        <v>2029</v>
      </c>
      <c r="BB377" s="285" t="str">
        <f t="shared" ca="1" si="67"/>
        <v>8_J372_Property_tax_2029</v>
      </c>
      <c r="BC377" s="285" t="s">
        <v>574</v>
      </c>
      <c r="BD377" s="285"/>
      <c r="BE377" s="293" t="str">
        <f t="shared" si="57"/>
        <v>&gt;=0</v>
      </c>
      <c r="BF377" s="293" t="s">
        <v>84</v>
      </c>
      <c r="BG377" s="293" t="s">
        <v>84</v>
      </c>
      <c r="BH377" s="293"/>
      <c r="BI377" s="293"/>
      <c r="BJ377" s="293"/>
      <c r="BK377" s="293"/>
    </row>
    <row r="378" spans="1:63" ht="13.5" hidden="1" thickBot="1">
      <c r="A378" s="130"/>
      <c r="B378" s="189"/>
      <c r="C378" s="254"/>
      <c r="D378" s="76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2"/>
      <c r="AE378" s="572"/>
      <c r="AF378" s="572"/>
      <c r="AG378" s="572"/>
      <c r="AH378" s="572"/>
      <c r="AI378" s="572"/>
      <c r="AJ378" s="572"/>
      <c r="AK378" s="572"/>
      <c r="AL378" s="572"/>
      <c r="AM378" s="572"/>
      <c r="AN378" s="581"/>
      <c r="AO378" s="181"/>
      <c r="AP378" s="87" t="s">
        <v>859</v>
      </c>
      <c r="AT378" s="559" t="str">
        <f t="shared" ca="1" si="68"/>
        <v>K</v>
      </c>
      <c r="AU378" s="559">
        <f t="shared" si="69"/>
        <v>372</v>
      </c>
      <c r="AV378" s="285" t="str">
        <f t="shared" ca="1" si="66"/>
        <v>K372</v>
      </c>
      <c r="AW378" s="285">
        <f t="shared" si="64"/>
        <v>8</v>
      </c>
      <c r="AX378" s="285" t="str">
        <f t="shared" ca="1" si="65"/>
        <v>8. Ownership - Operating Costs</v>
      </c>
      <c r="AY378" s="293" t="s">
        <v>1626</v>
      </c>
      <c r="AZ378" s="285" t="s">
        <v>1651</v>
      </c>
      <c r="BA378" s="285">
        <f>$K$8</f>
        <v>2030</v>
      </c>
      <c r="BB378" s="285" t="str">
        <f t="shared" ca="1" si="67"/>
        <v>8_K372_Property_tax_2030</v>
      </c>
      <c r="BC378" s="285" t="s">
        <v>574</v>
      </c>
      <c r="BD378" s="285"/>
      <c r="BE378" s="293" t="str">
        <f t="shared" si="57"/>
        <v>&gt;=0</v>
      </c>
      <c r="BF378" s="293" t="s">
        <v>84</v>
      </c>
      <c r="BG378" s="293" t="s">
        <v>84</v>
      </c>
      <c r="BH378" s="293"/>
      <c r="BI378" s="293"/>
      <c r="BJ378" s="293"/>
      <c r="BK378" s="293"/>
    </row>
    <row r="379" spans="1:63" ht="13.5" hidden="1" thickBot="1">
      <c r="A379" s="130"/>
      <c r="B379" s="189"/>
      <c r="C379" s="254"/>
      <c r="D379" s="76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2"/>
      <c r="AE379" s="572"/>
      <c r="AF379" s="572"/>
      <c r="AG379" s="572"/>
      <c r="AH379" s="572"/>
      <c r="AI379" s="572"/>
      <c r="AJ379" s="572"/>
      <c r="AK379" s="572"/>
      <c r="AL379" s="572"/>
      <c r="AM379" s="572"/>
      <c r="AN379" s="581"/>
      <c r="AO379" s="181"/>
      <c r="AP379" s="87" t="s">
        <v>859</v>
      </c>
      <c r="AT379" s="559" t="str">
        <f t="shared" ca="1" si="68"/>
        <v>L</v>
      </c>
      <c r="AU379" s="559">
        <f t="shared" si="69"/>
        <v>372</v>
      </c>
      <c r="AV379" s="285" t="str">
        <f t="shared" ca="1" si="66"/>
        <v>L372</v>
      </c>
      <c r="AW379" s="285">
        <f t="shared" si="64"/>
        <v>8</v>
      </c>
      <c r="AX379" s="285" t="str">
        <f t="shared" ca="1" si="65"/>
        <v>8. Ownership - Operating Costs</v>
      </c>
      <c r="AY379" s="293" t="s">
        <v>1626</v>
      </c>
      <c r="AZ379" s="285" t="s">
        <v>1651</v>
      </c>
      <c r="BA379" s="285">
        <f>$L$8</f>
        <v>2031</v>
      </c>
      <c r="BB379" s="285" t="str">
        <f t="shared" ca="1" si="67"/>
        <v>8_L372_Property_tax_2031</v>
      </c>
      <c r="BC379" s="285" t="s">
        <v>574</v>
      </c>
      <c r="BD379" s="285"/>
      <c r="BE379" s="293" t="str">
        <f t="shared" si="57"/>
        <v>&gt;=0</v>
      </c>
      <c r="BF379" s="293" t="s">
        <v>84</v>
      </c>
      <c r="BG379" s="293" t="s">
        <v>84</v>
      </c>
      <c r="BH379" s="293"/>
      <c r="BI379" s="293"/>
      <c r="BJ379" s="293"/>
      <c r="BK379" s="293"/>
    </row>
    <row r="380" spans="1:63" ht="13.5" hidden="1" thickBot="1">
      <c r="A380" s="130"/>
      <c r="B380" s="189"/>
      <c r="C380" s="254"/>
      <c r="D380" s="76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2"/>
      <c r="AE380" s="572"/>
      <c r="AF380" s="572"/>
      <c r="AG380" s="572"/>
      <c r="AH380" s="572"/>
      <c r="AI380" s="572"/>
      <c r="AJ380" s="572"/>
      <c r="AK380" s="572"/>
      <c r="AL380" s="572"/>
      <c r="AM380" s="572"/>
      <c r="AN380" s="581"/>
      <c r="AO380" s="181"/>
      <c r="AP380" s="87" t="s">
        <v>859</v>
      </c>
      <c r="AT380" s="559" t="str">
        <f t="shared" ca="1" si="68"/>
        <v>M</v>
      </c>
      <c r="AU380" s="559">
        <f t="shared" si="69"/>
        <v>372</v>
      </c>
      <c r="AV380" s="285" t="str">
        <f t="shared" ca="1" si="66"/>
        <v>M372</v>
      </c>
      <c r="AW380" s="285">
        <f t="shared" si="64"/>
        <v>8</v>
      </c>
      <c r="AX380" s="285" t="str">
        <f t="shared" ca="1" si="65"/>
        <v>8. Ownership - Operating Costs</v>
      </c>
      <c r="AY380" s="293" t="s">
        <v>1626</v>
      </c>
      <c r="AZ380" s="285" t="s">
        <v>1651</v>
      </c>
      <c r="BA380" s="285">
        <f>$M$8</f>
        <v>2032</v>
      </c>
      <c r="BB380" s="285" t="str">
        <f t="shared" ca="1" si="67"/>
        <v>8_M372_Property_tax_2032</v>
      </c>
      <c r="BC380" s="285" t="s">
        <v>574</v>
      </c>
      <c r="BD380" s="285"/>
      <c r="BE380" s="293" t="str">
        <f t="shared" si="57"/>
        <v>&gt;=0</v>
      </c>
      <c r="BF380" s="293" t="s">
        <v>84</v>
      </c>
      <c r="BG380" s="293" t="s">
        <v>84</v>
      </c>
      <c r="BH380" s="293"/>
      <c r="BI380" s="293"/>
      <c r="BJ380" s="293"/>
      <c r="BK380" s="293"/>
    </row>
    <row r="381" spans="1:63" ht="13.5" hidden="1" thickBot="1">
      <c r="A381" s="130"/>
      <c r="B381" s="189"/>
      <c r="C381" s="254"/>
      <c r="D381" s="76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2"/>
      <c r="AE381" s="572"/>
      <c r="AF381" s="572"/>
      <c r="AG381" s="572"/>
      <c r="AH381" s="572"/>
      <c r="AI381" s="572"/>
      <c r="AJ381" s="572"/>
      <c r="AK381" s="572"/>
      <c r="AL381" s="572"/>
      <c r="AM381" s="572"/>
      <c r="AN381" s="581"/>
      <c r="AO381" s="181"/>
      <c r="AP381" s="87" t="s">
        <v>859</v>
      </c>
      <c r="AT381" s="559" t="str">
        <f t="shared" ca="1" si="68"/>
        <v>N</v>
      </c>
      <c r="AU381" s="559">
        <f t="shared" si="69"/>
        <v>372</v>
      </c>
      <c r="AV381" s="285" t="str">
        <f t="shared" ca="1" si="66"/>
        <v>N372</v>
      </c>
      <c r="AW381" s="285">
        <f t="shared" si="64"/>
        <v>8</v>
      </c>
      <c r="AX381" s="285" t="str">
        <f t="shared" ca="1" si="65"/>
        <v>8. Ownership - Operating Costs</v>
      </c>
      <c r="AY381" s="293" t="s">
        <v>1626</v>
      </c>
      <c r="AZ381" s="285" t="s">
        <v>1651</v>
      </c>
      <c r="BA381" s="285">
        <f>$N$8</f>
        <v>2033</v>
      </c>
      <c r="BB381" s="285" t="str">
        <f t="shared" ca="1" si="67"/>
        <v>8_N372_Property_tax_2033</v>
      </c>
      <c r="BC381" s="285" t="s">
        <v>574</v>
      </c>
      <c r="BD381" s="285"/>
      <c r="BE381" s="293" t="str">
        <f t="shared" si="57"/>
        <v>&gt;=0</v>
      </c>
      <c r="BF381" s="293" t="s">
        <v>84</v>
      </c>
      <c r="BG381" s="293" t="s">
        <v>84</v>
      </c>
      <c r="BH381" s="293"/>
      <c r="BI381" s="293"/>
      <c r="BJ381" s="293"/>
      <c r="BK381" s="293"/>
    </row>
    <row r="382" spans="1:63" ht="13.5" hidden="1" thickBot="1">
      <c r="A382" s="130"/>
      <c r="B382" s="189"/>
      <c r="C382" s="254"/>
      <c r="D382" s="76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2"/>
      <c r="AE382" s="572"/>
      <c r="AF382" s="572"/>
      <c r="AG382" s="572"/>
      <c r="AH382" s="572"/>
      <c r="AI382" s="572"/>
      <c r="AJ382" s="572"/>
      <c r="AK382" s="572"/>
      <c r="AL382" s="572"/>
      <c r="AM382" s="572"/>
      <c r="AN382" s="581"/>
      <c r="AO382" s="181"/>
      <c r="AP382" s="87" t="s">
        <v>859</v>
      </c>
      <c r="AT382" s="559" t="str">
        <f t="shared" ca="1" si="68"/>
        <v>O</v>
      </c>
      <c r="AU382" s="559">
        <f t="shared" si="69"/>
        <v>372</v>
      </c>
      <c r="AV382" s="285" t="str">
        <f t="shared" ca="1" si="66"/>
        <v>O372</v>
      </c>
      <c r="AW382" s="285">
        <f t="shared" si="64"/>
        <v>8</v>
      </c>
      <c r="AX382" s="285" t="str">
        <f t="shared" ca="1" si="65"/>
        <v>8. Ownership - Operating Costs</v>
      </c>
      <c r="AY382" s="293" t="s">
        <v>1626</v>
      </c>
      <c r="AZ382" s="285" t="s">
        <v>1651</v>
      </c>
      <c r="BA382" s="285">
        <f>$O$8</f>
        <v>2034</v>
      </c>
      <c r="BB382" s="285" t="str">
        <f t="shared" ca="1" si="67"/>
        <v>8_O372_Property_tax_2034</v>
      </c>
      <c r="BC382" s="285" t="s">
        <v>574</v>
      </c>
      <c r="BD382" s="285"/>
      <c r="BE382" s="293" t="str">
        <f t="shared" si="57"/>
        <v>&gt;=0</v>
      </c>
      <c r="BF382" s="293" t="s">
        <v>84</v>
      </c>
      <c r="BG382" s="293" t="s">
        <v>84</v>
      </c>
      <c r="BH382" s="293"/>
      <c r="BI382" s="293"/>
      <c r="BJ382" s="293"/>
      <c r="BK382" s="293"/>
    </row>
    <row r="383" spans="1:63" ht="13.5" hidden="1" thickBot="1">
      <c r="A383" s="130"/>
      <c r="B383" s="189"/>
      <c r="C383" s="254"/>
      <c r="D383" s="76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c r="AA383" s="571"/>
      <c r="AB383" s="571"/>
      <c r="AC383" s="571"/>
      <c r="AD383" s="572"/>
      <c r="AE383" s="572"/>
      <c r="AF383" s="572"/>
      <c r="AG383" s="572"/>
      <c r="AH383" s="572"/>
      <c r="AI383" s="572"/>
      <c r="AJ383" s="572"/>
      <c r="AK383" s="572"/>
      <c r="AL383" s="572"/>
      <c r="AM383" s="572"/>
      <c r="AN383" s="581"/>
      <c r="AO383" s="181"/>
      <c r="AP383" s="87" t="s">
        <v>859</v>
      </c>
      <c r="AT383" s="559" t="str">
        <f t="shared" ca="1" si="68"/>
        <v>P</v>
      </c>
      <c r="AU383" s="559">
        <f t="shared" si="69"/>
        <v>372</v>
      </c>
      <c r="AV383" s="285" t="str">
        <f t="shared" ca="1" si="66"/>
        <v>P372</v>
      </c>
      <c r="AW383" s="285">
        <f t="shared" si="64"/>
        <v>8</v>
      </c>
      <c r="AX383" s="285" t="str">
        <f t="shared" ca="1" si="65"/>
        <v>8. Ownership - Operating Costs</v>
      </c>
      <c r="AY383" s="293" t="s">
        <v>1626</v>
      </c>
      <c r="AZ383" s="285" t="s">
        <v>1651</v>
      </c>
      <c r="BA383" s="285">
        <f>$P$8</f>
        <v>2035</v>
      </c>
      <c r="BB383" s="285" t="str">
        <f t="shared" ca="1" si="67"/>
        <v>8_P372_Property_tax_2035</v>
      </c>
      <c r="BC383" s="285" t="s">
        <v>574</v>
      </c>
      <c r="BD383" s="285"/>
      <c r="BE383" s="293" t="str">
        <f t="shared" si="57"/>
        <v>&gt;=0</v>
      </c>
      <c r="BF383" s="293" t="s">
        <v>84</v>
      </c>
      <c r="BG383" s="293" t="s">
        <v>84</v>
      </c>
      <c r="BH383" s="293"/>
      <c r="BI383" s="293"/>
      <c r="BJ383" s="293"/>
      <c r="BK383" s="293"/>
    </row>
    <row r="384" spans="1:63" ht="13.5" hidden="1" thickBot="1">
      <c r="A384" s="130"/>
      <c r="B384" s="189"/>
      <c r="C384" s="254"/>
      <c r="D384" s="76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c r="AA384" s="571"/>
      <c r="AB384" s="571"/>
      <c r="AC384" s="571"/>
      <c r="AD384" s="572"/>
      <c r="AE384" s="572"/>
      <c r="AF384" s="572"/>
      <c r="AG384" s="572"/>
      <c r="AH384" s="572"/>
      <c r="AI384" s="572"/>
      <c r="AJ384" s="572"/>
      <c r="AK384" s="572"/>
      <c r="AL384" s="572"/>
      <c r="AM384" s="572"/>
      <c r="AN384" s="581"/>
      <c r="AO384" s="181"/>
      <c r="AP384" s="87" t="s">
        <v>859</v>
      </c>
      <c r="AT384" s="559" t="str">
        <f t="shared" ca="1" si="68"/>
        <v>Q</v>
      </c>
      <c r="AU384" s="559">
        <f t="shared" si="69"/>
        <v>372</v>
      </c>
      <c r="AV384" s="285" t="str">
        <f t="shared" ca="1" si="66"/>
        <v>Q372</v>
      </c>
      <c r="AW384" s="285">
        <f t="shared" si="64"/>
        <v>8</v>
      </c>
      <c r="AX384" s="285" t="str">
        <f t="shared" ca="1" si="65"/>
        <v>8. Ownership - Operating Costs</v>
      </c>
      <c r="AY384" s="293" t="s">
        <v>1626</v>
      </c>
      <c r="AZ384" s="285" t="s">
        <v>1651</v>
      </c>
      <c r="BA384" s="285">
        <f>$Q$8</f>
        <v>2036</v>
      </c>
      <c r="BB384" s="285" t="str">
        <f t="shared" ca="1" si="67"/>
        <v>8_Q372_Property_tax_2036</v>
      </c>
      <c r="BC384" s="285" t="s">
        <v>574</v>
      </c>
      <c r="BD384" s="285"/>
      <c r="BE384" s="293" t="str">
        <f t="shared" si="57"/>
        <v>&gt;=0</v>
      </c>
      <c r="BF384" s="293" t="s">
        <v>84</v>
      </c>
      <c r="BG384" s="293" t="s">
        <v>84</v>
      </c>
      <c r="BH384" s="293"/>
      <c r="BI384" s="293"/>
      <c r="BJ384" s="293"/>
      <c r="BK384" s="293"/>
    </row>
    <row r="385" spans="1:63" ht="13.5" hidden="1" thickBot="1">
      <c r="A385" s="130"/>
      <c r="B385" s="189"/>
      <c r="C385" s="254"/>
      <c r="D385" s="76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c r="AA385" s="571"/>
      <c r="AB385" s="571"/>
      <c r="AC385" s="571"/>
      <c r="AD385" s="572"/>
      <c r="AE385" s="572"/>
      <c r="AF385" s="572"/>
      <c r="AG385" s="572"/>
      <c r="AH385" s="572"/>
      <c r="AI385" s="572"/>
      <c r="AJ385" s="572"/>
      <c r="AK385" s="572"/>
      <c r="AL385" s="572"/>
      <c r="AM385" s="572"/>
      <c r="AN385" s="581"/>
      <c r="AO385" s="181"/>
      <c r="AP385" s="87" t="s">
        <v>859</v>
      </c>
      <c r="AT385" s="559" t="str">
        <f t="shared" ca="1" si="68"/>
        <v>R</v>
      </c>
      <c r="AU385" s="559">
        <f t="shared" si="69"/>
        <v>372</v>
      </c>
      <c r="AV385" s="285" t="str">
        <f t="shared" ca="1" si="66"/>
        <v>R372</v>
      </c>
      <c r="AW385" s="285">
        <f t="shared" si="64"/>
        <v>8</v>
      </c>
      <c r="AX385" s="285" t="str">
        <f t="shared" ca="1" si="65"/>
        <v>8. Ownership - Operating Costs</v>
      </c>
      <c r="AY385" s="293" t="s">
        <v>1626</v>
      </c>
      <c r="AZ385" s="285" t="s">
        <v>1651</v>
      </c>
      <c r="BA385" s="285">
        <f>$R$8</f>
        <v>2037</v>
      </c>
      <c r="BB385" s="285" t="str">
        <f t="shared" ca="1" si="67"/>
        <v>8_R372_Property_tax_2037</v>
      </c>
      <c r="BC385" s="285" t="s">
        <v>574</v>
      </c>
      <c r="BD385" s="285"/>
      <c r="BE385" s="293" t="str">
        <f t="shared" si="57"/>
        <v>&gt;=0</v>
      </c>
      <c r="BF385" s="293" t="s">
        <v>84</v>
      </c>
      <c r="BG385" s="293" t="s">
        <v>84</v>
      </c>
      <c r="BH385" s="293"/>
      <c r="BI385" s="293"/>
      <c r="BJ385" s="293"/>
      <c r="BK385" s="293"/>
    </row>
    <row r="386" spans="1:63" ht="13.5" hidden="1" thickBot="1">
      <c r="A386" s="130"/>
      <c r="B386" s="189"/>
      <c r="C386" s="254"/>
      <c r="D386" s="76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c r="AA386" s="571"/>
      <c r="AB386" s="571"/>
      <c r="AC386" s="571"/>
      <c r="AD386" s="572"/>
      <c r="AE386" s="572"/>
      <c r="AF386" s="572"/>
      <c r="AG386" s="572"/>
      <c r="AH386" s="572"/>
      <c r="AI386" s="572"/>
      <c r="AJ386" s="572"/>
      <c r="AK386" s="572"/>
      <c r="AL386" s="572"/>
      <c r="AM386" s="572"/>
      <c r="AN386" s="581"/>
      <c r="AO386" s="181"/>
      <c r="AP386" s="87" t="s">
        <v>859</v>
      </c>
      <c r="AT386" s="559" t="str">
        <f t="shared" ca="1" si="68"/>
        <v>S</v>
      </c>
      <c r="AU386" s="559">
        <f t="shared" si="69"/>
        <v>372</v>
      </c>
      <c r="AV386" s="285" t="str">
        <f t="shared" ca="1" si="66"/>
        <v>S372</v>
      </c>
      <c r="AW386" s="285">
        <f t="shared" si="64"/>
        <v>8</v>
      </c>
      <c r="AX386" s="285" t="str">
        <f t="shared" ca="1" si="65"/>
        <v>8. Ownership - Operating Costs</v>
      </c>
      <c r="AY386" s="293" t="s">
        <v>1626</v>
      </c>
      <c r="AZ386" s="285" t="s">
        <v>1651</v>
      </c>
      <c r="BA386" s="285">
        <f>$S$8</f>
        <v>2038</v>
      </c>
      <c r="BB386" s="285" t="str">
        <f t="shared" ca="1" si="67"/>
        <v>8_S372_Property_tax_2038</v>
      </c>
      <c r="BC386" s="285" t="s">
        <v>574</v>
      </c>
      <c r="BD386" s="285"/>
      <c r="BE386" s="293" t="str">
        <f t="shared" si="57"/>
        <v>&gt;=0</v>
      </c>
      <c r="BF386" s="293" t="s">
        <v>84</v>
      </c>
      <c r="BG386" s="293" t="s">
        <v>84</v>
      </c>
      <c r="BH386" s="293"/>
      <c r="BI386" s="293"/>
      <c r="BJ386" s="293"/>
      <c r="BK386" s="293"/>
    </row>
    <row r="387" spans="1:63" ht="13.5" hidden="1" thickBot="1">
      <c r="A387" s="130"/>
      <c r="B387" s="189"/>
      <c r="C387" s="254"/>
      <c r="D387" s="76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1"/>
      <c r="AD387" s="572"/>
      <c r="AE387" s="572"/>
      <c r="AF387" s="572"/>
      <c r="AG387" s="572"/>
      <c r="AH387" s="572"/>
      <c r="AI387" s="572"/>
      <c r="AJ387" s="572"/>
      <c r="AK387" s="572"/>
      <c r="AL387" s="572"/>
      <c r="AM387" s="572"/>
      <c r="AN387" s="581"/>
      <c r="AO387" s="181"/>
      <c r="AP387" s="87" t="s">
        <v>859</v>
      </c>
      <c r="AT387" s="559" t="str">
        <f t="shared" ca="1" si="68"/>
        <v>T</v>
      </c>
      <c r="AU387" s="559">
        <f t="shared" si="69"/>
        <v>372</v>
      </c>
      <c r="AV387" s="285" t="str">
        <f t="shared" ca="1" si="66"/>
        <v>T372</v>
      </c>
      <c r="AW387" s="285">
        <f t="shared" si="64"/>
        <v>8</v>
      </c>
      <c r="AX387" s="285" t="str">
        <f t="shared" ca="1" si="65"/>
        <v>8. Ownership - Operating Costs</v>
      </c>
      <c r="AY387" s="293" t="s">
        <v>1626</v>
      </c>
      <c r="AZ387" s="285" t="s">
        <v>1651</v>
      </c>
      <c r="BA387" s="285">
        <f>$T$8</f>
        <v>2039</v>
      </c>
      <c r="BB387" s="285" t="str">
        <f t="shared" ca="1" si="67"/>
        <v>8_T372_Property_tax_2039</v>
      </c>
      <c r="BC387" s="285" t="s">
        <v>574</v>
      </c>
      <c r="BD387" s="285"/>
      <c r="BE387" s="293" t="str">
        <f t="shared" si="57"/>
        <v>&gt;=0</v>
      </c>
      <c r="BF387" s="293" t="s">
        <v>84</v>
      </c>
      <c r="BG387" s="293" t="s">
        <v>84</v>
      </c>
      <c r="BH387" s="293"/>
      <c r="BI387" s="293"/>
      <c r="BJ387" s="293"/>
      <c r="BK387" s="293"/>
    </row>
    <row r="388" spans="1:63" ht="13.5" hidden="1" thickBot="1">
      <c r="A388" s="130"/>
      <c r="B388" s="189"/>
      <c r="C388" s="254"/>
      <c r="D388" s="761"/>
      <c r="E388" s="571"/>
      <c r="F388" s="571"/>
      <c r="G388" s="571"/>
      <c r="H388" s="571"/>
      <c r="I388" s="571"/>
      <c r="J388" s="571"/>
      <c r="K388" s="571"/>
      <c r="L388" s="571"/>
      <c r="M388" s="571"/>
      <c r="N388" s="571"/>
      <c r="O388" s="571"/>
      <c r="P388" s="571"/>
      <c r="Q388" s="571"/>
      <c r="R388" s="571"/>
      <c r="S388" s="571"/>
      <c r="T388" s="571"/>
      <c r="U388" s="571"/>
      <c r="V388" s="571"/>
      <c r="W388" s="571"/>
      <c r="X388" s="571"/>
      <c r="Y388" s="571"/>
      <c r="Z388" s="571"/>
      <c r="AA388" s="571"/>
      <c r="AB388" s="571"/>
      <c r="AC388" s="571"/>
      <c r="AD388" s="572"/>
      <c r="AE388" s="572"/>
      <c r="AF388" s="572"/>
      <c r="AG388" s="572"/>
      <c r="AH388" s="572"/>
      <c r="AI388" s="572"/>
      <c r="AJ388" s="572"/>
      <c r="AK388" s="572"/>
      <c r="AL388" s="572"/>
      <c r="AM388" s="572"/>
      <c r="AN388" s="581"/>
      <c r="AO388" s="181"/>
      <c r="AP388" s="87" t="s">
        <v>859</v>
      </c>
      <c r="AT388" s="559" t="str">
        <f t="shared" ca="1" si="68"/>
        <v>U</v>
      </c>
      <c r="AU388" s="559">
        <f t="shared" si="69"/>
        <v>372</v>
      </c>
      <c r="AV388" s="285" t="str">
        <f t="shared" ca="1" si="66"/>
        <v>U372</v>
      </c>
      <c r="AW388" s="285">
        <f t="shared" si="64"/>
        <v>8</v>
      </c>
      <c r="AX388" s="285" t="str">
        <f t="shared" ca="1" si="65"/>
        <v>8. Ownership - Operating Costs</v>
      </c>
      <c r="AY388" s="293" t="s">
        <v>1626</v>
      </c>
      <c r="AZ388" s="285" t="s">
        <v>1651</v>
      </c>
      <c r="BA388" s="285">
        <f>$U$8</f>
        <v>2040</v>
      </c>
      <c r="BB388" s="285" t="str">
        <f t="shared" ca="1" si="67"/>
        <v>8_U372_Property_tax_2040</v>
      </c>
      <c r="BC388" s="285" t="s">
        <v>574</v>
      </c>
      <c r="BD388" s="285"/>
      <c r="BE388" s="293" t="str">
        <f t="shared" si="57"/>
        <v>&gt;=0</v>
      </c>
      <c r="BF388" s="293" t="s">
        <v>84</v>
      </c>
      <c r="BG388" s="293" t="s">
        <v>84</v>
      </c>
      <c r="BH388" s="293"/>
      <c r="BI388" s="293"/>
      <c r="BJ388" s="293"/>
      <c r="BK388" s="293"/>
    </row>
    <row r="389" spans="1:63" ht="13.5" hidden="1" thickBot="1">
      <c r="A389" s="130"/>
      <c r="B389" s="189"/>
      <c r="C389" s="254"/>
      <c r="D389" s="761"/>
      <c r="E389" s="571"/>
      <c r="F389" s="571"/>
      <c r="G389" s="571"/>
      <c r="H389" s="571"/>
      <c r="I389" s="571"/>
      <c r="J389" s="571"/>
      <c r="K389" s="571"/>
      <c r="L389" s="571"/>
      <c r="M389" s="571"/>
      <c r="N389" s="571"/>
      <c r="O389" s="571"/>
      <c r="P389" s="571"/>
      <c r="Q389" s="571"/>
      <c r="R389" s="571"/>
      <c r="S389" s="571"/>
      <c r="T389" s="571"/>
      <c r="U389" s="571"/>
      <c r="V389" s="571"/>
      <c r="W389" s="571"/>
      <c r="X389" s="571"/>
      <c r="Y389" s="571"/>
      <c r="Z389" s="571"/>
      <c r="AA389" s="571"/>
      <c r="AB389" s="571"/>
      <c r="AC389" s="571"/>
      <c r="AD389" s="572"/>
      <c r="AE389" s="572"/>
      <c r="AF389" s="572"/>
      <c r="AG389" s="572"/>
      <c r="AH389" s="572"/>
      <c r="AI389" s="572"/>
      <c r="AJ389" s="572"/>
      <c r="AK389" s="572"/>
      <c r="AL389" s="572"/>
      <c r="AM389" s="572"/>
      <c r="AN389" s="581"/>
      <c r="AO389" s="181"/>
      <c r="AP389" s="87" t="s">
        <v>859</v>
      </c>
      <c r="AT389" s="559" t="str">
        <f t="shared" ca="1" si="68"/>
        <v>V</v>
      </c>
      <c r="AU389" s="559">
        <f t="shared" si="69"/>
        <v>372</v>
      </c>
      <c r="AV389" s="285" t="str">
        <f t="shared" ca="1" si="66"/>
        <v>V372</v>
      </c>
      <c r="AW389" s="285">
        <f t="shared" si="64"/>
        <v>8</v>
      </c>
      <c r="AX389" s="285" t="str">
        <f t="shared" ca="1" si="65"/>
        <v>8. Ownership - Operating Costs</v>
      </c>
      <c r="AY389" s="293" t="s">
        <v>1626</v>
      </c>
      <c r="AZ389" s="285" t="s">
        <v>1651</v>
      </c>
      <c r="BA389" s="285">
        <f>$V$8</f>
        <v>2041</v>
      </c>
      <c r="BB389" s="285" t="str">
        <f t="shared" ca="1" si="67"/>
        <v>8_V372_Property_tax_2041</v>
      </c>
      <c r="BC389" s="285" t="s">
        <v>574</v>
      </c>
      <c r="BD389" s="285"/>
      <c r="BE389" s="293" t="str">
        <f t="shared" si="57"/>
        <v>&gt;=0</v>
      </c>
      <c r="BF389" s="293" t="s">
        <v>84</v>
      </c>
      <c r="BG389" s="293" t="s">
        <v>84</v>
      </c>
      <c r="BH389" s="293"/>
      <c r="BI389" s="293"/>
      <c r="BJ389" s="293"/>
      <c r="BK389" s="293"/>
    </row>
    <row r="390" spans="1:63" ht="13.5" hidden="1" thickBot="1">
      <c r="A390" s="130"/>
      <c r="B390" s="189"/>
      <c r="C390" s="254"/>
      <c r="D390" s="761"/>
      <c r="E390" s="571"/>
      <c r="F390" s="571"/>
      <c r="G390" s="571"/>
      <c r="H390" s="571"/>
      <c r="I390" s="571"/>
      <c r="J390" s="571"/>
      <c r="K390" s="571"/>
      <c r="L390" s="571"/>
      <c r="M390" s="571"/>
      <c r="N390" s="571"/>
      <c r="O390" s="571"/>
      <c r="P390" s="571"/>
      <c r="Q390" s="571"/>
      <c r="R390" s="571"/>
      <c r="S390" s="571"/>
      <c r="T390" s="571"/>
      <c r="U390" s="571"/>
      <c r="V390" s="571"/>
      <c r="W390" s="571"/>
      <c r="X390" s="571"/>
      <c r="Y390" s="571"/>
      <c r="Z390" s="571"/>
      <c r="AA390" s="571"/>
      <c r="AB390" s="571"/>
      <c r="AC390" s="571"/>
      <c r="AD390" s="572"/>
      <c r="AE390" s="572"/>
      <c r="AF390" s="572"/>
      <c r="AG390" s="572"/>
      <c r="AH390" s="572"/>
      <c r="AI390" s="572"/>
      <c r="AJ390" s="572"/>
      <c r="AK390" s="572"/>
      <c r="AL390" s="572"/>
      <c r="AM390" s="572"/>
      <c r="AN390" s="581"/>
      <c r="AO390" s="181"/>
      <c r="AP390" s="87" t="s">
        <v>859</v>
      </c>
      <c r="AT390" s="559" t="str">
        <f t="shared" ca="1" si="68"/>
        <v>W</v>
      </c>
      <c r="AU390" s="559">
        <f t="shared" si="69"/>
        <v>372</v>
      </c>
      <c r="AV390" s="285" t="str">
        <f t="shared" ca="1" si="66"/>
        <v>W372</v>
      </c>
      <c r="AW390" s="285">
        <f t="shared" si="64"/>
        <v>8</v>
      </c>
      <c r="AX390" s="285" t="str">
        <f t="shared" ca="1" si="65"/>
        <v>8. Ownership - Operating Costs</v>
      </c>
      <c r="AY390" s="293" t="s">
        <v>1626</v>
      </c>
      <c r="AZ390" s="285" t="s">
        <v>1651</v>
      </c>
      <c r="BA390" s="285">
        <f>$W$8</f>
        <v>2042</v>
      </c>
      <c r="BB390" s="285" t="str">
        <f t="shared" ca="1" si="67"/>
        <v>8_W372_Property_tax_2042</v>
      </c>
      <c r="BC390" s="285" t="s">
        <v>574</v>
      </c>
      <c r="BD390" s="285"/>
      <c r="BE390" s="293" t="str">
        <f t="shared" si="57"/>
        <v>&gt;=0</v>
      </c>
      <c r="BF390" s="293" t="s">
        <v>84</v>
      </c>
      <c r="BG390" s="293" t="s">
        <v>84</v>
      </c>
      <c r="BH390" s="293"/>
      <c r="BI390" s="293"/>
      <c r="BJ390" s="293"/>
      <c r="BK390" s="293"/>
    </row>
    <row r="391" spans="1:63" ht="13.5" hidden="1" thickBot="1">
      <c r="A391" s="130"/>
      <c r="B391" s="189"/>
      <c r="C391" s="254"/>
      <c r="D391" s="761"/>
      <c r="E391" s="571"/>
      <c r="F391" s="571"/>
      <c r="G391" s="571"/>
      <c r="H391" s="571"/>
      <c r="I391" s="571"/>
      <c r="J391" s="571"/>
      <c r="K391" s="571"/>
      <c r="L391" s="571"/>
      <c r="M391" s="571"/>
      <c r="N391" s="571"/>
      <c r="O391" s="571"/>
      <c r="P391" s="571"/>
      <c r="Q391" s="571"/>
      <c r="R391" s="571"/>
      <c r="S391" s="571"/>
      <c r="T391" s="571"/>
      <c r="U391" s="571"/>
      <c r="V391" s="571"/>
      <c r="W391" s="571"/>
      <c r="X391" s="571"/>
      <c r="Y391" s="571"/>
      <c r="Z391" s="571"/>
      <c r="AA391" s="571"/>
      <c r="AB391" s="571"/>
      <c r="AC391" s="571"/>
      <c r="AD391" s="572"/>
      <c r="AE391" s="572"/>
      <c r="AF391" s="572"/>
      <c r="AG391" s="572"/>
      <c r="AH391" s="572"/>
      <c r="AI391" s="572"/>
      <c r="AJ391" s="572"/>
      <c r="AK391" s="572"/>
      <c r="AL391" s="572"/>
      <c r="AM391" s="572"/>
      <c r="AN391" s="581"/>
      <c r="AO391" s="181"/>
      <c r="AP391" s="87" t="s">
        <v>859</v>
      </c>
      <c r="AT391" s="559" t="str">
        <f t="shared" ca="1" si="68"/>
        <v>X</v>
      </c>
      <c r="AU391" s="559">
        <f t="shared" si="69"/>
        <v>372</v>
      </c>
      <c r="AV391" s="285" t="str">
        <f t="shared" ca="1" si="66"/>
        <v>X372</v>
      </c>
      <c r="AW391" s="285">
        <f t="shared" si="64"/>
        <v>8</v>
      </c>
      <c r="AX391" s="285" t="str">
        <f t="shared" ca="1" si="65"/>
        <v>8. Ownership - Operating Costs</v>
      </c>
      <c r="AY391" s="293" t="s">
        <v>1626</v>
      </c>
      <c r="AZ391" s="285" t="s">
        <v>1651</v>
      </c>
      <c r="BA391" s="285">
        <f>$X$8</f>
        <v>2043</v>
      </c>
      <c r="BB391" s="285" t="str">
        <f t="shared" ca="1" si="67"/>
        <v>8_X372_Property_tax_2043</v>
      </c>
      <c r="BC391" s="285" t="s">
        <v>574</v>
      </c>
      <c r="BD391" s="285"/>
      <c r="BE391" s="293" t="str">
        <f t="shared" si="57"/>
        <v>&gt;=0</v>
      </c>
      <c r="BF391" s="293" t="s">
        <v>84</v>
      </c>
      <c r="BG391" s="293" t="s">
        <v>84</v>
      </c>
      <c r="BH391" s="293"/>
      <c r="BI391" s="293"/>
      <c r="BJ391" s="293"/>
      <c r="BK391" s="293"/>
    </row>
    <row r="392" spans="1:63" ht="13.5" hidden="1" thickBot="1">
      <c r="A392" s="130"/>
      <c r="B392" s="189"/>
      <c r="C392" s="254"/>
      <c r="D392" s="761"/>
      <c r="E392" s="571"/>
      <c r="F392" s="571"/>
      <c r="G392" s="571"/>
      <c r="H392" s="571"/>
      <c r="I392" s="571"/>
      <c r="J392" s="571"/>
      <c r="K392" s="571"/>
      <c r="L392" s="571"/>
      <c r="M392" s="571"/>
      <c r="N392" s="571"/>
      <c r="O392" s="571"/>
      <c r="P392" s="571"/>
      <c r="Q392" s="571"/>
      <c r="R392" s="571"/>
      <c r="S392" s="571"/>
      <c r="T392" s="571"/>
      <c r="U392" s="571"/>
      <c r="V392" s="571"/>
      <c r="W392" s="571"/>
      <c r="X392" s="571"/>
      <c r="Y392" s="571"/>
      <c r="Z392" s="571"/>
      <c r="AA392" s="571"/>
      <c r="AB392" s="571"/>
      <c r="AC392" s="571"/>
      <c r="AD392" s="572"/>
      <c r="AE392" s="572"/>
      <c r="AF392" s="572"/>
      <c r="AG392" s="572"/>
      <c r="AH392" s="572"/>
      <c r="AI392" s="572"/>
      <c r="AJ392" s="572"/>
      <c r="AK392" s="572"/>
      <c r="AL392" s="572"/>
      <c r="AM392" s="572"/>
      <c r="AN392" s="581"/>
      <c r="AO392" s="181"/>
      <c r="AP392" s="87" t="s">
        <v>859</v>
      </c>
      <c r="AT392" s="559" t="str">
        <f t="shared" ca="1" si="68"/>
        <v>Y</v>
      </c>
      <c r="AU392" s="559">
        <f t="shared" si="69"/>
        <v>372</v>
      </c>
      <c r="AV392" s="285" t="str">
        <f t="shared" ca="1" si="66"/>
        <v>Y372</v>
      </c>
      <c r="AW392" s="285">
        <f t="shared" si="64"/>
        <v>8</v>
      </c>
      <c r="AX392" s="285" t="str">
        <f t="shared" ca="1" si="65"/>
        <v>8. Ownership - Operating Costs</v>
      </c>
      <c r="AY392" s="293" t="s">
        <v>1626</v>
      </c>
      <c r="AZ392" s="285" t="s">
        <v>1651</v>
      </c>
      <c r="BA392" s="285">
        <f>$Y$8</f>
        <v>2044</v>
      </c>
      <c r="BB392" s="285" t="str">
        <f t="shared" ca="1" si="67"/>
        <v>8_Y372_Property_tax_2044</v>
      </c>
      <c r="BC392" s="285" t="s">
        <v>574</v>
      </c>
      <c r="BD392" s="285"/>
      <c r="BE392" s="293" t="str">
        <f t="shared" ref="BE392:BE455" si="70">"&gt;=0"</f>
        <v>&gt;=0</v>
      </c>
      <c r="BF392" s="293" t="s">
        <v>84</v>
      </c>
      <c r="BG392" s="293" t="s">
        <v>84</v>
      </c>
      <c r="BH392" s="293"/>
      <c r="BI392" s="293"/>
      <c r="BJ392" s="293"/>
      <c r="BK392" s="293"/>
    </row>
    <row r="393" spans="1:63" ht="13.5" hidden="1" thickBot="1">
      <c r="A393" s="130"/>
      <c r="B393" s="189"/>
      <c r="C393" s="254"/>
      <c r="D393" s="761"/>
      <c r="E393" s="571"/>
      <c r="F393" s="571"/>
      <c r="G393" s="571"/>
      <c r="H393" s="571"/>
      <c r="I393" s="571"/>
      <c r="J393" s="571"/>
      <c r="K393" s="571"/>
      <c r="L393" s="571"/>
      <c r="M393" s="571"/>
      <c r="N393" s="571"/>
      <c r="O393" s="571"/>
      <c r="P393" s="571"/>
      <c r="Q393" s="571"/>
      <c r="R393" s="571"/>
      <c r="S393" s="571"/>
      <c r="T393" s="571"/>
      <c r="U393" s="571"/>
      <c r="V393" s="571"/>
      <c r="W393" s="571"/>
      <c r="X393" s="571"/>
      <c r="Y393" s="571"/>
      <c r="Z393" s="571"/>
      <c r="AA393" s="571"/>
      <c r="AB393" s="571"/>
      <c r="AC393" s="571"/>
      <c r="AD393" s="572"/>
      <c r="AE393" s="572"/>
      <c r="AF393" s="572"/>
      <c r="AG393" s="572"/>
      <c r="AH393" s="572"/>
      <c r="AI393" s="572"/>
      <c r="AJ393" s="572"/>
      <c r="AK393" s="572"/>
      <c r="AL393" s="572"/>
      <c r="AM393" s="572"/>
      <c r="AN393" s="581"/>
      <c r="AO393" s="181"/>
      <c r="AP393" s="87" t="s">
        <v>859</v>
      </c>
      <c r="AT393" s="559" t="str">
        <f t="shared" ca="1" si="68"/>
        <v>Z</v>
      </c>
      <c r="AU393" s="559">
        <f t="shared" si="69"/>
        <v>372</v>
      </c>
      <c r="AV393" s="285" t="str">
        <f t="shared" ca="1" si="66"/>
        <v>Z372</v>
      </c>
      <c r="AW393" s="285">
        <f t="shared" si="64"/>
        <v>8</v>
      </c>
      <c r="AX393" s="285" t="str">
        <f t="shared" ca="1" si="65"/>
        <v>8. Ownership - Operating Costs</v>
      </c>
      <c r="AY393" s="293" t="s">
        <v>1626</v>
      </c>
      <c r="AZ393" s="285" t="s">
        <v>1651</v>
      </c>
      <c r="BA393" s="285">
        <f>$Z$8</f>
        <v>2045</v>
      </c>
      <c r="BB393" s="285" t="str">
        <f t="shared" ca="1" si="67"/>
        <v>8_Z372_Property_tax_2045</v>
      </c>
      <c r="BC393" s="285" t="s">
        <v>574</v>
      </c>
      <c r="BD393" s="285"/>
      <c r="BE393" s="293" t="str">
        <f t="shared" si="70"/>
        <v>&gt;=0</v>
      </c>
      <c r="BF393" s="293" t="s">
        <v>84</v>
      </c>
      <c r="BG393" s="293" t="s">
        <v>84</v>
      </c>
      <c r="BH393" s="293"/>
      <c r="BI393" s="293"/>
      <c r="BJ393" s="293"/>
      <c r="BK393" s="293"/>
    </row>
    <row r="394" spans="1:63" ht="13.5" hidden="1" thickBot="1">
      <c r="A394" s="130"/>
      <c r="B394" s="189"/>
      <c r="C394" s="254"/>
      <c r="D394" s="761"/>
      <c r="E394" s="571"/>
      <c r="F394" s="571"/>
      <c r="G394" s="571"/>
      <c r="H394" s="571"/>
      <c r="I394" s="571"/>
      <c r="J394" s="571"/>
      <c r="K394" s="571"/>
      <c r="L394" s="571"/>
      <c r="M394" s="571"/>
      <c r="N394" s="571"/>
      <c r="O394" s="571"/>
      <c r="P394" s="571"/>
      <c r="Q394" s="571"/>
      <c r="R394" s="571"/>
      <c r="S394" s="571"/>
      <c r="T394" s="571"/>
      <c r="U394" s="571"/>
      <c r="V394" s="571"/>
      <c r="W394" s="571"/>
      <c r="X394" s="571"/>
      <c r="Y394" s="571"/>
      <c r="Z394" s="571"/>
      <c r="AA394" s="571"/>
      <c r="AB394" s="571"/>
      <c r="AC394" s="571"/>
      <c r="AD394" s="572"/>
      <c r="AE394" s="572"/>
      <c r="AF394" s="572"/>
      <c r="AG394" s="572"/>
      <c r="AH394" s="572"/>
      <c r="AI394" s="572"/>
      <c r="AJ394" s="572"/>
      <c r="AK394" s="572"/>
      <c r="AL394" s="572"/>
      <c r="AM394" s="572"/>
      <c r="AN394" s="581"/>
      <c r="AO394" s="181"/>
      <c r="AP394" s="87" t="s">
        <v>859</v>
      </c>
      <c r="AT394" s="559" t="str">
        <f t="shared" ca="1" si="68"/>
        <v>AA</v>
      </c>
      <c r="AU394" s="559">
        <f t="shared" si="69"/>
        <v>372</v>
      </c>
      <c r="AV394" s="285" t="str">
        <f t="shared" ca="1" si="66"/>
        <v>AA372</v>
      </c>
      <c r="AW394" s="285">
        <f t="shared" si="64"/>
        <v>8</v>
      </c>
      <c r="AX394" s="285" t="str">
        <f t="shared" ca="1" si="65"/>
        <v>8. Ownership - Operating Costs</v>
      </c>
      <c r="AY394" s="293" t="s">
        <v>1626</v>
      </c>
      <c r="AZ394" s="285" t="s">
        <v>1651</v>
      </c>
      <c r="BA394" s="285">
        <f>$AA$8</f>
        <v>2046</v>
      </c>
      <c r="BB394" s="285" t="str">
        <f t="shared" ca="1" si="67"/>
        <v>8_AA372_Property_tax_2046</v>
      </c>
      <c r="BC394" s="285" t="s">
        <v>574</v>
      </c>
      <c r="BD394" s="285"/>
      <c r="BE394" s="293" t="str">
        <f t="shared" si="70"/>
        <v>&gt;=0</v>
      </c>
      <c r="BF394" s="293" t="s">
        <v>84</v>
      </c>
      <c r="BG394" s="293" t="s">
        <v>84</v>
      </c>
      <c r="BH394" s="293"/>
      <c r="BI394" s="293"/>
      <c r="BJ394" s="293"/>
      <c r="BK394" s="293"/>
    </row>
    <row r="395" spans="1:63" ht="13.5" hidden="1" thickBot="1">
      <c r="A395" s="130"/>
      <c r="B395" s="189"/>
      <c r="C395" s="254"/>
      <c r="D395" s="761"/>
      <c r="E395" s="571"/>
      <c r="F395" s="571"/>
      <c r="G395" s="571"/>
      <c r="H395" s="571"/>
      <c r="I395" s="571"/>
      <c r="J395" s="571"/>
      <c r="K395" s="571"/>
      <c r="L395" s="571"/>
      <c r="M395" s="571"/>
      <c r="N395" s="571"/>
      <c r="O395" s="571"/>
      <c r="P395" s="571"/>
      <c r="Q395" s="571"/>
      <c r="R395" s="571"/>
      <c r="S395" s="571"/>
      <c r="T395" s="571"/>
      <c r="U395" s="571"/>
      <c r="V395" s="571"/>
      <c r="W395" s="571"/>
      <c r="X395" s="571"/>
      <c r="Y395" s="571"/>
      <c r="Z395" s="571"/>
      <c r="AA395" s="571"/>
      <c r="AB395" s="571"/>
      <c r="AC395" s="571"/>
      <c r="AD395" s="572"/>
      <c r="AE395" s="572"/>
      <c r="AF395" s="572"/>
      <c r="AG395" s="572"/>
      <c r="AH395" s="572"/>
      <c r="AI395" s="572"/>
      <c r="AJ395" s="572"/>
      <c r="AK395" s="572"/>
      <c r="AL395" s="572"/>
      <c r="AM395" s="572"/>
      <c r="AN395" s="581"/>
      <c r="AO395" s="181"/>
      <c r="AP395" s="87" t="s">
        <v>859</v>
      </c>
      <c r="AT395" s="559" t="str">
        <f t="shared" ca="1" si="68"/>
        <v>AB</v>
      </c>
      <c r="AU395" s="559">
        <f t="shared" si="69"/>
        <v>372</v>
      </c>
      <c r="AV395" s="285" t="str">
        <f t="shared" ca="1" si="66"/>
        <v>AB372</v>
      </c>
      <c r="AW395" s="285">
        <f t="shared" si="64"/>
        <v>8</v>
      </c>
      <c r="AX395" s="285" t="str">
        <f t="shared" ca="1" si="65"/>
        <v>8. Ownership - Operating Costs</v>
      </c>
      <c r="AY395" s="293" t="s">
        <v>1626</v>
      </c>
      <c r="AZ395" s="285" t="s">
        <v>1651</v>
      </c>
      <c r="BA395" s="285">
        <f>$AB$8</f>
        <v>2047</v>
      </c>
      <c r="BB395" s="285" t="str">
        <f t="shared" ca="1" si="67"/>
        <v>8_AB372_Property_tax_2047</v>
      </c>
      <c r="BC395" s="285" t="s">
        <v>574</v>
      </c>
      <c r="BD395" s="285"/>
      <c r="BE395" s="293" t="str">
        <f t="shared" si="70"/>
        <v>&gt;=0</v>
      </c>
      <c r="BF395" s="293" t="s">
        <v>84</v>
      </c>
      <c r="BG395" s="293" t="s">
        <v>84</v>
      </c>
      <c r="BH395" s="293"/>
      <c r="BI395" s="293"/>
      <c r="BJ395" s="293"/>
      <c r="BK395" s="293"/>
    </row>
    <row r="396" spans="1:63" ht="13.5" hidden="1" thickBot="1">
      <c r="A396" s="130"/>
      <c r="B396" s="189"/>
      <c r="C396" s="254"/>
      <c r="D396" s="761"/>
      <c r="E396" s="571"/>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2"/>
      <c r="AE396" s="572"/>
      <c r="AF396" s="572"/>
      <c r="AG396" s="572"/>
      <c r="AH396" s="572"/>
      <c r="AI396" s="572"/>
      <c r="AJ396" s="572"/>
      <c r="AK396" s="572"/>
      <c r="AL396" s="572"/>
      <c r="AM396" s="572"/>
      <c r="AN396" s="581"/>
      <c r="AO396" s="181"/>
      <c r="AP396" s="87" t="s">
        <v>859</v>
      </c>
      <c r="AT396" s="559" t="str">
        <f t="shared" ca="1" si="68"/>
        <v>AC</v>
      </c>
      <c r="AU396" s="559">
        <f t="shared" si="69"/>
        <v>372</v>
      </c>
      <c r="AV396" s="285" t="str">
        <f t="shared" ca="1" si="66"/>
        <v>AC372</v>
      </c>
      <c r="AW396" s="285">
        <f t="shared" si="64"/>
        <v>8</v>
      </c>
      <c r="AX396" s="285" t="str">
        <f t="shared" ca="1" si="65"/>
        <v>8. Ownership - Operating Costs</v>
      </c>
      <c r="AY396" s="293" t="s">
        <v>1626</v>
      </c>
      <c r="AZ396" s="285" t="s">
        <v>1651</v>
      </c>
      <c r="BA396" s="285">
        <f>$AC$8</f>
        <v>2048</v>
      </c>
      <c r="BB396" s="285" t="str">
        <f t="shared" ca="1" si="67"/>
        <v>8_AC372_Property_tax_2048</v>
      </c>
      <c r="BC396" s="285" t="s">
        <v>574</v>
      </c>
      <c r="BD396" s="285"/>
      <c r="BE396" s="293" t="str">
        <f t="shared" si="70"/>
        <v>&gt;=0</v>
      </c>
      <c r="BF396" s="293" t="s">
        <v>84</v>
      </c>
      <c r="BG396" s="293" t="s">
        <v>84</v>
      </c>
      <c r="BH396" s="293"/>
      <c r="BI396" s="293"/>
      <c r="BJ396" s="293"/>
      <c r="BK396" s="293"/>
    </row>
    <row r="397" spans="1:63" ht="13.5" hidden="1" thickBot="1">
      <c r="A397" s="130"/>
      <c r="B397" s="189"/>
      <c r="C397" s="254"/>
      <c r="D397" s="761"/>
      <c r="E397" s="571"/>
      <c r="F397" s="571"/>
      <c r="G397" s="571"/>
      <c r="H397" s="571"/>
      <c r="I397" s="571"/>
      <c r="J397" s="571"/>
      <c r="K397" s="571"/>
      <c r="L397" s="571"/>
      <c r="M397" s="571"/>
      <c r="N397" s="571"/>
      <c r="O397" s="571"/>
      <c r="P397" s="571"/>
      <c r="Q397" s="571"/>
      <c r="R397" s="571"/>
      <c r="S397" s="571"/>
      <c r="T397" s="571"/>
      <c r="U397" s="571"/>
      <c r="V397" s="571"/>
      <c r="W397" s="571"/>
      <c r="X397" s="571"/>
      <c r="Y397" s="571"/>
      <c r="Z397" s="571"/>
      <c r="AA397" s="571"/>
      <c r="AB397" s="571"/>
      <c r="AC397" s="571"/>
      <c r="AD397" s="572"/>
      <c r="AE397" s="572"/>
      <c r="AF397" s="572"/>
      <c r="AG397" s="572"/>
      <c r="AH397" s="572"/>
      <c r="AI397" s="572"/>
      <c r="AJ397" s="572"/>
      <c r="AK397" s="572"/>
      <c r="AL397" s="572"/>
      <c r="AM397" s="572"/>
      <c r="AN397" s="581"/>
      <c r="AO397" s="181"/>
      <c r="AP397" s="87" t="s">
        <v>859</v>
      </c>
      <c r="AT397" s="559" t="str">
        <f t="shared" ca="1" si="68"/>
        <v>AD</v>
      </c>
      <c r="AU397" s="559">
        <f t="shared" si="69"/>
        <v>372</v>
      </c>
      <c r="AV397" s="285" t="str">
        <f t="shared" ca="1" si="66"/>
        <v>AD372</v>
      </c>
      <c r="AW397" s="285">
        <f t="shared" si="64"/>
        <v>8</v>
      </c>
      <c r="AX397" s="285" t="str">
        <f t="shared" ca="1" si="65"/>
        <v>8. Ownership - Operating Costs</v>
      </c>
      <c r="AY397" s="293" t="s">
        <v>1626</v>
      </c>
      <c r="AZ397" s="285" t="s">
        <v>1651</v>
      </c>
      <c r="BA397" s="285">
        <f>$AD$8</f>
        <v>2049</v>
      </c>
      <c r="BB397" s="285" t="str">
        <f t="shared" ca="1" si="67"/>
        <v>8_AD372_Property_tax_2049</v>
      </c>
      <c r="BC397" s="285" t="s">
        <v>574</v>
      </c>
      <c r="BD397" s="285"/>
      <c r="BE397" s="293" t="str">
        <f t="shared" si="70"/>
        <v>&gt;=0</v>
      </c>
      <c r="BF397" s="293" t="s">
        <v>84</v>
      </c>
      <c r="BG397" s="293" t="s">
        <v>84</v>
      </c>
      <c r="BH397" s="293"/>
      <c r="BI397" s="293"/>
      <c r="BJ397" s="293"/>
      <c r="BK397" s="293"/>
    </row>
    <row r="398" spans="1:63" ht="13.5" hidden="1" thickBot="1">
      <c r="A398" s="130"/>
      <c r="B398" s="189"/>
      <c r="C398" s="254"/>
      <c r="D398" s="76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1"/>
      <c r="AD398" s="572"/>
      <c r="AE398" s="572"/>
      <c r="AF398" s="572"/>
      <c r="AG398" s="572"/>
      <c r="AH398" s="572"/>
      <c r="AI398" s="572"/>
      <c r="AJ398" s="572"/>
      <c r="AK398" s="572"/>
      <c r="AL398" s="572"/>
      <c r="AM398" s="572"/>
      <c r="AN398" s="581"/>
      <c r="AO398" s="181"/>
      <c r="AP398" s="87" t="s">
        <v>859</v>
      </c>
      <c r="AT398" s="559" t="str">
        <f t="shared" ca="1" si="68"/>
        <v>AE</v>
      </c>
      <c r="AU398" s="559">
        <f t="shared" si="69"/>
        <v>372</v>
      </c>
      <c r="AV398" s="285" t="str">
        <f t="shared" ca="1" si="66"/>
        <v>AE372</v>
      </c>
      <c r="AW398" s="285">
        <f t="shared" si="64"/>
        <v>8</v>
      </c>
      <c r="AX398" s="285" t="str">
        <f t="shared" ca="1" si="65"/>
        <v>8. Ownership - Operating Costs</v>
      </c>
      <c r="AY398" s="293" t="s">
        <v>1626</v>
      </c>
      <c r="AZ398" s="285" t="s">
        <v>1651</v>
      </c>
      <c r="BA398" s="285">
        <f>$AE$8</f>
        <v>2050</v>
      </c>
      <c r="BB398" s="285" t="str">
        <f t="shared" ca="1" si="67"/>
        <v>8_AE372_Property_tax_2050</v>
      </c>
      <c r="BC398" s="285" t="s">
        <v>574</v>
      </c>
      <c r="BD398" s="285"/>
      <c r="BE398" s="293" t="str">
        <f t="shared" si="70"/>
        <v>&gt;=0</v>
      </c>
      <c r="BF398" s="293" t="s">
        <v>84</v>
      </c>
      <c r="BG398" s="293" t="s">
        <v>84</v>
      </c>
      <c r="BH398" s="293"/>
      <c r="BI398" s="293"/>
      <c r="BJ398" s="293"/>
      <c r="BK398" s="293"/>
    </row>
    <row r="399" spans="1:63" ht="13.5" hidden="1" thickBot="1">
      <c r="A399" s="130"/>
      <c r="B399" s="189"/>
      <c r="C399" s="254"/>
      <c r="D399" s="761"/>
      <c r="E399" s="571"/>
      <c r="F399" s="571"/>
      <c r="G399" s="571"/>
      <c r="H399" s="571"/>
      <c r="I399" s="571"/>
      <c r="J399" s="571"/>
      <c r="K399" s="571"/>
      <c r="L399" s="571"/>
      <c r="M399" s="571"/>
      <c r="N399" s="571"/>
      <c r="O399" s="571"/>
      <c r="P399" s="571"/>
      <c r="Q399" s="571"/>
      <c r="R399" s="571"/>
      <c r="S399" s="571"/>
      <c r="T399" s="571"/>
      <c r="U399" s="571"/>
      <c r="V399" s="571"/>
      <c r="W399" s="571"/>
      <c r="X399" s="571"/>
      <c r="Y399" s="571"/>
      <c r="Z399" s="571"/>
      <c r="AA399" s="571"/>
      <c r="AB399" s="571"/>
      <c r="AC399" s="571"/>
      <c r="AD399" s="572"/>
      <c r="AE399" s="572"/>
      <c r="AF399" s="572"/>
      <c r="AG399" s="572"/>
      <c r="AH399" s="572"/>
      <c r="AI399" s="572"/>
      <c r="AJ399" s="572"/>
      <c r="AK399" s="572"/>
      <c r="AL399" s="572"/>
      <c r="AM399" s="572"/>
      <c r="AN399" s="581"/>
      <c r="AO399" s="181"/>
      <c r="AP399" s="87" t="s">
        <v>859</v>
      </c>
      <c r="AT399" s="559" t="str">
        <f t="shared" ca="1" si="68"/>
        <v>AF</v>
      </c>
      <c r="AU399" s="559">
        <f t="shared" si="69"/>
        <v>372</v>
      </c>
      <c r="AV399" s="285" t="str">
        <f t="shared" ca="1" si="66"/>
        <v>AF372</v>
      </c>
      <c r="AW399" s="285">
        <f t="shared" si="64"/>
        <v>8</v>
      </c>
      <c r="AX399" s="285" t="str">
        <f t="shared" ca="1" si="65"/>
        <v>8. Ownership - Operating Costs</v>
      </c>
      <c r="AY399" s="293" t="s">
        <v>1626</v>
      </c>
      <c r="AZ399" s="285" t="s">
        <v>1651</v>
      </c>
      <c r="BA399" s="285">
        <f>$AF$8</f>
        <v>2051</v>
      </c>
      <c r="BB399" s="285" t="str">
        <f t="shared" ca="1" si="67"/>
        <v>8_AF372_Property_tax_2051</v>
      </c>
      <c r="BC399" s="285" t="s">
        <v>574</v>
      </c>
      <c r="BD399" s="285"/>
      <c r="BE399" s="293" t="str">
        <f t="shared" si="70"/>
        <v>&gt;=0</v>
      </c>
      <c r="BF399" s="293" t="s">
        <v>84</v>
      </c>
      <c r="BG399" s="293" t="s">
        <v>84</v>
      </c>
      <c r="BH399" s="293"/>
      <c r="BI399" s="293"/>
      <c r="BJ399" s="293"/>
      <c r="BK399" s="293"/>
    </row>
    <row r="400" spans="1:63" ht="13.5" hidden="1" thickBot="1">
      <c r="A400" s="130"/>
      <c r="B400" s="189"/>
      <c r="C400" s="254"/>
      <c r="D400" s="76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c r="AA400" s="571"/>
      <c r="AB400" s="571"/>
      <c r="AC400" s="571"/>
      <c r="AD400" s="572"/>
      <c r="AE400" s="572"/>
      <c r="AF400" s="572"/>
      <c r="AG400" s="572"/>
      <c r="AH400" s="572"/>
      <c r="AI400" s="572"/>
      <c r="AJ400" s="572"/>
      <c r="AK400" s="572"/>
      <c r="AL400" s="572"/>
      <c r="AM400" s="572"/>
      <c r="AN400" s="581"/>
      <c r="AO400" s="181"/>
      <c r="AP400" s="87" t="s">
        <v>859</v>
      </c>
      <c r="AT400" s="559" t="str">
        <f t="shared" ca="1" si="68"/>
        <v>AG</v>
      </c>
      <c r="AU400" s="559">
        <f t="shared" si="69"/>
        <v>372</v>
      </c>
      <c r="AV400" s="285" t="str">
        <f t="shared" ca="1" si="66"/>
        <v>AG372</v>
      </c>
      <c r="AW400" s="285">
        <f t="shared" si="64"/>
        <v>8</v>
      </c>
      <c r="AX400" s="285" t="str">
        <f t="shared" ca="1" si="65"/>
        <v>8. Ownership - Operating Costs</v>
      </c>
      <c r="AY400" s="293" t="s">
        <v>1626</v>
      </c>
      <c r="AZ400" s="285" t="s">
        <v>1651</v>
      </c>
      <c r="BA400" s="285">
        <f>$AG$8</f>
        <v>2052</v>
      </c>
      <c r="BB400" s="285" t="str">
        <f t="shared" ca="1" si="67"/>
        <v>8_AG372_Property_tax_2052</v>
      </c>
      <c r="BC400" s="285" t="s">
        <v>574</v>
      </c>
      <c r="BD400" s="285"/>
      <c r="BE400" s="293" t="str">
        <f t="shared" si="70"/>
        <v>&gt;=0</v>
      </c>
      <c r="BF400" s="293" t="s">
        <v>84</v>
      </c>
      <c r="BG400" s="293" t="s">
        <v>84</v>
      </c>
      <c r="BH400" s="293"/>
      <c r="BI400" s="293"/>
      <c r="BJ400" s="293"/>
      <c r="BK400" s="293"/>
    </row>
    <row r="401" spans="1:63" ht="13.5" hidden="1" thickBot="1">
      <c r="A401" s="130"/>
      <c r="B401" s="189"/>
      <c r="C401" s="254"/>
      <c r="D401" s="76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1"/>
      <c r="AD401" s="572"/>
      <c r="AE401" s="572"/>
      <c r="AF401" s="572"/>
      <c r="AG401" s="572"/>
      <c r="AH401" s="572"/>
      <c r="AI401" s="572"/>
      <c r="AJ401" s="572"/>
      <c r="AK401" s="572"/>
      <c r="AL401" s="572"/>
      <c r="AM401" s="572"/>
      <c r="AN401" s="581"/>
      <c r="AO401" s="181"/>
      <c r="AP401" s="87" t="s">
        <v>859</v>
      </c>
      <c r="AT401" s="559" t="str">
        <f t="shared" ca="1" si="68"/>
        <v>AH</v>
      </c>
      <c r="AU401" s="559">
        <f t="shared" si="69"/>
        <v>372</v>
      </c>
      <c r="AV401" s="285" t="str">
        <f t="shared" ca="1" si="66"/>
        <v>AH372</v>
      </c>
      <c r="AW401" s="285">
        <f t="shared" si="64"/>
        <v>8</v>
      </c>
      <c r="AX401" s="285" t="str">
        <f t="shared" ca="1" si="65"/>
        <v>8. Ownership - Operating Costs</v>
      </c>
      <c r="AY401" s="293" t="s">
        <v>1626</v>
      </c>
      <c r="AZ401" s="285" t="s">
        <v>1651</v>
      </c>
      <c r="BA401" s="285">
        <f>$AH$8</f>
        <v>2053</v>
      </c>
      <c r="BB401" s="285" t="str">
        <f t="shared" ca="1" si="67"/>
        <v>8_AH372_Property_tax_2053</v>
      </c>
      <c r="BC401" s="285" t="s">
        <v>574</v>
      </c>
      <c r="BD401" s="285"/>
      <c r="BE401" s="293" t="str">
        <f t="shared" si="70"/>
        <v>&gt;=0</v>
      </c>
      <c r="BF401" s="293" t="s">
        <v>84</v>
      </c>
      <c r="BG401" s="293" t="s">
        <v>84</v>
      </c>
      <c r="BH401" s="293"/>
      <c r="BI401" s="293"/>
      <c r="BJ401" s="293"/>
      <c r="BK401" s="293"/>
    </row>
    <row r="402" spans="1:63" ht="13.5" hidden="1" thickBot="1">
      <c r="A402" s="130"/>
      <c r="B402" s="189"/>
      <c r="C402" s="254"/>
      <c r="D402" s="76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c r="AA402" s="571"/>
      <c r="AB402" s="571"/>
      <c r="AC402" s="571"/>
      <c r="AD402" s="572"/>
      <c r="AE402" s="572"/>
      <c r="AF402" s="572"/>
      <c r="AG402" s="572"/>
      <c r="AH402" s="572"/>
      <c r="AI402" s="572"/>
      <c r="AJ402" s="572"/>
      <c r="AK402" s="572"/>
      <c r="AL402" s="572"/>
      <c r="AM402" s="572"/>
      <c r="AN402" s="581"/>
      <c r="AO402" s="181"/>
      <c r="AP402" s="87" t="s">
        <v>859</v>
      </c>
      <c r="AT402" s="559" t="str">
        <f t="shared" ca="1" si="68"/>
        <v>AI</v>
      </c>
      <c r="AU402" s="559">
        <f t="shared" si="69"/>
        <v>372</v>
      </c>
      <c r="AV402" s="285" t="str">
        <f t="shared" ca="1" si="66"/>
        <v>AI372</v>
      </c>
      <c r="AW402" s="285">
        <f t="shared" si="64"/>
        <v>8</v>
      </c>
      <c r="AX402" s="285" t="str">
        <f t="shared" ca="1" si="65"/>
        <v>8. Ownership - Operating Costs</v>
      </c>
      <c r="AY402" s="293" t="s">
        <v>1626</v>
      </c>
      <c r="AZ402" s="285" t="s">
        <v>1651</v>
      </c>
      <c r="BA402" s="285">
        <f>$AI$8</f>
        <v>2054</v>
      </c>
      <c r="BB402" s="285" t="str">
        <f t="shared" ca="1" si="67"/>
        <v>8_AI372_Property_tax_2054</v>
      </c>
      <c r="BC402" s="285" t="s">
        <v>574</v>
      </c>
      <c r="BD402" s="285"/>
      <c r="BE402" s="293" t="str">
        <f t="shared" si="70"/>
        <v>&gt;=0</v>
      </c>
      <c r="BF402" s="293" t="s">
        <v>84</v>
      </c>
      <c r="BG402" s="293" t="s">
        <v>84</v>
      </c>
      <c r="BH402" s="293"/>
      <c r="BI402" s="293"/>
      <c r="BJ402" s="293"/>
      <c r="BK402" s="293"/>
    </row>
    <row r="403" spans="1:63" ht="13.5" hidden="1" thickBot="1">
      <c r="A403" s="130"/>
      <c r="B403" s="189"/>
      <c r="C403" s="254"/>
      <c r="D403" s="761"/>
      <c r="E403" s="571"/>
      <c r="F403" s="571"/>
      <c r="G403" s="571"/>
      <c r="H403" s="571"/>
      <c r="I403" s="571"/>
      <c r="J403" s="571"/>
      <c r="K403" s="571"/>
      <c r="L403" s="571"/>
      <c r="M403" s="571"/>
      <c r="N403" s="571"/>
      <c r="O403" s="571"/>
      <c r="P403" s="571"/>
      <c r="Q403" s="571"/>
      <c r="R403" s="571"/>
      <c r="S403" s="571"/>
      <c r="T403" s="571"/>
      <c r="U403" s="571"/>
      <c r="V403" s="571"/>
      <c r="W403" s="571"/>
      <c r="X403" s="571"/>
      <c r="Y403" s="571"/>
      <c r="Z403" s="571"/>
      <c r="AA403" s="571"/>
      <c r="AB403" s="571"/>
      <c r="AC403" s="571"/>
      <c r="AD403" s="572"/>
      <c r="AE403" s="572"/>
      <c r="AF403" s="572"/>
      <c r="AG403" s="572"/>
      <c r="AH403" s="572"/>
      <c r="AI403" s="572"/>
      <c r="AJ403" s="572"/>
      <c r="AK403" s="572"/>
      <c r="AL403" s="572"/>
      <c r="AM403" s="572"/>
      <c r="AN403" s="581"/>
      <c r="AO403" s="181"/>
      <c r="AP403" s="87" t="s">
        <v>859</v>
      </c>
      <c r="AT403" s="559" t="str">
        <f t="shared" ca="1" si="68"/>
        <v>AJ</v>
      </c>
      <c r="AU403" s="559">
        <f t="shared" si="69"/>
        <v>372</v>
      </c>
      <c r="AV403" s="285" t="str">
        <f t="shared" ca="1" si="66"/>
        <v>AJ372</v>
      </c>
      <c r="AW403" s="285">
        <f t="shared" si="64"/>
        <v>8</v>
      </c>
      <c r="AX403" s="285" t="str">
        <f t="shared" ca="1" si="65"/>
        <v>8. Ownership - Operating Costs</v>
      </c>
      <c r="AY403" s="293" t="s">
        <v>1626</v>
      </c>
      <c r="AZ403" s="285" t="s">
        <v>1651</v>
      </c>
      <c r="BA403" s="285">
        <f>$AJ$8</f>
        <v>2055</v>
      </c>
      <c r="BB403" s="285" t="str">
        <f t="shared" ca="1" si="67"/>
        <v>8_AJ372_Property_tax_2055</v>
      </c>
      <c r="BC403" s="285" t="s">
        <v>574</v>
      </c>
      <c r="BD403" s="285"/>
      <c r="BE403" s="293" t="str">
        <f t="shared" si="70"/>
        <v>&gt;=0</v>
      </c>
      <c r="BF403" s="293" t="s">
        <v>84</v>
      </c>
      <c r="BG403" s="293" t="s">
        <v>84</v>
      </c>
      <c r="BH403" s="293"/>
      <c r="BI403" s="293"/>
      <c r="BJ403" s="293"/>
      <c r="BK403" s="293"/>
    </row>
    <row r="404" spans="1:63" ht="13.5" hidden="1" thickBot="1">
      <c r="A404" s="130"/>
      <c r="B404" s="189"/>
      <c r="C404" s="254"/>
      <c r="D404" s="761"/>
      <c r="E404" s="571"/>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2"/>
      <c r="AE404" s="572"/>
      <c r="AF404" s="572"/>
      <c r="AG404" s="572"/>
      <c r="AH404" s="572"/>
      <c r="AI404" s="572"/>
      <c r="AJ404" s="572"/>
      <c r="AK404" s="572"/>
      <c r="AL404" s="572"/>
      <c r="AM404" s="572"/>
      <c r="AN404" s="581"/>
      <c r="AO404" s="181"/>
      <c r="AP404" s="87" t="s">
        <v>859</v>
      </c>
      <c r="AT404" s="559" t="str">
        <f t="shared" ca="1" si="68"/>
        <v>AK</v>
      </c>
      <c r="AU404" s="559">
        <f t="shared" si="69"/>
        <v>372</v>
      </c>
      <c r="AV404" s="285" t="str">
        <f t="shared" ca="1" si="66"/>
        <v>AK372</v>
      </c>
      <c r="AW404" s="285">
        <f t="shared" si="64"/>
        <v>8</v>
      </c>
      <c r="AX404" s="285" t="str">
        <f t="shared" ca="1" si="65"/>
        <v>8. Ownership - Operating Costs</v>
      </c>
      <c r="AY404" s="293" t="s">
        <v>1626</v>
      </c>
      <c r="AZ404" s="285" t="s">
        <v>1651</v>
      </c>
      <c r="BA404" s="285">
        <f>$AK$8</f>
        <v>2056</v>
      </c>
      <c r="BB404" s="285" t="str">
        <f t="shared" ca="1" si="67"/>
        <v>8_AK372_Property_tax_2056</v>
      </c>
      <c r="BC404" s="285" t="s">
        <v>574</v>
      </c>
      <c r="BD404" s="285"/>
      <c r="BE404" s="293" t="str">
        <f t="shared" si="70"/>
        <v>&gt;=0</v>
      </c>
      <c r="BF404" s="293" t="s">
        <v>84</v>
      </c>
      <c r="BG404" s="293" t="s">
        <v>84</v>
      </c>
      <c r="BH404" s="293"/>
      <c r="BI404" s="293"/>
      <c r="BJ404" s="293"/>
      <c r="BK404" s="293"/>
    </row>
    <row r="405" spans="1:63" ht="13.5" hidden="1" thickBot="1">
      <c r="A405" s="130"/>
      <c r="B405" s="189"/>
      <c r="C405" s="254"/>
      <c r="D405" s="761"/>
      <c r="E405" s="571"/>
      <c r="F405" s="571"/>
      <c r="G405" s="571"/>
      <c r="H405" s="571"/>
      <c r="I405" s="571"/>
      <c r="J405" s="571"/>
      <c r="K405" s="571"/>
      <c r="L405" s="571"/>
      <c r="M405" s="571"/>
      <c r="N405" s="571"/>
      <c r="O405" s="571"/>
      <c r="P405" s="571"/>
      <c r="Q405" s="571"/>
      <c r="R405" s="571"/>
      <c r="S405" s="571"/>
      <c r="T405" s="571"/>
      <c r="U405" s="571"/>
      <c r="V405" s="571"/>
      <c r="W405" s="571"/>
      <c r="X405" s="571"/>
      <c r="Y405" s="571"/>
      <c r="Z405" s="571"/>
      <c r="AA405" s="571"/>
      <c r="AB405" s="571"/>
      <c r="AC405" s="571"/>
      <c r="AD405" s="572"/>
      <c r="AE405" s="572"/>
      <c r="AF405" s="572"/>
      <c r="AG405" s="572"/>
      <c r="AH405" s="572"/>
      <c r="AI405" s="572"/>
      <c r="AJ405" s="572"/>
      <c r="AK405" s="572"/>
      <c r="AL405" s="572"/>
      <c r="AM405" s="572"/>
      <c r="AN405" s="581"/>
      <c r="AO405" s="181"/>
      <c r="AP405" s="87" t="s">
        <v>859</v>
      </c>
      <c r="AT405" s="559" t="str">
        <f t="shared" ca="1" si="68"/>
        <v>AL</v>
      </c>
      <c r="AU405" s="559">
        <f t="shared" si="69"/>
        <v>372</v>
      </c>
      <c r="AV405" s="285" t="str">
        <f t="shared" ca="1" si="66"/>
        <v>AL372</v>
      </c>
      <c r="AW405" s="285">
        <f t="shared" si="64"/>
        <v>8</v>
      </c>
      <c r="AX405" s="285" t="str">
        <f t="shared" ca="1" si="65"/>
        <v>8. Ownership - Operating Costs</v>
      </c>
      <c r="AY405" s="293" t="s">
        <v>1626</v>
      </c>
      <c r="AZ405" s="285" t="s">
        <v>1651</v>
      </c>
      <c r="BA405" s="285">
        <f>$AL$8</f>
        <v>2057</v>
      </c>
      <c r="BB405" s="285" t="str">
        <f t="shared" ca="1" si="67"/>
        <v>8_AL372_Property_tax_2057</v>
      </c>
      <c r="BC405" s="285" t="s">
        <v>574</v>
      </c>
      <c r="BD405" s="285"/>
      <c r="BE405" s="293" t="str">
        <f t="shared" si="70"/>
        <v>&gt;=0</v>
      </c>
      <c r="BF405" s="293" t="s">
        <v>84</v>
      </c>
      <c r="BG405" s="293" t="s">
        <v>84</v>
      </c>
      <c r="BH405" s="293"/>
      <c r="BI405" s="293"/>
      <c r="BJ405" s="293"/>
      <c r="BK405" s="293"/>
    </row>
    <row r="406" spans="1:63" ht="13.5" hidden="1" thickBot="1">
      <c r="A406" s="130"/>
      <c r="B406" s="189"/>
      <c r="C406" s="254"/>
      <c r="D406" s="761"/>
      <c r="E406" s="571"/>
      <c r="F406" s="571"/>
      <c r="G406" s="571"/>
      <c r="H406" s="571"/>
      <c r="I406" s="571"/>
      <c r="J406" s="571"/>
      <c r="K406" s="571"/>
      <c r="L406" s="571"/>
      <c r="M406" s="571"/>
      <c r="N406" s="571"/>
      <c r="O406" s="571"/>
      <c r="P406" s="571"/>
      <c r="Q406" s="571"/>
      <c r="R406" s="571"/>
      <c r="S406" s="571"/>
      <c r="T406" s="571"/>
      <c r="U406" s="571"/>
      <c r="V406" s="571"/>
      <c r="W406" s="571"/>
      <c r="X406" s="571"/>
      <c r="Y406" s="571"/>
      <c r="Z406" s="571"/>
      <c r="AA406" s="571"/>
      <c r="AB406" s="571"/>
      <c r="AC406" s="571"/>
      <c r="AD406" s="572"/>
      <c r="AE406" s="572"/>
      <c r="AF406" s="572"/>
      <c r="AG406" s="572"/>
      <c r="AH406" s="572"/>
      <c r="AI406" s="572"/>
      <c r="AJ406" s="572"/>
      <c r="AK406" s="572"/>
      <c r="AL406" s="572"/>
      <c r="AM406" s="572"/>
      <c r="AN406" s="581"/>
      <c r="AO406" s="181"/>
      <c r="AP406" s="87" t="s">
        <v>859</v>
      </c>
      <c r="AT406" s="559" t="str">
        <f t="shared" ca="1" si="68"/>
        <v>AM</v>
      </c>
      <c r="AU406" s="559">
        <f t="shared" si="69"/>
        <v>372</v>
      </c>
      <c r="AV406" s="285" t="str">
        <f t="shared" ca="1" si="66"/>
        <v>AM372</v>
      </c>
      <c r="AW406" s="285">
        <f t="shared" si="64"/>
        <v>8</v>
      </c>
      <c r="AX406" s="285" t="str">
        <f t="shared" ca="1" si="65"/>
        <v>8. Ownership - Operating Costs</v>
      </c>
      <c r="AY406" s="293" t="s">
        <v>1626</v>
      </c>
      <c r="AZ406" s="285" t="s">
        <v>1651</v>
      </c>
      <c r="BA406" s="285">
        <f>$AM$8</f>
        <v>2058</v>
      </c>
      <c r="BB406" s="285" t="str">
        <f t="shared" ca="1" si="67"/>
        <v>8_AM372_Property_tax_2058</v>
      </c>
      <c r="BC406" s="285" t="s">
        <v>574</v>
      </c>
      <c r="BD406" s="285"/>
      <c r="BE406" s="293" t="str">
        <f t="shared" si="70"/>
        <v>&gt;=0</v>
      </c>
      <c r="BF406" s="293" t="s">
        <v>84</v>
      </c>
      <c r="BG406" s="293" t="s">
        <v>84</v>
      </c>
      <c r="BH406" s="293"/>
      <c r="BI406" s="293"/>
      <c r="BJ406" s="293"/>
      <c r="BK406" s="293"/>
    </row>
    <row r="407" spans="1:63" ht="13.5" hidden="1" thickBot="1">
      <c r="A407" s="130"/>
      <c r="B407" s="189"/>
      <c r="C407" s="254"/>
      <c r="D407" s="761"/>
      <c r="E407" s="571"/>
      <c r="F407" s="571"/>
      <c r="G407" s="571"/>
      <c r="H407" s="571"/>
      <c r="I407" s="571"/>
      <c r="J407" s="571"/>
      <c r="K407" s="571"/>
      <c r="L407" s="571"/>
      <c r="M407" s="571"/>
      <c r="N407" s="571"/>
      <c r="O407" s="571"/>
      <c r="P407" s="571"/>
      <c r="Q407" s="571"/>
      <c r="R407" s="571"/>
      <c r="S407" s="571"/>
      <c r="T407" s="571"/>
      <c r="U407" s="571"/>
      <c r="V407" s="571"/>
      <c r="W407" s="571"/>
      <c r="X407" s="571"/>
      <c r="Y407" s="571"/>
      <c r="Z407" s="571"/>
      <c r="AA407" s="571"/>
      <c r="AB407" s="571"/>
      <c r="AC407" s="571"/>
      <c r="AD407" s="572"/>
      <c r="AE407" s="572"/>
      <c r="AF407" s="572"/>
      <c r="AG407" s="572"/>
      <c r="AH407" s="572"/>
      <c r="AI407" s="572"/>
      <c r="AJ407" s="572"/>
      <c r="AK407" s="572"/>
      <c r="AL407" s="572"/>
      <c r="AM407" s="572"/>
      <c r="AN407" s="581"/>
      <c r="AO407" s="181"/>
      <c r="AP407" s="574" t="s">
        <v>859</v>
      </c>
      <c r="AQ407" s="574"/>
      <c r="AR407" s="574"/>
      <c r="AS407" s="574"/>
      <c r="AT407" s="575" t="str">
        <f t="shared" ca="1" si="68"/>
        <v>AN</v>
      </c>
      <c r="AU407" s="575">
        <f t="shared" si="69"/>
        <v>372</v>
      </c>
      <c r="AV407" s="484" t="str">
        <f t="shared" ca="1" si="66"/>
        <v>AN372</v>
      </c>
      <c r="AW407" s="484">
        <f t="shared" si="64"/>
        <v>8</v>
      </c>
      <c r="AX407" s="484" t="str">
        <f t="shared" ca="1" si="65"/>
        <v>8. Ownership - Operating Costs</v>
      </c>
      <c r="AY407" s="492" t="s">
        <v>1626</v>
      </c>
      <c r="AZ407" s="484" t="s">
        <v>1651</v>
      </c>
      <c r="BA407" s="484" t="s">
        <v>1572</v>
      </c>
      <c r="BB407" s="484" t="str">
        <f t="shared" ca="1" si="67"/>
        <v>8_AN372_Property_tax_Additional_Info</v>
      </c>
      <c r="BC407" s="492" t="s">
        <v>255</v>
      </c>
      <c r="BD407" s="492">
        <v>100</v>
      </c>
      <c r="BE407" s="492"/>
      <c r="BF407" s="492" t="s">
        <v>84</v>
      </c>
      <c r="BG407" s="492" t="s">
        <v>84</v>
      </c>
      <c r="BH407" s="293"/>
      <c r="BI407" s="293"/>
      <c r="BJ407" s="293"/>
      <c r="BK407" s="293"/>
    </row>
    <row r="408" spans="1:63" ht="13.5" thickBot="1">
      <c r="A408" s="130">
        <f>+A372+1</f>
        <v>16</v>
      </c>
      <c r="B408" s="189"/>
      <c r="C408" s="254" t="s">
        <v>1652</v>
      </c>
      <c r="D408" s="761" t="s">
        <v>1569</v>
      </c>
      <c r="E408" s="544"/>
      <c r="F408" s="544"/>
      <c r="G408" s="544"/>
      <c r="H408" s="544"/>
      <c r="I408" s="544"/>
      <c r="J408" s="544"/>
      <c r="K408" s="544"/>
      <c r="L408" s="544"/>
      <c r="M408" s="544"/>
      <c r="N408" s="544"/>
      <c r="O408" s="544"/>
      <c r="P408" s="544"/>
      <c r="Q408" s="544"/>
      <c r="R408" s="544"/>
      <c r="S408" s="544"/>
      <c r="T408" s="544"/>
      <c r="U408" s="544"/>
      <c r="V408" s="544"/>
      <c r="W408" s="544"/>
      <c r="X408" s="544"/>
      <c r="Y408" s="544"/>
      <c r="Z408" s="544"/>
      <c r="AA408" s="544"/>
      <c r="AB408" s="544"/>
      <c r="AC408" s="544"/>
      <c r="AD408" s="545"/>
      <c r="AE408" s="545"/>
      <c r="AF408" s="545"/>
      <c r="AG408" s="545"/>
      <c r="AH408" s="545"/>
      <c r="AI408" s="545"/>
      <c r="AJ408" s="545"/>
      <c r="AK408" s="545"/>
      <c r="AL408" s="545"/>
      <c r="AM408" s="545"/>
      <c r="AN408" s="371"/>
      <c r="AO408" s="181"/>
      <c r="AR408" s="87" t="s">
        <v>40</v>
      </c>
      <c r="AS408" s="87" t="str">
        <f ca="1">SUBSTITUTE(CELL("address",E408),"$","")</f>
        <v>E408</v>
      </c>
      <c r="AT408" s="386" t="str">
        <f ca="1">CHAR(CODE(AS408))</f>
        <v>E</v>
      </c>
      <c r="AU408" s="386">
        <f>ROW(AS408)</f>
        <v>408</v>
      </c>
      <c r="AV408" s="285" t="str">
        <f ca="1">CONCATENATE(AT408&amp;AU408)</f>
        <v>E408</v>
      </c>
      <c r="AW408" s="285">
        <f t="shared" ref="AW408:AW443" si="71">$AW$5</f>
        <v>8</v>
      </c>
      <c r="AX408" s="285" t="str">
        <f t="shared" ref="AX408:AX443" ca="1" si="72">MID(CELL("filename",AW408),FIND("]",CELL("filename",AW408))+1,256)</f>
        <v>8. Ownership - Operating Costs</v>
      </c>
      <c r="AY408" s="293" t="s">
        <v>1626</v>
      </c>
      <c r="AZ408" s="285" t="s">
        <v>1653</v>
      </c>
      <c r="BA408" s="285">
        <f>$E$8</f>
        <v>2024</v>
      </c>
      <c r="BB408" s="285" t="str">
        <f ca="1">AW408&amp;"_"&amp;AV408&amp;"_"&amp;AZ408&amp;"_"&amp;BA408</f>
        <v>8_E408_Asset_management_fee_2024</v>
      </c>
      <c r="BC408" s="285" t="s">
        <v>574</v>
      </c>
      <c r="BD408" s="285"/>
      <c r="BE408" s="293" t="str">
        <f t="shared" si="70"/>
        <v>&gt;=0</v>
      </c>
      <c r="BF408" s="293" t="s">
        <v>84</v>
      </c>
      <c r="BG408" s="293" t="s">
        <v>84</v>
      </c>
      <c r="BH408" s="293"/>
      <c r="BI408" s="293"/>
      <c r="BJ408" s="293"/>
      <c r="BK408" s="293"/>
    </row>
    <row r="409" spans="1:63" ht="13.5" hidden="1" thickBot="1">
      <c r="A409" s="130"/>
      <c r="B409" s="189"/>
      <c r="C409" s="254"/>
      <c r="D409" s="761"/>
      <c r="E409" s="571"/>
      <c r="F409" s="571"/>
      <c r="G409" s="571"/>
      <c r="H409" s="571"/>
      <c r="I409" s="571"/>
      <c r="J409" s="571"/>
      <c r="K409" s="571"/>
      <c r="L409" s="571"/>
      <c r="M409" s="571"/>
      <c r="N409" s="571"/>
      <c r="O409" s="571"/>
      <c r="P409" s="571"/>
      <c r="Q409" s="571"/>
      <c r="R409" s="571"/>
      <c r="S409" s="571"/>
      <c r="T409" s="571"/>
      <c r="U409" s="571"/>
      <c r="V409" s="571"/>
      <c r="W409" s="571"/>
      <c r="X409" s="571"/>
      <c r="Y409" s="571"/>
      <c r="Z409" s="571"/>
      <c r="AA409" s="571"/>
      <c r="AB409" s="571"/>
      <c r="AC409" s="571"/>
      <c r="AD409" s="572"/>
      <c r="AE409" s="572"/>
      <c r="AF409" s="572"/>
      <c r="AG409" s="572"/>
      <c r="AH409" s="572"/>
      <c r="AI409" s="572"/>
      <c r="AJ409" s="572"/>
      <c r="AK409" s="572"/>
      <c r="AL409" s="572"/>
      <c r="AM409" s="572"/>
      <c r="AN409" s="581"/>
      <c r="AO409" s="181"/>
      <c r="AP409" s="87" t="s">
        <v>859</v>
      </c>
      <c r="AT409" s="559" t="str">
        <f ca="1">IF(AT408="Z","AA",IF(LEN(AT408)=1,CHAR(CODE(AT408)+1),IF(RIGHT(AT408,1)="Z",CHAR(CODE(LEFT(AT408,1))+1),LEFT(AT408,1))&amp;CHAR(65+MOD(CODE(RIGHT(AT408,1))+1-65,26))))</f>
        <v>F</v>
      </c>
      <c r="AU409" s="559">
        <f>AU408</f>
        <v>408</v>
      </c>
      <c r="AV409" s="285" t="str">
        <f t="shared" ref="AV409:AV443" ca="1" si="73">CONCATENATE(AT409&amp;AU409)</f>
        <v>F408</v>
      </c>
      <c r="AW409" s="285">
        <f t="shared" si="71"/>
        <v>8</v>
      </c>
      <c r="AX409" s="285" t="str">
        <f t="shared" ca="1" si="72"/>
        <v>8. Ownership - Operating Costs</v>
      </c>
      <c r="AY409" s="293" t="s">
        <v>1626</v>
      </c>
      <c r="AZ409" s="285" t="s">
        <v>1653</v>
      </c>
      <c r="BA409" s="285">
        <f>$F$8</f>
        <v>2025</v>
      </c>
      <c r="BB409" s="285" t="str">
        <f t="shared" ref="BB409:BB443" ca="1" si="74">AW409&amp;"_"&amp;AV409&amp;"_"&amp;AZ409&amp;"_"&amp;BA409</f>
        <v>8_F408_Asset_management_fee_2025</v>
      </c>
      <c r="BC409" s="285" t="s">
        <v>574</v>
      </c>
      <c r="BD409" s="285"/>
      <c r="BE409" s="293" t="str">
        <f t="shared" si="70"/>
        <v>&gt;=0</v>
      </c>
      <c r="BF409" s="293" t="s">
        <v>84</v>
      </c>
      <c r="BG409" s="293" t="s">
        <v>84</v>
      </c>
      <c r="BH409" s="293"/>
      <c r="BI409" s="293"/>
      <c r="BJ409" s="293"/>
      <c r="BK409" s="293"/>
    </row>
    <row r="410" spans="1:63" ht="13.5" hidden="1" thickBot="1">
      <c r="A410" s="130"/>
      <c r="B410" s="189"/>
      <c r="C410" s="254"/>
      <c r="D410" s="76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c r="AA410" s="571"/>
      <c r="AB410" s="571"/>
      <c r="AC410" s="571"/>
      <c r="AD410" s="572"/>
      <c r="AE410" s="572"/>
      <c r="AF410" s="572"/>
      <c r="AG410" s="572"/>
      <c r="AH410" s="572"/>
      <c r="AI410" s="572"/>
      <c r="AJ410" s="572"/>
      <c r="AK410" s="572"/>
      <c r="AL410" s="572"/>
      <c r="AM410" s="572"/>
      <c r="AN410" s="581"/>
      <c r="AO410" s="181"/>
      <c r="AP410" s="87" t="s">
        <v>859</v>
      </c>
      <c r="AT410" s="559" t="str">
        <f t="shared" ref="AT410:AT443" ca="1" si="75">IF(AT409="Z","AA",IF(LEN(AT409)=1,CHAR(CODE(AT409)+1),IF(RIGHT(AT409,1)="Z",CHAR(CODE(LEFT(AT409,1))+1),LEFT(AT409,1))&amp;CHAR(65+MOD(CODE(RIGHT(AT409,1))+1-65,26))))</f>
        <v>G</v>
      </c>
      <c r="AU410" s="559">
        <f t="shared" ref="AU410:AU443" si="76">AU409</f>
        <v>408</v>
      </c>
      <c r="AV410" s="285" t="str">
        <f t="shared" ca="1" si="73"/>
        <v>G408</v>
      </c>
      <c r="AW410" s="285">
        <f t="shared" si="71"/>
        <v>8</v>
      </c>
      <c r="AX410" s="285" t="str">
        <f t="shared" ca="1" si="72"/>
        <v>8. Ownership - Operating Costs</v>
      </c>
      <c r="AY410" s="293" t="s">
        <v>1626</v>
      </c>
      <c r="AZ410" s="285" t="s">
        <v>1653</v>
      </c>
      <c r="BA410" s="285">
        <f>$G$8</f>
        <v>2026</v>
      </c>
      <c r="BB410" s="285" t="str">
        <f t="shared" ca="1" si="74"/>
        <v>8_G408_Asset_management_fee_2026</v>
      </c>
      <c r="BC410" s="285" t="s">
        <v>574</v>
      </c>
      <c r="BD410" s="285"/>
      <c r="BE410" s="293" t="str">
        <f t="shared" si="70"/>
        <v>&gt;=0</v>
      </c>
      <c r="BF410" s="293" t="s">
        <v>84</v>
      </c>
      <c r="BG410" s="293" t="s">
        <v>84</v>
      </c>
      <c r="BH410" s="293"/>
      <c r="BI410" s="293"/>
      <c r="BJ410" s="293"/>
      <c r="BK410" s="293"/>
    </row>
    <row r="411" spans="1:63" ht="13.5" hidden="1" thickBot="1">
      <c r="A411" s="130"/>
      <c r="B411" s="189"/>
      <c r="C411" s="254"/>
      <c r="D411" s="761"/>
      <c r="E411" s="571"/>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2"/>
      <c r="AE411" s="572"/>
      <c r="AF411" s="572"/>
      <c r="AG411" s="572"/>
      <c r="AH411" s="572"/>
      <c r="AI411" s="572"/>
      <c r="AJ411" s="572"/>
      <c r="AK411" s="572"/>
      <c r="AL411" s="572"/>
      <c r="AM411" s="572"/>
      <c r="AN411" s="581"/>
      <c r="AO411" s="181"/>
      <c r="AP411" s="87" t="s">
        <v>859</v>
      </c>
      <c r="AT411" s="559" t="str">
        <f t="shared" ca="1" si="75"/>
        <v>H</v>
      </c>
      <c r="AU411" s="559">
        <f t="shared" si="76"/>
        <v>408</v>
      </c>
      <c r="AV411" s="285" t="str">
        <f t="shared" ca="1" si="73"/>
        <v>H408</v>
      </c>
      <c r="AW411" s="285">
        <f t="shared" si="71"/>
        <v>8</v>
      </c>
      <c r="AX411" s="285" t="str">
        <f t="shared" ca="1" si="72"/>
        <v>8. Ownership - Operating Costs</v>
      </c>
      <c r="AY411" s="293" t="s">
        <v>1626</v>
      </c>
      <c r="AZ411" s="285" t="s">
        <v>1653</v>
      </c>
      <c r="BA411" s="285">
        <f>$H$8</f>
        <v>2027</v>
      </c>
      <c r="BB411" s="285" t="str">
        <f t="shared" ca="1" si="74"/>
        <v>8_H408_Asset_management_fee_2027</v>
      </c>
      <c r="BC411" s="285" t="s">
        <v>574</v>
      </c>
      <c r="BD411" s="285"/>
      <c r="BE411" s="293" t="str">
        <f t="shared" si="70"/>
        <v>&gt;=0</v>
      </c>
      <c r="BF411" s="293" t="s">
        <v>84</v>
      </c>
      <c r="BG411" s="293" t="s">
        <v>84</v>
      </c>
      <c r="BH411" s="293"/>
      <c r="BI411" s="293"/>
      <c r="BJ411" s="293"/>
      <c r="BK411" s="293"/>
    </row>
    <row r="412" spans="1:63" ht="13.5" hidden="1" thickBot="1">
      <c r="A412" s="130"/>
      <c r="B412" s="189"/>
      <c r="C412" s="254"/>
      <c r="D412" s="761"/>
      <c r="E412" s="571"/>
      <c r="F412" s="571"/>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2"/>
      <c r="AE412" s="572"/>
      <c r="AF412" s="572"/>
      <c r="AG412" s="572"/>
      <c r="AH412" s="572"/>
      <c r="AI412" s="572"/>
      <c r="AJ412" s="572"/>
      <c r="AK412" s="572"/>
      <c r="AL412" s="572"/>
      <c r="AM412" s="572"/>
      <c r="AN412" s="581"/>
      <c r="AO412" s="181"/>
      <c r="AP412" s="87" t="s">
        <v>859</v>
      </c>
      <c r="AT412" s="559" t="str">
        <f t="shared" ca="1" si="75"/>
        <v>I</v>
      </c>
      <c r="AU412" s="559">
        <f t="shared" si="76"/>
        <v>408</v>
      </c>
      <c r="AV412" s="285" t="str">
        <f t="shared" ca="1" si="73"/>
        <v>I408</v>
      </c>
      <c r="AW412" s="285">
        <f t="shared" si="71"/>
        <v>8</v>
      </c>
      <c r="AX412" s="285" t="str">
        <f t="shared" ca="1" si="72"/>
        <v>8. Ownership - Operating Costs</v>
      </c>
      <c r="AY412" s="293" t="s">
        <v>1626</v>
      </c>
      <c r="AZ412" s="285" t="s">
        <v>1653</v>
      </c>
      <c r="BA412" s="285">
        <f>$I$8</f>
        <v>2028</v>
      </c>
      <c r="BB412" s="285" t="str">
        <f t="shared" ca="1" si="74"/>
        <v>8_I408_Asset_management_fee_2028</v>
      </c>
      <c r="BC412" s="285" t="s">
        <v>574</v>
      </c>
      <c r="BD412" s="285"/>
      <c r="BE412" s="293" t="str">
        <f t="shared" si="70"/>
        <v>&gt;=0</v>
      </c>
      <c r="BF412" s="293" t="s">
        <v>84</v>
      </c>
      <c r="BG412" s="293" t="s">
        <v>84</v>
      </c>
      <c r="BH412" s="293"/>
      <c r="BI412" s="293"/>
      <c r="BJ412" s="293"/>
      <c r="BK412" s="293"/>
    </row>
    <row r="413" spans="1:63" ht="13.5" hidden="1" thickBot="1">
      <c r="A413" s="130"/>
      <c r="B413" s="189"/>
      <c r="C413" s="254"/>
      <c r="D413" s="76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2"/>
      <c r="AE413" s="572"/>
      <c r="AF413" s="572"/>
      <c r="AG413" s="572"/>
      <c r="AH413" s="572"/>
      <c r="AI413" s="572"/>
      <c r="AJ413" s="572"/>
      <c r="AK413" s="572"/>
      <c r="AL413" s="572"/>
      <c r="AM413" s="572"/>
      <c r="AN413" s="581"/>
      <c r="AO413" s="181"/>
      <c r="AP413" s="87" t="s">
        <v>859</v>
      </c>
      <c r="AT413" s="559" t="str">
        <f t="shared" ca="1" si="75"/>
        <v>J</v>
      </c>
      <c r="AU413" s="559">
        <f t="shared" si="76"/>
        <v>408</v>
      </c>
      <c r="AV413" s="285" t="str">
        <f t="shared" ca="1" si="73"/>
        <v>J408</v>
      </c>
      <c r="AW413" s="285">
        <f t="shared" si="71"/>
        <v>8</v>
      </c>
      <c r="AX413" s="285" t="str">
        <f t="shared" ca="1" si="72"/>
        <v>8. Ownership - Operating Costs</v>
      </c>
      <c r="AY413" s="293" t="s">
        <v>1626</v>
      </c>
      <c r="AZ413" s="285" t="s">
        <v>1653</v>
      </c>
      <c r="BA413" s="285">
        <f>$J$8</f>
        <v>2029</v>
      </c>
      <c r="BB413" s="285" t="str">
        <f t="shared" ca="1" si="74"/>
        <v>8_J408_Asset_management_fee_2029</v>
      </c>
      <c r="BC413" s="285" t="s">
        <v>574</v>
      </c>
      <c r="BD413" s="285"/>
      <c r="BE413" s="293" t="str">
        <f t="shared" si="70"/>
        <v>&gt;=0</v>
      </c>
      <c r="BF413" s="293" t="s">
        <v>84</v>
      </c>
      <c r="BG413" s="293" t="s">
        <v>84</v>
      </c>
      <c r="BH413" s="293"/>
      <c r="BI413" s="293"/>
      <c r="BJ413" s="293"/>
      <c r="BK413" s="293"/>
    </row>
    <row r="414" spans="1:63" ht="13.5" hidden="1" thickBot="1">
      <c r="A414" s="130"/>
      <c r="B414" s="189"/>
      <c r="C414" s="254"/>
      <c r="D414" s="761"/>
      <c r="E414" s="571"/>
      <c r="F414" s="571"/>
      <c r="G414" s="571"/>
      <c r="H414" s="571"/>
      <c r="I414" s="571"/>
      <c r="J414" s="571"/>
      <c r="K414" s="571"/>
      <c r="L414" s="571"/>
      <c r="M414" s="571"/>
      <c r="N414" s="571"/>
      <c r="O414" s="571"/>
      <c r="P414" s="571"/>
      <c r="Q414" s="571"/>
      <c r="R414" s="571"/>
      <c r="S414" s="571"/>
      <c r="T414" s="571"/>
      <c r="U414" s="571"/>
      <c r="V414" s="571"/>
      <c r="W414" s="571"/>
      <c r="X414" s="571"/>
      <c r="Y414" s="571"/>
      <c r="Z414" s="571"/>
      <c r="AA414" s="571"/>
      <c r="AB414" s="571"/>
      <c r="AC414" s="571"/>
      <c r="AD414" s="572"/>
      <c r="AE414" s="572"/>
      <c r="AF414" s="572"/>
      <c r="AG414" s="572"/>
      <c r="AH414" s="572"/>
      <c r="AI414" s="572"/>
      <c r="AJ414" s="572"/>
      <c r="AK414" s="572"/>
      <c r="AL414" s="572"/>
      <c r="AM414" s="572"/>
      <c r="AN414" s="581"/>
      <c r="AO414" s="181"/>
      <c r="AP414" s="87" t="s">
        <v>859</v>
      </c>
      <c r="AT414" s="559" t="str">
        <f t="shared" ca="1" si="75"/>
        <v>K</v>
      </c>
      <c r="AU414" s="559">
        <f t="shared" si="76"/>
        <v>408</v>
      </c>
      <c r="AV414" s="285" t="str">
        <f t="shared" ca="1" si="73"/>
        <v>K408</v>
      </c>
      <c r="AW414" s="285">
        <f t="shared" si="71"/>
        <v>8</v>
      </c>
      <c r="AX414" s="285" t="str">
        <f t="shared" ca="1" si="72"/>
        <v>8. Ownership - Operating Costs</v>
      </c>
      <c r="AY414" s="293" t="s">
        <v>1626</v>
      </c>
      <c r="AZ414" s="285" t="s">
        <v>1653</v>
      </c>
      <c r="BA414" s="285">
        <f>$K$8</f>
        <v>2030</v>
      </c>
      <c r="BB414" s="285" t="str">
        <f t="shared" ca="1" si="74"/>
        <v>8_K408_Asset_management_fee_2030</v>
      </c>
      <c r="BC414" s="285" t="s">
        <v>574</v>
      </c>
      <c r="BD414" s="285"/>
      <c r="BE414" s="293" t="str">
        <f t="shared" si="70"/>
        <v>&gt;=0</v>
      </c>
      <c r="BF414" s="293" t="s">
        <v>84</v>
      </c>
      <c r="BG414" s="293" t="s">
        <v>84</v>
      </c>
      <c r="BH414" s="293"/>
      <c r="BI414" s="293"/>
      <c r="BJ414" s="293"/>
      <c r="BK414" s="293"/>
    </row>
    <row r="415" spans="1:63" ht="13.5" hidden="1" thickBot="1">
      <c r="A415" s="130"/>
      <c r="B415" s="189"/>
      <c r="C415" s="254"/>
      <c r="D415" s="761"/>
      <c r="E415" s="571"/>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2"/>
      <c r="AE415" s="572"/>
      <c r="AF415" s="572"/>
      <c r="AG415" s="572"/>
      <c r="AH415" s="572"/>
      <c r="AI415" s="572"/>
      <c r="AJ415" s="572"/>
      <c r="AK415" s="572"/>
      <c r="AL415" s="572"/>
      <c r="AM415" s="572"/>
      <c r="AN415" s="581"/>
      <c r="AO415" s="181"/>
      <c r="AP415" s="87" t="s">
        <v>859</v>
      </c>
      <c r="AT415" s="559" t="str">
        <f t="shared" ca="1" si="75"/>
        <v>L</v>
      </c>
      <c r="AU415" s="559">
        <f t="shared" si="76"/>
        <v>408</v>
      </c>
      <c r="AV415" s="285" t="str">
        <f t="shared" ca="1" si="73"/>
        <v>L408</v>
      </c>
      <c r="AW415" s="285">
        <f t="shared" si="71"/>
        <v>8</v>
      </c>
      <c r="AX415" s="285" t="str">
        <f t="shared" ca="1" si="72"/>
        <v>8. Ownership - Operating Costs</v>
      </c>
      <c r="AY415" s="293" t="s">
        <v>1626</v>
      </c>
      <c r="AZ415" s="285" t="s">
        <v>1653</v>
      </c>
      <c r="BA415" s="285">
        <f>$L$8</f>
        <v>2031</v>
      </c>
      <c r="BB415" s="285" t="str">
        <f t="shared" ca="1" si="74"/>
        <v>8_L408_Asset_management_fee_2031</v>
      </c>
      <c r="BC415" s="285" t="s">
        <v>574</v>
      </c>
      <c r="BD415" s="285"/>
      <c r="BE415" s="293" t="str">
        <f t="shared" si="70"/>
        <v>&gt;=0</v>
      </c>
      <c r="BF415" s="293" t="s">
        <v>84</v>
      </c>
      <c r="BG415" s="293" t="s">
        <v>84</v>
      </c>
      <c r="BH415" s="293"/>
      <c r="BI415" s="293"/>
      <c r="BJ415" s="293"/>
      <c r="BK415" s="293"/>
    </row>
    <row r="416" spans="1:63" ht="13.5" hidden="1" thickBot="1">
      <c r="A416" s="130"/>
      <c r="B416" s="189"/>
      <c r="C416" s="254"/>
      <c r="D416" s="761"/>
      <c r="E416" s="571"/>
      <c r="F416" s="571"/>
      <c r="G416" s="571"/>
      <c r="H416" s="571"/>
      <c r="I416" s="571"/>
      <c r="J416" s="571"/>
      <c r="K416" s="571"/>
      <c r="L416" s="571"/>
      <c r="M416" s="571"/>
      <c r="N416" s="571"/>
      <c r="O416" s="571"/>
      <c r="P416" s="571"/>
      <c r="Q416" s="571"/>
      <c r="R416" s="571"/>
      <c r="S416" s="571"/>
      <c r="T416" s="571"/>
      <c r="U416" s="571"/>
      <c r="V416" s="571"/>
      <c r="W416" s="571"/>
      <c r="X416" s="571"/>
      <c r="Y416" s="571"/>
      <c r="Z416" s="571"/>
      <c r="AA416" s="571"/>
      <c r="AB416" s="571"/>
      <c r="AC416" s="571"/>
      <c r="AD416" s="572"/>
      <c r="AE416" s="572"/>
      <c r="AF416" s="572"/>
      <c r="AG416" s="572"/>
      <c r="AH416" s="572"/>
      <c r="AI416" s="572"/>
      <c r="AJ416" s="572"/>
      <c r="AK416" s="572"/>
      <c r="AL416" s="572"/>
      <c r="AM416" s="572"/>
      <c r="AN416" s="581"/>
      <c r="AO416" s="181"/>
      <c r="AP416" s="87" t="s">
        <v>859</v>
      </c>
      <c r="AT416" s="559" t="str">
        <f t="shared" ca="1" si="75"/>
        <v>M</v>
      </c>
      <c r="AU416" s="559">
        <f t="shared" si="76"/>
        <v>408</v>
      </c>
      <c r="AV416" s="285" t="str">
        <f t="shared" ca="1" si="73"/>
        <v>M408</v>
      </c>
      <c r="AW416" s="285">
        <f t="shared" si="71"/>
        <v>8</v>
      </c>
      <c r="AX416" s="285" t="str">
        <f t="shared" ca="1" si="72"/>
        <v>8. Ownership - Operating Costs</v>
      </c>
      <c r="AY416" s="293" t="s">
        <v>1626</v>
      </c>
      <c r="AZ416" s="285" t="s">
        <v>1653</v>
      </c>
      <c r="BA416" s="285">
        <f>$M$8</f>
        <v>2032</v>
      </c>
      <c r="BB416" s="285" t="str">
        <f t="shared" ca="1" si="74"/>
        <v>8_M408_Asset_management_fee_2032</v>
      </c>
      <c r="BC416" s="285" t="s">
        <v>574</v>
      </c>
      <c r="BD416" s="285"/>
      <c r="BE416" s="293" t="str">
        <f t="shared" si="70"/>
        <v>&gt;=0</v>
      </c>
      <c r="BF416" s="293" t="s">
        <v>84</v>
      </c>
      <c r="BG416" s="293" t="s">
        <v>84</v>
      </c>
      <c r="BH416" s="293"/>
      <c r="BI416" s="293"/>
      <c r="BJ416" s="293"/>
      <c r="BK416" s="293"/>
    </row>
    <row r="417" spans="1:63" ht="13.5" hidden="1" thickBot="1">
      <c r="A417" s="130"/>
      <c r="B417" s="189"/>
      <c r="C417" s="254"/>
      <c r="D417" s="76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c r="AA417" s="571"/>
      <c r="AB417" s="571"/>
      <c r="AC417" s="571"/>
      <c r="AD417" s="572"/>
      <c r="AE417" s="572"/>
      <c r="AF417" s="572"/>
      <c r="AG417" s="572"/>
      <c r="AH417" s="572"/>
      <c r="AI417" s="572"/>
      <c r="AJ417" s="572"/>
      <c r="AK417" s="572"/>
      <c r="AL417" s="572"/>
      <c r="AM417" s="572"/>
      <c r="AN417" s="581"/>
      <c r="AO417" s="181"/>
      <c r="AP417" s="87" t="s">
        <v>859</v>
      </c>
      <c r="AT417" s="559" t="str">
        <f t="shared" ca="1" si="75"/>
        <v>N</v>
      </c>
      <c r="AU417" s="559">
        <f t="shared" si="76"/>
        <v>408</v>
      </c>
      <c r="AV417" s="285" t="str">
        <f t="shared" ca="1" si="73"/>
        <v>N408</v>
      </c>
      <c r="AW417" s="285">
        <f t="shared" si="71"/>
        <v>8</v>
      </c>
      <c r="AX417" s="285" t="str">
        <f t="shared" ca="1" si="72"/>
        <v>8. Ownership - Operating Costs</v>
      </c>
      <c r="AY417" s="293" t="s">
        <v>1626</v>
      </c>
      <c r="AZ417" s="285" t="s">
        <v>1653</v>
      </c>
      <c r="BA417" s="285">
        <f>$N$8</f>
        <v>2033</v>
      </c>
      <c r="BB417" s="285" t="str">
        <f t="shared" ca="1" si="74"/>
        <v>8_N408_Asset_management_fee_2033</v>
      </c>
      <c r="BC417" s="285" t="s">
        <v>574</v>
      </c>
      <c r="BD417" s="285"/>
      <c r="BE417" s="293" t="str">
        <f t="shared" si="70"/>
        <v>&gt;=0</v>
      </c>
      <c r="BF417" s="293" t="s">
        <v>84</v>
      </c>
      <c r="BG417" s="293" t="s">
        <v>84</v>
      </c>
      <c r="BH417" s="293"/>
      <c r="BI417" s="293"/>
      <c r="BJ417" s="293"/>
      <c r="BK417" s="293"/>
    </row>
    <row r="418" spans="1:63" ht="13.5" hidden="1" thickBot="1">
      <c r="A418" s="130"/>
      <c r="B418" s="189"/>
      <c r="C418" s="254"/>
      <c r="D418" s="761"/>
      <c r="E418" s="571"/>
      <c r="F418" s="571"/>
      <c r="G418" s="571"/>
      <c r="H418" s="571"/>
      <c r="I418" s="571"/>
      <c r="J418" s="571"/>
      <c r="K418" s="571"/>
      <c r="L418" s="571"/>
      <c r="M418" s="571"/>
      <c r="N418" s="571"/>
      <c r="O418" s="571"/>
      <c r="P418" s="571"/>
      <c r="Q418" s="571"/>
      <c r="R418" s="571"/>
      <c r="S418" s="571"/>
      <c r="T418" s="571"/>
      <c r="U418" s="571"/>
      <c r="V418" s="571"/>
      <c r="W418" s="571"/>
      <c r="X418" s="571"/>
      <c r="Y418" s="571"/>
      <c r="Z418" s="571"/>
      <c r="AA418" s="571"/>
      <c r="AB418" s="571"/>
      <c r="AC418" s="571"/>
      <c r="AD418" s="572"/>
      <c r="AE418" s="572"/>
      <c r="AF418" s="572"/>
      <c r="AG418" s="572"/>
      <c r="AH418" s="572"/>
      <c r="AI418" s="572"/>
      <c r="AJ418" s="572"/>
      <c r="AK418" s="572"/>
      <c r="AL418" s="572"/>
      <c r="AM418" s="572"/>
      <c r="AN418" s="581"/>
      <c r="AO418" s="181"/>
      <c r="AP418" s="87" t="s">
        <v>859</v>
      </c>
      <c r="AT418" s="559" t="str">
        <f t="shared" ca="1" si="75"/>
        <v>O</v>
      </c>
      <c r="AU418" s="559">
        <f t="shared" si="76"/>
        <v>408</v>
      </c>
      <c r="AV418" s="285" t="str">
        <f t="shared" ca="1" si="73"/>
        <v>O408</v>
      </c>
      <c r="AW418" s="285">
        <f t="shared" si="71"/>
        <v>8</v>
      </c>
      <c r="AX418" s="285" t="str">
        <f t="shared" ca="1" si="72"/>
        <v>8. Ownership - Operating Costs</v>
      </c>
      <c r="AY418" s="293" t="s">
        <v>1626</v>
      </c>
      <c r="AZ418" s="285" t="s">
        <v>1653</v>
      </c>
      <c r="BA418" s="285">
        <f>$O$8</f>
        <v>2034</v>
      </c>
      <c r="BB418" s="285" t="str">
        <f t="shared" ca="1" si="74"/>
        <v>8_O408_Asset_management_fee_2034</v>
      </c>
      <c r="BC418" s="285" t="s">
        <v>574</v>
      </c>
      <c r="BD418" s="285"/>
      <c r="BE418" s="293" t="str">
        <f t="shared" si="70"/>
        <v>&gt;=0</v>
      </c>
      <c r="BF418" s="293" t="s">
        <v>84</v>
      </c>
      <c r="BG418" s="293" t="s">
        <v>84</v>
      </c>
      <c r="BH418" s="293"/>
      <c r="BI418" s="293"/>
      <c r="BJ418" s="293"/>
      <c r="BK418" s="293"/>
    </row>
    <row r="419" spans="1:63" ht="13.5" hidden="1" thickBot="1">
      <c r="A419" s="130"/>
      <c r="B419" s="189"/>
      <c r="C419" s="254"/>
      <c r="D419" s="761"/>
      <c r="E419" s="571"/>
      <c r="F419" s="571"/>
      <c r="G419" s="571"/>
      <c r="H419" s="571"/>
      <c r="I419" s="571"/>
      <c r="J419" s="571"/>
      <c r="K419" s="571"/>
      <c r="L419" s="571"/>
      <c r="M419" s="571"/>
      <c r="N419" s="571"/>
      <c r="O419" s="571"/>
      <c r="P419" s="571"/>
      <c r="Q419" s="571"/>
      <c r="R419" s="571"/>
      <c r="S419" s="571"/>
      <c r="T419" s="571"/>
      <c r="U419" s="571"/>
      <c r="V419" s="571"/>
      <c r="W419" s="571"/>
      <c r="X419" s="571"/>
      <c r="Y419" s="571"/>
      <c r="Z419" s="571"/>
      <c r="AA419" s="571"/>
      <c r="AB419" s="571"/>
      <c r="AC419" s="571"/>
      <c r="AD419" s="572"/>
      <c r="AE419" s="572"/>
      <c r="AF419" s="572"/>
      <c r="AG419" s="572"/>
      <c r="AH419" s="572"/>
      <c r="AI419" s="572"/>
      <c r="AJ419" s="572"/>
      <c r="AK419" s="572"/>
      <c r="AL419" s="572"/>
      <c r="AM419" s="572"/>
      <c r="AN419" s="581"/>
      <c r="AO419" s="181"/>
      <c r="AP419" s="87" t="s">
        <v>859</v>
      </c>
      <c r="AT419" s="559" t="str">
        <f t="shared" ca="1" si="75"/>
        <v>P</v>
      </c>
      <c r="AU419" s="559">
        <f t="shared" si="76"/>
        <v>408</v>
      </c>
      <c r="AV419" s="285" t="str">
        <f t="shared" ca="1" si="73"/>
        <v>P408</v>
      </c>
      <c r="AW419" s="285">
        <f t="shared" si="71"/>
        <v>8</v>
      </c>
      <c r="AX419" s="285" t="str">
        <f t="shared" ca="1" si="72"/>
        <v>8. Ownership - Operating Costs</v>
      </c>
      <c r="AY419" s="293" t="s">
        <v>1626</v>
      </c>
      <c r="AZ419" s="285" t="s">
        <v>1653</v>
      </c>
      <c r="BA419" s="285">
        <f>$P$8</f>
        <v>2035</v>
      </c>
      <c r="BB419" s="285" t="str">
        <f t="shared" ca="1" si="74"/>
        <v>8_P408_Asset_management_fee_2035</v>
      </c>
      <c r="BC419" s="285" t="s">
        <v>574</v>
      </c>
      <c r="BD419" s="285"/>
      <c r="BE419" s="293" t="str">
        <f t="shared" si="70"/>
        <v>&gt;=0</v>
      </c>
      <c r="BF419" s="293" t="s">
        <v>84</v>
      </c>
      <c r="BG419" s="293" t="s">
        <v>84</v>
      </c>
      <c r="BH419" s="293"/>
      <c r="BI419" s="293"/>
      <c r="BJ419" s="293"/>
      <c r="BK419" s="293"/>
    </row>
    <row r="420" spans="1:63" ht="13.5" hidden="1" thickBot="1">
      <c r="A420" s="130"/>
      <c r="B420" s="189"/>
      <c r="C420" s="254"/>
      <c r="D420" s="761"/>
      <c r="E420" s="571"/>
      <c r="F420" s="571"/>
      <c r="G420" s="571"/>
      <c r="H420" s="571"/>
      <c r="I420" s="571"/>
      <c r="J420" s="571"/>
      <c r="K420" s="571"/>
      <c r="L420" s="571"/>
      <c r="M420" s="571"/>
      <c r="N420" s="571"/>
      <c r="O420" s="571"/>
      <c r="P420" s="571"/>
      <c r="Q420" s="571"/>
      <c r="R420" s="571"/>
      <c r="S420" s="571"/>
      <c r="T420" s="571"/>
      <c r="U420" s="571"/>
      <c r="V420" s="571"/>
      <c r="W420" s="571"/>
      <c r="X420" s="571"/>
      <c r="Y420" s="571"/>
      <c r="Z420" s="571"/>
      <c r="AA420" s="571"/>
      <c r="AB420" s="571"/>
      <c r="AC420" s="571"/>
      <c r="AD420" s="572"/>
      <c r="AE420" s="572"/>
      <c r="AF420" s="572"/>
      <c r="AG420" s="572"/>
      <c r="AH420" s="572"/>
      <c r="AI420" s="572"/>
      <c r="AJ420" s="572"/>
      <c r="AK420" s="572"/>
      <c r="AL420" s="572"/>
      <c r="AM420" s="572"/>
      <c r="AN420" s="581"/>
      <c r="AO420" s="181"/>
      <c r="AP420" s="87" t="s">
        <v>859</v>
      </c>
      <c r="AT420" s="559" t="str">
        <f t="shared" ca="1" si="75"/>
        <v>Q</v>
      </c>
      <c r="AU420" s="559">
        <f t="shared" si="76"/>
        <v>408</v>
      </c>
      <c r="AV420" s="285" t="str">
        <f t="shared" ca="1" si="73"/>
        <v>Q408</v>
      </c>
      <c r="AW420" s="285">
        <f t="shared" si="71"/>
        <v>8</v>
      </c>
      <c r="AX420" s="285" t="str">
        <f t="shared" ca="1" si="72"/>
        <v>8. Ownership - Operating Costs</v>
      </c>
      <c r="AY420" s="293" t="s">
        <v>1626</v>
      </c>
      <c r="AZ420" s="285" t="s">
        <v>1653</v>
      </c>
      <c r="BA420" s="285">
        <f>$Q$8</f>
        <v>2036</v>
      </c>
      <c r="BB420" s="285" t="str">
        <f t="shared" ca="1" si="74"/>
        <v>8_Q408_Asset_management_fee_2036</v>
      </c>
      <c r="BC420" s="285" t="s">
        <v>574</v>
      </c>
      <c r="BD420" s="285"/>
      <c r="BE420" s="293" t="str">
        <f t="shared" si="70"/>
        <v>&gt;=0</v>
      </c>
      <c r="BF420" s="293" t="s">
        <v>84</v>
      </c>
      <c r="BG420" s="293" t="s">
        <v>84</v>
      </c>
      <c r="BH420" s="293"/>
      <c r="BI420" s="293"/>
      <c r="BJ420" s="293"/>
      <c r="BK420" s="293"/>
    </row>
    <row r="421" spans="1:63" ht="13.5" hidden="1" thickBot="1">
      <c r="A421" s="130"/>
      <c r="B421" s="189"/>
      <c r="C421" s="254"/>
      <c r="D421" s="761"/>
      <c r="E421" s="571"/>
      <c r="F421" s="571"/>
      <c r="G421" s="571"/>
      <c r="H421" s="571"/>
      <c r="I421" s="571"/>
      <c r="J421" s="571"/>
      <c r="K421" s="571"/>
      <c r="L421" s="571"/>
      <c r="M421" s="571"/>
      <c r="N421" s="571"/>
      <c r="O421" s="571"/>
      <c r="P421" s="571"/>
      <c r="Q421" s="571"/>
      <c r="R421" s="571"/>
      <c r="S421" s="571"/>
      <c r="T421" s="571"/>
      <c r="U421" s="571"/>
      <c r="V421" s="571"/>
      <c r="W421" s="571"/>
      <c r="X421" s="571"/>
      <c r="Y421" s="571"/>
      <c r="Z421" s="571"/>
      <c r="AA421" s="571"/>
      <c r="AB421" s="571"/>
      <c r="AC421" s="571"/>
      <c r="AD421" s="572"/>
      <c r="AE421" s="572"/>
      <c r="AF421" s="572"/>
      <c r="AG421" s="572"/>
      <c r="AH421" s="572"/>
      <c r="AI421" s="572"/>
      <c r="AJ421" s="572"/>
      <c r="AK421" s="572"/>
      <c r="AL421" s="572"/>
      <c r="AM421" s="572"/>
      <c r="AN421" s="581"/>
      <c r="AO421" s="181"/>
      <c r="AP421" s="87" t="s">
        <v>859</v>
      </c>
      <c r="AT421" s="559" t="str">
        <f t="shared" ca="1" si="75"/>
        <v>R</v>
      </c>
      <c r="AU421" s="559">
        <f t="shared" si="76"/>
        <v>408</v>
      </c>
      <c r="AV421" s="285" t="str">
        <f t="shared" ca="1" si="73"/>
        <v>R408</v>
      </c>
      <c r="AW421" s="285">
        <f t="shared" si="71"/>
        <v>8</v>
      </c>
      <c r="AX421" s="285" t="str">
        <f t="shared" ca="1" si="72"/>
        <v>8. Ownership - Operating Costs</v>
      </c>
      <c r="AY421" s="293" t="s">
        <v>1626</v>
      </c>
      <c r="AZ421" s="285" t="s">
        <v>1653</v>
      </c>
      <c r="BA421" s="285">
        <f>$R$8</f>
        <v>2037</v>
      </c>
      <c r="BB421" s="285" t="str">
        <f t="shared" ca="1" si="74"/>
        <v>8_R408_Asset_management_fee_2037</v>
      </c>
      <c r="BC421" s="285" t="s">
        <v>574</v>
      </c>
      <c r="BD421" s="285"/>
      <c r="BE421" s="293" t="str">
        <f t="shared" si="70"/>
        <v>&gt;=0</v>
      </c>
      <c r="BF421" s="293" t="s">
        <v>84</v>
      </c>
      <c r="BG421" s="293" t="s">
        <v>84</v>
      </c>
      <c r="BH421" s="293"/>
      <c r="BI421" s="293"/>
      <c r="BJ421" s="293"/>
      <c r="BK421" s="293"/>
    </row>
    <row r="422" spans="1:63" ht="13.5" hidden="1" thickBot="1">
      <c r="A422" s="130"/>
      <c r="B422" s="189"/>
      <c r="C422" s="254"/>
      <c r="D422" s="76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c r="AA422" s="571"/>
      <c r="AB422" s="571"/>
      <c r="AC422" s="571"/>
      <c r="AD422" s="572"/>
      <c r="AE422" s="572"/>
      <c r="AF422" s="572"/>
      <c r="AG422" s="572"/>
      <c r="AH422" s="572"/>
      <c r="AI422" s="572"/>
      <c r="AJ422" s="572"/>
      <c r="AK422" s="572"/>
      <c r="AL422" s="572"/>
      <c r="AM422" s="572"/>
      <c r="AN422" s="581"/>
      <c r="AO422" s="181"/>
      <c r="AP422" s="87" t="s">
        <v>859</v>
      </c>
      <c r="AT422" s="559" t="str">
        <f t="shared" ca="1" si="75"/>
        <v>S</v>
      </c>
      <c r="AU422" s="559">
        <f t="shared" si="76"/>
        <v>408</v>
      </c>
      <c r="AV422" s="285" t="str">
        <f t="shared" ca="1" si="73"/>
        <v>S408</v>
      </c>
      <c r="AW422" s="285">
        <f t="shared" si="71"/>
        <v>8</v>
      </c>
      <c r="AX422" s="285" t="str">
        <f t="shared" ca="1" si="72"/>
        <v>8. Ownership - Operating Costs</v>
      </c>
      <c r="AY422" s="293" t="s">
        <v>1626</v>
      </c>
      <c r="AZ422" s="285" t="s">
        <v>1653</v>
      </c>
      <c r="BA422" s="285">
        <f>$S$8</f>
        <v>2038</v>
      </c>
      <c r="BB422" s="285" t="str">
        <f t="shared" ca="1" si="74"/>
        <v>8_S408_Asset_management_fee_2038</v>
      </c>
      <c r="BC422" s="285" t="s">
        <v>574</v>
      </c>
      <c r="BD422" s="285"/>
      <c r="BE422" s="293" t="str">
        <f t="shared" si="70"/>
        <v>&gt;=0</v>
      </c>
      <c r="BF422" s="293" t="s">
        <v>84</v>
      </c>
      <c r="BG422" s="293" t="s">
        <v>84</v>
      </c>
      <c r="BH422" s="293"/>
      <c r="BI422" s="293"/>
      <c r="BJ422" s="293"/>
      <c r="BK422" s="293"/>
    </row>
    <row r="423" spans="1:63" ht="13.5" hidden="1" thickBot="1">
      <c r="A423" s="130"/>
      <c r="B423" s="189"/>
      <c r="C423" s="254"/>
      <c r="D423" s="76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2"/>
      <c r="AE423" s="572"/>
      <c r="AF423" s="572"/>
      <c r="AG423" s="572"/>
      <c r="AH423" s="572"/>
      <c r="AI423" s="572"/>
      <c r="AJ423" s="572"/>
      <c r="AK423" s="572"/>
      <c r="AL423" s="572"/>
      <c r="AM423" s="572"/>
      <c r="AN423" s="581"/>
      <c r="AO423" s="181"/>
      <c r="AP423" s="87" t="s">
        <v>859</v>
      </c>
      <c r="AT423" s="559" t="str">
        <f t="shared" ca="1" si="75"/>
        <v>T</v>
      </c>
      <c r="AU423" s="559">
        <f t="shared" si="76"/>
        <v>408</v>
      </c>
      <c r="AV423" s="285" t="str">
        <f t="shared" ca="1" si="73"/>
        <v>T408</v>
      </c>
      <c r="AW423" s="285">
        <f t="shared" si="71"/>
        <v>8</v>
      </c>
      <c r="AX423" s="285" t="str">
        <f t="shared" ca="1" si="72"/>
        <v>8. Ownership - Operating Costs</v>
      </c>
      <c r="AY423" s="293" t="s">
        <v>1626</v>
      </c>
      <c r="AZ423" s="285" t="s">
        <v>1653</v>
      </c>
      <c r="BA423" s="285">
        <f>$T$8</f>
        <v>2039</v>
      </c>
      <c r="BB423" s="285" t="str">
        <f t="shared" ca="1" si="74"/>
        <v>8_T408_Asset_management_fee_2039</v>
      </c>
      <c r="BC423" s="285" t="s">
        <v>574</v>
      </c>
      <c r="BD423" s="285"/>
      <c r="BE423" s="293" t="str">
        <f t="shared" si="70"/>
        <v>&gt;=0</v>
      </c>
      <c r="BF423" s="293" t="s">
        <v>84</v>
      </c>
      <c r="BG423" s="293" t="s">
        <v>84</v>
      </c>
      <c r="BH423" s="293"/>
      <c r="BI423" s="293"/>
      <c r="BJ423" s="293"/>
      <c r="BK423" s="293"/>
    </row>
    <row r="424" spans="1:63" ht="13.5" hidden="1" thickBot="1">
      <c r="A424" s="130"/>
      <c r="B424" s="189"/>
      <c r="C424" s="254"/>
      <c r="D424" s="761"/>
      <c r="E424" s="571"/>
      <c r="F424" s="571"/>
      <c r="G424" s="571"/>
      <c r="H424" s="571"/>
      <c r="I424" s="571"/>
      <c r="J424" s="571"/>
      <c r="K424" s="571"/>
      <c r="L424" s="571"/>
      <c r="M424" s="571"/>
      <c r="N424" s="571"/>
      <c r="O424" s="571"/>
      <c r="P424" s="571"/>
      <c r="Q424" s="571"/>
      <c r="R424" s="571"/>
      <c r="S424" s="571"/>
      <c r="T424" s="571"/>
      <c r="U424" s="571"/>
      <c r="V424" s="571"/>
      <c r="W424" s="571"/>
      <c r="X424" s="571"/>
      <c r="Y424" s="571"/>
      <c r="Z424" s="571"/>
      <c r="AA424" s="571"/>
      <c r="AB424" s="571"/>
      <c r="AC424" s="571"/>
      <c r="AD424" s="572"/>
      <c r="AE424" s="572"/>
      <c r="AF424" s="572"/>
      <c r="AG424" s="572"/>
      <c r="AH424" s="572"/>
      <c r="AI424" s="572"/>
      <c r="AJ424" s="572"/>
      <c r="AK424" s="572"/>
      <c r="AL424" s="572"/>
      <c r="AM424" s="572"/>
      <c r="AN424" s="581"/>
      <c r="AO424" s="181"/>
      <c r="AP424" s="87" t="s">
        <v>859</v>
      </c>
      <c r="AT424" s="559" t="str">
        <f t="shared" ca="1" si="75"/>
        <v>U</v>
      </c>
      <c r="AU424" s="559">
        <f t="shared" si="76"/>
        <v>408</v>
      </c>
      <c r="AV424" s="285" t="str">
        <f t="shared" ca="1" si="73"/>
        <v>U408</v>
      </c>
      <c r="AW424" s="285">
        <f t="shared" si="71"/>
        <v>8</v>
      </c>
      <c r="AX424" s="285" t="str">
        <f t="shared" ca="1" si="72"/>
        <v>8. Ownership - Operating Costs</v>
      </c>
      <c r="AY424" s="293" t="s">
        <v>1626</v>
      </c>
      <c r="AZ424" s="285" t="s">
        <v>1653</v>
      </c>
      <c r="BA424" s="285">
        <f>$U$8</f>
        <v>2040</v>
      </c>
      <c r="BB424" s="285" t="str">
        <f t="shared" ca="1" si="74"/>
        <v>8_U408_Asset_management_fee_2040</v>
      </c>
      <c r="BC424" s="285" t="s">
        <v>574</v>
      </c>
      <c r="BD424" s="285"/>
      <c r="BE424" s="293" t="str">
        <f t="shared" si="70"/>
        <v>&gt;=0</v>
      </c>
      <c r="BF424" s="293" t="s">
        <v>84</v>
      </c>
      <c r="BG424" s="293" t="s">
        <v>84</v>
      </c>
      <c r="BH424" s="293"/>
      <c r="BI424" s="293"/>
      <c r="BJ424" s="293"/>
      <c r="BK424" s="293"/>
    </row>
    <row r="425" spans="1:63" ht="13.5" hidden="1" thickBot="1">
      <c r="A425" s="130"/>
      <c r="B425" s="189"/>
      <c r="C425" s="254"/>
      <c r="D425" s="761"/>
      <c r="E425" s="571"/>
      <c r="F425" s="571"/>
      <c r="G425" s="571"/>
      <c r="H425" s="571"/>
      <c r="I425" s="571"/>
      <c r="J425" s="571"/>
      <c r="K425" s="571"/>
      <c r="L425" s="571"/>
      <c r="M425" s="571"/>
      <c r="N425" s="571"/>
      <c r="O425" s="571"/>
      <c r="P425" s="571"/>
      <c r="Q425" s="571"/>
      <c r="R425" s="571"/>
      <c r="S425" s="571"/>
      <c r="T425" s="571"/>
      <c r="U425" s="571"/>
      <c r="V425" s="571"/>
      <c r="W425" s="571"/>
      <c r="X425" s="571"/>
      <c r="Y425" s="571"/>
      <c r="Z425" s="571"/>
      <c r="AA425" s="571"/>
      <c r="AB425" s="571"/>
      <c r="AC425" s="571"/>
      <c r="AD425" s="572"/>
      <c r="AE425" s="572"/>
      <c r="AF425" s="572"/>
      <c r="AG425" s="572"/>
      <c r="AH425" s="572"/>
      <c r="AI425" s="572"/>
      <c r="AJ425" s="572"/>
      <c r="AK425" s="572"/>
      <c r="AL425" s="572"/>
      <c r="AM425" s="572"/>
      <c r="AN425" s="581"/>
      <c r="AO425" s="181"/>
      <c r="AP425" s="87" t="s">
        <v>859</v>
      </c>
      <c r="AT425" s="559" t="str">
        <f t="shared" ca="1" si="75"/>
        <v>V</v>
      </c>
      <c r="AU425" s="559">
        <f t="shared" si="76"/>
        <v>408</v>
      </c>
      <c r="AV425" s="285" t="str">
        <f t="shared" ca="1" si="73"/>
        <v>V408</v>
      </c>
      <c r="AW425" s="285">
        <f t="shared" si="71"/>
        <v>8</v>
      </c>
      <c r="AX425" s="285" t="str">
        <f t="shared" ca="1" si="72"/>
        <v>8. Ownership - Operating Costs</v>
      </c>
      <c r="AY425" s="293" t="s">
        <v>1626</v>
      </c>
      <c r="AZ425" s="285" t="s">
        <v>1653</v>
      </c>
      <c r="BA425" s="285">
        <f>$V$8</f>
        <v>2041</v>
      </c>
      <c r="BB425" s="285" t="str">
        <f t="shared" ca="1" si="74"/>
        <v>8_V408_Asset_management_fee_2041</v>
      </c>
      <c r="BC425" s="285" t="s">
        <v>574</v>
      </c>
      <c r="BD425" s="285"/>
      <c r="BE425" s="293" t="str">
        <f t="shared" si="70"/>
        <v>&gt;=0</v>
      </c>
      <c r="BF425" s="293" t="s">
        <v>84</v>
      </c>
      <c r="BG425" s="293" t="s">
        <v>84</v>
      </c>
      <c r="BH425" s="293"/>
      <c r="BI425" s="293"/>
      <c r="BJ425" s="293"/>
      <c r="BK425" s="293"/>
    </row>
    <row r="426" spans="1:63" ht="13.5" hidden="1" thickBot="1">
      <c r="A426" s="130"/>
      <c r="B426" s="189"/>
      <c r="C426" s="254"/>
      <c r="D426" s="76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1"/>
      <c r="AD426" s="572"/>
      <c r="AE426" s="572"/>
      <c r="AF426" s="572"/>
      <c r="AG426" s="572"/>
      <c r="AH426" s="572"/>
      <c r="AI426" s="572"/>
      <c r="AJ426" s="572"/>
      <c r="AK426" s="572"/>
      <c r="AL426" s="572"/>
      <c r="AM426" s="572"/>
      <c r="AN426" s="581"/>
      <c r="AO426" s="181"/>
      <c r="AP426" s="87" t="s">
        <v>859</v>
      </c>
      <c r="AT426" s="559" t="str">
        <f t="shared" ca="1" si="75"/>
        <v>W</v>
      </c>
      <c r="AU426" s="559">
        <f t="shared" si="76"/>
        <v>408</v>
      </c>
      <c r="AV426" s="285" t="str">
        <f t="shared" ca="1" si="73"/>
        <v>W408</v>
      </c>
      <c r="AW426" s="285">
        <f t="shared" si="71"/>
        <v>8</v>
      </c>
      <c r="AX426" s="285" t="str">
        <f t="shared" ca="1" si="72"/>
        <v>8. Ownership - Operating Costs</v>
      </c>
      <c r="AY426" s="293" t="s">
        <v>1626</v>
      </c>
      <c r="AZ426" s="285" t="s">
        <v>1653</v>
      </c>
      <c r="BA426" s="285">
        <f>$W$8</f>
        <v>2042</v>
      </c>
      <c r="BB426" s="285" t="str">
        <f t="shared" ca="1" si="74"/>
        <v>8_W408_Asset_management_fee_2042</v>
      </c>
      <c r="BC426" s="285" t="s">
        <v>574</v>
      </c>
      <c r="BD426" s="285"/>
      <c r="BE426" s="293" t="str">
        <f t="shared" si="70"/>
        <v>&gt;=0</v>
      </c>
      <c r="BF426" s="293" t="s">
        <v>84</v>
      </c>
      <c r="BG426" s="293" t="s">
        <v>84</v>
      </c>
      <c r="BH426" s="293"/>
      <c r="BI426" s="293"/>
      <c r="BJ426" s="293"/>
      <c r="BK426" s="293"/>
    </row>
    <row r="427" spans="1:63" ht="13.5" hidden="1" thickBot="1">
      <c r="A427" s="130"/>
      <c r="B427" s="189"/>
      <c r="C427" s="254"/>
      <c r="D427" s="761"/>
      <c r="E427" s="571"/>
      <c r="F427" s="571"/>
      <c r="G427" s="571"/>
      <c r="H427" s="571"/>
      <c r="I427" s="571"/>
      <c r="J427" s="571"/>
      <c r="K427" s="571"/>
      <c r="L427" s="571"/>
      <c r="M427" s="571"/>
      <c r="N427" s="571"/>
      <c r="O427" s="571"/>
      <c r="P427" s="571"/>
      <c r="Q427" s="571"/>
      <c r="R427" s="571"/>
      <c r="S427" s="571"/>
      <c r="T427" s="571"/>
      <c r="U427" s="571"/>
      <c r="V427" s="571"/>
      <c r="W427" s="571"/>
      <c r="X427" s="571"/>
      <c r="Y427" s="571"/>
      <c r="Z427" s="571"/>
      <c r="AA427" s="571"/>
      <c r="AB427" s="571"/>
      <c r="AC427" s="571"/>
      <c r="AD427" s="572"/>
      <c r="AE427" s="572"/>
      <c r="AF427" s="572"/>
      <c r="AG427" s="572"/>
      <c r="AH427" s="572"/>
      <c r="AI427" s="572"/>
      <c r="AJ427" s="572"/>
      <c r="AK427" s="572"/>
      <c r="AL427" s="572"/>
      <c r="AM427" s="572"/>
      <c r="AN427" s="581"/>
      <c r="AO427" s="181"/>
      <c r="AP427" s="87" t="s">
        <v>859</v>
      </c>
      <c r="AT427" s="559" t="str">
        <f t="shared" ca="1" si="75"/>
        <v>X</v>
      </c>
      <c r="AU427" s="559">
        <f t="shared" si="76"/>
        <v>408</v>
      </c>
      <c r="AV427" s="285" t="str">
        <f t="shared" ca="1" si="73"/>
        <v>X408</v>
      </c>
      <c r="AW427" s="285">
        <f t="shared" si="71"/>
        <v>8</v>
      </c>
      <c r="AX427" s="285" t="str">
        <f t="shared" ca="1" si="72"/>
        <v>8. Ownership - Operating Costs</v>
      </c>
      <c r="AY427" s="293" t="s">
        <v>1626</v>
      </c>
      <c r="AZ427" s="285" t="s">
        <v>1653</v>
      </c>
      <c r="BA427" s="285">
        <f>$X$8</f>
        <v>2043</v>
      </c>
      <c r="BB427" s="285" t="str">
        <f t="shared" ca="1" si="74"/>
        <v>8_X408_Asset_management_fee_2043</v>
      </c>
      <c r="BC427" s="285" t="s">
        <v>574</v>
      </c>
      <c r="BD427" s="285"/>
      <c r="BE427" s="293" t="str">
        <f t="shared" si="70"/>
        <v>&gt;=0</v>
      </c>
      <c r="BF427" s="293" t="s">
        <v>84</v>
      </c>
      <c r="BG427" s="293" t="s">
        <v>84</v>
      </c>
      <c r="BH427" s="293"/>
      <c r="BI427" s="293"/>
      <c r="BJ427" s="293"/>
      <c r="BK427" s="293"/>
    </row>
    <row r="428" spans="1:63" ht="13.5" hidden="1" thickBot="1">
      <c r="A428" s="130"/>
      <c r="B428" s="189"/>
      <c r="C428" s="254"/>
      <c r="D428" s="76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c r="AA428" s="571"/>
      <c r="AB428" s="571"/>
      <c r="AC428" s="571"/>
      <c r="AD428" s="572"/>
      <c r="AE428" s="572"/>
      <c r="AF428" s="572"/>
      <c r="AG428" s="572"/>
      <c r="AH428" s="572"/>
      <c r="AI428" s="572"/>
      <c r="AJ428" s="572"/>
      <c r="AK428" s="572"/>
      <c r="AL428" s="572"/>
      <c r="AM428" s="572"/>
      <c r="AN428" s="581"/>
      <c r="AO428" s="181"/>
      <c r="AP428" s="87" t="s">
        <v>859</v>
      </c>
      <c r="AT428" s="559" t="str">
        <f t="shared" ca="1" si="75"/>
        <v>Y</v>
      </c>
      <c r="AU428" s="559">
        <f t="shared" si="76"/>
        <v>408</v>
      </c>
      <c r="AV428" s="285" t="str">
        <f t="shared" ca="1" si="73"/>
        <v>Y408</v>
      </c>
      <c r="AW428" s="285">
        <f t="shared" si="71"/>
        <v>8</v>
      </c>
      <c r="AX428" s="285" t="str">
        <f t="shared" ca="1" si="72"/>
        <v>8. Ownership - Operating Costs</v>
      </c>
      <c r="AY428" s="293" t="s">
        <v>1626</v>
      </c>
      <c r="AZ428" s="285" t="s">
        <v>1653</v>
      </c>
      <c r="BA428" s="285">
        <f>$Y$8</f>
        <v>2044</v>
      </c>
      <c r="BB428" s="285" t="str">
        <f t="shared" ca="1" si="74"/>
        <v>8_Y408_Asset_management_fee_2044</v>
      </c>
      <c r="BC428" s="285" t="s">
        <v>574</v>
      </c>
      <c r="BD428" s="285"/>
      <c r="BE428" s="293" t="str">
        <f t="shared" si="70"/>
        <v>&gt;=0</v>
      </c>
      <c r="BF428" s="293" t="s">
        <v>84</v>
      </c>
      <c r="BG428" s="293" t="s">
        <v>84</v>
      </c>
      <c r="BH428" s="293"/>
      <c r="BI428" s="293"/>
      <c r="BJ428" s="293"/>
      <c r="BK428" s="293"/>
    </row>
    <row r="429" spans="1:63" ht="13.5" hidden="1" thickBot="1">
      <c r="A429" s="130"/>
      <c r="B429" s="189"/>
      <c r="C429" s="254"/>
      <c r="D429" s="76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2"/>
      <c r="AE429" s="572"/>
      <c r="AF429" s="572"/>
      <c r="AG429" s="572"/>
      <c r="AH429" s="572"/>
      <c r="AI429" s="572"/>
      <c r="AJ429" s="572"/>
      <c r="AK429" s="572"/>
      <c r="AL429" s="572"/>
      <c r="AM429" s="572"/>
      <c r="AN429" s="581"/>
      <c r="AO429" s="181"/>
      <c r="AP429" s="87" t="s">
        <v>859</v>
      </c>
      <c r="AT429" s="559" t="str">
        <f t="shared" ca="1" si="75"/>
        <v>Z</v>
      </c>
      <c r="AU429" s="559">
        <f t="shared" si="76"/>
        <v>408</v>
      </c>
      <c r="AV429" s="285" t="str">
        <f t="shared" ca="1" si="73"/>
        <v>Z408</v>
      </c>
      <c r="AW429" s="285">
        <f t="shared" si="71"/>
        <v>8</v>
      </c>
      <c r="AX429" s="285" t="str">
        <f t="shared" ca="1" si="72"/>
        <v>8. Ownership - Operating Costs</v>
      </c>
      <c r="AY429" s="293" t="s">
        <v>1626</v>
      </c>
      <c r="AZ429" s="285" t="s">
        <v>1653</v>
      </c>
      <c r="BA429" s="285">
        <f>$Z$8</f>
        <v>2045</v>
      </c>
      <c r="BB429" s="285" t="str">
        <f t="shared" ca="1" si="74"/>
        <v>8_Z408_Asset_management_fee_2045</v>
      </c>
      <c r="BC429" s="285" t="s">
        <v>574</v>
      </c>
      <c r="BD429" s="285"/>
      <c r="BE429" s="293" t="str">
        <f t="shared" si="70"/>
        <v>&gt;=0</v>
      </c>
      <c r="BF429" s="293" t="s">
        <v>84</v>
      </c>
      <c r="BG429" s="293" t="s">
        <v>84</v>
      </c>
      <c r="BH429" s="293"/>
      <c r="BI429" s="293"/>
      <c r="BJ429" s="293"/>
      <c r="BK429" s="293"/>
    </row>
    <row r="430" spans="1:63" ht="13.5" hidden="1" thickBot="1">
      <c r="A430" s="130"/>
      <c r="B430" s="189"/>
      <c r="C430" s="254"/>
      <c r="D430" s="76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c r="AA430" s="571"/>
      <c r="AB430" s="571"/>
      <c r="AC430" s="571"/>
      <c r="AD430" s="572"/>
      <c r="AE430" s="572"/>
      <c r="AF430" s="572"/>
      <c r="AG430" s="572"/>
      <c r="AH430" s="572"/>
      <c r="AI430" s="572"/>
      <c r="AJ430" s="572"/>
      <c r="AK430" s="572"/>
      <c r="AL430" s="572"/>
      <c r="AM430" s="572"/>
      <c r="AN430" s="581"/>
      <c r="AO430" s="181"/>
      <c r="AP430" s="87" t="s">
        <v>859</v>
      </c>
      <c r="AT430" s="559" t="str">
        <f t="shared" ca="1" si="75"/>
        <v>AA</v>
      </c>
      <c r="AU430" s="559">
        <f t="shared" si="76"/>
        <v>408</v>
      </c>
      <c r="AV430" s="285" t="str">
        <f t="shared" ca="1" si="73"/>
        <v>AA408</v>
      </c>
      <c r="AW430" s="285">
        <f t="shared" si="71"/>
        <v>8</v>
      </c>
      <c r="AX430" s="285" t="str">
        <f t="shared" ca="1" si="72"/>
        <v>8. Ownership - Operating Costs</v>
      </c>
      <c r="AY430" s="293" t="s">
        <v>1626</v>
      </c>
      <c r="AZ430" s="285" t="s">
        <v>1653</v>
      </c>
      <c r="BA430" s="285">
        <f>$AA$8</f>
        <v>2046</v>
      </c>
      <c r="BB430" s="285" t="str">
        <f t="shared" ca="1" si="74"/>
        <v>8_AA408_Asset_management_fee_2046</v>
      </c>
      <c r="BC430" s="285" t="s">
        <v>574</v>
      </c>
      <c r="BD430" s="285"/>
      <c r="BE430" s="293" t="str">
        <f t="shared" si="70"/>
        <v>&gt;=0</v>
      </c>
      <c r="BF430" s="293" t="s">
        <v>84</v>
      </c>
      <c r="BG430" s="293" t="s">
        <v>84</v>
      </c>
      <c r="BH430" s="293"/>
      <c r="BI430" s="293"/>
      <c r="BJ430" s="293"/>
      <c r="BK430" s="293"/>
    </row>
    <row r="431" spans="1:63" ht="13.5" hidden="1" thickBot="1">
      <c r="A431" s="130"/>
      <c r="B431" s="189"/>
      <c r="C431" s="254"/>
      <c r="D431" s="761"/>
      <c r="E431" s="571"/>
      <c r="F431" s="571"/>
      <c r="G431" s="571"/>
      <c r="H431" s="571"/>
      <c r="I431" s="571"/>
      <c r="J431" s="571"/>
      <c r="K431" s="571"/>
      <c r="L431" s="571"/>
      <c r="M431" s="571"/>
      <c r="N431" s="571"/>
      <c r="O431" s="571"/>
      <c r="P431" s="571"/>
      <c r="Q431" s="571"/>
      <c r="R431" s="571"/>
      <c r="S431" s="571"/>
      <c r="T431" s="571"/>
      <c r="U431" s="571"/>
      <c r="V431" s="571"/>
      <c r="W431" s="571"/>
      <c r="X431" s="571"/>
      <c r="Y431" s="571"/>
      <c r="Z431" s="571"/>
      <c r="AA431" s="571"/>
      <c r="AB431" s="571"/>
      <c r="AC431" s="571"/>
      <c r="AD431" s="572"/>
      <c r="AE431" s="572"/>
      <c r="AF431" s="572"/>
      <c r="AG431" s="572"/>
      <c r="AH431" s="572"/>
      <c r="AI431" s="572"/>
      <c r="AJ431" s="572"/>
      <c r="AK431" s="572"/>
      <c r="AL431" s="572"/>
      <c r="AM431" s="572"/>
      <c r="AN431" s="581"/>
      <c r="AO431" s="181"/>
      <c r="AP431" s="87" t="s">
        <v>859</v>
      </c>
      <c r="AT431" s="559" t="str">
        <f t="shared" ca="1" si="75"/>
        <v>AB</v>
      </c>
      <c r="AU431" s="559">
        <f t="shared" si="76"/>
        <v>408</v>
      </c>
      <c r="AV431" s="285" t="str">
        <f t="shared" ca="1" si="73"/>
        <v>AB408</v>
      </c>
      <c r="AW431" s="285">
        <f t="shared" si="71"/>
        <v>8</v>
      </c>
      <c r="AX431" s="285" t="str">
        <f t="shared" ca="1" si="72"/>
        <v>8. Ownership - Operating Costs</v>
      </c>
      <c r="AY431" s="293" t="s">
        <v>1626</v>
      </c>
      <c r="AZ431" s="285" t="s">
        <v>1653</v>
      </c>
      <c r="BA431" s="285">
        <f>$AB$8</f>
        <v>2047</v>
      </c>
      <c r="BB431" s="285" t="str">
        <f t="shared" ca="1" si="74"/>
        <v>8_AB408_Asset_management_fee_2047</v>
      </c>
      <c r="BC431" s="285" t="s">
        <v>574</v>
      </c>
      <c r="BD431" s="285"/>
      <c r="BE431" s="293" t="str">
        <f t="shared" si="70"/>
        <v>&gt;=0</v>
      </c>
      <c r="BF431" s="293" t="s">
        <v>84</v>
      </c>
      <c r="BG431" s="293" t="s">
        <v>84</v>
      </c>
      <c r="BH431" s="293"/>
      <c r="BI431" s="293"/>
      <c r="BJ431" s="293"/>
      <c r="BK431" s="293"/>
    </row>
    <row r="432" spans="1:63" ht="13.5" hidden="1" thickBot="1">
      <c r="A432" s="130"/>
      <c r="B432" s="189"/>
      <c r="C432" s="254"/>
      <c r="D432" s="761"/>
      <c r="E432" s="571"/>
      <c r="F432" s="571"/>
      <c r="G432" s="571"/>
      <c r="H432" s="571"/>
      <c r="I432" s="571"/>
      <c r="J432" s="571"/>
      <c r="K432" s="571"/>
      <c r="L432" s="571"/>
      <c r="M432" s="571"/>
      <c r="N432" s="571"/>
      <c r="O432" s="571"/>
      <c r="P432" s="571"/>
      <c r="Q432" s="571"/>
      <c r="R432" s="571"/>
      <c r="S432" s="571"/>
      <c r="T432" s="571"/>
      <c r="U432" s="571"/>
      <c r="V432" s="571"/>
      <c r="W432" s="571"/>
      <c r="X432" s="571"/>
      <c r="Y432" s="571"/>
      <c r="Z432" s="571"/>
      <c r="AA432" s="571"/>
      <c r="AB432" s="571"/>
      <c r="AC432" s="571"/>
      <c r="AD432" s="572"/>
      <c r="AE432" s="572"/>
      <c r="AF432" s="572"/>
      <c r="AG432" s="572"/>
      <c r="AH432" s="572"/>
      <c r="AI432" s="572"/>
      <c r="AJ432" s="572"/>
      <c r="AK432" s="572"/>
      <c r="AL432" s="572"/>
      <c r="AM432" s="572"/>
      <c r="AN432" s="581"/>
      <c r="AO432" s="181"/>
      <c r="AP432" s="87" t="s">
        <v>859</v>
      </c>
      <c r="AT432" s="559" t="str">
        <f t="shared" ca="1" si="75"/>
        <v>AC</v>
      </c>
      <c r="AU432" s="559">
        <f t="shared" si="76"/>
        <v>408</v>
      </c>
      <c r="AV432" s="285" t="str">
        <f t="shared" ca="1" si="73"/>
        <v>AC408</v>
      </c>
      <c r="AW432" s="285">
        <f t="shared" si="71"/>
        <v>8</v>
      </c>
      <c r="AX432" s="285" t="str">
        <f t="shared" ca="1" si="72"/>
        <v>8. Ownership - Operating Costs</v>
      </c>
      <c r="AY432" s="293" t="s">
        <v>1626</v>
      </c>
      <c r="AZ432" s="285" t="s">
        <v>1653</v>
      </c>
      <c r="BA432" s="285">
        <f>$AC$8</f>
        <v>2048</v>
      </c>
      <c r="BB432" s="285" t="str">
        <f t="shared" ca="1" si="74"/>
        <v>8_AC408_Asset_management_fee_2048</v>
      </c>
      <c r="BC432" s="285" t="s">
        <v>574</v>
      </c>
      <c r="BD432" s="285"/>
      <c r="BE432" s="293" t="str">
        <f t="shared" si="70"/>
        <v>&gt;=0</v>
      </c>
      <c r="BF432" s="293" t="s">
        <v>84</v>
      </c>
      <c r="BG432" s="293" t="s">
        <v>84</v>
      </c>
      <c r="BH432" s="293"/>
      <c r="BI432" s="293"/>
      <c r="BJ432" s="293"/>
      <c r="BK432" s="293"/>
    </row>
    <row r="433" spans="1:63" ht="13.5" hidden="1" thickBot="1">
      <c r="A433" s="130"/>
      <c r="B433" s="189"/>
      <c r="C433" s="254"/>
      <c r="D433" s="761"/>
      <c r="E433" s="571"/>
      <c r="F433" s="571"/>
      <c r="G433" s="571"/>
      <c r="H433" s="571"/>
      <c r="I433" s="571"/>
      <c r="J433" s="571"/>
      <c r="K433" s="571"/>
      <c r="L433" s="571"/>
      <c r="M433" s="571"/>
      <c r="N433" s="571"/>
      <c r="O433" s="571"/>
      <c r="P433" s="571"/>
      <c r="Q433" s="571"/>
      <c r="R433" s="571"/>
      <c r="S433" s="571"/>
      <c r="T433" s="571"/>
      <c r="U433" s="571"/>
      <c r="V433" s="571"/>
      <c r="W433" s="571"/>
      <c r="X433" s="571"/>
      <c r="Y433" s="571"/>
      <c r="Z433" s="571"/>
      <c r="AA433" s="571"/>
      <c r="AB433" s="571"/>
      <c r="AC433" s="571"/>
      <c r="AD433" s="572"/>
      <c r="AE433" s="572"/>
      <c r="AF433" s="572"/>
      <c r="AG433" s="572"/>
      <c r="AH433" s="572"/>
      <c r="AI433" s="572"/>
      <c r="AJ433" s="572"/>
      <c r="AK433" s="572"/>
      <c r="AL433" s="572"/>
      <c r="AM433" s="572"/>
      <c r="AN433" s="581"/>
      <c r="AO433" s="181"/>
      <c r="AP433" s="87" t="s">
        <v>859</v>
      </c>
      <c r="AT433" s="559" t="str">
        <f t="shared" ca="1" si="75"/>
        <v>AD</v>
      </c>
      <c r="AU433" s="559">
        <f t="shared" si="76"/>
        <v>408</v>
      </c>
      <c r="AV433" s="285" t="str">
        <f t="shared" ca="1" si="73"/>
        <v>AD408</v>
      </c>
      <c r="AW433" s="285">
        <f t="shared" si="71"/>
        <v>8</v>
      </c>
      <c r="AX433" s="285" t="str">
        <f t="shared" ca="1" si="72"/>
        <v>8. Ownership - Operating Costs</v>
      </c>
      <c r="AY433" s="293" t="s">
        <v>1626</v>
      </c>
      <c r="AZ433" s="285" t="s">
        <v>1653</v>
      </c>
      <c r="BA433" s="285">
        <f>$AD$8</f>
        <v>2049</v>
      </c>
      <c r="BB433" s="285" t="str">
        <f t="shared" ca="1" si="74"/>
        <v>8_AD408_Asset_management_fee_2049</v>
      </c>
      <c r="BC433" s="285" t="s">
        <v>574</v>
      </c>
      <c r="BD433" s="285"/>
      <c r="BE433" s="293" t="str">
        <f t="shared" si="70"/>
        <v>&gt;=0</v>
      </c>
      <c r="BF433" s="293" t="s">
        <v>84</v>
      </c>
      <c r="BG433" s="293" t="s">
        <v>84</v>
      </c>
      <c r="BH433" s="293"/>
      <c r="BI433" s="293"/>
      <c r="BJ433" s="293"/>
      <c r="BK433" s="293"/>
    </row>
    <row r="434" spans="1:63" ht="13.5" hidden="1" thickBot="1">
      <c r="A434" s="130"/>
      <c r="B434" s="189"/>
      <c r="C434" s="254"/>
      <c r="D434" s="761"/>
      <c r="E434" s="571"/>
      <c r="F434" s="571"/>
      <c r="G434" s="571"/>
      <c r="H434" s="571"/>
      <c r="I434" s="571"/>
      <c r="J434" s="571"/>
      <c r="K434" s="571"/>
      <c r="L434" s="571"/>
      <c r="M434" s="571"/>
      <c r="N434" s="571"/>
      <c r="O434" s="571"/>
      <c r="P434" s="571"/>
      <c r="Q434" s="571"/>
      <c r="R434" s="571"/>
      <c r="S434" s="571"/>
      <c r="T434" s="571"/>
      <c r="U434" s="571"/>
      <c r="V434" s="571"/>
      <c r="W434" s="571"/>
      <c r="X434" s="571"/>
      <c r="Y434" s="571"/>
      <c r="Z434" s="571"/>
      <c r="AA434" s="571"/>
      <c r="AB434" s="571"/>
      <c r="AC434" s="571"/>
      <c r="AD434" s="572"/>
      <c r="AE434" s="572"/>
      <c r="AF434" s="572"/>
      <c r="AG434" s="572"/>
      <c r="AH434" s="572"/>
      <c r="AI434" s="572"/>
      <c r="AJ434" s="572"/>
      <c r="AK434" s="572"/>
      <c r="AL434" s="572"/>
      <c r="AM434" s="572"/>
      <c r="AN434" s="581"/>
      <c r="AO434" s="181"/>
      <c r="AP434" s="87" t="s">
        <v>859</v>
      </c>
      <c r="AT434" s="559" t="str">
        <f t="shared" ca="1" si="75"/>
        <v>AE</v>
      </c>
      <c r="AU434" s="559">
        <f t="shared" si="76"/>
        <v>408</v>
      </c>
      <c r="AV434" s="285" t="str">
        <f t="shared" ca="1" si="73"/>
        <v>AE408</v>
      </c>
      <c r="AW434" s="285">
        <f t="shared" si="71"/>
        <v>8</v>
      </c>
      <c r="AX434" s="285" t="str">
        <f t="shared" ca="1" si="72"/>
        <v>8. Ownership - Operating Costs</v>
      </c>
      <c r="AY434" s="293" t="s">
        <v>1626</v>
      </c>
      <c r="AZ434" s="285" t="s">
        <v>1653</v>
      </c>
      <c r="BA434" s="285">
        <f>$AE$8</f>
        <v>2050</v>
      </c>
      <c r="BB434" s="285" t="str">
        <f t="shared" ca="1" si="74"/>
        <v>8_AE408_Asset_management_fee_2050</v>
      </c>
      <c r="BC434" s="285" t="s">
        <v>574</v>
      </c>
      <c r="BD434" s="285"/>
      <c r="BE434" s="293" t="str">
        <f t="shared" si="70"/>
        <v>&gt;=0</v>
      </c>
      <c r="BF434" s="293" t="s">
        <v>84</v>
      </c>
      <c r="BG434" s="293" t="s">
        <v>84</v>
      </c>
      <c r="BH434" s="293"/>
      <c r="BI434" s="293"/>
      <c r="BJ434" s="293"/>
      <c r="BK434" s="293"/>
    </row>
    <row r="435" spans="1:63" ht="13.5" hidden="1" thickBot="1">
      <c r="A435" s="130"/>
      <c r="B435" s="189"/>
      <c r="C435" s="254"/>
      <c r="D435" s="761"/>
      <c r="E435" s="571"/>
      <c r="F435" s="571"/>
      <c r="G435" s="571"/>
      <c r="H435" s="571"/>
      <c r="I435" s="571"/>
      <c r="J435" s="571"/>
      <c r="K435" s="571"/>
      <c r="L435" s="571"/>
      <c r="M435" s="571"/>
      <c r="N435" s="571"/>
      <c r="O435" s="571"/>
      <c r="P435" s="571"/>
      <c r="Q435" s="571"/>
      <c r="R435" s="571"/>
      <c r="S435" s="571"/>
      <c r="T435" s="571"/>
      <c r="U435" s="571"/>
      <c r="V435" s="571"/>
      <c r="W435" s="571"/>
      <c r="X435" s="571"/>
      <c r="Y435" s="571"/>
      <c r="Z435" s="571"/>
      <c r="AA435" s="571"/>
      <c r="AB435" s="571"/>
      <c r="AC435" s="571"/>
      <c r="AD435" s="572"/>
      <c r="AE435" s="572"/>
      <c r="AF435" s="572"/>
      <c r="AG435" s="572"/>
      <c r="AH435" s="572"/>
      <c r="AI435" s="572"/>
      <c r="AJ435" s="572"/>
      <c r="AK435" s="572"/>
      <c r="AL435" s="572"/>
      <c r="AM435" s="572"/>
      <c r="AN435" s="581"/>
      <c r="AO435" s="181"/>
      <c r="AP435" s="87" t="s">
        <v>859</v>
      </c>
      <c r="AT435" s="559" t="str">
        <f t="shared" ca="1" si="75"/>
        <v>AF</v>
      </c>
      <c r="AU435" s="559">
        <f t="shared" si="76"/>
        <v>408</v>
      </c>
      <c r="AV435" s="285" t="str">
        <f t="shared" ca="1" si="73"/>
        <v>AF408</v>
      </c>
      <c r="AW435" s="285">
        <f t="shared" si="71"/>
        <v>8</v>
      </c>
      <c r="AX435" s="285" t="str">
        <f t="shared" ca="1" si="72"/>
        <v>8. Ownership - Operating Costs</v>
      </c>
      <c r="AY435" s="293" t="s">
        <v>1626</v>
      </c>
      <c r="AZ435" s="285" t="s">
        <v>1653</v>
      </c>
      <c r="BA435" s="285">
        <f>$AF$8</f>
        <v>2051</v>
      </c>
      <c r="BB435" s="285" t="str">
        <f t="shared" ca="1" si="74"/>
        <v>8_AF408_Asset_management_fee_2051</v>
      </c>
      <c r="BC435" s="285" t="s">
        <v>574</v>
      </c>
      <c r="BD435" s="285"/>
      <c r="BE435" s="293" t="str">
        <f t="shared" si="70"/>
        <v>&gt;=0</v>
      </c>
      <c r="BF435" s="293" t="s">
        <v>84</v>
      </c>
      <c r="BG435" s="293" t="s">
        <v>84</v>
      </c>
      <c r="BH435" s="293"/>
      <c r="BI435" s="293"/>
      <c r="BJ435" s="293"/>
      <c r="BK435" s="293"/>
    </row>
    <row r="436" spans="1:63" ht="13.5" hidden="1" thickBot="1">
      <c r="A436" s="130"/>
      <c r="B436" s="189"/>
      <c r="C436" s="254"/>
      <c r="D436" s="761"/>
      <c r="E436" s="571"/>
      <c r="F436" s="571"/>
      <c r="G436" s="571"/>
      <c r="H436" s="571"/>
      <c r="I436" s="571"/>
      <c r="J436" s="571"/>
      <c r="K436" s="571"/>
      <c r="L436" s="571"/>
      <c r="M436" s="571"/>
      <c r="N436" s="571"/>
      <c r="O436" s="571"/>
      <c r="P436" s="571"/>
      <c r="Q436" s="571"/>
      <c r="R436" s="571"/>
      <c r="S436" s="571"/>
      <c r="T436" s="571"/>
      <c r="U436" s="571"/>
      <c r="V436" s="571"/>
      <c r="W436" s="571"/>
      <c r="X436" s="571"/>
      <c r="Y436" s="571"/>
      <c r="Z436" s="571"/>
      <c r="AA436" s="571"/>
      <c r="AB436" s="571"/>
      <c r="AC436" s="571"/>
      <c r="AD436" s="572"/>
      <c r="AE436" s="572"/>
      <c r="AF436" s="572"/>
      <c r="AG436" s="572"/>
      <c r="AH436" s="572"/>
      <c r="AI436" s="572"/>
      <c r="AJ436" s="572"/>
      <c r="AK436" s="572"/>
      <c r="AL436" s="572"/>
      <c r="AM436" s="572"/>
      <c r="AN436" s="581"/>
      <c r="AO436" s="181"/>
      <c r="AP436" s="87" t="s">
        <v>859</v>
      </c>
      <c r="AT436" s="559" t="str">
        <f t="shared" ca="1" si="75"/>
        <v>AG</v>
      </c>
      <c r="AU436" s="559">
        <f t="shared" si="76"/>
        <v>408</v>
      </c>
      <c r="AV436" s="285" t="str">
        <f t="shared" ca="1" si="73"/>
        <v>AG408</v>
      </c>
      <c r="AW436" s="285">
        <f t="shared" si="71"/>
        <v>8</v>
      </c>
      <c r="AX436" s="285" t="str">
        <f t="shared" ca="1" si="72"/>
        <v>8. Ownership - Operating Costs</v>
      </c>
      <c r="AY436" s="293" t="s">
        <v>1626</v>
      </c>
      <c r="AZ436" s="285" t="s">
        <v>1653</v>
      </c>
      <c r="BA436" s="285">
        <f>$AG$8</f>
        <v>2052</v>
      </c>
      <c r="BB436" s="285" t="str">
        <f t="shared" ca="1" si="74"/>
        <v>8_AG408_Asset_management_fee_2052</v>
      </c>
      <c r="BC436" s="285" t="s">
        <v>574</v>
      </c>
      <c r="BD436" s="285"/>
      <c r="BE436" s="293" t="str">
        <f t="shared" si="70"/>
        <v>&gt;=0</v>
      </c>
      <c r="BF436" s="293" t="s">
        <v>84</v>
      </c>
      <c r="BG436" s="293" t="s">
        <v>84</v>
      </c>
      <c r="BH436" s="293"/>
      <c r="BI436" s="293"/>
      <c r="BJ436" s="293"/>
      <c r="BK436" s="293"/>
    </row>
    <row r="437" spans="1:63" ht="13.5" hidden="1" thickBot="1">
      <c r="A437" s="130"/>
      <c r="B437" s="189"/>
      <c r="C437" s="254"/>
      <c r="D437" s="761"/>
      <c r="E437" s="571"/>
      <c r="F437" s="571"/>
      <c r="G437" s="571"/>
      <c r="H437" s="571"/>
      <c r="I437" s="571"/>
      <c r="J437" s="571"/>
      <c r="K437" s="571"/>
      <c r="L437" s="571"/>
      <c r="M437" s="571"/>
      <c r="N437" s="571"/>
      <c r="O437" s="571"/>
      <c r="P437" s="571"/>
      <c r="Q437" s="571"/>
      <c r="R437" s="571"/>
      <c r="S437" s="571"/>
      <c r="T437" s="571"/>
      <c r="U437" s="571"/>
      <c r="V437" s="571"/>
      <c r="W437" s="571"/>
      <c r="X437" s="571"/>
      <c r="Y437" s="571"/>
      <c r="Z437" s="571"/>
      <c r="AA437" s="571"/>
      <c r="AB437" s="571"/>
      <c r="AC437" s="571"/>
      <c r="AD437" s="572"/>
      <c r="AE437" s="572"/>
      <c r="AF437" s="572"/>
      <c r="AG437" s="572"/>
      <c r="AH437" s="572"/>
      <c r="AI437" s="572"/>
      <c r="AJ437" s="572"/>
      <c r="AK437" s="572"/>
      <c r="AL437" s="572"/>
      <c r="AM437" s="572"/>
      <c r="AN437" s="581"/>
      <c r="AO437" s="181"/>
      <c r="AP437" s="87" t="s">
        <v>859</v>
      </c>
      <c r="AT437" s="559" t="str">
        <f t="shared" ca="1" si="75"/>
        <v>AH</v>
      </c>
      <c r="AU437" s="559">
        <f t="shared" si="76"/>
        <v>408</v>
      </c>
      <c r="AV437" s="285" t="str">
        <f t="shared" ca="1" si="73"/>
        <v>AH408</v>
      </c>
      <c r="AW437" s="285">
        <f t="shared" si="71"/>
        <v>8</v>
      </c>
      <c r="AX437" s="285" t="str">
        <f t="shared" ca="1" si="72"/>
        <v>8. Ownership - Operating Costs</v>
      </c>
      <c r="AY437" s="293" t="s">
        <v>1626</v>
      </c>
      <c r="AZ437" s="285" t="s">
        <v>1653</v>
      </c>
      <c r="BA437" s="285">
        <f>$AH$8</f>
        <v>2053</v>
      </c>
      <c r="BB437" s="285" t="str">
        <f t="shared" ca="1" si="74"/>
        <v>8_AH408_Asset_management_fee_2053</v>
      </c>
      <c r="BC437" s="285" t="s">
        <v>574</v>
      </c>
      <c r="BD437" s="285"/>
      <c r="BE437" s="293" t="str">
        <f t="shared" si="70"/>
        <v>&gt;=0</v>
      </c>
      <c r="BF437" s="293" t="s">
        <v>84</v>
      </c>
      <c r="BG437" s="293" t="s">
        <v>84</v>
      </c>
      <c r="BH437" s="293"/>
      <c r="BI437" s="293"/>
      <c r="BJ437" s="293"/>
      <c r="BK437" s="293"/>
    </row>
    <row r="438" spans="1:63" ht="13.5" hidden="1" thickBot="1">
      <c r="A438" s="130"/>
      <c r="B438" s="189"/>
      <c r="C438" s="254"/>
      <c r="D438" s="761"/>
      <c r="E438" s="571"/>
      <c r="F438" s="571"/>
      <c r="G438" s="571"/>
      <c r="H438" s="571"/>
      <c r="I438" s="571"/>
      <c r="J438" s="571"/>
      <c r="K438" s="571"/>
      <c r="L438" s="571"/>
      <c r="M438" s="571"/>
      <c r="N438" s="571"/>
      <c r="O438" s="571"/>
      <c r="P438" s="571"/>
      <c r="Q438" s="571"/>
      <c r="R438" s="571"/>
      <c r="S438" s="571"/>
      <c r="T438" s="571"/>
      <c r="U438" s="571"/>
      <c r="V438" s="571"/>
      <c r="W438" s="571"/>
      <c r="X438" s="571"/>
      <c r="Y438" s="571"/>
      <c r="Z438" s="571"/>
      <c r="AA438" s="571"/>
      <c r="AB438" s="571"/>
      <c r="AC438" s="571"/>
      <c r="AD438" s="572"/>
      <c r="AE438" s="572"/>
      <c r="AF438" s="572"/>
      <c r="AG438" s="572"/>
      <c r="AH438" s="572"/>
      <c r="AI438" s="572"/>
      <c r="AJ438" s="572"/>
      <c r="AK438" s="572"/>
      <c r="AL438" s="572"/>
      <c r="AM438" s="572"/>
      <c r="AN438" s="581"/>
      <c r="AO438" s="181"/>
      <c r="AP438" s="87" t="s">
        <v>859</v>
      </c>
      <c r="AT438" s="559" t="str">
        <f t="shared" ca="1" si="75"/>
        <v>AI</v>
      </c>
      <c r="AU438" s="559">
        <f t="shared" si="76"/>
        <v>408</v>
      </c>
      <c r="AV438" s="285" t="str">
        <f t="shared" ca="1" si="73"/>
        <v>AI408</v>
      </c>
      <c r="AW438" s="285">
        <f t="shared" si="71"/>
        <v>8</v>
      </c>
      <c r="AX438" s="285" t="str">
        <f t="shared" ca="1" si="72"/>
        <v>8. Ownership - Operating Costs</v>
      </c>
      <c r="AY438" s="293" t="s">
        <v>1626</v>
      </c>
      <c r="AZ438" s="285" t="s">
        <v>1653</v>
      </c>
      <c r="BA438" s="285">
        <f>$AI$8</f>
        <v>2054</v>
      </c>
      <c r="BB438" s="285" t="str">
        <f t="shared" ca="1" si="74"/>
        <v>8_AI408_Asset_management_fee_2054</v>
      </c>
      <c r="BC438" s="285" t="s">
        <v>574</v>
      </c>
      <c r="BD438" s="285"/>
      <c r="BE438" s="293" t="str">
        <f t="shared" si="70"/>
        <v>&gt;=0</v>
      </c>
      <c r="BF438" s="293" t="s">
        <v>84</v>
      </c>
      <c r="BG438" s="293" t="s">
        <v>84</v>
      </c>
      <c r="BH438" s="293"/>
      <c r="BI438" s="293"/>
      <c r="BJ438" s="293"/>
      <c r="BK438" s="293"/>
    </row>
    <row r="439" spans="1:63" ht="13.5" hidden="1" thickBot="1">
      <c r="A439" s="130"/>
      <c r="B439" s="189"/>
      <c r="C439" s="254"/>
      <c r="D439" s="761"/>
      <c r="E439" s="571"/>
      <c r="F439" s="571"/>
      <c r="G439" s="571"/>
      <c r="H439" s="571"/>
      <c r="I439" s="571"/>
      <c r="J439" s="571"/>
      <c r="K439" s="571"/>
      <c r="L439" s="571"/>
      <c r="M439" s="571"/>
      <c r="N439" s="571"/>
      <c r="O439" s="571"/>
      <c r="P439" s="571"/>
      <c r="Q439" s="571"/>
      <c r="R439" s="571"/>
      <c r="S439" s="571"/>
      <c r="T439" s="571"/>
      <c r="U439" s="571"/>
      <c r="V439" s="571"/>
      <c r="W439" s="571"/>
      <c r="X439" s="571"/>
      <c r="Y439" s="571"/>
      <c r="Z439" s="571"/>
      <c r="AA439" s="571"/>
      <c r="AB439" s="571"/>
      <c r="AC439" s="571"/>
      <c r="AD439" s="572"/>
      <c r="AE439" s="572"/>
      <c r="AF439" s="572"/>
      <c r="AG439" s="572"/>
      <c r="AH439" s="572"/>
      <c r="AI439" s="572"/>
      <c r="AJ439" s="572"/>
      <c r="AK439" s="572"/>
      <c r="AL439" s="572"/>
      <c r="AM439" s="572"/>
      <c r="AN439" s="581"/>
      <c r="AO439" s="181"/>
      <c r="AP439" s="87" t="s">
        <v>859</v>
      </c>
      <c r="AT439" s="559" t="str">
        <f t="shared" ca="1" si="75"/>
        <v>AJ</v>
      </c>
      <c r="AU439" s="559">
        <f t="shared" si="76"/>
        <v>408</v>
      </c>
      <c r="AV439" s="285" t="str">
        <f t="shared" ca="1" si="73"/>
        <v>AJ408</v>
      </c>
      <c r="AW439" s="285">
        <f t="shared" si="71"/>
        <v>8</v>
      </c>
      <c r="AX439" s="285" t="str">
        <f t="shared" ca="1" si="72"/>
        <v>8. Ownership - Operating Costs</v>
      </c>
      <c r="AY439" s="293" t="s">
        <v>1626</v>
      </c>
      <c r="AZ439" s="285" t="s">
        <v>1653</v>
      </c>
      <c r="BA439" s="285">
        <f>$AJ$8</f>
        <v>2055</v>
      </c>
      <c r="BB439" s="285" t="str">
        <f t="shared" ca="1" si="74"/>
        <v>8_AJ408_Asset_management_fee_2055</v>
      </c>
      <c r="BC439" s="285" t="s">
        <v>574</v>
      </c>
      <c r="BD439" s="285"/>
      <c r="BE439" s="293" t="str">
        <f t="shared" si="70"/>
        <v>&gt;=0</v>
      </c>
      <c r="BF439" s="293" t="s">
        <v>84</v>
      </c>
      <c r="BG439" s="293" t="s">
        <v>84</v>
      </c>
      <c r="BH439" s="293"/>
      <c r="BI439" s="293"/>
      <c r="BJ439" s="293"/>
      <c r="BK439" s="293"/>
    </row>
    <row r="440" spans="1:63" ht="13.5" hidden="1" thickBot="1">
      <c r="A440" s="130"/>
      <c r="B440" s="189"/>
      <c r="C440" s="254"/>
      <c r="D440" s="761"/>
      <c r="E440" s="571"/>
      <c r="F440" s="571"/>
      <c r="G440" s="571"/>
      <c r="H440" s="571"/>
      <c r="I440" s="571"/>
      <c r="J440" s="571"/>
      <c r="K440" s="571"/>
      <c r="L440" s="571"/>
      <c r="M440" s="571"/>
      <c r="N440" s="571"/>
      <c r="O440" s="571"/>
      <c r="P440" s="571"/>
      <c r="Q440" s="571"/>
      <c r="R440" s="571"/>
      <c r="S440" s="571"/>
      <c r="T440" s="571"/>
      <c r="U440" s="571"/>
      <c r="V440" s="571"/>
      <c r="W440" s="571"/>
      <c r="X440" s="571"/>
      <c r="Y440" s="571"/>
      <c r="Z440" s="571"/>
      <c r="AA440" s="571"/>
      <c r="AB440" s="571"/>
      <c r="AC440" s="571"/>
      <c r="AD440" s="572"/>
      <c r="AE440" s="572"/>
      <c r="AF440" s="572"/>
      <c r="AG440" s="572"/>
      <c r="AH440" s="572"/>
      <c r="AI440" s="572"/>
      <c r="AJ440" s="572"/>
      <c r="AK440" s="572"/>
      <c r="AL440" s="572"/>
      <c r="AM440" s="572"/>
      <c r="AN440" s="581"/>
      <c r="AO440" s="181"/>
      <c r="AP440" s="87" t="s">
        <v>859</v>
      </c>
      <c r="AT440" s="559" t="str">
        <f t="shared" ca="1" si="75"/>
        <v>AK</v>
      </c>
      <c r="AU440" s="559">
        <f t="shared" si="76"/>
        <v>408</v>
      </c>
      <c r="AV440" s="285" t="str">
        <f t="shared" ca="1" si="73"/>
        <v>AK408</v>
      </c>
      <c r="AW440" s="285">
        <f t="shared" si="71"/>
        <v>8</v>
      </c>
      <c r="AX440" s="285" t="str">
        <f t="shared" ca="1" si="72"/>
        <v>8. Ownership - Operating Costs</v>
      </c>
      <c r="AY440" s="293" t="s">
        <v>1626</v>
      </c>
      <c r="AZ440" s="285" t="s">
        <v>1653</v>
      </c>
      <c r="BA440" s="285">
        <f>$AK$8</f>
        <v>2056</v>
      </c>
      <c r="BB440" s="285" t="str">
        <f t="shared" ca="1" si="74"/>
        <v>8_AK408_Asset_management_fee_2056</v>
      </c>
      <c r="BC440" s="285" t="s">
        <v>574</v>
      </c>
      <c r="BD440" s="285"/>
      <c r="BE440" s="293" t="str">
        <f t="shared" si="70"/>
        <v>&gt;=0</v>
      </c>
      <c r="BF440" s="293" t="s">
        <v>84</v>
      </c>
      <c r="BG440" s="293" t="s">
        <v>84</v>
      </c>
      <c r="BH440" s="293"/>
      <c r="BI440" s="293"/>
      <c r="BJ440" s="293"/>
      <c r="BK440" s="293"/>
    </row>
    <row r="441" spans="1:63" ht="13.5" hidden="1" thickBot="1">
      <c r="A441" s="130"/>
      <c r="B441" s="189"/>
      <c r="C441" s="254"/>
      <c r="D441" s="76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c r="AA441" s="571"/>
      <c r="AB441" s="571"/>
      <c r="AC441" s="571"/>
      <c r="AD441" s="572"/>
      <c r="AE441" s="572"/>
      <c r="AF441" s="572"/>
      <c r="AG441" s="572"/>
      <c r="AH441" s="572"/>
      <c r="AI441" s="572"/>
      <c r="AJ441" s="572"/>
      <c r="AK441" s="572"/>
      <c r="AL441" s="572"/>
      <c r="AM441" s="572"/>
      <c r="AN441" s="581"/>
      <c r="AO441" s="181"/>
      <c r="AP441" s="87" t="s">
        <v>859</v>
      </c>
      <c r="AT441" s="559" t="str">
        <f t="shared" ca="1" si="75"/>
        <v>AL</v>
      </c>
      <c r="AU441" s="559">
        <f t="shared" si="76"/>
        <v>408</v>
      </c>
      <c r="AV441" s="285" t="str">
        <f t="shared" ca="1" si="73"/>
        <v>AL408</v>
      </c>
      <c r="AW441" s="285">
        <f t="shared" si="71"/>
        <v>8</v>
      </c>
      <c r="AX441" s="285" t="str">
        <f t="shared" ca="1" si="72"/>
        <v>8. Ownership - Operating Costs</v>
      </c>
      <c r="AY441" s="293" t="s">
        <v>1626</v>
      </c>
      <c r="AZ441" s="285" t="s">
        <v>1653</v>
      </c>
      <c r="BA441" s="285">
        <f>$AL$8</f>
        <v>2057</v>
      </c>
      <c r="BB441" s="285" t="str">
        <f t="shared" ca="1" si="74"/>
        <v>8_AL408_Asset_management_fee_2057</v>
      </c>
      <c r="BC441" s="285" t="s">
        <v>574</v>
      </c>
      <c r="BD441" s="285"/>
      <c r="BE441" s="293" t="str">
        <f t="shared" si="70"/>
        <v>&gt;=0</v>
      </c>
      <c r="BF441" s="293" t="s">
        <v>84</v>
      </c>
      <c r="BG441" s="293" t="s">
        <v>84</v>
      </c>
      <c r="BH441" s="293"/>
      <c r="BI441" s="293"/>
      <c r="BJ441" s="293"/>
      <c r="BK441" s="293"/>
    </row>
    <row r="442" spans="1:63" ht="13.5" hidden="1" thickBot="1">
      <c r="A442" s="130"/>
      <c r="B442" s="189"/>
      <c r="C442" s="254"/>
      <c r="D442" s="76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c r="AA442" s="571"/>
      <c r="AB442" s="571"/>
      <c r="AC442" s="571"/>
      <c r="AD442" s="572"/>
      <c r="AE442" s="572"/>
      <c r="AF442" s="572"/>
      <c r="AG442" s="572"/>
      <c r="AH442" s="572"/>
      <c r="AI442" s="572"/>
      <c r="AJ442" s="572"/>
      <c r="AK442" s="572"/>
      <c r="AL442" s="572"/>
      <c r="AM442" s="572"/>
      <c r="AN442" s="581"/>
      <c r="AO442" s="181"/>
      <c r="AP442" s="87" t="s">
        <v>859</v>
      </c>
      <c r="AT442" s="559" t="str">
        <f t="shared" ca="1" si="75"/>
        <v>AM</v>
      </c>
      <c r="AU442" s="559">
        <f t="shared" si="76"/>
        <v>408</v>
      </c>
      <c r="AV442" s="285" t="str">
        <f t="shared" ca="1" si="73"/>
        <v>AM408</v>
      </c>
      <c r="AW442" s="285">
        <f t="shared" si="71"/>
        <v>8</v>
      </c>
      <c r="AX442" s="285" t="str">
        <f t="shared" ca="1" si="72"/>
        <v>8. Ownership - Operating Costs</v>
      </c>
      <c r="AY442" s="293" t="s">
        <v>1626</v>
      </c>
      <c r="AZ442" s="285" t="s">
        <v>1653</v>
      </c>
      <c r="BA442" s="285">
        <f>$AM$8</f>
        <v>2058</v>
      </c>
      <c r="BB442" s="285" t="str">
        <f t="shared" ca="1" si="74"/>
        <v>8_AM408_Asset_management_fee_2058</v>
      </c>
      <c r="BC442" s="285" t="s">
        <v>574</v>
      </c>
      <c r="BD442" s="285"/>
      <c r="BE442" s="293" t="str">
        <f t="shared" si="70"/>
        <v>&gt;=0</v>
      </c>
      <c r="BF442" s="293" t="s">
        <v>84</v>
      </c>
      <c r="BG442" s="293" t="s">
        <v>84</v>
      </c>
      <c r="BH442" s="293"/>
      <c r="BI442" s="293"/>
      <c r="BJ442" s="293"/>
      <c r="BK442" s="293"/>
    </row>
    <row r="443" spans="1:63" ht="13.5" hidden="1" thickBot="1">
      <c r="A443" s="130"/>
      <c r="B443" s="189"/>
      <c r="C443" s="254"/>
      <c r="D443" s="76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c r="AA443" s="571"/>
      <c r="AB443" s="571"/>
      <c r="AC443" s="571"/>
      <c r="AD443" s="572"/>
      <c r="AE443" s="572"/>
      <c r="AF443" s="572"/>
      <c r="AG443" s="572"/>
      <c r="AH443" s="572"/>
      <c r="AI443" s="572"/>
      <c r="AJ443" s="572"/>
      <c r="AK443" s="572"/>
      <c r="AL443" s="572"/>
      <c r="AM443" s="572"/>
      <c r="AN443" s="581"/>
      <c r="AO443" s="181"/>
      <c r="AP443" s="574" t="s">
        <v>859</v>
      </c>
      <c r="AQ443" s="574"/>
      <c r="AR443" s="574"/>
      <c r="AS443" s="574"/>
      <c r="AT443" s="575" t="str">
        <f t="shared" ca="1" si="75"/>
        <v>AN</v>
      </c>
      <c r="AU443" s="575">
        <f t="shared" si="76"/>
        <v>408</v>
      </c>
      <c r="AV443" s="484" t="str">
        <f t="shared" ca="1" si="73"/>
        <v>AN408</v>
      </c>
      <c r="AW443" s="484">
        <f t="shared" si="71"/>
        <v>8</v>
      </c>
      <c r="AX443" s="484" t="str">
        <f t="shared" ca="1" si="72"/>
        <v>8. Ownership - Operating Costs</v>
      </c>
      <c r="AY443" s="492" t="s">
        <v>1626</v>
      </c>
      <c r="AZ443" s="484" t="s">
        <v>1653</v>
      </c>
      <c r="BA443" s="484" t="s">
        <v>1572</v>
      </c>
      <c r="BB443" s="484" t="str">
        <f t="shared" ca="1" si="74"/>
        <v>8_AN408_Asset_management_fee_Additional_Info</v>
      </c>
      <c r="BC443" s="492" t="s">
        <v>255</v>
      </c>
      <c r="BD443" s="492">
        <v>100</v>
      </c>
      <c r="BE443" s="492"/>
      <c r="BF443" s="492" t="s">
        <v>84</v>
      </c>
      <c r="BG443" s="492" t="s">
        <v>84</v>
      </c>
      <c r="BH443" s="293"/>
      <c r="BI443" s="293"/>
      <c r="BJ443" s="293"/>
      <c r="BK443" s="293"/>
    </row>
    <row r="444" spans="1:63" ht="13.5" thickBot="1">
      <c r="A444" s="130">
        <f>+A408+1</f>
        <v>17</v>
      </c>
      <c r="B444" s="189"/>
      <c r="C444" s="254" t="s">
        <v>1654</v>
      </c>
      <c r="D444" s="761" t="s">
        <v>1569</v>
      </c>
      <c r="E444" s="544"/>
      <c r="F444" s="544"/>
      <c r="G444" s="544"/>
      <c r="H444" s="544"/>
      <c r="I444" s="544"/>
      <c r="J444" s="544"/>
      <c r="K444" s="544"/>
      <c r="L444" s="544"/>
      <c r="M444" s="544"/>
      <c r="N444" s="544"/>
      <c r="O444" s="544"/>
      <c r="P444" s="544"/>
      <c r="Q444" s="544"/>
      <c r="R444" s="544"/>
      <c r="S444" s="544"/>
      <c r="T444" s="544"/>
      <c r="U444" s="544"/>
      <c r="V444" s="544"/>
      <c r="W444" s="544"/>
      <c r="X444" s="544"/>
      <c r="Y444" s="544"/>
      <c r="Z444" s="544"/>
      <c r="AA444" s="544"/>
      <c r="AB444" s="544"/>
      <c r="AC444" s="544"/>
      <c r="AD444" s="545"/>
      <c r="AE444" s="545"/>
      <c r="AF444" s="545"/>
      <c r="AG444" s="545"/>
      <c r="AH444" s="545"/>
      <c r="AI444" s="545"/>
      <c r="AJ444" s="545"/>
      <c r="AK444" s="545"/>
      <c r="AL444" s="545"/>
      <c r="AM444" s="545"/>
      <c r="AN444" s="371"/>
      <c r="AO444" s="181"/>
      <c r="AR444" s="87" t="s">
        <v>40</v>
      </c>
      <c r="AS444" s="87" t="str">
        <f ca="1">SUBSTITUTE(CELL("address",E444),"$","")</f>
        <v>E444</v>
      </c>
      <c r="AT444" s="386" t="str">
        <f ca="1">CHAR(CODE(AS444))</f>
        <v>E</v>
      </c>
      <c r="AU444" s="386">
        <f>ROW(AS444)</f>
        <v>444</v>
      </c>
      <c r="AV444" s="285" t="str">
        <f ca="1">CONCATENATE(AT444&amp;AU444)</f>
        <v>E444</v>
      </c>
      <c r="AW444" s="285">
        <f t="shared" ref="AW444:AW479" si="77">$AW$5</f>
        <v>8</v>
      </c>
      <c r="AX444" s="285" t="str">
        <f t="shared" ref="AX444:AX479" ca="1" si="78">MID(CELL("filename",AW444),FIND("]",CELL("filename",AW444))+1,256)</f>
        <v>8. Ownership - Operating Costs</v>
      </c>
      <c r="AY444" s="293" t="s">
        <v>1626</v>
      </c>
      <c r="AZ444" s="285" t="s">
        <v>1655</v>
      </c>
      <c r="BA444" s="285">
        <f>$E$8</f>
        <v>2024</v>
      </c>
      <c r="BB444" s="285" t="str">
        <f ca="1">AW444&amp;"_"&amp;AV444&amp;"_"&amp;AZ444&amp;"_"&amp;BA444</f>
        <v>8_E444_Environmental_monitoring_2024</v>
      </c>
      <c r="BC444" s="285" t="s">
        <v>574</v>
      </c>
      <c r="BD444" s="285"/>
      <c r="BE444" s="293" t="str">
        <f t="shared" si="70"/>
        <v>&gt;=0</v>
      </c>
      <c r="BF444" s="293" t="s">
        <v>84</v>
      </c>
      <c r="BG444" s="293" t="s">
        <v>84</v>
      </c>
      <c r="BH444" s="293"/>
      <c r="BI444" s="293"/>
      <c r="BJ444" s="293"/>
      <c r="BK444" s="293"/>
    </row>
    <row r="445" spans="1:63" ht="13.5" hidden="1" thickBot="1">
      <c r="A445" s="130"/>
      <c r="B445" s="189"/>
      <c r="C445" s="254"/>
      <c r="D445" s="76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c r="AA445" s="571"/>
      <c r="AB445" s="571"/>
      <c r="AC445" s="571"/>
      <c r="AD445" s="572"/>
      <c r="AE445" s="572"/>
      <c r="AF445" s="572"/>
      <c r="AG445" s="572"/>
      <c r="AH445" s="572"/>
      <c r="AI445" s="572"/>
      <c r="AJ445" s="572"/>
      <c r="AK445" s="572"/>
      <c r="AL445" s="572"/>
      <c r="AM445" s="572"/>
      <c r="AN445" s="581"/>
      <c r="AO445" s="181"/>
      <c r="AP445" s="87" t="s">
        <v>859</v>
      </c>
      <c r="AT445" s="559" t="str">
        <f ca="1">IF(AT444="Z","AA",IF(LEN(AT444)=1,CHAR(CODE(AT444)+1),IF(RIGHT(AT444,1)="Z",CHAR(CODE(LEFT(AT444,1))+1),LEFT(AT444,1))&amp;CHAR(65+MOD(CODE(RIGHT(AT444,1))+1-65,26))))</f>
        <v>F</v>
      </c>
      <c r="AU445" s="559">
        <f>AU444</f>
        <v>444</v>
      </c>
      <c r="AV445" s="285" t="str">
        <f t="shared" ref="AV445:AV479" ca="1" si="79">CONCATENATE(AT445&amp;AU445)</f>
        <v>F444</v>
      </c>
      <c r="AW445" s="285">
        <f t="shared" si="77"/>
        <v>8</v>
      </c>
      <c r="AX445" s="285" t="str">
        <f t="shared" ca="1" si="78"/>
        <v>8. Ownership - Operating Costs</v>
      </c>
      <c r="AY445" s="293" t="s">
        <v>1626</v>
      </c>
      <c r="AZ445" s="285" t="s">
        <v>1655</v>
      </c>
      <c r="BA445" s="285">
        <f>$F$8</f>
        <v>2025</v>
      </c>
      <c r="BB445" s="285" t="str">
        <f t="shared" ref="BB445:BB479" ca="1" si="80">AW445&amp;"_"&amp;AV445&amp;"_"&amp;AZ445&amp;"_"&amp;BA445</f>
        <v>8_F444_Environmental_monitoring_2025</v>
      </c>
      <c r="BC445" s="285" t="s">
        <v>574</v>
      </c>
      <c r="BD445" s="285"/>
      <c r="BE445" s="293" t="str">
        <f t="shared" si="70"/>
        <v>&gt;=0</v>
      </c>
      <c r="BF445" s="293" t="s">
        <v>84</v>
      </c>
      <c r="BG445" s="293" t="s">
        <v>84</v>
      </c>
      <c r="BH445" s="293"/>
      <c r="BI445" s="293"/>
      <c r="BJ445" s="293"/>
      <c r="BK445" s="293"/>
    </row>
    <row r="446" spans="1:63" ht="13.5" hidden="1" thickBot="1">
      <c r="A446" s="130"/>
      <c r="B446" s="189"/>
      <c r="C446" s="254"/>
      <c r="D446" s="76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c r="AA446" s="571"/>
      <c r="AB446" s="571"/>
      <c r="AC446" s="571"/>
      <c r="AD446" s="572"/>
      <c r="AE446" s="572"/>
      <c r="AF446" s="572"/>
      <c r="AG446" s="572"/>
      <c r="AH446" s="572"/>
      <c r="AI446" s="572"/>
      <c r="AJ446" s="572"/>
      <c r="AK446" s="572"/>
      <c r="AL446" s="572"/>
      <c r="AM446" s="572"/>
      <c r="AN446" s="581"/>
      <c r="AO446" s="181"/>
      <c r="AP446" s="87" t="s">
        <v>859</v>
      </c>
      <c r="AT446" s="559" t="str">
        <f t="shared" ref="AT446:AT479" ca="1" si="81">IF(AT445="Z","AA",IF(LEN(AT445)=1,CHAR(CODE(AT445)+1),IF(RIGHT(AT445,1)="Z",CHAR(CODE(LEFT(AT445,1))+1),LEFT(AT445,1))&amp;CHAR(65+MOD(CODE(RIGHT(AT445,1))+1-65,26))))</f>
        <v>G</v>
      </c>
      <c r="AU446" s="559">
        <f t="shared" ref="AU446:AU479" si="82">AU445</f>
        <v>444</v>
      </c>
      <c r="AV446" s="285" t="str">
        <f t="shared" ca="1" si="79"/>
        <v>G444</v>
      </c>
      <c r="AW446" s="285">
        <f t="shared" si="77"/>
        <v>8</v>
      </c>
      <c r="AX446" s="285" t="str">
        <f t="shared" ca="1" si="78"/>
        <v>8. Ownership - Operating Costs</v>
      </c>
      <c r="AY446" s="293" t="s">
        <v>1626</v>
      </c>
      <c r="AZ446" s="285" t="s">
        <v>1655</v>
      </c>
      <c r="BA446" s="285">
        <f>$G$8</f>
        <v>2026</v>
      </c>
      <c r="BB446" s="285" t="str">
        <f t="shared" ca="1" si="80"/>
        <v>8_G444_Environmental_monitoring_2026</v>
      </c>
      <c r="BC446" s="285" t="s">
        <v>574</v>
      </c>
      <c r="BD446" s="285"/>
      <c r="BE446" s="293" t="str">
        <f t="shared" si="70"/>
        <v>&gt;=0</v>
      </c>
      <c r="BF446" s="293" t="s">
        <v>84</v>
      </c>
      <c r="BG446" s="293" t="s">
        <v>84</v>
      </c>
      <c r="BH446" s="293"/>
      <c r="BI446" s="293"/>
      <c r="BJ446" s="293"/>
      <c r="BK446" s="293"/>
    </row>
    <row r="447" spans="1:63" ht="13.5" hidden="1" thickBot="1">
      <c r="A447" s="130"/>
      <c r="B447" s="189"/>
      <c r="C447" s="254"/>
      <c r="D447" s="76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c r="AA447" s="571"/>
      <c r="AB447" s="571"/>
      <c r="AC447" s="571"/>
      <c r="AD447" s="572"/>
      <c r="AE447" s="572"/>
      <c r="AF447" s="572"/>
      <c r="AG447" s="572"/>
      <c r="AH447" s="572"/>
      <c r="AI447" s="572"/>
      <c r="AJ447" s="572"/>
      <c r="AK447" s="572"/>
      <c r="AL447" s="572"/>
      <c r="AM447" s="572"/>
      <c r="AN447" s="581"/>
      <c r="AO447" s="181"/>
      <c r="AP447" s="87" t="s">
        <v>859</v>
      </c>
      <c r="AT447" s="559" t="str">
        <f t="shared" ca="1" si="81"/>
        <v>H</v>
      </c>
      <c r="AU447" s="559">
        <f t="shared" si="82"/>
        <v>444</v>
      </c>
      <c r="AV447" s="285" t="str">
        <f t="shared" ca="1" si="79"/>
        <v>H444</v>
      </c>
      <c r="AW447" s="285">
        <f t="shared" si="77"/>
        <v>8</v>
      </c>
      <c r="AX447" s="285" t="str">
        <f t="shared" ca="1" si="78"/>
        <v>8. Ownership - Operating Costs</v>
      </c>
      <c r="AY447" s="293" t="s">
        <v>1626</v>
      </c>
      <c r="AZ447" s="285" t="s">
        <v>1655</v>
      </c>
      <c r="BA447" s="285">
        <f>$H$8</f>
        <v>2027</v>
      </c>
      <c r="BB447" s="285" t="str">
        <f t="shared" ca="1" si="80"/>
        <v>8_H444_Environmental_monitoring_2027</v>
      </c>
      <c r="BC447" s="285" t="s">
        <v>574</v>
      </c>
      <c r="BD447" s="285"/>
      <c r="BE447" s="293" t="str">
        <f t="shared" si="70"/>
        <v>&gt;=0</v>
      </c>
      <c r="BF447" s="293" t="s">
        <v>84</v>
      </c>
      <c r="BG447" s="293" t="s">
        <v>84</v>
      </c>
      <c r="BH447" s="293"/>
      <c r="BI447" s="293"/>
      <c r="BJ447" s="293"/>
      <c r="BK447" s="293"/>
    </row>
    <row r="448" spans="1:63" ht="13.5" hidden="1" thickBot="1">
      <c r="A448" s="130"/>
      <c r="B448" s="189"/>
      <c r="C448" s="254"/>
      <c r="D448" s="761"/>
      <c r="E448" s="571"/>
      <c r="F448" s="571"/>
      <c r="G448" s="571"/>
      <c r="H448" s="571"/>
      <c r="I448" s="571"/>
      <c r="J448" s="571"/>
      <c r="K448" s="571"/>
      <c r="L448" s="571"/>
      <c r="M448" s="571"/>
      <c r="N448" s="571"/>
      <c r="O448" s="571"/>
      <c r="P448" s="571"/>
      <c r="Q448" s="571"/>
      <c r="R448" s="571"/>
      <c r="S448" s="571"/>
      <c r="T448" s="571"/>
      <c r="U448" s="571"/>
      <c r="V448" s="571"/>
      <c r="W448" s="571"/>
      <c r="X448" s="571"/>
      <c r="Y448" s="571"/>
      <c r="Z448" s="571"/>
      <c r="AA448" s="571"/>
      <c r="AB448" s="571"/>
      <c r="AC448" s="571"/>
      <c r="AD448" s="572"/>
      <c r="AE448" s="572"/>
      <c r="AF448" s="572"/>
      <c r="AG448" s="572"/>
      <c r="AH448" s="572"/>
      <c r="AI448" s="572"/>
      <c r="AJ448" s="572"/>
      <c r="AK448" s="572"/>
      <c r="AL448" s="572"/>
      <c r="AM448" s="572"/>
      <c r="AN448" s="581"/>
      <c r="AO448" s="181"/>
      <c r="AP448" s="87" t="s">
        <v>859</v>
      </c>
      <c r="AT448" s="559" t="str">
        <f t="shared" ca="1" si="81"/>
        <v>I</v>
      </c>
      <c r="AU448" s="559">
        <f t="shared" si="82"/>
        <v>444</v>
      </c>
      <c r="AV448" s="285" t="str">
        <f t="shared" ca="1" si="79"/>
        <v>I444</v>
      </c>
      <c r="AW448" s="285">
        <f t="shared" si="77"/>
        <v>8</v>
      </c>
      <c r="AX448" s="285" t="str">
        <f t="shared" ca="1" si="78"/>
        <v>8. Ownership - Operating Costs</v>
      </c>
      <c r="AY448" s="293" t="s">
        <v>1626</v>
      </c>
      <c r="AZ448" s="285" t="s">
        <v>1655</v>
      </c>
      <c r="BA448" s="285">
        <f>$I$8</f>
        <v>2028</v>
      </c>
      <c r="BB448" s="285" t="str">
        <f t="shared" ca="1" si="80"/>
        <v>8_I444_Environmental_monitoring_2028</v>
      </c>
      <c r="BC448" s="285" t="s">
        <v>574</v>
      </c>
      <c r="BD448" s="285"/>
      <c r="BE448" s="293" t="str">
        <f t="shared" si="70"/>
        <v>&gt;=0</v>
      </c>
      <c r="BF448" s="293" t="s">
        <v>84</v>
      </c>
      <c r="BG448" s="293" t="s">
        <v>84</v>
      </c>
      <c r="BH448" s="293"/>
      <c r="BI448" s="293"/>
      <c r="BJ448" s="293"/>
      <c r="BK448" s="293"/>
    </row>
    <row r="449" spans="1:63" ht="13.5" hidden="1" thickBot="1">
      <c r="A449" s="130"/>
      <c r="B449" s="189"/>
      <c r="C449" s="254"/>
      <c r="D449" s="761"/>
      <c r="E449" s="571"/>
      <c r="F449" s="571"/>
      <c r="G449" s="571"/>
      <c r="H449" s="571"/>
      <c r="I449" s="571"/>
      <c r="J449" s="571"/>
      <c r="K449" s="571"/>
      <c r="L449" s="571"/>
      <c r="M449" s="571"/>
      <c r="N449" s="571"/>
      <c r="O449" s="571"/>
      <c r="P449" s="571"/>
      <c r="Q449" s="571"/>
      <c r="R449" s="571"/>
      <c r="S449" s="571"/>
      <c r="T449" s="571"/>
      <c r="U449" s="571"/>
      <c r="V449" s="571"/>
      <c r="W449" s="571"/>
      <c r="X449" s="571"/>
      <c r="Y449" s="571"/>
      <c r="Z449" s="571"/>
      <c r="AA449" s="571"/>
      <c r="AB449" s="571"/>
      <c r="AC449" s="571"/>
      <c r="AD449" s="572"/>
      <c r="AE449" s="572"/>
      <c r="AF449" s="572"/>
      <c r="AG449" s="572"/>
      <c r="AH449" s="572"/>
      <c r="AI449" s="572"/>
      <c r="AJ449" s="572"/>
      <c r="AK449" s="572"/>
      <c r="AL449" s="572"/>
      <c r="AM449" s="572"/>
      <c r="AN449" s="581"/>
      <c r="AO449" s="181"/>
      <c r="AP449" s="87" t="s">
        <v>859</v>
      </c>
      <c r="AT449" s="559" t="str">
        <f t="shared" ca="1" si="81"/>
        <v>J</v>
      </c>
      <c r="AU449" s="559">
        <f t="shared" si="82"/>
        <v>444</v>
      </c>
      <c r="AV449" s="285" t="str">
        <f t="shared" ca="1" si="79"/>
        <v>J444</v>
      </c>
      <c r="AW449" s="285">
        <f t="shared" si="77"/>
        <v>8</v>
      </c>
      <c r="AX449" s="285" t="str">
        <f t="shared" ca="1" si="78"/>
        <v>8. Ownership - Operating Costs</v>
      </c>
      <c r="AY449" s="293" t="s">
        <v>1626</v>
      </c>
      <c r="AZ449" s="285" t="s">
        <v>1655</v>
      </c>
      <c r="BA449" s="285">
        <f>$J$8</f>
        <v>2029</v>
      </c>
      <c r="BB449" s="285" t="str">
        <f t="shared" ca="1" si="80"/>
        <v>8_J444_Environmental_monitoring_2029</v>
      </c>
      <c r="BC449" s="285" t="s">
        <v>574</v>
      </c>
      <c r="BD449" s="285"/>
      <c r="BE449" s="293" t="str">
        <f t="shared" si="70"/>
        <v>&gt;=0</v>
      </c>
      <c r="BF449" s="293" t="s">
        <v>84</v>
      </c>
      <c r="BG449" s="293" t="s">
        <v>84</v>
      </c>
      <c r="BH449" s="293"/>
      <c r="BI449" s="293"/>
      <c r="BJ449" s="293"/>
      <c r="BK449" s="293"/>
    </row>
    <row r="450" spans="1:63" ht="13.5" hidden="1" thickBot="1">
      <c r="A450" s="130"/>
      <c r="B450" s="189"/>
      <c r="C450" s="254"/>
      <c r="D450" s="761"/>
      <c r="E450" s="571"/>
      <c r="F450" s="571"/>
      <c r="G450" s="571"/>
      <c r="H450" s="571"/>
      <c r="I450" s="571"/>
      <c r="J450" s="571"/>
      <c r="K450" s="571"/>
      <c r="L450" s="571"/>
      <c r="M450" s="571"/>
      <c r="N450" s="571"/>
      <c r="O450" s="571"/>
      <c r="P450" s="571"/>
      <c r="Q450" s="571"/>
      <c r="R450" s="571"/>
      <c r="S450" s="571"/>
      <c r="T450" s="571"/>
      <c r="U450" s="571"/>
      <c r="V450" s="571"/>
      <c r="W450" s="571"/>
      <c r="X450" s="571"/>
      <c r="Y450" s="571"/>
      <c r="Z450" s="571"/>
      <c r="AA450" s="571"/>
      <c r="AB450" s="571"/>
      <c r="AC450" s="571"/>
      <c r="AD450" s="572"/>
      <c r="AE450" s="572"/>
      <c r="AF450" s="572"/>
      <c r="AG450" s="572"/>
      <c r="AH450" s="572"/>
      <c r="AI450" s="572"/>
      <c r="AJ450" s="572"/>
      <c r="AK450" s="572"/>
      <c r="AL450" s="572"/>
      <c r="AM450" s="572"/>
      <c r="AN450" s="581"/>
      <c r="AO450" s="181"/>
      <c r="AP450" s="87" t="s">
        <v>859</v>
      </c>
      <c r="AT450" s="559" t="str">
        <f t="shared" ca="1" si="81"/>
        <v>K</v>
      </c>
      <c r="AU450" s="559">
        <f t="shared" si="82"/>
        <v>444</v>
      </c>
      <c r="AV450" s="285" t="str">
        <f t="shared" ca="1" si="79"/>
        <v>K444</v>
      </c>
      <c r="AW450" s="285">
        <f t="shared" si="77"/>
        <v>8</v>
      </c>
      <c r="AX450" s="285" t="str">
        <f t="shared" ca="1" si="78"/>
        <v>8. Ownership - Operating Costs</v>
      </c>
      <c r="AY450" s="293" t="s">
        <v>1626</v>
      </c>
      <c r="AZ450" s="285" t="s">
        <v>1655</v>
      </c>
      <c r="BA450" s="285">
        <f>$K$8</f>
        <v>2030</v>
      </c>
      <c r="BB450" s="285" t="str">
        <f t="shared" ca="1" si="80"/>
        <v>8_K444_Environmental_monitoring_2030</v>
      </c>
      <c r="BC450" s="285" t="s">
        <v>574</v>
      </c>
      <c r="BD450" s="285"/>
      <c r="BE450" s="293" t="str">
        <f t="shared" si="70"/>
        <v>&gt;=0</v>
      </c>
      <c r="BF450" s="293" t="s">
        <v>84</v>
      </c>
      <c r="BG450" s="293" t="s">
        <v>84</v>
      </c>
      <c r="BH450" s="293"/>
      <c r="BI450" s="293"/>
      <c r="BJ450" s="293"/>
      <c r="BK450" s="293"/>
    </row>
    <row r="451" spans="1:63" ht="13.5" hidden="1" thickBot="1">
      <c r="A451" s="130"/>
      <c r="B451" s="189"/>
      <c r="C451" s="254"/>
      <c r="D451" s="761"/>
      <c r="E451" s="571"/>
      <c r="F451" s="571"/>
      <c r="G451" s="571"/>
      <c r="H451" s="571"/>
      <c r="I451" s="571"/>
      <c r="J451" s="571"/>
      <c r="K451" s="571"/>
      <c r="L451" s="571"/>
      <c r="M451" s="571"/>
      <c r="N451" s="571"/>
      <c r="O451" s="571"/>
      <c r="P451" s="571"/>
      <c r="Q451" s="571"/>
      <c r="R451" s="571"/>
      <c r="S451" s="571"/>
      <c r="T451" s="571"/>
      <c r="U451" s="571"/>
      <c r="V451" s="571"/>
      <c r="W451" s="571"/>
      <c r="X451" s="571"/>
      <c r="Y451" s="571"/>
      <c r="Z451" s="571"/>
      <c r="AA451" s="571"/>
      <c r="AB451" s="571"/>
      <c r="AC451" s="571"/>
      <c r="AD451" s="572"/>
      <c r="AE451" s="572"/>
      <c r="AF451" s="572"/>
      <c r="AG451" s="572"/>
      <c r="AH451" s="572"/>
      <c r="AI451" s="572"/>
      <c r="AJ451" s="572"/>
      <c r="AK451" s="572"/>
      <c r="AL451" s="572"/>
      <c r="AM451" s="572"/>
      <c r="AN451" s="581"/>
      <c r="AO451" s="181"/>
      <c r="AP451" s="87" t="s">
        <v>859</v>
      </c>
      <c r="AT451" s="559" t="str">
        <f t="shared" ca="1" si="81"/>
        <v>L</v>
      </c>
      <c r="AU451" s="559">
        <f t="shared" si="82"/>
        <v>444</v>
      </c>
      <c r="AV451" s="285" t="str">
        <f t="shared" ca="1" si="79"/>
        <v>L444</v>
      </c>
      <c r="AW451" s="285">
        <f t="shared" si="77"/>
        <v>8</v>
      </c>
      <c r="AX451" s="285" t="str">
        <f t="shared" ca="1" si="78"/>
        <v>8. Ownership - Operating Costs</v>
      </c>
      <c r="AY451" s="293" t="s">
        <v>1626</v>
      </c>
      <c r="AZ451" s="285" t="s">
        <v>1655</v>
      </c>
      <c r="BA451" s="285">
        <f>$L$8</f>
        <v>2031</v>
      </c>
      <c r="BB451" s="285" t="str">
        <f t="shared" ca="1" si="80"/>
        <v>8_L444_Environmental_monitoring_2031</v>
      </c>
      <c r="BC451" s="285" t="s">
        <v>574</v>
      </c>
      <c r="BD451" s="285"/>
      <c r="BE451" s="293" t="str">
        <f t="shared" si="70"/>
        <v>&gt;=0</v>
      </c>
      <c r="BF451" s="293" t="s">
        <v>84</v>
      </c>
      <c r="BG451" s="293" t="s">
        <v>84</v>
      </c>
      <c r="BH451" s="293"/>
      <c r="BI451" s="293"/>
      <c r="BJ451" s="293"/>
      <c r="BK451" s="293"/>
    </row>
    <row r="452" spans="1:63" ht="13.5" hidden="1" thickBot="1">
      <c r="A452" s="130"/>
      <c r="B452" s="189"/>
      <c r="C452" s="254"/>
      <c r="D452" s="761"/>
      <c r="E452" s="571"/>
      <c r="F452" s="571"/>
      <c r="G452" s="571"/>
      <c r="H452" s="571"/>
      <c r="I452" s="571"/>
      <c r="J452" s="571"/>
      <c r="K452" s="571"/>
      <c r="L452" s="571"/>
      <c r="M452" s="571"/>
      <c r="N452" s="571"/>
      <c r="O452" s="571"/>
      <c r="P452" s="571"/>
      <c r="Q452" s="571"/>
      <c r="R452" s="571"/>
      <c r="S452" s="571"/>
      <c r="T452" s="571"/>
      <c r="U452" s="571"/>
      <c r="V452" s="571"/>
      <c r="W452" s="571"/>
      <c r="X452" s="571"/>
      <c r="Y452" s="571"/>
      <c r="Z452" s="571"/>
      <c r="AA452" s="571"/>
      <c r="AB452" s="571"/>
      <c r="AC452" s="571"/>
      <c r="AD452" s="572"/>
      <c r="AE452" s="572"/>
      <c r="AF452" s="572"/>
      <c r="AG452" s="572"/>
      <c r="AH452" s="572"/>
      <c r="AI452" s="572"/>
      <c r="AJ452" s="572"/>
      <c r="AK452" s="572"/>
      <c r="AL452" s="572"/>
      <c r="AM452" s="572"/>
      <c r="AN452" s="581"/>
      <c r="AO452" s="181"/>
      <c r="AP452" s="87" t="s">
        <v>859</v>
      </c>
      <c r="AT452" s="559" t="str">
        <f t="shared" ca="1" si="81"/>
        <v>M</v>
      </c>
      <c r="AU452" s="559">
        <f t="shared" si="82"/>
        <v>444</v>
      </c>
      <c r="AV452" s="285" t="str">
        <f t="shared" ca="1" si="79"/>
        <v>M444</v>
      </c>
      <c r="AW452" s="285">
        <f t="shared" si="77"/>
        <v>8</v>
      </c>
      <c r="AX452" s="285" t="str">
        <f t="shared" ca="1" si="78"/>
        <v>8. Ownership - Operating Costs</v>
      </c>
      <c r="AY452" s="293" t="s">
        <v>1626</v>
      </c>
      <c r="AZ452" s="285" t="s">
        <v>1655</v>
      </c>
      <c r="BA452" s="285">
        <f>$M$8</f>
        <v>2032</v>
      </c>
      <c r="BB452" s="285" t="str">
        <f t="shared" ca="1" si="80"/>
        <v>8_M444_Environmental_monitoring_2032</v>
      </c>
      <c r="BC452" s="285" t="s">
        <v>574</v>
      </c>
      <c r="BD452" s="285"/>
      <c r="BE452" s="293" t="str">
        <f t="shared" si="70"/>
        <v>&gt;=0</v>
      </c>
      <c r="BF452" s="293" t="s">
        <v>84</v>
      </c>
      <c r="BG452" s="293" t="s">
        <v>84</v>
      </c>
      <c r="BH452" s="293"/>
      <c r="BI452" s="293"/>
      <c r="BJ452" s="293"/>
      <c r="BK452" s="293"/>
    </row>
    <row r="453" spans="1:63" ht="13.5" hidden="1" thickBot="1">
      <c r="A453" s="130"/>
      <c r="B453" s="189"/>
      <c r="C453" s="254"/>
      <c r="D453" s="761"/>
      <c r="E453" s="571"/>
      <c r="F453" s="571"/>
      <c r="G453" s="571"/>
      <c r="H453" s="571"/>
      <c r="I453" s="571"/>
      <c r="J453" s="571"/>
      <c r="K453" s="571"/>
      <c r="L453" s="571"/>
      <c r="M453" s="571"/>
      <c r="N453" s="571"/>
      <c r="O453" s="571"/>
      <c r="P453" s="571"/>
      <c r="Q453" s="571"/>
      <c r="R453" s="571"/>
      <c r="S453" s="571"/>
      <c r="T453" s="571"/>
      <c r="U453" s="571"/>
      <c r="V453" s="571"/>
      <c r="W453" s="571"/>
      <c r="X453" s="571"/>
      <c r="Y453" s="571"/>
      <c r="Z453" s="571"/>
      <c r="AA453" s="571"/>
      <c r="AB453" s="571"/>
      <c r="AC453" s="571"/>
      <c r="AD453" s="572"/>
      <c r="AE453" s="572"/>
      <c r="AF453" s="572"/>
      <c r="AG453" s="572"/>
      <c r="AH453" s="572"/>
      <c r="AI453" s="572"/>
      <c r="AJ453" s="572"/>
      <c r="AK453" s="572"/>
      <c r="AL453" s="572"/>
      <c r="AM453" s="572"/>
      <c r="AN453" s="581"/>
      <c r="AO453" s="181"/>
      <c r="AP453" s="87" t="s">
        <v>859</v>
      </c>
      <c r="AT453" s="559" t="str">
        <f t="shared" ca="1" si="81"/>
        <v>N</v>
      </c>
      <c r="AU453" s="559">
        <f t="shared" si="82"/>
        <v>444</v>
      </c>
      <c r="AV453" s="285" t="str">
        <f t="shared" ca="1" si="79"/>
        <v>N444</v>
      </c>
      <c r="AW453" s="285">
        <f t="shared" si="77"/>
        <v>8</v>
      </c>
      <c r="AX453" s="285" t="str">
        <f t="shared" ca="1" si="78"/>
        <v>8. Ownership - Operating Costs</v>
      </c>
      <c r="AY453" s="293" t="s">
        <v>1626</v>
      </c>
      <c r="AZ453" s="285" t="s">
        <v>1655</v>
      </c>
      <c r="BA453" s="285">
        <f>$N$8</f>
        <v>2033</v>
      </c>
      <c r="BB453" s="285" t="str">
        <f t="shared" ca="1" si="80"/>
        <v>8_N444_Environmental_monitoring_2033</v>
      </c>
      <c r="BC453" s="285" t="s">
        <v>574</v>
      </c>
      <c r="BD453" s="285"/>
      <c r="BE453" s="293" t="str">
        <f t="shared" si="70"/>
        <v>&gt;=0</v>
      </c>
      <c r="BF453" s="293" t="s">
        <v>84</v>
      </c>
      <c r="BG453" s="293" t="s">
        <v>84</v>
      </c>
      <c r="BH453" s="293"/>
      <c r="BI453" s="293"/>
      <c r="BJ453" s="293"/>
      <c r="BK453" s="293"/>
    </row>
    <row r="454" spans="1:63" ht="13.5" hidden="1" thickBot="1">
      <c r="A454" s="130"/>
      <c r="B454" s="189"/>
      <c r="C454" s="254"/>
      <c r="D454" s="761"/>
      <c r="E454" s="571"/>
      <c r="F454" s="571"/>
      <c r="G454" s="571"/>
      <c r="H454" s="571"/>
      <c r="I454" s="571"/>
      <c r="J454" s="571"/>
      <c r="K454" s="571"/>
      <c r="L454" s="571"/>
      <c r="M454" s="571"/>
      <c r="N454" s="571"/>
      <c r="O454" s="571"/>
      <c r="P454" s="571"/>
      <c r="Q454" s="571"/>
      <c r="R454" s="571"/>
      <c r="S454" s="571"/>
      <c r="T454" s="571"/>
      <c r="U454" s="571"/>
      <c r="V454" s="571"/>
      <c r="W454" s="571"/>
      <c r="X454" s="571"/>
      <c r="Y454" s="571"/>
      <c r="Z454" s="571"/>
      <c r="AA454" s="571"/>
      <c r="AB454" s="571"/>
      <c r="AC454" s="571"/>
      <c r="AD454" s="572"/>
      <c r="AE454" s="572"/>
      <c r="AF454" s="572"/>
      <c r="AG454" s="572"/>
      <c r="AH454" s="572"/>
      <c r="AI454" s="572"/>
      <c r="AJ454" s="572"/>
      <c r="AK454" s="572"/>
      <c r="AL454" s="572"/>
      <c r="AM454" s="572"/>
      <c r="AN454" s="581"/>
      <c r="AO454" s="181"/>
      <c r="AP454" s="87" t="s">
        <v>859</v>
      </c>
      <c r="AT454" s="559" t="str">
        <f t="shared" ca="1" si="81"/>
        <v>O</v>
      </c>
      <c r="AU454" s="559">
        <f t="shared" si="82"/>
        <v>444</v>
      </c>
      <c r="AV454" s="285" t="str">
        <f t="shared" ca="1" si="79"/>
        <v>O444</v>
      </c>
      <c r="AW454" s="285">
        <f t="shared" si="77"/>
        <v>8</v>
      </c>
      <c r="AX454" s="285" t="str">
        <f t="shared" ca="1" si="78"/>
        <v>8. Ownership - Operating Costs</v>
      </c>
      <c r="AY454" s="293" t="s">
        <v>1626</v>
      </c>
      <c r="AZ454" s="285" t="s">
        <v>1655</v>
      </c>
      <c r="BA454" s="285">
        <f>$O$8</f>
        <v>2034</v>
      </c>
      <c r="BB454" s="285" t="str">
        <f t="shared" ca="1" si="80"/>
        <v>8_O444_Environmental_monitoring_2034</v>
      </c>
      <c r="BC454" s="285" t="s">
        <v>574</v>
      </c>
      <c r="BD454" s="285"/>
      <c r="BE454" s="293" t="str">
        <f t="shared" si="70"/>
        <v>&gt;=0</v>
      </c>
      <c r="BF454" s="293" t="s">
        <v>84</v>
      </c>
      <c r="BG454" s="293" t="s">
        <v>84</v>
      </c>
      <c r="BH454" s="293"/>
      <c r="BI454" s="293"/>
      <c r="BJ454" s="293"/>
      <c r="BK454" s="293"/>
    </row>
    <row r="455" spans="1:63" ht="13.5" hidden="1" thickBot="1">
      <c r="A455" s="130"/>
      <c r="B455" s="189"/>
      <c r="C455" s="254"/>
      <c r="D455" s="761"/>
      <c r="E455" s="571"/>
      <c r="F455" s="571"/>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2"/>
      <c r="AE455" s="572"/>
      <c r="AF455" s="572"/>
      <c r="AG455" s="572"/>
      <c r="AH455" s="572"/>
      <c r="AI455" s="572"/>
      <c r="AJ455" s="572"/>
      <c r="AK455" s="572"/>
      <c r="AL455" s="572"/>
      <c r="AM455" s="572"/>
      <c r="AN455" s="581"/>
      <c r="AO455" s="181"/>
      <c r="AP455" s="87" t="s">
        <v>859</v>
      </c>
      <c r="AT455" s="559" t="str">
        <f t="shared" ca="1" si="81"/>
        <v>P</v>
      </c>
      <c r="AU455" s="559">
        <f t="shared" si="82"/>
        <v>444</v>
      </c>
      <c r="AV455" s="285" t="str">
        <f t="shared" ca="1" si="79"/>
        <v>P444</v>
      </c>
      <c r="AW455" s="285">
        <f t="shared" si="77"/>
        <v>8</v>
      </c>
      <c r="AX455" s="285" t="str">
        <f t="shared" ca="1" si="78"/>
        <v>8. Ownership - Operating Costs</v>
      </c>
      <c r="AY455" s="293" t="s">
        <v>1626</v>
      </c>
      <c r="AZ455" s="285" t="s">
        <v>1655</v>
      </c>
      <c r="BA455" s="285">
        <f>$P$8</f>
        <v>2035</v>
      </c>
      <c r="BB455" s="285" t="str">
        <f t="shared" ca="1" si="80"/>
        <v>8_P444_Environmental_monitoring_2035</v>
      </c>
      <c r="BC455" s="285" t="s">
        <v>574</v>
      </c>
      <c r="BD455" s="285"/>
      <c r="BE455" s="293" t="str">
        <f t="shared" si="70"/>
        <v>&gt;=0</v>
      </c>
      <c r="BF455" s="293" t="s">
        <v>84</v>
      </c>
      <c r="BG455" s="293" t="s">
        <v>84</v>
      </c>
      <c r="BH455" s="293"/>
      <c r="BI455" s="293"/>
      <c r="BJ455" s="293"/>
      <c r="BK455" s="293"/>
    </row>
    <row r="456" spans="1:63" ht="13.5" hidden="1" thickBot="1">
      <c r="A456" s="130"/>
      <c r="B456" s="189"/>
      <c r="C456" s="254"/>
      <c r="D456" s="761"/>
      <c r="E456" s="571"/>
      <c r="F456" s="571"/>
      <c r="G456" s="571"/>
      <c r="H456" s="571"/>
      <c r="I456" s="571"/>
      <c r="J456" s="571"/>
      <c r="K456" s="571"/>
      <c r="L456" s="571"/>
      <c r="M456" s="571"/>
      <c r="N456" s="571"/>
      <c r="O456" s="571"/>
      <c r="P456" s="571"/>
      <c r="Q456" s="571"/>
      <c r="R456" s="571"/>
      <c r="S456" s="571"/>
      <c r="T456" s="571"/>
      <c r="U456" s="571"/>
      <c r="V456" s="571"/>
      <c r="W456" s="571"/>
      <c r="X456" s="571"/>
      <c r="Y456" s="571"/>
      <c r="Z456" s="571"/>
      <c r="AA456" s="571"/>
      <c r="AB456" s="571"/>
      <c r="AC456" s="571"/>
      <c r="AD456" s="572"/>
      <c r="AE456" s="572"/>
      <c r="AF456" s="572"/>
      <c r="AG456" s="572"/>
      <c r="AH456" s="572"/>
      <c r="AI456" s="572"/>
      <c r="AJ456" s="572"/>
      <c r="AK456" s="572"/>
      <c r="AL456" s="572"/>
      <c r="AM456" s="572"/>
      <c r="AN456" s="581"/>
      <c r="AO456" s="181"/>
      <c r="AP456" s="87" t="s">
        <v>859</v>
      </c>
      <c r="AT456" s="559" t="str">
        <f t="shared" ca="1" si="81"/>
        <v>Q</v>
      </c>
      <c r="AU456" s="559">
        <f t="shared" si="82"/>
        <v>444</v>
      </c>
      <c r="AV456" s="285" t="str">
        <f t="shared" ca="1" si="79"/>
        <v>Q444</v>
      </c>
      <c r="AW456" s="285">
        <f t="shared" si="77"/>
        <v>8</v>
      </c>
      <c r="AX456" s="285" t="str">
        <f t="shared" ca="1" si="78"/>
        <v>8. Ownership - Operating Costs</v>
      </c>
      <c r="AY456" s="293" t="s">
        <v>1626</v>
      </c>
      <c r="AZ456" s="285" t="s">
        <v>1655</v>
      </c>
      <c r="BA456" s="285">
        <f>$Q$8</f>
        <v>2036</v>
      </c>
      <c r="BB456" s="285" t="str">
        <f t="shared" ca="1" si="80"/>
        <v>8_Q444_Environmental_monitoring_2036</v>
      </c>
      <c r="BC456" s="285" t="s">
        <v>574</v>
      </c>
      <c r="BD456" s="285"/>
      <c r="BE456" s="293" t="str">
        <f t="shared" ref="BE456:BE519" si="83">"&gt;=0"</f>
        <v>&gt;=0</v>
      </c>
      <c r="BF456" s="293" t="s">
        <v>84</v>
      </c>
      <c r="BG456" s="293" t="s">
        <v>84</v>
      </c>
      <c r="BH456" s="293"/>
      <c r="BI456" s="293"/>
      <c r="BJ456" s="293"/>
      <c r="BK456" s="293"/>
    </row>
    <row r="457" spans="1:63" ht="13.5" hidden="1" thickBot="1">
      <c r="A457" s="130"/>
      <c r="B457" s="189"/>
      <c r="C457" s="254"/>
      <c r="D457" s="761"/>
      <c r="E457" s="571"/>
      <c r="F457" s="571"/>
      <c r="G457" s="571"/>
      <c r="H457" s="571"/>
      <c r="I457" s="571"/>
      <c r="J457" s="571"/>
      <c r="K457" s="571"/>
      <c r="L457" s="571"/>
      <c r="M457" s="571"/>
      <c r="N457" s="571"/>
      <c r="O457" s="571"/>
      <c r="P457" s="571"/>
      <c r="Q457" s="571"/>
      <c r="R457" s="571"/>
      <c r="S457" s="571"/>
      <c r="T457" s="571"/>
      <c r="U457" s="571"/>
      <c r="V457" s="571"/>
      <c r="W457" s="571"/>
      <c r="X457" s="571"/>
      <c r="Y457" s="571"/>
      <c r="Z457" s="571"/>
      <c r="AA457" s="571"/>
      <c r="AB457" s="571"/>
      <c r="AC457" s="571"/>
      <c r="AD457" s="572"/>
      <c r="AE457" s="572"/>
      <c r="AF457" s="572"/>
      <c r="AG457" s="572"/>
      <c r="AH457" s="572"/>
      <c r="AI457" s="572"/>
      <c r="AJ457" s="572"/>
      <c r="AK457" s="572"/>
      <c r="AL457" s="572"/>
      <c r="AM457" s="572"/>
      <c r="AN457" s="581"/>
      <c r="AO457" s="181"/>
      <c r="AP457" s="87" t="s">
        <v>859</v>
      </c>
      <c r="AT457" s="559" t="str">
        <f t="shared" ca="1" si="81"/>
        <v>R</v>
      </c>
      <c r="AU457" s="559">
        <f t="shared" si="82"/>
        <v>444</v>
      </c>
      <c r="AV457" s="285" t="str">
        <f t="shared" ca="1" si="79"/>
        <v>R444</v>
      </c>
      <c r="AW457" s="285">
        <f t="shared" si="77"/>
        <v>8</v>
      </c>
      <c r="AX457" s="285" t="str">
        <f t="shared" ca="1" si="78"/>
        <v>8. Ownership - Operating Costs</v>
      </c>
      <c r="AY457" s="293" t="s">
        <v>1626</v>
      </c>
      <c r="AZ457" s="285" t="s">
        <v>1655</v>
      </c>
      <c r="BA457" s="285">
        <f>$R$8</f>
        <v>2037</v>
      </c>
      <c r="BB457" s="285" t="str">
        <f t="shared" ca="1" si="80"/>
        <v>8_R444_Environmental_monitoring_2037</v>
      </c>
      <c r="BC457" s="285" t="s">
        <v>574</v>
      </c>
      <c r="BD457" s="285"/>
      <c r="BE457" s="293" t="str">
        <f t="shared" si="83"/>
        <v>&gt;=0</v>
      </c>
      <c r="BF457" s="293" t="s">
        <v>84</v>
      </c>
      <c r="BG457" s="293" t="s">
        <v>84</v>
      </c>
      <c r="BH457" s="293"/>
      <c r="BI457" s="293"/>
      <c r="BJ457" s="293"/>
      <c r="BK457" s="293"/>
    </row>
    <row r="458" spans="1:63" ht="13.5" hidden="1" thickBot="1">
      <c r="A458" s="130"/>
      <c r="B458" s="189"/>
      <c r="C458" s="254"/>
      <c r="D458" s="76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1"/>
      <c r="AD458" s="572"/>
      <c r="AE458" s="572"/>
      <c r="AF458" s="572"/>
      <c r="AG458" s="572"/>
      <c r="AH458" s="572"/>
      <c r="AI458" s="572"/>
      <c r="AJ458" s="572"/>
      <c r="AK458" s="572"/>
      <c r="AL458" s="572"/>
      <c r="AM458" s="572"/>
      <c r="AN458" s="581"/>
      <c r="AO458" s="181"/>
      <c r="AP458" s="87" t="s">
        <v>859</v>
      </c>
      <c r="AT458" s="559" t="str">
        <f t="shared" ca="1" si="81"/>
        <v>S</v>
      </c>
      <c r="AU458" s="559">
        <f t="shared" si="82"/>
        <v>444</v>
      </c>
      <c r="AV458" s="285" t="str">
        <f t="shared" ca="1" si="79"/>
        <v>S444</v>
      </c>
      <c r="AW458" s="285">
        <f t="shared" si="77"/>
        <v>8</v>
      </c>
      <c r="AX458" s="285" t="str">
        <f t="shared" ca="1" si="78"/>
        <v>8. Ownership - Operating Costs</v>
      </c>
      <c r="AY458" s="293" t="s">
        <v>1626</v>
      </c>
      <c r="AZ458" s="285" t="s">
        <v>1655</v>
      </c>
      <c r="BA458" s="285">
        <f>$S$8</f>
        <v>2038</v>
      </c>
      <c r="BB458" s="285" t="str">
        <f t="shared" ca="1" si="80"/>
        <v>8_S444_Environmental_monitoring_2038</v>
      </c>
      <c r="BC458" s="285" t="s">
        <v>574</v>
      </c>
      <c r="BD458" s="285"/>
      <c r="BE458" s="293" t="str">
        <f t="shared" si="83"/>
        <v>&gt;=0</v>
      </c>
      <c r="BF458" s="293" t="s">
        <v>84</v>
      </c>
      <c r="BG458" s="293" t="s">
        <v>84</v>
      </c>
      <c r="BH458" s="293"/>
      <c r="BI458" s="293"/>
      <c r="BJ458" s="293"/>
      <c r="BK458" s="293"/>
    </row>
    <row r="459" spans="1:63" ht="13.5" hidden="1" thickBot="1">
      <c r="A459" s="130"/>
      <c r="B459" s="189"/>
      <c r="C459" s="254"/>
      <c r="D459" s="761"/>
      <c r="E459" s="571"/>
      <c r="F459" s="571"/>
      <c r="G459" s="571"/>
      <c r="H459" s="571"/>
      <c r="I459" s="571"/>
      <c r="J459" s="571"/>
      <c r="K459" s="571"/>
      <c r="L459" s="571"/>
      <c r="M459" s="571"/>
      <c r="N459" s="571"/>
      <c r="O459" s="571"/>
      <c r="P459" s="571"/>
      <c r="Q459" s="571"/>
      <c r="R459" s="571"/>
      <c r="S459" s="571"/>
      <c r="T459" s="571"/>
      <c r="U459" s="571"/>
      <c r="V459" s="571"/>
      <c r="W459" s="571"/>
      <c r="X459" s="571"/>
      <c r="Y459" s="571"/>
      <c r="Z459" s="571"/>
      <c r="AA459" s="571"/>
      <c r="AB459" s="571"/>
      <c r="AC459" s="571"/>
      <c r="AD459" s="572"/>
      <c r="AE459" s="572"/>
      <c r="AF459" s="572"/>
      <c r="AG459" s="572"/>
      <c r="AH459" s="572"/>
      <c r="AI459" s="572"/>
      <c r="AJ459" s="572"/>
      <c r="AK459" s="572"/>
      <c r="AL459" s="572"/>
      <c r="AM459" s="572"/>
      <c r="AN459" s="581"/>
      <c r="AO459" s="181"/>
      <c r="AP459" s="87" t="s">
        <v>859</v>
      </c>
      <c r="AT459" s="559" t="str">
        <f t="shared" ca="1" si="81"/>
        <v>T</v>
      </c>
      <c r="AU459" s="559">
        <f t="shared" si="82"/>
        <v>444</v>
      </c>
      <c r="AV459" s="285" t="str">
        <f t="shared" ca="1" si="79"/>
        <v>T444</v>
      </c>
      <c r="AW459" s="285">
        <f t="shared" si="77"/>
        <v>8</v>
      </c>
      <c r="AX459" s="285" t="str">
        <f t="shared" ca="1" si="78"/>
        <v>8. Ownership - Operating Costs</v>
      </c>
      <c r="AY459" s="293" t="s">
        <v>1626</v>
      </c>
      <c r="AZ459" s="285" t="s">
        <v>1655</v>
      </c>
      <c r="BA459" s="285">
        <f>$T$8</f>
        <v>2039</v>
      </c>
      <c r="BB459" s="285" t="str">
        <f t="shared" ca="1" si="80"/>
        <v>8_T444_Environmental_monitoring_2039</v>
      </c>
      <c r="BC459" s="285" t="s">
        <v>574</v>
      </c>
      <c r="BD459" s="285"/>
      <c r="BE459" s="293" t="str">
        <f t="shared" si="83"/>
        <v>&gt;=0</v>
      </c>
      <c r="BF459" s="293" t="s">
        <v>84</v>
      </c>
      <c r="BG459" s="293" t="s">
        <v>84</v>
      </c>
      <c r="BH459" s="293"/>
      <c r="BI459" s="293"/>
      <c r="BJ459" s="293"/>
      <c r="BK459" s="293"/>
    </row>
    <row r="460" spans="1:63" ht="13.5" hidden="1" thickBot="1">
      <c r="A460" s="130"/>
      <c r="B460" s="189"/>
      <c r="C460" s="254"/>
      <c r="D460" s="76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1"/>
      <c r="AD460" s="572"/>
      <c r="AE460" s="572"/>
      <c r="AF460" s="572"/>
      <c r="AG460" s="572"/>
      <c r="AH460" s="572"/>
      <c r="AI460" s="572"/>
      <c r="AJ460" s="572"/>
      <c r="AK460" s="572"/>
      <c r="AL460" s="572"/>
      <c r="AM460" s="572"/>
      <c r="AN460" s="581"/>
      <c r="AO460" s="181"/>
      <c r="AP460" s="87" t="s">
        <v>859</v>
      </c>
      <c r="AT460" s="559" t="str">
        <f t="shared" ca="1" si="81"/>
        <v>U</v>
      </c>
      <c r="AU460" s="559">
        <f t="shared" si="82"/>
        <v>444</v>
      </c>
      <c r="AV460" s="285" t="str">
        <f t="shared" ca="1" si="79"/>
        <v>U444</v>
      </c>
      <c r="AW460" s="285">
        <f t="shared" si="77"/>
        <v>8</v>
      </c>
      <c r="AX460" s="285" t="str">
        <f t="shared" ca="1" si="78"/>
        <v>8. Ownership - Operating Costs</v>
      </c>
      <c r="AY460" s="293" t="s">
        <v>1626</v>
      </c>
      <c r="AZ460" s="285" t="s">
        <v>1655</v>
      </c>
      <c r="BA460" s="285">
        <f>$U$8</f>
        <v>2040</v>
      </c>
      <c r="BB460" s="285" t="str">
        <f t="shared" ca="1" si="80"/>
        <v>8_U444_Environmental_monitoring_2040</v>
      </c>
      <c r="BC460" s="285" t="s">
        <v>574</v>
      </c>
      <c r="BD460" s="285"/>
      <c r="BE460" s="293" t="str">
        <f t="shared" si="83"/>
        <v>&gt;=0</v>
      </c>
      <c r="BF460" s="293" t="s">
        <v>84</v>
      </c>
      <c r="BG460" s="293" t="s">
        <v>84</v>
      </c>
      <c r="BH460" s="293"/>
      <c r="BI460" s="293"/>
      <c r="BJ460" s="293"/>
      <c r="BK460" s="293"/>
    </row>
    <row r="461" spans="1:63" ht="13.5" hidden="1" thickBot="1">
      <c r="A461" s="130"/>
      <c r="B461" s="189"/>
      <c r="C461" s="254"/>
      <c r="D461" s="76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2"/>
      <c r="AE461" s="572"/>
      <c r="AF461" s="572"/>
      <c r="AG461" s="572"/>
      <c r="AH461" s="572"/>
      <c r="AI461" s="572"/>
      <c r="AJ461" s="572"/>
      <c r="AK461" s="572"/>
      <c r="AL461" s="572"/>
      <c r="AM461" s="572"/>
      <c r="AN461" s="581"/>
      <c r="AO461" s="181"/>
      <c r="AP461" s="87" t="s">
        <v>859</v>
      </c>
      <c r="AT461" s="559" t="str">
        <f t="shared" ca="1" si="81"/>
        <v>V</v>
      </c>
      <c r="AU461" s="559">
        <f t="shared" si="82"/>
        <v>444</v>
      </c>
      <c r="AV461" s="285" t="str">
        <f t="shared" ca="1" si="79"/>
        <v>V444</v>
      </c>
      <c r="AW461" s="285">
        <f t="shared" si="77"/>
        <v>8</v>
      </c>
      <c r="AX461" s="285" t="str">
        <f t="shared" ca="1" si="78"/>
        <v>8. Ownership - Operating Costs</v>
      </c>
      <c r="AY461" s="293" t="s">
        <v>1626</v>
      </c>
      <c r="AZ461" s="285" t="s">
        <v>1655</v>
      </c>
      <c r="BA461" s="285">
        <f>$V$8</f>
        <v>2041</v>
      </c>
      <c r="BB461" s="285" t="str">
        <f t="shared" ca="1" si="80"/>
        <v>8_V444_Environmental_monitoring_2041</v>
      </c>
      <c r="BC461" s="285" t="s">
        <v>574</v>
      </c>
      <c r="BD461" s="285"/>
      <c r="BE461" s="293" t="str">
        <f t="shared" si="83"/>
        <v>&gt;=0</v>
      </c>
      <c r="BF461" s="293" t="s">
        <v>84</v>
      </c>
      <c r="BG461" s="293" t="s">
        <v>84</v>
      </c>
      <c r="BH461" s="293"/>
      <c r="BI461" s="293"/>
      <c r="BJ461" s="293"/>
      <c r="BK461" s="293"/>
    </row>
    <row r="462" spans="1:63" ht="13.5" hidden="1" thickBot="1">
      <c r="A462" s="130"/>
      <c r="B462" s="189"/>
      <c r="C462" s="254"/>
      <c r="D462" s="761"/>
      <c r="E462" s="571"/>
      <c r="F462" s="571"/>
      <c r="G462" s="571"/>
      <c r="H462" s="571"/>
      <c r="I462" s="571"/>
      <c r="J462" s="571"/>
      <c r="K462" s="571"/>
      <c r="L462" s="571"/>
      <c r="M462" s="571"/>
      <c r="N462" s="571"/>
      <c r="O462" s="571"/>
      <c r="P462" s="571"/>
      <c r="Q462" s="571"/>
      <c r="R462" s="571"/>
      <c r="S462" s="571"/>
      <c r="T462" s="571"/>
      <c r="U462" s="571"/>
      <c r="V462" s="571"/>
      <c r="W462" s="571"/>
      <c r="X462" s="571"/>
      <c r="Y462" s="571"/>
      <c r="Z462" s="571"/>
      <c r="AA462" s="571"/>
      <c r="AB462" s="571"/>
      <c r="AC462" s="571"/>
      <c r="AD462" s="572"/>
      <c r="AE462" s="572"/>
      <c r="AF462" s="572"/>
      <c r="AG462" s="572"/>
      <c r="AH462" s="572"/>
      <c r="AI462" s="572"/>
      <c r="AJ462" s="572"/>
      <c r="AK462" s="572"/>
      <c r="AL462" s="572"/>
      <c r="AM462" s="572"/>
      <c r="AN462" s="581"/>
      <c r="AO462" s="181"/>
      <c r="AP462" s="87" t="s">
        <v>859</v>
      </c>
      <c r="AT462" s="559" t="str">
        <f t="shared" ca="1" si="81"/>
        <v>W</v>
      </c>
      <c r="AU462" s="559">
        <f t="shared" si="82"/>
        <v>444</v>
      </c>
      <c r="AV462" s="285" t="str">
        <f t="shared" ca="1" si="79"/>
        <v>W444</v>
      </c>
      <c r="AW462" s="285">
        <f t="shared" si="77"/>
        <v>8</v>
      </c>
      <c r="AX462" s="285" t="str">
        <f t="shared" ca="1" si="78"/>
        <v>8. Ownership - Operating Costs</v>
      </c>
      <c r="AY462" s="293" t="s">
        <v>1626</v>
      </c>
      <c r="AZ462" s="285" t="s">
        <v>1655</v>
      </c>
      <c r="BA462" s="285">
        <f>$W$8</f>
        <v>2042</v>
      </c>
      <c r="BB462" s="285" t="str">
        <f t="shared" ca="1" si="80"/>
        <v>8_W444_Environmental_monitoring_2042</v>
      </c>
      <c r="BC462" s="285" t="s">
        <v>574</v>
      </c>
      <c r="BD462" s="285"/>
      <c r="BE462" s="293" t="str">
        <f t="shared" si="83"/>
        <v>&gt;=0</v>
      </c>
      <c r="BF462" s="293" t="s">
        <v>84</v>
      </c>
      <c r="BG462" s="293" t="s">
        <v>84</v>
      </c>
      <c r="BH462" s="293"/>
      <c r="BI462" s="293"/>
      <c r="BJ462" s="293"/>
      <c r="BK462" s="293"/>
    </row>
    <row r="463" spans="1:63" ht="13.5" hidden="1" thickBot="1">
      <c r="A463" s="130"/>
      <c r="B463" s="189"/>
      <c r="C463" s="254"/>
      <c r="D463" s="76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1"/>
      <c r="AD463" s="572"/>
      <c r="AE463" s="572"/>
      <c r="AF463" s="572"/>
      <c r="AG463" s="572"/>
      <c r="AH463" s="572"/>
      <c r="AI463" s="572"/>
      <c r="AJ463" s="572"/>
      <c r="AK463" s="572"/>
      <c r="AL463" s="572"/>
      <c r="AM463" s="572"/>
      <c r="AN463" s="581"/>
      <c r="AO463" s="181"/>
      <c r="AP463" s="87" t="s">
        <v>859</v>
      </c>
      <c r="AT463" s="559" t="str">
        <f t="shared" ca="1" si="81"/>
        <v>X</v>
      </c>
      <c r="AU463" s="559">
        <f t="shared" si="82"/>
        <v>444</v>
      </c>
      <c r="AV463" s="285" t="str">
        <f t="shared" ca="1" si="79"/>
        <v>X444</v>
      </c>
      <c r="AW463" s="285">
        <f t="shared" si="77"/>
        <v>8</v>
      </c>
      <c r="AX463" s="285" t="str">
        <f t="shared" ca="1" si="78"/>
        <v>8. Ownership - Operating Costs</v>
      </c>
      <c r="AY463" s="293" t="s">
        <v>1626</v>
      </c>
      <c r="AZ463" s="285" t="s">
        <v>1655</v>
      </c>
      <c r="BA463" s="285">
        <f>$X$8</f>
        <v>2043</v>
      </c>
      <c r="BB463" s="285" t="str">
        <f t="shared" ca="1" si="80"/>
        <v>8_X444_Environmental_monitoring_2043</v>
      </c>
      <c r="BC463" s="285" t="s">
        <v>574</v>
      </c>
      <c r="BD463" s="285"/>
      <c r="BE463" s="293" t="str">
        <f t="shared" si="83"/>
        <v>&gt;=0</v>
      </c>
      <c r="BF463" s="293" t="s">
        <v>84</v>
      </c>
      <c r="BG463" s="293" t="s">
        <v>84</v>
      </c>
      <c r="BH463" s="293"/>
      <c r="BI463" s="293"/>
      <c r="BJ463" s="293"/>
      <c r="BK463" s="293"/>
    </row>
    <row r="464" spans="1:63" ht="13.5" hidden="1" thickBot="1">
      <c r="A464" s="130"/>
      <c r="B464" s="189"/>
      <c r="C464" s="254"/>
      <c r="D464" s="76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c r="AA464" s="571"/>
      <c r="AB464" s="571"/>
      <c r="AC464" s="571"/>
      <c r="AD464" s="572"/>
      <c r="AE464" s="572"/>
      <c r="AF464" s="572"/>
      <c r="AG464" s="572"/>
      <c r="AH464" s="572"/>
      <c r="AI464" s="572"/>
      <c r="AJ464" s="572"/>
      <c r="AK464" s="572"/>
      <c r="AL464" s="572"/>
      <c r="AM464" s="572"/>
      <c r="AN464" s="581"/>
      <c r="AO464" s="181"/>
      <c r="AP464" s="87" t="s">
        <v>859</v>
      </c>
      <c r="AT464" s="559" t="str">
        <f t="shared" ca="1" si="81"/>
        <v>Y</v>
      </c>
      <c r="AU464" s="559">
        <f t="shared" si="82"/>
        <v>444</v>
      </c>
      <c r="AV464" s="285" t="str">
        <f t="shared" ca="1" si="79"/>
        <v>Y444</v>
      </c>
      <c r="AW464" s="285">
        <f t="shared" si="77"/>
        <v>8</v>
      </c>
      <c r="AX464" s="285" t="str">
        <f t="shared" ca="1" si="78"/>
        <v>8. Ownership - Operating Costs</v>
      </c>
      <c r="AY464" s="293" t="s">
        <v>1626</v>
      </c>
      <c r="AZ464" s="285" t="s">
        <v>1655</v>
      </c>
      <c r="BA464" s="285">
        <f>$Y$8</f>
        <v>2044</v>
      </c>
      <c r="BB464" s="285" t="str">
        <f t="shared" ca="1" si="80"/>
        <v>8_Y444_Environmental_monitoring_2044</v>
      </c>
      <c r="BC464" s="285" t="s">
        <v>574</v>
      </c>
      <c r="BD464" s="285"/>
      <c r="BE464" s="293" t="str">
        <f t="shared" si="83"/>
        <v>&gt;=0</v>
      </c>
      <c r="BF464" s="293" t="s">
        <v>84</v>
      </c>
      <c r="BG464" s="293" t="s">
        <v>84</v>
      </c>
      <c r="BH464" s="293"/>
      <c r="BI464" s="293"/>
      <c r="BJ464" s="293"/>
      <c r="BK464" s="293"/>
    </row>
    <row r="465" spans="1:63" ht="13.5" hidden="1" thickBot="1">
      <c r="A465" s="130"/>
      <c r="B465" s="189"/>
      <c r="C465" s="254"/>
      <c r="D465" s="76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2"/>
      <c r="AE465" s="572"/>
      <c r="AF465" s="572"/>
      <c r="AG465" s="572"/>
      <c r="AH465" s="572"/>
      <c r="AI465" s="572"/>
      <c r="AJ465" s="572"/>
      <c r="AK465" s="572"/>
      <c r="AL465" s="572"/>
      <c r="AM465" s="572"/>
      <c r="AN465" s="581"/>
      <c r="AO465" s="181"/>
      <c r="AP465" s="87" t="s">
        <v>859</v>
      </c>
      <c r="AT465" s="559" t="str">
        <f t="shared" ca="1" si="81"/>
        <v>Z</v>
      </c>
      <c r="AU465" s="559">
        <f t="shared" si="82"/>
        <v>444</v>
      </c>
      <c r="AV465" s="285" t="str">
        <f t="shared" ca="1" si="79"/>
        <v>Z444</v>
      </c>
      <c r="AW465" s="285">
        <f t="shared" si="77"/>
        <v>8</v>
      </c>
      <c r="AX465" s="285" t="str">
        <f t="shared" ca="1" si="78"/>
        <v>8. Ownership - Operating Costs</v>
      </c>
      <c r="AY465" s="293" t="s">
        <v>1626</v>
      </c>
      <c r="AZ465" s="285" t="s">
        <v>1655</v>
      </c>
      <c r="BA465" s="285">
        <f>$Z$8</f>
        <v>2045</v>
      </c>
      <c r="BB465" s="285" t="str">
        <f t="shared" ca="1" si="80"/>
        <v>8_Z444_Environmental_monitoring_2045</v>
      </c>
      <c r="BC465" s="285" t="s">
        <v>574</v>
      </c>
      <c r="BD465" s="285"/>
      <c r="BE465" s="293" t="str">
        <f t="shared" si="83"/>
        <v>&gt;=0</v>
      </c>
      <c r="BF465" s="293" t="s">
        <v>84</v>
      </c>
      <c r="BG465" s="293" t="s">
        <v>84</v>
      </c>
      <c r="BH465" s="293"/>
      <c r="BI465" s="293"/>
      <c r="BJ465" s="293"/>
      <c r="BK465" s="293"/>
    </row>
    <row r="466" spans="1:63" ht="13.5" hidden="1" thickBot="1">
      <c r="A466" s="130"/>
      <c r="B466" s="189"/>
      <c r="C466" s="254"/>
      <c r="D466" s="761"/>
      <c r="E466" s="571"/>
      <c r="F466" s="571"/>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1"/>
      <c r="AD466" s="572"/>
      <c r="AE466" s="572"/>
      <c r="AF466" s="572"/>
      <c r="AG466" s="572"/>
      <c r="AH466" s="572"/>
      <c r="AI466" s="572"/>
      <c r="AJ466" s="572"/>
      <c r="AK466" s="572"/>
      <c r="AL466" s="572"/>
      <c r="AM466" s="572"/>
      <c r="AN466" s="581"/>
      <c r="AO466" s="181"/>
      <c r="AP466" s="87" t="s">
        <v>859</v>
      </c>
      <c r="AT466" s="559" t="str">
        <f t="shared" ca="1" si="81"/>
        <v>AA</v>
      </c>
      <c r="AU466" s="559">
        <f t="shared" si="82"/>
        <v>444</v>
      </c>
      <c r="AV466" s="285" t="str">
        <f t="shared" ca="1" si="79"/>
        <v>AA444</v>
      </c>
      <c r="AW466" s="285">
        <f t="shared" si="77"/>
        <v>8</v>
      </c>
      <c r="AX466" s="285" t="str">
        <f t="shared" ca="1" si="78"/>
        <v>8. Ownership - Operating Costs</v>
      </c>
      <c r="AY466" s="293" t="s">
        <v>1626</v>
      </c>
      <c r="AZ466" s="285" t="s">
        <v>1655</v>
      </c>
      <c r="BA466" s="285">
        <f>$AA$8</f>
        <v>2046</v>
      </c>
      <c r="BB466" s="285" t="str">
        <f t="shared" ca="1" si="80"/>
        <v>8_AA444_Environmental_monitoring_2046</v>
      </c>
      <c r="BC466" s="285" t="s">
        <v>574</v>
      </c>
      <c r="BD466" s="285"/>
      <c r="BE466" s="293" t="str">
        <f t="shared" si="83"/>
        <v>&gt;=0</v>
      </c>
      <c r="BF466" s="293" t="s">
        <v>84</v>
      </c>
      <c r="BG466" s="293" t="s">
        <v>84</v>
      </c>
      <c r="BH466" s="293"/>
      <c r="BI466" s="293"/>
      <c r="BJ466" s="293"/>
      <c r="BK466" s="293"/>
    </row>
    <row r="467" spans="1:63" ht="13.5" hidden="1" thickBot="1">
      <c r="A467" s="130"/>
      <c r="B467" s="189"/>
      <c r="C467" s="254"/>
      <c r="D467" s="761"/>
      <c r="E467" s="571"/>
      <c r="F467" s="571"/>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1"/>
      <c r="AD467" s="572"/>
      <c r="AE467" s="572"/>
      <c r="AF467" s="572"/>
      <c r="AG467" s="572"/>
      <c r="AH467" s="572"/>
      <c r="AI467" s="572"/>
      <c r="AJ467" s="572"/>
      <c r="AK467" s="572"/>
      <c r="AL467" s="572"/>
      <c r="AM467" s="572"/>
      <c r="AN467" s="581"/>
      <c r="AO467" s="181"/>
      <c r="AP467" s="87" t="s">
        <v>859</v>
      </c>
      <c r="AT467" s="559" t="str">
        <f t="shared" ca="1" si="81"/>
        <v>AB</v>
      </c>
      <c r="AU467" s="559">
        <f t="shared" si="82"/>
        <v>444</v>
      </c>
      <c r="AV467" s="285" t="str">
        <f t="shared" ca="1" si="79"/>
        <v>AB444</v>
      </c>
      <c r="AW467" s="285">
        <f t="shared" si="77"/>
        <v>8</v>
      </c>
      <c r="AX467" s="285" t="str">
        <f t="shared" ca="1" si="78"/>
        <v>8. Ownership - Operating Costs</v>
      </c>
      <c r="AY467" s="293" t="s">
        <v>1626</v>
      </c>
      <c r="AZ467" s="285" t="s">
        <v>1655</v>
      </c>
      <c r="BA467" s="285">
        <f>$AB$8</f>
        <v>2047</v>
      </c>
      <c r="BB467" s="285" t="str">
        <f t="shared" ca="1" si="80"/>
        <v>8_AB444_Environmental_monitoring_2047</v>
      </c>
      <c r="BC467" s="285" t="s">
        <v>574</v>
      </c>
      <c r="BD467" s="285"/>
      <c r="BE467" s="293" t="str">
        <f t="shared" si="83"/>
        <v>&gt;=0</v>
      </c>
      <c r="BF467" s="293" t="s">
        <v>84</v>
      </c>
      <c r="BG467" s="293" t="s">
        <v>84</v>
      </c>
      <c r="BH467" s="293"/>
      <c r="BI467" s="293"/>
      <c r="BJ467" s="293"/>
      <c r="BK467" s="293"/>
    </row>
    <row r="468" spans="1:63" ht="13.5" hidden="1" thickBot="1">
      <c r="A468" s="130"/>
      <c r="B468" s="189"/>
      <c r="C468" s="254"/>
      <c r="D468" s="761"/>
      <c r="E468" s="571"/>
      <c r="F468" s="571"/>
      <c r="G468" s="571"/>
      <c r="H468" s="571"/>
      <c r="I468" s="571"/>
      <c r="J468" s="571"/>
      <c r="K468" s="571"/>
      <c r="L468" s="571"/>
      <c r="M468" s="571"/>
      <c r="N468" s="571"/>
      <c r="O468" s="571"/>
      <c r="P468" s="571"/>
      <c r="Q468" s="571"/>
      <c r="R468" s="571"/>
      <c r="S468" s="571"/>
      <c r="T468" s="571"/>
      <c r="U468" s="571"/>
      <c r="V468" s="571"/>
      <c r="W468" s="571"/>
      <c r="X468" s="571"/>
      <c r="Y468" s="571"/>
      <c r="Z468" s="571"/>
      <c r="AA468" s="571"/>
      <c r="AB468" s="571"/>
      <c r="AC468" s="571"/>
      <c r="AD468" s="572"/>
      <c r="AE468" s="572"/>
      <c r="AF468" s="572"/>
      <c r="AG468" s="572"/>
      <c r="AH468" s="572"/>
      <c r="AI468" s="572"/>
      <c r="AJ468" s="572"/>
      <c r="AK468" s="572"/>
      <c r="AL468" s="572"/>
      <c r="AM468" s="572"/>
      <c r="AN468" s="581"/>
      <c r="AO468" s="181"/>
      <c r="AP468" s="87" t="s">
        <v>859</v>
      </c>
      <c r="AT468" s="559" t="str">
        <f t="shared" ca="1" si="81"/>
        <v>AC</v>
      </c>
      <c r="AU468" s="559">
        <f t="shared" si="82"/>
        <v>444</v>
      </c>
      <c r="AV468" s="285" t="str">
        <f t="shared" ca="1" si="79"/>
        <v>AC444</v>
      </c>
      <c r="AW468" s="285">
        <f t="shared" si="77"/>
        <v>8</v>
      </c>
      <c r="AX468" s="285" t="str">
        <f t="shared" ca="1" si="78"/>
        <v>8. Ownership - Operating Costs</v>
      </c>
      <c r="AY468" s="293" t="s">
        <v>1626</v>
      </c>
      <c r="AZ468" s="285" t="s">
        <v>1655</v>
      </c>
      <c r="BA468" s="285">
        <f>$AC$8</f>
        <v>2048</v>
      </c>
      <c r="BB468" s="285" t="str">
        <f t="shared" ca="1" si="80"/>
        <v>8_AC444_Environmental_monitoring_2048</v>
      </c>
      <c r="BC468" s="285" t="s">
        <v>574</v>
      </c>
      <c r="BD468" s="285"/>
      <c r="BE468" s="293" t="str">
        <f t="shared" si="83"/>
        <v>&gt;=0</v>
      </c>
      <c r="BF468" s="293" t="s">
        <v>84</v>
      </c>
      <c r="BG468" s="293" t="s">
        <v>84</v>
      </c>
      <c r="BH468" s="293"/>
      <c r="BI468" s="293"/>
      <c r="BJ468" s="293"/>
      <c r="BK468" s="293"/>
    </row>
    <row r="469" spans="1:63" ht="13.5" hidden="1" thickBot="1">
      <c r="A469" s="130"/>
      <c r="B469" s="189"/>
      <c r="C469" s="254"/>
      <c r="D469" s="761"/>
      <c r="E469" s="571"/>
      <c r="F469" s="571"/>
      <c r="G469" s="571"/>
      <c r="H469" s="571"/>
      <c r="I469" s="571"/>
      <c r="J469" s="571"/>
      <c r="K469" s="571"/>
      <c r="L469" s="571"/>
      <c r="M469" s="571"/>
      <c r="N469" s="571"/>
      <c r="O469" s="571"/>
      <c r="P469" s="571"/>
      <c r="Q469" s="571"/>
      <c r="R469" s="571"/>
      <c r="S469" s="571"/>
      <c r="T469" s="571"/>
      <c r="U469" s="571"/>
      <c r="V469" s="571"/>
      <c r="W469" s="571"/>
      <c r="X469" s="571"/>
      <c r="Y469" s="571"/>
      <c r="Z469" s="571"/>
      <c r="AA469" s="571"/>
      <c r="AB469" s="571"/>
      <c r="AC469" s="571"/>
      <c r="AD469" s="572"/>
      <c r="AE469" s="572"/>
      <c r="AF469" s="572"/>
      <c r="AG469" s="572"/>
      <c r="AH469" s="572"/>
      <c r="AI469" s="572"/>
      <c r="AJ469" s="572"/>
      <c r="AK469" s="572"/>
      <c r="AL469" s="572"/>
      <c r="AM469" s="572"/>
      <c r="AN469" s="581"/>
      <c r="AO469" s="181"/>
      <c r="AP469" s="87" t="s">
        <v>859</v>
      </c>
      <c r="AT469" s="559" t="str">
        <f t="shared" ca="1" si="81"/>
        <v>AD</v>
      </c>
      <c r="AU469" s="559">
        <f t="shared" si="82"/>
        <v>444</v>
      </c>
      <c r="AV469" s="285" t="str">
        <f t="shared" ca="1" si="79"/>
        <v>AD444</v>
      </c>
      <c r="AW469" s="285">
        <f t="shared" si="77"/>
        <v>8</v>
      </c>
      <c r="AX469" s="285" t="str">
        <f t="shared" ca="1" si="78"/>
        <v>8. Ownership - Operating Costs</v>
      </c>
      <c r="AY469" s="293" t="s">
        <v>1626</v>
      </c>
      <c r="AZ469" s="285" t="s">
        <v>1655</v>
      </c>
      <c r="BA469" s="285">
        <f>$AD$8</f>
        <v>2049</v>
      </c>
      <c r="BB469" s="285" t="str">
        <f t="shared" ca="1" si="80"/>
        <v>8_AD444_Environmental_monitoring_2049</v>
      </c>
      <c r="BC469" s="285" t="s">
        <v>574</v>
      </c>
      <c r="BD469" s="285"/>
      <c r="BE469" s="293" t="str">
        <f t="shared" si="83"/>
        <v>&gt;=0</v>
      </c>
      <c r="BF469" s="293" t="s">
        <v>84</v>
      </c>
      <c r="BG469" s="293" t="s">
        <v>84</v>
      </c>
      <c r="BH469" s="293"/>
      <c r="BI469" s="293"/>
      <c r="BJ469" s="293"/>
      <c r="BK469" s="293"/>
    </row>
    <row r="470" spans="1:63" ht="13.5" hidden="1" thickBot="1">
      <c r="A470" s="130"/>
      <c r="B470" s="189"/>
      <c r="C470" s="254"/>
      <c r="D470" s="761"/>
      <c r="E470" s="571"/>
      <c r="F470" s="571"/>
      <c r="G470" s="571"/>
      <c r="H470" s="571"/>
      <c r="I470" s="571"/>
      <c r="J470" s="571"/>
      <c r="K470" s="571"/>
      <c r="L470" s="571"/>
      <c r="M470" s="571"/>
      <c r="N470" s="571"/>
      <c r="O470" s="571"/>
      <c r="P470" s="571"/>
      <c r="Q470" s="571"/>
      <c r="R470" s="571"/>
      <c r="S470" s="571"/>
      <c r="T470" s="571"/>
      <c r="U470" s="571"/>
      <c r="V470" s="571"/>
      <c r="W470" s="571"/>
      <c r="X470" s="571"/>
      <c r="Y470" s="571"/>
      <c r="Z470" s="571"/>
      <c r="AA470" s="571"/>
      <c r="AB470" s="571"/>
      <c r="AC470" s="571"/>
      <c r="AD470" s="572"/>
      <c r="AE470" s="572"/>
      <c r="AF470" s="572"/>
      <c r="AG470" s="572"/>
      <c r="AH470" s="572"/>
      <c r="AI470" s="572"/>
      <c r="AJ470" s="572"/>
      <c r="AK470" s="572"/>
      <c r="AL470" s="572"/>
      <c r="AM470" s="572"/>
      <c r="AN470" s="581"/>
      <c r="AO470" s="181"/>
      <c r="AP470" s="87" t="s">
        <v>859</v>
      </c>
      <c r="AT470" s="559" t="str">
        <f t="shared" ca="1" si="81"/>
        <v>AE</v>
      </c>
      <c r="AU470" s="559">
        <f t="shared" si="82"/>
        <v>444</v>
      </c>
      <c r="AV470" s="285" t="str">
        <f t="shared" ca="1" si="79"/>
        <v>AE444</v>
      </c>
      <c r="AW470" s="285">
        <f t="shared" si="77"/>
        <v>8</v>
      </c>
      <c r="AX470" s="285" t="str">
        <f t="shared" ca="1" si="78"/>
        <v>8. Ownership - Operating Costs</v>
      </c>
      <c r="AY470" s="293" t="s">
        <v>1626</v>
      </c>
      <c r="AZ470" s="285" t="s">
        <v>1655</v>
      </c>
      <c r="BA470" s="285">
        <f>$AE$8</f>
        <v>2050</v>
      </c>
      <c r="BB470" s="285" t="str">
        <f t="shared" ca="1" si="80"/>
        <v>8_AE444_Environmental_monitoring_2050</v>
      </c>
      <c r="BC470" s="285" t="s">
        <v>574</v>
      </c>
      <c r="BD470" s="285"/>
      <c r="BE470" s="293" t="str">
        <f t="shared" si="83"/>
        <v>&gt;=0</v>
      </c>
      <c r="BF470" s="293" t="s">
        <v>84</v>
      </c>
      <c r="BG470" s="293" t="s">
        <v>84</v>
      </c>
      <c r="BH470" s="293"/>
      <c r="BI470" s="293"/>
      <c r="BJ470" s="293"/>
      <c r="BK470" s="293"/>
    </row>
    <row r="471" spans="1:63" ht="13.5" hidden="1" thickBot="1">
      <c r="A471" s="130"/>
      <c r="B471" s="189"/>
      <c r="C471" s="254"/>
      <c r="D471" s="761"/>
      <c r="E471" s="571"/>
      <c r="F471" s="571"/>
      <c r="G471" s="571"/>
      <c r="H471" s="571"/>
      <c r="I471" s="571"/>
      <c r="J471" s="571"/>
      <c r="K471" s="571"/>
      <c r="L471" s="571"/>
      <c r="M471" s="571"/>
      <c r="N471" s="571"/>
      <c r="O471" s="571"/>
      <c r="P471" s="571"/>
      <c r="Q471" s="571"/>
      <c r="R471" s="571"/>
      <c r="S471" s="571"/>
      <c r="T471" s="571"/>
      <c r="U471" s="571"/>
      <c r="V471" s="571"/>
      <c r="W471" s="571"/>
      <c r="X471" s="571"/>
      <c r="Y471" s="571"/>
      <c r="Z471" s="571"/>
      <c r="AA471" s="571"/>
      <c r="AB471" s="571"/>
      <c r="AC471" s="571"/>
      <c r="AD471" s="572"/>
      <c r="AE471" s="572"/>
      <c r="AF471" s="572"/>
      <c r="AG471" s="572"/>
      <c r="AH471" s="572"/>
      <c r="AI471" s="572"/>
      <c r="AJ471" s="572"/>
      <c r="AK471" s="572"/>
      <c r="AL471" s="572"/>
      <c r="AM471" s="572"/>
      <c r="AN471" s="581"/>
      <c r="AO471" s="181"/>
      <c r="AP471" s="87" t="s">
        <v>859</v>
      </c>
      <c r="AT471" s="559" t="str">
        <f t="shared" ca="1" si="81"/>
        <v>AF</v>
      </c>
      <c r="AU471" s="559">
        <f t="shared" si="82"/>
        <v>444</v>
      </c>
      <c r="AV471" s="285" t="str">
        <f t="shared" ca="1" si="79"/>
        <v>AF444</v>
      </c>
      <c r="AW471" s="285">
        <f t="shared" si="77"/>
        <v>8</v>
      </c>
      <c r="AX471" s="285" t="str">
        <f t="shared" ca="1" si="78"/>
        <v>8. Ownership - Operating Costs</v>
      </c>
      <c r="AY471" s="293" t="s">
        <v>1626</v>
      </c>
      <c r="AZ471" s="285" t="s">
        <v>1655</v>
      </c>
      <c r="BA471" s="285">
        <f>$AF$8</f>
        <v>2051</v>
      </c>
      <c r="BB471" s="285" t="str">
        <f t="shared" ca="1" si="80"/>
        <v>8_AF444_Environmental_monitoring_2051</v>
      </c>
      <c r="BC471" s="285" t="s">
        <v>574</v>
      </c>
      <c r="BD471" s="285"/>
      <c r="BE471" s="293" t="str">
        <f t="shared" si="83"/>
        <v>&gt;=0</v>
      </c>
      <c r="BF471" s="293" t="s">
        <v>84</v>
      </c>
      <c r="BG471" s="293" t="s">
        <v>84</v>
      </c>
      <c r="BH471" s="293"/>
      <c r="BI471" s="293"/>
      <c r="BJ471" s="293"/>
      <c r="BK471" s="293"/>
    </row>
    <row r="472" spans="1:63" ht="13.5" hidden="1" thickBot="1">
      <c r="A472" s="130"/>
      <c r="B472" s="189"/>
      <c r="C472" s="254"/>
      <c r="D472" s="761"/>
      <c r="E472" s="571"/>
      <c r="F472" s="571"/>
      <c r="G472" s="571"/>
      <c r="H472" s="571"/>
      <c r="I472" s="571"/>
      <c r="J472" s="571"/>
      <c r="K472" s="571"/>
      <c r="L472" s="571"/>
      <c r="M472" s="571"/>
      <c r="N472" s="571"/>
      <c r="O472" s="571"/>
      <c r="P472" s="571"/>
      <c r="Q472" s="571"/>
      <c r="R472" s="571"/>
      <c r="S472" s="571"/>
      <c r="T472" s="571"/>
      <c r="U472" s="571"/>
      <c r="V472" s="571"/>
      <c r="W472" s="571"/>
      <c r="X472" s="571"/>
      <c r="Y472" s="571"/>
      <c r="Z472" s="571"/>
      <c r="AA472" s="571"/>
      <c r="AB472" s="571"/>
      <c r="AC472" s="571"/>
      <c r="AD472" s="572"/>
      <c r="AE472" s="572"/>
      <c r="AF472" s="572"/>
      <c r="AG472" s="572"/>
      <c r="AH472" s="572"/>
      <c r="AI472" s="572"/>
      <c r="AJ472" s="572"/>
      <c r="AK472" s="572"/>
      <c r="AL472" s="572"/>
      <c r="AM472" s="572"/>
      <c r="AN472" s="581"/>
      <c r="AO472" s="181"/>
      <c r="AP472" s="87" t="s">
        <v>859</v>
      </c>
      <c r="AT472" s="559" t="str">
        <f t="shared" ca="1" si="81"/>
        <v>AG</v>
      </c>
      <c r="AU472" s="559">
        <f t="shared" si="82"/>
        <v>444</v>
      </c>
      <c r="AV472" s="285" t="str">
        <f t="shared" ca="1" si="79"/>
        <v>AG444</v>
      </c>
      <c r="AW472" s="285">
        <f t="shared" si="77"/>
        <v>8</v>
      </c>
      <c r="AX472" s="285" t="str">
        <f t="shared" ca="1" si="78"/>
        <v>8. Ownership - Operating Costs</v>
      </c>
      <c r="AY472" s="293" t="s">
        <v>1626</v>
      </c>
      <c r="AZ472" s="285" t="s">
        <v>1655</v>
      </c>
      <c r="BA472" s="285">
        <f>$AG$8</f>
        <v>2052</v>
      </c>
      <c r="BB472" s="285" t="str">
        <f t="shared" ca="1" si="80"/>
        <v>8_AG444_Environmental_monitoring_2052</v>
      </c>
      <c r="BC472" s="285" t="s">
        <v>574</v>
      </c>
      <c r="BD472" s="285"/>
      <c r="BE472" s="293" t="str">
        <f t="shared" si="83"/>
        <v>&gt;=0</v>
      </c>
      <c r="BF472" s="293" t="s">
        <v>84</v>
      </c>
      <c r="BG472" s="293" t="s">
        <v>84</v>
      </c>
      <c r="BH472" s="293"/>
      <c r="BI472" s="293"/>
      <c r="BJ472" s="293"/>
      <c r="BK472" s="293"/>
    </row>
    <row r="473" spans="1:63" ht="13.5" hidden="1" thickBot="1">
      <c r="A473" s="130"/>
      <c r="B473" s="189"/>
      <c r="C473" s="254"/>
      <c r="D473" s="761"/>
      <c r="E473" s="571"/>
      <c r="F473" s="571"/>
      <c r="G473" s="571"/>
      <c r="H473" s="571"/>
      <c r="I473" s="571"/>
      <c r="J473" s="571"/>
      <c r="K473" s="571"/>
      <c r="L473" s="571"/>
      <c r="M473" s="571"/>
      <c r="N473" s="571"/>
      <c r="O473" s="571"/>
      <c r="P473" s="571"/>
      <c r="Q473" s="571"/>
      <c r="R473" s="571"/>
      <c r="S473" s="571"/>
      <c r="T473" s="571"/>
      <c r="U473" s="571"/>
      <c r="V473" s="571"/>
      <c r="W473" s="571"/>
      <c r="X473" s="571"/>
      <c r="Y473" s="571"/>
      <c r="Z473" s="571"/>
      <c r="AA473" s="571"/>
      <c r="AB473" s="571"/>
      <c r="AC473" s="571"/>
      <c r="AD473" s="572"/>
      <c r="AE473" s="572"/>
      <c r="AF473" s="572"/>
      <c r="AG473" s="572"/>
      <c r="AH473" s="572"/>
      <c r="AI473" s="572"/>
      <c r="AJ473" s="572"/>
      <c r="AK473" s="572"/>
      <c r="AL473" s="572"/>
      <c r="AM473" s="572"/>
      <c r="AN473" s="581"/>
      <c r="AO473" s="181"/>
      <c r="AP473" s="87" t="s">
        <v>859</v>
      </c>
      <c r="AT473" s="559" t="str">
        <f t="shared" ca="1" si="81"/>
        <v>AH</v>
      </c>
      <c r="AU473" s="559">
        <f t="shared" si="82"/>
        <v>444</v>
      </c>
      <c r="AV473" s="285" t="str">
        <f t="shared" ca="1" si="79"/>
        <v>AH444</v>
      </c>
      <c r="AW473" s="285">
        <f t="shared" si="77"/>
        <v>8</v>
      </c>
      <c r="AX473" s="285" t="str">
        <f t="shared" ca="1" si="78"/>
        <v>8. Ownership - Operating Costs</v>
      </c>
      <c r="AY473" s="293" t="s">
        <v>1626</v>
      </c>
      <c r="AZ473" s="285" t="s">
        <v>1655</v>
      </c>
      <c r="BA473" s="285">
        <f>$AH$8</f>
        <v>2053</v>
      </c>
      <c r="BB473" s="285" t="str">
        <f t="shared" ca="1" si="80"/>
        <v>8_AH444_Environmental_monitoring_2053</v>
      </c>
      <c r="BC473" s="285" t="s">
        <v>574</v>
      </c>
      <c r="BD473" s="285"/>
      <c r="BE473" s="293" t="str">
        <f t="shared" si="83"/>
        <v>&gt;=0</v>
      </c>
      <c r="BF473" s="293" t="s">
        <v>84</v>
      </c>
      <c r="BG473" s="293" t="s">
        <v>84</v>
      </c>
      <c r="BH473" s="293"/>
      <c r="BI473" s="293"/>
      <c r="BJ473" s="293"/>
      <c r="BK473" s="293"/>
    </row>
    <row r="474" spans="1:63" ht="13.5" hidden="1" thickBot="1">
      <c r="A474" s="130"/>
      <c r="B474" s="189"/>
      <c r="C474" s="254"/>
      <c r="D474" s="761"/>
      <c r="E474" s="571"/>
      <c r="F474" s="571"/>
      <c r="G474" s="571"/>
      <c r="H474" s="571"/>
      <c r="I474" s="571"/>
      <c r="J474" s="571"/>
      <c r="K474" s="571"/>
      <c r="L474" s="571"/>
      <c r="M474" s="571"/>
      <c r="N474" s="571"/>
      <c r="O474" s="571"/>
      <c r="P474" s="571"/>
      <c r="Q474" s="571"/>
      <c r="R474" s="571"/>
      <c r="S474" s="571"/>
      <c r="T474" s="571"/>
      <c r="U474" s="571"/>
      <c r="V474" s="571"/>
      <c r="W474" s="571"/>
      <c r="X474" s="571"/>
      <c r="Y474" s="571"/>
      <c r="Z474" s="571"/>
      <c r="AA474" s="571"/>
      <c r="AB474" s="571"/>
      <c r="AC474" s="571"/>
      <c r="AD474" s="572"/>
      <c r="AE474" s="572"/>
      <c r="AF474" s="572"/>
      <c r="AG474" s="572"/>
      <c r="AH474" s="572"/>
      <c r="AI474" s="572"/>
      <c r="AJ474" s="572"/>
      <c r="AK474" s="572"/>
      <c r="AL474" s="572"/>
      <c r="AM474" s="572"/>
      <c r="AN474" s="581"/>
      <c r="AO474" s="181"/>
      <c r="AP474" s="87" t="s">
        <v>859</v>
      </c>
      <c r="AT474" s="559" t="str">
        <f t="shared" ca="1" si="81"/>
        <v>AI</v>
      </c>
      <c r="AU474" s="559">
        <f t="shared" si="82"/>
        <v>444</v>
      </c>
      <c r="AV474" s="285" t="str">
        <f t="shared" ca="1" si="79"/>
        <v>AI444</v>
      </c>
      <c r="AW474" s="285">
        <f t="shared" si="77"/>
        <v>8</v>
      </c>
      <c r="AX474" s="285" t="str">
        <f t="shared" ca="1" si="78"/>
        <v>8. Ownership - Operating Costs</v>
      </c>
      <c r="AY474" s="293" t="s">
        <v>1626</v>
      </c>
      <c r="AZ474" s="285" t="s">
        <v>1655</v>
      </c>
      <c r="BA474" s="285">
        <f>$AI$8</f>
        <v>2054</v>
      </c>
      <c r="BB474" s="285" t="str">
        <f t="shared" ca="1" si="80"/>
        <v>8_AI444_Environmental_monitoring_2054</v>
      </c>
      <c r="BC474" s="285" t="s">
        <v>574</v>
      </c>
      <c r="BD474" s="285"/>
      <c r="BE474" s="293" t="str">
        <f t="shared" si="83"/>
        <v>&gt;=0</v>
      </c>
      <c r="BF474" s="293" t="s">
        <v>84</v>
      </c>
      <c r="BG474" s="293" t="s">
        <v>84</v>
      </c>
      <c r="BH474" s="293"/>
      <c r="BI474" s="293"/>
      <c r="BJ474" s="293"/>
      <c r="BK474" s="293"/>
    </row>
    <row r="475" spans="1:63" ht="13.5" hidden="1" thickBot="1">
      <c r="A475" s="130"/>
      <c r="B475" s="189"/>
      <c r="C475" s="254"/>
      <c r="D475" s="761"/>
      <c r="E475" s="571"/>
      <c r="F475" s="571"/>
      <c r="G475" s="571"/>
      <c r="H475" s="571"/>
      <c r="I475" s="571"/>
      <c r="J475" s="571"/>
      <c r="K475" s="571"/>
      <c r="L475" s="571"/>
      <c r="M475" s="571"/>
      <c r="N475" s="571"/>
      <c r="O475" s="571"/>
      <c r="P475" s="571"/>
      <c r="Q475" s="571"/>
      <c r="R475" s="571"/>
      <c r="S475" s="571"/>
      <c r="T475" s="571"/>
      <c r="U475" s="571"/>
      <c r="V475" s="571"/>
      <c r="W475" s="571"/>
      <c r="X475" s="571"/>
      <c r="Y475" s="571"/>
      <c r="Z475" s="571"/>
      <c r="AA475" s="571"/>
      <c r="AB475" s="571"/>
      <c r="AC475" s="571"/>
      <c r="AD475" s="572"/>
      <c r="AE475" s="572"/>
      <c r="AF475" s="572"/>
      <c r="AG475" s="572"/>
      <c r="AH475" s="572"/>
      <c r="AI475" s="572"/>
      <c r="AJ475" s="572"/>
      <c r="AK475" s="572"/>
      <c r="AL475" s="572"/>
      <c r="AM475" s="572"/>
      <c r="AN475" s="581"/>
      <c r="AO475" s="181"/>
      <c r="AP475" s="87" t="s">
        <v>859</v>
      </c>
      <c r="AT475" s="559" t="str">
        <f t="shared" ca="1" si="81"/>
        <v>AJ</v>
      </c>
      <c r="AU475" s="559">
        <f t="shared" si="82"/>
        <v>444</v>
      </c>
      <c r="AV475" s="285" t="str">
        <f t="shared" ca="1" si="79"/>
        <v>AJ444</v>
      </c>
      <c r="AW475" s="285">
        <f t="shared" si="77"/>
        <v>8</v>
      </c>
      <c r="AX475" s="285" t="str">
        <f t="shared" ca="1" si="78"/>
        <v>8. Ownership - Operating Costs</v>
      </c>
      <c r="AY475" s="293" t="s">
        <v>1626</v>
      </c>
      <c r="AZ475" s="285" t="s">
        <v>1655</v>
      </c>
      <c r="BA475" s="285">
        <f>$AJ$8</f>
        <v>2055</v>
      </c>
      <c r="BB475" s="285" t="str">
        <f t="shared" ca="1" si="80"/>
        <v>8_AJ444_Environmental_monitoring_2055</v>
      </c>
      <c r="BC475" s="285" t="s">
        <v>574</v>
      </c>
      <c r="BD475" s="285"/>
      <c r="BE475" s="293" t="str">
        <f t="shared" si="83"/>
        <v>&gt;=0</v>
      </c>
      <c r="BF475" s="293" t="s">
        <v>84</v>
      </c>
      <c r="BG475" s="293" t="s">
        <v>84</v>
      </c>
      <c r="BH475" s="293"/>
      <c r="BI475" s="293"/>
      <c r="BJ475" s="293"/>
      <c r="BK475" s="293"/>
    </row>
    <row r="476" spans="1:63" ht="13.5" hidden="1" thickBot="1">
      <c r="A476" s="130"/>
      <c r="B476" s="189"/>
      <c r="C476" s="254"/>
      <c r="D476" s="761"/>
      <c r="E476" s="571"/>
      <c r="F476" s="571"/>
      <c r="G476" s="571"/>
      <c r="H476" s="571"/>
      <c r="I476" s="571"/>
      <c r="J476" s="571"/>
      <c r="K476" s="571"/>
      <c r="L476" s="571"/>
      <c r="M476" s="571"/>
      <c r="N476" s="571"/>
      <c r="O476" s="571"/>
      <c r="P476" s="571"/>
      <c r="Q476" s="571"/>
      <c r="R476" s="571"/>
      <c r="S476" s="571"/>
      <c r="T476" s="571"/>
      <c r="U476" s="571"/>
      <c r="V476" s="571"/>
      <c r="W476" s="571"/>
      <c r="X476" s="571"/>
      <c r="Y476" s="571"/>
      <c r="Z476" s="571"/>
      <c r="AA476" s="571"/>
      <c r="AB476" s="571"/>
      <c r="AC476" s="571"/>
      <c r="AD476" s="572"/>
      <c r="AE476" s="572"/>
      <c r="AF476" s="572"/>
      <c r="AG476" s="572"/>
      <c r="AH476" s="572"/>
      <c r="AI476" s="572"/>
      <c r="AJ476" s="572"/>
      <c r="AK476" s="572"/>
      <c r="AL476" s="572"/>
      <c r="AM476" s="572"/>
      <c r="AN476" s="581"/>
      <c r="AO476" s="181"/>
      <c r="AP476" s="87" t="s">
        <v>859</v>
      </c>
      <c r="AT476" s="559" t="str">
        <f t="shared" ca="1" si="81"/>
        <v>AK</v>
      </c>
      <c r="AU476" s="559">
        <f t="shared" si="82"/>
        <v>444</v>
      </c>
      <c r="AV476" s="285" t="str">
        <f t="shared" ca="1" si="79"/>
        <v>AK444</v>
      </c>
      <c r="AW476" s="285">
        <f t="shared" si="77"/>
        <v>8</v>
      </c>
      <c r="AX476" s="285" t="str">
        <f t="shared" ca="1" si="78"/>
        <v>8. Ownership - Operating Costs</v>
      </c>
      <c r="AY476" s="293" t="s">
        <v>1626</v>
      </c>
      <c r="AZ476" s="285" t="s">
        <v>1655</v>
      </c>
      <c r="BA476" s="285">
        <f>$AK$8</f>
        <v>2056</v>
      </c>
      <c r="BB476" s="285" t="str">
        <f t="shared" ca="1" si="80"/>
        <v>8_AK444_Environmental_monitoring_2056</v>
      </c>
      <c r="BC476" s="285" t="s">
        <v>574</v>
      </c>
      <c r="BD476" s="285"/>
      <c r="BE476" s="293" t="str">
        <f t="shared" si="83"/>
        <v>&gt;=0</v>
      </c>
      <c r="BF476" s="293" t="s">
        <v>84</v>
      </c>
      <c r="BG476" s="293" t="s">
        <v>84</v>
      </c>
      <c r="BH476" s="293"/>
      <c r="BI476" s="293"/>
      <c r="BJ476" s="293"/>
      <c r="BK476" s="293"/>
    </row>
    <row r="477" spans="1:63" ht="13.5" hidden="1" thickBot="1">
      <c r="A477" s="130"/>
      <c r="B477" s="189"/>
      <c r="C477" s="254"/>
      <c r="D477" s="76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c r="AA477" s="571"/>
      <c r="AB477" s="571"/>
      <c r="AC477" s="571"/>
      <c r="AD477" s="572"/>
      <c r="AE477" s="572"/>
      <c r="AF477" s="572"/>
      <c r="AG477" s="572"/>
      <c r="AH477" s="572"/>
      <c r="AI477" s="572"/>
      <c r="AJ477" s="572"/>
      <c r="AK477" s="572"/>
      <c r="AL477" s="572"/>
      <c r="AM477" s="572"/>
      <c r="AN477" s="581"/>
      <c r="AO477" s="181"/>
      <c r="AP477" s="87" t="s">
        <v>859</v>
      </c>
      <c r="AT477" s="559" t="str">
        <f t="shared" ca="1" si="81"/>
        <v>AL</v>
      </c>
      <c r="AU477" s="559">
        <f t="shared" si="82"/>
        <v>444</v>
      </c>
      <c r="AV477" s="285" t="str">
        <f t="shared" ca="1" si="79"/>
        <v>AL444</v>
      </c>
      <c r="AW477" s="285">
        <f t="shared" si="77"/>
        <v>8</v>
      </c>
      <c r="AX477" s="285" t="str">
        <f t="shared" ca="1" si="78"/>
        <v>8. Ownership - Operating Costs</v>
      </c>
      <c r="AY477" s="293" t="s">
        <v>1626</v>
      </c>
      <c r="AZ477" s="285" t="s">
        <v>1655</v>
      </c>
      <c r="BA477" s="285">
        <f>$AL$8</f>
        <v>2057</v>
      </c>
      <c r="BB477" s="285" t="str">
        <f t="shared" ca="1" si="80"/>
        <v>8_AL444_Environmental_monitoring_2057</v>
      </c>
      <c r="BC477" s="285" t="s">
        <v>574</v>
      </c>
      <c r="BD477" s="285"/>
      <c r="BE477" s="293" t="str">
        <f t="shared" si="83"/>
        <v>&gt;=0</v>
      </c>
      <c r="BF477" s="293" t="s">
        <v>84</v>
      </c>
      <c r="BG477" s="293" t="s">
        <v>84</v>
      </c>
      <c r="BH477" s="293"/>
      <c r="BI477" s="293"/>
      <c r="BJ477" s="293"/>
      <c r="BK477" s="293"/>
    </row>
    <row r="478" spans="1:63" ht="13.5" hidden="1" thickBot="1">
      <c r="A478" s="130"/>
      <c r="B478" s="189"/>
      <c r="C478" s="254"/>
      <c r="D478" s="76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c r="AA478" s="571"/>
      <c r="AB478" s="571"/>
      <c r="AC478" s="571"/>
      <c r="AD478" s="572"/>
      <c r="AE478" s="572"/>
      <c r="AF478" s="572"/>
      <c r="AG478" s="572"/>
      <c r="AH478" s="572"/>
      <c r="AI478" s="572"/>
      <c r="AJ478" s="572"/>
      <c r="AK478" s="572"/>
      <c r="AL478" s="572"/>
      <c r="AM478" s="572"/>
      <c r="AN478" s="581"/>
      <c r="AO478" s="181"/>
      <c r="AP478" s="87" t="s">
        <v>859</v>
      </c>
      <c r="AT478" s="559" t="str">
        <f t="shared" ca="1" si="81"/>
        <v>AM</v>
      </c>
      <c r="AU478" s="559">
        <f t="shared" si="82"/>
        <v>444</v>
      </c>
      <c r="AV478" s="285" t="str">
        <f t="shared" ca="1" si="79"/>
        <v>AM444</v>
      </c>
      <c r="AW478" s="285">
        <f t="shared" si="77"/>
        <v>8</v>
      </c>
      <c r="AX478" s="285" t="str">
        <f t="shared" ca="1" si="78"/>
        <v>8. Ownership - Operating Costs</v>
      </c>
      <c r="AY478" s="293" t="s">
        <v>1626</v>
      </c>
      <c r="AZ478" s="285" t="s">
        <v>1655</v>
      </c>
      <c r="BA478" s="285">
        <f>$AM$8</f>
        <v>2058</v>
      </c>
      <c r="BB478" s="285" t="str">
        <f t="shared" ca="1" si="80"/>
        <v>8_AM444_Environmental_monitoring_2058</v>
      </c>
      <c r="BC478" s="285" t="s">
        <v>574</v>
      </c>
      <c r="BD478" s="285"/>
      <c r="BE478" s="293" t="str">
        <f t="shared" si="83"/>
        <v>&gt;=0</v>
      </c>
      <c r="BF478" s="293" t="s">
        <v>84</v>
      </c>
      <c r="BG478" s="293" t="s">
        <v>84</v>
      </c>
      <c r="BH478" s="293"/>
      <c r="BI478" s="293"/>
      <c r="BJ478" s="293"/>
      <c r="BK478" s="293"/>
    </row>
    <row r="479" spans="1:63" ht="13.5" hidden="1" thickBot="1">
      <c r="A479" s="130"/>
      <c r="B479" s="189"/>
      <c r="C479" s="254"/>
      <c r="D479" s="76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c r="AA479" s="571"/>
      <c r="AB479" s="571"/>
      <c r="AC479" s="571"/>
      <c r="AD479" s="572"/>
      <c r="AE479" s="572"/>
      <c r="AF479" s="572"/>
      <c r="AG479" s="572"/>
      <c r="AH479" s="572"/>
      <c r="AI479" s="572"/>
      <c r="AJ479" s="572"/>
      <c r="AK479" s="572"/>
      <c r="AL479" s="572"/>
      <c r="AM479" s="572"/>
      <c r="AN479" s="581"/>
      <c r="AO479" s="181"/>
      <c r="AP479" s="574" t="s">
        <v>859</v>
      </c>
      <c r="AQ479" s="574"/>
      <c r="AR479" s="574"/>
      <c r="AS479" s="574"/>
      <c r="AT479" s="575" t="str">
        <f t="shared" ca="1" si="81"/>
        <v>AN</v>
      </c>
      <c r="AU479" s="575">
        <f t="shared" si="82"/>
        <v>444</v>
      </c>
      <c r="AV479" s="484" t="str">
        <f t="shared" ca="1" si="79"/>
        <v>AN444</v>
      </c>
      <c r="AW479" s="484">
        <f t="shared" si="77"/>
        <v>8</v>
      </c>
      <c r="AX479" s="484" t="str">
        <f t="shared" ca="1" si="78"/>
        <v>8. Ownership - Operating Costs</v>
      </c>
      <c r="AY479" s="492" t="s">
        <v>1626</v>
      </c>
      <c r="AZ479" s="484" t="s">
        <v>1655</v>
      </c>
      <c r="BA479" s="484" t="s">
        <v>1572</v>
      </c>
      <c r="BB479" s="484" t="str">
        <f t="shared" ca="1" si="80"/>
        <v>8_AN444_Environmental_monitoring_Additional_Info</v>
      </c>
      <c r="BC479" s="492" t="s">
        <v>255</v>
      </c>
      <c r="BD479" s="492">
        <v>100</v>
      </c>
      <c r="BE479" s="492"/>
      <c r="BF479" s="492" t="s">
        <v>84</v>
      </c>
      <c r="BG479" s="492" t="s">
        <v>84</v>
      </c>
      <c r="BH479" s="293"/>
      <c r="BI479" s="293"/>
      <c r="BJ479" s="293"/>
      <c r="BK479" s="293"/>
    </row>
    <row r="480" spans="1:63" ht="13.5" thickBot="1">
      <c r="A480" s="130">
        <f>+A444+1</f>
        <v>18</v>
      </c>
      <c r="B480" s="189"/>
      <c r="C480" s="254" t="s">
        <v>1656</v>
      </c>
      <c r="D480" s="761" t="s">
        <v>1569</v>
      </c>
      <c r="E480" s="544"/>
      <c r="F480" s="544"/>
      <c r="G480" s="544"/>
      <c r="H480" s="544"/>
      <c r="I480" s="544"/>
      <c r="J480" s="544"/>
      <c r="K480" s="544"/>
      <c r="L480" s="544"/>
      <c r="M480" s="544"/>
      <c r="N480" s="544"/>
      <c r="O480" s="544"/>
      <c r="P480" s="544"/>
      <c r="Q480" s="544"/>
      <c r="R480" s="544"/>
      <c r="S480" s="544"/>
      <c r="T480" s="544"/>
      <c r="U480" s="544"/>
      <c r="V480" s="544"/>
      <c r="W480" s="544"/>
      <c r="X480" s="544"/>
      <c r="Y480" s="544"/>
      <c r="Z480" s="544"/>
      <c r="AA480" s="544"/>
      <c r="AB480" s="544"/>
      <c r="AC480" s="544"/>
      <c r="AD480" s="545"/>
      <c r="AE480" s="545"/>
      <c r="AF480" s="545"/>
      <c r="AG480" s="545"/>
      <c r="AH480" s="545"/>
      <c r="AI480" s="545"/>
      <c r="AJ480" s="545"/>
      <c r="AK480" s="545"/>
      <c r="AL480" s="545"/>
      <c r="AM480" s="545"/>
      <c r="AN480" s="371"/>
      <c r="AO480" s="181"/>
      <c r="AR480" s="87" t="s">
        <v>40</v>
      </c>
      <c r="AS480" s="87" t="str">
        <f ca="1">SUBSTITUTE(CELL("address",E480),"$","")</f>
        <v>E480</v>
      </c>
      <c r="AT480" s="386" t="str">
        <f ca="1">CHAR(CODE(AS480))</f>
        <v>E</v>
      </c>
      <c r="AU480" s="386">
        <f>ROW(AS480)</f>
        <v>480</v>
      </c>
      <c r="AV480" s="285" t="str">
        <f ca="1">CONCATENATE(AT480&amp;AU480)</f>
        <v>E480</v>
      </c>
      <c r="AW480" s="285">
        <f t="shared" si="2"/>
        <v>8</v>
      </c>
      <c r="AX480" s="285" t="str">
        <f t="shared" ref="AX480:AX515" ca="1" si="84">MID(CELL("filename",AW480),FIND("]",CELL("filename",AW480))+1,256)</f>
        <v>8. Ownership - Operating Costs</v>
      </c>
      <c r="AY480" s="293" t="s">
        <v>1626</v>
      </c>
      <c r="AZ480" s="285" t="s">
        <v>1657</v>
      </c>
      <c r="BA480" s="285">
        <f>$E$8</f>
        <v>2024</v>
      </c>
      <c r="BB480" s="285" t="str">
        <f ca="1">AW480&amp;"_"&amp;AV480&amp;"_"&amp;AZ480&amp;"_"&amp;BA480</f>
        <v>8_E480_Outside_services_2024</v>
      </c>
      <c r="BC480" s="285" t="s">
        <v>574</v>
      </c>
      <c r="BD480" s="285"/>
      <c r="BE480" s="293" t="str">
        <f t="shared" si="83"/>
        <v>&gt;=0</v>
      </c>
      <c r="BF480" s="293" t="s">
        <v>84</v>
      </c>
      <c r="BG480" s="293" t="s">
        <v>84</v>
      </c>
      <c r="BH480" s="293"/>
      <c r="BI480" s="293"/>
      <c r="BJ480" s="293"/>
      <c r="BK480" s="293"/>
    </row>
    <row r="481" spans="1:63" ht="13.5" hidden="1" thickBot="1">
      <c r="A481" s="130"/>
      <c r="B481" s="189"/>
      <c r="C481" s="254"/>
      <c r="D481" s="76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c r="AA481" s="571"/>
      <c r="AB481" s="571"/>
      <c r="AC481" s="571"/>
      <c r="AD481" s="572"/>
      <c r="AE481" s="572"/>
      <c r="AF481" s="572"/>
      <c r="AG481" s="572"/>
      <c r="AH481" s="572"/>
      <c r="AI481" s="572"/>
      <c r="AJ481" s="572"/>
      <c r="AK481" s="572"/>
      <c r="AL481" s="572"/>
      <c r="AM481" s="572"/>
      <c r="AN481" s="581"/>
      <c r="AO481" s="181"/>
      <c r="AP481" s="87" t="s">
        <v>859</v>
      </c>
      <c r="AT481" s="559" t="str">
        <f ca="1">IF(AT480="Z","AA",IF(LEN(AT480)=1,CHAR(CODE(AT480)+1),IF(RIGHT(AT480,1)="Z",CHAR(CODE(LEFT(AT480,1))+1),LEFT(AT480,1))&amp;CHAR(65+MOD(CODE(RIGHT(AT480,1))+1-65,26))))</f>
        <v>F</v>
      </c>
      <c r="AU481" s="559">
        <f>AU480</f>
        <v>480</v>
      </c>
      <c r="AV481" s="285" t="str">
        <f t="shared" ref="AV481:AV515" ca="1" si="85">CONCATENATE(AT481&amp;AU481)</f>
        <v>F480</v>
      </c>
      <c r="AW481" s="285">
        <f t="shared" ref="AW481:AW515" si="86">$AW$5</f>
        <v>8</v>
      </c>
      <c r="AX481" s="285" t="str">
        <f t="shared" ca="1" si="84"/>
        <v>8. Ownership - Operating Costs</v>
      </c>
      <c r="AY481" s="293" t="s">
        <v>1626</v>
      </c>
      <c r="AZ481" s="285" t="s">
        <v>1657</v>
      </c>
      <c r="BA481" s="285">
        <f>$F$8</f>
        <v>2025</v>
      </c>
      <c r="BB481" s="285" t="str">
        <f t="shared" ref="BB481:BB515" ca="1" si="87">AW481&amp;"_"&amp;AV481&amp;"_"&amp;AZ481&amp;"_"&amp;BA481</f>
        <v>8_F480_Outside_services_2025</v>
      </c>
      <c r="BC481" s="285" t="s">
        <v>574</v>
      </c>
      <c r="BD481" s="285"/>
      <c r="BE481" s="293" t="str">
        <f t="shared" si="83"/>
        <v>&gt;=0</v>
      </c>
      <c r="BF481" s="293" t="s">
        <v>84</v>
      </c>
      <c r="BG481" s="293" t="s">
        <v>84</v>
      </c>
      <c r="BH481" s="293"/>
      <c r="BI481" s="293"/>
      <c r="BJ481" s="293"/>
      <c r="BK481" s="293"/>
    </row>
    <row r="482" spans="1:63" ht="13.5" hidden="1" thickBot="1">
      <c r="A482" s="130"/>
      <c r="B482" s="189"/>
      <c r="C482" s="254"/>
      <c r="D482" s="761"/>
      <c r="E482" s="571"/>
      <c r="F482" s="571"/>
      <c r="G482" s="571"/>
      <c r="H482" s="571"/>
      <c r="I482" s="571"/>
      <c r="J482" s="571"/>
      <c r="K482" s="571"/>
      <c r="L482" s="571"/>
      <c r="M482" s="571"/>
      <c r="N482" s="571"/>
      <c r="O482" s="571"/>
      <c r="P482" s="571"/>
      <c r="Q482" s="571"/>
      <c r="R482" s="571"/>
      <c r="S482" s="571"/>
      <c r="T482" s="571"/>
      <c r="U482" s="571"/>
      <c r="V482" s="571"/>
      <c r="W482" s="571"/>
      <c r="X482" s="571"/>
      <c r="Y482" s="571"/>
      <c r="Z482" s="571"/>
      <c r="AA482" s="571"/>
      <c r="AB482" s="571"/>
      <c r="AC482" s="571"/>
      <c r="AD482" s="572"/>
      <c r="AE482" s="572"/>
      <c r="AF482" s="572"/>
      <c r="AG482" s="572"/>
      <c r="AH482" s="572"/>
      <c r="AI482" s="572"/>
      <c r="AJ482" s="572"/>
      <c r="AK482" s="572"/>
      <c r="AL482" s="572"/>
      <c r="AM482" s="572"/>
      <c r="AN482" s="581"/>
      <c r="AO482" s="181"/>
      <c r="AP482" s="87" t="s">
        <v>859</v>
      </c>
      <c r="AT482" s="559" t="str">
        <f t="shared" ref="AT482:AT515" ca="1" si="88">IF(AT481="Z","AA",IF(LEN(AT481)=1,CHAR(CODE(AT481)+1),IF(RIGHT(AT481,1)="Z",CHAR(CODE(LEFT(AT481,1))+1),LEFT(AT481,1))&amp;CHAR(65+MOD(CODE(RIGHT(AT481,1))+1-65,26))))</f>
        <v>G</v>
      </c>
      <c r="AU482" s="559">
        <f t="shared" ref="AU482:AU515" si="89">AU481</f>
        <v>480</v>
      </c>
      <c r="AV482" s="285" t="str">
        <f t="shared" ca="1" si="85"/>
        <v>G480</v>
      </c>
      <c r="AW482" s="285">
        <f t="shared" si="86"/>
        <v>8</v>
      </c>
      <c r="AX482" s="285" t="str">
        <f t="shared" ca="1" si="84"/>
        <v>8. Ownership - Operating Costs</v>
      </c>
      <c r="AY482" s="293" t="s">
        <v>1626</v>
      </c>
      <c r="AZ482" s="285" t="s">
        <v>1657</v>
      </c>
      <c r="BA482" s="285">
        <f>$G$8</f>
        <v>2026</v>
      </c>
      <c r="BB482" s="285" t="str">
        <f t="shared" ca="1" si="87"/>
        <v>8_G480_Outside_services_2026</v>
      </c>
      <c r="BC482" s="285" t="s">
        <v>574</v>
      </c>
      <c r="BD482" s="285"/>
      <c r="BE482" s="293" t="str">
        <f t="shared" si="83"/>
        <v>&gt;=0</v>
      </c>
      <c r="BF482" s="293" t="s">
        <v>84</v>
      </c>
      <c r="BG482" s="293" t="s">
        <v>84</v>
      </c>
      <c r="BH482" s="293"/>
      <c r="BI482" s="293"/>
      <c r="BJ482" s="293"/>
      <c r="BK482" s="293"/>
    </row>
    <row r="483" spans="1:63" ht="13.5" hidden="1" thickBot="1">
      <c r="A483" s="130"/>
      <c r="B483" s="189"/>
      <c r="C483" s="254"/>
      <c r="D483" s="761"/>
      <c r="E483" s="571"/>
      <c r="F483" s="571"/>
      <c r="G483" s="571"/>
      <c r="H483" s="571"/>
      <c r="I483" s="571"/>
      <c r="J483" s="571"/>
      <c r="K483" s="571"/>
      <c r="L483" s="571"/>
      <c r="M483" s="571"/>
      <c r="N483" s="571"/>
      <c r="O483" s="571"/>
      <c r="P483" s="571"/>
      <c r="Q483" s="571"/>
      <c r="R483" s="571"/>
      <c r="S483" s="571"/>
      <c r="T483" s="571"/>
      <c r="U483" s="571"/>
      <c r="V483" s="571"/>
      <c r="W483" s="571"/>
      <c r="X483" s="571"/>
      <c r="Y483" s="571"/>
      <c r="Z483" s="571"/>
      <c r="AA483" s="571"/>
      <c r="AB483" s="571"/>
      <c r="AC483" s="571"/>
      <c r="AD483" s="572"/>
      <c r="AE483" s="572"/>
      <c r="AF483" s="572"/>
      <c r="AG483" s="572"/>
      <c r="AH483" s="572"/>
      <c r="AI483" s="572"/>
      <c r="AJ483" s="572"/>
      <c r="AK483" s="572"/>
      <c r="AL483" s="572"/>
      <c r="AM483" s="572"/>
      <c r="AN483" s="581"/>
      <c r="AO483" s="181"/>
      <c r="AP483" s="87" t="s">
        <v>859</v>
      </c>
      <c r="AT483" s="559" t="str">
        <f t="shared" ca="1" si="88"/>
        <v>H</v>
      </c>
      <c r="AU483" s="559">
        <f t="shared" si="89"/>
        <v>480</v>
      </c>
      <c r="AV483" s="285" t="str">
        <f t="shared" ca="1" si="85"/>
        <v>H480</v>
      </c>
      <c r="AW483" s="285">
        <f t="shared" si="86"/>
        <v>8</v>
      </c>
      <c r="AX483" s="285" t="str">
        <f t="shared" ca="1" si="84"/>
        <v>8. Ownership - Operating Costs</v>
      </c>
      <c r="AY483" s="293" t="s">
        <v>1626</v>
      </c>
      <c r="AZ483" s="285" t="s">
        <v>1657</v>
      </c>
      <c r="BA483" s="285">
        <f>$H$8</f>
        <v>2027</v>
      </c>
      <c r="BB483" s="285" t="str">
        <f t="shared" ca="1" si="87"/>
        <v>8_H480_Outside_services_2027</v>
      </c>
      <c r="BC483" s="285" t="s">
        <v>574</v>
      </c>
      <c r="BD483" s="285"/>
      <c r="BE483" s="293" t="str">
        <f t="shared" si="83"/>
        <v>&gt;=0</v>
      </c>
      <c r="BF483" s="293" t="s">
        <v>84</v>
      </c>
      <c r="BG483" s="293" t="s">
        <v>84</v>
      </c>
      <c r="BH483" s="293"/>
      <c r="BI483" s="293"/>
      <c r="BJ483" s="293"/>
      <c r="BK483" s="293"/>
    </row>
    <row r="484" spans="1:63" ht="13.5" hidden="1" thickBot="1">
      <c r="A484" s="130"/>
      <c r="B484" s="189"/>
      <c r="C484" s="254"/>
      <c r="D484" s="761"/>
      <c r="E484" s="571"/>
      <c r="F484" s="571"/>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72"/>
      <c r="AE484" s="572"/>
      <c r="AF484" s="572"/>
      <c r="AG484" s="572"/>
      <c r="AH484" s="572"/>
      <c r="AI484" s="572"/>
      <c r="AJ484" s="572"/>
      <c r="AK484" s="572"/>
      <c r="AL484" s="572"/>
      <c r="AM484" s="572"/>
      <c r="AN484" s="581"/>
      <c r="AO484" s="181"/>
      <c r="AP484" s="87" t="s">
        <v>859</v>
      </c>
      <c r="AT484" s="559" t="str">
        <f t="shared" ca="1" si="88"/>
        <v>I</v>
      </c>
      <c r="AU484" s="559">
        <f t="shared" si="89"/>
        <v>480</v>
      </c>
      <c r="AV484" s="285" t="str">
        <f t="shared" ca="1" si="85"/>
        <v>I480</v>
      </c>
      <c r="AW484" s="285">
        <f t="shared" si="86"/>
        <v>8</v>
      </c>
      <c r="AX484" s="285" t="str">
        <f t="shared" ca="1" si="84"/>
        <v>8. Ownership - Operating Costs</v>
      </c>
      <c r="AY484" s="293" t="s">
        <v>1626</v>
      </c>
      <c r="AZ484" s="285" t="s">
        <v>1657</v>
      </c>
      <c r="BA484" s="285">
        <f>$I$8</f>
        <v>2028</v>
      </c>
      <c r="BB484" s="285" t="str">
        <f t="shared" ca="1" si="87"/>
        <v>8_I480_Outside_services_2028</v>
      </c>
      <c r="BC484" s="285" t="s">
        <v>574</v>
      </c>
      <c r="BD484" s="285"/>
      <c r="BE484" s="293" t="str">
        <f t="shared" si="83"/>
        <v>&gt;=0</v>
      </c>
      <c r="BF484" s="293" t="s">
        <v>84</v>
      </c>
      <c r="BG484" s="293" t="s">
        <v>84</v>
      </c>
      <c r="BH484" s="293"/>
      <c r="BI484" s="293"/>
      <c r="BJ484" s="293"/>
      <c r="BK484" s="293"/>
    </row>
    <row r="485" spans="1:63" ht="13.5" hidden="1" thickBot="1">
      <c r="A485" s="130"/>
      <c r="B485" s="189"/>
      <c r="C485" s="254"/>
      <c r="D485" s="761"/>
      <c r="E485" s="571"/>
      <c r="F485" s="571"/>
      <c r="G485" s="571"/>
      <c r="H485" s="571"/>
      <c r="I485" s="571"/>
      <c r="J485" s="571"/>
      <c r="K485" s="571"/>
      <c r="L485" s="571"/>
      <c r="M485" s="571"/>
      <c r="N485" s="571"/>
      <c r="O485" s="571"/>
      <c r="P485" s="571"/>
      <c r="Q485" s="571"/>
      <c r="R485" s="571"/>
      <c r="S485" s="571"/>
      <c r="T485" s="571"/>
      <c r="U485" s="571"/>
      <c r="V485" s="571"/>
      <c r="W485" s="571"/>
      <c r="X485" s="571"/>
      <c r="Y485" s="571"/>
      <c r="Z485" s="571"/>
      <c r="AA485" s="571"/>
      <c r="AB485" s="571"/>
      <c r="AC485" s="571"/>
      <c r="AD485" s="572"/>
      <c r="AE485" s="572"/>
      <c r="AF485" s="572"/>
      <c r="AG485" s="572"/>
      <c r="AH485" s="572"/>
      <c r="AI485" s="572"/>
      <c r="AJ485" s="572"/>
      <c r="AK485" s="572"/>
      <c r="AL485" s="572"/>
      <c r="AM485" s="572"/>
      <c r="AN485" s="581"/>
      <c r="AO485" s="181"/>
      <c r="AP485" s="87" t="s">
        <v>859</v>
      </c>
      <c r="AT485" s="559" t="str">
        <f t="shared" ca="1" si="88"/>
        <v>J</v>
      </c>
      <c r="AU485" s="559">
        <f t="shared" si="89"/>
        <v>480</v>
      </c>
      <c r="AV485" s="285" t="str">
        <f t="shared" ca="1" si="85"/>
        <v>J480</v>
      </c>
      <c r="AW485" s="285">
        <f t="shared" si="86"/>
        <v>8</v>
      </c>
      <c r="AX485" s="285" t="str">
        <f t="shared" ca="1" si="84"/>
        <v>8. Ownership - Operating Costs</v>
      </c>
      <c r="AY485" s="293" t="s">
        <v>1626</v>
      </c>
      <c r="AZ485" s="285" t="s">
        <v>1657</v>
      </c>
      <c r="BA485" s="285">
        <f>$J$8</f>
        <v>2029</v>
      </c>
      <c r="BB485" s="285" t="str">
        <f t="shared" ca="1" si="87"/>
        <v>8_J480_Outside_services_2029</v>
      </c>
      <c r="BC485" s="285" t="s">
        <v>574</v>
      </c>
      <c r="BD485" s="285"/>
      <c r="BE485" s="293" t="str">
        <f t="shared" si="83"/>
        <v>&gt;=0</v>
      </c>
      <c r="BF485" s="293" t="s">
        <v>84</v>
      </c>
      <c r="BG485" s="293" t="s">
        <v>84</v>
      </c>
      <c r="BH485" s="293"/>
      <c r="BI485" s="293"/>
      <c r="BJ485" s="293"/>
      <c r="BK485" s="293"/>
    </row>
    <row r="486" spans="1:63" ht="13.5" hidden="1" thickBot="1">
      <c r="A486" s="130"/>
      <c r="B486" s="189"/>
      <c r="C486" s="254"/>
      <c r="D486" s="761"/>
      <c r="E486" s="571"/>
      <c r="F486" s="571"/>
      <c r="G486" s="571"/>
      <c r="H486" s="571"/>
      <c r="I486" s="571"/>
      <c r="J486" s="571"/>
      <c r="K486" s="571"/>
      <c r="L486" s="571"/>
      <c r="M486" s="571"/>
      <c r="N486" s="571"/>
      <c r="O486" s="571"/>
      <c r="P486" s="571"/>
      <c r="Q486" s="571"/>
      <c r="R486" s="571"/>
      <c r="S486" s="571"/>
      <c r="T486" s="571"/>
      <c r="U486" s="571"/>
      <c r="V486" s="571"/>
      <c r="W486" s="571"/>
      <c r="X486" s="571"/>
      <c r="Y486" s="571"/>
      <c r="Z486" s="571"/>
      <c r="AA486" s="571"/>
      <c r="AB486" s="571"/>
      <c r="AC486" s="571"/>
      <c r="AD486" s="572"/>
      <c r="AE486" s="572"/>
      <c r="AF486" s="572"/>
      <c r="AG486" s="572"/>
      <c r="AH486" s="572"/>
      <c r="AI486" s="572"/>
      <c r="AJ486" s="572"/>
      <c r="AK486" s="572"/>
      <c r="AL486" s="572"/>
      <c r="AM486" s="572"/>
      <c r="AN486" s="581"/>
      <c r="AO486" s="181"/>
      <c r="AP486" s="87" t="s">
        <v>859</v>
      </c>
      <c r="AT486" s="559" t="str">
        <f t="shared" ca="1" si="88"/>
        <v>K</v>
      </c>
      <c r="AU486" s="559">
        <f t="shared" si="89"/>
        <v>480</v>
      </c>
      <c r="AV486" s="285" t="str">
        <f t="shared" ca="1" si="85"/>
        <v>K480</v>
      </c>
      <c r="AW486" s="285">
        <f t="shared" si="86"/>
        <v>8</v>
      </c>
      <c r="AX486" s="285" t="str">
        <f t="shared" ca="1" si="84"/>
        <v>8. Ownership - Operating Costs</v>
      </c>
      <c r="AY486" s="293" t="s">
        <v>1626</v>
      </c>
      <c r="AZ486" s="285" t="s">
        <v>1657</v>
      </c>
      <c r="BA486" s="285">
        <f>$K$8</f>
        <v>2030</v>
      </c>
      <c r="BB486" s="285" t="str">
        <f t="shared" ca="1" si="87"/>
        <v>8_K480_Outside_services_2030</v>
      </c>
      <c r="BC486" s="285" t="s">
        <v>574</v>
      </c>
      <c r="BD486" s="285"/>
      <c r="BE486" s="293" t="str">
        <f t="shared" si="83"/>
        <v>&gt;=0</v>
      </c>
      <c r="BF486" s="293" t="s">
        <v>84</v>
      </c>
      <c r="BG486" s="293" t="s">
        <v>84</v>
      </c>
      <c r="BH486" s="293"/>
      <c r="BI486" s="293"/>
      <c r="BJ486" s="293"/>
      <c r="BK486" s="293"/>
    </row>
    <row r="487" spans="1:63" ht="13.5" hidden="1" thickBot="1">
      <c r="A487" s="130"/>
      <c r="B487" s="189"/>
      <c r="C487" s="254"/>
      <c r="D487" s="76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c r="AA487" s="571"/>
      <c r="AB487" s="571"/>
      <c r="AC487" s="571"/>
      <c r="AD487" s="572"/>
      <c r="AE487" s="572"/>
      <c r="AF487" s="572"/>
      <c r="AG487" s="572"/>
      <c r="AH487" s="572"/>
      <c r="AI487" s="572"/>
      <c r="AJ487" s="572"/>
      <c r="AK487" s="572"/>
      <c r="AL487" s="572"/>
      <c r="AM487" s="572"/>
      <c r="AN487" s="581"/>
      <c r="AO487" s="181"/>
      <c r="AP487" s="87" t="s">
        <v>859</v>
      </c>
      <c r="AT487" s="559" t="str">
        <f t="shared" ca="1" si="88"/>
        <v>L</v>
      </c>
      <c r="AU487" s="559">
        <f t="shared" si="89"/>
        <v>480</v>
      </c>
      <c r="AV487" s="285" t="str">
        <f t="shared" ca="1" si="85"/>
        <v>L480</v>
      </c>
      <c r="AW487" s="285">
        <f t="shared" si="86"/>
        <v>8</v>
      </c>
      <c r="AX487" s="285" t="str">
        <f t="shared" ca="1" si="84"/>
        <v>8. Ownership - Operating Costs</v>
      </c>
      <c r="AY487" s="293" t="s">
        <v>1626</v>
      </c>
      <c r="AZ487" s="285" t="s">
        <v>1657</v>
      </c>
      <c r="BA487" s="285">
        <f>$L$8</f>
        <v>2031</v>
      </c>
      <c r="BB487" s="285" t="str">
        <f t="shared" ca="1" si="87"/>
        <v>8_L480_Outside_services_2031</v>
      </c>
      <c r="BC487" s="285" t="s">
        <v>574</v>
      </c>
      <c r="BD487" s="285"/>
      <c r="BE487" s="293" t="str">
        <f t="shared" si="83"/>
        <v>&gt;=0</v>
      </c>
      <c r="BF487" s="293" t="s">
        <v>84</v>
      </c>
      <c r="BG487" s="293" t="s">
        <v>84</v>
      </c>
      <c r="BH487" s="293"/>
      <c r="BI487" s="293"/>
      <c r="BJ487" s="293"/>
      <c r="BK487" s="293"/>
    </row>
    <row r="488" spans="1:63" ht="13.5" hidden="1" thickBot="1">
      <c r="A488" s="130"/>
      <c r="B488" s="189"/>
      <c r="C488" s="254"/>
      <c r="D488" s="76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c r="AA488" s="571"/>
      <c r="AB488" s="571"/>
      <c r="AC488" s="571"/>
      <c r="AD488" s="572"/>
      <c r="AE488" s="572"/>
      <c r="AF488" s="572"/>
      <c r="AG488" s="572"/>
      <c r="AH488" s="572"/>
      <c r="AI488" s="572"/>
      <c r="AJ488" s="572"/>
      <c r="AK488" s="572"/>
      <c r="AL488" s="572"/>
      <c r="AM488" s="572"/>
      <c r="AN488" s="581"/>
      <c r="AO488" s="181"/>
      <c r="AP488" s="87" t="s">
        <v>859</v>
      </c>
      <c r="AT488" s="559" t="str">
        <f t="shared" ca="1" si="88"/>
        <v>M</v>
      </c>
      <c r="AU488" s="559">
        <f t="shared" si="89"/>
        <v>480</v>
      </c>
      <c r="AV488" s="285" t="str">
        <f t="shared" ca="1" si="85"/>
        <v>M480</v>
      </c>
      <c r="AW488" s="285">
        <f t="shared" si="86"/>
        <v>8</v>
      </c>
      <c r="AX488" s="285" t="str">
        <f t="shared" ca="1" si="84"/>
        <v>8. Ownership - Operating Costs</v>
      </c>
      <c r="AY488" s="293" t="s">
        <v>1626</v>
      </c>
      <c r="AZ488" s="285" t="s">
        <v>1657</v>
      </c>
      <c r="BA488" s="285">
        <f>$M$8</f>
        <v>2032</v>
      </c>
      <c r="BB488" s="285" t="str">
        <f t="shared" ca="1" si="87"/>
        <v>8_M480_Outside_services_2032</v>
      </c>
      <c r="BC488" s="285" t="s">
        <v>574</v>
      </c>
      <c r="BD488" s="285"/>
      <c r="BE488" s="293" t="str">
        <f t="shared" si="83"/>
        <v>&gt;=0</v>
      </c>
      <c r="BF488" s="293" t="s">
        <v>84</v>
      </c>
      <c r="BG488" s="293" t="s">
        <v>84</v>
      </c>
      <c r="BH488" s="293"/>
      <c r="BI488" s="293"/>
      <c r="BJ488" s="293"/>
      <c r="BK488" s="293"/>
    </row>
    <row r="489" spans="1:63" ht="13.5" hidden="1" thickBot="1">
      <c r="A489" s="130"/>
      <c r="B489" s="189"/>
      <c r="C489" s="254"/>
      <c r="D489" s="76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c r="AA489" s="571"/>
      <c r="AB489" s="571"/>
      <c r="AC489" s="571"/>
      <c r="AD489" s="572"/>
      <c r="AE489" s="572"/>
      <c r="AF489" s="572"/>
      <c r="AG489" s="572"/>
      <c r="AH489" s="572"/>
      <c r="AI489" s="572"/>
      <c r="AJ489" s="572"/>
      <c r="AK489" s="572"/>
      <c r="AL489" s="572"/>
      <c r="AM489" s="572"/>
      <c r="AN489" s="581"/>
      <c r="AO489" s="181"/>
      <c r="AP489" s="87" t="s">
        <v>859</v>
      </c>
      <c r="AT489" s="559" t="str">
        <f t="shared" ca="1" si="88"/>
        <v>N</v>
      </c>
      <c r="AU489" s="559">
        <f t="shared" si="89"/>
        <v>480</v>
      </c>
      <c r="AV489" s="285" t="str">
        <f t="shared" ca="1" si="85"/>
        <v>N480</v>
      </c>
      <c r="AW489" s="285">
        <f t="shared" si="86"/>
        <v>8</v>
      </c>
      <c r="AX489" s="285" t="str">
        <f t="shared" ca="1" si="84"/>
        <v>8. Ownership - Operating Costs</v>
      </c>
      <c r="AY489" s="293" t="s">
        <v>1626</v>
      </c>
      <c r="AZ489" s="285" t="s">
        <v>1657</v>
      </c>
      <c r="BA489" s="285">
        <f>$N$8</f>
        <v>2033</v>
      </c>
      <c r="BB489" s="285" t="str">
        <f t="shared" ca="1" si="87"/>
        <v>8_N480_Outside_services_2033</v>
      </c>
      <c r="BC489" s="285" t="s">
        <v>574</v>
      </c>
      <c r="BD489" s="285"/>
      <c r="BE489" s="293" t="str">
        <f t="shared" si="83"/>
        <v>&gt;=0</v>
      </c>
      <c r="BF489" s="293" t="s">
        <v>84</v>
      </c>
      <c r="BG489" s="293" t="s">
        <v>84</v>
      </c>
      <c r="BH489" s="293"/>
      <c r="BI489" s="293"/>
      <c r="BJ489" s="293"/>
      <c r="BK489" s="293"/>
    </row>
    <row r="490" spans="1:63" ht="13.5" hidden="1" thickBot="1">
      <c r="A490" s="130"/>
      <c r="B490" s="189"/>
      <c r="C490" s="254"/>
      <c r="D490" s="76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c r="AA490" s="571"/>
      <c r="AB490" s="571"/>
      <c r="AC490" s="571"/>
      <c r="AD490" s="572"/>
      <c r="AE490" s="572"/>
      <c r="AF490" s="572"/>
      <c r="AG490" s="572"/>
      <c r="AH490" s="572"/>
      <c r="AI490" s="572"/>
      <c r="AJ490" s="572"/>
      <c r="AK490" s="572"/>
      <c r="AL490" s="572"/>
      <c r="AM490" s="572"/>
      <c r="AN490" s="581"/>
      <c r="AO490" s="181"/>
      <c r="AP490" s="87" t="s">
        <v>859</v>
      </c>
      <c r="AT490" s="559" t="str">
        <f t="shared" ca="1" si="88"/>
        <v>O</v>
      </c>
      <c r="AU490" s="559">
        <f t="shared" si="89"/>
        <v>480</v>
      </c>
      <c r="AV490" s="285" t="str">
        <f t="shared" ca="1" si="85"/>
        <v>O480</v>
      </c>
      <c r="AW490" s="285">
        <f t="shared" si="86"/>
        <v>8</v>
      </c>
      <c r="AX490" s="285" t="str">
        <f t="shared" ca="1" si="84"/>
        <v>8. Ownership - Operating Costs</v>
      </c>
      <c r="AY490" s="293" t="s">
        <v>1626</v>
      </c>
      <c r="AZ490" s="285" t="s">
        <v>1657</v>
      </c>
      <c r="BA490" s="285">
        <f>$O$8</f>
        <v>2034</v>
      </c>
      <c r="BB490" s="285" t="str">
        <f t="shared" ca="1" si="87"/>
        <v>8_O480_Outside_services_2034</v>
      </c>
      <c r="BC490" s="285" t="s">
        <v>574</v>
      </c>
      <c r="BD490" s="285"/>
      <c r="BE490" s="293" t="str">
        <f t="shared" si="83"/>
        <v>&gt;=0</v>
      </c>
      <c r="BF490" s="293" t="s">
        <v>84</v>
      </c>
      <c r="BG490" s="293" t="s">
        <v>84</v>
      </c>
      <c r="BH490" s="293"/>
      <c r="BI490" s="293"/>
      <c r="BJ490" s="293"/>
      <c r="BK490" s="293"/>
    </row>
    <row r="491" spans="1:63" ht="13.5" hidden="1" thickBot="1">
      <c r="A491" s="130"/>
      <c r="B491" s="189"/>
      <c r="C491" s="254"/>
      <c r="D491" s="76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c r="AA491" s="571"/>
      <c r="AB491" s="571"/>
      <c r="AC491" s="571"/>
      <c r="AD491" s="572"/>
      <c r="AE491" s="572"/>
      <c r="AF491" s="572"/>
      <c r="AG491" s="572"/>
      <c r="AH491" s="572"/>
      <c r="AI491" s="572"/>
      <c r="AJ491" s="572"/>
      <c r="AK491" s="572"/>
      <c r="AL491" s="572"/>
      <c r="AM491" s="572"/>
      <c r="AN491" s="581"/>
      <c r="AO491" s="181"/>
      <c r="AP491" s="87" t="s">
        <v>859</v>
      </c>
      <c r="AT491" s="559" t="str">
        <f t="shared" ca="1" si="88"/>
        <v>P</v>
      </c>
      <c r="AU491" s="559">
        <f t="shared" si="89"/>
        <v>480</v>
      </c>
      <c r="AV491" s="285" t="str">
        <f t="shared" ca="1" si="85"/>
        <v>P480</v>
      </c>
      <c r="AW491" s="285">
        <f t="shared" si="86"/>
        <v>8</v>
      </c>
      <c r="AX491" s="285" t="str">
        <f t="shared" ca="1" si="84"/>
        <v>8. Ownership - Operating Costs</v>
      </c>
      <c r="AY491" s="293" t="s">
        <v>1626</v>
      </c>
      <c r="AZ491" s="285" t="s">
        <v>1657</v>
      </c>
      <c r="BA491" s="285">
        <f>$P$8</f>
        <v>2035</v>
      </c>
      <c r="BB491" s="285" t="str">
        <f t="shared" ca="1" si="87"/>
        <v>8_P480_Outside_services_2035</v>
      </c>
      <c r="BC491" s="285" t="s">
        <v>574</v>
      </c>
      <c r="BD491" s="285"/>
      <c r="BE491" s="293" t="str">
        <f t="shared" si="83"/>
        <v>&gt;=0</v>
      </c>
      <c r="BF491" s="293" t="s">
        <v>84</v>
      </c>
      <c r="BG491" s="293" t="s">
        <v>84</v>
      </c>
      <c r="BH491" s="293"/>
      <c r="BI491" s="293"/>
      <c r="BJ491" s="293"/>
      <c r="BK491" s="293"/>
    </row>
    <row r="492" spans="1:63" ht="13.5" hidden="1" thickBot="1">
      <c r="A492" s="130"/>
      <c r="B492" s="189"/>
      <c r="C492" s="254"/>
      <c r="D492" s="76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c r="AA492" s="571"/>
      <c r="AB492" s="571"/>
      <c r="AC492" s="571"/>
      <c r="AD492" s="572"/>
      <c r="AE492" s="572"/>
      <c r="AF492" s="572"/>
      <c r="AG492" s="572"/>
      <c r="AH492" s="572"/>
      <c r="AI492" s="572"/>
      <c r="AJ492" s="572"/>
      <c r="AK492" s="572"/>
      <c r="AL492" s="572"/>
      <c r="AM492" s="572"/>
      <c r="AN492" s="581"/>
      <c r="AO492" s="181"/>
      <c r="AP492" s="87" t="s">
        <v>859</v>
      </c>
      <c r="AT492" s="559" t="str">
        <f t="shared" ca="1" si="88"/>
        <v>Q</v>
      </c>
      <c r="AU492" s="559">
        <f t="shared" si="89"/>
        <v>480</v>
      </c>
      <c r="AV492" s="285" t="str">
        <f t="shared" ca="1" si="85"/>
        <v>Q480</v>
      </c>
      <c r="AW492" s="285">
        <f t="shared" si="86"/>
        <v>8</v>
      </c>
      <c r="AX492" s="285" t="str">
        <f t="shared" ca="1" si="84"/>
        <v>8. Ownership - Operating Costs</v>
      </c>
      <c r="AY492" s="293" t="s">
        <v>1626</v>
      </c>
      <c r="AZ492" s="285" t="s">
        <v>1657</v>
      </c>
      <c r="BA492" s="285">
        <f>$Q$8</f>
        <v>2036</v>
      </c>
      <c r="BB492" s="285" t="str">
        <f t="shared" ca="1" si="87"/>
        <v>8_Q480_Outside_services_2036</v>
      </c>
      <c r="BC492" s="285" t="s">
        <v>574</v>
      </c>
      <c r="BD492" s="285"/>
      <c r="BE492" s="293" t="str">
        <f t="shared" si="83"/>
        <v>&gt;=0</v>
      </c>
      <c r="BF492" s="293" t="s">
        <v>84</v>
      </c>
      <c r="BG492" s="293" t="s">
        <v>84</v>
      </c>
      <c r="BH492" s="293"/>
      <c r="BI492" s="293"/>
      <c r="BJ492" s="293"/>
      <c r="BK492" s="293"/>
    </row>
    <row r="493" spans="1:63" ht="13.5" hidden="1" thickBot="1">
      <c r="A493" s="130"/>
      <c r="B493" s="189"/>
      <c r="C493" s="254"/>
      <c r="D493" s="76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c r="AA493" s="571"/>
      <c r="AB493" s="571"/>
      <c r="AC493" s="571"/>
      <c r="AD493" s="572"/>
      <c r="AE493" s="572"/>
      <c r="AF493" s="572"/>
      <c r="AG493" s="572"/>
      <c r="AH493" s="572"/>
      <c r="AI493" s="572"/>
      <c r="AJ493" s="572"/>
      <c r="AK493" s="572"/>
      <c r="AL493" s="572"/>
      <c r="AM493" s="572"/>
      <c r="AN493" s="581"/>
      <c r="AO493" s="181"/>
      <c r="AP493" s="87" t="s">
        <v>859</v>
      </c>
      <c r="AT493" s="559" t="str">
        <f t="shared" ca="1" si="88"/>
        <v>R</v>
      </c>
      <c r="AU493" s="559">
        <f t="shared" si="89"/>
        <v>480</v>
      </c>
      <c r="AV493" s="285" t="str">
        <f t="shared" ca="1" si="85"/>
        <v>R480</v>
      </c>
      <c r="AW493" s="285">
        <f t="shared" si="86"/>
        <v>8</v>
      </c>
      <c r="AX493" s="285" t="str">
        <f t="shared" ca="1" si="84"/>
        <v>8. Ownership - Operating Costs</v>
      </c>
      <c r="AY493" s="293" t="s">
        <v>1626</v>
      </c>
      <c r="AZ493" s="285" t="s">
        <v>1657</v>
      </c>
      <c r="BA493" s="285">
        <f>$R$8</f>
        <v>2037</v>
      </c>
      <c r="BB493" s="285" t="str">
        <f t="shared" ca="1" si="87"/>
        <v>8_R480_Outside_services_2037</v>
      </c>
      <c r="BC493" s="285" t="s">
        <v>574</v>
      </c>
      <c r="BD493" s="285"/>
      <c r="BE493" s="293" t="str">
        <f t="shared" si="83"/>
        <v>&gt;=0</v>
      </c>
      <c r="BF493" s="293" t="s">
        <v>84</v>
      </c>
      <c r="BG493" s="293" t="s">
        <v>84</v>
      </c>
      <c r="BH493" s="293"/>
      <c r="BI493" s="293"/>
      <c r="BJ493" s="293"/>
      <c r="BK493" s="293"/>
    </row>
    <row r="494" spans="1:63" ht="13.5" hidden="1" thickBot="1">
      <c r="A494" s="130"/>
      <c r="B494" s="189"/>
      <c r="C494" s="254"/>
      <c r="D494" s="76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c r="AA494" s="571"/>
      <c r="AB494" s="571"/>
      <c r="AC494" s="571"/>
      <c r="AD494" s="572"/>
      <c r="AE494" s="572"/>
      <c r="AF494" s="572"/>
      <c r="AG494" s="572"/>
      <c r="AH494" s="572"/>
      <c r="AI494" s="572"/>
      <c r="AJ494" s="572"/>
      <c r="AK494" s="572"/>
      <c r="AL494" s="572"/>
      <c r="AM494" s="572"/>
      <c r="AN494" s="581"/>
      <c r="AO494" s="181"/>
      <c r="AP494" s="87" t="s">
        <v>859</v>
      </c>
      <c r="AT494" s="559" t="str">
        <f t="shared" ca="1" si="88"/>
        <v>S</v>
      </c>
      <c r="AU494" s="559">
        <f t="shared" si="89"/>
        <v>480</v>
      </c>
      <c r="AV494" s="285" t="str">
        <f t="shared" ca="1" si="85"/>
        <v>S480</v>
      </c>
      <c r="AW494" s="285">
        <f t="shared" si="86"/>
        <v>8</v>
      </c>
      <c r="AX494" s="285" t="str">
        <f t="shared" ca="1" si="84"/>
        <v>8. Ownership - Operating Costs</v>
      </c>
      <c r="AY494" s="293" t="s">
        <v>1626</v>
      </c>
      <c r="AZ494" s="285" t="s">
        <v>1657</v>
      </c>
      <c r="BA494" s="285">
        <f>$S$8</f>
        <v>2038</v>
      </c>
      <c r="BB494" s="285" t="str">
        <f t="shared" ca="1" si="87"/>
        <v>8_S480_Outside_services_2038</v>
      </c>
      <c r="BC494" s="285" t="s">
        <v>574</v>
      </c>
      <c r="BD494" s="285"/>
      <c r="BE494" s="293" t="str">
        <f t="shared" si="83"/>
        <v>&gt;=0</v>
      </c>
      <c r="BF494" s="293" t="s">
        <v>84</v>
      </c>
      <c r="BG494" s="293" t="s">
        <v>84</v>
      </c>
      <c r="BH494" s="293"/>
      <c r="BI494" s="293"/>
      <c r="BJ494" s="293"/>
      <c r="BK494" s="293"/>
    </row>
    <row r="495" spans="1:63" ht="13.5" hidden="1" thickBot="1">
      <c r="A495" s="130"/>
      <c r="B495" s="189"/>
      <c r="C495" s="254"/>
      <c r="D495" s="761"/>
      <c r="E495" s="571"/>
      <c r="F495" s="571"/>
      <c r="G495" s="571"/>
      <c r="H495" s="571"/>
      <c r="I495" s="571"/>
      <c r="J495" s="571"/>
      <c r="K495" s="571"/>
      <c r="L495" s="571"/>
      <c r="M495" s="571"/>
      <c r="N495" s="571"/>
      <c r="O495" s="571"/>
      <c r="P495" s="571"/>
      <c r="Q495" s="571"/>
      <c r="R495" s="571"/>
      <c r="S495" s="571"/>
      <c r="T495" s="571"/>
      <c r="U495" s="571"/>
      <c r="V495" s="571"/>
      <c r="W495" s="571"/>
      <c r="X495" s="571"/>
      <c r="Y495" s="571"/>
      <c r="Z495" s="571"/>
      <c r="AA495" s="571"/>
      <c r="AB495" s="571"/>
      <c r="AC495" s="571"/>
      <c r="AD495" s="572"/>
      <c r="AE495" s="572"/>
      <c r="AF495" s="572"/>
      <c r="AG495" s="572"/>
      <c r="AH495" s="572"/>
      <c r="AI495" s="572"/>
      <c r="AJ495" s="572"/>
      <c r="AK495" s="572"/>
      <c r="AL495" s="572"/>
      <c r="AM495" s="572"/>
      <c r="AN495" s="581"/>
      <c r="AO495" s="181"/>
      <c r="AP495" s="87" t="s">
        <v>859</v>
      </c>
      <c r="AT495" s="559" t="str">
        <f t="shared" ca="1" si="88"/>
        <v>T</v>
      </c>
      <c r="AU495" s="559">
        <f t="shared" si="89"/>
        <v>480</v>
      </c>
      <c r="AV495" s="285" t="str">
        <f t="shared" ca="1" si="85"/>
        <v>T480</v>
      </c>
      <c r="AW495" s="285">
        <f t="shared" si="86"/>
        <v>8</v>
      </c>
      <c r="AX495" s="285" t="str">
        <f t="shared" ca="1" si="84"/>
        <v>8. Ownership - Operating Costs</v>
      </c>
      <c r="AY495" s="293" t="s">
        <v>1626</v>
      </c>
      <c r="AZ495" s="285" t="s">
        <v>1657</v>
      </c>
      <c r="BA495" s="285">
        <f>$T$8</f>
        <v>2039</v>
      </c>
      <c r="BB495" s="285" t="str">
        <f t="shared" ca="1" si="87"/>
        <v>8_T480_Outside_services_2039</v>
      </c>
      <c r="BC495" s="285" t="s">
        <v>574</v>
      </c>
      <c r="BD495" s="285"/>
      <c r="BE495" s="293" t="str">
        <f t="shared" si="83"/>
        <v>&gt;=0</v>
      </c>
      <c r="BF495" s="293" t="s">
        <v>84</v>
      </c>
      <c r="BG495" s="293" t="s">
        <v>84</v>
      </c>
      <c r="BH495" s="293"/>
      <c r="BI495" s="293"/>
      <c r="BJ495" s="293"/>
      <c r="BK495" s="293"/>
    </row>
    <row r="496" spans="1:63" ht="13.5" hidden="1" thickBot="1">
      <c r="A496" s="130"/>
      <c r="B496" s="189"/>
      <c r="C496" s="254"/>
      <c r="D496" s="761"/>
      <c r="E496" s="571"/>
      <c r="F496" s="571"/>
      <c r="G496" s="571"/>
      <c r="H496" s="571"/>
      <c r="I496" s="571"/>
      <c r="J496" s="571"/>
      <c r="K496" s="571"/>
      <c r="L496" s="571"/>
      <c r="M496" s="571"/>
      <c r="N496" s="571"/>
      <c r="O496" s="571"/>
      <c r="P496" s="571"/>
      <c r="Q496" s="571"/>
      <c r="R496" s="571"/>
      <c r="S496" s="571"/>
      <c r="T496" s="571"/>
      <c r="U496" s="571"/>
      <c r="V496" s="571"/>
      <c r="W496" s="571"/>
      <c r="X496" s="571"/>
      <c r="Y496" s="571"/>
      <c r="Z496" s="571"/>
      <c r="AA496" s="571"/>
      <c r="AB496" s="571"/>
      <c r="AC496" s="571"/>
      <c r="AD496" s="572"/>
      <c r="AE496" s="572"/>
      <c r="AF496" s="572"/>
      <c r="AG496" s="572"/>
      <c r="AH496" s="572"/>
      <c r="AI496" s="572"/>
      <c r="AJ496" s="572"/>
      <c r="AK496" s="572"/>
      <c r="AL496" s="572"/>
      <c r="AM496" s="572"/>
      <c r="AN496" s="581"/>
      <c r="AO496" s="181"/>
      <c r="AP496" s="87" t="s">
        <v>859</v>
      </c>
      <c r="AT496" s="559" t="str">
        <f t="shared" ca="1" si="88"/>
        <v>U</v>
      </c>
      <c r="AU496" s="559">
        <f t="shared" si="89"/>
        <v>480</v>
      </c>
      <c r="AV496" s="285" t="str">
        <f t="shared" ca="1" si="85"/>
        <v>U480</v>
      </c>
      <c r="AW496" s="285">
        <f t="shared" si="86"/>
        <v>8</v>
      </c>
      <c r="AX496" s="285" t="str">
        <f t="shared" ca="1" si="84"/>
        <v>8. Ownership - Operating Costs</v>
      </c>
      <c r="AY496" s="293" t="s">
        <v>1626</v>
      </c>
      <c r="AZ496" s="285" t="s">
        <v>1657</v>
      </c>
      <c r="BA496" s="285">
        <f>$U$8</f>
        <v>2040</v>
      </c>
      <c r="BB496" s="285" t="str">
        <f t="shared" ca="1" si="87"/>
        <v>8_U480_Outside_services_2040</v>
      </c>
      <c r="BC496" s="285" t="s">
        <v>574</v>
      </c>
      <c r="BD496" s="285"/>
      <c r="BE496" s="293" t="str">
        <f t="shared" si="83"/>
        <v>&gt;=0</v>
      </c>
      <c r="BF496" s="293" t="s">
        <v>84</v>
      </c>
      <c r="BG496" s="293" t="s">
        <v>84</v>
      </c>
      <c r="BH496" s="293"/>
      <c r="BI496" s="293"/>
      <c r="BJ496" s="293"/>
      <c r="BK496" s="293"/>
    </row>
    <row r="497" spans="1:63" ht="13.5" hidden="1" thickBot="1">
      <c r="A497" s="130"/>
      <c r="B497" s="189"/>
      <c r="C497" s="254"/>
      <c r="D497" s="761"/>
      <c r="E497" s="571"/>
      <c r="F497" s="571"/>
      <c r="G497" s="571"/>
      <c r="H497" s="571"/>
      <c r="I497" s="571"/>
      <c r="J497" s="571"/>
      <c r="K497" s="571"/>
      <c r="L497" s="571"/>
      <c r="M497" s="571"/>
      <c r="N497" s="571"/>
      <c r="O497" s="571"/>
      <c r="P497" s="571"/>
      <c r="Q497" s="571"/>
      <c r="R497" s="571"/>
      <c r="S497" s="571"/>
      <c r="T497" s="571"/>
      <c r="U497" s="571"/>
      <c r="V497" s="571"/>
      <c r="W497" s="571"/>
      <c r="X497" s="571"/>
      <c r="Y497" s="571"/>
      <c r="Z497" s="571"/>
      <c r="AA497" s="571"/>
      <c r="AB497" s="571"/>
      <c r="AC497" s="571"/>
      <c r="AD497" s="572"/>
      <c r="AE497" s="572"/>
      <c r="AF497" s="572"/>
      <c r="AG497" s="572"/>
      <c r="AH497" s="572"/>
      <c r="AI497" s="572"/>
      <c r="AJ497" s="572"/>
      <c r="AK497" s="572"/>
      <c r="AL497" s="572"/>
      <c r="AM497" s="572"/>
      <c r="AN497" s="581"/>
      <c r="AO497" s="181"/>
      <c r="AP497" s="87" t="s">
        <v>859</v>
      </c>
      <c r="AT497" s="559" t="str">
        <f t="shared" ca="1" si="88"/>
        <v>V</v>
      </c>
      <c r="AU497" s="559">
        <f t="shared" si="89"/>
        <v>480</v>
      </c>
      <c r="AV497" s="285" t="str">
        <f t="shared" ca="1" si="85"/>
        <v>V480</v>
      </c>
      <c r="AW497" s="285">
        <f t="shared" si="86"/>
        <v>8</v>
      </c>
      <c r="AX497" s="285" t="str">
        <f t="shared" ca="1" si="84"/>
        <v>8. Ownership - Operating Costs</v>
      </c>
      <c r="AY497" s="293" t="s">
        <v>1626</v>
      </c>
      <c r="AZ497" s="285" t="s">
        <v>1657</v>
      </c>
      <c r="BA497" s="285">
        <f>$V$8</f>
        <v>2041</v>
      </c>
      <c r="BB497" s="285" t="str">
        <f t="shared" ca="1" si="87"/>
        <v>8_V480_Outside_services_2041</v>
      </c>
      <c r="BC497" s="285" t="s">
        <v>574</v>
      </c>
      <c r="BD497" s="285"/>
      <c r="BE497" s="293" t="str">
        <f t="shared" si="83"/>
        <v>&gt;=0</v>
      </c>
      <c r="BF497" s="293" t="s">
        <v>84</v>
      </c>
      <c r="BG497" s="293" t="s">
        <v>84</v>
      </c>
      <c r="BH497" s="293"/>
      <c r="BI497" s="293"/>
      <c r="BJ497" s="293"/>
      <c r="BK497" s="293"/>
    </row>
    <row r="498" spans="1:63" ht="13.5" hidden="1" thickBot="1">
      <c r="A498" s="130"/>
      <c r="B498" s="189"/>
      <c r="C498" s="254"/>
      <c r="D498" s="761"/>
      <c r="E498" s="571"/>
      <c r="F498" s="571"/>
      <c r="G498" s="571"/>
      <c r="H498" s="571"/>
      <c r="I498" s="571"/>
      <c r="J498" s="571"/>
      <c r="K498" s="571"/>
      <c r="L498" s="571"/>
      <c r="M498" s="571"/>
      <c r="N498" s="571"/>
      <c r="O498" s="571"/>
      <c r="P498" s="571"/>
      <c r="Q498" s="571"/>
      <c r="R498" s="571"/>
      <c r="S498" s="571"/>
      <c r="T498" s="571"/>
      <c r="U498" s="571"/>
      <c r="V498" s="571"/>
      <c r="W498" s="571"/>
      <c r="X498" s="571"/>
      <c r="Y498" s="571"/>
      <c r="Z498" s="571"/>
      <c r="AA498" s="571"/>
      <c r="AB498" s="571"/>
      <c r="AC498" s="571"/>
      <c r="AD498" s="572"/>
      <c r="AE498" s="572"/>
      <c r="AF498" s="572"/>
      <c r="AG498" s="572"/>
      <c r="AH498" s="572"/>
      <c r="AI498" s="572"/>
      <c r="AJ498" s="572"/>
      <c r="AK498" s="572"/>
      <c r="AL498" s="572"/>
      <c r="AM498" s="572"/>
      <c r="AN498" s="581"/>
      <c r="AO498" s="181"/>
      <c r="AP498" s="87" t="s">
        <v>859</v>
      </c>
      <c r="AT498" s="559" t="str">
        <f t="shared" ca="1" si="88"/>
        <v>W</v>
      </c>
      <c r="AU498" s="559">
        <f t="shared" si="89"/>
        <v>480</v>
      </c>
      <c r="AV498" s="285" t="str">
        <f t="shared" ca="1" si="85"/>
        <v>W480</v>
      </c>
      <c r="AW498" s="285">
        <f t="shared" si="86"/>
        <v>8</v>
      </c>
      <c r="AX498" s="285" t="str">
        <f t="shared" ca="1" si="84"/>
        <v>8. Ownership - Operating Costs</v>
      </c>
      <c r="AY498" s="293" t="s">
        <v>1626</v>
      </c>
      <c r="AZ498" s="285" t="s">
        <v>1657</v>
      </c>
      <c r="BA498" s="285">
        <f>$W$8</f>
        <v>2042</v>
      </c>
      <c r="BB498" s="285" t="str">
        <f t="shared" ca="1" si="87"/>
        <v>8_W480_Outside_services_2042</v>
      </c>
      <c r="BC498" s="285" t="s">
        <v>574</v>
      </c>
      <c r="BD498" s="285"/>
      <c r="BE498" s="293" t="str">
        <f t="shared" si="83"/>
        <v>&gt;=0</v>
      </c>
      <c r="BF498" s="293" t="s">
        <v>84</v>
      </c>
      <c r="BG498" s="293" t="s">
        <v>84</v>
      </c>
      <c r="BH498" s="293"/>
      <c r="BI498" s="293"/>
      <c r="BJ498" s="293"/>
      <c r="BK498" s="293"/>
    </row>
    <row r="499" spans="1:63" ht="13.5" hidden="1" thickBot="1">
      <c r="A499" s="130"/>
      <c r="B499" s="189"/>
      <c r="C499" s="254"/>
      <c r="D499" s="76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c r="AA499" s="571"/>
      <c r="AB499" s="571"/>
      <c r="AC499" s="571"/>
      <c r="AD499" s="572"/>
      <c r="AE499" s="572"/>
      <c r="AF499" s="572"/>
      <c r="AG499" s="572"/>
      <c r="AH499" s="572"/>
      <c r="AI499" s="572"/>
      <c r="AJ499" s="572"/>
      <c r="AK499" s="572"/>
      <c r="AL499" s="572"/>
      <c r="AM499" s="572"/>
      <c r="AN499" s="581"/>
      <c r="AO499" s="181"/>
      <c r="AP499" s="87" t="s">
        <v>859</v>
      </c>
      <c r="AT499" s="559" t="str">
        <f t="shared" ca="1" si="88"/>
        <v>X</v>
      </c>
      <c r="AU499" s="559">
        <f t="shared" si="89"/>
        <v>480</v>
      </c>
      <c r="AV499" s="285" t="str">
        <f t="shared" ca="1" si="85"/>
        <v>X480</v>
      </c>
      <c r="AW499" s="285">
        <f t="shared" si="86"/>
        <v>8</v>
      </c>
      <c r="AX499" s="285" t="str">
        <f t="shared" ca="1" si="84"/>
        <v>8. Ownership - Operating Costs</v>
      </c>
      <c r="AY499" s="293" t="s">
        <v>1626</v>
      </c>
      <c r="AZ499" s="285" t="s">
        <v>1657</v>
      </c>
      <c r="BA499" s="285">
        <f>$X$8</f>
        <v>2043</v>
      </c>
      <c r="BB499" s="285" t="str">
        <f t="shared" ca="1" si="87"/>
        <v>8_X480_Outside_services_2043</v>
      </c>
      <c r="BC499" s="285" t="s">
        <v>574</v>
      </c>
      <c r="BD499" s="285"/>
      <c r="BE499" s="293" t="str">
        <f t="shared" si="83"/>
        <v>&gt;=0</v>
      </c>
      <c r="BF499" s="293" t="s">
        <v>84</v>
      </c>
      <c r="BG499" s="293" t="s">
        <v>84</v>
      </c>
      <c r="BH499" s="293"/>
      <c r="BI499" s="293"/>
      <c r="BJ499" s="293"/>
      <c r="BK499" s="293"/>
    </row>
    <row r="500" spans="1:63" ht="13.5" hidden="1" thickBot="1">
      <c r="A500" s="130"/>
      <c r="B500" s="189"/>
      <c r="C500" s="254"/>
      <c r="D500" s="761"/>
      <c r="E500" s="571"/>
      <c r="F500" s="571"/>
      <c r="G500" s="571"/>
      <c r="H500" s="571"/>
      <c r="I500" s="571"/>
      <c r="J500" s="571"/>
      <c r="K500" s="571"/>
      <c r="L500" s="571"/>
      <c r="M500" s="571"/>
      <c r="N500" s="571"/>
      <c r="O500" s="571"/>
      <c r="P500" s="571"/>
      <c r="Q500" s="571"/>
      <c r="R500" s="571"/>
      <c r="S500" s="571"/>
      <c r="T500" s="571"/>
      <c r="U500" s="571"/>
      <c r="V500" s="571"/>
      <c r="W500" s="571"/>
      <c r="X500" s="571"/>
      <c r="Y500" s="571"/>
      <c r="Z500" s="571"/>
      <c r="AA500" s="571"/>
      <c r="AB500" s="571"/>
      <c r="AC500" s="571"/>
      <c r="AD500" s="572"/>
      <c r="AE500" s="572"/>
      <c r="AF500" s="572"/>
      <c r="AG500" s="572"/>
      <c r="AH500" s="572"/>
      <c r="AI500" s="572"/>
      <c r="AJ500" s="572"/>
      <c r="AK500" s="572"/>
      <c r="AL500" s="572"/>
      <c r="AM500" s="572"/>
      <c r="AN500" s="581"/>
      <c r="AO500" s="181"/>
      <c r="AP500" s="87" t="s">
        <v>859</v>
      </c>
      <c r="AT500" s="559" t="str">
        <f t="shared" ca="1" si="88"/>
        <v>Y</v>
      </c>
      <c r="AU500" s="559">
        <f t="shared" si="89"/>
        <v>480</v>
      </c>
      <c r="AV500" s="285" t="str">
        <f t="shared" ca="1" si="85"/>
        <v>Y480</v>
      </c>
      <c r="AW500" s="285">
        <f t="shared" si="86"/>
        <v>8</v>
      </c>
      <c r="AX500" s="285" t="str">
        <f t="shared" ca="1" si="84"/>
        <v>8. Ownership - Operating Costs</v>
      </c>
      <c r="AY500" s="293" t="s">
        <v>1626</v>
      </c>
      <c r="AZ500" s="285" t="s">
        <v>1657</v>
      </c>
      <c r="BA500" s="285">
        <f>$Y$8</f>
        <v>2044</v>
      </c>
      <c r="BB500" s="285" t="str">
        <f t="shared" ca="1" si="87"/>
        <v>8_Y480_Outside_services_2044</v>
      </c>
      <c r="BC500" s="285" t="s">
        <v>574</v>
      </c>
      <c r="BD500" s="285"/>
      <c r="BE500" s="293" t="str">
        <f t="shared" si="83"/>
        <v>&gt;=0</v>
      </c>
      <c r="BF500" s="293" t="s">
        <v>84</v>
      </c>
      <c r="BG500" s="293" t="s">
        <v>84</v>
      </c>
      <c r="BH500" s="293"/>
      <c r="BI500" s="293"/>
      <c r="BJ500" s="293"/>
      <c r="BK500" s="293"/>
    </row>
    <row r="501" spans="1:63" ht="13.5" hidden="1" thickBot="1">
      <c r="A501" s="130"/>
      <c r="B501" s="189"/>
      <c r="C501" s="254"/>
      <c r="D501" s="76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2"/>
      <c r="AE501" s="572"/>
      <c r="AF501" s="572"/>
      <c r="AG501" s="572"/>
      <c r="AH501" s="572"/>
      <c r="AI501" s="572"/>
      <c r="AJ501" s="572"/>
      <c r="AK501" s="572"/>
      <c r="AL501" s="572"/>
      <c r="AM501" s="572"/>
      <c r="AN501" s="581"/>
      <c r="AO501" s="181"/>
      <c r="AP501" s="87" t="s">
        <v>859</v>
      </c>
      <c r="AT501" s="559" t="str">
        <f t="shared" ca="1" si="88"/>
        <v>Z</v>
      </c>
      <c r="AU501" s="559">
        <f t="shared" si="89"/>
        <v>480</v>
      </c>
      <c r="AV501" s="285" t="str">
        <f t="shared" ca="1" si="85"/>
        <v>Z480</v>
      </c>
      <c r="AW501" s="285">
        <f t="shared" si="86"/>
        <v>8</v>
      </c>
      <c r="AX501" s="285" t="str">
        <f t="shared" ca="1" si="84"/>
        <v>8. Ownership - Operating Costs</v>
      </c>
      <c r="AY501" s="293" t="s">
        <v>1626</v>
      </c>
      <c r="AZ501" s="285" t="s">
        <v>1657</v>
      </c>
      <c r="BA501" s="285">
        <f>$Z$8</f>
        <v>2045</v>
      </c>
      <c r="BB501" s="285" t="str">
        <f t="shared" ca="1" si="87"/>
        <v>8_Z480_Outside_services_2045</v>
      </c>
      <c r="BC501" s="285" t="s">
        <v>574</v>
      </c>
      <c r="BD501" s="285"/>
      <c r="BE501" s="293" t="str">
        <f t="shared" si="83"/>
        <v>&gt;=0</v>
      </c>
      <c r="BF501" s="293" t="s">
        <v>84</v>
      </c>
      <c r="BG501" s="293" t="s">
        <v>84</v>
      </c>
      <c r="BH501" s="293"/>
      <c r="BI501" s="293"/>
      <c r="BJ501" s="293"/>
      <c r="BK501" s="293"/>
    </row>
    <row r="502" spans="1:63" ht="13.5" hidden="1" thickBot="1">
      <c r="A502" s="130"/>
      <c r="B502" s="189"/>
      <c r="C502" s="254"/>
      <c r="D502" s="761"/>
      <c r="E502" s="571"/>
      <c r="F502" s="571"/>
      <c r="G502" s="571"/>
      <c r="H502" s="571"/>
      <c r="I502" s="571"/>
      <c r="J502" s="571"/>
      <c r="K502" s="571"/>
      <c r="L502" s="571"/>
      <c r="M502" s="571"/>
      <c r="N502" s="571"/>
      <c r="O502" s="571"/>
      <c r="P502" s="571"/>
      <c r="Q502" s="571"/>
      <c r="R502" s="571"/>
      <c r="S502" s="571"/>
      <c r="T502" s="571"/>
      <c r="U502" s="571"/>
      <c r="V502" s="571"/>
      <c r="W502" s="571"/>
      <c r="X502" s="571"/>
      <c r="Y502" s="571"/>
      <c r="Z502" s="571"/>
      <c r="AA502" s="571"/>
      <c r="AB502" s="571"/>
      <c r="AC502" s="571"/>
      <c r="AD502" s="572"/>
      <c r="AE502" s="572"/>
      <c r="AF502" s="572"/>
      <c r="AG502" s="572"/>
      <c r="AH502" s="572"/>
      <c r="AI502" s="572"/>
      <c r="AJ502" s="572"/>
      <c r="AK502" s="572"/>
      <c r="AL502" s="572"/>
      <c r="AM502" s="572"/>
      <c r="AN502" s="581"/>
      <c r="AO502" s="181"/>
      <c r="AP502" s="87" t="s">
        <v>859</v>
      </c>
      <c r="AT502" s="559" t="str">
        <f t="shared" ca="1" si="88"/>
        <v>AA</v>
      </c>
      <c r="AU502" s="559">
        <f t="shared" si="89"/>
        <v>480</v>
      </c>
      <c r="AV502" s="285" t="str">
        <f t="shared" ca="1" si="85"/>
        <v>AA480</v>
      </c>
      <c r="AW502" s="285">
        <f t="shared" si="86"/>
        <v>8</v>
      </c>
      <c r="AX502" s="285" t="str">
        <f t="shared" ca="1" si="84"/>
        <v>8. Ownership - Operating Costs</v>
      </c>
      <c r="AY502" s="293" t="s">
        <v>1626</v>
      </c>
      <c r="AZ502" s="285" t="s">
        <v>1657</v>
      </c>
      <c r="BA502" s="285">
        <f>$AA$8</f>
        <v>2046</v>
      </c>
      <c r="BB502" s="285" t="str">
        <f t="shared" ca="1" si="87"/>
        <v>8_AA480_Outside_services_2046</v>
      </c>
      <c r="BC502" s="285" t="s">
        <v>574</v>
      </c>
      <c r="BD502" s="285"/>
      <c r="BE502" s="293" t="str">
        <f t="shared" si="83"/>
        <v>&gt;=0</v>
      </c>
      <c r="BF502" s="293" t="s">
        <v>84</v>
      </c>
      <c r="BG502" s="293" t="s">
        <v>84</v>
      </c>
      <c r="BH502" s="293"/>
      <c r="BI502" s="293"/>
      <c r="BJ502" s="293"/>
      <c r="BK502" s="293"/>
    </row>
    <row r="503" spans="1:63" ht="13.5" hidden="1" thickBot="1">
      <c r="A503" s="130"/>
      <c r="B503" s="189"/>
      <c r="C503" s="254"/>
      <c r="D503" s="76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c r="AA503" s="571"/>
      <c r="AB503" s="571"/>
      <c r="AC503" s="571"/>
      <c r="AD503" s="572"/>
      <c r="AE503" s="572"/>
      <c r="AF503" s="572"/>
      <c r="AG503" s="572"/>
      <c r="AH503" s="572"/>
      <c r="AI503" s="572"/>
      <c r="AJ503" s="572"/>
      <c r="AK503" s="572"/>
      <c r="AL503" s="572"/>
      <c r="AM503" s="572"/>
      <c r="AN503" s="581"/>
      <c r="AO503" s="181"/>
      <c r="AP503" s="87" t="s">
        <v>859</v>
      </c>
      <c r="AT503" s="559" t="str">
        <f t="shared" ca="1" si="88"/>
        <v>AB</v>
      </c>
      <c r="AU503" s="559">
        <f t="shared" si="89"/>
        <v>480</v>
      </c>
      <c r="AV503" s="285" t="str">
        <f t="shared" ca="1" si="85"/>
        <v>AB480</v>
      </c>
      <c r="AW503" s="285">
        <f t="shared" si="86"/>
        <v>8</v>
      </c>
      <c r="AX503" s="285" t="str">
        <f t="shared" ca="1" si="84"/>
        <v>8. Ownership - Operating Costs</v>
      </c>
      <c r="AY503" s="293" t="s">
        <v>1626</v>
      </c>
      <c r="AZ503" s="285" t="s">
        <v>1657</v>
      </c>
      <c r="BA503" s="285">
        <f>$AB$8</f>
        <v>2047</v>
      </c>
      <c r="BB503" s="285" t="str">
        <f t="shared" ca="1" si="87"/>
        <v>8_AB480_Outside_services_2047</v>
      </c>
      <c r="BC503" s="285" t="s">
        <v>574</v>
      </c>
      <c r="BD503" s="285"/>
      <c r="BE503" s="293" t="str">
        <f t="shared" si="83"/>
        <v>&gt;=0</v>
      </c>
      <c r="BF503" s="293" t="s">
        <v>84</v>
      </c>
      <c r="BG503" s="293" t="s">
        <v>84</v>
      </c>
      <c r="BH503" s="293"/>
      <c r="BI503" s="293"/>
      <c r="BJ503" s="293"/>
      <c r="BK503" s="293"/>
    </row>
    <row r="504" spans="1:63" ht="13.5" hidden="1" thickBot="1">
      <c r="A504" s="130"/>
      <c r="B504" s="189"/>
      <c r="C504" s="254"/>
      <c r="D504" s="761"/>
      <c r="E504" s="571"/>
      <c r="F504" s="571"/>
      <c r="G504" s="571"/>
      <c r="H504" s="571"/>
      <c r="I504" s="571"/>
      <c r="J504" s="571"/>
      <c r="K504" s="571"/>
      <c r="L504" s="571"/>
      <c r="M504" s="571"/>
      <c r="N504" s="571"/>
      <c r="O504" s="571"/>
      <c r="P504" s="571"/>
      <c r="Q504" s="571"/>
      <c r="R504" s="571"/>
      <c r="S504" s="571"/>
      <c r="T504" s="571"/>
      <c r="U504" s="571"/>
      <c r="V504" s="571"/>
      <c r="W504" s="571"/>
      <c r="X504" s="571"/>
      <c r="Y504" s="571"/>
      <c r="Z504" s="571"/>
      <c r="AA504" s="571"/>
      <c r="AB504" s="571"/>
      <c r="AC504" s="571"/>
      <c r="AD504" s="572"/>
      <c r="AE504" s="572"/>
      <c r="AF504" s="572"/>
      <c r="AG504" s="572"/>
      <c r="AH504" s="572"/>
      <c r="AI504" s="572"/>
      <c r="AJ504" s="572"/>
      <c r="AK504" s="572"/>
      <c r="AL504" s="572"/>
      <c r="AM504" s="572"/>
      <c r="AN504" s="581"/>
      <c r="AO504" s="181"/>
      <c r="AP504" s="87" t="s">
        <v>859</v>
      </c>
      <c r="AT504" s="559" t="str">
        <f t="shared" ca="1" si="88"/>
        <v>AC</v>
      </c>
      <c r="AU504" s="559">
        <f t="shared" si="89"/>
        <v>480</v>
      </c>
      <c r="AV504" s="285" t="str">
        <f t="shared" ca="1" si="85"/>
        <v>AC480</v>
      </c>
      <c r="AW504" s="285">
        <f t="shared" si="86"/>
        <v>8</v>
      </c>
      <c r="AX504" s="285" t="str">
        <f t="shared" ca="1" si="84"/>
        <v>8. Ownership - Operating Costs</v>
      </c>
      <c r="AY504" s="293" t="s">
        <v>1626</v>
      </c>
      <c r="AZ504" s="285" t="s">
        <v>1657</v>
      </c>
      <c r="BA504" s="285">
        <f>$AC$8</f>
        <v>2048</v>
      </c>
      <c r="BB504" s="285" t="str">
        <f t="shared" ca="1" si="87"/>
        <v>8_AC480_Outside_services_2048</v>
      </c>
      <c r="BC504" s="285" t="s">
        <v>574</v>
      </c>
      <c r="BD504" s="285"/>
      <c r="BE504" s="293" t="str">
        <f t="shared" si="83"/>
        <v>&gt;=0</v>
      </c>
      <c r="BF504" s="293" t="s">
        <v>84</v>
      </c>
      <c r="BG504" s="293" t="s">
        <v>84</v>
      </c>
      <c r="BH504" s="293"/>
      <c r="BI504" s="293"/>
      <c r="BJ504" s="293"/>
      <c r="BK504" s="293"/>
    </row>
    <row r="505" spans="1:63" ht="13.5" hidden="1" thickBot="1">
      <c r="A505" s="130"/>
      <c r="B505" s="189"/>
      <c r="C505" s="254"/>
      <c r="D505" s="761"/>
      <c r="E505" s="571"/>
      <c r="F505" s="571"/>
      <c r="G505" s="571"/>
      <c r="H505" s="571"/>
      <c r="I505" s="571"/>
      <c r="J505" s="571"/>
      <c r="K505" s="571"/>
      <c r="L505" s="571"/>
      <c r="M505" s="571"/>
      <c r="N505" s="571"/>
      <c r="O505" s="571"/>
      <c r="P505" s="571"/>
      <c r="Q505" s="571"/>
      <c r="R505" s="571"/>
      <c r="S505" s="571"/>
      <c r="T505" s="571"/>
      <c r="U505" s="571"/>
      <c r="V505" s="571"/>
      <c r="W505" s="571"/>
      <c r="X505" s="571"/>
      <c r="Y505" s="571"/>
      <c r="Z505" s="571"/>
      <c r="AA505" s="571"/>
      <c r="AB505" s="571"/>
      <c r="AC505" s="571"/>
      <c r="AD505" s="572"/>
      <c r="AE505" s="572"/>
      <c r="AF505" s="572"/>
      <c r="AG505" s="572"/>
      <c r="AH505" s="572"/>
      <c r="AI505" s="572"/>
      <c r="AJ505" s="572"/>
      <c r="AK505" s="572"/>
      <c r="AL505" s="572"/>
      <c r="AM505" s="572"/>
      <c r="AN505" s="581"/>
      <c r="AO505" s="181"/>
      <c r="AP505" s="87" t="s">
        <v>859</v>
      </c>
      <c r="AT505" s="559" t="str">
        <f t="shared" ca="1" si="88"/>
        <v>AD</v>
      </c>
      <c r="AU505" s="559">
        <f t="shared" si="89"/>
        <v>480</v>
      </c>
      <c r="AV505" s="285" t="str">
        <f t="shared" ca="1" si="85"/>
        <v>AD480</v>
      </c>
      <c r="AW505" s="285">
        <f t="shared" si="86"/>
        <v>8</v>
      </c>
      <c r="AX505" s="285" t="str">
        <f t="shared" ca="1" si="84"/>
        <v>8. Ownership - Operating Costs</v>
      </c>
      <c r="AY505" s="293" t="s">
        <v>1626</v>
      </c>
      <c r="AZ505" s="285" t="s">
        <v>1657</v>
      </c>
      <c r="BA505" s="285">
        <f>$AD$8</f>
        <v>2049</v>
      </c>
      <c r="BB505" s="285" t="str">
        <f t="shared" ca="1" si="87"/>
        <v>8_AD480_Outside_services_2049</v>
      </c>
      <c r="BC505" s="285" t="s">
        <v>574</v>
      </c>
      <c r="BD505" s="285"/>
      <c r="BE505" s="293" t="str">
        <f t="shared" si="83"/>
        <v>&gt;=0</v>
      </c>
      <c r="BF505" s="293" t="s">
        <v>84</v>
      </c>
      <c r="BG505" s="293" t="s">
        <v>84</v>
      </c>
      <c r="BH505" s="293"/>
      <c r="BI505" s="293"/>
      <c r="BJ505" s="293"/>
      <c r="BK505" s="293"/>
    </row>
    <row r="506" spans="1:63" ht="13.5" hidden="1" thickBot="1">
      <c r="A506" s="130"/>
      <c r="B506" s="189"/>
      <c r="C506" s="254"/>
      <c r="D506" s="761"/>
      <c r="E506" s="571"/>
      <c r="F506" s="571"/>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2"/>
      <c r="AE506" s="572"/>
      <c r="AF506" s="572"/>
      <c r="AG506" s="572"/>
      <c r="AH506" s="572"/>
      <c r="AI506" s="572"/>
      <c r="AJ506" s="572"/>
      <c r="AK506" s="572"/>
      <c r="AL506" s="572"/>
      <c r="AM506" s="572"/>
      <c r="AN506" s="581"/>
      <c r="AO506" s="181"/>
      <c r="AP506" s="87" t="s">
        <v>859</v>
      </c>
      <c r="AT506" s="559" t="str">
        <f t="shared" ca="1" si="88"/>
        <v>AE</v>
      </c>
      <c r="AU506" s="559">
        <f t="shared" si="89"/>
        <v>480</v>
      </c>
      <c r="AV506" s="285" t="str">
        <f t="shared" ca="1" si="85"/>
        <v>AE480</v>
      </c>
      <c r="AW506" s="285">
        <f t="shared" si="86"/>
        <v>8</v>
      </c>
      <c r="AX506" s="285" t="str">
        <f t="shared" ca="1" si="84"/>
        <v>8. Ownership - Operating Costs</v>
      </c>
      <c r="AY506" s="293" t="s">
        <v>1626</v>
      </c>
      <c r="AZ506" s="285" t="s">
        <v>1657</v>
      </c>
      <c r="BA506" s="285">
        <f>$AE$8</f>
        <v>2050</v>
      </c>
      <c r="BB506" s="285" t="str">
        <f t="shared" ca="1" si="87"/>
        <v>8_AE480_Outside_services_2050</v>
      </c>
      <c r="BC506" s="285" t="s">
        <v>574</v>
      </c>
      <c r="BD506" s="285"/>
      <c r="BE506" s="293" t="str">
        <f t="shared" si="83"/>
        <v>&gt;=0</v>
      </c>
      <c r="BF506" s="293" t="s">
        <v>84</v>
      </c>
      <c r="BG506" s="293" t="s">
        <v>84</v>
      </c>
      <c r="BH506" s="293"/>
      <c r="BI506" s="293"/>
      <c r="BJ506" s="293"/>
      <c r="BK506" s="293"/>
    </row>
    <row r="507" spans="1:63" ht="13.5" hidden="1" thickBot="1">
      <c r="A507" s="130"/>
      <c r="B507" s="189"/>
      <c r="C507" s="254"/>
      <c r="D507" s="761"/>
      <c r="E507" s="571"/>
      <c r="F507" s="571"/>
      <c r="G507" s="571"/>
      <c r="H507" s="571"/>
      <c r="I507" s="571"/>
      <c r="J507" s="571"/>
      <c r="K507" s="571"/>
      <c r="L507" s="571"/>
      <c r="M507" s="571"/>
      <c r="N507" s="571"/>
      <c r="O507" s="571"/>
      <c r="P507" s="571"/>
      <c r="Q507" s="571"/>
      <c r="R507" s="571"/>
      <c r="S507" s="571"/>
      <c r="T507" s="571"/>
      <c r="U507" s="571"/>
      <c r="V507" s="571"/>
      <c r="W507" s="571"/>
      <c r="X507" s="571"/>
      <c r="Y507" s="571"/>
      <c r="Z507" s="571"/>
      <c r="AA507" s="571"/>
      <c r="AB507" s="571"/>
      <c r="AC507" s="571"/>
      <c r="AD507" s="572"/>
      <c r="AE507" s="572"/>
      <c r="AF507" s="572"/>
      <c r="AG507" s="572"/>
      <c r="AH507" s="572"/>
      <c r="AI507" s="572"/>
      <c r="AJ507" s="572"/>
      <c r="AK507" s="572"/>
      <c r="AL507" s="572"/>
      <c r="AM507" s="572"/>
      <c r="AN507" s="581"/>
      <c r="AO507" s="181"/>
      <c r="AP507" s="87" t="s">
        <v>859</v>
      </c>
      <c r="AT507" s="559" t="str">
        <f t="shared" ca="1" si="88"/>
        <v>AF</v>
      </c>
      <c r="AU507" s="559">
        <f t="shared" si="89"/>
        <v>480</v>
      </c>
      <c r="AV507" s="285" t="str">
        <f t="shared" ca="1" si="85"/>
        <v>AF480</v>
      </c>
      <c r="AW507" s="285">
        <f t="shared" si="86"/>
        <v>8</v>
      </c>
      <c r="AX507" s="285" t="str">
        <f t="shared" ca="1" si="84"/>
        <v>8. Ownership - Operating Costs</v>
      </c>
      <c r="AY507" s="293" t="s">
        <v>1626</v>
      </c>
      <c r="AZ507" s="285" t="s">
        <v>1657</v>
      </c>
      <c r="BA507" s="285">
        <f>$AF$8</f>
        <v>2051</v>
      </c>
      <c r="BB507" s="285" t="str">
        <f t="shared" ca="1" si="87"/>
        <v>8_AF480_Outside_services_2051</v>
      </c>
      <c r="BC507" s="285" t="s">
        <v>574</v>
      </c>
      <c r="BD507" s="285"/>
      <c r="BE507" s="293" t="str">
        <f t="shared" si="83"/>
        <v>&gt;=0</v>
      </c>
      <c r="BF507" s="293" t="s">
        <v>84</v>
      </c>
      <c r="BG507" s="293" t="s">
        <v>84</v>
      </c>
      <c r="BH507" s="293"/>
      <c r="BI507" s="293"/>
      <c r="BJ507" s="293"/>
      <c r="BK507" s="293"/>
    </row>
    <row r="508" spans="1:63" ht="13.5" hidden="1" thickBot="1">
      <c r="A508" s="130"/>
      <c r="B508" s="189"/>
      <c r="C508" s="254"/>
      <c r="D508" s="76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c r="AA508" s="571"/>
      <c r="AB508" s="571"/>
      <c r="AC508" s="571"/>
      <c r="AD508" s="572"/>
      <c r="AE508" s="572"/>
      <c r="AF508" s="572"/>
      <c r="AG508" s="572"/>
      <c r="AH508" s="572"/>
      <c r="AI508" s="572"/>
      <c r="AJ508" s="572"/>
      <c r="AK508" s="572"/>
      <c r="AL508" s="572"/>
      <c r="AM508" s="572"/>
      <c r="AN508" s="581"/>
      <c r="AO508" s="181"/>
      <c r="AP508" s="87" t="s">
        <v>859</v>
      </c>
      <c r="AT508" s="559" t="str">
        <f t="shared" ca="1" si="88"/>
        <v>AG</v>
      </c>
      <c r="AU508" s="559">
        <f t="shared" si="89"/>
        <v>480</v>
      </c>
      <c r="AV508" s="285" t="str">
        <f t="shared" ca="1" si="85"/>
        <v>AG480</v>
      </c>
      <c r="AW508" s="285">
        <f t="shared" si="86"/>
        <v>8</v>
      </c>
      <c r="AX508" s="285" t="str">
        <f t="shared" ca="1" si="84"/>
        <v>8. Ownership - Operating Costs</v>
      </c>
      <c r="AY508" s="293" t="s">
        <v>1626</v>
      </c>
      <c r="AZ508" s="285" t="s">
        <v>1657</v>
      </c>
      <c r="BA508" s="285">
        <f>$AG$8</f>
        <v>2052</v>
      </c>
      <c r="BB508" s="285" t="str">
        <f t="shared" ca="1" si="87"/>
        <v>8_AG480_Outside_services_2052</v>
      </c>
      <c r="BC508" s="285" t="s">
        <v>574</v>
      </c>
      <c r="BD508" s="285"/>
      <c r="BE508" s="293" t="str">
        <f t="shared" si="83"/>
        <v>&gt;=0</v>
      </c>
      <c r="BF508" s="293" t="s">
        <v>84</v>
      </c>
      <c r="BG508" s="293" t="s">
        <v>84</v>
      </c>
      <c r="BH508" s="293"/>
      <c r="BI508" s="293"/>
      <c r="BJ508" s="293"/>
      <c r="BK508" s="293"/>
    </row>
    <row r="509" spans="1:63" ht="13.5" hidden="1" thickBot="1">
      <c r="A509" s="130"/>
      <c r="B509" s="189"/>
      <c r="C509" s="254"/>
      <c r="D509" s="761"/>
      <c r="E509" s="571"/>
      <c r="F509" s="571"/>
      <c r="G509" s="571"/>
      <c r="H509" s="571"/>
      <c r="I509" s="571"/>
      <c r="J509" s="571"/>
      <c r="K509" s="571"/>
      <c r="L509" s="571"/>
      <c r="M509" s="571"/>
      <c r="N509" s="571"/>
      <c r="O509" s="571"/>
      <c r="P509" s="571"/>
      <c r="Q509" s="571"/>
      <c r="R509" s="571"/>
      <c r="S509" s="571"/>
      <c r="T509" s="571"/>
      <c r="U509" s="571"/>
      <c r="V509" s="571"/>
      <c r="W509" s="571"/>
      <c r="X509" s="571"/>
      <c r="Y509" s="571"/>
      <c r="Z509" s="571"/>
      <c r="AA509" s="571"/>
      <c r="AB509" s="571"/>
      <c r="AC509" s="571"/>
      <c r="AD509" s="572"/>
      <c r="AE509" s="572"/>
      <c r="AF509" s="572"/>
      <c r="AG509" s="572"/>
      <c r="AH509" s="572"/>
      <c r="AI509" s="572"/>
      <c r="AJ509" s="572"/>
      <c r="AK509" s="572"/>
      <c r="AL509" s="572"/>
      <c r="AM509" s="572"/>
      <c r="AN509" s="581"/>
      <c r="AO509" s="181"/>
      <c r="AP509" s="87" t="s">
        <v>859</v>
      </c>
      <c r="AT509" s="559" t="str">
        <f t="shared" ca="1" si="88"/>
        <v>AH</v>
      </c>
      <c r="AU509" s="559">
        <f t="shared" si="89"/>
        <v>480</v>
      </c>
      <c r="AV509" s="285" t="str">
        <f t="shared" ca="1" si="85"/>
        <v>AH480</v>
      </c>
      <c r="AW509" s="285">
        <f t="shared" si="86"/>
        <v>8</v>
      </c>
      <c r="AX509" s="285" t="str">
        <f t="shared" ca="1" si="84"/>
        <v>8. Ownership - Operating Costs</v>
      </c>
      <c r="AY509" s="293" t="s">
        <v>1626</v>
      </c>
      <c r="AZ509" s="285" t="s">
        <v>1657</v>
      </c>
      <c r="BA509" s="285">
        <f>$AH$8</f>
        <v>2053</v>
      </c>
      <c r="BB509" s="285" t="str">
        <f t="shared" ca="1" si="87"/>
        <v>8_AH480_Outside_services_2053</v>
      </c>
      <c r="BC509" s="285" t="s">
        <v>574</v>
      </c>
      <c r="BD509" s="285"/>
      <c r="BE509" s="293" t="str">
        <f t="shared" si="83"/>
        <v>&gt;=0</v>
      </c>
      <c r="BF509" s="293" t="s">
        <v>84</v>
      </c>
      <c r="BG509" s="293" t="s">
        <v>84</v>
      </c>
      <c r="BH509" s="293"/>
      <c r="BI509" s="293"/>
      <c r="BJ509" s="293"/>
      <c r="BK509" s="293"/>
    </row>
    <row r="510" spans="1:63" ht="13.5" hidden="1" thickBot="1">
      <c r="A510" s="130"/>
      <c r="B510" s="189"/>
      <c r="C510" s="254"/>
      <c r="D510" s="76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c r="AA510" s="571"/>
      <c r="AB510" s="571"/>
      <c r="AC510" s="571"/>
      <c r="AD510" s="572"/>
      <c r="AE510" s="572"/>
      <c r="AF510" s="572"/>
      <c r="AG510" s="572"/>
      <c r="AH510" s="572"/>
      <c r="AI510" s="572"/>
      <c r="AJ510" s="572"/>
      <c r="AK510" s="572"/>
      <c r="AL510" s="572"/>
      <c r="AM510" s="572"/>
      <c r="AN510" s="581"/>
      <c r="AO510" s="181"/>
      <c r="AP510" s="87" t="s">
        <v>859</v>
      </c>
      <c r="AT510" s="559" t="str">
        <f t="shared" ca="1" si="88"/>
        <v>AI</v>
      </c>
      <c r="AU510" s="559">
        <f t="shared" si="89"/>
        <v>480</v>
      </c>
      <c r="AV510" s="285" t="str">
        <f t="shared" ca="1" si="85"/>
        <v>AI480</v>
      </c>
      <c r="AW510" s="285">
        <f t="shared" si="86"/>
        <v>8</v>
      </c>
      <c r="AX510" s="285" t="str">
        <f t="shared" ca="1" si="84"/>
        <v>8. Ownership - Operating Costs</v>
      </c>
      <c r="AY510" s="293" t="s">
        <v>1626</v>
      </c>
      <c r="AZ510" s="285" t="s">
        <v>1657</v>
      </c>
      <c r="BA510" s="285">
        <f>$AI$8</f>
        <v>2054</v>
      </c>
      <c r="BB510" s="285" t="str">
        <f t="shared" ca="1" si="87"/>
        <v>8_AI480_Outside_services_2054</v>
      </c>
      <c r="BC510" s="285" t="s">
        <v>574</v>
      </c>
      <c r="BD510" s="285"/>
      <c r="BE510" s="293" t="str">
        <f t="shared" si="83"/>
        <v>&gt;=0</v>
      </c>
      <c r="BF510" s="293" t="s">
        <v>84</v>
      </c>
      <c r="BG510" s="293" t="s">
        <v>84</v>
      </c>
      <c r="BH510" s="293"/>
      <c r="BI510" s="293"/>
      <c r="BJ510" s="293"/>
      <c r="BK510" s="293"/>
    </row>
    <row r="511" spans="1:63" ht="13.5" hidden="1" thickBot="1">
      <c r="A511" s="130"/>
      <c r="B511" s="189"/>
      <c r="C511" s="254"/>
      <c r="D511" s="761"/>
      <c r="E511" s="571"/>
      <c r="F511" s="571"/>
      <c r="G511" s="571"/>
      <c r="H511" s="571"/>
      <c r="I511" s="571"/>
      <c r="J511" s="571"/>
      <c r="K511" s="571"/>
      <c r="L511" s="571"/>
      <c r="M511" s="571"/>
      <c r="N511" s="571"/>
      <c r="O511" s="571"/>
      <c r="P511" s="571"/>
      <c r="Q511" s="571"/>
      <c r="R511" s="571"/>
      <c r="S511" s="571"/>
      <c r="T511" s="571"/>
      <c r="U511" s="571"/>
      <c r="V511" s="571"/>
      <c r="W511" s="571"/>
      <c r="X511" s="571"/>
      <c r="Y511" s="571"/>
      <c r="Z511" s="571"/>
      <c r="AA511" s="571"/>
      <c r="AB511" s="571"/>
      <c r="AC511" s="571"/>
      <c r="AD511" s="572"/>
      <c r="AE511" s="572"/>
      <c r="AF511" s="572"/>
      <c r="AG511" s="572"/>
      <c r="AH511" s="572"/>
      <c r="AI511" s="572"/>
      <c r="AJ511" s="572"/>
      <c r="AK511" s="572"/>
      <c r="AL511" s="572"/>
      <c r="AM511" s="572"/>
      <c r="AN511" s="581"/>
      <c r="AO511" s="181"/>
      <c r="AP511" s="87" t="s">
        <v>859</v>
      </c>
      <c r="AT511" s="559" t="str">
        <f t="shared" ca="1" si="88"/>
        <v>AJ</v>
      </c>
      <c r="AU511" s="559">
        <f t="shared" si="89"/>
        <v>480</v>
      </c>
      <c r="AV511" s="285" t="str">
        <f t="shared" ca="1" si="85"/>
        <v>AJ480</v>
      </c>
      <c r="AW511" s="285">
        <f t="shared" si="86"/>
        <v>8</v>
      </c>
      <c r="AX511" s="285" t="str">
        <f t="shared" ca="1" si="84"/>
        <v>8. Ownership - Operating Costs</v>
      </c>
      <c r="AY511" s="293" t="s">
        <v>1626</v>
      </c>
      <c r="AZ511" s="285" t="s">
        <v>1657</v>
      </c>
      <c r="BA511" s="285">
        <f>$AJ$8</f>
        <v>2055</v>
      </c>
      <c r="BB511" s="285" t="str">
        <f t="shared" ca="1" si="87"/>
        <v>8_AJ480_Outside_services_2055</v>
      </c>
      <c r="BC511" s="285" t="s">
        <v>574</v>
      </c>
      <c r="BD511" s="285"/>
      <c r="BE511" s="293" t="str">
        <f t="shared" si="83"/>
        <v>&gt;=0</v>
      </c>
      <c r="BF511" s="293" t="s">
        <v>84</v>
      </c>
      <c r="BG511" s="293" t="s">
        <v>84</v>
      </c>
      <c r="BH511" s="293"/>
      <c r="BI511" s="293"/>
      <c r="BJ511" s="293"/>
      <c r="BK511" s="293"/>
    </row>
    <row r="512" spans="1:63" ht="13.5" hidden="1" thickBot="1">
      <c r="A512" s="130"/>
      <c r="B512" s="189"/>
      <c r="C512" s="254"/>
      <c r="D512" s="76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71"/>
      <c r="AD512" s="572"/>
      <c r="AE512" s="572"/>
      <c r="AF512" s="572"/>
      <c r="AG512" s="572"/>
      <c r="AH512" s="572"/>
      <c r="AI512" s="572"/>
      <c r="AJ512" s="572"/>
      <c r="AK512" s="572"/>
      <c r="AL512" s="572"/>
      <c r="AM512" s="572"/>
      <c r="AN512" s="581"/>
      <c r="AO512" s="181"/>
      <c r="AP512" s="87" t="s">
        <v>859</v>
      </c>
      <c r="AT512" s="559" t="str">
        <f t="shared" ca="1" si="88"/>
        <v>AK</v>
      </c>
      <c r="AU512" s="559">
        <f t="shared" si="89"/>
        <v>480</v>
      </c>
      <c r="AV512" s="285" t="str">
        <f t="shared" ca="1" si="85"/>
        <v>AK480</v>
      </c>
      <c r="AW512" s="285">
        <f t="shared" si="86"/>
        <v>8</v>
      </c>
      <c r="AX512" s="285" t="str">
        <f t="shared" ca="1" si="84"/>
        <v>8. Ownership - Operating Costs</v>
      </c>
      <c r="AY512" s="293" t="s">
        <v>1626</v>
      </c>
      <c r="AZ512" s="285" t="s">
        <v>1657</v>
      </c>
      <c r="BA512" s="285">
        <f>$AK$8</f>
        <v>2056</v>
      </c>
      <c r="BB512" s="285" t="str">
        <f t="shared" ca="1" si="87"/>
        <v>8_AK480_Outside_services_2056</v>
      </c>
      <c r="BC512" s="285" t="s">
        <v>574</v>
      </c>
      <c r="BD512" s="285"/>
      <c r="BE512" s="293" t="str">
        <f t="shared" si="83"/>
        <v>&gt;=0</v>
      </c>
      <c r="BF512" s="293" t="s">
        <v>84</v>
      </c>
      <c r="BG512" s="293" t="s">
        <v>84</v>
      </c>
      <c r="BH512" s="293"/>
      <c r="BI512" s="293"/>
      <c r="BJ512" s="293"/>
      <c r="BK512" s="293"/>
    </row>
    <row r="513" spans="1:63" ht="13.5" hidden="1" thickBot="1">
      <c r="A513" s="130"/>
      <c r="B513" s="189"/>
      <c r="C513" s="254"/>
      <c r="D513" s="761"/>
      <c r="E513" s="571"/>
      <c r="F513" s="571"/>
      <c r="G513" s="571"/>
      <c r="H513" s="571"/>
      <c r="I513" s="571"/>
      <c r="J513" s="571"/>
      <c r="K513" s="571"/>
      <c r="L513" s="571"/>
      <c r="M513" s="571"/>
      <c r="N513" s="571"/>
      <c r="O513" s="571"/>
      <c r="P513" s="571"/>
      <c r="Q513" s="571"/>
      <c r="R513" s="571"/>
      <c r="S513" s="571"/>
      <c r="T513" s="571"/>
      <c r="U513" s="571"/>
      <c r="V513" s="571"/>
      <c r="W513" s="571"/>
      <c r="X513" s="571"/>
      <c r="Y513" s="571"/>
      <c r="Z513" s="571"/>
      <c r="AA513" s="571"/>
      <c r="AB513" s="571"/>
      <c r="AC513" s="571"/>
      <c r="AD513" s="572"/>
      <c r="AE513" s="572"/>
      <c r="AF513" s="572"/>
      <c r="AG513" s="572"/>
      <c r="AH513" s="572"/>
      <c r="AI513" s="572"/>
      <c r="AJ513" s="572"/>
      <c r="AK513" s="572"/>
      <c r="AL513" s="572"/>
      <c r="AM513" s="572"/>
      <c r="AN513" s="581"/>
      <c r="AO513" s="181"/>
      <c r="AP513" s="87" t="s">
        <v>859</v>
      </c>
      <c r="AT513" s="559" t="str">
        <f t="shared" ca="1" si="88"/>
        <v>AL</v>
      </c>
      <c r="AU513" s="559">
        <f t="shared" si="89"/>
        <v>480</v>
      </c>
      <c r="AV513" s="285" t="str">
        <f t="shared" ca="1" si="85"/>
        <v>AL480</v>
      </c>
      <c r="AW513" s="285">
        <f t="shared" si="86"/>
        <v>8</v>
      </c>
      <c r="AX513" s="285" t="str">
        <f t="shared" ca="1" si="84"/>
        <v>8. Ownership - Operating Costs</v>
      </c>
      <c r="AY513" s="293" t="s">
        <v>1626</v>
      </c>
      <c r="AZ513" s="285" t="s">
        <v>1657</v>
      </c>
      <c r="BA513" s="285">
        <f>$AL$8</f>
        <v>2057</v>
      </c>
      <c r="BB513" s="285" t="str">
        <f t="shared" ca="1" si="87"/>
        <v>8_AL480_Outside_services_2057</v>
      </c>
      <c r="BC513" s="285" t="s">
        <v>574</v>
      </c>
      <c r="BD513" s="285"/>
      <c r="BE513" s="293" t="str">
        <f t="shared" si="83"/>
        <v>&gt;=0</v>
      </c>
      <c r="BF513" s="293" t="s">
        <v>84</v>
      </c>
      <c r="BG513" s="293" t="s">
        <v>84</v>
      </c>
      <c r="BH513" s="293"/>
      <c r="BI513" s="293"/>
      <c r="BJ513" s="293"/>
      <c r="BK513" s="293"/>
    </row>
    <row r="514" spans="1:63" ht="13.5" hidden="1" thickBot="1">
      <c r="A514" s="130"/>
      <c r="B514" s="189"/>
      <c r="C514" s="254"/>
      <c r="D514" s="761"/>
      <c r="E514" s="571"/>
      <c r="F514" s="571"/>
      <c r="G514" s="571"/>
      <c r="H514" s="571"/>
      <c r="I514" s="571"/>
      <c r="J514" s="571"/>
      <c r="K514" s="571"/>
      <c r="L514" s="571"/>
      <c r="M514" s="571"/>
      <c r="N514" s="571"/>
      <c r="O514" s="571"/>
      <c r="P514" s="571"/>
      <c r="Q514" s="571"/>
      <c r="R514" s="571"/>
      <c r="S514" s="571"/>
      <c r="T514" s="571"/>
      <c r="U514" s="571"/>
      <c r="V514" s="571"/>
      <c r="W514" s="571"/>
      <c r="X514" s="571"/>
      <c r="Y514" s="571"/>
      <c r="Z514" s="571"/>
      <c r="AA514" s="571"/>
      <c r="AB514" s="571"/>
      <c r="AC514" s="571"/>
      <c r="AD514" s="572"/>
      <c r="AE514" s="572"/>
      <c r="AF514" s="572"/>
      <c r="AG514" s="572"/>
      <c r="AH514" s="572"/>
      <c r="AI514" s="572"/>
      <c r="AJ514" s="572"/>
      <c r="AK514" s="572"/>
      <c r="AL514" s="572"/>
      <c r="AM514" s="572"/>
      <c r="AN514" s="581"/>
      <c r="AO514" s="181"/>
      <c r="AP514" s="87" t="s">
        <v>859</v>
      </c>
      <c r="AT514" s="559" t="str">
        <f t="shared" ca="1" si="88"/>
        <v>AM</v>
      </c>
      <c r="AU514" s="559">
        <f t="shared" si="89"/>
        <v>480</v>
      </c>
      <c r="AV514" s="285" t="str">
        <f t="shared" ca="1" si="85"/>
        <v>AM480</v>
      </c>
      <c r="AW514" s="285">
        <f t="shared" si="86"/>
        <v>8</v>
      </c>
      <c r="AX514" s="285" t="str">
        <f t="shared" ca="1" si="84"/>
        <v>8. Ownership - Operating Costs</v>
      </c>
      <c r="AY514" s="293" t="s">
        <v>1626</v>
      </c>
      <c r="AZ514" s="285" t="s">
        <v>1657</v>
      </c>
      <c r="BA514" s="285">
        <f>$AM$8</f>
        <v>2058</v>
      </c>
      <c r="BB514" s="285" t="str">
        <f t="shared" ca="1" si="87"/>
        <v>8_AM480_Outside_services_2058</v>
      </c>
      <c r="BC514" s="285" t="s">
        <v>574</v>
      </c>
      <c r="BD514" s="285"/>
      <c r="BE514" s="293" t="str">
        <f t="shared" si="83"/>
        <v>&gt;=0</v>
      </c>
      <c r="BF514" s="293" t="s">
        <v>84</v>
      </c>
      <c r="BG514" s="293" t="s">
        <v>84</v>
      </c>
      <c r="BH514" s="293"/>
      <c r="BI514" s="293"/>
      <c r="BJ514" s="293"/>
      <c r="BK514" s="293"/>
    </row>
    <row r="515" spans="1:63" ht="13.5" hidden="1" thickBot="1">
      <c r="A515" s="130"/>
      <c r="B515" s="189"/>
      <c r="C515" s="254"/>
      <c r="D515" s="761"/>
      <c r="E515" s="571"/>
      <c r="F515" s="571"/>
      <c r="G515" s="571"/>
      <c r="H515" s="571"/>
      <c r="I515" s="571"/>
      <c r="J515" s="571"/>
      <c r="K515" s="571"/>
      <c r="L515" s="571"/>
      <c r="M515" s="571"/>
      <c r="N515" s="571"/>
      <c r="O515" s="571"/>
      <c r="P515" s="571"/>
      <c r="Q515" s="571"/>
      <c r="R515" s="571"/>
      <c r="S515" s="571"/>
      <c r="T515" s="571"/>
      <c r="U515" s="571"/>
      <c r="V515" s="571"/>
      <c r="W515" s="571"/>
      <c r="X515" s="571"/>
      <c r="Y515" s="571"/>
      <c r="Z515" s="571"/>
      <c r="AA515" s="571"/>
      <c r="AB515" s="571"/>
      <c r="AC515" s="571"/>
      <c r="AD515" s="572"/>
      <c r="AE515" s="572"/>
      <c r="AF515" s="572"/>
      <c r="AG515" s="572"/>
      <c r="AH515" s="572"/>
      <c r="AI515" s="572"/>
      <c r="AJ515" s="572"/>
      <c r="AK515" s="572"/>
      <c r="AL515" s="572"/>
      <c r="AM515" s="572"/>
      <c r="AN515" s="581"/>
      <c r="AO515" s="181"/>
      <c r="AP515" s="574" t="s">
        <v>859</v>
      </c>
      <c r="AQ515" s="574"/>
      <c r="AR515" s="574"/>
      <c r="AS515" s="574"/>
      <c r="AT515" s="575" t="str">
        <f t="shared" ca="1" si="88"/>
        <v>AN</v>
      </c>
      <c r="AU515" s="575">
        <f t="shared" si="89"/>
        <v>480</v>
      </c>
      <c r="AV515" s="484" t="str">
        <f t="shared" ca="1" si="85"/>
        <v>AN480</v>
      </c>
      <c r="AW515" s="484">
        <f t="shared" si="86"/>
        <v>8</v>
      </c>
      <c r="AX515" s="484" t="str">
        <f t="shared" ca="1" si="84"/>
        <v>8. Ownership - Operating Costs</v>
      </c>
      <c r="AY515" s="492" t="s">
        <v>1626</v>
      </c>
      <c r="AZ515" s="484" t="s">
        <v>1657</v>
      </c>
      <c r="BA515" s="484" t="s">
        <v>1572</v>
      </c>
      <c r="BB515" s="484" t="str">
        <f t="shared" ca="1" si="87"/>
        <v>8_AN480_Outside_services_Additional_Info</v>
      </c>
      <c r="BC515" s="492" t="s">
        <v>255</v>
      </c>
      <c r="BD515" s="492">
        <v>100</v>
      </c>
      <c r="BE515" s="492"/>
      <c r="BF515" s="492" t="s">
        <v>84</v>
      </c>
      <c r="BG515" s="492" t="s">
        <v>84</v>
      </c>
      <c r="BH515" s="293"/>
      <c r="BI515" s="293"/>
      <c r="BJ515" s="293"/>
      <c r="BK515" s="293"/>
    </row>
    <row r="516" spans="1:63" ht="13.5" thickBot="1">
      <c r="A516" s="130">
        <f>+A480+1</f>
        <v>19</v>
      </c>
      <c r="B516" s="189"/>
      <c r="C516" s="254" t="s">
        <v>812</v>
      </c>
      <c r="D516" s="761" t="s">
        <v>1569</v>
      </c>
      <c r="E516" s="544"/>
      <c r="F516" s="544"/>
      <c r="G516" s="544"/>
      <c r="H516" s="544"/>
      <c r="I516" s="544"/>
      <c r="J516" s="544"/>
      <c r="K516" s="544"/>
      <c r="L516" s="544"/>
      <c r="M516" s="544"/>
      <c r="N516" s="544"/>
      <c r="O516" s="544"/>
      <c r="P516" s="544"/>
      <c r="Q516" s="544"/>
      <c r="R516" s="544"/>
      <c r="S516" s="544"/>
      <c r="T516" s="544"/>
      <c r="U516" s="544"/>
      <c r="V516" s="544"/>
      <c r="W516" s="544"/>
      <c r="X516" s="544"/>
      <c r="Y516" s="544"/>
      <c r="Z516" s="544"/>
      <c r="AA516" s="544"/>
      <c r="AB516" s="544"/>
      <c r="AC516" s="544"/>
      <c r="AD516" s="545"/>
      <c r="AE516" s="545"/>
      <c r="AF516" s="545"/>
      <c r="AG516" s="545"/>
      <c r="AH516" s="545"/>
      <c r="AI516" s="545"/>
      <c r="AJ516" s="545"/>
      <c r="AK516" s="545"/>
      <c r="AL516" s="545"/>
      <c r="AM516" s="545"/>
      <c r="AN516" s="371"/>
      <c r="AO516" s="181"/>
      <c r="AR516" s="87" t="s">
        <v>40</v>
      </c>
      <c r="AS516" s="87" t="str">
        <f ca="1">SUBSTITUTE(CELL("address",E516),"$","")</f>
        <v>E516</v>
      </c>
      <c r="AT516" s="386" t="str">
        <f ca="1">CHAR(CODE(AS516))</f>
        <v>E</v>
      </c>
      <c r="AU516" s="386">
        <f>ROW(AS516)</f>
        <v>516</v>
      </c>
      <c r="AV516" s="285" t="str">
        <f ca="1">CONCATENATE(AT516&amp;AU516)</f>
        <v>E516</v>
      </c>
      <c r="AW516" s="285">
        <f t="shared" ref="AW516:AW551" si="90">$AW$5</f>
        <v>8</v>
      </c>
      <c r="AX516" s="285" t="str">
        <f t="shared" ref="AX516:AX551" ca="1" si="91">MID(CELL("filename",AW516),FIND("]",CELL("filename",AW516))+1,256)</f>
        <v>8. Ownership - Operating Costs</v>
      </c>
      <c r="AY516" s="293" t="s">
        <v>1626</v>
      </c>
      <c r="AZ516" s="285" t="s">
        <v>812</v>
      </c>
      <c r="BA516" s="285">
        <f>$E$8</f>
        <v>2024</v>
      </c>
      <c r="BB516" s="285" t="str">
        <f ca="1">AW516&amp;"_"&amp;AV516&amp;"_"&amp;AZ516&amp;"_"&amp;BA516</f>
        <v>8_E516_Other_2024</v>
      </c>
      <c r="BC516" s="285" t="s">
        <v>574</v>
      </c>
      <c r="BD516" s="285"/>
      <c r="BE516" s="293" t="str">
        <f t="shared" si="83"/>
        <v>&gt;=0</v>
      </c>
      <c r="BF516" s="293" t="s">
        <v>84</v>
      </c>
      <c r="BG516" s="293" t="s">
        <v>84</v>
      </c>
      <c r="BH516" s="293"/>
      <c r="BI516" s="293"/>
      <c r="BJ516" s="293"/>
      <c r="BK516" s="293"/>
    </row>
    <row r="517" spans="1:63" ht="13.5" hidden="1" thickBot="1">
      <c r="A517" s="130"/>
      <c r="B517" s="189"/>
      <c r="C517" s="254"/>
      <c r="D517" s="76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c r="AA517" s="571"/>
      <c r="AB517" s="571"/>
      <c r="AC517" s="571"/>
      <c r="AD517" s="572"/>
      <c r="AE517" s="572"/>
      <c r="AF517" s="572"/>
      <c r="AG517" s="572"/>
      <c r="AH517" s="572"/>
      <c r="AI517" s="572"/>
      <c r="AJ517" s="572"/>
      <c r="AK517" s="572"/>
      <c r="AL517" s="572"/>
      <c r="AM517" s="572"/>
      <c r="AN517" s="581"/>
      <c r="AO517" s="181"/>
      <c r="AP517" s="87" t="s">
        <v>859</v>
      </c>
      <c r="AT517" s="559" t="str">
        <f ca="1">IF(AT516="Z","AA",IF(LEN(AT516)=1,CHAR(CODE(AT516)+1),IF(RIGHT(AT516,1)="Z",CHAR(CODE(LEFT(AT516,1))+1),LEFT(AT516,1))&amp;CHAR(65+MOD(CODE(RIGHT(AT516,1))+1-65,26))))</f>
        <v>F</v>
      </c>
      <c r="AU517" s="559">
        <f>AU516</f>
        <v>516</v>
      </c>
      <c r="AV517" s="285" t="str">
        <f t="shared" ref="AV517:AV551" ca="1" si="92">CONCATENATE(AT517&amp;AU517)</f>
        <v>F516</v>
      </c>
      <c r="AW517" s="285">
        <f t="shared" si="90"/>
        <v>8</v>
      </c>
      <c r="AX517" s="285" t="str">
        <f t="shared" ca="1" si="91"/>
        <v>8. Ownership - Operating Costs</v>
      </c>
      <c r="AY517" s="293" t="s">
        <v>1626</v>
      </c>
      <c r="AZ517" s="285" t="s">
        <v>812</v>
      </c>
      <c r="BA517" s="285">
        <f>$F$8</f>
        <v>2025</v>
      </c>
      <c r="BB517" s="285" t="str">
        <f t="shared" ref="BB517:BB551" ca="1" si="93">AW517&amp;"_"&amp;AV517&amp;"_"&amp;AZ517&amp;"_"&amp;BA517</f>
        <v>8_F516_Other_2025</v>
      </c>
      <c r="BC517" s="285" t="s">
        <v>574</v>
      </c>
      <c r="BD517" s="285"/>
      <c r="BE517" s="293" t="str">
        <f t="shared" si="83"/>
        <v>&gt;=0</v>
      </c>
      <c r="BF517" s="293" t="s">
        <v>84</v>
      </c>
      <c r="BG517" s="293" t="s">
        <v>84</v>
      </c>
      <c r="BH517" s="293"/>
      <c r="BI517" s="293"/>
      <c r="BJ517" s="293"/>
      <c r="BK517" s="293"/>
    </row>
    <row r="518" spans="1:63" ht="13.5" hidden="1" thickBot="1">
      <c r="A518" s="130"/>
      <c r="B518" s="189"/>
      <c r="C518" s="254"/>
      <c r="D518" s="76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c r="AA518" s="571"/>
      <c r="AB518" s="571"/>
      <c r="AC518" s="571"/>
      <c r="AD518" s="572"/>
      <c r="AE518" s="572"/>
      <c r="AF518" s="572"/>
      <c r="AG518" s="572"/>
      <c r="AH518" s="572"/>
      <c r="AI518" s="572"/>
      <c r="AJ518" s="572"/>
      <c r="AK518" s="572"/>
      <c r="AL518" s="572"/>
      <c r="AM518" s="572"/>
      <c r="AN518" s="581"/>
      <c r="AO518" s="181"/>
      <c r="AP518" s="87" t="s">
        <v>859</v>
      </c>
      <c r="AT518" s="559" t="str">
        <f t="shared" ref="AT518:AT551" ca="1" si="94">IF(AT517="Z","AA",IF(LEN(AT517)=1,CHAR(CODE(AT517)+1),IF(RIGHT(AT517,1)="Z",CHAR(CODE(LEFT(AT517,1))+1),LEFT(AT517,1))&amp;CHAR(65+MOD(CODE(RIGHT(AT517,1))+1-65,26))))</f>
        <v>G</v>
      </c>
      <c r="AU518" s="559">
        <f t="shared" ref="AU518:AU551" si="95">AU517</f>
        <v>516</v>
      </c>
      <c r="AV518" s="285" t="str">
        <f t="shared" ca="1" si="92"/>
        <v>G516</v>
      </c>
      <c r="AW518" s="285">
        <f t="shared" si="90"/>
        <v>8</v>
      </c>
      <c r="AX518" s="285" t="str">
        <f t="shared" ca="1" si="91"/>
        <v>8. Ownership - Operating Costs</v>
      </c>
      <c r="AY518" s="293" t="s">
        <v>1626</v>
      </c>
      <c r="AZ518" s="285" t="s">
        <v>812</v>
      </c>
      <c r="BA518" s="285">
        <f>$G$8</f>
        <v>2026</v>
      </c>
      <c r="BB518" s="285" t="str">
        <f t="shared" ca="1" si="93"/>
        <v>8_G516_Other_2026</v>
      </c>
      <c r="BC518" s="285" t="s">
        <v>574</v>
      </c>
      <c r="BD518" s="285"/>
      <c r="BE518" s="293" t="str">
        <f t="shared" si="83"/>
        <v>&gt;=0</v>
      </c>
      <c r="BF518" s="293" t="s">
        <v>84</v>
      </c>
      <c r="BG518" s="293" t="s">
        <v>84</v>
      </c>
      <c r="BH518" s="293"/>
      <c r="BI518" s="293"/>
      <c r="BJ518" s="293"/>
      <c r="BK518" s="293"/>
    </row>
    <row r="519" spans="1:63" ht="13.5" hidden="1" thickBot="1">
      <c r="A519" s="130"/>
      <c r="B519" s="189"/>
      <c r="C519" s="254"/>
      <c r="D519" s="76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c r="AA519" s="571"/>
      <c r="AB519" s="571"/>
      <c r="AC519" s="571"/>
      <c r="AD519" s="572"/>
      <c r="AE519" s="572"/>
      <c r="AF519" s="572"/>
      <c r="AG519" s="572"/>
      <c r="AH519" s="572"/>
      <c r="AI519" s="572"/>
      <c r="AJ519" s="572"/>
      <c r="AK519" s="572"/>
      <c r="AL519" s="572"/>
      <c r="AM519" s="572"/>
      <c r="AN519" s="581"/>
      <c r="AO519" s="181"/>
      <c r="AP519" s="87" t="s">
        <v>859</v>
      </c>
      <c r="AT519" s="559" t="str">
        <f t="shared" ca="1" si="94"/>
        <v>H</v>
      </c>
      <c r="AU519" s="559">
        <f t="shared" si="95"/>
        <v>516</v>
      </c>
      <c r="AV519" s="285" t="str">
        <f t="shared" ca="1" si="92"/>
        <v>H516</v>
      </c>
      <c r="AW519" s="285">
        <f t="shared" si="90"/>
        <v>8</v>
      </c>
      <c r="AX519" s="285" t="str">
        <f t="shared" ca="1" si="91"/>
        <v>8. Ownership - Operating Costs</v>
      </c>
      <c r="AY519" s="293" t="s">
        <v>1626</v>
      </c>
      <c r="AZ519" s="285" t="s">
        <v>812</v>
      </c>
      <c r="BA519" s="285">
        <f>$H$8</f>
        <v>2027</v>
      </c>
      <c r="BB519" s="285" t="str">
        <f t="shared" ca="1" si="93"/>
        <v>8_H516_Other_2027</v>
      </c>
      <c r="BC519" s="285" t="s">
        <v>574</v>
      </c>
      <c r="BD519" s="285"/>
      <c r="BE519" s="293" t="str">
        <f t="shared" si="83"/>
        <v>&gt;=0</v>
      </c>
      <c r="BF519" s="293" t="s">
        <v>84</v>
      </c>
      <c r="BG519" s="293" t="s">
        <v>84</v>
      </c>
      <c r="BH519" s="293"/>
      <c r="BI519" s="293"/>
      <c r="BJ519" s="293"/>
      <c r="BK519" s="293"/>
    </row>
    <row r="520" spans="1:63" ht="13.5" hidden="1" thickBot="1">
      <c r="A520" s="130"/>
      <c r="B520" s="189"/>
      <c r="C520" s="254"/>
      <c r="D520" s="76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c r="AA520" s="571"/>
      <c r="AB520" s="571"/>
      <c r="AC520" s="571"/>
      <c r="AD520" s="572"/>
      <c r="AE520" s="572"/>
      <c r="AF520" s="572"/>
      <c r="AG520" s="572"/>
      <c r="AH520" s="572"/>
      <c r="AI520" s="572"/>
      <c r="AJ520" s="572"/>
      <c r="AK520" s="572"/>
      <c r="AL520" s="572"/>
      <c r="AM520" s="572"/>
      <c r="AN520" s="581"/>
      <c r="AO520" s="181"/>
      <c r="AP520" s="87" t="s">
        <v>859</v>
      </c>
      <c r="AT520" s="559" t="str">
        <f t="shared" ca="1" si="94"/>
        <v>I</v>
      </c>
      <c r="AU520" s="559">
        <f t="shared" si="95"/>
        <v>516</v>
      </c>
      <c r="AV520" s="285" t="str">
        <f t="shared" ca="1" si="92"/>
        <v>I516</v>
      </c>
      <c r="AW520" s="285">
        <f t="shared" si="90"/>
        <v>8</v>
      </c>
      <c r="AX520" s="285" t="str">
        <f t="shared" ca="1" si="91"/>
        <v>8. Ownership - Operating Costs</v>
      </c>
      <c r="AY520" s="293" t="s">
        <v>1626</v>
      </c>
      <c r="AZ520" s="285" t="s">
        <v>812</v>
      </c>
      <c r="BA520" s="285">
        <f>$I$8</f>
        <v>2028</v>
      </c>
      <c r="BB520" s="285" t="str">
        <f t="shared" ca="1" si="93"/>
        <v>8_I516_Other_2028</v>
      </c>
      <c r="BC520" s="285" t="s">
        <v>574</v>
      </c>
      <c r="BD520" s="285"/>
      <c r="BE520" s="293" t="str">
        <f t="shared" ref="BE520:BE550" si="96">"&gt;=0"</f>
        <v>&gt;=0</v>
      </c>
      <c r="BF520" s="293" t="s">
        <v>84</v>
      </c>
      <c r="BG520" s="293" t="s">
        <v>84</v>
      </c>
      <c r="BH520" s="293"/>
      <c r="BI520" s="293"/>
      <c r="BJ520" s="293"/>
      <c r="BK520" s="293"/>
    </row>
    <row r="521" spans="1:63" ht="13.5" hidden="1" thickBot="1">
      <c r="A521" s="130"/>
      <c r="B521" s="189"/>
      <c r="C521" s="254"/>
      <c r="D521" s="761"/>
      <c r="E521" s="571"/>
      <c r="F521" s="571"/>
      <c r="G521" s="571"/>
      <c r="H521" s="571"/>
      <c r="I521" s="571"/>
      <c r="J521" s="571"/>
      <c r="K521" s="571"/>
      <c r="L521" s="571"/>
      <c r="M521" s="571"/>
      <c r="N521" s="571"/>
      <c r="O521" s="571"/>
      <c r="P521" s="571"/>
      <c r="Q521" s="571"/>
      <c r="R521" s="571"/>
      <c r="S521" s="571"/>
      <c r="T521" s="571"/>
      <c r="U521" s="571"/>
      <c r="V521" s="571"/>
      <c r="W521" s="571"/>
      <c r="X521" s="571"/>
      <c r="Y521" s="571"/>
      <c r="Z521" s="571"/>
      <c r="AA521" s="571"/>
      <c r="AB521" s="571"/>
      <c r="AC521" s="571"/>
      <c r="AD521" s="572"/>
      <c r="AE521" s="572"/>
      <c r="AF521" s="572"/>
      <c r="AG521" s="572"/>
      <c r="AH521" s="572"/>
      <c r="AI521" s="572"/>
      <c r="AJ521" s="572"/>
      <c r="AK521" s="572"/>
      <c r="AL521" s="572"/>
      <c r="AM521" s="572"/>
      <c r="AN521" s="581"/>
      <c r="AO521" s="181"/>
      <c r="AP521" s="87" t="s">
        <v>859</v>
      </c>
      <c r="AT521" s="559" t="str">
        <f t="shared" ca="1" si="94"/>
        <v>J</v>
      </c>
      <c r="AU521" s="559">
        <f t="shared" si="95"/>
        <v>516</v>
      </c>
      <c r="AV521" s="285" t="str">
        <f t="shared" ca="1" si="92"/>
        <v>J516</v>
      </c>
      <c r="AW521" s="285">
        <f t="shared" si="90"/>
        <v>8</v>
      </c>
      <c r="AX521" s="285" t="str">
        <f t="shared" ca="1" si="91"/>
        <v>8. Ownership - Operating Costs</v>
      </c>
      <c r="AY521" s="293" t="s">
        <v>1626</v>
      </c>
      <c r="AZ521" s="285" t="s">
        <v>812</v>
      </c>
      <c r="BA521" s="285">
        <f>$J$8</f>
        <v>2029</v>
      </c>
      <c r="BB521" s="285" t="str">
        <f t="shared" ca="1" si="93"/>
        <v>8_J516_Other_2029</v>
      </c>
      <c r="BC521" s="285" t="s">
        <v>574</v>
      </c>
      <c r="BD521" s="285"/>
      <c r="BE521" s="293" t="str">
        <f t="shared" si="96"/>
        <v>&gt;=0</v>
      </c>
      <c r="BF521" s="293" t="s">
        <v>84</v>
      </c>
      <c r="BG521" s="293" t="s">
        <v>84</v>
      </c>
      <c r="BH521" s="293"/>
      <c r="BI521" s="293"/>
      <c r="BJ521" s="293"/>
      <c r="BK521" s="293"/>
    </row>
    <row r="522" spans="1:63" ht="13.5" hidden="1" thickBot="1">
      <c r="A522" s="130"/>
      <c r="B522" s="189"/>
      <c r="C522" s="254"/>
      <c r="D522" s="761"/>
      <c r="E522" s="571"/>
      <c r="F522" s="571"/>
      <c r="G522" s="571"/>
      <c r="H522" s="571"/>
      <c r="I522" s="571"/>
      <c r="J522" s="571"/>
      <c r="K522" s="571"/>
      <c r="L522" s="571"/>
      <c r="M522" s="571"/>
      <c r="N522" s="571"/>
      <c r="O522" s="571"/>
      <c r="P522" s="571"/>
      <c r="Q522" s="571"/>
      <c r="R522" s="571"/>
      <c r="S522" s="571"/>
      <c r="T522" s="571"/>
      <c r="U522" s="571"/>
      <c r="V522" s="571"/>
      <c r="W522" s="571"/>
      <c r="X522" s="571"/>
      <c r="Y522" s="571"/>
      <c r="Z522" s="571"/>
      <c r="AA522" s="571"/>
      <c r="AB522" s="571"/>
      <c r="AC522" s="571"/>
      <c r="AD522" s="572"/>
      <c r="AE522" s="572"/>
      <c r="AF522" s="572"/>
      <c r="AG522" s="572"/>
      <c r="AH522" s="572"/>
      <c r="AI522" s="572"/>
      <c r="AJ522" s="572"/>
      <c r="AK522" s="572"/>
      <c r="AL522" s="572"/>
      <c r="AM522" s="572"/>
      <c r="AN522" s="581"/>
      <c r="AO522" s="181"/>
      <c r="AP522" s="87" t="s">
        <v>859</v>
      </c>
      <c r="AT522" s="559" t="str">
        <f t="shared" ca="1" si="94"/>
        <v>K</v>
      </c>
      <c r="AU522" s="559">
        <f t="shared" si="95"/>
        <v>516</v>
      </c>
      <c r="AV522" s="285" t="str">
        <f t="shared" ca="1" si="92"/>
        <v>K516</v>
      </c>
      <c r="AW522" s="285">
        <f t="shared" si="90"/>
        <v>8</v>
      </c>
      <c r="AX522" s="285" t="str">
        <f t="shared" ca="1" si="91"/>
        <v>8. Ownership - Operating Costs</v>
      </c>
      <c r="AY522" s="293" t="s">
        <v>1626</v>
      </c>
      <c r="AZ522" s="285" t="s">
        <v>812</v>
      </c>
      <c r="BA522" s="285">
        <f>$K$8</f>
        <v>2030</v>
      </c>
      <c r="BB522" s="285" t="str">
        <f t="shared" ca="1" si="93"/>
        <v>8_K516_Other_2030</v>
      </c>
      <c r="BC522" s="285" t="s">
        <v>574</v>
      </c>
      <c r="BD522" s="285"/>
      <c r="BE522" s="293" t="str">
        <f t="shared" si="96"/>
        <v>&gt;=0</v>
      </c>
      <c r="BF522" s="293" t="s">
        <v>84</v>
      </c>
      <c r="BG522" s="293" t="s">
        <v>84</v>
      </c>
      <c r="BH522" s="293"/>
      <c r="BI522" s="293"/>
      <c r="BJ522" s="293"/>
      <c r="BK522" s="293"/>
    </row>
    <row r="523" spans="1:63" ht="13.5" hidden="1" thickBot="1">
      <c r="A523" s="130"/>
      <c r="B523" s="189"/>
      <c r="C523" s="254"/>
      <c r="D523" s="761"/>
      <c r="E523" s="571"/>
      <c r="F523" s="571"/>
      <c r="G523" s="571"/>
      <c r="H523" s="571"/>
      <c r="I523" s="571"/>
      <c r="J523" s="571"/>
      <c r="K523" s="571"/>
      <c r="L523" s="571"/>
      <c r="M523" s="571"/>
      <c r="N523" s="571"/>
      <c r="O523" s="571"/>
      <c r="P523" s="571"/>
      <c r="Q523" s="571"/>
      <c r="R523" s="571"/>
      <c r="S523" s="571"/>
      <c r="T523" s="571"/>
      <c r="U523" s="571"/>
      <c r="V523" s="571"/>
      <c r="W523" s="571"/>
      <c r="X523" s="571"/>
      <c r="Y523" s="571"/>
      <c r="Z523" s="571"/>
      <c r="AA523" s="571"/>
      <c r="AB523" s="571"/>
      <c r="AC523" s="571"/>
      <c r="AD523" s="572"/>
      <c r="AE523" s="572"/>
      <c r="AF523" s="572"/>
      <c r="AG523" s="572"/>
      <c r="AH523" s="572"/>
      <c r="AI523" s="572"/>
      <c r="AJ523" s="572"/>
      <c r="AK523" s="572"/>
      <c r="AL523" s="572"/>
      <c r="AM523" s="572"/>
      <c r="AN523" s="581"/>
      <c r="AO523" s="181"/>
      <c r="AP523" s="87" t="s">
        <v>859</v>
      </c>
      <c r="AT523" s="559" t="str">
        <f t="shared" ca="1" si="94"/>
        <v>L</v>
      </c>
      <c r="AU523" s="559">
        <f t="shared" si="95"/>
        <v>516</v>
      </c>
      <c r="AV523" s="285" t="str">
        <f t="shared" ca="1" si="92"/>
        <v>L516</v>
      </c>
      <c r="AW523" s="285">
        <f t="shared" si="90"/>
        <v>8</v>
      </c>
      <c r="AX523" s="285" t="str">
        <f t="shared" ca="1" si="91"/>
        <v>8. Ownership - Operating Costs</v>
      </c>
      <c r="AY523" s="293" t="s">
        <v>1626</v>
      </c>
      <c r="AZ523" s="285" t="s">
        <v>812</v>
      </c>
      <c r="BA523" s="285">
        <f>$L$8</f>
        <v>2031</v>
      </c>
      <c r="BB523" s="285" t="str">
        <f t="shared" ca="1" si="93"/>
        <v>8_L516_Other_2031</v>
      </c>
      <c r="BC523" s="285" t="s">
        <v>574</v>
      </c>
      <c r="BD523" s="285"/>
      <c r="BE523" s="293" t="str">
        <f t="shared" si="96"/>
        <v>&gt;=0</v>
      </c>
      <c r="BF523" s="293" t="s">
        <v>84</v>
      </c>
      <c r="BG523" s="293" t="s">
        <v>84</v>
      </c>
      <c r="BH523" s="293"/>
      <c r="BI523" s="293"/>
      <c r="BJ523" s="293"/>
      <c r="BK523" s="293"/>
    </row>
    <row r="524" spans="1:63" ht="13.5" hidden="1" thickBot="1">
      <c r="A524" s="130"/>
      <c r="B524" s="189"/>
      <c r="C524" s="254"/>
      <c r="D524" s="761"/>
      <c r="E524" s="571"/>
      <c r="F524" s="571"/>
      <c r="G524" s="571"/>
      <c r="H524" s="571"/>
      <c r="I524" s="571"/>
      <c r="J524" s="571"/>
      <c r="K524" s="571"/>
      <c r="L524" s="571"/>
      <c r="M524" s="571"/>
      <c r="N524" s="571"/>
      <c r="O524" s="571"/>
      <c r="P524" s="571"/>
      <c r="Q524" s="571"/>
      <c r="R524" s="571"/>
      <c r="S524" s="571"/>
      <c r="T524" s="571"/>
      <c r="U524" s="571"/>
      <c r="V524" s="571"/>
      <c r="W524" s="571"/>
      <c r="X524" s="571"/>
      <c r="Y524" s="571"/>
      <c r="Z524" s="571"/>
      <c r="AA524" s="571"/>
      <c r="AB524" s="571"/>
      <c r="AC524" s="571"/>
      <c r="AD524" s="572"/>
      <c r="AE524" s="572"/>
      <c r="AF524" s="572"/>
      <c r="AG524" s="572"/>
      <c r="AH524" s="572"/>
      <c r="AI524" s="572"/>
      <c r="AJ524" s="572"/>
      <c r="AK524" s="572"/>
      <c r="AL524" s="572"/>
      <c r="AM524" s="572"/>
      <c r="AN524" s="581"/>
      <c r="AO524" s="181"/>
      <c r="AP524" s="87" t="s">
        <v>859</v>
      </c>
      <c r="AT524" s="559" t="str">
        <f t="shared" ca="1" si="94"/>
        <v>M</v>
      </c>
      <c r="AU524" s="559">
        <f t="shared" si="95"/>
        <v>516</v>
      </c>
      <c r="AV524" s="285" t="str">
        <f t="shared" ca="1" si="92"/>
        <v>M516</v>
      </c>
      <c r="AW524" s="285">
        <f t="shared" si="90"/>
        <v>8</v>
      </c>
      <c r="AX524" s="285" t="str">
        <f t="shared" ca="1" si="91"/>
        <v>8. Ownership - Operating Costs</v>
      </c>
      <c r="AY524" s="293" t="s">
        <v>1626</v>
      </c>
      <c r="AZ524" s="285" t="s">
        <v>812</v>
      </c>
      <c r="BA524" s="285">
        <f>$M$8</f>
        <v>2032</v>
      </c>
      <c r="BB524" s="285" t="str">
        <f t="shared" ca="1" si="93"/>
        <v>8_M516_Other_2032</v>
      </c>
      <c r="BC524" s="285" t="s">
        <v>574</v>
      </c>
      <c r="BD524" s="285"/>
      <c r="BE524" s="293" t="str">
        <f t="shared" si="96"/>
        <v>&gt;=0</v>
      </c>
      <c r="BF524" s="293" t="s">
        <v>84</v>
      </c>
      <c r="BG524" s="293" t="s">
        <v>84</v>
      </c>
      <c r="BH524" s="293"/>
      <c r="BI524" s="293"/>
      <c r="BJ524" s="293"/>
      <c r="BK524" s="293"/>
    </row>
    <row r="525" spans="1:63" ht="13.5" hidden="1" thickBot="1">
      <c r="A525" s="130"/>
      <c r="B525" s="189"/>
      <c r="C525" s="254"/>
      <c r="D525" s="761"/>
      <c r="E525" s="571"/>
      <c r="F525" s="571"/>
      <c r="G525" s="571"/>
      <c r="H525" s="571"/>
      <c r="I525" s="571"/>
      <c r="J525" s="571"/>
      <c r="K525" s="571"/>
      <c r="L525" s="571"/>
      <c r="M525" s="571"/>
      <c r="N525" s="571"/>
      <c r="O525" s="571"/>
      <c r="P525" s="571"/>
      <c r="Q525" s="571"/>
      <c r="R525" s="571"/>
      <c r="S525" s="571"/>
      <c r="T525" s="571"/>
      <c r="U525" s="571"/>
      <c r="V525" s="571"/>
      <c r="W525" s="571"/>
      <c r="X525" s="571"/>
      <c r="Y525" s="571"/>
      <c r="Z525" s="571"/>
      <c r="AA525" s="571"/>
      <c r="AB525" s="571"/>
      <c r="AC525" s="571"/>
      <c r="AD525" s="572"/>
      <c r="AE525" s="572"/>
      <c r="AF525" s="572"/>
      <c r="AG525" s="572"/>
      <c r="AH525" s="572"/>
      <c r="AI525" s="572"/>
      <c r="AJ525" s="572"/>
      <c r="AK525" s="572"/>
      <c r="AL525" s="572"/>
      <c r="AM525" s="572"/>
      <c r="AN525" s="581"/>
      <c r="AO525" s="181"/>
      <c r="AP525" s="87" t="s">
        <v>859</v>
      </c>
      <c r="AT525" s="559" t="str">
        <f t="shared" ca="1" si="94"/>
        <v>N</v>
      </c>
      <c r="AU525" s="559">
        <f t="shared" si="95"/>
        <v>516</v>
      </c>
      <c r="AV525" s="285" t="str">
        <f t="shared" ca="1" si="92"/>
        <v>N516</v>
      </c>
      <c r="AW525" s="285">
        <f t="shared" si="90"/>
        <v>8</v>
      </c>
      <c r="AX525" s="285" t="str">
        <f t="shared" ca="1" si="91"/>
        <v>8. Ownership - Operating Costs</v>
      </c>
      <c r="AY525" s="293" t="s">
        <v>1626</v>
      </c>
      <c r="AZ525" s="285" t="s">
        <v>812</v>
      </c>
      <c r="BA525" s="285">
        <f>$N$8</f>
        <v>2033</v>
      </c>
      <c r="BB525" s="285" t="str">
        <f t="shared" ca="1" si="93"/>
        <v>8_N516_Other_2033</v>
      </c>
      <c r="BC525" s="285" t="s">
        <v>574</v>
      </c>
      <c r="BD525" s="285"/>
      <c r="BE525" s="293" t="str">
        <f t="shared" si="96"/>
        <v>&gt;=0</v>
      </c>
      <c r="BF525" s="293" t="s">
        <v>84</v>
      </c>
      <c r="BG525" s="293" t="s">
        <v>84</v>
      </c>
      <c r="BH525" s="293"/>
      <c r="BI525" s="293"/>
      <c r="BJ525" s="293"/>
      <c r="BK525" s="293"/>
    </row>
    <row r="526" spans="1:63" ht="13.5" hidden="1" thickBot="1">
      <c r="A526" s="130"/>
      <c r="B526" s="189"/>
      <c r="C526" s="254"/>
      <c r="D526" s="761"/>
      <c r="E526" s="571"/>
      <c r="F526" s="571"/>
      <c r="G526" s="571"/>
      <c r="H526" s="571"/>
      <c r="I526" s="571"/>
      <c r="J526" s="571"/>
      <c r="K526" s="571"/>
      <c r="L526" s="571"/>
      <c r="M526" s="571"/>
      <c r="N526" s="571"/>
      <c r="O526" s="571"/>
      <c r="P526" s="571"/>
      <c r="Q526" s="571"/>
      <c r="R526" s="571"/>
      <c r="S526" s="571"/>
      <c r="T526" s="571"/>
      <c r="U526" s="571"/>
      <c r="V526" s="571"/>
      <c r="W526" s="571"/>
      <c r="X526" s="571"/>
      <c r="Y526" s="571"/>
      <c r="Z526" s="571"/>
      <c r="AA526" s="571"/>
      <c r="AB526" s="571"/>
      <c r="AC526" s="571"/>
      <c r="AD526" s="572"/>
      <c r="AE526" s="572"/>
      <c r="AF526" s="572"/>
      <c r="AG526" s="572"/>
      <c r="AH526" s="572"/>
      <c r="AI526" s="572"/>
      <c r="AJ526" s="572"/>
      <c r="AK526" s="572"/>
      <c r="AL526" s="572"/>
      <c r="AM526" s="572"/>
      <c r="AN526" s="581"/>
      <c r="AO526" s="181"/>
      <c r="AP526" s="87" t="s">
        <v>859</v>
      </c>
      <c r="AT526" s="559" t="str">
        <f t="shared" ca="1" si="94"/>
        <v>O</v>
      </c>
      <c r="AU526" s="559">
        <f t="shared" si="95"/>
        <v>516</v>
      </c>
      <c r="AV526" s="285" t="str">
        <f t="shared" ca="1" si="92"/>
        <v>O516</v>
      </c>
      <c r="AW526" s="285">
        <f t="shared" si="90"/>
        <v>8</v>
      </c>
      <c r="AX526" s="285" t="str">
        <f t="shared" ca="1" si="91"/>
        <v>8. Ownership - Operating Costs</v>
      </c>
      <c r="AY526" s="293" t="s">
        <v>1626</v>
      </c>
      <c r="AZ526" s="285" t="s">
        <v>812</v>
      </c>
      <c r="BA526" s="285">
        <f>$O$8</f>
        <v>2034</v>
      </c>
      <c r="BB526" s="285" t="str">
        <f t="shared" ca="1" si="93"/>
        <v>8_O516_Other_2034</v>
      </c>
      <c r="BC526" s="285" t="s">
        <v>574</v>
      </c>
      <c r="BD526" s="285"/>
      <c r="BE526" s="293" t="str">
        <f t="shared" si="96"/>
        <v>&gt;=0</v>
      </c>
      <c r="BF526" s="293" t="s">
        <v>84</v>
      </c>
      <c r="BG526" s="293" t="s">
        <v>84</v>
      </c>
      <c r="BH526" s="293"/>
      <c r="BI526" s="293"/>
      <c r="BJ526" s="293"/>
      <c r="BK526" s="293"/>
    </row>
    <row r="527" spans="1:63" ht="13.5" hidden="1" thickBot="1">
      <c r="A527" s="130"/>
      <c r="B527" s="189"/>
      <c r="C527" s="254"/>
      <c r="D527" s="761"/>
      <c r="E527" s="571"/>
      <c r="F527" s="571"/>
      <c r="G527" s="571"/>
      <c r="H527" s="571"/>
      <c r="I527" s="571"/>
      <c r="J527" s="571"/>
      <c r="K527" s="571"/>
      <c r="L527" s="571"/>
      <c r="M527" s="571"/>
      <c r="N527" s="571"/>
      <c r="O527" s="571"/>
      <c r="P527" s="571"/>
      <c r="Q527" s="571"/>
      <c r="R527" s="571"/>
      <c r="S527" s="571"/>
      <c r="T527" s="571"/>
      <c r="U527" s="571"/>
      <c r="V527" s="571"/>
      <c r="W527" s="571"/>
      <c r="X527" s="571"/>
      <c r="Y527" s="571"/>
      <c r="Z527" s="571"/>
      <c r="AA527" s="571"/>
      <c r="AB527" s="571"/>
      <c r="AC527" s="571"/>
      <c r="AD527" s="572"/>
      <c r="AE527" s="572"/>
      <c r="AF527" s="572"/>
      <c r="AG527" s="572"/>
      <c r="AH527" s="572"/>
      <c r="AI527" s="572"/>
      <c r="AJ527" s="572"/>
      <c r="AK527" s="572"/>
      <c r="AL527" s="572"/>
      <c r="AM527" s="572"/>
      <c r="AN527" s="581"/>
      <c r="AO527" s="181"/>
      <c r="AP527" s="87" t="s">
        <v>859</v>
      </c>
      <c r="AT527" s="559" t="str">
        <f t="shared" ca="1" si="94"/>
        <v>P</v>
      </c>
      <c r="AU527" s="559">
        <f t="shared" si="95"/>
        <v>516</v>
      </c>
      <c r="AV527" s="285" t="str">
        <f t="shared" ca="1" si="92"/>
        <v>P516</v>
      </c>
      <c r="AW527" s="285">
        <f t="shared" si="90"/>
        <v>8</v>
      </c>
      <c r="AX527" s="285" t="str">
        <f t="shared" ca="1" si="91"/>
        <v>8. Ownership - Operating Costs</v>
      </c>
      <c r="AY527" s="293" t="s">
        <v>1626</v>
      </c>
      <c r="AZ527" s="285" t="s">
        <v>812</v>
      </c>
      <c r="BA527" s="285">
        <f>$P$8</f>
        <v>2035</v>
      </c>
      <c r="BB527" s="285" t="str">
        <f t="shared" ca="1" si="93"/>
        <v>8_P516_Other_2035</v>
      </c>
      <c r="BC527" s="285" t="s">
        <v>574</v>
      </c>
      <c r="BD527" s="285"/>
      <c r="BE527" s="293" t="str">
        <f t="shared" si="96"/>
        <v>&gt;=0</v>
      </c>
      <c r="BF527" s="293" t="s">
        <v>84</v>
      </c>
      <c r="BG527" s="293" t="s">
        <v>84</v>
      </c>
      <c r="BH527" s="293"/>
      <c r="BI527" s="293"/>
      <c r="BJ527" s="293"/>
      <c r="BK527" s="293"/>
    </row>
    <row r="528" spans="1:63" ht="13.5" hidden="1" thickBot="1">
      <c r="A528" s="130"/>
      <c r="B528" s="189"/>
      <c r="C528" s="254"/>
      <c r="D528" s="76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c r="AA528" s="571"/>
      <c r="AB528" s="571"/>
      <c r="AC528" s="571"/>
      <c r="AD528" s="572"/>
      <c r="AE528" s="572"/>
      <c r="AF528" s="572"/>
      <c r="AG528" s="572"/>
      <c r="AH528" s="572"/>
      <c r="AI528" s="572"/>
      <c r="AJ528" s="572"/>
      <c r="AK528" s="572"/>
      <c r="AL528" s="572"/>
      <c r="AM528" s="572"/>
      <c r="AN528" s="581"/>
      <c r="AO528" s="181"/>
      <c r="AP528" s="87" t="s">
        <v>859</v>
      </c>
      <c r="AT528" s="559" t="str">
        <f t="shared" ca="1" si="94"/>
        <v>Q</v>
      </c>
      <c r="AU528" s="559">
        <f t="shared" si="95"/>
        <v>516</v>
      </c>
      <c r="AV528" s="285" t="str">
        <f t="shared" ca="1" si="92"/>
        <v>Q516</v>
      </c>
      <c r="AW528" s="285">
        <f t="shared" si="90"/>
        <v>8</v>
      </c>
      <c r="AX528" s="285" t="str">
        <f t="shared" ca="1" si="91"/>
        <v>8. Ownership - Operating Costs</v>
      </c>
      <c r="AY528" s="293" t="s">
        <v>1626</v>
      </c>
      <c r="AZ528" s="285" t="s">
        <v>812</v>
      </c>
      <c r="BA528" s="285">
        <f>$Q$8</f>
        <v>2036</v>
      </c>
      <c r="BB528" s="285" t="str">
        <f t="shared" ca="1" si="93"/>
        <v>8_Q516_Other_2036</v>
      </c>
      <c r="BC528" s="285" t="s">
        <v>574</v>
      </c>
      <c r="BD528" s="285"/>
      <c r="BE528" s="293" t="str">
        <f t="shared" si="96"/>
        <v>&gt;=0</v>
      </c>
      <c r="BF528" s="293" t="s">
        <v>84</v>
      </c>
      <c r="BG528" s="293" t="s">
        <v>84</v>
      </c>
      <c r="BH528" s="293"/>
      <c r="BI528" s="293"/>
      <c r="BJ528" s="293"/>
      <c r="BK528" s="293"/>
    </row>
    <row r="529" spans="1:63" ht="13.5" hidden="1" thickBot="1">
      <c r="A529" s="130"/>
      <c r="B529" s="189"/>
      <c r="C529" s="254"/>
      <c r="D529" s="761"/>
      <c r="E529" s="571"/>
      <c r="F529" s="571"/>
      <c r="G529" s="571"/>
      <c r="H529" s="571"/>
      <c r="I529" s="571"/>
      <c r="J529" s="571"/>
      <c r="K529" s="571"/>
      <c r="L529" s="571"/>
      <c r="M529" s="571"/>
      <c r="N529" s="571"/>
      <c r="O529" s="571"/>
      <c r="P529" s="571"/>
      <c r="Q529" s="571"/>
      <c r="R529" s="571"/>
      <c r="S529" s="571"/>
      <c r="T529" s="571"/>
      <c r="U529" s="571"/>
      <c r="V529" s="571"/>
      <c r="W529" s="571"/>
      <c r="X529" s="571"/>
      <c r="Y529" s="571"/>
      <c r="Z529" s="571"/>
      <c r="AA529" s="571"/>
      <c r="AB529" s="571"/>
      <c r="AC529" s="571"/>
      <c r="AD529" s="572"/>
      <c r="AE529" s="572"/>
      <c r="AF529" s="572"/>
      <c r="AG529" s="572"/>
      <c r="AH529" s="572"/>
      <c r="AI529" s="572"/>
      <c r="AJ529" s="572"/>
      <c r="AK529" s="572"/>
      <c r="AL529" s="572"/>
      <c r="AM529" s="572"/>
      <c r="AN529" s="581"/>
      <c r="AO529" s="181"/>
      <c r="AP529" s="87" t="s">
        <v>859</v>
      </c>
      <c r="AT529" s="559" t="str">
        <f t="shared" ca="1" si="94"/>
        <v>R</v>
      </c>
      <c r="AU529" s="559">
        <f t="shared" si="95"/>
        <v>516</v>
      </c>
      <c r="AV529" s="285" t="str">
        <f t="shared" ca="1" si="92"/>
        <v>R516</v>
      </c>
      <c r="AW529" s="285">
        <f t="shared" si="90"/>
        <v>8</v>
      </c>
      <c r="AX529" s="285" t="str">
        <f t="shared" ca="1" si="91"/>
        <v>8. Ownership - Operating Costs</v>
      </c>
      <c r="AY529" s="293" t="s">
        <v>1626</v>
      </c>
      <c r="AZ529" s="285" t="s">
        <v>812</v>
      </c>
      <c r="BA529" s="285">
        <f>$R$8</f>
        <v>2037</v>
      </c>
      <c r="BB529" s="285" t="str">
        <f t="shared" ca="1" si="93"/>
        <v>8_R516_Other_2037</v>
      </c>
      <c r="BC529" s="285" t="s">
        <v>574</v>
      </c>
      <c r="BD529" s="285"/>
      <c r="BE529" s="293" t="str">
        <f t="shared" si="96"/>
        <v>&gt;=0</v>
      </c>
      <c r="BF529" s="293" t="s">
        <v>84</v>
      </c>
      <c r="BG529" s="293" t="s">
        <v>84</v>
      </c>
      <c r="BH529" s="293"/>
      <c r="BI529" s="293"/>
      <c r="BJ529" s="293"/>
      <c r="BK529" s="293"/>
    </row>
    <row r="530" spans="1:63" ht="13.5" hidden="1" thickBot="1">
      <c r="A530" s="130"/>
      <c r="B530" s="189"/>
      <c r="C530" s="254"/>
      <c r="D530" s="761"/>
      <c r="E530" s="571"/>
      <c r="F530" s="571"/>
      <c r="G530" s="571"/>
      <c r="H530" s="571"/>
      <c r="I530" s="571"/>
      <c r="J530" s="571"/>
      <c r="K530" s="571"/>
      <c r="L530" s="571"/>
      <c r="M530" s="571"/>
      <c r="N530" s="571"/>
      <c r="O530" s="571"/>
      <c r="P530" s="571"/>
      <c r="Q530" s="571"/>
      <c r="R530" s="571"/>
      <c r="S530" s="571"/>
      <c r="T530" s="571"/>
      <c r="U530" s="571"/>
      <c r="V530" s="571"/>
      <c r="W530" s="571"/>
      <c r="X530" s="571"/>
      <c r="Y530" s="571"/>
      <c r="Z530" s="571"/>
      <c r="AA530" s="571"/>
      <c r="AB530" s="571"/>
      <c r="AC530" s="571"/>
      <c r="AD530" s="572"/>
      <c r="AE530" s="572"/>
      <c r="AF530" s="572"/>
      <c r="AG530" s="572"/>
      <c r="AH530" s="572"/>
      <c r="AI530" s="572"/>
      <c r="AJ530" s="572"/>
      <c r="AK530" s="572"/>
      <c r="AL530" s="572"/>
      <c r="AM530" s="572"/>
      <c r="AN530" s="581"/>
      <c r="AO530" s="181"/>
      <c r="AP530" s="87" t="s">
        <v>859</v>
      </c>
      <c r="AT530" s="559" t="str">
        <f t="shared" ca="1" si="94"/>
        <v>S</v>
      </c>
      <c r="AU530" s="559">
        <f t="shared" si="95"/>
        <v>516</v>
      </c>
      <c r="AV530" s="285" t="str">
        <f t="shared" ca="1" si="92"/>
        <v>S516</v>
      </c>
      <c r="AW530" s="285">
        <f t="shared" si="90"/>
        <v>8</v>
      </c>
      <c r="AX530" s="285" t="str">
        <f t="shared" ca="1" si="91"/>
        <v>8. Ownership - Operating Costs</v>
      </c>
      <c r="AY530" s="293" t="s">
        <v>1626</v>
      </c>
      <c r="AZ530" s="285" t="s">
        <v>812</v>
      </c>
      <c r="BA530" s="285">
        <f>$S$8</f>
        <v>2038</v>
      </c>
      <c r="BB530" s="285" t="str">
        <f t="shared" ca="1" si="93"/>
        <v>8_S516_Other_2038</v>
      </c>
      <c r="BC530" s="285" t="s">
        <v>574</v>
      </c>
      <c r="BD530" s="285"/>
      <c r="BE530" s="293" t="str">
        <f t="shared" si="96"/>
        <v>&gt;=0</v>
      </c>
      <c r="BF530" s="293" t="s">
        <v>84</v>
      </c>
      <c r="BG530" s="293" t="s">
        <v>84</v>
      </c>
      <c r="BH530" s="293"/>
      <c r="BI530" s="293"/>
      <c r="BJ530" s="293"/>
      <c r="BK530" s="293"/>
    </row>
    <row r="531" spans="1:63" ht="13.5" hidden="1" thickBot="1">
      <c r="A531" s="130"/>
      <c r="B531" s="189"/>
      <c r="C531" s="254"/>
      <c r="D531" s="761"/>
      <c r="E531" s="571"/>
      <c r="F531" s="571"/>
      <c r="G531" s="571"/>
      <c r="H531" s="571"/>
      <c r="I531" s="571"/>
      <c r="J531" s="571"/>
      <c r="K531" s="571"/>
      <c r="L531" s="571"/>
      <c r="M531" s="571"/>
      <c r="N531" s="571"/>
      <c r="O531" s="571"/>
      <c r="P531" s="571"/>
      <c r="Q531" s="571"/>
      <c r="R531" s="571"/>
      <c r="S531" s="571"/>
      <c r="T531" s="571"/>
      <c r="U531" s="571"/>
      <c r="V531" s="571"/>
      <c r="W531" s="571"/>
      <c r="X531" s="571"/>
      <c r="Y531" s="571"/>
      <c r="Z531" s="571"/>
      <c r="AA531" s="571"/>
      <c r="AB531" s="571"/>
      <c r="AC531" s="571"/>
      <c r="AD531" s="572"/>
      <c r="AE531" s="572"/>
      <c r="AF531" s="572"/>
      <c r="AG531" s="572"/>
      <c r="AH531" s="572"/>
      <c r="AI531" s="572"/>
      <c r="AJ531" s="572"/>
      <c r="AK531" s="572"/>
      <c r="AL531" s="572"/>
      <c r="AM531" s="572"/>
      <c r="AN531" s="581"/>
      <c r="AO531" s="181"/>
      <c r="AP531" s="87" t="s">
        <v>859</v>
      </c>
      <c r="AT531" s="559" t="str">
        <f t="shared" ca="1" si="94"/>
        <v>T</v>
      </c>
      <c r="AU531" s="559">
        <f t="shared" si="95"/>
        <v>516</v>
      </c>
      <c r="AV531" s="285" t="str">
        <f t="shared" ca="1" si="92"/>
        <v>T516</v>
      </c>
      <c r="AW531" s="285">
        <f t="shared" si="90"/>
        <v>8</v>
      </c>
      <c r="AX531" s="285" t="str">
        <f t="shared" ca="1" si="91"/>
        <v>8. Ownership - Operating Costs</v>
      </c>
      <c r="AY531" s="293" t="s">
        <v>1626</v>
      </c>
      <c r="AZ531" s="285" t="s">
        <v>812</v>
      </c>
      <c r="BA531" s="285">
        <f>$T$8</f>
        <v>2039</v>
      </c>
      <c r="BB531" s="285" t="str">
        <f t="shared" ca="1" si="93"/>
        <v>8_T516_Other_2039</v>
      </c>
      <c r="BC531" s="285" t="s">
        <v>574</v>
      </c>
      <c r="BD531" s="285"/>
      <c r="BE531" s="293" t="str">
        <f t="shared" si="96"/>
        <v>&gt;=0</v>
      </c>
      <c r="BF531" s="293" t="s">
        <v>84</v>
      </c>
      <c r="BG531" s="293" t="s">
        <v>84</v>
      </c>
      <c r="BH531" s="293"/>
      <c r="BI531" s="293"/>
      <c r="BJ531" s="293"/>
      <c r="BK531" s="293"/>
    </row>
    <row r="532" spans="1:63" ht="13.5" hidden="1" thickBot="1">
      <c r="A532" s="130"/>
      <c r="B532" s="189"/>
      <c r="C532" s="254"/>
      <c r="D532" s="761"/>
      <c r="E532" s="571"/>
      <c r="F532" s="571"/>
      <c r="G532" s="571"/>
      <c r="H532" s="571"/>
      <c r="I532" s="571"/>
      <c r="J532" s="571"/>
      <c r="K532" s="571"/>
      <c r="L532" s="571"/>
      <c r="M532" s="571"/>
      <c r="N532" s="571"/>
      <c r="O532" s="571"/>
      <c r="P532" s="571"/>
      <c r="Q532" s="571"/>
      <c r="R532" s="571"/>
      <c r="S532" s="571"/>
      <c r="T532" s="571"/>
      <c r="U532" s="571"/>
      <c r="V532" s="571"/>
      <c r="W532" s="571"/>
      <c r="X532" s="571"/>
      <c r="Y532" s="571"/>
      <c r="Z532" s="571"/>
      <c r="AA532" s="571"/>
      <c r="AB532" s="571"/>
      <c r="AC532" s="571"/>
      <c r="AD532" s="572"/>
      <c r="AE532" s="572"/>
      <c r="AF532" s="572"/>
      <c r="AG532" s="572"/>
      <c r="AH532" s="572"/>
      <c r="AI532" s="572"/>
      <c r="AJ532" s="572"/>
      <c r="AK532" s="572"/>
      <c r="AL532" s="572"/>
      <c r="AM532" s="572"/>
      <c r="AN532" s="581"/>
      <c r="AO532" s="181"/>
      <c r="AP532" s="87" t="s">
        <v>859</v>
      </c>
      <c r="AT532" s="559" t="str">
        <f t="shared" ca="1" si="94"/>
        <v>U</v>
      </c>
      <c r="AU532" s="559">
        <f t="shared" si="95"/>
        <v>516</v>
      </c>
      <c r="AV532" s="285" t="str">
        <f t="shared" ca="1" si="92"/>
        <v>U516</v>
      </c>
      <c r="AW532" s="285">
        <f t="shared" si="90"/>
        <v>8</v>
      </c>
      <c r="AX532" s="285" t="str">
        <f t="shared" ca="1" si="91"/>
        <v>8. Ownership - Operating Costs</v>
      </c>
      <c r="AY532" s="293" t="s">
        <v>1626</v>
      </c>
      <c r="AZ532" s="285" t="s">
        <v>812</v>
      </c>
      <c r="BA532" s="285">
        <f>$U$8</f>
        <v>2040</v>
      </c>
      <c r="BB532" s="285" t="str">
        <f t="shared" ca="1" si="93"/>
        <v>8_U516_Other_2040</v>
      </c>
      <c r="BC532" s="285" t="s">
        <v>574</v>
      </c>
      <c r="BD532" s="285"/>
      <c r="BE532" s="293" t="str">
        <f t="shared" si="96"/>
        <v>&gt;=0</v>
      </c>
      <c r="BF532" s="293" t="s">
        <v>84</v>
      </c>
      <c r="BG532" s="293" t="s">
        <v>84</v>
      </c>
      <c r="BH532" s="293"/>
      <c r="BI532" s="293"/>
      <c r="BJ532" s="293"/>
      <c r="BK532" s="293"/>
    </row>
    <row r="533" spans="1:63" ht="13.5" hidden="1" thickBot="1">
      <c r="A533" s="130"/>
      <c r="B533" s="189"/>
      <c r="C533" s="254"/>
      <c r="D533" s="76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2"/>
      <c r="AE533" s="572"/>
      <c r="AF533" s="572"/>
      <c r="AG533" s="572"/>
      <c r="AH533" s="572"/>
      <c r="AI533" s="572"/>
      <c r="AJ533" s="572"/>
      <c r="AK533" s="572"/>
      <c r="AL533" s="572"/>
      <c r="AM533" s="572"/>
      <c r="AN533" s="581"/>
      <c r="AO533" s="181"/>
      <c r="AP533" s="87" t="s">
        <v>859</v>
      </c>
      <c r="AT533" s="559" t="str">
        <f t="shared" ca="1" si="94"/>
        <v>V</v>
      </c>
      <c r="AU533" s="559">
        <f t="shared" si="95"/>
        <v>516</v>
      </c>
      <c r="AV533" s="285" t="str">
        <f t="shared" ca="1" si="92"/>
        <v>V516</v>
      </c>
      <c r="AW533" s="285">
        <f t="shared" si="90"/>
        <v>8</v>
      </c>
      <c r="AX533" s="285" t="str">
        <f t="shared" ca="1" si="91"/>
        <v>8. Ownership - Operating Costs</v>
      </c>
      <c r="AY533" s="293" t="s">
        <v>1626</v>
      </c>
      <c r="AZ533" s="285" t="s">
        <v>812</v>
      </c>
      <c r="BA533" s="285">
        <f>$V$8</f>
        <v>2041</v>
      </c>
      <c r="BB533" s="285" t="str">
        <f t="shared" ca="1" si="93"/>
        <v>8_V516_Other_2041</v>
      </c>
      <c r="BC533" s="285" t="s">
        <v>574</v>
      </c>
      <c r="BD533" s="285"/>
      <c r="BE533" s="293" t="str">
        <f t="shared" si="96"/>
        <v>&gt;=0</v>
      </c>
      <c r="BF533" s="293" t="s">
        <v>84</v>
      </c>
      <c r="BG533" s="293" t="s">
        <v>84</v>
      </c>
      <c r="BH533" s="293"/>
      <c r="BI533" s="293"/>
      <c r="BJ533" s="293"/>
      <c r="BK533" s="293"/>
    </row>
    <row r="534" spans="1:63" ht="13.5" hidden="1" thickBot="1">
      <c r="A534" s="130"/>
      <c r="B534" s="189"/>
      <c r="C534" s="254"/>
      <c r="D534" s="76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2"/>
      <c r="AE534" s="572"/>
      <c r="AF534" s="572"/>
      <c r="AG534" s="572"/>
      <c r="AH534" s="572"/>
      <c r="AI534" s="572"/>
      <c r="AJ534" s="572"/>
      <c r="AK534" s="572"/>
      <c r="AL534" s="572"/>
      <c r="AM534" s="572"/>
      <c r="AN534" s="581"/>
      <c r="AO534" s="181"/>
      <c r="AP534" s="87" t="s">
        <v>859</v>
      </c>
      <c r="AT534" s="559" t="str">
        <f t="shared" ca="1" si="94"/>
        <v>W</v>
      </c>
      <c r="AU534" s="559">
        <f t="shared" si="95"/>
        <v>516</v>
      </c>
      <c r="AV534" s="285" t="str">
        <f t="shared" ca="1" si="92"/>
        <v>W516</v>
      </c>
      <c r="AW534" s="285">
        <f t="shared" si="90"/>
        <v>8</v>
      </c>
      <c r="AX534" s="285" t="str">
        <f t="shared" ca="1" si="91"/>
        <v>8. Ownership - Operating Costs</v>
      </c>
      <c r="AY534" s="293" t="s">
        <v>1626</v>
      </c>
      <c r="AZ534" s="285" t="s">
        <v>812</v>
      </c>
      <c r="BA534" s="285">
        <f>$W$8</f>
        <v>2042</v>
      </c>
      <c r="BB534" s="285" t="str">
        <f t="shared" ca="1" si="93"/>
        <v>8_W516_Other_2042</v>
      </c>
      <c r="BC534" s="285" t="s">
        <v>574</v>
      </c>
      <c r="BD534" s="285"/>
      <c r="BE534" s="293" t="str">
        <f t="shared" si="96"/>
        <v>&gt;=0</v>
      </c>
      <c r="BF534" s="293" t="s">
        <v>84</v>
      </c>
      <c r="BG534" s="293" t="s">
        <v>84</v>
      </c>
      <c r="BH534" s="293"/>
      <c r="BI534" s="293"/>
      <c r="BJ534" s="293"/>
      <c r="BK534" s="293"/>
    </row>
    <row r="535" spans="1:63" ht="13.5" hidden="1" thickBot="1">
      <c r="A535" s="130"/>
      <c r="B535" s="189"/>
      <c r="C535" s="254"/>
      <c r="D535" s="76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c r="AA535" s="571"/>
      <c r="AB535" s="571"/>
      <c r="AC535" s="571"/>
      <c r="AD535" s="572"/>
      <c r="AE535" s="572"/>
      <c r="AF535" s="572"/>
      <c r="AG535" s="572"/>
      <c r="AH535" s="572"/>
      <c r="AI535" s="572"/>
      <c r="AJ535" s="572"/>
      <c r="AK535" s="572"/>
      <c r="AL535" s="572"/>
      <c r="AM535" s="572"/>
      <c r="AN535" s="581"/>
      <c r="AO535" s="181"/>
      <c r="AP535" s="87" t="s">
        <v>859</v>
      </c>
      <c r="AT535" s="559" t="str">
        <f t="shared" ca="1" si="94"/>
        <v>X</v>
      </c>
      <c r="AU535" s="559">
        <f t="shared" si="95"/>
        <v>516</v>
      </c>
      <c r="AV535" s="285" t="str">
        <f t="shared" ca="1" si="92"/>
        <v>X516</v>
      </c>
      <c r="AW535" s="285">
        <f t="shared" si="90"/>
        <v>8</v>
      </c>
      <c r="AX535" s="285" t="str">
        <f t="shared" ca="1" si="91"/>
        <v>8. Ownership - Operating Costs</v>
      </c>
      <c r="AY535" s="293" t="s">
        <v>1626</v>
      </c>
      <c r="AZ535" s="285" t="s">
        <v>812</v>
      </c>
      <c r="BA535" s="285">
        <f>$X$8</f>
        <v>2043</v>
      </c>
      <c r="BB535" s="285" t="str">
        <f t="shared" ca="1" si="93"/>
        <v>8_X516_Other_2043</v>
      </c>
      <c r="BC535" s="285" t="s">
        <v>574</v>
      </c>
      <c r="BD535" s="285"/>
      <c r="BE535" s="293" t="str">
        <f t="shared" si="96"/>
        <v>&gt;=0</v>
      </c>
      <c r="BF535" s="293" t="s">
        <v>84</v>
      </c>
      <c r="BG535" s="293" t="s">
        <v>84</v>
      </c>
      <c r="BH535" s="293"/>
      <c r="BI535" s="293"/>
      <c r="BJ535" s="293"/>
      <c r="BK535" s="293"/>
    </row>
    <row r="536" spans="1:63" ht="13.5" hidden="1" thickBot="1">
      <c r="A536" s="130"/>
      <c r="B536" s="189"/>
      <c r="C536" s="254"/>
      <c r="D536" s="761"/>
      <c r="E536" s="571"/>
      <c r="F536" s="571"/>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2"/>
      <c r="AE536" s="572"/>
      <c r="AF536" s="572"/>
      <c r="AG536" s="572"/>
      <c r="AH536" s="572"/>
      <c r="AI536" s="572"/>
      <c r="AJ536" s="572"/>
      <c r="AK536" s="572"/>
      <c r="AL536" s="572"/>
      <c r="AM536" s="572"/>
      <c r="AN536" s="581"/>
      <c r="AO536" s="181"/>
      <c r="AP536" s="87" t="s">
        <v>859</v>
      </c>
      <c r="AT536" s="559" t="str">
        <f t="shared" ca="1" si="94"/>
        <v>Y</v>
      </c>
      <c r="AU536" s="559">
        <f t="shared" si="95"/>
        <v>516</v>
      </c>
      <c r="AV536" s="285" t="str">
        <f t="shared" ca="1" si="92"/>
        <v>Y516</v>
      </c>
      <c r="AW536" s="285">
        <f t="shared" si="90"/>
        <v>8</v>
      </c>
      <c r="AX536" s="285" t="str">
        <f t="shared" ca="1" si="91"/>
        <v>8. Ownership - Operating Costs</v>
      </c>
      <c r="AY536" s="293" t="s">
        <v>1626</v>
      </c>
      <c r="AZ536" s="285" t="s">
        <v>812</v>
      </c>
      <c r="BA536" s="285">
        <f>$Y$8</f>
        <v>2044</v>
      </c>
      <c r="BB536" s="285" t="str">
        <f t="shared" ca="1" si="93"/>
        <v>8_Y516_Other_2044</v>
      </c>
      <c r="BC536" s="285" t="s">
        <v>574</v>
      </c>
      <c r="BD536" s="285"/>
      <c r="BE536" s="293" t="str">
        <f t="shared" si="96"/>
        <v>&gt;=0</v>
      </c>
      <c r="BF536" s="293" t="s">
        <v>84</v>
      </c>
      <c r="BG536" s="293" t="s">
        <v>84</v>
      </c>
      <c r="BH536" s="293"/>
      <c r="BI536" s="293"/>
      <c r="BJ536" s="293"/>
      <c r="BK536" s="293"/>
    </row>
    <row r="537" spans="1:63" ht="13.5" hidden="1" thickBot="1">
      <c r="A537" s="130"/>
      <c r="B537" s="189"/>
      <c r="C537" s="254"/>
      <c r="D537" s="761"/>
      <c r="E537" s="571"/>
      <c r="F537" s="571"/>
      <c r="G537" s="571"/>
      <c r="H537" s="571"/>
      <c r="I537" s="571"/>
      <c r="J537" s="571"/>
      <c r="K537" s="571"/>
      <c r="L537" s="571"/>
      <c r="M537" s="571"/>
      <c r="N537" s="571"/>
      <c r="O537" s="571"/>
      <c r="P537" s="571"/>
      <c r="Q537" s="571"/>
      <c r="R537" s="571"/>
      <c r="S537" s="571"/>
      <c r="T537" s="571"/>
      <c r="U537" s="571"/>
      <c r="V537" s="571"/>
      <c r="W537" s="571"/>
      <c r="X537" s="571"/>
      <c r="Y537" s="571"/>
      <c r="Z537" s="571"/>
      <c r="AA537" s="571"/>
      <c r="AB537" s="571"/>
      <c r="AC537" s="571"/>
      <c r="AD537" s="572"/>
      <c r="AE537" s="572"/>
      <c r="AF537" s="572"/>
      <c r="AG537" s="572"/>
      <c r="AH537" s="572"/>
      <c r="AI537" s="572"/>
      <c r="AJ537" s="572"/>
      <c r="AK537" s="572"/>
      <c r="AL537" s="572"/>
      <c r="AM537" s="572"/>
      <c r="AN537" s="581"/>
      <c r="AO537" s="181"/>
      <c r="AP537" s="87" t="s">
        <v>859</v>
      </c>
      <c r="AT537" s="559" t="str">
        <f t="shared" ca="1" si="94"/>
        <v>Z</v>
      </c>
      <c r="AU537" s="559">
        <f t="shared" si="95"/>
        <v>516</v>
      </c>
      <c r="AV537" s="285" t="str">
        <f t="shared" ca="1" si="92"/>
        <v>Z516</v>
      </c>
      <c r="AW537" s="285">
        <f t="shared" si="90"/>
        <v>8</v>
      </c>
      <c r="AX537" s="285" t="str">
        <f t="shared" ca="1" si="91"/>
        <v>8. Ownership - Operating Costs</v>
      </c>
      <c r="AY537" s="293" t="s">
        <v>1626</v>
      </c>
      <c r="AZ537" s="285" t="s">
        <v>812</v>
      </c>
      <c r="BA537" s="285">
        <f>$Z$8</f>
        <v>2045</v>
      </c>
      <c r="BB537" s="285" t="str">
        <f t="shared" ca="1" si="93"/>
        <v>8_Z516_Other_2045</v>
      </c>
      <c r="BC537" s="285" t="s">
        <v>574</v>
      </c>
      <c r="BD537" s="285"/>
      <c r="BE537" s="293" t="str">
        <f t="shared" si="96"/>
        <v>&gt;=0</v>
      </c>
      <c r="BF537" s="293" t="s">
        <v>84</v>
      </c>
      <c r="BG537" s="293" t="s">
        <v>84</v>
      </c>
      <c r="BH537" s="293"/>
      <c r="BI537" s="293"/>
      <c r="BJ537" s="293"/>
      <c r="BK537" s="293"/>
    </row>
    <row r="538" spans="1:63" ht="13.5" hidden="1" thickBot="1">
      <c r="A538" s="130"/>
      <c r="B538" s="189"/>
      <c r="C538" s="254"/>
      <c r="D538" s="761"/>
      <c r="E538" s="571"/>
      <c r="F538" s="571"/>
      <c r="G538" s="571"/>
      <c r="H538" s="571"/>
      <c r="I538" s="571"/>
      <c r="J538" s="571"/>
      <c r="K538" s="571"/>
      <c r="L538" s="571"/>
      <c r="M538" s="571"/>
      <c r="N538" s="571"/>
      <c r="O538" s="571"/>
      <c r="P538" s="571"/>
      <c r="Q538" s="571"/>
      <c r="R538" s="571"/>
      <c r="S538" s="571"/>
      <c r="T538" s="571"/>
      <c r="U538" s="571"/>
      <c r="V538" s="571"/>
      <c r="W538" s="571"/>
      <c r="X538" s="571"/>
      <c r="Y538" s="571"/>
      <c r="Z538" s="571"/>
      <c r="AA538" s="571"/>
      <c r="AB538" s="571"/>
      <c r="AC538" s="571"/>
      <c r="AD538" s="572"/>
      <c r="AE538" s="572"/>
      <c r="AF538" s="572"/>
      <c r="AG538" s="572"/>
      <c r="AH538" s="572"/>
      <c r="AI538" s="572"/>
      <c r="AJ538" s="572"/>
      <c r="AK538" s="572"/>
      <c r="AL538" s="572"/>
      <c r="AM538" s="572"/>
      <c r="AN538" s="581"/>
      <c r="AO538" s="181"/>
      <c r="AP538" s="87" t="s">
        <v>859</v>
      </c>
      <c r="AT538" s="559" t="str">
        <f t="shared" ca="1" si="94"/>
        <v>AA</v>
      </c>
      <c r="AU538" s="559">
        <f t="shared" si="95"/>
        <v>516</v>
      </c>
      <c r="AV538" s="285" t="str">
        <f t="shared" ca="1" si="92"/>
        <v>AA516</v>
      </c>
      <c r="AW538" s="285">
        <f t="shared" si="90"/>
        <v>8</v>
      </c>
      <c r="AX538" s="285" t="str">
        <f t="shared" ca="1" si="91"/>
        <v>8. Ownership - Operating Costs</v>
      </c>
      <c r="AY538" s="293" t="s">
        <v>1626</v>
      </c>
      <c r="AZ538" s="285" t="s">
        <v>812</v>
      </c>
      <c r="BA538" s="285">
        <f>$AA$8</f>
        <v>2046</v>
      </c>
      <c r="BB538" s="285" t="str">
        <f t="shared" ca="1" si="93"/>
        <v>8_AA516_Other_2046</v>
      </c>
      <c r="BC538" s="285" t="s">
        <v>574</v>
      </c>
      <c r="BD538" s="285"/>
      <c r="BE538" s="293" t="str">
        <f t="shared" si="96"/>
        <v>&gt;=0</v>
      </c>
      <c r="BF538" s="293" t="s">
        <v>84</v>
      </c>
      <c r="BG538" s="293" t="s">
        <v>84</v>
      </c>
      <c r="BH538" s="293"/>
      <c r="BI538" s="293"/>
      <c r="BJ538" s="293"/>
      <c r="BK538" s="293"/>
    </row>
    <row r="539" spans="1:63" ht="13.5" hidden="1" thickBot="1">
      <c r="A539" s="130"/>
      <c r="B539" s="189"/>
      <c r="C539" s="254"/>
      <c r="D539" s="761"/>
      <c r="E539" s="571"/>
      <c r="F539" s="571"/>
      <c r="G539" s="571"/>
      <c r="H539" s="571"/>
      <c r="I539" s="571"/>
      <c r="J539" s="571"/>
      <c r="K539" s="571"/>
      <c r="L539" s="571"/>
      <c r="M539" s="571"/>
      <c r="N539" s="571"/>
      <c r="O539" s="571"/>
      <c r="P539" s="571"/>
      <c r="Q539" s="571"/>
      <c r="R539" s="571"/>
      <c r="S539" s="571"/>
      <c r="T539" s="571"/>
      <c r="U539" s="571"/>
      <c r="V539" s="571"/>
      <c r="W539" s="571"/>
      <c r="X539" s="571"/>
      <c r="Y539" s="571"/>
      <c r="Z539" s="571"/>
      <c r="AA539" s="571"/>
      <c r="AB539" s="571"/>
      <c r="AC539" s="571"/>
      <c r="AD539" s="572"/>
      <c r="AE539" s="572"/>
      <c r="AF539" s="572"/>
      <c r="AG539" s="572"/>
      <c r="AH539" s="572"/>
      <c r="AI539" s="572"/>
      <c r="AJ539" s="572"/>
      <c r="AK539" s="572"/>
      <c r="AL539" s="572"/>
      <c r="AM539" s="572"/>
      <c r="AN539" s="581"/>
      <c r="AO539" s="181"/>
      <c r="AP539" s="87" t="s">
        <v>859</v>
      </c>
      <c r="AT539" s="559" t="str">
        <f t="shared" ca="1" si="94"/>
        <v>AB</v>
      </c>
      <c r="AU539" s="559">
        <f t="shared" si="95"/>
        <v>516</v>
      </c>
      <c r="AV539" s="285" t="str">
        <f t="shared" ca="1" si="92"/>
        <v>AB516</v>
      </c>
      <c r="AW539" s="285">
        <f t="shared" si="90"/>
        <v>8</v>
      </c>
      <c r="AX539" s="285" t="str">
        <f t="shared" ca="1" si="91"/>
        <v>8. Ownership - Operating Costs</v>
      </c>
      <c r="AY539" s="293" t="s">
        <v>1626</v>
      </c>
      <c r="AZ539" s="285" t="s">
        <v>812</v>
      </c>
      <c r="BA539" s="285">
        <f>$AB$8</f>
        <v>2047</v>
      </c>
      <c r="BB539" s="285" t="str">
        <f t="shared" ca="1" si="93"/>
        <v>8_AB516_Other_2047</v>
      </c>
      <c r="BC539" s="285" t="s">
        <v>574</v>
      </c>
      <c r="BD539" s="285"/>
      <c r="BE539" s="293" t="str">
        <f t="shared" si="96"/>
        <v>&gt;=0</v>
      </c>
      <c r="BF539" s="293" t="s">
        <v>84</v>
      </c>
      <c r="BG539" s="293" t="s">
        <v>84</v>
      </c>
      <c r="BH539" s="293"/>
      <c r="BI539" s="293"/>
      <c r="BJ539" s="293"/>
      <c r="BK539" s="293"/>
    </row>
    <row r="540" spans="1:63" ht="13.5" hidden="1" thickBot="1">
      <c r="A540" s="130"/>
      <c r="B540" s="189"/>
      <c r="C540" s="254"/>
      <c r="D540" s="761"/>
      <c r="E540" s="571"/>
      <c r="F540" s="571"/>
      <c r="G540" s="571"/>
      <c r="H540" s="571"/>
      <c r="I540" s="571"/>
      <c r="J540" s="571"/>
      <c r="K540" s="571"/>
      <c r="L540" s="571"/>
      <c r="M540" s="571"/>
      <c r="N540" s="571"/>
      <c r="O540" s="571"/>
      <c r="P540" s="571"/>
      <c r="Q540" s="571"/>
      <c r="R540" s="571"/>
      <c r="S540" s="571"/>
      <c r="T540" s="571"/>
      <c r="U540" s="571"/>
      <c r="V540" s="571"/>
      <c r="W540" s="571"/>
      <c r="X540" s="571"/>
      <c r="Y540" s="571"/>
      <c r="Z540" s="571"/>
      <c r="AA540" s="571"/>
      <c r="AB540" s="571"/>
      <c r="AC540" s="571"/>
      <c r="AD540" s="572"/>
      <c r="AE540" s="572"/>
      <c r="AF540" s="572"/>
      <c r="AG540" s="572"/>
      <c r="AH540" s="572"/>
      <c r="AI540" s="572"/>
      <c r="AJ540" s="572"/>
      <c r="AK540" s="572"/>
      <c r="AL540" s="572"/>
      <c r="AM540" s="572"/>
      <c r="AN540" s="581"/>
      <c r="AO540" s="181"/>
      <c r="AP540" s="87" t="s">
        <v>859</v>
      </c>
      <c r="AT540" s="559" t="str">
        <f t="shared" ca="1" si="94"/>
        <v>AC</v>
      </c>
      <c r="AU540" s="559">
        <f t="shared" si="95"/>
        <v>516</v>
      </c>
      <c r="AV540" s="285" t="str">
        <f t="shared" ca="1" si="92"/>
        <v>AC516</v>
      </c>
      <c r="AW540" s="285">
        <f t="shared" si="90"/>
        <v>8</v>
      </c>
      <c r="AX540" s="285" t="str">
        <f t="shared" ca="1" si="91"/>
        <v>8. Ownership - Operating Costs</v>
      </c>
      <c r="AY540" s="293" t="s">
        <v>1626</v>
      </c>
      <c r="AZ540" s="285" t="s">
        <v>812</v>
      </c>
      <c r="BA540" s="285">
        <f>$AC$8</f>
        <v>2048</v>
      </c>
      <c r="BB540" s="285" t="str">
        <f t="shared" ca="1" si="93"/>
        <v>8_AC516_Other_2048</v>
      </c>
      <c r="BC540" s="285" t="s">
        <v>574</v>
      </c>
      <c r="BD540" s="285"/>
      <c r="BE540" s="293" t="str">
        <f t="shared" si="96"/>
        <v>&gt;=0</v>
      </c>
      <c r="BF540" s="293" t="s">
        <v>84</v>
      </c>
      <c r="BG540" s="293" t="s">
        <v>84</v>
      </c>
      <c r="BH540" s="293"/>
      <c r="BI540" s="293"/>
      <c r="BJ540" s="293"/>
      <c r="BK540" s="293"/>
    </row>
    <row r="541" spans="1:63" ht="13.5" hidden="1" thickBot="1">
      <c r="A541" s="130"/>
      <c r="B541" s="189"/>
      <c r="C541" s="254"/>
      <c r="D541" s="761"/>
      <c r="E541" s="571"/>
      <c r="F541" s="571"/>
      <c r="G541" s="571"/>
      <c r="H541" s="571"/>
      <c r="I541" s="571"/>
      <c r="J541" s="571"/>
      <c r="K541" s="571"/>
      <c r="L541" s="571"/>
      <c r="M541" s="571"/>
      <c r="N541" s="571"/>
      <c r="O541" s="571"/>
      <c r="P541" s="571"/>
      <c r="Q541" s="571"/>
      <c r="R541" s="571"/>
      <c r="S541" s="571"/>
      <c r="T541" s="571"/>
      <c r="U541" s="571"/>
      <c r="V541" s="571"/>
      <c r="W541" s="571"/>
      <c r="X541" s="571"/>
      <c r="Y541" s="571"/>
      <c r="Z541" s="571"/>
      <c r="AA541" s="571"/>
      <c r="AB541" s="571"/>
      <c r="AC541" s="571"/>
      <c r="AD541" s="572"/>
      <c r="AE541" s="572"/>
      <c r="AF541" s="572"/>
      <c r="AG541" s="572"/>
      <c r="AH541" s="572"/>
      <c r="AI541" s="572"/>
      <c r="AJ541" s="572"/>
      <c r="AK541" s="572"/>
      <c r="AL541" s="572"/>
      <c r="AM541" s="572"/>
      <c r="AN541" s="581"/>
      <c r="AO541" s="181"/>
      <c r="AP541" s="87" t="s">
        <v>859</v>
      </c>
      <c r="AT541" s="559" t="str">
        <f t="shared" ca="1" si="94"/>
        <v>AD</v>
      </c>
      <c r="AU541" s="559">
        <f t="shared" si="95"/>
        <v>516</v>
      </c>
      <c r="AV541" s="285" t="str">
        <f t="shared" ca="1" si="92"/>
        <v>AD516</v>
      </c>
      <c r="AW541" s="285">
        <f t="shared" si="90"/>
        <v>8</v>
      </c>
      <c r="AX541" s="285" t="str">
        <f t="shared" ca="1" si="91"/>
        <v>8. Ownership - Operating Costs</v>
      </c>
      <c r="AY541" s="293" t="s">
        <v>1626</v>
      </c>
      <c r="AZ541" s="285" t="s">
        <v>812</v>
      </c>
      <c r="BA541" s="285">
        <f>$AD$8</f>
        <v>2049</v>
      </c>
      <c r="BB541" s="285" t="str">
        <f t="shared" ca="1" si="93"/>
        <v>8_AD516_Other_2049</v>
      </c>
      <c r="BC541" s="285" t="s">
        <v>574</v>
      </c>
      <c r="BD541" s="285"/>
      <c r="BE541" s="293" t="str">
        <f t="shared" si="96"/>
        <v>&gt;=0</v>
      </c>
      <c r="BF541" s="293" t="s">
        <v>84</v>
      </c>
      <c r="BG541" s="293" t="s">
        <v>84</v>
      </c>
      <c r="BH541" s="293"/>
      <c r="BI541" s="293"/>
      <c r="BJ541" s="293"/>
      <c r="BK541" s="293"/>
    </row>
    <row r="542" spans="1:63" ht="13.5" hidden="1" thickBot="1">
      <c r="A542" s="130"/>
      <c r="B542" s="189"/>
      <c r="C542" s="254"/>
      <c r="D542" s="76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c r="AA542" s="571"/>
      <c r="AB542" s="571"/>
      <c r="AC542" s="571"/>
      <c r="AD542" s="572"/>
      <c r="AE542" s="572"/>
      <c r="AF542" s="572"/>
      <c r="AG542" s="572"/>
      <c r="AH542" s="572"/>
      <c r="AI542" s="572"/>
      <c r="AJ542" s="572"/>
      <c r="AK542" s="572"/>
      <c r="AL542" s="572"/>
      <c r="AM542" s="572"/>
      <c r="AN542" s="581"/>
      <c r="AO542" s="181"/>
      <c r="AP542" s="87" t="s">
        <v>859</v>
      </c>
      <c r="AT542" s="559" t="str">
        <f t="shared" ca="1" si="94"/>
        <v>AE</v>
      </c>
      <c r="AU542" s="559">
        <f t="shared" si="95"/>
        <v>516</v>
      </c>
      <c r="AV542" s="285" t="str">
        <f t="shared" ca="1" si="92"/>
        <v>AE516</v>
      </c>
      <c r="AW542" s="285">
        <f t="shared" si="90"/>
        <v>8</v>
      </c>
      <c r="AX542" s="285" t="str">
        <f t="shared" ca="1" si="91"/>
        <v>8. Ownership - Operating Costs</v>
      </c>
      <c r="AY542" s="293" t="s">
        <v>1626</v>
      </c>
      <c r="AZ542" s="285" t="s">
        <v>812</v>
      </c>
      <c r="BA542" s="285">
        <f>$AE$8</f>
        <v>2050</v>
      </c>
      <c r="BB542" s="285" t="str">
        <f t="shared" ca="1" si="93"/>
        <v>8_AE516_Other_2050</v>
      </c>
      <c r="BC542" s="285" t="s">
        <v>574</v>
      </c>
      <c r="BD542" s="285"/>
      <c r="BE542" s="293" t="str">
        <f t="shared" si="96"/>
        <v>&gt;=0</v>
      </c>
      <c r="BF542" s="293" t="s">
        <v>84</v>
      </c>
      <c r="BG542" s="293" t="s">
        <v>84</v>
      </c>
      <c r="BH542" s="293"/>
      <c r="BI542" s="293"/>
      <c r="BJ542" s="293"/>
      <c r="BK542" s="293"/>
    </row>
    <row r="543" spans="1:63" ht="13.5" hidden="1" thickBot="1">
      <c r="A543" s="130"/>
      <c r="B543" s="189"/>
      <c r="C543" s="254"/>
      <c r="D543" s="76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c r="AA543" s="571"/>
      <c r="AB543" s="571"/>
      <c r="AC543" s="571"/>
      <c r="AD543" s="572"/>
      <c r="AE543" s="572"/>
      <c r="AF543" s="572"/>
      <c r="AG543" s="572"/>
      <c r="AH543" s="572"/>
      <c r="AI543" s="572"/>
      <c r="AJ543" s="572"/>
      <c r="AK543" s="572"/>
      <c r="AL543" s="572"/>
      <c r="AM543" s="572"/>
      <c r="AN543" s="581"/>
      <c r="AO543" s="181"/>
      <c r="AP543" s="87" t="s">
        <v>859</v>
      </c>
      <c r="AT543" s="559" t="str">
        <f t="shared" ca="1" si="94"/>
        <v>AF</v>
      </c>
      <c r="AU543" s="559">
        <f t="shared" si="95"/>
        <v>516</v>
      </c>
      <c r="AV543" s="285" t="str">
        <f t="shared" ca="1" si="92"/>
        <v>AF516</v>
      </c>
      <c r="AW543" s="285">
        <f t="shared" si="90"/>
        <v>8</v>
      </c>
      <c r="AX543" s="285" t="str">
        <f t="shared" ca="1" si="91"/>
        <v>8. Ownership - Operating Costs</v>
      </c>
      <c r="AY543" s="293" t="s">
        <v>1626</v>
      </c>
      <c r="AZ543" s="285" t="s">
        <v>812</v>
      </c>
      <c r="BA543" s="285">
        <f>$AF$8</f>
        <v>2051</v>
      </c>
      <c r="BB543" s="285" t="str">
        <f t="shared" ca="1" si="93"/>
        <v>8_AF516_Other_2051</v>
      </c>
      <c r="BC543" s="285" t="s">
        <v>574</v>
      </c>
      <c r="BD543" s="285"/>
      <c r="BE543" s="293" t="str">
        <f t="shared" si="96"/>
        <v>&gt;=0</v>
      </c>
      <c r="BF543" s="293" t="s">
        <v>84</v>
      </c>
      <c r="BG543" s="293" t="s">
        <v>84</v>
      </c>
      <c r="BH543" s="293"/>
      <c r="BI543" s="293"/>
      <c r="BJ543" s="293"/>
      <c r="BK543" s="293"/>
    </row>
    <row r="544" spans="1:63" ht="13.5" hidden="1" thickBot="1">
      <c r="A544" s="130"/>
      <c r="B544" s="189"/>
      <c r="C544" s="254"/>
      <c r="D544" s="76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c r="AA544" s="571"/>
      <c r="AB544" s="571"/>
      <c r="AC544" s="571"/>
      <c r="AD544" s="572"/>
      <c r="AE544" s="572"/>
      <c r="AF544" s="572"/>
      <c r="AG544" s="572"/>
      <c r="AH544" s="572"/>
      <c r="AI544" s="572"/>
      <c r="AJ544" s="572"/>
      <c r="AK544" s="572"/>
      <c r="AL544" s="572"/>
      <c r="AM544" s="572"/>
      <c r="AN544" s="581"/>
      <c r="AO544" s="181"/>
      <c r="AP544" s="87" t="s">
        <v>859</v>
      </c>
      <c r="AT544" s="559" t="str">
        <f t="shared" ca="1" si="94"/>
        <v>AG</v>
      </c>
      <c r="AU544" s="559">
        <f t="shared" si="95"/>
        <v>516</v>
      </c>
      <c r="AV544" s="285" t="str">
        <f t="shared" ca="1" si="92"/>
        <v>AG516</v>
      </c>
      <c r="AW544" s="285">
        <f t="shared" si="90"/>
        <v>8</v>
      </c>
      <c r="AX544" s="285" t="str">
        <f t="shared" ca="1" si="91"/>
        <v>8. Ownership - Operating Costs</v>
      </c>
      <c r="AY544" s="293" t="s">
        <v>1626</v>
      </c>
      <c r="AZ544" s="285" t="s">
        <v>812</v>
      </c>
      <c r="BA544" s="285">
        <f>$AG$8</f>
        <v>2052</v>
      </c>
      <c r="BB544" s="285" t="str">
        <f t="shared" ca="1" si="93"/>
        <v>8_AG516_Other_2052</v>
      </c>
      <c r="BC544" s="285" t="s">
        <v>574</v>
      </c>
      <c r="BD544" s="285"/>
      <c r="BE544" s="293" t="str">
        <f t="shared" si="96"/>
        <v>&gt;=0</v>
      </c>
      <c r="BF544" s="293" t="s">
        <v>84</v>
      </c>
      <c r="BG544" s="293" t="s">
        <v>84</v>
      </c>
      <c r="BH544" s="293"/>
      <c r="BI544" s="293"/>
      <c r="BJ544" s="293"/>
      <c r="BK544" s="293"/>
    </row>
    <row r="545" spans="1:63" ht="13.5" hidden="1" thickBot="1">
      <c r="A545" s="130"/>
      <c r="B545" s="189"/>
      <c r="C545" s="254"/>
      <c r="D545" s="76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72"/>
      <c r="AE545" s="572"/>
      <c r="AF545" s="572"/>
      <c r="AG545" s="572"/>
      <c r="AH545" s="572"/>
      <c r="AI545" s="572"/>
      <c r="AJ545" s="572"/>
      <c r="AK545" s="572"/>
      <c r="AL545" s="572"/>
      <c r="AM545" s="572"/>
      <c r="AN545" s="581"/>
      <c r="AO545" s="181"/>
      <c r="AP545" s="87" t="s">
        <v>859</v>
      </c>
      <c r="AT545" s="559" t="str">
        <f t="shared" ca="1" si="94"/>
        <v>AH</v>
      </c>
      <c r="AU545" s="559">
        <f t="shared" si="95"/>
        <v>516</v>
      </c>
      <c r="AV545" s="285" t="str">
        <f t="shared" ca="1" si="92"/>
        <v>AH516</v>
      </c>
      <c r="AW545" s="285">
        <f t="shared" si="90"/>
        <v>8</v>
      </c>
      <c r="AX545" s="285" t="str">
        <f t="shared" ca="1" si="91"/>
        <v>8. Ownership - Operating Costs</v>
      </c>
      <c r="AY545" s="293" t="s">
        <v>1626</v>
      </c>
      <c r="AZ545" s="285" t="s">
        <v>812</v>
      </c>
      <c r="BA545" s="285">
        <f>$AH$8</f>
        <v>2053</v>
      </c>
      <c r="BB545" s="285" t="str">
        <f t="shared" ca="1" si="93"/>
        <v>8_AH516_Other_2053</v>
      </c>
      <c r="BC545" s="285" t="s">
        <v>574</v>
      </c>
      <c r="BD545" s="285"/>
      <c r="BE545" s="293" t="str">
        <f t="shared" si="96"/>
        <v>&gt;=0</v>
      </c>
      <c r="BF545" s="293" t="s">
        <v>84</v>
      </c>
      <c r="BG545" s="293" t="s">
        <v>84</v>
      </c>
      <c r="BH545" s="293"/>
      <c r="BI545" s="293"/>
      <c r="BJ545" s="293"/>
      <c r="BK545" s="293"/>
    </row>
    <row r="546" spans="1:63" ht="13.5" hidden="1" thickBot="1">
      <c r="A546" s="130"/>
      <c r="B546" s="189"/>
      <c r="C546" s="254"/>
      <c r="D546" s="76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c r="AA546" s="571"/>
      <c r="AB546" s="571"/>
      <c r="AC546" s="571"/>
      <c r="AD546" s="572"/>
      <c r="AE546" s="572"/>
      <c r="AF546" s="572"/>
      <c r="AG546" s="572"/>
      <c r="AH546" s="572"/>
      <c r="AI546" s="572"/>
      <c r="AJ546" s="572"/>
      <c r="AK546" s="572"/>
      <c r="AL546" s="572"/>
      <c r="AM546" s="572"/>
      <c r="AN546" s="581"/>
      <c r="AO546" s="181"/>
      <c r="AP546" s="87" t="s">
        <v>859</v>
      </c>
      <c r="AT546" s="559" t="str">
        <f t="shared" ca="1" si="94"/>
        <v>AI</v>
      </c>
      <c r="AU546" s="559">
        <f t="shared" si="95"/>
        <v>516</v>
      </c>
      <c r="AV546" s="285" t="str">
        <f t="shared" ca="1" si="92"/>
        <v>AI516</v>
      </c>
      <c r="AW546" s="285">
        <f t="shared" si="90"/>
        <v>8</v>
      </c>
      <c r="AX546" s="285" t="str">
        <f t="shared" ca="1" si="91"/>
        <v>8. Ownership - Operating Costs</v>
      </c>
      <c r="AY546" s="293" t="s">
        <v>1626</v>
      </c>
      <c r="AZ546" s="285" t="s">
        <v>812</v>
      </c>
      <c r="BA546" s="285">
        <f>$AI$8</f>
        <v>2054</v>
      </c>
      <c r="BB546" s="285" t="str">
        <f t="shared" ca="1" si="93"/>
        <v>8_AI516_Other_2054</v>
      </c>
      <c r="BC546" s="285" t="s">
        <v>574</v>
      </c>
      <c r="BD546" s="285"/>
      <c r="BE546" s="293" t="str">
        <f t="shared" si="96"/>
        <v>&gt;=0</v>
      </c>
      <c r="BF546" s="293" t="s">
        <v>84</v>
      </c>
      <c r="BG546" s="293" t="s">
        <v>84</v>
      </c>
      <c r="BH546" s="293"/>
      <c r="BI546" s="293"/>
      <c r="BJ546" s="293"/>
      <c r="BK546" s="293"/>
    </row>
    <row r="547" spans="1:63" ht="13.5" hidden="1" thickBot="1">
      <c r="A547" s="130"/>
      <c r="B547" s="189"/>
      <c r="C547" s="254"/>
      <c r="D547" s="76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c r="AA547" s="571"/>
      <c r="AB547" s="571"/>
      <c r="AC547" s="571"/>
      <c r="AD547" s="572"/>
      <c r="AE547" s="572"/>
      <c r="AF547" s="572"/>
      <c r="AG547" s="572"/>
      <c r="AH547" s="572"/>
      <c r="AI547" s="572"/>
      <c r="AJ547" s="572"/>
      <c r="AK547" s="572"/>
      <c r="AL547" s="572"/>
      <c r="AM547" s="572"/>
      <c r="AN547" s="581"/>
      <c r="AO547" s="181"/>
      <c r="AP547" s="87" t="s">
        <v>859</v>
      </c>
      <c r="AT547" s="559" t="str">
        <f t="shared" ca="1" si="94"/>
        <v>AJ</v>
      </c>
      <c r="AU547" s="559">
        <f t="shared" si="95"/>
        <v>516</v>
      </c>
      <c r="AV547" s="285" t="str">
        <f t="shared" ca="1" si="92"/>
        <v>AJ516</v>
      </c>
      <c r="AW547" s="285">
        <f t="shared" si="90"/>
        <v>8</v>
      </c>
      <c r="AX547" s="285" t="str">
        <f t="shared" ca="1" si="91"/>
        <v>8. Ownership - Operating Costs</v>
      </c>
      <c r="AY547" s="293" t="s">
        <v>1626</v>
      </c>
      <c r="AZ547" s="285" t="s">
        <v>812</v>
      </c>
      <c r="BA547" s="285">
        <f>$AJ$8</f>
        <v>2055</v>
      </c>
      <c r="BB547" s="285" t="str">
        <f t="shared" ca="1" si="93"/>
        <v>8_AJ516_Other_2055</v>
      </c>
      <c r="BC547" s="285" t="s">
        <v>574</v>
      </c>
      <c r="BD547" s="285"/>
      <c r="BE547" s="293" t="str">
        <f t="shared" si="96"/>
        <v>&gt;=0</v>
      </c>
      <c r="BF547" s="293" t="s">
        <v>84</v>
      </c>
      <c r="BG547" s="293" t="s">
        <v>84</v>
      </c>
      <c r="BH547" s="293"/>
      <c r="BI547" s="293"/>
      <c r="BJ547" s="293"/>
      <c r="BK547" s="293"/>
    </row>
    <row r="548" spans="1:63" ht="13.5" hidden="1" thickBot="1">
      <c r="A548" s="130"/>
      <c r="B548" s="189"/>
      <c r="C548" s="254"/>
      <c r="D548" s="76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c r="AA548" s="571"/>
      <c r="AB548" s="571"/>
      <c r="AC548" s="571"/>
      <c r="AD548" s="572"/>
      <c r="AE548" s="572"/>
      <c r="AF548" s="572"/>
      <c r="AG548" s="572"/>
      <c r="AH548" s="572"/>
      <c r="AI548" s="572"/>
      <c r="AJ548" s="572"/>
      <c r="AK548" s="572"/>
      <c r="AL548" s="572"/>
      <c r="AM548" s="572"/>
      <c r="AN548" s="581"/>
      <c r="AO548" s="181"/>
      <c r="AP548" s="87" t="s">
        <v>859</v>
      </c>
      <c r="AT548" s="559" t="str">
        <f t="shared" ca="1" si="94"/>
        <v>AK</v>
      </c>
      <c r="AU548" s="559">
        <f t="shared" si="95"/>
        <v>516</v>
      </c>
      <c r="AV548" s="285" t="str">
        <f t="shared" ca="1" si="92"/>
        <v>AK516</v>
      </c>
      <c r="AW548" s="285">
        <f t="shared" si="90"/>
        <v>8</v>
      </c>
      <c r="AX548" s="285" t="str">
        <f t="shared" ca="1" si="91"/>
        <v>8. Ownership - Operating Costs</v>
      </c>
      <c r="AY548" s="293" t="s">
        <v>1626</v>
      </c>
      <c r="AZ548" s="285" t="s">
        <v>812</v>
      </c>
      <c r="BA548" s="285">
        <f>$AK$8</f>
        <v>2056</v>
      </c>
      <c r="BB548" s="285" t="str">
        <f t="shared" ca="1" si="93"/>
        <v>8_AK516_Other_2056</v>
      </c>
      <c r="BC548" s="285" t="s">
        <v>574</v>
      </c>
      <c r="BD548" s="285"/>
      <c r="BE548" s="293" t="str">
        <f t="shared" si="96"/>
        <v>&gt;=0</v>
      </c>
      <c r="BF548" s="293" t="s">
        <v>84</v>
      </c>
      <c r="BG548" s="293" t="s">
        <v>84</v>
      </c>
      <c r="BH548" s="293"/>
      <c r="BI548" s="293"/>
      <c r="BJ548" s="293"/>
      <c r="BK548" s="293"/>
    </row>
    <row r="549" spans="1:63" ht="13.5" hidden="1" thickBot="1">
      <c r="A549" s="130"/>
      <c r="B549" s="189"/>
      <c r="C549" s="254"/>
      <c r="D549" s="76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2"/>
      <c r="AE549" s="572"/>
      <c r="AF549" s="572"/>
      <c r="AG549" s="572"/>
      <c r="AH549" s="572"/>
      <c r="AI549" s="572"/>
      <c r="AJ549" s="572"/>
      <c r="AK549" s="572"/>
      <c r="AL549" s="572"/>
      <c r="AM549" s="572"/>
      <c r="AN549" s="581"/>
      <c r="AO549" s="181"/>
      <c r="AP549" s="87" t="s">
        <v>859</v>
      </c>
      <c r="AT549" s="559" t="str">
        <f t="shared" ca="1" si="94"/>
        <v>AL</v>
      </c>
      <c r="AU549" s="559">
        <f t="shared" si="95"/>
        <v>516</v>
      </c>
      <c r="AV549" s="285" t="str">
        <f t="shared" ca="1" si="92"/>
        <v>AL516</v>
      </c>
      <c r="AW549" s="285">
        <f t="shared" si="90"/>
        <v>8</v>
      </c>
      <c r="AX549" s="285" t="str">
        <f t="shared" ca="1" si="91"/>
        <v>8. Ownership - Operating Costs</v>
      </c>
      <c r="AY549" s="293" t="s">
        <v>1626</v>
      </c>
      <c r="AZ549" s="285" t="s">
        <v>812</v>
      </c>
      <c r="BA549" s="285">
        <f>$AL$8</f>
        <v>2057</v>
      </c>
      <c r="BB549" s="285" t="str">
        <f t="shared" ca="1" si="93"/>
        <v>8_AL516_Other_2057</v>
      </c>
      <c r="BC549" s="285" t="s">
        <v>574</v>
      </c>
      <c r="BD549" s="285"/>
      <c r="BE549" s="293" t="str">
        <f t="shared" si="96"/>
        <v>&gt;=0</v>
      </c>
      <c r="BF549" s="293" t="s">
        <v>84</v>
      </c>
      <c r="BG549" s="293" t="s">
        <v>84</v>
      </c>
      <c r="BH549" s="293"/>
      <c r="BI549" s="293"/>
      <c r="BJ549" s="293"/>
      <c r="BK549" s="293"/>
    </row>
    <row r="550" spans="1:63" ht="13.5" hidden="1" thickBot="1">
      <c r="A550" s="130"/>
      <c r="B550" s="189"/>
      <c r="C550" s="254"/>
      <c r="D550" s="76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2"/>
      <c r="AE550" s="572"/>
      <c r="AF550" s="572"/>
      <c r="AG550" s="572"/>
      <c r="AH550" s="572"/>
      <c r="AI550" s="572"/>
      <c r="AJ550" s="572"/>
      <c r="AK550" s="572"/>
      <c r="AL550" s="572"/>
      <c r="AM550" s="572"/>
      <c r="AN550" s="581"/>
      <c r="AO550" s="181"/>
      <c r="AP550" s="87" t="s">
        <v>859</v>
      </c>
      <c r="AT550" s="559" t="str">
        <f t="shared" ca="1" si="94"/>
        <v>AM</v>
      </c>
      <c r="AU550" s="559">
        <f t="shared" si="95"/>
        <v>516</v>
      </c>
      <c r="AV550" s="285" t="str">
        <f t="shared" ca="1" si="92"/>
        <v>AM516</v>
      </c>
      <c r="AW550" s="285">
        <f t="shared" si="90"/>
        <v>8</v>
      </c>
      <c r="AX550" s="285" t="str">
        <f t="shared" ca="1" si="91"/>
        <v>8. Ownership - Operating Costs</v>
      </c>
      <c r="AY550" s="293" t="s">
        <v>1626</v>
      </c>
      <c r="AZ550" s="285" t="s">
        <v>812</v>
      </c>
      <c r="BA550" s="285">
        <f>$AM$8</f>
        <v>2058</v>
      </c>
      <c r="BB550" s="285" t="str">
        <f t="shared" ca="1" si="93"/>
        <v>8_AM516_Other_2058</v>
      </c>
      <c r="BC550" s="285" t="s">
        <v>574</v>
      </c>
      <c r="BD550" s="285"/>
      <c r="BE550" s="293" t="str">
        <f t="shared" si="96"/>
        <v>&gt;=0</v>
      </c>
      <c r="BF550" s="293" t="s">
        <v>84</v>
      </c>
      <c r="BG550" s="293" t="s">
        <v>84</v>
      </c>
      <c r="BH550" s="293"/>
      <c r="BI550" s="293"/>
      <c r="BJ550" s="293"/>
      <c r="BK550" s="293"/>
    </row>
    <row r="551" spans="1:63" ht="13.5" hidden="1" thickBot="1">
      <c r="A551" s="130"/>
      <c r="B551" s="189"/>
      <c r="C551" s="254"/>
      <c r="D551" s="76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2"/>
      <c r="AE551" s="572"/>
      <c r="AF551" s="572"/>
      <c r="AG551" s="572"/>
      <c r="AH551" s="572"/>
      <c r="AI551" s="572"/>
      <c r="AJ551" s="572"/>
      <c r="AK551" s="572"/>
      <c r="AL551" s="572"/>
      <c r="AM551" s="572"/>
      <c r="AN551" s="581"/>
      <c r="AO551" s="181"/>
      <c r="AP551" s="574" t="s">
        <v>859</v>
      </c>
      <c r="AQ551" s="574"/>
      <c r="AR551" s="574"/>
      <c r="AS551" s="574"/>
      <c r="AT551" s="575" t="str">
        <f t="shared" ca="1" si="94"/>
        <v>AN</v>
      </c>
      <c r="AU551" s="575">
        <f t="shared" si="95"/>
        <v>516</v>
      </c>
      <c r="AV551" s="484" t="str">
        <f t="shared" ca="1" si="92"/>
        <v>AN516</v>
      </c>
      <c r="AW551" s="484">
        <f t="shared" si="90"/>
        <v>8</v>
      </c>
      <c r="AX551" s="484" t="str">
        <f t="shared" ca="1" si="91"/>
        <v>8. Ownership - Operating Costs</v>
      </c>
      <c r="AY551" s="492" t="s">
        <v>1626</v>
      </c>
      <c r="AZ551" s="484" t="s">
        <v>812</v>
      </c>
      <c r="BA551" s="484" t="s">
        <v>1572</v>
      </c>
      <c r="BB551" s="484" t="str">
        <f t="shared" ca="1" si="93"/>
        <v>8_AN516_Other_Additional_Info</v>
      </c>
      <c r="BC551" s="492" t="s">
        <v>255</v>
      </c>
      <c r="BD551" s="492">
        <v>100</v>
      </c>
      <c r="BE551" s="492"/>
      <c r="BF551" s="492" t="s">
        <v>84</v>
      </c>
      <c r="BG551" s="492" t="s">
        <v>84</v>
      </c>
      <c r="BH551" s="293"/>
      <c r="BI551" s="293"/>
      <c r="BJ551" s="293"/>
      <c r="BK551" s="293"/>
    </row>
    <row r="552" spans="1:63" ht="13.5" hidden="1" thickBot="1">
      <c r="A552" s="130"/>
      <c r="B552" s="189"/>
      <c r="C552" s="254"/>
      <c r="D552" s="76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c r="AA552" s="571"/>
      <c r="AB552" s="571"/>
      <c r="AC552" s="571"/>
      <c r="AD552" s="572"/>
      <c r="AE552" s="572"/>
      <c r="AF552" s="572"/>
      <c r="AG552" s="572"/>
      <c r="AH552" s="572"/>
      <c r="AI552" s="572"/>
      <c r="AJ552" s="572"/>
      <c r="AK552" s="572"/>
      <c r="AL552" s="572"/>
      <c r="AM552" s="572"/>
      <c r="AN552" s="581"/>
      <c r="AO552" s="181"/>
      <c r="AP552" s="181"/>
      <c r="AQ552" s="181"/>
      <c r="AR552" s="181"/>
      <c r="AS552" s="181"/>
      <c r="AT552" s="181"/>
      <c r="AU552" s="181"/>
      <c r="AV552" s="285"/>
      <c r="AW552" s="285"/>
      <c r="AX552" s="285"/>
      <c r="AZ552" s="285"/>
      <c r="BA552" s="285"/>
      <c r="BB552" s="285"/>
      <c r="BC552" s="285"/>
      <c r="BD552" s="285"/>
      <c r="BG552" s="293"/>
      <c r="BH552" s="293"/>
      <c r="BI552" s="293"/>
      <c r="BJ552" s="293"/>
      <c r="BK552" s="293"/>
    </row>
    <row r="553" spans="1:63" ht="13.5" thickBot="1">
      <c r="A553" s="130">
        <f>+A516+1</f>
        <v>20</v>
      </c>
      <c r="B553" s="193"/>
      <c r="C553" s="254" t="s">
        <v>1658</v>
      </c>
      <c r="D553" s="254"/>
      <c r="E553" s="546"/>
      <c r="F553" s="546"/>
      <c r="G553" s="546"/>
      <c r="H553" s="546"/>
      <c r="I553" s="546"/>
      <c r="J553" s="546"/>
      <c r="K553" s="546"/>
      <c r="L553" s="546"/>
      <c r="M553" s="546"/>
      <c r="N553" s="546"/>
      <c r="O553" s="546"/>
      <c r="P553" s="546"/>
      <c r="Q553" s="546"/>
      <c r="R553" s="546"/>
      <c r="S553" s="546"/>
      <c r="T553" s="546"/>
      <c r="U553" s="546"/>
      <c r="V553" s="546"/>
      <c r="W553" s="546"/>
      <c r="X553" s="546"/>
      <c r="Y553" s="546"/>
      <c r="Z553" s="546"/>
      <c r="AA553" s="546"/>
      <c r="AB553" s="546"/>
      <c r="AC553" s="546"/>
      <c r="AD553" s="547"/>
      <c r="AE553" s="547"/>
      <c r="AF553" s="547"/>
      <c r="AG553" s="547"/>
      <c r="AH553" s="547"/>
      <c r="AI553" s="547"/>
      <c r="AJ553" s="547"/>
      <c r="AK553" s="547"/>
      <c r="AL553" s="547"/>
      <c r="AM553" s="547"/>
      <c r="AN553" s="261"/>
      <c r="AO553" s="181"/>
      <c r="AP553" s="181"/>
      <c r="AQ553" s="181"/>
      <c r="AR553" s="181"/>
      <c r="AS553" s="181"/>
      <c r="AT553" s="181"/>
      <c r="AU553" s="181"/>
      <c r="AV553" s="285"/>
      <c r="AW553" s="285"/>
      <c r="AX553" s="285"/>
      <c r="AZ553" s="285"/>
      <c r="BA553" s="285"/>
      <c r="BB553" s="285"/>
      <c r="BC553" s="285"/>
      <c r="BD553" s="285"/>
      <c r="BG553" s="293"/>
      <c r="BH553" s="293"/>
      <c r="BI553" s="293"/>
      <c r="BJ553" s="293"/>
      <c r="BK553" s="293"/>
    </row>
    <row r="554" spans="1:63" ht="13.5" thickBot="1">
      <c r="A554" s="130">
        <f t="shared" si="41"/>
        <v>21</v>
      </c>
      <c r="B554" s="193"/>
      <c r="C554" s="255" t="s">
        <v>1659</v>
      </c>
      <c r="D554" s="761" t="s">
        <v>935</v>
      </c>
      <c r="E554" s="544"/>
      <c r="F554" s="544"/>
      <c r="G554" s="544"/>
      <c r="H554" s="544"/>
      <c r="I554" s="544"/>
      <c r="J554" s="544"/>
      <c r="K554" s="544"/>
      <c r="L554" s="544"/>
      <c r="M554" s="544"/>
      <c r="N554" s="544"/>
      <c r="O554" s="544"/>
      <c r="P554" s="544"/>
      <c r="Q554" s="544"/>
      <c r="R554" s="544"/>
      <c r="S554" s="544"/>
      <c r="T554" s="544"/>
      <c r="U554" s="544"/>
      <c r="V554" s="544"/>
      <c r="W554" s="544"/>
      <c r="X554" s="544"/>
      <c r="Y554" s="544"/>
      <c r="Z554" s="544"/>
      <c r="AA554" s="544"/>
      <c r="AB554" s="544"/>
      <c r="AC554" s="544"/>
      <c r="AD554" s="545"/>
      <c r="AE554" s="545"/>
      <c r="AF554" s="545"/>
      <c r="AG554" s="545"/>
      <c r="AH554" s="545"/>
      <c r="AI554" s="545"/>
      <c r="AJ554" s="545"/>
      <c r="AK554" s="545"/>
      <c r="AL554" s="545"/>
      <c r="AM554" s="545"/>
      <c r="AN554" s="371"/>
      <c r="AO554" s="181"/>
      <c r="AR554" s="87" t="s">
        <v>40</v>
      </c>
      <c r="AS554" s="87" t="str">
        <f ca="1">SUBSTITUTE(CELL("address",E554),"$","")</f>
        <v>E554</v>
      </c>
      <c r="AT554" s="386" t="str">
        <f ca="1">CHAR(CODE(AS554))</f>
        <v>E</v>
      </c>
      <c r="AU554" s="386">
        <f>ROW(AS554)</f>
        <v>554</v>
      </c>
      <c r="AV554" s="285" t="str">
        <f ca="1">CONCATENATE(AT554&amp;AU554)</f>
        <v>E554</v>
      </c>
      <c r="AW554" s="285">
        <f t="shared" ref="AW554:AW589" si="97">$AW$5</f>
        <v>8</v>
      </c>
      <c r="AX554" s="285" t="str">
        <f t="shared" ref="AX554:AX589" ca="1" si="98">MID(CELL("filename",AW554),FIND("]",CELL("filename",AW554))+1,256)</f>
        <v>8. Ownership - Operating Costs</v>
      </c>
      <c r="AY554" s="293" t="s">
        <v>1626</v>
      </c>
      <c r="AZ554" s="285" t="s">
        <v>1660</v>
      </c>
      <c r="BA554" s="285">
        <f>$E$8</f>
        <v>2024</v>
      </c>
      <c r="BB554" s="285" t="str">
        <f ca="1">AW554&amp;"_"&amp;AV554&amp;"_"&amp;AZ554&amp;"_"&amp;BA554</f>
        <v>8_E554_Primary_fuel_source_2024</v>
      </c>
      <c r="BC554" s="285" t="s">
        <v>574</v>
      </c>
      <c r="BD554" s="285"/>
      <c r="BE554" s="293" t="str">
        <f t="shared" ref="BE554:BE585" si="99">"&gt;=0"</f>
        <v>&gt;=0</v>
      </c>
      <c r="BF554" s="293" t="s">
        <v>84</v>
      </c>
      <c r="BG554" s="293" t="s">
        <v>84</v>
      </c>
      <c r="BH554" s="293"/>
      <c r="BI554" s="293"/>
      <c r="BJ554" s="293"/>
      <c r="BK554" s="293"/>
    </row>
    <row r="555" spans="1:63" ht="13.5" hidden="1" thickBot="1">
      <c r="A555" s="130"/>
      <c r="B555" s="193"/>
      <c r="C555" s="255"/>
      <c r="D555" s="76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2"/>
      <c r="AE555" s="572"/>
      <c r="AF555" s="572"/>
      <c r="AG555" s="572"/>
      <c r="AH555" s="572"/>
      <c r="AI555" s="572"/>
      <c r="AJ555" s="572"/>
      <c r="AK555" s="572"/>
      <c r="AL555" s="572"/>
      <c r="AM555" s="572"/>
      <c r="AN555" s="581"/>
      <c r="AO555" s="181"/>
      <c r="AP555" s="87" t="s">
        <v>859</v>
      </c>
      <c r="AT555" s="559" t="str">
        <f ca="1">IF(AT554="Z","AA",IF(LEN(AT554)=1,CHAR(CODE(AT554)+1),IF(RIGHT(AT554,1)="Z",CHAR(CODE(LEFT(AT554,1))+1),LEFT(AT554,1))&amp;CHAR(65+MOD(CODE(RIGHT(AT554,1))+1-65,26))))</f>
        <v>F</v>
      </c>
      <c r="AU555" s="559">
        <f>AU554</f>
        <v>554</v>
      </c>
      <c r="AV555" s="285" t="str">
        <f t="shared" ref="AV555:AV589" ca="1" si="100">CONCATENATE(AT555&amp;AU555)</f>
        <v>F554</v>
      </c>
      <c r="AW555" s="285">
        <f t="shared" si="97"/>
        <v>8</v>
      </c>
      <c r="AX555" s="285" t="str">
        <f t="shared" ca="1" si="98"/>
        <v>8. Ownership - Operating Costs</v>
      </c>
      <c r="AY555" s="293" t="s">
        <v>1626</v>
      </c>
      <c r="AZ555" s="285" t="s">
        <v>1660</v>
      </c>
      <c r="BA555" s="285">
        <f>$F$8</f>
        <v>2025</v>
      </c>
      <c r="BB555" s="285" t="str">
        <f t="shared" ref="BB555:BB589" ca="1" si="101">AW555&amp;"_"&amp;AV555&amp;"_"&amp;AZ555&amp;"_"&amp;BA555</f>
        <v>8_F554_Primary_fuel_source_2025</v>
      </c>
      <c r="BC555" s="285" t="s">
        <v>574</v>
      </c>
      <c r="BD555" s="285"/>
      <c r="BE555" s="293" t="str">
        <f t="shared" si="99"/>
        <v>&gt;=0</v>
      </c>
      <c r="BF555" s="293" t="s">
        <v>84</v>
      </c>
      <c r="BG555" s="293" t="s">
        <v>84</v>
      </c>
      <c r="BH555" s="293"/>
      <c r="BI555" s="293"/>
      <c r="BJ555" s="293"/>
      <c r="BK555" s="293"/>
    </row>
    <row r="556" spans="1:63" ht="13.5" hidden="1" thickBot="1">
      <c r="A556" s="130"/>
      <c r="B556" s="193"/>
      <c r="C556" s="255"/>
      <c r="D556" s="76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c r="AA556" s="571"/>
      <c r="AB556" s="571"/>
      <c r="AC556" s="571"/>
      <c r="AD556" s="572"/>
      <c r="AE556" s="572"/>
      <c r="AF556" s="572"/>
      <c r="AG556" s="572"/>
      <c r="AH556" s="572"/>
      <c r="AI556" s="572"/>
      <c r="AJ556" s="572"/>
      <c r="AK556" s="572"/>
      <c r="AL556" s="572"/>
      <c r="AM556" s="572"/>
      <c r="AN556" s="581"/>
      <c r="AO556" s="181"/>
      <c r="AP556" s="87" t="s">
        <v>859</v>
      </c>
      <c r="AT556" s="559" t="str">
        <f t="shared" ref="AT556:AT589" ca="1" si="102">IF(AT555="Z","AA",IF(LEN(AT555)=1,CHAR(CODE(AT555)+1),IF(RIGHT(AT555,1)="Z",CHAR(CODE(LEFT(AT555,1))+1),LEFT(AT555,1))&amp;CHAR(65+MOD(CODE(RIGHT(AT555,1))+1-65,26))))</f>
        <v>G</v>
      </c>
      <c r="AU556" s="559">
        <f t="shared" ref="AU556:AU589" si="103">AU555</f>
        <v>554</v>
      </c>
      <c r="AV556" s="285" t="str">
        <f t="shared" ca="1" si="100"/>
        <v>G554</v>
      </c>
      <c r="AW556" s="285">
        <f t="shared" si="97"/>
        <v>8</v>
      </c>
      <c r="AX556" s="285" t="str">
        <f t="shared" ca="1" si="98"/>
        <v>8. Ownership - Operating Costs</v>
      </c>
      <c r="AY556" s="293" t="s">
        <v>1626</v>
      </c>
      <c r="AZ556" s="285" t="s">
        <v>1660</v>
      </c>
      <c r="BA556" s="285">
        <f>$G$8</f>
        <v>2026</v>
      </c>
      <c r="BB556" s="285" t="str">
        <f t="shared" ca="1" si="101"/>
        <v>8_G554_Primary_fuel_source_2026</v>
      </c>
      <c r="BC556" s="285" t="s">
        <v>574</v>
      </c>
      <c r="BD556" s="285"/>
      <c r="BE556" s="293" t="str">
        <f t="shared" si="99"/>
        <v>&gt;=0</v>
      </c>
      <c r="BF556" s="293" t="s">
        <v>84</v>
      </c>
      <c r="BG556" s="293" t="s">
        <v>84</v>
      </c>
      <c r="BH556" s="293"/>
      <c r="BI556" s="293"/>
      <c r="BJ556" s="293"/>
      <c r="BK556" s="293"/>
    </row>
    <row r="557" spans="1:63" ht="13.5" hidden="1" thickBot="1">
      <c r="A557" s="130"/>
      <c r="B557" s="193"/>
      <c r="C557" s="255"/>
      <c r="D557" s="76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c r="AA557" s="571"/>
      <c r="AB557" s="571"/>
      <c r="AC557" s="571"/>
      <c r="AD557" s="572"/>
      <c r="AE557" s="572"/>
      <c r="AF557" s="572"/>
      <c r="AG557" s="572"/>
      <c r="AH557" s="572"/>
      <c r="AI557" s="572"/>
      <c r="AJ557" s="572"/>
      <c r="AK557" s="572"/>
      <c r="AL557" s="572"/>
      <c r="AM557" s="572"/>
      <c r="AN557" s="581"/>
      <c r="AO557" s="181"/>
      <c r="AP557" s="87" t="s">
        <v>859</v>
      </c>
      <c r="AT557" s="559" t="str">
        <f t="shared" ca="1" si="102"/>
        <v>H</v>
      </c>
      <c r="AU557" s="559">
        <f t="shared" si="103"/>
        <v>554</v>
      </c>
      <c r="AV557" s="285" t="str">
        <f t="shared" ca="1" si="100"/>
        <v>H554</v>
      </c>
      <c r="AW557" s="285">
        <f t="shared" si="97"/>
        <v>8</v>
      </c>
      <c r="AX557" s="285" t="str">
        <f t="shared" ca="1" si="98"/>
        <v>8. Ownership - Operating Costs</v>
      </c>
      <c r="AY557" s="293" t="s">
        <v>1626</v>
      </c>
      <c r="AZ557" s="285" t="s">
        <v>1660</v>
      </c>
      <c r="BA557" s="285">
        <f>$H$8</f>
        <v>2027</v>
      </c>
      <c r="BB557" s="285" t="str">
        <f t="shared" ca="1" si="101"/>
        <v>8_H554_Primary_fuel_source_2027</v>
      </c>
      <c r="BC557" s="285" t="s">
        <v>574</v>
      </c>
      <c r="BD557" s="285"/>
      <c r="BE557" s="293" t="str">
        <f t="shared" si="99"/>
        <v>&gt;=0</v>
      </c>
      <c r="BF557" s="293" t="s">
        <v>84</v>
      </c>
      <c r="BG557" s="293" t="s">
        <v>84</v>
      </c>
      <c r="BH557" s="293"/>
      <c r="BI557" s="293"/>
      <c r="BJ557" s="293"/>
      <c r="BK557" s="293"/>
    </row>
    <row r="558" spans="1:63" ht="13.5" hidden="1" thickBot="1">
      <c r="A558" s="130"/>
      <c r="B558" s="193"/>
      <c r="C558" s="255"/>
      <c r="D558" s="761"/>
      <c r="E558" s="571"/>
      <c r="F558" s="571"/>
      <c r="G558" s="571"/>
      <c r="H558" s="571"/>
      <c r="I558" s="571"/>
      <c r="J558" s="571"/>
      <c r="K558" s="571"/>
      <c r="L558" s="571"/>
      <c r="M558" s="571"/>
      <c r="N558" s="571"/>
      <c r="O558" s="571"/>
      <c r="P558" s="571"/>
      <c r="Q558" s="571"/>
      <c r="R558" s="571"/>
      <c r="S558" s="571"/>
      <c r="T558" s="571"/>
      <c r="U558" s="571"/>
      <c r="V558" s="571"/>
      <c r="W558" s="571"/>
      <c r="X558" s="571"/>
      <c r="Y558" s="571"/>
      <c r="Z558" s="571"/>
      <c r="AA558" s="571"/>
      <c r="AB558" s="571"/>
      <c r="AC558" s="571"/>
      <c r="AD558" s="572"/>
      <c r="AE558" s="572"/>
      <c r="AF558" s="572"/>
      <c r="AG558" s="572"/>
      <c r="AH558" s="572"/>
      <c r="AI558" s="572"/>
      <c r="AJ558" s="572"/>
      <c r="AK558" s="572"/>
      <c r="AL558" s="572"/>
      <c r="AM558" s="572"/>
      <c r="AN558" s="581"/>
      <c r="AO558" s="181"/>
      <c r="AP558" s="87" t="s">
        <v>859</v>
      </c>
      <c r="AT558" s="559" t="str">
        <f t="shared" ca="1" si="102"/>
        <v>I</v>
      </c>
      <c r="AU558" s="559">
        <f t="shared" si="103"/>
        <v>554</v>
      </c>
      <c r="AV558" s="285" t="str">
        <f t="shared" ca="1" si="100"/>
        <v>I554</v>
      </c>
      <c r="AW558" s="285">
        <f t="shared" si="97"/>
        <v>8</v>
      </c>
      <c r="AX558" s="285" t="str">
        <f t="shared" ca="1" si="98"/>
        <v>8. Ownership - Operating Costs</v>
      </c>
      <c r="AY558" s="293" t="s">
        <v>1626</v>
      </c>
      <c r="AZ558" s="285" t="s">
        <v>1660</v>
      </c>
      <c r="BA558" s="285">
        <f>$I$8</f>
        <v>2028</v>
      </c>
      <c r="BB558" s="285" t="str">
        <f t="shared" ca="1" si="101"/>
        <v>8_I554_Primary_fuel_source_2028</v>
      </c>
      <c r="BC558" s="285" t="s">
        <v>574</v>
      </c>
      <c r="BD558" s="285"/>
      <c r="BE558" s="293" t="str">
        <f t="shared" si="99"/>
        <v>&gt;=0</v>
      </c>
      <c r="BF558" s="293" t="s">
        <v>84</v>
      </c>
      <c r="BG558" s="293" t="s">
        <v>84</v>
      </c>
      <c r="BH558" s="293"/>
      <c r="BI558" s="293"/>
      <c r="BJ558" s="293"/>
      <c r="BK558" s="293"/>
    </row>
    <row r="559" spans="1:63" ht="13.5" hidden="1" thickBot="1">
      <c r="A559" s="130"/>
      <c r="B559" s="193"/>
      <c r="C559" s="255"/>
      <c r="D559" s="761"/>
      <c r="E559" s="571"/>
      <c r="F559" s="571"/>
      <c r="G559" s="571"/>
      <c r="H559" s="571"/>
      <c r="I559" s="571"/>
      <c r="J559" s="571"/>
      <c r="K559" s="571"/>
      <c r="L559" s="571"/>
      <c r="M559" s="571"/>
      <c r="N559" s="571"/>
      <c r="O559" s="571"/>
      <c r="P559" s="571"/>
      <c r="Q559" s="571"/>
      <c r="R559" s="571"/>
      <c r="S559" s="571"/>
      <c r="T559" s="571"/>
      <c r="U559" s="571"/>
      <c r="V559" s="571"/>
      <c r="W559" s="571"/>
      <c r="X559" s="571"/>
      <c r="Y559" s="571"/>
      <c r="Z559" s="571"/>
      <c r="AA559" s="571"/>
      <c r="AB559" s="571"/>
      <c r="AC559" s="571"/>
      <c r="AD559" s="572"/>
      <c r="AE559" s="572"/>
      <c r="AF559" s="572"/>
      <c r="AG559" s="572"/>
      <c r="AH559" s="572"/>
      <c r="AI559" s="572"/>
      <c r="AJ559" s="572"/>
      <c r="AK559" s="572"/>
      <c r="AL559" s="572"/>
      <c r="AM559" s="572"/>
      <c r="AN559" s="581"/>
      <c r="AO559" s="181"/>
      <c r="AP559" s="87" t="s">
        <v>859</v>
      </c>
      <c r="AT559" s="559" t="str">
        <f t="shared" ca="1" si="102"/>
        <v>J</v>
      </c>
      <c r="AU559" s="559">
        <f t="shared" si="103"/>
        <v>554</v>
      </c>
      <c r="AV559" s="285" t="str">
        <f t="shared" ca="1" si="100"/>
        <v>J554</v>
      </c>
      <c r="AW559" s="285">
        <f t="shared" si="97"/>
        <v>8</v>
      </c>
      <c r="AX559" s="285" t="str">
        <f t="shared" ca="1" si="98"/>
        <v>8. Ownership - Operating Costs</v>
      </c>
      <c r="AY559" s="293" t="s">
        <v>1626</v>
      </c>
      <c r="AZ559" s="285" t="s">
        <v>1660</v>
      </c>
      <c r="BA559" s="285">
        <f>$J$8</f>
        <v>2029</v>
      </c>
      <c r="BB559" s="285" t="str">
        <f t="shared" ca="1" si="101"/>
        <v>8_J554_Primary_fuel_source_2029</v>
      </c>
      <c r="BC559" s="285" t="s">
        <v>574</v>
      </c>
      <c r="BD559" s="285"/>
      <c r="BE559" s="293" t="str">
        <f t="shared" si="99"/>
        <v>&gt;=0</v>
      </c>
      <c r="BF559" s="293" t="s">
        <v>84</v>
      </c>
      <c r="BG559" s="293" t="s">
        <v>84</v>
      </c>
      <c r="BH559" s="293"/>
      <c r="BI559" s="293"/>
      <c r="BJ559" s="293"/>
      <c r="BK559" s="293"/>
    </row>
    <row r="560" spans="1:63" ht="13.5" hidden="1" thickBot="1">
      <c r="A560" s="130"/>
      <c r="B560" s="193"/>
      <c r="C560" s="255"/>
      <c r="D560" s="761"/>
      <c r="E560" s="571"/>
      <c r="F560" s="571"/>
      <c r="G560" s="571"/>
      <c r="H560" s="571"/>
      <c r="I560" s="571"/>
      <c r="J560" s="571"/>
      <c r="K560" s="571"/>
      <c r="L560" s="571"/>
      <c r="M560" s="571"/>
      <c r="N560" s="571"/>
      <c r="O560" s="571"/>
      <c r="P560" s="571"/>
      <c r="Q560" s="571"/>
      <c r="R560" s="571"/>
      <c r="S560" s="571"/>
      <c r="T560" s="571"/>
      <c r="U560" s="571"/>
      <c r="V560" s="571"/>
      <c r="W560" s="571"/>
      <c r="X560" s="571"/>
      <c r="Y560" s="571"/>
      <c r="Z560" s="571"/>
      <c r="AA560" s="571"/>
      <c r="AB560" s="571"/>
      <c r="AC560" s="571"/>
      <c r="AD560" s="572"/>
      <c r="AE560" s="572"/>
      <c r="AF560" s="572"/>
      <c r="AG560" s="572"/>
      <c r="AH560" s="572"/>
      <c r="AI560" s="572"/>
      <c r="AJ560" s="572"/>
      <c r="AK560" s="572"/>
      <c r="AL560" s="572"/>
      <c r="AM560" s="572"/>
      <c r="AN560" s="581"/>
      <c r="AO560" s="181"/>
      <c r="AP560" s="87" t="s">
        <v>859</v>
      </c>
      <c r="AT560" s="559" t="str">
        <f t="shared" ca="1" si="102"/>
        <v>K</v>
      </c>
      <c r="AU560" s="559">
        <f t="shared" si="103"/>
        <v>554</v>
      </c>
      <c r="AV560" s="285" t="str">
        <f t="shared" ca="1" si="100"/>
        <v>K554</v>
      </c>
      <c r="AW560" s="285">
        <f t="shared" si="97"/>
        <v>8</v>
      </c>
      <c r="AX560" s="285" t="str">
        <f t="shared" ca="1" si="98"/>
        <v>8. Ownership - Operating Costs</v>
      </c>
      <c r="AY560" s="293" t="s">
        <v>1626</v>
      </c>
      <c r="AZ560" s="285" t="s">
        <v>1660</v>
      </c>
      <c r="BA560" s="285">
        <f>$K$8</f>
        <v>2030</v>
      </c>
      <c r="BB560" s="285" t="str">
        <f t="shared" ca="1" si="101"/>
        <v>8_K554_Primary_fuel_source_2030</v>
      </c>
      <c r="BC560" s="285" t="s">
        <v>574</v>
      </c>
      <c r="BD560" s="285"/>
      <c r="BE560" s="293" t="str">
        <f t="shared" si="99"/>
        <v>&gt;=0</v>
      </c>
      <c r="BF560" s="293" t="s">
        <v>84</v>
      </c>
      <c r="BG560" s="293" t="s">
        <v>84</v>
      </c>
      <c r="BH560" s="293"/>
      <c r="BI560" s="293"/>
      <c r="BJ560" s="293"/>
      <c r="BK560" s="293"/>
    </row>
    <row r="561" spans="1:63" ht="13.5" hidden="1" thickBot="1">
      <c r="A561" s="130"/>
      <c r="B561" s="193"/>
      <c r="C561" s="255"/>
      <c r="D561" s="761"/>
      <c r="E561" s="571"/>
      <c r="F561" s="571"/>
      <c r="G561" s="571"/>
      <c r="H561" s="571"/>
      <c r="I561" s="571"/>
      <c r="J561" s="571"/>
      <c r="K561" s="571"/>
      <c r="L561" s="571"/>
      <c r="M561" s="571"/>
      <c r="N561" s="571"/>
      <c r="O561" s="571"/>
      <c r="P561" s="571"/>
      <c r="Q561" s="571"/>
      <c r="R561" s="571"/>
      <c r="S561" s="571"/>
      <c r="T561" s="571"/>
      <c r="U561" s="571"/>
      <c r="V561" s="571"/>
      <c r="W561" s="571"/>
      <c r="X561" s="571"/>
      <c r="Y561" s="571"/>
      <c r="Z561" s="571"/>
      <c r="AA561" s="571"/>
      <c r="AB561" s="571"/>
      <c r="AC561" s="571"/>
      <c r="AD561" s="572"/>
      <c r="AE561" s="572"/>
      <c r="AF561" s="572"/>
      <c r="AG561" s="572"/>
      <c r="AH561" s="572"/>
      <c r="AI561" s="572"/>
      <c r="AJ561" s="572"/>
      <c r="AK561" s="572"/>
      <c r="AL561" s="572"/>
      <c r="AM561" s="572"/>
      <c r="AN561" s="581"/>
      <c r="AO561" s="181"/>
      <c r="AP561" s="87" t="s">
        <v>859</v>
      </c>
      <c r="AT561" s="559" t="str">
        <f t="shared" ca="1" si="102"/>
        <v>L</v>
      </c>
      <c r="AU561" s="559">
        <f t="shared" si="103"/>
        <v>554</v>
      </c>
      <c r="AV561" s="285" t="str">
        <f t="shared" ca="1" si="100"/>
        <v>L554</v>
      </c>
      <c r="AW561" s="285">
        <f t="shared" si="97"/>
        <v>8</v>
      </c>
      <c r="AX561" s="285" t="str">
        <f t="shared" ca="1" si="98"/>
        <v>8. Ownership - Operating Costs</v>
      </c>
      <c r="AY561" s="293" t="s">
        <v>1626</v>
      </c>
      <c r="AZ561" s="285" t="s">
        <v>1660</v>
      </c>
      <c r="BA561" s="285">
        <f>$L$8</f>
        <v>2031</v>
      </c>
      <c r="BB561" s="285" t="str">
        <f t="shared" ca="1" si="101"/>
        <v>8_L554_Primary_fuel_source_2031</v>
      </c>
      <c r="BC561" s="285" t="s">
        <v>574</v>
      </c>
      <c r="BD561" s="285"/>
      <c r="BE561" s="293" t="str">
        <f t="shared" si="99"/>
        <v>&gt;=0</v>
      </c>
      <c r="BF561" s="293" t="s">
        <v>84</v>
      </c>
      <c r="BG561" s="293" t="s">
        <v>84</v>
      </c>
      <c r="BH561" s="293"/>
      <c r="BI561" s="293"/>
      <c r="BJ561" s="293"/>
      <c r="BK561" s="293"/>
    </row>
    <row r="562" spans="1:63" ht="13.5" hidden="1" thickBot="1">
      <c r="A562" s="130"/>
      <c r="B562" s="193"/>
      <c r="C562" s="255"/>
      <c r="D562" s="761"/>
      <c r="E562" s="571"/>
      <c r="F562" s="571"/>
      <c r="G562" s="571"/>
      <c r="H562" s="571"/>
      <c r="I562" s="571"/>
      <c r="J562" s="571"/>
      <c r="K562" s="571"/>
      <c r="L562" s="571"/>
      <c r="M562" s="571"/>
      <c r="N562" s="571"/>
      <c r="O562" s="571"/>
      <c r="P562" s="571"/>
      <c r="Q562" s="571"/>
      <c r="R562" s="571"/>
      <c r="S562" s="571"/>
      <c r="T562" s="571"/>
      <c r="U562" s="571"/>
      <c r="V562" s="571"/>
      <c r="W562" s="571"/>
      <c r="X562" s="571"/>
      <c r="Y562" s="571"/>
      <c r="Z562" s="571"/>
      <c r="AA562" s="571"/>
      <c r="AB562" s="571"/>
      <c r="AC562" s="571"/>
      <c r="AD562" s="572"/>
      <c r="AE562" s="572"/>
      <c r="AF562" s="572"/>
      <c r="AG562" s="572"/>
      <c r="AH562" s="572"/>
      <c r="AI562" s="572"/>
      <c r="AJ562" s="572"/>
      <c r="AK562" s="572"/>
      <c r="AL562" s="572"/>
      <c r="AM562" s="572"/>
      <c r="AN562" s="581"/>
      <c r="AO562" s="181"/>
      <c r="AP562" s="87" t="s">
        <v>859</v>
      </c>
      <c r="AT562" s="559" t="str">
        <f t="shared" ca="1" si="102"/>
        <v>M</v>
      </c>
      <c r="AU562" s="559">
        <f t="shared" si="103"/>
        <v>554</v>
      </c>
      <c r="AV562" s="285" t="str">
        <f t="shared" ca="1" si="100"/>
        <v>M554</v>
      </c>
      <c r="AW562" s="285">
        <f t="shared" si="97"/>
        <v>8</v>
      </c>
      <c r="AX562" s="285" t="str">
        <f t="shared" ca="1" si="98"/>
        <v>8. Ownership - Operating Costs</v>
      </c>
      <c r="AY562" s="293" t="s">
        <v>1626</v>
      </c>
      <c r="AZ562" s="285" t="s">
        <v>1660</v>
      </c>
      <c r="BA562" s="285">
        <f>$M$8</f>
        <v>2032</v>
      </c>
      <c r="BB562" s="285" t="str">
        <f t="shared" ca="1" si="101"/>
        <v>8_M554_Primary_fuel_source_2032</v>
      </c>
      <c r="BC562" s="285" t="s">
        <v>574</v>
      </c>
      <c r="BD562" s="285"/>
      <c r="BE562" s="293" t="str">
        <f t="shared" si="99"/>
        <v>&gt;=0</v>
      </c>
      <c r="BF562" s="293" t="s">
        <v>84</v>
      </c>
      <c r="BG562" s="293" t="s">
        <v>84</v>
      </c>
      <c r="BH562" s="293"/>
      <c r="BI562" s="293"/>
      <c r="BJ562" s="293"/>
      <c r="BK562" s="293"/>
    </row>
    <row r="563" spans="1:63" ht="13.5" hidden="1" thickBot="1">
      <c r="A563" s="130"/>
      <c r="B563" s="193"/>
      <c r="C563" s="255"/>
      <c r="D563" s="761"/>
      <c r="E563" s="571"/>
      <c r="F563" s="571"/>
      <c r="G563" s="571"/>
      <c r="H563" s="571"/>
      <c r="I563" s="571"/>
      <c r="J563" s="571"/>
      <c r="K563" s="571"/>
      <c r="L563" s="571"/>
      <c r="M563" s="571"/>
      <c r="N563" s="571"/>
      <c r="O563" s="571"/>
      <c r="P563" s="571"/>
      <c r="Q563" s="571"/>
      <c r="R563" s="571"/>
      <c r="S563" s="571"/>
      <c r="T563" s="571"/>
      <c r="U563" s="571"/>
      <c r="V563" s="571"/>
      <c r="W563" s="571"/>
      <c r="X563" s="571"/>
      <c r="Y563" s="571"/>
      <c r="Z563" s="571"/>
      <c r="AA563" s="571"/>
      <c r="AB563" s="571"/>
      <c r="AC563" s="571"/>
      <c r="AD563" s="572"/>
      <c r="AE563" s="572"/>
      <c r="AF563" s="572"/>
      <c r="AG563" s="572"/>
      <c r="AH563" s="572"/>
      <c r="AI563" s="572"/>
      <c r="AJ563" s="572"/>
      <c r="AK563" s="572"/>
      <c r="AL563" s="572"/>
      <c r="AM563" s="572"/>
      <c r="AN563" s="581"/>
      <c r="AO563" s="181"/>
      <c r="AP563" s="87" t="s">
        <v>859</v>
      </c>
      <c r="AT563" s="559" t="str">
        <f t="shared" ca="1" si="102"/>
        <v>N</v>
      </c>
      <c r="AU563" s="559">
        <f t="shared" si="103"/>
        <v>554</v>
      </c>
      <c r="AV563" s="285" t="str">
        <f t="shared" ca="1" si="100"/>
        <v>N554</v>
      </c>
      <c r="AW563" s="285">
        <f t="shared" si="97"/>
        <v>8</v>
      </c>
      <c r="AX563" s="285" t="str">
        <f t="shared" ca="1" si="98"/>
        <v>8. Ownership - Operating Costs</v>
      </c>
      <c r="AY563" s="293" t="s">
        <v>1626</v>
      </c>
      <c r="AZ563" s="285" t="s">
        <v>1660</v>
      </c>
      <c r="BA563" s="285">
        <f>$N$8</f>
        <v>2033</v>
      </c>
      <c r="BB563" s="285" t="str">
        <f t="shared" ca="1" si="101"/>
        <v>8_N554_Primary_fuel_source_2033</v>
      </c>
      <c r="BC563" s="285" t="s">
        <v>574</v>
      </c>
      <c r="BD563" s="285"/>
      <c r="BE563" s="293" t="str">
        <f t="shared" si="99"/>
        <v>&gt;=0</v>
      </c>
      <c r="BF563" s="293" t="s">
        <v>84</v>
      </c>
      <c r="BG563" s="293" t="s">
        <v>84</v>
      </c>
      <c r="BH563" s="293"/>
      <c r="BI563" s="293"/>
      <c r="BJ563" s="293"/>
      <c r="BK563" s="293"/>
    </row>
    <row r="564" spans="1:63" ht="13.5" hidden="1" thickBot="1">
      <c r="A564" s="130"/>
      <c r="B564" s="193"/>
      <c r="C564" s="255"/>
      <c r="D564" s="761"/>
      <c r="E564" s="571"/>
      <c r="F564" s="571"/>
      <c r="G564" s="571"/>
      <c r="H564" s="571"/>
      <c r="I564" s="571"/>
      <c r="J564" s="571"/>
      <c r="K564" s="571"/>
      <c r="L564" s="571"/>
      <c r="M564" s="571"/>
      <c r="N564" s="571"/>
      <c r="O564" s="571"/>
      <c r="P564" s="571"/>
      <c r="Q564" s="571"/>
      <c r="R564" s="571"/>
      <c r="S564" s="571"/>
      <c r="T564" s="571"/>
      <c r="U564" s="571"/>
      <c r="V564" s="571"/>
      <c r="W564" s="571"/>
      <c r="X564" s="571"/>
      <c r="Y564" s="571"/>
      <c r="Z564" s="571"/>
      <c r="AA564" s="571"/>
      <c r="AB564" s="571"/>
      <c r="AC564" s="571"/>
      <c r="AD564" s="572"/>
      <c r="AE564" s="572"/>
      <c r="AF564" s="572"/>
      <c r="AG564" s="572"/>
      <c r="AH564" s="572"/>
      <c r="AI564" s="572"/>
      <c r="AJ564" s="572"/>
      <c r="AK564" s="572"/>
      <c r="AL564" s="572"/>
      <c r="AM564" s="572"/>
      <c r="AN564" s="581"/>
      <c r="AO564" s="181"/>
      <c r="AP564" s="87" t="s">
        <v>859</v>
      </c>
      <c r="AT564" s="559" t="str">
        <f t="shared" ca="1" si="102"/>
        <v>O</v>
      </c>
      <c r="AU564" s="559">
        <f t="shared" si="103"/>
        <v>554</v>
      </c>
      <c r="AV564" s="285" t="str">
        <f t="shared" ca="1" si="100"/>
        <v>O554</v>
      </c>
      <c r="AW564" s="285">
        <f t="shared" si="97"/>
        <v>8</v>
      </c>
      <c r="AX564" s="285" t="str">
        <f t="shared" ca="1" si="98"/>
        <v>8. Ownership - Operating Costs</v>
      </c>
      <c r="AY564" s="293" t="s">
        <v>1626</v>
      </c>
      <c r="AZ564" s="285" t="s">
        <v>1660</v>
      </c>
      <c r="BA564" s="285">
        <f>$O$8</f>
        <v>2034</v>
      </c>
      <c r="BB564" s="285" t="str">
        <f t="shared" ca="1" si="101"/>
        <v>8_O554_Primary_fuel_source_2034</v>
      </c>
      <c r="BC564" s="285" t="s">
        <v>574</v>
      </c>
      <c r="BD564" s="285"/>
      <c r="BE564" s="293" t="str">
        <f t="shared" si="99"/>
        <v>&gt;=0</v>
      </c>
      <c r="BF564" s="293" t="s">
        <v>84</v>
      </c>
      <c r="BG564" s="293" t="s">
        <v>84</v>
      </c>
      <c r="BH564" s="293"/>
      <c r="BI564" s="293"/>
      <c r="BJ564" s="293"/>
      <c r="BK564" s="293"/>
    </row>
    <row r="565" spans="1:63" ht="13.5" hidden="1" thickBot="1">
      <c r="A565" s="130"/>
      <c r="B565" s="193"/>
      <c r="C565" s="255"/>
      <c r="D565" s="761"/>
      <c r="E565" s="571"/>
      <c r="F565" s="571"/>
      <c r="G565" s="571"/>
      <c r="H565" s="571"/>
      <c r="I565" s="571"/>
      <c r="J565" s="571"/>
      <c r="K565" s="571"/>
      <c r="L565" s="571"/>
      <c r="M565" s="571"/>
      <c r="N565" s="571"/>
      <c r="O565" s="571"/>
      <c r="P565" s="571"/>
      <c r="Q565" s="571"/>
      <c r="R565" s="571"/>
      <c r="S565" s="571"/>
      <c r="T565" s="571"/>
      <c r="U565" s="571"/>
      <c r="V565" s="571"/>
      <c r="W565" s="571"/>
      <c r="X565" s="571"/>
      <c r="Y565" s="571"/>
      <c r="Z565" s="571"/>
      <c r="AA565" s="571"/>
      <c r="AB565" s="571"/>
      <c r="AC565" s="571"/>
      <c r="AD565" s="572"/>
      <c r="AE565" s="572"/>
      <c r="AF565" s="572"/>
      <c r="AG565" s="572"/>
      <c r="AH565" s="572"/>
      <c r="AI565" s="572"/>
      <c r="AJ565" s="572"/>
      <c r="AK565" s="572"/>
      <c r="AL565" s="572"/>
      <c r="AM565" s="572"/>
      <c r="AN565" s="581"/>
      <c r="AO565" s="181"/>
      <c r="AP565" s="87" t="s">
        <v>859</v>
      </c>
      <c r="AT565" s="559" t="str">
        <f t="shared" ca="1" si="102"/>
        <v>P</v>
      </c>
      <c r="AU565" s="559">
        <f t="shared" si="103"/>
        <v>554</v>
      </c>
      <c r="AV565" s="285" t="str">
        <f t="shared" ca="1" si="100"/>
        <v>P554</v>
      </c>
      <c r="AW565" s="285">
        <f t="shared" si="97"/>
        <v>8</v>
      </c>
      <c r="AX565" s="285" t="str">
        <f t="shared" ca="1" si="98"/>
        <v>8. Ownership - Operating Costs</v>
      </c>
      <c r="AY565" s="293" t="s">
        <v>1626</v>
      </c>
      <c r="AZ565" s="285" t="s">
        <v>1660</v>
      </c>
      <c r="BA565" s="285">
        <f>$P$8</f>
        <v>2035</v>
      </c>
      <c r="BB565" s="285" t="str">
        <f t="shared" ca="1" si="101"/>
        <v>8_P554_Primary_fuel_source_2035</v>
      </c>
      <c r="BC565" s="285" t="s">
        <v>574</v>
      </c>
      <c r="BD565" s="285"/>
      <c r="BE565" s="293" t="str">
        <f t="shared" si="99"/>
        <v>&gt;=0</v>
      </c>
      <c r="BF565" s="293" t="s">
        <v>84</v>
      </c>
      <c r="BG565" s="293" t="s">
        <v>84</v>
      </c>
      <c r="BH565" s="293"/>
      <c r="BI565" s="293"/>
      <c r="BJ565" s="293"/>
      <c r="BK565" s="293"/>
    </row>
    <row r="566" spans="1:63" ht="13.5" hidden="1" thickBot="1">
      <c r="A566" s="130"/>
      <c r="B566" s="193"/>
      <c r="C566" s="255"/>
      <c r="D566" s="761"/>
      <c r="E566" s="571"/>
      <c r="F566" s="571"/>
      <c r="G566" s="571"/>
      <c r="H566" s="571"/>
      <c r="I566" s="571"/>
      <c r="J566" s="571"/>
      <c r="K566" s="571"/>
      <c r="L566" s="571"/>
      <c r="M566" s="571"/>
      <c r="N566" s="571"/>
      <c r="O566" s="571"/>
      <c r="P566" s="571"/>
      <c r="Q566" s="571"/>
      <c r="R566" s="571"/>
      <c r="S566" s="571"/>
      <c r="T566" s="571"/>
      <c r="U566" s="571"/>
      <c r="V566" s="571"/>
      <c r="W566" s="571"/>
      <c r="X566" s="571"/>
      <c r="Y566" s="571"/>
      <c r="Z566" s="571"/>
      <c r="AA566" s="571"/>
      <c r="AB566" s="571"/>
      <c r="AC566" s="571"/>
      <c r="AD566" s="572"/>
      <c r="AE566" s="572"/>
      <c r="AF566" s="572"/>
      <c r="AG566" s="572"/>
      <c r="AH566" s="572"/>
      <c r="AI566" s="572"/>
      <c r="AJ566" s="572"/>
      <c r="AK566" s="572"/>
      <c r="AL566" s="572"/>
      <c r="AM566" s="572"/>
      <c r="AN566" s="581"/>
      <c r="AO566" s="181"/>
      <c r="AP566" s="87" t="s">
        <v>859</v>
      </c>
      <c r="AT566" s="559" t="str">
        <f t="shared" ca="1" si="102"/>
        <v>Q</v>
      </c>
      <c r="AU566" s="559">
        <f t="shared" si="103"/>
        <v>554</v>
      </c>
      <c r="AV566" s="285" t="str">
        <f t="shared" ca="1" si="100"/>
        <v>Q554</v>
      </c>
      <c r="AW566" s="285">
        <f t="shared" si="97"/>
        <v>8</v>
      </c>
      <c r="AX566" s="285" t="str">
        <f t="shared" ca="1" si="98"/>
        <v>8. Ownership - Operating Costs</v>
      </c>
      <c r="AY566" s="293" t="s">
        <v>1626</v>
      </c>
      <c r="AZ566" s="285" t="s">
        <v>1660</v>
      </c>
      <c r="BA566" s="285">
        <f>$Q$8</f>
        <v>2036</v>
      </c>
      <c r="BB566" s="285" t="str">
        <f t="shared" ca="1" si="101"/>
        <v>8_Q554_Primary_fuel_source_2036</v>
      </c>
      <c r="BC566" s="285" t="s">
        <v>574</v>
      </c>
      <c r="BD566" s="285"/>
      <c r="BE566" s="293" t="str">
        <f t="shared" si="99"/>
        <v>&gt;=0</v>
      </c>
      <c r="BF566" s="293" t="s">
        <v>84</v>
      </c>
      <c r="BG566" s="293" t="s">
        <v>84</v>
      </c>
      <c r="BH566" s="293"/>
      <c r="BI566" s="293"/>
      <c r="BJ566" s="293"/>
      <c r="BK566" s="293"/>
    </row>
    <row r="567" spans="1:63" ht="13.5" hidden="1" thickBot="1">
      <c r="A567" s="130"/>
      <c r="B567" s="193"/>
      <c r="C567" s="255"/>
      <c r="D567" s="761"/>
      <c r="E567" s="571"/>
      <c r="F567" s="571"/>
      <c r="G567" s="571"/>
      <c r="H567" s="571"/>
      <c r="I567" s="571"/>
      <c r="J567" s="571"/>
      <c r="K567" s="571"/>
      <c r="L567" s="571"/>
      <c r="M567" s="571"/>
      <c r="N567" s="571"/>
      <c r="O567" s="571"/>
      <c r="P567" s="571"/>
      <c r="Q567" s="571"/>
      <c r="R567" s="571"/>
      <c r="S567" s="571"/>
      <c r="T567" s="571"/>
      <c r="U567" s="571"/>
      <c r="V567" s="571"/>
      <c r="W567" s="571"/>
      <c r="X567" s="571"/>
      <c r="Y567" s="571"/>
      <c r="Z567" s="571"/>
      <c r="AA567" s="571"/>
      <c r="AB567" s="571"/>
      <c r="AC567" s="571"/>
      <c r="AD567" s="572"/>
      <c r="AE567" s="572"/>
      <c r="AF567" s="572"/>
      <c r="AG567" s="572"/>
      <c r="AH567" s="572"/>
      <c r="AI567" s="572"/>
      <c r="AJ567" s="572"/>
      <c r="AK567" s="572"/>
      <c r="AL567" s="572"/>
      <c r="AM567" s="572"/>
      <c r="AN567" s="581"/>
      <c r="AO567" s="181"/>
      <c r="AP567" s="87" t="s">
        <v>859</v>
      </c>
      <c r="AT567" s="559" t="str">
        <f t="shared" ca="1" si="102"/>
        <v>R</v>
      </c>
      <c r="AU567" s="559">
        <f t="shared" si="103"/>
        <v>554</v>
      </c>
      <c r="AV567" s="285" t="str">
        <f t="shared" ca="1" si="100"/>
        <v>R554</v>
      </c>
      <c r="AW567" s="285">
        <f t="shared" si="97"/>
        <v>8</v>
      </c>
      <c r="AX567" s="285" t="str">
        <f t="shared" ca="1" si="98"/>
        <v>8. Ownership - Operating Costs</v>
      </c>
      <c r="AY567" s="293" t="s">
        <v>1626</v>
      </c>
      <c r="AZ567" s="285" t="s">
        <v>1660</v>
      </c>
      <c r="BA567" s="285">
        <f>$R$8</f>
        <v>2037</v>
      </c>
      <c r="BB567" s="285" t="str">
        <f t="shared" ca="1" si="101"/>
        <v>8_R554_Primary_fuel_source_2037</v>
      </c>
      <c r="BC567" s="285" t="s">
        <v>574</v>
      </c>
      <c r="BD567" s="285"/>
      <c r="BE567" s="293" t="str">
        <f t="shared" si="99"/>
        <v>&gt;=0</v>
      </c>
      <c r="BF567" s="293" t="s">
        <v>84</v>
      </c>
      <c r="BG567" s="293" t="s">
        <v>84</v>
      </c>
      <c r="BH567" s="293"/>
      <c r="BI567" s="293"/>
      <c r="BJ567" s="293"/>
      <c r="BK567" s="293"/>
    </row>
    <row r="568" spans="1:63" ht="13.5" hidden="1" thickBot="1">
      <c r="A568" s="130"/>
      <c r="B568" s="193"/>
      <c r="C568" s="255"/>
      <c r="D568" s="761"/>
      <c r="E568" s="571"/>
      <c r="F568" s="571"/>
      <c r="G568" s="571"/>
      <c r="H568" s="571"/>
      <c r="I568" s="571"/>
      <c r="J568" s="571"/>
      <c r="K568" s="571"/>
      <c r="L568" s="571"/>
      <c r="M568" s="571"/>
      <c r="N568" s="571"/>
      <c r="O568" s="571"/>
      <c r="P568" s="571"/>
      <c r="Q568" s="571"/>
      <c r="R568" s="571"/>
      <c r="S568" s="571"/>
      <c r="T568" s="571"/>
      <c r="U568" s="571"/>
      <c r="V568" s="571"/>
      <c r="W568" s="571"/>
      <c r="X568" s="571"/>
      <c r="Y568" s="571"/>
      <c r="Z568" s="571"/>
      <c r="AA568" s="571"/>
      <c r="AB568" s="571"/>
      <c r="AC568" s="571"/>
      <c r="AD568" s="572"/>
      <c r="AE568" s="572"/>
      <c r="AF568" s="572"/>
      <c r="AG568" s="572"/>
      <c r="AH568" s="572"/>
      <c r="AI568" s="572"/>
      <c r="AJ568" s="572"/>
      <c r="AK568" s="572"/>
      <c r="AL568" s="572"/>
      <c r="AM568" s="572"/>
      <c r="AN568" s="581"/>
      <c r="AO568" s="181"/>
      <c r="AP568" s="87" t="s">
        <v>859</v>
      </c>
      <c r="AT568" s="559" t="str">
        <f t="shared" ca="1" si="102"/>
        <v>S</v>
      </c>
      <c r="AU568" s="559">
        <f t="shared" si="103"/>
        <v>554</v>
      </c>
      <c r="AV568" s="285" t="str">
        <f t="shared" ca="1" si="100"/>
        <v>S554</v>
      </c>
      <c r="AW568" s="285">
        <f t="shared" si="97"/>
        <v>8</v>
      </c>
      <c r="AX568" s="285" t="str">
        <f t="shared" ca="1" si="98"/>
        <v>8. Ownership - Operating Costs</v>
      </c>
      <c r="AY568" s="293" t="s">
        <v>1626</v>
      </c>
      <c r="AZ568" s="285" t="s">
        <v>1660</v>
      </c>
      <c r="BA568" s="285">
        <f>$S$8</f>
        <v>2038</v>
      </c>
      <c r="BB568" s="285" t="str">
        <f t="shared" ca="1" si="101"/>
        <v>8_S554_Primary_fuel_source_2038</v>
      </c>
      <c r="BC568" s="285" t="s">
        <v>574</v>
      </c>
      <c r="BD568" s="285"/>
      <c r="BE568" s="293" t="str">
        <f t="shared" si="99"/>
        <v>&gt;=0</v>
      </c>
      <c r="BF568" s="293" t="s">
        <v>84</v>
      </c>
      <c r="BG568" s="293" t="s">
        <v>84</v>
      </c>
      <c r="BH568" s="293"/>
      <c r="BI568" s="293"/>
      <c r="BJ568" s="293"/>
      <c r="BK568" s="293"/>
    </row>
    <row r="569" spans="1:63" ht="13.5" hidden="1" thickBot="1">
      <c r="A569" s="130"/>
      <c r="B569" s="193"/>
      <c r="C569" s="255"/>
      <c r="D569" s="761"/>
      <c r="E569" s="571"/>
      <c r="F569" s="571"/>
      <c r="G569" s="571"/>
      <c r="H569" s="571"/>
      <c r="I569" s="571"/>
      <c r="J569" s="571"/>
      <c r="K569" s="571"/>
      <c r="L569" s="571"/>
      <c r="M569" s="571"/>
      <c r="N569" s="571"/>
      <c r="O569" s="571"/>
      <c r="P569" s="571"/>
      <c r="Q569" s="571"/>
      <c r="R569" s="571"/>
      <c r="S569" s="571"/>
      <c r="T569" s="571"/>
      <c r="U569" s="571"/>
      <c r="V569" s="571"/>
      <c r="W569" s="571"/>
      <c r="X569" s="571"/>
      <c r="Y569" s="571"/>
      <c r="Z569" s="571"/>
      <c r="AA569" s="571"/>
      <c r="AB569" s="571"/>
      <c r="AC569" s="571"/>
      <c r="AD569" s="572"/>
      <c r="AE569" s="572"/>
      <c r="AF569" s="572"/>
      <c r="AG569" s="572"/>
      <c r="AH569" s="572"/>
      <c r="AI569" s="572"/>
      <c r="AJ569" s="572"/>
      <c r="AK569" s="572"/>
      <c r="AL569" s="572"/>
      <c r="AM569" s="572"/>
      <c r="AN569" s="581"/>
      <c r="AO569" s="181"/>
      <c r="AP569" s="87" t="s">
        <v>859</v>
      </c>
      <c r="AT569" s="559" t="str">
        <f t="shared" ca="1" si="102"/>
        <v>T</v>
      </c>
      <c r="AU569" s="559">
        <f t="shared" si="103"/>
        <v>554</v>
      </c>
      <c r="AV569" s="285" t="str">
        <f t="shared" ca="1" si="100"/>
        <v>T554</v>
      </c>
      <c r="AW569" s="285">
        <f t="shared" si="97"/>
        <v>8</v>
      </c>
      <c r="AX569" s="285" t="str">
        <f t="shared" ca="1" si="98"/>
        <v>8. Ownership - Operating Costs</v>
      </c>
      <c r="AY569" s="293" t="s">
        <v>1626</v>
      </c>
      <c r="AZ569" s="285" t="s">
        <v>1660</v>
      </c>
      <c r="BA569" s="285">
        <f>$T$8</f>
        <v>2039</v>
      </c>
      <c r="BB569" s="285" t="str">
        <f t="shared" ca="1" si="101"/>
        <v>8_T554_Primary_fuel_source_2039</v>
      </c>
      <c r="BC569" s="285" t="s">
        <v>574</v>
      </c>
      <c r="BD569" s="285"/>
      <c r="BE569" s="293" t="str">
        <f t="shared" si="99"/>
        <v>&gt;=0</v>
      </c>
      <c r="BF569" s="293" t="s">
        <v>84</v>
      </c>
      <c r="BG569" s="293" t="s">
        <v>84</v>
      </c>
      <c r="BH569" s="293"/>
      <c r="BI569" s="293"/>
      <c r="BJ569" s="293"/>
      <c r="BK569" s="293"/>
    </row>
    <row r="570" spans="1:63" ht="13.5" hidden="1" thickBot="1">
      <c r="A570" s="130"/>
      <c r="B570" s="193"/>
      <c r="C570" s="255"/>
      <c r="D570" s="761"/>
      <c r="E570" s="571"/>
      <c r="F570" s="571"/>
      <c r="G570" s="571"/>
      <c r="H570" s="571"/>
      <c r="I570" s="571"/>
      <c r="J570" s="571"/>
      <c r="K570" s="571"/>
      <c r="L570" s="571"/>
      <c r="M570" s="571"/>
      <c r="N570" s="571"/>
      <c r="O570" s="571"/>
      <c r="P570" s="571"/>
      <c r="Q570" s="571"/>
      <c r="R570" s="571"/>
      <c r="S570" s="571"/>
      <c r="T570" s="571"/>
      <c r="U570" s="571"/>
      <c r="V570" s="571"/>
      <c r="W570" s="571"/>
      <c r="X570" s="571"/>
      <c r="Y570" s="571"/>
      <c r="Z570" s="571"/>
      <c r="AA570" s="571"/>
      <c r="AB570" s="571"/>
      <c r="AC570" s="571"/>
      <c r="AD570" s="572"/>
      <c r="AE570" s="572"/>
      <c r="AF570" s="572"/>
      <c r="AG570" s="572"/>
      <c r="AH570" s="572"/>
      <c r="AI570" s="572"/>
      <c r="AJ570" s="572"/>
      <c r="AK570" s="572"/>
      <c r="AL570" s="572"/>
      <c r="AM570" s="572"/>
      <c r="AN570" s="581"/>
      <c r="AO570" s="181"/>
      <c r="AP570" s="87" t="s">
        <v>859</v>
      </c>
      <c r="AT570" s="559" t="str">
        <f t="shared" ca="1" si="102"/>
        <v>U</v>
      </c>
      <c r="AU570" s="559">
        <f t="shared" si="103"/>
        <v>554</v>
      </c>
      <c r="AV570" s="285" t="str">
        <f t="shared" ca="1" si="100"/>
        <v>U554</v>
      </c>
      <c r="AW570" s="285">
        <f t="shared" si="97"/>
        <v>8</v>
      </c>
      <c r="AX570" s="285" t="str">
        <f t="shared" ca="1" si="98"/>
        <v>8. Ownership - Operating Costs</v>
      </c>
      <c r="AY570" s="293" t="s">
        <v>1626</v>
      </c>
      <c r="AZ570" s="285" t="s">
        <v>1660</v>
      </c>
      <c r="BA570" s="285">
        <f>$U$8</f>
        <v>2040</v>
      </c>
      <c r="BB570" s="285" t="str">
        <f t="shared" ca="1" si="101"/>
        <v>8_U554_Primary_fuel_source_2040</v>
      </c>
      <c r="BC570" s="285" t="s">
        <v>574</v>
      </c>
      <c r="BD570" s="285"/>
      <c r="BE570" s="293" t="str">
        <f t="shared" si="99"/>
        <v>&gt;=0</v>
      </c>
      <c r="BF570" s="293" t="s">
        <v>84</v>
      </c>
      <c r="BG570" s="293" t="s">
        <v>84</v>
      </c>
      <c r="BH570" s="293"/>
      <c r="BI570" s="293"/>
      <c r="BJ570" s="293"/>
      <c r="BK570" s="293"/>
    </row>
    <row r="571" spans="1:63" ht="13.5" hidden="1" thickBot="1">
      <c r="A571" s="130"/>
      <c r="B571" s="193"/>
      <c r="C571" s="255"/>
      <c r="D571" s="761"/>
      <c r="E571" s="571"/>
      <c r="F571" s="571"/>
      <c r="G571" s="571"/>
      <c r="H571" s="571"/>
      <c r="I571" s="571"/>
      <c r="J571" s="571"/>
      <c r="K571" s="571"/>
      <c r="L571" s="571"/>
      <c r="M571" s="571"/>
      <c r="N571" s="571"/>
      <c r="O571" s="571"/>
      <c r="P571" s="571"/>
      <c r="Q571" s="571"/>
      <c r="R571" s="571"/>
      <c r="S571" s="571"/>
      <c r="T571" s="571"/>
      <c r="U571" s="571"/>
      <c r="V571" s="571"/>
      <c r="W571" s="571"/>
      <c r="X571" s="571"/>
      <c r="Y571" s="571"/>
      <c r="Z571" s="571"/>
      <c r="AA571" s="571"/>
      <c r="AB571" s="571"/>
      <c r="AC571" s="571"/>
      <c r="AD571" s="572"/>
      <c r="AE571" s="572"/>
      <c r="AF571" s="572"/>
      <c r="AG571" s="572"/>
      <c r="AH571" s="572"/>
      <c r="AI571" s="572"/>
      <c r="AJ571" s="572"/>
      <c r="AK571" s="572"/>
      <c r="AL571" s="572"/>
      <c r="AM571" s="572"/>
      <c r="AN571" s="581"/>
      <c r="AO571" s="181"/>
      <c r="AP571" s="87" t="s">
        <v>859</v>
      </c>
      <c r="AT571" s="559" t="str">
        <f t="shared" ca="1" si="102"/>
        <v>V</v>
      </c>
      <c r="AU571" s="559">
        <f t="shared" si="103"/>
        <v>554</v>
      </c>
      <c r="AV571" s="285" t="str">
        <f t="shared" ca="1" si="100"/>
        <v>V554</v>
      </c>
      <c r="AW571" s="285">
        <f t="shared" si="97"/>
        <v>8</v>
      </c>
      <c r="AX571" s="285" t="str">
        <f t="shared" ca="1" si="98"/>
        <v>8. Ownership - Operating Costs</v>
      </c>
      <c r="AY571" s="293" t="s">
        <v>1626</v>
      </c>
      <c r="AZ571" s="285" t="s">
        <v>1660</v>
      </c>
      <c r="BA571" s="285">
        <f>$V$8</f>
        <v>2041</v>
      </c>
      <c r="BB571" s="285" t="str">
        <f t="shared" ca="1" si="101"/>
        <v>8_V554_Primary_fuel_source_2041</v>
      </c>
      <c r="BC571" s="285" t="s">
        <v>574</v>
      </c>
      <c r="BD571" s="285"/>
      <c r="BE571" s="293" t="str">
        <f t="shared" si="99"/>
        <v>&gt;=0</v>
      </c>
      <c r="BF571" s="293" t="s">
        <v>84</v>
      </c>
      <c r="BG571" s="293" t="s">
        <v>84</v>
      </c>
      <c r="BH571" s="293"/>
      <c r="BI571" s="293"/>
      <c r="BJ571" s="293"/>
      <c r="BK571" s="293"/>
    </row>
    <row r="572" spans="1:63" ht="13.5" hidden="1" thickBot="1">
      <c r="A572" s="130"/>
      <c r="B572" s="193"/>
      <c r="C572" s="255"/>
      <c r="D572" s="761"/>
      <c r="E572" s="571"/>
      <c r="F572" s="571"/>
      <c r="G572" s="571"/>
      <c r="H572" s="571"/>
      <c r="I572" s="571"/>
      <c r="J572" s="571"/>
      <c r="K572" s="571"/>
      <c r="L572" s="571"/>
      <c r="M572" s="571"/>
      <c r="N572" s="571"/>
      <c r="O572" s="571"/>
      <c r="P572" s="571"/>
      <c r="Q572" s="571"/>
      <c r="R572" s="571"/>
      <c r="S572" s="571"/>
      <c r="T572" s="571"/>
      <c r="U572" s="571"/>
      <c r="V572" s="571"/>
      <c r="W572" s="571"/>
      <c r="X572" s="571"/>
      <c r="Y572" s="571"/>
      <c r="Z572" s="571"/>
      <c r="AA572" s="571"/>
      <c r="AB572" s="571"/>
      <c r="AC572" s="571"/>
      <c r="AD572" s="572"/>
      <c r="AE572" s="572"/>
      <c r="AF572" s="572"/>
      <c r="AG572" s="572"/>
      <c r="AH572" s="572"/>
      <c r="AI572" s="572"/>
      <c r="AJ572" s="572"/>
      <c r="AK572" s="572"/>
      <c r="AL572" s="572"/>
      <c r="AM572" s="572"/>
      <c r="AN572" s="581"/>
      <c r="AO572" s="181"/>
      <c r="AP572" s="87" t="s">
        <v>859</v>
      </c>
      <c r="AT572" s="559" t="str">
        <f t="shared" ca="1" si="102"/>
        <v>W</v>
      </c>
      <c r="AU572" s="559">
        <f t="shared" si="103"/>
        <v>554</v>
      </c>
      <c r="AV572" s="285" t="str">
        <f t="shared" ca="1" si="100"/>
        <v>W554</v>
      </c>
      <c r="AW572" s="285">
        <f t="shared" si="97"/>
        <v>8</v>
      </c>
      <c r="AX572" s="285" t="str">
        <f t="shared" ca="1" si="98"/>
        <v>8. Ownership - Operating Costs</v>
      </c>
      <c r="AY572" s="293" t="s">
        <v>1626</v>
      </c>
      <c r="AZ572" s="285" t="s">
        <v>1660</v>
      </c>
      <c r="BA572" s="285">
        <f>$W$8</f>
        <v>2042</v>
      </c>
      <c r="BB572" s="285" t="str">
        <f t="shared" ca="1" si="101"/>
        <v>8_W554_Primary_fuel_source_2042</v>
      </c>
      <c r="BC572" s="285" t="s">
        <v>574</v>
      </c>
      <c r="BD572" s="285"/>
      <c r="BE572" s="293" t="str">
        <f t="shared" si="99"/>
        <v>&gt;=0</v>
      </c>
      <c r="BF572" s="293" t="s">
        <v>84</v>
      </c>
      <c r="BG572" s="293" t="s">
        <v>84</v>
      </c>
      <c r="BH572" s="293"/>
      <c r="BI572" s="293"/>
      <c r="BJ572" s="293"/>
      <c r="BK572" s="293"/>
    </row>
    <row r="573" spans="1:63" ht="13.5" hidden="1" thickBot="1">
      <c r="A573" s="130"/>
      <c r="B573" s="193"/>
      <c r="C573" s="255"/>
      <c r="D573" s="761"/>
      <c r="E573" s="571"/>
      <c r="F573" s="571"/>
      <c r="G573" s="571"/>
      <c r="H573" s="571"/>
      <c r="I573" s="571"/>
      <c r="J573" s="571"/>
      <c r="K573" s="571"/>
      <c r="L573" s="571"/>
      <c r="M573" s="571"/>
      <c r="N573" s="571"/>
      <c r="O573" s="571"/>
      <c r="P573" s="571"/>
      <c r="Q573" s="571"/>
      <c r="R573" s="571"/>
      <c r="S573" s="571"/>
      <c r="T573" s="571"/>
      <c r="U573" s="571"/>
      <c r="V573" s="571"/>
      <c r="W573" s="571"/>
      <c r="X573" s="571"/>
      <c r="Y573" s="571"/>
      <c r="Z573" s="571"/>
      <c r="AA573" s="571"/>
      <c r="AB573" s="571"/>
      <c r="AC573" s="571"/>
      <c r="AD573" s="572"/>
      <c r="AE573" s="572"/>
      <c r="AF573" s="572"/>
      <c r="AG573" s="572"/>
      <c r="AH573" s="572"/>
      <c r="AI573" s="572"/>
      <c r="AJ573" s="572"/>
      <c r="AK573" s="572"/>
      <c r="AL573" s="572"/>
      <c r="AM573" s="572"/>
      <c r="AN573" s="581"/>
      <c r="AO573" s="181"/>
      <c r="AP573" s="87" t="s">
        <v>859</v>
      </c>
      <c r="AT573" s="559" t="str">
        <f t="shared" ca="1" si="102"/>
        <v>X</v>
      </c>
      <c r="AU573" s="559">
        <f t="shared" si="103"/>
        <v>554</v>
      </c>
      <c r="AV573" s="285" t="str">
        <f t="shared" ca="1" si="100"/>
        <v>X554</v>
      </c>
      <c r="AW573" s="285">
        <f t="shared" si="97"/>
        <v>8</v>
      </c>
      <c r="AX573" s="285" t="str">
        <f t="shared" ca="1" si="98"/>
        <v>8. Ownership - Operating Costs</v>
      </c>
      <c r="AY573" s="293" t="s">
        <v>1626</v>
      </c>
      <c r="AZ573" s="285" t="s">
        <v>1660</v>
      </c>
      <c r="BA573" s="285">
        <f>$X$8</f>
        <v>2043</v>
      </c>
      <c r="BB573" s="285" t="str">
        <f t="shared" ca="1" si="101"/>
        <v>8_X554_Primary_fuel_source_2043</v>
      </c>
      <c r="BC573" s="285" t="s">
        <v>574</v>
      </c>
      <c r="BD573" s="285"/>
      <c r="BE573" s="293" t="str">
        <f t="shared" si="99"/>
        <v>&gt;=0</v>
      </c>
      <c r="BF573" s="293" t="s">
        <v>84</v>
      </c>
      <c r="BG573" s="293" t="s">
        <v>84</v>
      </c>
      <c r="BH573" s="293"/>
      <c r="BI573" s="293"/>
      <c r="BJ573" s="293"/>
      <c r="BK573" s="293"/>
    </row>
    <row r="574" spans="1:63" ht="13.5" hidden="1" thickBot="1">
      <c r="A574" s="130"/>
      <c r="B574" s="193"/>
      <c r="C574" s="255"/>
      <c r="D574" s="761"/>
      <c r="E574" s="571"/>
      <c r="F574" s="571"/>
      <c r="G574" s="571"/>
      <c r="H574" s="571"/>
      <c r="I574" s="571"/>
      <c r="J574" s="571"/>
      <c r="K574" s="571"/>
      <c r="L574" s="571"/>
      <c r="M574" s="571"/>
      <c r="N574" s="571"/>
      <c r="O574" s="571"/>
      <c r="P574" s="571"/>
      <c r="Q574" s="571"/>
      <c r="R574" s="571"/>
      <c r="S574" s="571"/>
      <c r="T574" s="571"/>
      <c r="U574" s="571"/>
      <c r="V574" s="571"/>
      <c r="W574" s="571"/>
      <c r="X574" s="571"/>
      <c r="Y574" s="571"/>
      <c r="Z574" s="571"/>
      <c r="AA574" s="571"/>
      <c r="AB574" s="571"/>
      <c r="AC574" s="571"/>
      <c r="AD574" s="572"/>
      <c r="AE574" s="572"/>
      <c r="AF574" s="572"/>
      <c r="AG574" s="572"/>
      <c r="AH574" s="572"/>
      <c r="AI574" s="572"/>
      <c r="AJ574" s="572"/>
      <c r="AK574" s="572"/>
      <c r="AL574" s="572"/>
      <c r="AM574" s="572"/>
      <c r="AN574" s="581"/>
      <c r="AO574" s="181"/>
      <c r="AP574" s="87" t="s">
        <v>859</v>
      </c>
      <c r="AT574" s="559" t="str">
        <f t="shared" ca="1" si="102"/>
        <v>Y</v>
      </c>
      <c r="AU574" s="559">
        <f t="shared" si="103"/>
        <v>554</v>
      </c>
      <c r="AV574" s="285" t="str">
        <f t="shared" ca="1" si="100"/>
        <v>Y554</v>
      </c>
      <c r="AW574" s="285">
        <f t="shared" si="97"/>
        <v>8</v>
      </c>
      <c r="AX574" s="285" t="str">
        <f t="shared" ca="1" si="98"/>
        <v>8. Ownership - Operating Costs</v>
      </c>
      <c r="AY574" s="293" t="s">
        <v>1626</v>
      </c>
      <c r="AZ574" s="285" t="s">
        <v>1660</v>
      </c>
      <c r="BA574" s="285">
        <f>$Y$8</f>
        <v>2044</v>
      </c>
      <c r="BB574" s="285" t="str">
        <f t="shared" ca="1" si="101"/>
        <v>8_Y554_Primary_fuel_source_2044</v>
      </c>
      <c r="BC574" s="285" t="s">
        <v>574</v>
      </c>
      <c r="BD574" s="285"/>
      <c r="BE574" s="293" t="str">
        <f t="shared" si="99"/>
        <v>&gt;=0</v>
      </c>
      <c r="BF574" s="293" t="s">
        <v>84</v>
      </c>
      <c r="BG574" s="293" t="s">
        <v>84</v>
      </c>
      <c r="BH574" s="293"/>
      <c r="BI574" s="293"/>
      <c r="BJ574" s="293"/>
      <c r="BK574" s="293"/>
    </row>
    <row r="575" spans="1:63" ht="13.5" hidden="1" thickBot="1">
      <c r="A575" s="130"/>
      <c r="B575" s="193"/>
      <c r="C575" s="255"/>
      <c r="D575" s="761"/>
      <c r="E575" s="571"/>
      <c r="F575" s="571"/>
      <c r="G575" s="571"/>
      <c r="H575" s="571"/>
      <c r="I575" s="571"/>
      <c r="J575" s="571"/>
      <c r="K575" s="571"/>
      <c r="L575" s="571"/>
      <c r="M575" s="571"/>
      <c r="N575" s="571"/>
      <c r="O575" s="571"/>
      <c r="P575" s="571"/>
      <c r="Q575" s="571"/>
      <c r="R575" s="571"/>
      <c r="S575" s="571"/>
      <c r="T575" s="571"/>
      <c r="U575" s="571"/>
      <c r="V575" s="571"/>
      <c r="W575" s="571"/>
      <c r="X575" s="571"/>
      <c r="Y575" s="571"/>
      <c r="Z575" s="571"/>
      <c r="AA575" s="571"/>
      <c r="AB575" s="571"/>
      <c r="AC575" s="571"/>
      <c r="AD575" s="572"/>
      <c r="AE575" s="572"/>
      <c r="AF575" s="572"/>
      <c r="AG575" s="572"/>
      <c r="AH575" s="572"/>
      <c r="AI575" s="572"/>
      <c r="AJ575" s="572"/>
      <c r="AK575" s="572"/>
      <c r="AL575" s="572"/>
      <c r="AM575" s="572"/>
      <c r="AN575" s="581"/>
      <c r="AO575" s="181"/>
      <c r="AP575" s="87" t="s">
        <v>859</v>
      </c>
      <c r="AT575" s="559" t="str">
        <f t="shared" ca="1" si="102"/>
        <v>Z</v>
      </c>
      <c r="AU575" s="559">
        <f t="shared" si="103"/>
        <v>554</v>
      </c>
      <c r="AV575" s="285" t="str">
        <f t="shared" ca="1" si="100"/>
        <v>Z554</v>
      </c>
      <c r="AW575" s="285">
        <f t="shared" si="97"/>
        <v>8</v>
      </c>
      <c r="AX575" s="285" t="str">
        <f t="shared" ca="1" si="98"/>
        <v>8. Ownership - Operating Costs</v>
      </c>
      <c r="AY575" s="293" t="s">
        <v>1626</v>
      </c>
      <c r="AZ575" s="285" t="s">
        <v>1660</v>
      </c>
      <c r="BA575" s="285">
        <f>$Z$8</f>
        <v>2045</v>
      </c>
      <c r="BB575" s="285" t="str">
        <f t="shared" ca="1" si="101"/>
        <v>8_Z554_Primary_fuel_source_2045</v>
      </c>
      <c r="BC575" s="285" t="s">
        <v>574</v>
      </c>
      <c r="BD575" s="285"/>
      <c r="BE575" s="293" t="str">
        <f t="shared" si="99"/>
        <v>&gt;=0</v>
      </c>
      <c r="BF575" s="293" t="s">
        <v>84</v>
      </c>
      <c r="BG575" s="293" t="s">
        <v>84</v>
      </c>
      <c r="BH575" s="293"/>
      <c r="BI575" s="293"/>
      <c r="BJ575" s="293"/>
      <c r="BK575" s="293"/>
    </row>
    <row r="576" spans="1:63" ht="13.5" hidden="1" thickBot="1">
      <c r="A576" s="130"/>
      <c r="B576" s="193"/>
      <c r="C576" s="255"/>
      <c r="D576" s="761"/>
      <c r="E576" s="571"/>
      <c r="F576" s="571"/>
      <c r="G576" s="571"/>
      <c r="H576" s="571"/>
      <c r="I576" s="571"/>
      <c r="J576" s="571"/>
      <c r="K576" s="571"/>
      <c r="L576" s="571"/>
      <c r="M576" s="571"/>
      <c r="N576" s="571"/>
      <c r="O576" s="571"/>
      <c r="P576" s="571"/>
      <c r="Q576" s="571"/>
      <c r="R576" s="571"/>
      <c r="S576" s="571"/>
      <c r="T576" s="571"/>
      <c r="U576" s="571"/>
      <c r="V576" s="571"/>
      <c r="W576" s="571"/>
      <c r="X576" s="571"/>
      <c r="Y576" s="571"/>
      <c r="Z576" s="571"/>
      <c r="AA576" s="571"/>
      <c r="AB576" s="571"/>
      <c r="AC576" s="571"/>
      <c r="AD576" s="572"/>
      <c r="AE576" s="572"/>
      <c r="AF576" s="572"/>
      <c r="AG576" s="572"/>
      <c r="AH576" s="572"/>
      <c r="AI576" s="572"/>
      <c r="AJ576" s="572"/>
      <c r="AK576" s="572"/>
      <c r="AL576" s="572"/>
      <c r="AM576" s="572"/>
      <c r="AN576" s="581"/>
      <c r="AO576" s="181"/>
      <c r="AP576" s="87" t="s">
        <v>859</v>
      </c>
      <c r="AT576" s="559" t="str">
        <f t="shared" ca="1" si="102"/>
        <v>AA</v>
      </c>
      <c r="AU576" s="559">
        <f t="shared" si="103"/>
        <v>554</v>
      </c>
      <c r="AV576" s="285" t="str">
        <f t="shared" ca="1" si="100"/>
        <v>AA554</v>
      </c>
      <c r="AW576" s="285">
        <f t="shared" si="97"/>
        <v>8</v>
      </c>
      <c r="AX576" s="285" t="str">
        <f t="shared" ca="1" si="98"/>
        <v>8. Ownership - Operating Costs</v>
      </c>
      <c r="AY576" s="293" t="s">
        <v>1626</v>
      </c>
      <c r="AZ576" s="285" t="s">
        <v>1660</v>
      </c>
      <c r="BA576" s="285">
        <f>$AA$8</f>
        <v>2046</v>
      </c>
      <c r="BB576" s="285" t="str">
        <f t="shared" ca="1" si="101"/>
        <v>8_AA554_Primary_fuel_source_2046</v>
      </c>
      <c r="BC576" s="285" t="s">
        <v>574</v>
      </c>
      <c r="BD576" s="285"/>
      <c r="BE576" s="293" t="str">
        <f t="shared" si="99"/>
        <v>&gt;=0</v>
      </c>
      <c r="BF576" s="293" t="s">
        <v>84</v>
      </c>
      <c r="BG576" s="293" t="s">
        <v>84</v>
      </c>
      <c r="BH576" s="293"/>
      <c r="BI576" s="293"/>
      <c r="BJ576" s="293"/>
      <c r="BK576" s="293"/>
    </row>
    <row r="577" spans="1:63" ht="13.5" hidden="1" thickBot="1">
      <c r="A577" s="130"/>
      <c r="B577" s="193"/>
      <c r="C577" s="255"/>
      <c r="D577" s="761"/>
      <c r="E577" s="571"/>
      <c r="F577" s="571"/>
      <c r="G577" s="571"/>
      <c r="H577" s="571"/>
      <c r="I577" s="571"/>
      <c r="J577" s="571"/>
      <c r="K577" s="571"/>
      <c r="L577" s="571"/>
      <c r="M577" s="571"/>
      <c r="N577" s="571"/>
      <c r="O577" s="571"/>
      <c r="P577" s="571"/>
      <c r="Q577" s="571"/>
      <c r="R577" s="571"/>
      <c r="S577" s="571"/>
      <c r="T577" s="571"/>
      <c r="U577" s="571"/>
      <c r="V577" s="571"/>
      <c r="W577" s="571"/>
      <c r="X577" s="571"/>
      <c r="Y577" s="571"/>
      <c r="Z577" s="571"/>
      <c r="AA577" s="571"/>
      <c r="AB577" s="571"/>
      <c r="AC577" s="571"/>
      <c r="AD577" s="572"/>
      <c r="AE577" s="572"/>
      <c r="AF577" s="572"/>
      <c r="AG577" s="572"/>
      <c r="AH577" s="572"/>
      <c r="AI577" s="572"/>
      <c r="AJ577" s="572"/>
      <c r="AK577" s="572"/>
      <c r="AL577" s="572"/>
      <c r="AM577" s="572"/>
      <c r="AN577" s="581"/>
      <c r="AO577" s="181"/>
      <c r="AP577" s="87" t="s">
        <v>859</v>
      </c>
      <c r="AT577" s="559" t="str">
        <f t="shared" ca="1" si="102"/>
        <v>AB</v>
      </c>
      <c r="AU577" s="559">
        <f t="shared" si="103"/>
        <v>554</v>
      </c>
      <c r="AV577" s="285" t="str">
        <f t="shared" ca="1" si="100"/>
        <v>AB554</v>
      </c>
      <c r="AW577" s="285">
        <f t="shared" si="97"/>
        <v>8</v>
      </c>
      <c r="AX577" s="285" t="str">
        <f t="shared" ca="1" si="98"/>
        <v>8. Ownership - Operating Costs</v>
      </c>
      <c r="AY577" s="293" t="s">
        <v>1626</v>
      </c>
      <c r="AZ577" s="285" t="s">
        <v>1660</v>
      </c>
      <c r="BA577" s="285">
        <f>$AB$8</f>
        <v>2047</v>
      </c>
      <c r="BB577" s="285" t="str">
        <f t="shared" ca="1" si="101"/>
        <v>8_AB554_Primary_fuel_source_2047</v>
      </c>
      <c r="BC577" s="285" t="s">
        <v>574</v>
      </c>
      <c r="BD577" s="285"/>
      <c r="BE577" s="293" t="str">
        <f t="shared" si="99"/>
        <v>&gt;=0</v>
      </c>
      <c r="BF577" s="293" t="s">
        <v>84</v>
      </c>
      <c r="BG577" s="293" t="s">
        <v>84</v>
      </c>
      <c r="BH577" s="293"/>
      <c r="BI577" s="293"/>
      <c r="BJ577" s="293"/>
      <c r="BK577" s="293"/>
    </row>
    <row r="578" spans="1:63" ht="13.5" hidden="1" thickBot="1">
      <c r="A578" s="130"/>
      <c r="B578" s="193"/>
      <c r="C578" s="255"/>
      <c r="D578" s="761"/>
      <c r="E578" s="571"/>
      <c r="F578" s="571"/>
      <c r="G578" s="571"/>
      <c r="H578" s="571"/>
      <c r="I578" s="571"/>
      <c r="J578" s="571"/>
      <c r="K578" s="571"/>
      <c r="L578" s="571"/>
      <c r="M578" s="571"/>
      <c r="N578" s="571"/>
      <c r="O578" s="571"/>
      <c r="P578" s="571"/>
      <c r="Q578" s="571"/>
      <c r="R578" s="571"/>
      <c r="S578" s="571"/>
      <c r="T578" s="571"/>
      <c r="U578" s="571"/>
      <c r="V578" s="571"/>
      <c r="W578" s="571"/>
      <c r="X578" s="571"/>
      <c r="Y578" s="571"/>
      <c r="Z578" s="571"/>
      <c r="AA578" s="571"/>
      <c r="AB578" s="571"/>
      <c r="AC578" s="571"/>
      <c r="AD578" s="572"/>
      <c r="AE578" s="572"/>
      <c r="AF578" s="572"/>
      <c r="AG578" s="572"/>
      <c r="AH578" s="572"/>
      <c r="AI578" s="572"/>
      <c r="AJ578" s="572"/>
      <c r="AK578" s="572"/>
      <c r="AL578" s="572"/>
      <c r="AM578" s="572"/>
      <c r="AN578" s="581"/>
      <c r="AO578" s="181"/>
      <c r="AP578" s="87" t="s">
        <v>859</v>
      </c>
      <c r="AT578" s="559" t="str">
        <f t="shared" ca="1" si="102"/>
        <v>AC</v>
      </c>
      <c r="AU578" s="559">
        <f t="shared" si="103"/>
        <v>554</v>
      </c>
      <c r="AV578" s="285" t="str">
        <f t="shared" ca="1" si="100"/>
        <v>AC554</v>
      </c>
      <c r="AW578" s="285">
        <f t="shared" si="97"/>
        <v>8</v>
      </c>
      <c r="AX578" s="285" t="str">
        <f t="shared" ca="1" si="98"/>
        <v>8. Ownership - Operating Costs</v>
      </c>
      <c r="AY578" s="293" t="s">
        <v>1626</v>
      </c>
      <c r="AZ578" s="285" t="s">
        <v>1660</v>
      </c>
      <c r="BA578" s="285">
        <f>$AC$8</f>
        <v>2048</v>
      </c>
      <c r="BB578" s="285" t="str">
        <f t="shared" ca="1" si="101"/>
        <v>8_AC554_Primary_fuel_source_2048</v>
      </c>
      <c r="BC578" s="285" t="s">
        <v>574</v>
      </c>
      <c r="BD578" s="285"/>
      <c r="BE578" s="293" t="str">
        <f t="shared" si="99"/>
        <v>&gt;=0</v>
      </c>
      <c r="BF578" s="293" t="s">
        <v>84</v>
      </c>
      <c r="BG578" s="293" t="s">
        <v>84</v>
      </c>
      <c r="BH578" s="293"/>
      <c r="BI578" s="293"/>
      <c r="BJ578" s="293"/>
      <c r="BK578" s="293"/>
    </row>
    <row r="579" spans="1:63" ht="13.5" hidden="1" thickBot="1">
      <c r="A579" s="130"/>
      <c r="B579" s="193"/>
      <c r="C579" s="255"/>
      <c r="D579" s="761"/>
      <c r="E579" s="571"/>
      <c r="F579" s="571"/>
      <c r="G579" s="571"/>
      <c r="H579" s="571"/>
      <c r="I579" s="571"/>
      <c r="J579" s="571"/>
      <c r="K579" s="571"/>
      <c r="L579" s="571"/>
      <c r="M579" s="571"/>
      <c r="N579" s="571"/>
      <c r="O579" s="571"/>
      <c r="P579" s="571"/>
      <c r="Q579" s="571"/>
      <c r="R579" s="571"/>
      <c r="S579" s="571"/>
      <c r="T579" s="571"/>
      <c r="U579" s="571"/>
      <c r="V579" s="571"/>
      <c r="W579" s="571"/>
      <c r="X579" s="571"/>
      <c r="Y579" s="571"/>
      <c r="Z579" s="571"/>
      <c r="AA579" s="571"/>
      <c r="AB579" s="571"/>
      <c r="AC579" s="571"/>
      <c r="AD579" s="572"/>
      <c r="AE579" s="572"/>
      <c r="AF579" s="572"/>
      <c r="AG579" s="572"/>
      <c r="AH579" s="572"/>
      <c r="AI579" s="572"/>
      <c r="AJ579" s="572"/>
      <c r="AK579" s="572"/>
      <c r="AL579" s="572"/>
      <c r="AM579" s="572"/>
      <c r="AN579" s="581"/>
      <c r="AO579" s="181"/>
      <c r="AP579" s="87" t="s">
        <v>859</v>
      </c>
      <c r="AT579" s="559" t="str">
        <f t="shared" ca="1" si="102"/>
        <v>AD</v>
      </c>
      <c r="AU579" s="559">
        <f t="shared" si="103"/>
        <v>554</v>
      </c>
      <c r="AV579" s="285" t="str">
        <f t="shared" ca="1" si="100"/>
        <v>AD554</v>
      </c>
      <c r="AW579" s="285">
        <f t="shared" si="97"/>
        <v>8</v>
      </c>
      <c r="AX579" s="285" t="str">
        <f t="shared" ca="1" si="98"/>
        <v>8. Ownership - Operating Costs</v>
      </c>
      <c r="AY579" s="293" t="s">
        <v>1626</v>
      </c>
      <c r="AZ579" s="285" t="s">
        <v>1660</v>
      </c>
      <c r="BA579" s="285">
        <f>$AD$8</f>
        <v>2049</v>
      </c>
      <c r="BB579" s="285" t="str">
        <f t="shared" ca="1" si="101"/>
        <v>8_AD554_Primary_fuel_source_2049</v>
      </c>
      <c r="BC579" s="285" t="s">
        <v>574</v>
      </c>
      <c r="BD579" s="285"/>
      <c r="BE579" s="293" t="str">
        <f t="shared" si="99"/>
        <v>&gt;=0</v>
      </c>
      <c r="BF579" s="293" t="s">
        <v>84</v>
      </c>
      <c r="BG579" s="293" t="s">
        <v>84</v>
      </c>
      <c r="BH579" s="293"/>
      <c r="BI579" s="293"/>
      <c r="BJ579" s="293"/>
      <c r="BK579" s="293"/>
    </row>
    <row r="580" spans="1:63" ht="13.5" hidden="1" thickBot="1">
      <c r="A580" s="130"/>
      <c r="B580" s="193"/>
      <c r="C580" s="255"/>
      <c r="D580" s="761"/>
      <c r="E580" s="571"/>
      <c r="F580" s="571"/>
      <c r="G580" s="571"/>
      <c r="H580" s="571"/>
      <c r="I580" s="571"/>
      <c r="J580" s="571"/>
      <c r="K580" s="571"/>
      <c r="L580" s="571"/>
      <c r="M580" s="571"/>
      <c r="N580" s="571"/>
      <c r="O580" s="571"/>
      <c r="P580" s="571"/>
      <c r="Q580" s="571"/>
      <c r="R580" s="571"/>
      <c r="S580" s="571"/>
      <c r="T580" s="571"/>
      <c r="U580" s="571"/>
      <c r="V580" s="571"/>
      <c r="W580" s="571"/>
      <c r="X580" s="571"/>
      <c r="Y580" s="571"/>
      <c r="Z580" s="571"/>
      <c r="AA580" s="571"/>
      <c r="AB580" s="571"/>
      <c r="AC580" s="571"/>
      <c r="AD580" s="572"/>
      <c r="AE580" s="572"/>
      <c r="AF580" s="572"/>
      <c r="AG580" s="572"/>
      <c r="AH580" s="572"/>
      <c r="AI580" s="572"/>
      <c r="AJ580" s="572"/>
      <c r="AK580" s="572"/>
      <c r="AL580" s="572"/>
      <c r="AM580" s="572"/>
      <c r="AN580" s="581"/>
      <c r="AO580" s="181"/>
      <c r="AP580" s="87" t="s">
        <v>859</v>
      </c>
      <c r="AT580" s="559" t="str">
        <f t="shared" ca="1" si="102"/>
        <v>AE</v>
      </c>
      <c r="AU580" s="559">
        <f t="shared" si="103"/>
        <v>554</v>
      </c>
      <c r="AV580" s="285" t="str">
        <f t="shared" ca="1" si="100"/>
        <v>AE554</v>
      </c>
      <c r="AW580" s="285">
        <f t="shared" si="97"/>
        <v>8</v>
      </c>
      <c r="AX580" s="285" t="str">
        <f t="shared" ca="1" si="98"/>
        <v>8. Ownership - Operating Costs</v>
      </c>
      <c r="AY580" s="293" t="s">
        <v>1626</v>
      </c>
      <c r="AZ580" s="285" t="s">
        <v>1660</v>
      </c>
      <c r="BA580" s="285">
        <f>$AE$8</f>
        <v>2050</v>
      </c>
      <c r="BB580" s="285" t="str">
        <f t="shared" ca="1" si="101"/>
        <v>8_AE554_Primary_fuel_source_2050</v>
      </c>
      <c r="BC580" s="285" t="s">
        <v>574</v>
      </c>
      <c r="BD580" s="285"/>
      <c r="BE580" s="293" t="str">
        <f t="shared" si="99"/>
        <v>&gt;=0</v>
      </c>
      <c r="BF580" s="293" t="s">
        <v>84</v>
      </c>
      <c r="BG580" s="293" t="s">
        <v>84</v>
      </c>
      <c r="BH580" s="293"/>
      <c r="BI580" s="293"/>
      <c r="BJ580" s="293"/>
      <c r="BK580" s="293"/>
    </row>
    <row r="581" spans="1:63" ht="13.5" hidden="1" thickBot="1">
      <c r="A581" s="130"/>
      <c r="B581" s="193"/>
      <c r="C581" s="255"/>
      <c r="D581" s="761"/>
      <c r="E581" s="571"/>
      <c r="F581" s="571"/>
      <c r="G581" s="571"/>
      <c r="H581" s="571"/>
      <c r="I581" s="571"/>
      <c r="J581" s="571"/>
      <c r="K581" s="571"/>
      <c r="L581" s="571"/>
      <c r="M581" s="571"/>
      <c r="N581" s="571"/>
      <c r="O581" s="571"/>
      <c r="P581" s="571"/>
      <c r="Q581" s="571"/>
      <c r="R581" s="571"/>
      <c r="S581" s="571"/>
      <c r="T581" s="571"/>
      <c r="U581" s="571"/>
      <c r="V581" s="571"/>
      <c r="W581" s="571"/>
      <c r="X581" s="571"/>
      <c r="Y581" s="571"/>
      <c r="Z581" s="571"/>
      <c r="AA581" s="571"/>
      <c r="AB581" s="571"/>
      <c r="AC581" s="571"/>
      <c r="AD581" s="572"/>
      <c r="AE581" s="572"/>
      <c r="AF581" s="572"/>
      <c r="AG581" s="572"/>
      <c r="AH581" s="572"/>
      <c r="AI581" s="572"/>
      <c r="AJ581" s="572"/>
      <c r="AK581" s="572"/>
      <c r="AL581" s="572"/>
      <c r="AM581" s="572"/>
      <c r="AN581" s="581"/>
      <c r="AO581" s="181"/>
      <c r="AP581" s="87" t="s">
        <v>859</v>
      </c>
      <c r="AT581" s="559" t="str">
        <f t="shared" ca="1" si="102"/>
        <v>AF</v>
      </c>
      <c r="AU581" s="559">
        <f t="shared" si="103"/>
        <v>554</v>
      </c>
      <c r="AV581" s="285" t="str">
        <f t="shared" ca="1" si="100"/>
        <v>AF554</v>
      </c>
      <c r="AW581" s="285">
        <f t="shared" si="97"/>
        <v>8</v>
      </c>
      <c r="AX581" s="285" t="str">
        <f t="shared" ca="1" si="98"/>
        <v>8. Ownership - Operating Costs</v>
      </c>
      <c r="AY581" s="293" t="s">
        <v>1626</v>
      </c>
      <c r="AZ581" s="285" t="s">
        <v>1660</v>
      </c>
      <c r="BA581" s="285">
        <f>$AF$8</f>
        <v>2051</v>
      </c>
      <c r="BB581" s="285" t="str">
        <f t="shared" ca="1" si="101"/>
        <v>8_AF554_Primary_fuel_source_2051</v>
      </c>
      <c r="BC581" s="285" t="s">
        <v>574</v>
      </c>
      <c r="BD581" s="285"/>
      <c r="BE581" s="293" t="str">
        <f t="shared" si="99"/>
        <v>&gt;=0</v>
      </c>
      <c r="BF581" s="293" t="s">
        <v>84</v>
      </c>
      <c r="BG581" s="293" t="s">
        <v>84</v>
      </c>
      <c r="BH581" s="293"/>
      <c r="BI581" s="293"/>
      <c r="BJ581" s="293"/>
      <c r="BK581" s="293"/>
    </row>
    <row r="582" spans="1:63" ht="13.5" hidden="1" thickBot="1">
      <c r="A582" s="130"/>
      <c r="B582" s="193"/>
      <c r="C582" s="255"/>
      <c r="D582" s="76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c r="AA582" s="571"/>
      <c r="AB582" s="571"/>
      <c r="AC582" s="571"/>
      <c r="AD582" s="572"/>
      <c r="AE582" s="572"/>
      <c r="AF582" s="572"/>
      <c r="AG582" s="572"/>
      <c r="AH582" s="572"/>
      <c r="AI582" s="572"/>
      <c r="AJ582" s="572"/>
      <c r="AK582" s="572"/>
      <c r="AL582" s="572"/>
      <c r="AM582" s="572"/>
      <c r="AN582" s="581"/>
      <c r="AO582" s="181"/>
      <c r="AP582" s="87" t="s">
        <v>859</v>
      </c>
      <c r="AT582" s="559" t="str">
        <f t="shared" ca="1" si="102"/>
        <v>AG</v>
      </c>
      <c r="AU582" s="559">
        <f t="shared" si="103"/>
        <v>554</v>
      </c>
      <c r="AV582" s="285" t="str">
        <f t="shared" ca="1" si="100"/>
        <v>AG554</v>
      </c>
      <c r="AW582" s="285">
        <f t="shared" si="97"/>
        <v>8</v>
      </c>
      <c r="AX582" s="285" t="str">
        <f t="shared" ca="1" si="98"/>
        <v>8. Ownership - Operating Costs</v>
      </c>
      <c r="AY582" s="293" t="s">
        <v>1626</v>
      </c>
      <c r="AZ582" s="285" t="s">
        <v>1660</v>
      </c>
      <c r="BA582" s="285">
        <f>$AG$8</f>
        <v>2052</v>
      </c>
      <c r="BB582" s="285" t="str">
        <f t="shared" ca="1" si="101"/>
        <v>8_AG554_Primary_fuel_source_2052</v>
      </c>
      <c r="BC582" s="285" t="s">
        <v>574</v>
      </c>
      <c r="BD582" s="285"/>
      <c r="BE582" s="293" t="str">
        <f t="shared" si="99"/>
        <v>&gt;=0</v>
      </c>
      <c r="BF582" s="293" t="s">
        <v>84</v>
      </c>
      <c r="BG582" s="293" t="s">
        <v>84</v>
      </c>
      <c r="BH582" s="293"/>
      <c r="BI582" s="293"/>
      <c r="BJ582" s="293"/>
      <c r="BK582" s="293"/>
    </row>
    <row r="583" spans="1:63" ht="13.5" hidden="1" thickBot="1">
      <c r="A583" s="130"/>
      <c r="B583" s="193"/>
      <c r="C583" s="255"/>
      <c r="D583" s="761"/>
      <c r="E583" s="571"/>
      <c r="F583" s="571"/>
      <c r="G583" s="571"/>
      <c r="H583" s="571"/>
      <c r="I583" s="571"/>
      <c r="J583" s="571"/>
      <c r="K583" s="571"/>
      <c r="L583" s="571"/>
      <c r="M583" s="571"/>
      <c r="N583" s="571"/>
      <c r="O583" s="571"/>
      <c r="P583" s="571"/>
      <c r="Q583" s="571"/>
      <c r="R583" s="571"/>
      <c r="S583" s="571"/>
      <c r="T583" s="571"/>
      <c r="U583" s="571"/>
      <c r="V583" s="571"/>
      <c r="W583" s="571"/>
      <c r="X583" s="571"/>
      <c r="Y583" s="571"/>
      <c r="Z583" s="571"/>
      <c r="AA583" s="571"/>
      <c r="AB583" s="571"/>
      <c r="AC583" s="571"/>
      <c r="AD583" s="572"/>
      <c r="AE583" s="572"/>
      <c r="AF583" s="572"/>
      <c r="AG583" s="572"/>
      <c r="AH583" s="572"/>
      <c r="AI583" s="572"/>
      <c r="AJ583" s="572"/>
      <c r="AK583" s="572"/>
      <c r="AL583" s="572"/>
      <c r="AM583" s="572"/>
      <c r="AN583" s="581"/>
      <c r="AO583" s="181"/>
      <c r="AP583" s="87" t="s">
        <v>859</v>
      </c>
      <c r="AT583" s="559" t="str">
        <f t="shared" ca="1" si="102"/>
        <v>AH</v>
      </c>
      <c r="AU583" s="559">
        <f t="shared" si="103"/>
        <v>554</v>
      </c>
      <c r="AV583" s="285" t="str">
        <f t="shared" ca="1" si="100"/>
        <v>AH554</v>
      </c>
      <c r="AW583" s="285">
        <f t="shared" si="97"/>
        <v>8</v>
      </c>
      <c r="AX583" s="285" t="str">
        <f t="shared" ca="1" si="98"/>
        <v>8. Ownership - Operating Costs</v>
      </c>
      <c r="AY583" s="293" t="s">
        <v>1626</v>
      </c>
      <c r="AZ583" s="285" t="s">
        <v>1660</v>
      </c>
      <c r="BA583" s="285">
        <f>$AH$8</f>
        <v>2053</v>
      </c>
      <c r="BB583" s="285" t="str">
        <f t="shared" ca="1" si="101"/>
        <v>8_AH554_Primary_fuel_source_2053</v>
      </c>
      <c r="BC583" s="285" t="s">
        <v>574</v>
      </c>
      <c r="BD583" s="285"/>
      <c r="BE583" s="293" t="str">
        <f t="shared" si="99"/>
        <v>&gt;=0</v>
      </c>
      <c r="BF583" s="293" t="s">
        <v>84</v>
      </c>
      <c r="BG583" s="293" t="s">
        <v>84</v>
      </c>
      <c r="BH583" s="293"/>
      <c r="BI583" s="293"/>
      <c r="BJ583" s="293"/>
      <c r="BK583" s="293"/>
    </row>
    <row r="584" spans="1:63" ht="13.5" hidden="1" thickBot="1">
      <c r="A584" s="130"/>
      <c r="B584" s="193"/>
      <c r="C584" s="255"/>
      <c r="D584" s="76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c r="AA584" s="571"/>
      <c r="AB584" s="571"/>
      <c r="AC584" s="571"/>
      <c r="AD584" s="572"/>
      <c r="AE584" s="572"/>
      <c r="AF584" s="572"/>
      <c r="AG584" s="572"/>
      <c r="AH584" s="572"/>
      <c r="AI584" s="572"/>
      <c r="AJ584" s="572"/>
      <c r="AK584" s="572"/>
      <c r="AL584" s="572"/>
      <c r="AM584" s="572"/>
      <c r="AN584" s="581"/>
      <c r="AO584" s="181"/>
      <c r="AP584" s="87" t="s">
        <v>859</v>
      </c>
      <c r="AT584" s="559" t="str">
        <f t="shared" ca="1" si="102"/>
        <v>AI</v>
      </c>
      <c r="AU584" s="559">
        <f t="shared" si="103"/>
        <v>554</v>
      </c>
      <c r="AV584" s="285" t="str">
        <f t="shared" ca="1" si="100"/>
        <v>AI554</v>
      </c>
      <c r="AW584" s="285">
        <f t="shared" si="97"/>
        <v>8</v>
      </c>
      <c r="AX584" s="285" t="str">
        <f t="shared" ca="1" si="98"/>
        <v>8. Ownership - Operating Costs</v>
      </c>
      <c r="AY584" s="293" t="s">
        <v>1626</v>
      </c>
      <c r="AZ584" s="285" t="s">
        <v>1660</v>
      </c>
      <c r="BA584" s="285">
        <f>$AI$8</f>
        <v>2054</v>
      </c>
      <c r="BB584" s="285" t="str">
        <f t="shared" ca="1" si="101"/>
        <v>8_AI554_Primary_fuel_source_2054</v>
      </c>
      <c r="BC584" s="285" t="s">
        <v>574</v>
      </c>
      <c r="BD584" s="285"/>
      <c r="BE584" s="293" t="str">
        <f t="shared" si="99"/>
        <v>&gt;=0</v>
      </c>
      <c r="BF584" s="293" t="s">
        <v>84</v>
      </c>
      <c r="BG584" s="293" t="s">
        <v>84</v>
      </c>
      <c r="BH584" s="293"/>
      <c r="BI584" s="293"/>
      <c r="BJ584" s="293"/>
      <c r="BK584" s="293"/>
    </row>
    <row r="585" spans="1:63" ht="13.5" hidden="1" thickBot="1">
      <c r="A585" s="130"/>
      <c r="B585" s="193"/>
      <c r="C585" s="255"/>
      <c r="D585" s="761"/>
      <c r="E585" s="571"/>
      <c r="F585" s="571"/>
      <c r="G585" s="571"/>
      <c r="H585" s="571"/>
      <c r="I585" s="571"/>
      <c r="J585" s="571"/>
      <c r="K585" s="571"/>
      <c r="L585" s="571"/>
      <c r="M585" s="571"/>
      <c r="N585" s="571"/>
      <c r="O585" s="571"/>
      <c r="P585" s="571"/>
      <c r="Q585" s="571"/>
      <c r="R585" s="571"/>
      <c r="S585" s="571"/>
      <c r="T585" s="571"/>
      <c r="U585" s="571"/>
      <c r="V585" s="571"/>
      <c r="W585" s="571"/>
      <c r="X585" s="571"/>
      <c r="Y585" s="571"/>
      <c r="Z585" s="571"/>
      <c r="AA585" s="571"/>
      <c r="AB585" s="571"/>
      <c r="AC585" s="571"/>
      <c r="AD585" s="572"/>
      <c r="AE585" s="572"/>
      <c r="AF585" s="572"/>
      <c r="AG585" s="572"/>
      <c r="AH585" s="572"/>
      <c r="AI585" s="572"/>
      <c r="AJ585" s="572"/>
      <c r="AK585" s="572"/>
      <c r="AL585" s="572"/>
      <c r="AM585" s="572"/>
      <c r="AN585" s="581"/>
      <c r="AO585" s="181"/>
      <c r="AP585" s="87" t="s">
        <v>859</v>
      </c>
      <c r="AT585" s="559" t="str">
        <f t="shared" ca="1" si="102"/>
        <v>AJ</v>
      </c>
      <c r="AU585" s="559">
        <f t="shared" si="103"/>
        <v>554</v>
      </c>
      <c r="AV585" s="285" t="str">
        <f t="shared" ca="1" si="100"/>
        <v>AJ554</v>
      </c>
      <c r="AW585" s="285">
        <f t="shared" si="97"/>
        <v>8</v>
      </c>
      <c r="AX585" s="285" t="str">
        <f t="shared" ca="1" si="98"/>
        <v>8. Ownership - Operating Costs</v>
      </c>
      <c r="AY585" s="293" t="s">
        <v>1626</v>
      </c>
      <c r="AZ585" s="285" t="s">
        <v>1660</v>
      </c>
      <c r="BA585" s="285">
        <f>$AJ$8</f>
        <v>2055</v>
      </c>
      <c r="BB585" s="285" t="str">
        <f t="shared" ca="1" si="101"/>
        <v>8_AJ554_Primary_fuel_source_2055</v>
      </c>
      <c r="BC585" s="285" t="s">
        <v>574</v>
      </c>
      <c r="BD585" s="285"/>
      <c r="BE585" s="293" t="str">
        <f t="shared" si="99"/>
        <v>&gt;=0</v>
      </c>
      <c r="BF585" s="293" t="s">
        <v>84</v>
      </c>
      <c r="BG585" s="293" t="s">
        <v>84</v>
      </c>
      <c r="BH585" s="293"/>
      <c r="BI585" s="293"/>
      <c r="BJ585" s="293"/>
      <c r="BK585" s="293"/>
    </row>
    <row r="586" spans="1:63" ht="13.5" hidden="1" thickBot="1">
      <c r="A586" s="130"/>
      <c r="B586" s="193"/>
      <c r="C586" s="255"/>
      <c r="D586" s="76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c r="AA586" s="571"/>
      <c r="AB586" s="571"/>
      <c r="AC586" s="571"/>
      <c r="AD586" s="572"/>
      <c r="AE586" s="572"/>
      <c r="AF586" s="572"/>
      <c r="AG586" s="572"/>
      <c r="AH586" s="572"/>
      <c r="AI586" s="572"/>
      <c r="AJ586" s="572"/>
      <c r="AK586" s="572"/>
      <c r="AL586" s="572"/>
      <c r="AM586" s="572"/>
      <c r="AN586" s="581"/>
      <c r="AO586" s="181"/>
      <c r="AP586" s="87" t="s">
        <v>859</v>
      </c>
      <c r="AT586" s="559" t="str">
        <f t="shared" ca="1" si="102"/>
        <v>AK</v>
      </c>
      <c r="AU586" s="559">
        <f t="shared" si="103"/>
        <v>554</v>
      </c>
      <c r="AV586" s="285" t="str">
        <f t="shared" ca="1" si="100"/>
        <v>AK554</v>
      </c>
      <c r="AW586" s="285">
        <f t="shared" si="97"/>
        <v>8</v>
      </c>
      <c r="AX586" s="285" t="str">
        <f t="shared" ca="1" si="98"/>
        <v>8. Ownership - Operating Costs</v>
      </c>
      <c r="AY586" s="293" t="s">
        <v>1626</v>
      </c>
      <c r="AZ586" s="285" t="s">
        <v>1660</v>
      </c>
      <c r="BA586" s="285">
        <f>$AK$8</f>
        <v>2056</v>
      </c>
      <c r="BB586" s="285" t="str">
        <f t="shared" ca="1" si="101"/>
        <v>8_AK554_Primary_fuel_source_2056</v>
      </c>
      <c r="BC586" s="285" t="s">
        <v>574</v>
      </c>
      <c r="BD586" s="285"/>
      <c r="BE586" s="293" t="str">
        <f t="shared" ref="BE586:BE617" si="104">"&gt;=0"</f>
        <v>&gt;=0</v>
      </c>
      <c r="BF586" s="293" t="s">
        <v>84</v>
      </c>
      <c r="BG586" s="293" t="s">
        <v>84</v>
      </c>
      <c r="BH586" s="293"/>
      <c r="BI586" s="293"/>
      <c r="BJ586" s="293"/>
      <c r="BK586" s="293"/>
    </row>
    <row r="587" spans="1:63" ht="13.5" hidden="1" thickBot="1">
      <c r="A587" s="130"/>
      <c r="B587" s="193"/>
      <c r="C587" s="255"/>
      <c r="D587" s="76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2"/>
      <c r="AE587" s="572"/>
      <c r="AF587" s="572"/>
      <c r="AG587" s="572"/>
      <c r="AH587" s="572"/>
      <c r="AI587" s="572"/>
      <c r="AJ587" s="572"/>
      <c r="AK587" s="572"/>
      <c r="AL587" s="572"/>
      <c r="AM587" s="572"/>
      <c r="AN587" s="581"/>
      <c r="AO587" s="181"/>
      <c r="AP587" s="87" t="s">
        <v>859</v>
      </c>
      <c r="AT587" s="559" t="str">
        <f t="shared" ca="1" si="102"/>
        <v>AL</v>
      </c>
      <c r="AU587" s="559">
        <f t="shared" si="103"/>
        <v>554</v>
      </c>
      <c r="AV587" s="285" t="str">
        <f t="shared" ca="1" si="100"/>
        <v>AL554</v>
      </c>
      <c r="AW587" s="285">
        <f t="shared" si="97"/>
        <v>8</v>
      </c>
      <c r="AX587" s="285" t="str">
        <f t="shared" ca="1" si="98"/>
        <v>8. Ownership - Operating Costs</v>
      </c>
      <c r="AY587" s="293" t="s">
        <v>1626</v>
      </c>
      <c r="AZ587" s="285" t="s">
        <v>1660</v>
      </c>
      <c r="BA587" s="285">
        <f>$AL$8</f>
        <v>2057</v>
      </c>
      <c r="BB587" s="285" t="str">
        <f t="shared" ca="1" si="101"/>
        <v>8_AL554_Primary_fuel_source_2057</v>
      </c>
      <c r="BC587" s="285" t="s">
        <v>574</v>
      </c>
      <c r="BD587" s="285"/>
      <c r="BE587" s="293" t="str">
        <f t="shared" si="104"/>
        <v>&gt;=0</v>
      </c>
      <c r="BF587" s="293" t="s">
        <v>84</v>
      </c>
      <c r="BG587" s="293" t="s">
        <v>84</v>
      </c>
      <c r="BH587" s="293"/>
      <c r="BI587" s="293"/>
      <c r="BJ587" s="293"/>
      <c r="BK587" s="293"/>
    </row>
    <row r="588" spans="1:63" ht="13.5" hidden="1" thickBot="1">
      <c r="A588" s="130"/>
      <c r="B588" s="193"/>
      <c r="C588" s="255"/>
      <c r="D588" s="76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2"/>
      <c r="AE588" s="572"/>
      <c r="AF588" s="572"/>
      <c r="AG588" s="572"/>
      <c r="AH588" s="572"/>
      <c r="AI588" s="572"/>
      <c r="AJ588" s="572"/>
      <c r="AK588" s="572"/>
      <c r="AL588" s="572"/>
      <c r="AM588" s="572"/>
      <c r="AN588" s="581"/>
      <c r="AO588" s="181"/>
      <c r="AP588" s="87" t="s">
        <v>859</v>
      </c>
      <c r="AT588" s="559" t="str">
        <f t="shared" ca="1" si="102"/>
        <v>AM</v>
      </c>
      <c r="AU588" s="559">
        <f t="shared" si="103"/>
        <v>554</v>
      </c>
      <c r="AV588" s="285" t="str">
        <f t="shared" ca="1" si="100"/>
        <v>AM554</v>
      </c>
      <c r="AW588" s="285">
        <f t="shared" si="97"/>
        <v>8</v>
      </c>
      <c r="AX588" s="285" t="str">
        <f t="shared" ca="1" si="98"/>
        <v>8. Ownership - Operating Costs</v>
      </c>
      <c r="AY588" s="293" t="s">
        <v>1626</v>
      </c>
      <c r="AZ588" s="285" t="s">
        <v>1660</v>
      </c>
      <c r="BA588" s="285">
        <f>$AM$8</f>
        <v>2058</v>
      </c>
      <c r="BB588" s="285" t="str">
        <f t="shared" ca="1" si="101"/>
        <v>8_AM554_Primary_fuel_source_2058</v>
      </c>
      <c r="BC588" s="285" t="s">
        <v>574</v>
      </c>
      <c r="BD588" s="285"/>
      <c r="BE588" s="293" t="str">
        <f t="shared" si="104"/>
        <v>&gt;=0</v>
      </c>
      <c r="BF588" s="293" t="s">
        <v>84</v>
      </c>
      <c r="BG588" s="293" t="s">
        <v>84</v>
      </c>
      <c r="BH588" s="293"/>
      <c r="BI588" s="293"/>
      <c r="BJ588" s="293"/>
      <c r="BK588" s="293"/>
    </row>
    <row r="589" spans="1:63" ht="13.5" hidden="1" thickBot="1">
      <c r="A589" s="130"/>
      <c r="B589" s="193"/>
      <c r="C589" s="255"/>
      <c r="D589" s="761"/>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2"/>
      <c r="AE589" s="572"/>
      <c r="AF589" s="572"/>
      <c r="AG589" s="572"/>
      <c r="AH589" s="572"/>
      <c r="AI589" s="572"/>
      <c r="AJ589" s="572"/>
      <c r="AK589" s="572"/>
      <c r="AL589" s="572"/>
      <c r="AM589" s="572"/>
      <c r="AN589" s="581"/>
      <c r="AO589" s="181"/>
      <c r="AP589" s="574" t="s">
        <v>859</v>
      </c>
      <c r="AQ589" s="574"/>
      <c r="AR589" s="574"/>
      <c r="AS589" s="574"/>
      <c r="AT589" s="575" t="str">
        <f t="shared" ca="1" si="102"/>
        <v>AN</v>
      </c>
      <c r="AU589" s="575">
        <f t="shared" si="103"/>
        <v>554</v>
      </c>
      <c r="AV589" s="484" t="str">
        <f t="shared" ca="1" si="100"/>
        <v>AN554</v>
      </c>
      <c r="AW589" s="484">
        <f t="shared" si="97"/>
        <v>8</v>
      </c>
      <c r="AX589" s="484" t="str">
        <f t="shared" ca="1" si="98"/>
        <v>8. Ownership - Operating Costs</v>
      </c>
      <c r="AY589" s="492" t="s">
        <v>1626</v>
      </c>
      <c r="AZ589" s="484" t="s">
        <v>1660</v>
      </c>
      <c r="BA589" s="484" t="s">
        <v>1572</v>
      </c>
      <c r="BB589" s="484" t="str">
        <f t="shared" ca="1" si="101"/>
        <v>8_AN554_Primary_fuel_source_Additional_Info</v>
      </c>
      <c r="BC589" s="492" t="s">
        <v>255</v>
      </c>
      <c r="BD589" s="492">
        <v>100</v>
      </c>
      <c r="BE589" s="492"/>
      <c r="BF589" s="492" t="s">
        <v>84</v>
      </c>
      <c r="BG589" s="492" t="s">
        <v>84</v>
      </c>
      <c r="BH589" s="293"/>
      <c r="BI589" s="293"/>
      <c r="BJ589" s="293"/>
      <c r="BK589" s="293"/>
    </row>
    <row r="590" spans="1:63" ht="13.5" thickBot="1">
      <c r="A590" s="130">
        <f>+A554+1</f>
        <v>22</v>
      </c>
      <c r="B590" s="193"/>
      <c r="C590" s="255" t="s">
        <v>1661</v>
      </c>
      <c r="D590" s="761" t="s">
        <v>935</v>
      </c>
      <c r="E590" s="544"/>
      <c r="F590" s="544"/>
      <c r="G590" s="544"/>
      <c r="H590" s="544"/>
      <c r="I590" s="544"/>
      <c r="J590" s="544"/>
      <c r="K590" s="544"/>
      <c r="L590" s="544"/>
      <c r="M590" s="544"/>
      <c r="N590" s="544"/>
      <c r="O590" s="544"/>
      <c r="P590" s="544"/>
      <c r="Q590" s="544"/>
      <c r="R590" s="544"/>
      <c r="S590" s="544"/>
      <c r="T590" s="544"/>
      <c r="U590" s="544"/>
      <c r="V590" s="544"/>
      <c r="W590" s="544"/>
      <c r="X590" s="544"/>
      <c r="Y590" s="544"/>
      <c r="Z590" s="544"/>
      <c r="AA590" s="544"/>
      <c r="AB590" s="544"/>
      <c r="AC590" s="544"/>
      <c r="AD590" s="545"/>
      <c r="AE590" s="545"/>
      <c r="AF590" s="545"/>
      <c r="AG590" s="545"/>
      <c r="AH590" s="545"/>
      <c r="AI590" s="545"/>
      <c r="AJ590" s="545"/>
      <c r="AK590" s="545"/>
      <c r="AL590" s="545"/>
      <c r="AM590" s="545"/>
      <c r="AN590" s="371"/>
      <c r="AO590" s="181"/>
      <c r="AR590" s="87" t="s">
        <v>40</v>
      </c>
      <c r="AS590" s="87" t="str">
        <f ca="1">SUBSTITUTE(CELL("address",E590),"$","")</f>
        <v>E590</v>
      </c>
      <c r="AT590" s="386" t="str">
        <f ca="1">CHAR(CODE(AS590))</f>
        <v>E</v>
      </c>
      <c r="AU590" s="386">
        <f>ROW(AS590)</f>
        <v>590</v>
      </c>
      <c r="AV590" s="285" t="str">
        <f ca="1">CONCATENATE(AT590&amp;AU590)</f>
        <v>E590</v>
      </c>
      <c r="AW590" s="285">
        <f t="shared" ref="AW590:AW625" si="105">$AW$5</f>
        <v>8</v>
      </c>
      <c r="AX590" s="285" t="str">
        <f t="shared" ref="AX590:AX625" ca="1" si="106">MID(CELL("filename",AW590),FIND("]",CELL("filename",AW590))+1,256)</f>
        <v>8. Ownership - Operating Costs</v>
      </c>
      <c r="AY590" s="293" t="s">
        <v>1626</v>
      </c>
      <c r="AZ590" s="285" t="s">
        <v>1662</v>
      </c>
      <c r="BA590" s="285">
        <f>$E$8</f>
        <v>2024</v>
      </c>
      <c r="BB590" s="285" t="str">
        <f ca="1">AW590&amp;"_"&amp;AV590&amp;"_"&amp;AZ590&amp;"_"&amp;BA590</f>
        <v>8_E590_Secondary_fuel_source_2024</v>
      </c>
      <c r="BC590" s="285" t="s">
        <v>574</v>
      </c>
      <c r="BD590" s="285"/>
      <c r="BE590" s="293" t="str">
        <f t="shared" si="104"/>
        <v>&gt;=0</v>
      </c>
      <c r="BF590" s="293" t="s">
        <v>84</v>
      </c>
      <c r="BG590" s="293" t="s">
        <v>84</v>
      </c>
      <c r="BH590" s="293"/>
      <c r="BI590" s="293"/>
      <c r="BJ590" s="293"/>
      <c r="BK590" s="293"/>
    </row>
    <row r="591" spans="1:63" ht="13.5" hidden="1" thickBot="1">
      <c r="A591" s="130"/>
      <c r="B591" s="193"/>
      <c r="C591" s="255"/>
      <c r="D591" s="761"/>
      <c r="E591" s="571"/>
      <c r="F591" s="571"/>
      <c r="G591" s="571"/>
      <c r="H591" s="571"/>
      <c r="I591" s="571"/>
      <c r="J591" s="571"/>
      <c r="K591" s="571"/>
      <c r="L591" s="571"/>
      <c r="M591" s="571"/>
      <c r="N591" s="571"/>
      <c r="O591" s="571"/>
      <c r="P591" s="571"/>
      <c r="Q591" s="571"/>
      <c r="R591" s="571"/>
      <c r="S591" s="571"/>
      <c r="T591" s="571"/>
      <c r="U591" s="571"/>
      <c r="V591" s="571"/>
      <c r="W591" s="571"/>
      <c r="X591" s="571"/>
      <c r="Y591" s="571"/>
      <c r="Z591" s="571"/>
      <c r="AA591" s="571"/>
      <c r="AB591" s="571"/>
      <c r="AC591" s="571"/>
      <c r="AD591" s="572"/>
      <c r="AE591" s="572"/>
      <c r="AF591" s="572"/>
      <c r="AG591" s="572"/>
      <c r="AH591" s="572"/>
      <c r="AI591" s="572"/>
      <c r="AJ591" s="572"/>
      <c r="AK591" s="572"/>
      <c r="AL591" s="572"/>
      <c r="AM591" s="572"/>
      <c r="AN591" s="581"/>
      <c r="AO591" s="181"/>
      <c r="AP591" s="87" t="s">
        <v>859</v>
      </c>
      <c r="AT591" s="559" t="str">
        <f ca="1">IF(AT590="Z","AA",IF(LEN(AT590)=1,CHAR(CODE(AT590)+1),IF(RIGHT(AT590,1)="Z",CHAR(CODE(LEFT(AT590,1))+1),LEFT(AT590,1))&amp;CHAR(65+MOD(CODE(RIGHT(AT590,1))+1-65,26))))</f>
        <v>F</v>
      </c>
      <c r="AU591" s="559">
        <f>AU590</f>
        <v>590</v>
      </c>
      <c r="AV591" s="285" t="str">
        <f t="shared" ref="AV591:AV625" ca="1" si="107">CONCATENATE(AT591&amp;AU591)</f>
        <v>F590</v>
      </c>
      <c r="AW591" s="285">
        <f t="shared" si="105"/>
        <v>8</v>
      </c>
      <c r="AX591" s="285" t="str">
        <f t="shared" ca="1" si="106"/>
        <v>8. Ownership - Operating Costs</v>
      </c>
      <c r="AY591" s="293" t="s">
        <v>1626</v>
      </c>
      <c r="AZ591" s="285" t="s">
        <v>1662</v>
      </c>
      <c r="BA591" s="285">
        <f>$F$8</f>
        <v>2025</v>
      </c>
      <c r="BB591" s="285" t="str">
        <f t="shared" ref="BB591:BB625" ca="1" si="108">AW591&amp;"_"&amp;AV591&amp;"_"&amp;AZ591&amp;"_"&amp;BA591</f>
        <v>8_F590_Secondary_fuel_source_2025</v>
      </c>
      <c r="BC591" s="285" t="s">
        <v>574</v>
      </c>
      <c r="BD591" s="285"/>
      <c r="BE591" s="293" t="str">
        <f t="shared" si="104"/>
        <v>&gt;=0</v>
      </c>
      <c r="BF591" s="293" t="s">
        <v>84</v>
      </c>
      <c r="BG591" s="293" t="s">
        <v>84</v>
      </c>
      <c r="BH591" s="293"/>
      <c r="BI591" s="293"/>
      <c r="BJ591" s="293"/>
      <c r="BK591" s="293"/>
    </row>
    <row r="592" spans="1:63" ht="13.5" hidden="1" thickBot="1">
      <c r="A592" s="130"/>
      <c r="B592" s="193"/>
      <c r="C592" s="255"/>
      <c r="D592" s="761"/>
      <c r="E592" s="571"/>
      <c r="F592" s="571"/>
      <c r="G592" s="571"/>
      <c r="H592" s="571"/>
      <c r="I592" s="571"/>
      <c r="J592" s="571"/>
      <c r="K592" s="571"/>
      <c r="L592" s="571"/>
      <c r="M592" s="571"/>
      <c r="N592" s="571"/>
      <c r="O592" s="571"/>
      <c r="P592" s="571"/>
      <c r="Q592" s="571"/>
      <c r="R592" s="571"/>
      <c r="S592" s="571"/>
      <c r="T592" s="571"/>
      <c r="U592" s="571"/>
      <c r="V592" s="571"/>
      <c r="W592" s="571"/>
      <c r="X592" s="571"/>
      <c r="Y592" s="571"/>
      <c r="Z592" s="571"/>
      <c r="AA592" s="571"/>
      <c r="AB592" s="571"/>
      <c r="AC592" s="571"/>
      <c r="AD592" s="572"/>
      <c r="AE592" s="572"/>
      <c r="AF592" s="572"/>
      <c r="AG592" s="572"/>
      <c r="AH592" s="572"/>
      <c r="AI592" s="572"/>
      <c r="AJ592" s="572"/>
      <c r="AK592" s="572"/>
      <c r="AL592" s="572"/>
      <c r="AM592" s="572"/>
      <c r="AN592" s="581"/>
      <c r="AO592" s="181"/>
      <c r="AP592" s="87" t="s">
        <v>859</v>
      </c>
      <c r="AT592" s="559" t="str">
        <f t="shared" ref="AT592:AT625" ca="1" si="109">IF(AT591="Z","AA",IF(LEN(AT591)=1,CHAR(CODE(AT591)+1),IF(RIGHT(AT591,1)="Z",CHAR(CODE(LEFT(AT591,1))+1),LEFT(AT591,1))&amp;CHAR(65+MOD(CODE(RIGHT(AT591,1))+1-65,26))))</f>
        <v>G</v>
      </c>
      <c r="AU592" s="559">
        <f t="shared" ref="AU592:AU625" si="110">AU591</f>
        <v>590</v>
      </c>
      <c r="AV592" s="285" t="str">
        <f t="shared" ca="1" si="107"/>
        <v>G590</v>
      </c>
      <c r="AW592" s="285">
        <f t="shared" si="105"/>
        <v>8</v>
      </c>
      <c r="AX592" s="285" t="str">
        <f t="shared" ca="1" si="106"/>
        <v>8. Ownership - Operating Costs</v>
      </c>
      <c r="AY592" s="293" t="s">
        <v>1626</v>
      </c>
      <c r="AZ592" s="285" t="s">
        <v>1662</v>
      </c>
      <c r="BA592" s="285">
        <f>$G$8</f>
        <v>2026</v>
      </c>
      <c r="BB592" s="285" t="str">
        <f t="shared" ca="1" si="108"/>
        <v>8_G590_Secondary_fuel_source_2026</v>
      </c>
      <c r="BC592" s="285" t="s">
        <v>574</v>
      </c>
      <c r="BD592" s="285"/>
      <c r="BE592" s="293" t="str">
        <f t="shared" si="104"/>
        <v>&gt;=0</v>
      </c>
      <c r="BF592" s="293" t="s">
        <v>84</v>
      </c>
      <c r="BG592" s="293" t="s">
        <v>84</v>
      </c>
      <c r="BH592" s="293"/>
      <c r="BI592" s="293"/>
      <c r="BJ592" s="293"/>
      <c r="BK592" s="293"/>
    </row>
    <row r="593" spans="1:63" ht="13.5" hidden="1" thickBot="1">
      <c r="A593" s="130"/>
      <c r="B593" s="193"/>
      <c r="C593" s="255"/>
      <c r="D593" s="761"/>
      <c r="E593" s="571"/>
      <c r="F593" s="571"/>
      <c r="G593" s="571"/>
      <c r="H593" s="571"/>
      <c r="I593" s="571"/>
      <c r="J593" s="571"/>
      <c r="K593" s="571"/>
      <c r="L593" s="571"/>
      <c r="M593" s="571"/>
      <c r="N593" s="571"/>
      <c r="O593" s="571"/>
      <c r="P593" s="571"/>
      <c r="Q593" s="571"/>
      <c r="R593" s="571"/>
      <c r="S593" s="571"/>
      <c r="T593" s="571"/>
      <c r="U593" s="571"/>
      <c r="V593" s="571"/>
      <c r="W593" s="571"/>
      <c r="X593" s="571"/>
      <c r="Y593" s="571"/>
      <c r="Z593" s="571"/>
      <c r="AA593" s="571"/>
      <c r="AB593" s="571"/>
      <c r="AC593" s="571"/>
      <c r="AD593" s="572"/>
      <c r="AE593" s="572"/>
      <c r="AF593" s="572"/>
      <c r="AG593" s="572"/>
      <c r="AH593" s="572"/>
      <c r="AI593" s="572"/>
      <c r="AJ593" s="572"/>
      <c r="AK593" s="572"/>
      <c r="AL593" s="572"/>
      <c r="AM593" s="572"/>
      <c r="AN593" s="581"/>
      <c r="AO593" s="181"/>
      <c r="AP593" s="87" t="s">
        <v>859</v>
      </c>
      <c r="AT593" s="559" t="str">
        <f t="shared" ca="1" si="109"/>
        <v>H</v>
      </c>
      <c r="AU593" s="559">
        <f t="shared" si="110"/>
        <v>590</v>
      </c>
      <c r="AV593" s="285" t="str">
        <f t="shared" ca="1" si="107"/>
        <v>H590</v>
      </c>
      <c r="AW593" s="285">
        <f t="shared" si="105"/>
        <v>8</v>
      </c>
      <c r="AX593" s="285" t="str">
        <f t="shared" ca="1" si="106"/>
        <v>8. Ownership - Operating Costs</v>
      </c>
      <c r="AY593" s="293" t="s">
        <v>1626</v>
      </c>
      <c r="AZ593" s="285" t="s">
        <v>1662</v>
      </c>
      <c r="BA593" s="285">
        <f>$H$8</f>
        <v>2027</v>
      </c>
      <c r="BB593" s="285" t="str">
        <f t="shared" ca="1" si="108"/>
        <v>8_H590_Secondary_fuel_source_2027</v>
      </c>
      <c r="BC593" s="285" t="s">
        <v>574</v>
      </c>
      <c r="BD593" s="285"/>
      <c r="BE593" s="293" t="str">
        <f t="shared" si="104"/>
        <v>&gt;=0</v>
      </c>
      <c r="BF593" s="293" t="s">
        <v>84</v>
      </c>
      <c r="BG593" s="293" t="s">
        <v>84</v>
      </c>
      <c r="BH593" s="293"/>
      <c r="BI593" s="293"/>
      <c r="BJ593" s="293"/>
      <c r="BK593" s="293"/>
    </row>
    <row r="594" spans="1:63" ht="13.5" hidden="1" thickBot="1">
      <c r="A594" s="130"/>
      <c r="B594" s="193"/>
      <c r="C594" s="255"/>
      <c r="D594" s="761"/>
      <c r="E594" s="571"/>
      <c r="F594" s="571"/>
      <c r="G594" s="571"/>
      <c r="H594" s="571"/>
      <c r="I594" s="571"/>
      <c r="J594" s="571"/>
      <c r="K594" s="571"/>
      <c r="L594" s="571"/>
      <c r="M594" s="571"/>
      <c r="N594" s="571"/>
      <c r="O594" s="571"/>
      <c r="P594" s="571"/>
      <c r="Q594" s="571"/>
      <c r="R594" s="571"/>
      <c r="S594" s="571"/>
      <c r="T594" s="571"/>
      <c r="U594" s="571"/>
      <c r="V594" s="571"/>
      <c r="W594" s="571"/>
      <c r="X594" s="571"/>
      <c r="Y594" s="571"/>
      <c r="Z594" s="571"/>
      <c r="AA594" s="571"/>
      <c r="AB594" s="571"/>
      <c r="AC594" s="571"/>
      <c r="AD594" s="572"/>
      <c r="AE594" s="572"/>
      <c r="AF594" s="572"/>
      <c r="AG594" s="572"/>
      <c r="AH594" s="572"/>
      <c r="AI594" s="572"/>
      <c r="AJ594" s="572"/>
      <c r="AK594" s="572"/>
      <c r="AL594" s="572"/>
      <c r="AM594" s="572"/>
      <c r="AN594" s="581"/>
      <c r="AO594" s="181"/>
      <c r="AP594" s="87" t="s">
        <v>859</v>
      </c>
      <c r="AT594" s="559" t="str">
        <f t="shared" ca="1" si="109"/>
        <v>I</v>
      </c>
      <c r="AU594" s="559">
        <f t="shared" si="110"/>
        <v>590</v>
      </c>
      <c r="AV594" s="285" t="str">
        <f t="shared" ca="1" si="107"/>
        <v>I590</v>
      </c>
      <c r="AW594" s="285">
        <f t="shared" si="105"/>
        <v>8</v>
      </c>
      <c r="AX594" s="285" t="str">
        <f t="shared" ca="1" si="106"/>
        <v>8. Ownership - Operating Costs</v>
      </c>
      <c r="AY594" s="293" t="s">
        <v>1626</v>
      </c>
      <c r="AZ594" s="285" t="s">
        <v>1662</v>
      </c>
      <c r="BA594" s="285">
        <f>$I$8</f>
        <v>2028</v>
      </c>
      <c r="BB594" s="285" t="str">
        <f t="shared" ca="1" si="108"/>
        <v>8_I590_Secondary_fuel_source_2028</v>
      </c>
      <c r="BC594" s="285" t="s">
        <v>574</v>
      </c>
      <c r="BD594" s="285"/>
      <c r="BE594" s="293" t="str">
        <f t="shared" si="104"/>
        <v>&gt;=0</v>
      </c>
      <c r="BF594" s="293" t="s">
        <v>84</v>
      </c>
      <c r="BG594" s="293" t="s">
        <v>84</v>
      </c>
      <c r="BH594" s="293"/>
      <c r="BI594" s="293"/>
      <c r="BJ594" s="293"/>
      <c r="BK594" s="293"/>
    </row>
    <row r="595" spans="1:63" ht="13.5" hidden="1" thickBot="1">
      <c r="A595" s="130"/>
      <c r="B595" s="193"/>
      <c r="C595" s="255"/>
      <c r="D595" s="761"/>
      <c r="E595" s="571"/>
      <c r="F595" s="571"/>
      <c r="G595" s="571"/>
      <c r="H595" s="571"/>
      <c r="I595" s="571"/>
      <c r="J595" s="571"/>
      <c r="K595" s="571"/>
      <c r="L595" s="571"/>
      <c r="M595" s="571"/>
      <c r="N595" s="571"/>
      <c r="O595" s="571"/>
      <c r="P595" s="571"/>
      <c r="Q595" s="571"/>
      <c r="R595" s="571"/>
      <c r="S595" s="571"/>
      <c r="T595" s="571"/>
      <c r="U595" s="571"/>
      <c r="V595" s="571"/>
      <c r="W595" s="571"/>
      <c r="X595" s="571"/>
      <c r="Y595" s="571"/>
      <c r="Z595" s="571"/>
      <c r="AA595" s="571"/>
      <c r="AB595" s="571"/>
      <c r="AC595" s="571"/>
      <c r="AD595" s="572"/>
      <c r="AE595" s="572"/>
      <c r="AF595" s="572"/>
      <c r="AG595" s="572"/>
      <c r="AH595" s="572"/>
      <c r="AI595" s="572"/>
      <c r="AJ595" s="572"/>
      <c r="AK595" s="572"/>
      <c r="AL595" s="572"/>
      <c r="AM595" s="572"/>
      <c r="AN595" s="581"/>
      <c r="AO595" s="181"/>
      <c r="AP595" s="87" t="s">
        <v>859</v>
      </c>
      <c r="AT595" s="559" t="str">
        <f t="shared" ca="1" si="109"/>
        <v>J</v>
      </c>
      <c r="AU595" s="559">
        <f t="shared" si="110"/>
        <v>590</v>
      </c>
      <c r="AV595" s="285" t="str">
        <f t="shared" ca="1" si="107"/>
        <v>J590</v>
      </c>
      <c r="AW595" s="285">
        <f t="shared" si="105"/>
        <v>8</v>
      </c>
      <c r="AX595" s="285" t="str">
        <f t="shared" ca="1" si="106"/>
        <v>8. Ownership - Operating Costs</v>
      </c>
      <c r="AY595" s="293" t="s">
        <v>1626</v>
      </c>
      <c r="AZ595" s="285" t="s">
        <v>1662</v>
      </c>
      <c r="BA595" s="285">
        <f>$J$8</f>
        <v>2029</v>
      </c>
      <c r="BB595" s="285" t="str">
        <f t="shared" ca="1" si="108"/>
        <v>8_J590_Secondary_fuel_source_2029</v>
      </c>
      <c r="BC595" s="285" t="s">
        <v>574</v>
      </c>
      <c r="BD595" s="285"/>
      <c r="BE595" s="293" t="str">
        <f t="shared" si="104"/>
        <v>&gt;=0</v>
      </c>
      <c r="BF595" s="293" t="s">
        <v>84</v>
      </c>
      <c r="BG595" s="293" t="s">
        <v>84</v>
      </c>
      <c r="BH595" s="293"/>
      <c r="BI595" s="293"/>
      <c r="BJ595" s="293"/>
      <c r="BK595" s="293"/>
    </row>
    <row r="596" spans="1:63" ht="13.5" hidden="1" thickBot="1">
      <c r="A596" s="130"/>
      <c r="B596" s="193"/>
      <c r="C596" s="255"/>
      <c r="D596" s="761"/>
      <c r="E596" s="571"/>
      <c r="F596" s="571"/>
      <c r="G596" s="571"/>
      <c r="H596" s="571"/>
      <c r="I596" s="571"/>
      <c r="J596" s="571"/>
      <c r="K596" s="571"/>
      <c r="L596" s="571"/>
      <c r="M596" s="571"/>
      <c r="N596" s="571"/>
      <c r="O596" s="571"/>
      <c r="P596" s="571"/>
      <c r="Q596" s="571"/>
      <c r="R596" s="571"/>
      <c r="S596" s="571"/>
      <c r="T596" s="571"/>
      <c r="U596" s="571"/>
      <c r="V596" s="571"/>
      <c r="W596" s="571"/>
      <c r="X596" s="571"/>
      <c r="Y596" s="571"/>
      <c r="Z596" s="571"/>
      <c r="AA596" s="571"/>
      <c r="AB596" s="571"/>
      <c r="AC596" s="571"/>
      <c r="AD596" s="572"/>
      <c r="AE596" s="572"/>
      <c r="AF596" s="572"/>
      <c r="AG596" s="572"/>
      <c r="AH596" s="572"/>
      <c r="AI596" s="572"/>
      <c r="AJ596" s="572"/>
      <c r="AK596" s="572"/>
      <c r="AL596" s="572"/>
      <c r="AM596" s="572"/>
      <c r="AN596" s="581"/>
      <c r="AO596" s="181"/>
      <c r="AP596" s="87" t="s">
        <v>859</v>
      </c>
      <c r="AT596" s="559" t="str">
        <f t="shared" ca="1" si="109"/>
        <v>K</v>
      </c>
      <c r="AU596" s="559">
        <f t="shared" si="110"/>
        <v>590</v>
      </c>
      <c r="AV596" s="285" t="str">
        <f t="shared" ca="1" si="107"/>
        <v>K590</v>
      </c>
      <c r="AW596" s="285">
        <f t="shared" si="105"/>
        <v>8</v>
      </c>
      <c r="AX596" s="285" t="str">
        <f t="shared" ca="1" si="106"/>
        <v>8. Ownership - Operating Costs</v>
      </c>
      <c r="AY596" s="293" t="s">
        <v>1626</v>
      </c>
      <c r="AZ596" s="285" t="s">
        <v>1662</v>
      </c>
      <c r="BA596" s="285">
        <f>$K$8</f>
        <v>2030</v>
      </c>
      <c r="BB596" s="285" t="str">
        <f t="shared" ca="1" si="108"/>
        <v>8_K590_Secondary_fuel_source_2030</v>
      </c>
      <c r="BC596" s="285" t="s">
        <v>574</v>
      </c>
      <c r="BD596" s="285"/>
      <c r="BE596" s="293" t="str">
        <f t="shared" si="104"/>
        <v>&gt;=0</v>
      </c>
      <c r="BF596" s="293" t="s">
        <v>84</v>
      </c>
      <c r="BG596" s="293" t="s">
        <v>84</v>
      </c>
      <c r="BH596" s="293"/>
      <c r="BI596" s="293"/>
      <c r="BJ596" s="293"/>
      <c r="BK596" s="293"/>
    </row>
    <row r="597" spans="1:63" ht="13.5" hidden="1" thickBot="1">
      <c r="A597" s="130"/>
      <c r="B597" s="193"/>
      <c r="C597" s="255"/>
      <c r="D597" s="761"/>
      <c r="E597" s="571"/>
      <c r="F597" s="571"/>
      <c r="G597" s="571"/>
      <c r="H597" s="571"/>
      <c r="I597" s="571"/>
      <c r="J597" s="571"/>
      <c r="K597" s="571"/>
      <c r="L597" s="571"/>
      <c r="M597" s="571"/>
      <c r="N597" s="571"/>
      <c r="O597" s="571"/>
      <c r="P597" s="571"/>
      <c r="Q597" s="571"/>
      <c r="R597" s="571"/>
      <c r="S597" s="571"/>
      <c r="T597" s="571"/>
      <c r="U597" s="571"/>
      <c r="V597" s="571"/>
      <c r="W597" s="571"/>
      <c r="X597" s="571"/>
      <c r="Y597" s="571"/>
      <c r="Z597" s="571"/>
      <c r="AA597" s="571"/>
      <c r="AB597" s="571"/>
      <c r="AC597" s="571"/>
      <c r="AD597" s="572"/>
      <c r="AE597" s="572"/>
      <c r="AF597" s="572"/>
      <c r="AG597" s="572"/>
      <c r="AH597" s="572"/>
      <c r="AI597" s="572"/>
      <c r="AJ597" s="572"/>
      <c r="AK597" s="572"/>
      <c r="AL597" s="572"/>
      <c r="AM597" s="572"/>
      <c r="AN597" s="581"/>
      <c r="AO597" s="181"/>
      <c r="AP597" s="87" t="s">
        <v>859</v>
      </c>
      <c r="AT597" s="559" t="str">
        <f t="shared" ca="1" si="109"/>
        <v>L</v>
      </c>
      <c r="AU597" s="559">
        <f t="shared" si="110"/>
        <v>590</v>
      </c>
      <c r="AV597" s="285" t="str">
        <f t="shared" ca="1" si="107"/>
        <v>L590</v>
      </c>
      <c r="AW597" s="285">
        <f t="shared" si="105"/>
        <v>8</v>
      </c>
      <c r="AX597" s="285" t="str">
        <f t="shared" ca="1" si="106"/>
        <v>8. Ownership - Operating Costs</v>
      </c>
      <c r="AY597" s="293" t="s">
        <v>1626</v>
      </c>
      <c r="AZ597" s="285" t="s">
        <v>1662</v>
      </c>
      <c r="BA597" s="285">
        <f>$L$8</f>
        <v>2031</v>
      </c>
      <c r="BB597" s="285" t="str">
        <f t="shared" ca="1" si="108"/>
        <v>8_L590_Secondary_fuel_source_2031</v>
      </c>
      <c r="BC597" s="285" t="s">
        <v>574</v>
      </c>
      <c r="BD597" s="285"/>
      <c r="BE597" s="293" t="str">
        <f t="shared" si="104"/>
        <v>&gt;=0</v>
      </c>
      <c r="BF597" s="293" t="s">
        <v>84</v>
      </c>
      <c r="BG597" s="293" t="s">
        <v>84</v>
      </c>
      <c r="BH597" s="293"/>
      <c r="BI597" s="293"/>
      <c r="BJ597" s="293"/>
      <c r="BK597" s="293"/>
    </row>
    <row r="598" spans="1:63" ht="13.5" hidden="1" thickBot="1">
      <c r="A598" s="130"/>
      <c r="B598" s="193"/>
      <c r="C598" s="255"/>
      <c r="D598" s="761"/>
      <c r="E598" s="571"/>
      <c r="F598" s="571"/>
      <c r="G598" s="571"/>
      <c r="H598" s="571"/>
      <c r="I598" s="571"/>
      <c r="J598" s="571"/>
      <c r="K598" s="571"/>
      <c r="L598" s="571"/>
      <c r="M598" s="571"/>
      <c r="N598" s="571"/>
      <c r="O598" s="571"/>
      <c r="P598" s="571"/>
      <c r="Q598" s="571"/>
      <c r="R598" s="571"/>
      <c r="S598" s="571"/>
      <c r="T598" s="571"/>
      <c r="U598" s="571"/>
      <c r="V598" s="571"/>
      <c r="W598" s="571"/>
      <c r="X598" s="571"/>
      <c r="Y598" s="571"/>
      <c r="Z598" s="571"/>
      <c r="AA598" s="571"/>
      <c r="AB598" s="571"/>
      <c r="AC598" s="571"/>
      <c r="AD598" s="572"/>
      <c r="AE598" s="572"/>
      <c r="AF598" s="572"/>
      <c r="AG598" s="572"/>
      <c r="AH598" s="572"/>
      <c r="AI598" s="572"/>
      <c r="AJ598" s="572"/>
      <c r="AK598" s="572"/>
      <c r="AL598" s="572"/>
      <c r="AM598" s="572"/>
      <c r="AN598" s="581"/>
      <c r="AO598" s="181"/>
      <c r="AP598" s="87" t="s">
        <v>859</v>
      </c>
      <c r="AT598" s="559" t="str">
        <f t="shared" ca="1" si="109"/>
        <v>M</v>
      </c>
      <c r="AU598" s="559">
        <f t="shared" si="110"/>
        <v>590</v>
      </c>
      <c r="AV598" s="285" t="str">
        <f t="shared" ca="1" si="107"/>
        <v>M590</v>
      </c>
      <c r="AW598" s="285">
        <f t="shared" si="105"/>
        <v>8</v>
      </c>
      <c r="AX598" s="285" t="str">
        <f t="shared" ca="1" si="106"/>
        <v>8. Ownership - Operating Costs</v>
      </c>
      <c r="AY598" s="293" t="s">
        <v>1626</v>
      </c>
      <c r="AZ598" s="285" t="s">
        <v>1662</v>
      </c>
      <c r="BA598" s="285">
        <f>$M$8</f>
        <v>2032</v>
      </c>
      <c r="BB598" s="285" t="str">
        <f t="shared" ca="1" si="108"/>
        <v>8_M590_Secondary_fuel_source_2032</v>
      </c>
      <c r="BC598" s="285" t="s">
        <v>574</v>
      </c>
      <c r="BD598" s="285"/>
      <c r="BE598" s="293" t="str">
        <f t="shared" si="104"/>
        <v>&gt;=0</v>
      </c>
      <c r="BF598" s="293" t="s">
        <v>84</v>
      </c>
      <c r="BG598" s="293" t="s">
        <v>84</v>
      </c>
      <c r="BH598" s="293"/>
      <c r="BI598" s="293"/>
      <c r="BJ598" s="293"/>
      <c r="BK598" s="293"/>
    </row>
    <row r="599" spans="1:63" ht="13.5" hidden="1" thickBot="1">
      <c r="A599" s="130"/>
      <c r="B599" s="193"/>
      <c r="C599" s="255"/>
      <c r="D599" s="761"/>
      <c r="E599" s="571"/>
      <c r="F599" s="571"/>
      <c r="G599" s="571"/>
      <c r="H599" s="571"/>
      <c r="I599" s="571"/>
      <c r="J599" s="571"/>
      <c r="K599" s="571"/>
      <c r="L599" s="571"/>
      <c r="M599" s="571"/>
      <c r="N599" s="571"/>
      <c r="O599" s="571"/>
      <c r="P599" s="571"/>
      <c r="Q599" s="571"/>
      <c r="R599" s="571"/>
      <c r="S599" s="571"/>
      <c r="T599" s="571"/>
      <c r="U599" s="571"/>
      <c r="V599" s="571"/>
      <c r="W599" s="571"/>
      <c r="X599" s="571"/>
      <c r="Y599" s="571"/>
      <c r="Z599" s="571"/>
      <c r="AA599" s="571"/>
      <c r="AB599" s="571"/>
      <c r="AC599" s="571"/>
      <c r="AD599" s="572"/>
      <c r="AE599" s="572"/>
      <c r="AF599" s="572"/>
      <c r="AG599" s="572"/>
      <c r="AH599" s="572"/>
      <c r="AI599" s="572"/>
      <c r="AJ599" s="572"/>
      <c r="AK599" s="572"/>
      <c r="AL599" s="572"/>
      <c r="AM599" s="572"/>
      <c r="AN599" s="581"/>
      <c r="AO599" s="181"/>
      <c r="AP599" s="87" t="s">
        <v>859</v>
      </c>
      <c r="AT599" s="559" t="str">
        <f t="shared" ca="1" si="109"/>
        <v>N</v>
      </c>
      <c r="AU599" s="559">
        <f t="shared" si="110"/>
        <v>590</v>
      </c>
      <c r="AV599" s="285" t="str">
        <f t="shared" ca="1" si="107"/>
        <v>N590</v>
      </c>
      <c r="AW599" s="285">
        <f t="shared" si="105"/>
        <v>8</v>
      </c>
      <c r="AX599" s="285" t="str">
        <f t="shared" ca="1" si="106"/>
        <v>8. Ownership - Operating Costs</v>
      </c>
      <c r="AY599" s="293" t="s">
        <v>1626</v>
      </c>
      <c r="AZ599" s="285" t="s">
        <v>1662</v>
      </c>
      <c r="BA599" s="285">
        <f>$N$8</f>
        <v>2033</v>
      </c>
      <c r="BB599" s="285" t="str">
        <f t="shared" ca="1" si="108"/>
        <v>8_N590_Secondary_fuel_source_2033</v>
      </c>
      <c r="BC599" s="285" t="s">
        <v>574</v>
      </c>
      <c r="BD599" s="285"/>
      <c r="BE599" s="293" t="str">
        <f t="shared" si="104"/>
        <v>&gt;=0</v>
      </c>
      <c r="BF599" s="293" t="s">
        <v>84</v>
      </c>
      <c r="BG599" s="293" t="s">
        <v>84</v>
      </c>
      <c r="BH599" s="293"/>
      <c r="BI599" s="293"/>
      <c r="BJ599" s="293"/>
      <c r="BK599" s="293"/>
    </row>
    <row r="600" spans="1:63" ht="13.5" hidden="1" thickBot="1">
      <c r="A600" s="130"/>
      <c r="B600" s="193"/>
      <c r="C600" s="255"/>
      <c r="D600" s="761"/>
      <c r="E600" s="571"/>
      <c r="F600" s="571"/>
      <c r="G600" s="571"/>
      <c r="H600" s="571"/>
      <c r="I600" s="571"/>
      <c r="J600" s="571"/>
      <c r="K600" s="571"/>
      <c r="L600" s="571"/>
      <c r="M600" s="571"/>
      <c r="N600" s="571"/>
      <c r="O600" s="571"/>
      <c r="P600" s="571"/>
      <c r="Q600" s="571"/>
      <c r="R600" s="571"/>
      <c r="S600" s="571"/>
      <c r="T600" s="571"/>
      <c r="U600" s="571"/>
      <c r="V600" s="571"/>
      <c r="W600" s="571"/>
      <c r="X600" s="571"/>
      <c r="Y600" s="571"/>
      <c r="Z600" s="571"/>
      <c r="AA600" s="571"/>
      <c r="AB600" s="571"/>
      <c r="AC600" s="571"/>
      <c r="AD600" s="572"/>
      <c r="AE600" s="572"/>
      <c r="AF600" s="572"/>
      <c r="AG600" s="572"/>
      <c r="AH600" s="572"/>
      <c r="AI600" s="572"/>
      <c r="AJ600" s="572"/>
      <c r="AK600" s="572"/>
      <c r="AL600" s="572"/>
      <c r="AM600" s="572"/>
      <c r="AN600" s="581"/>
      <c r="AO600" s="181"/>
      <c r="AP600" s="87" t="s">
        <v>859</v>
      </c>
      <c r="AT600" s="559" t="str">
        <f t="shared" ca="1" si="109"/>
        <v>O</v>
      </c>
      <c r="AU600" s="559">
        <f t="shared" si="110"/>
        <v>590</v>
      </c>
      <c r="AV600" s="285" t="str">
        <f t="shared" ca="1" si="107"/>
        <v>O590</v>
      </c>
      <c r="AW600" s="285">
        <f t="shared" si="105"/>
        <v>8</v>
      </c>
      <c r="AX600" s="285" t="str">
        <f t="shared" ca="1" si="106"/>
        <v>8. Ownership - Operating Costs</v>
      </c>
      <c r="AY600" s="293" t="s">
        <v>1626</v>
      </c>
      <c r="AZ600" s="285" t="s">
        <v>1662</v>
      </c>
      <c r="BA600" s="285">
        <f>$O$8</f>
        <v>2034</v>
      </c>
      <c r="BB600" s="285" t="str">
        <f t="shared" ca="1" si="108"/>
        <v>8_O590_Secondary_fuel_source_2034</v>
      </c>
      <c r="BC600" s="285" t="s">
        <v>574</v>
      </c>
      <c r="BD600" s="285"/>
      <c r="BE600" s="293" t="str">
        <f t="shared" si="104"/>
        <v>&gt;=0</v>
      </c>
      <c r="BF600" s="293" t="s">
        <v>84</v>
      </c>
      <c r="BG600" s="293" t="s">
        <v>84</v>
      </c>
      <c r="BH600" s="293"/>
      <c r="BI600" s="293"/>
      <c r="BJ600" s="293"/>
      <c r="BK600" s="293"/>
    </row>
    <row r="601" spans="1:63" ht="13.5" hidden="1" thickBot="1">
      <c r="A601" s="130"/>
      <c r="B601" s="193"/>
      <c r="C601" s="255"/>
      <c r="D601" s="761"/>
      <c r="E601" s="571"/>
      <c r="F601" s="571"/>
      <c r="G601" s="571"/>
      <c r="H601" s="571"/>
      <c r="I601" s="571"/>
      <c r="J601" s="571"/>
      <c r="K601" s="571"/>
      <c r="L601" s="571"/>
      <c r="M601" s="571"/>
      <c r="N601" s="571"/>
      <c r="O601" s="571"/>
      <c r="P601" s="571"/>
      <c r="Q601" s="571"/>
      <c r="R601" s="571"/>
      <c r="S601" s="571"/>
      <c r="T601" s="571"/>
      <c r="U601" s="571"/>
      <c r="V601" s="571"/>
      <c r="W601" s="571"/>
      <c r="X601" s="571"/>
      <c r="Y601" s="571"/>
      <c r="Z601" s="571"/>
      <c r="AA601" s="571"/>
      <c r="AB601" s="571"/>
      <c r="AC601" s="571"/>
      <c r="AD601" s="572"/>
      <c r="AE601" s="572"/>
      <c r="AF601" s="572"/>
      <c r="AG601" s="572"/>
      <c r="AH601" s="572"/>
      <c r="AI601" s="572"/>
      <c r="AJ601" s="572"/>
      <c r="AK601" s="572"/>
      <c r="AL601" s="572"/>
      <c r="AM601" s="572"/>
      <c r="AN601" s="581"/>
      <c r="AO601" s="181"/>
      <c r="AP601" s="87" t="s">
        <v>859</v>
      </c>
      <c r="AT601" s="559" t="str">
        <f t="shared" ca="1" si="109"/>
        <v>P</v>
      </c>
      <c r="AU601" s="559">
        <f t="shared" si="110"/>
        <v>590</v>
      </c>
      <c r="AV601" s="285" t="str">
        <f t="shared" ca="1" si="107"/>
        <v>P590</v>
      </c>
      <c r="AW601" s="285">
        <f t="shared" si="105"/>
        <v>8</v>
      </c>
      <c r="AX601" s="285" t="str">
        <f t="shared" ca="1" si="106"/>
        <v>8. Ownership - Operating Costs</v>
      </c>
      <c r="AY601" s="293" t="s">
        <v>1626</v>
      </c>
      <c r="AZ601" s="285" t="s">
        <v>1662</v>
      </c>
      <c r="BA601" s="285">
        <f>$P$8</f>
        <v>2035</v>
      </c>
      <c r="BB601" s="285" t="str">
        <f t="shared" ca="1" si="108"/>
        <v>8_P590_Secondary_fuel_source_2035</v>
      </c>
      <c r="BC601" s="285" t="s">
        <v>574</v>
      </c>
      <c r="BD601" s="285"/>
      <c r="BE601" s="293" t="str">
        <f t="shared" si="104"/>
        <v>&gt;=0</v>
      </c>
      <c r="BF601" s="293" t="s">
        <v>84</v>
      </c>
      <c r="BG601" s="293" t="s">
        <v>84</v>
      </c>
      <c r="BH601" s="293"/>
      <c r="BI601" s="293"/>
      <c r="BJ601" s="293"/>
      <c r="BK601" s="293"/>
    </row>
    <row r="602" spans="1:63" ht="13.5" hidden="1" thickBot="1">
      <c r="A602" s="130"/>
      <c r="B602" s="193"/>
      <c r="C602" s="255"/>
      <c r="D602" s="76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2"/>
      <c r="AE602" s="572"/>
      <c r="AF602" s="572"/>
      <c r="AG602" s="572"/>
      <c r="AH602" s="572"/>
      <c r="AI602" s="572"/>
      <c r="AJ602" s="572"/>
      <c r="AK602" s="572"/>
      <c r="AL602" s="572"/>
      <c r="AM602" s="572"/>
      <c r="AN602" s="581"/>
      <c r="AO602" s="181"/>
      <c r="AP602" s="87" t="s">
        <v>859</v>
      </c>
      <c r="AT602" s="559" t="str">
        <f t="shared" ca="1" si="109"/>
        <v>Q</v>
      </c>
      <c r="AU602" s="559">
        <f t="shared" si="110"/>
        <v>590</v>
      </c>
      <c r="AV602" s="285" t="str">
        <f t="shared" ca="1" si="107"/>
        <v>Q590</v>
      </c>
      <c r="AW602" s="285">
        <f t="shared" si="105"/>
        <v>8</v>
      </c>
      <c r="AX602" s="285" t="str">
        <f t="shared" ca="1" si="106"/>
        <v>8. Ownership - Operating Costs</v>
      </c>
      <c r="AY602" s="293" t="s">
        <v>1626</v>
      </c>
      <c r="AZ602" s="285" t="s">
        <v>1662</v>
      </c>
      <c r="BA602" s="285">
        <f>$Q$8</f>
        <v>2036</v>
      </c>
      <c r="BB602" s="285" t="str">
        <f t="shared" ca="1" si="108"/>
        <v>8_Q590_Secondary_fuel_source_2036</v>
      </c>
      <c r="BC602" s="285" t="s">
        <v>574</v>
      </c>
      <c r="BD602" s="285"/>
      <c r="BE602" s="293" t="str">
        <f t="shared" si="104"/>
        <v>&gt;=0</v>
      </c>
      <c r="BF602" s="293" t="s">
        <v>84</v>
      </c>
      <c r="BG602" s="293" t="s">
        <v>84</v>
      </c>
      <c r="BH602" s="293"/>
      <c r="BI602" s="293"/>
      <c r="BJ602" s="293"/>
      <c r="BK602" s="293"/>
    </row>
    <row r="603" spans="1:63" ht="13.5" hidden="1" thickBot="1">
      <c r="A603" s="130"/>
      <c r="B603" s="193"/>
      <c r="C603" s="255"/>
      <c r="D603" s="761"/>
      <c r="E603" s="571"/>
      <c r="F603" s="571"/>
      <c r="G603" s="571"/>
      <c r="H603" s="571"/>
      <c r="I603" s="571"/>
      <c r="J603" s="571"/>
      <c r="K603" s="571"/>
      <c r="L603" s="571"/>
      <c r="M603" s="571"/>
      <c r="N603" s="571"/>
      <c r="O603" s="571"/>
      <c r="P603" s="571"/>
      <c r="Q603" s="571"/>
      <c r="R603" s="571"/>
      <c r="S603" s="571"/>
      <c r="T603" s="571"/>
      <c r="U603" s="571"/>
      <c r="V603" s="571"/>
      <c r="W603" s="571"/>
      <c r="X603" s="571"/>
      <c r="Y603" s="571"/>
      <c r="Z603" s="571"/>
      <c r="AA603" s="571"/>
      <c r="AB603" s="571"/>
      <c r="AC603" s="571"/>
      <c r="AD603" s="572"/>
      <c r="AE603" s="572"/>
      <c r="AF603" s="572"/>
      <c r="AG603" s="572"/>
      <c r="AH603" s="572"/>
      <c r="AI603" s="572"/>
      <c r="AJ603" s="572"/>
      <c r="AK603" s="572"/>
      <c r="AL603" s="572"/>
      <c r="AM603" s="572"/>
      <c r="AN603" s="581"/>
      <c r="AO603" s="181"/>
      <c r="AP603" s="87" t="s">
        <v>859</v>
      </c>
      <c r="AT603" s="559" t="str">
        <f t="shared" ca="1" si="109"/>
        <v>R</v>
      </c>
      <c r="AU603" s="559">
        <f t="shared" si="110"/>
        <v>590</v>
      </c>
      <c r="AV603" s="285" t="str">
        <f t="shared" ca="1" si="107"/>
        <v>R590</v>
      </c>
      <c r="AW603" s="285">
        <f t="shared" si="105"/>
        <v>8</v>
      </c>
      <c r="AX603" s="285" t="str">
        <f t="shared" ca="1" si="106"/>
        <v>8. Ownership - Operating Costs</v>
      </c>
      <c r="AY603" s="293" t="s">
        <v>1626</v>
      </c>
      <c r="AZ603" s="285" t="s">
        <v>1662</v>
      </c>
      <c r="BA603" s="285">
        <f>$R$8</f>
        <v>2037</v>
      </c>
      <c r="BB603" s="285" t="str">
        <f t="shared" ca="1" si="108"/>
        <v>8_R590_Secondary_fuel_source_2037</v>
      </c>
      <c r="BC603" s="285" t="s">
        <v>574</v>
      </c>
      <c r="BD603" s="285"/>
      <c r="BE603" s="293" t="str">
        <f t="shared" si="104"/>
        <v>&gt;=0</v>
      </c>
      <c r="BF603" s="293" t="s">
        <v>84</v>
      </c>
      <c r="BG603" s="293" t="s">
        <v>84</v>
      </c>
      <c r="BH603" s="293"/>
      <c r="BI603" s="293"/>
      <c r="BJ603" s="293"/>
      <c r="BK603" s="293"/>
    </row>
    <row r="604" spans="1:63" ht="13.5" hidden="1" thickBot="1">
      <c r="A604" s="130"/>
      <c r="B604" s="193"/>
      <c r="C604" s="255"/>
      <c r="D604" s="761"/>
      <c r="E604" s="571"/>
      <c r="F604" s="571"/>
      <c r="G604" s="571"/>
      <c r="H604" s="571"/>
      <c r="I604" s="571"/>
      <c r="J604" s="571"/>
      <c r="K604" s="571"/>
      <c r="L604" s="571"/>
      <c r="M604" s="571"/>
      <c r="N604" s="571"/>
      <c r="O604" s="571"/>
      <c r="P604" s="571"/>
      <c r="Q604" s="571"/>
      <c r="R604" s="571"/>
      <c r="S604" s="571"/>
      <c r="T604" s="571"/>
      <c r="U604" s="571"/>
      <c r="V604" s="571"/>
      <c r="W604" s="571"/>
      <c r="X604" s="571"/>
      <c r="Y604" s="571"/>
      <c r="Z604" s="571"/>
      <c r="AA604" s="571"/>
      <c r="AB604" s="571"/>
      <c r="AC604" s="571"/>
      <c r="AD604" s="572"/>
      <c r="AE604" s="572"/>
      <c r="AF604" s="572"/>
      <c r="AG604" s="572"/>
      <c r="AH604" s="572"/>
      <c r="AI604" s="572"/>
      <c r="AJ604" s="572"/>
      <c r="AK604" s="572"/>
      <c r="AL604" s="572"/>
      <c r="AM604" s="572"/>
      <c r="AN604" s="581"/>
      <c r="AO604" s="181"/>
      <c r="AP604" s="87" t="s">
        <v>859</v>
      </c>
      <c r="AT604" s="559" t="str">
        <f t="shared" ca="1" si="109"/>
        <v>S</v>
      </c>
      <c r="AU604" s="559">
        <f t="shared" si="110"/>
        <v>590</v>
      </c>
      <c r="AV604" s="285" t="str">
        <f t="shared" ca="1" si="107"/>
        <v>S590</v>
      </c>
      <c r="AW604" s="285">
        <f t="shared" si="105"/>
        <v>8</v>
      </c>
      <c r="AX604" s="285" t="str">
        <f t="shared" ca="1" si="106"/>
        <v>8. Ownership - Operating Costs</v>
      </c>
      <c r="AY604" s="293" t="s">
        <v>1626</v>
      </c>
      <c r="AZ604" s="285" t="s">
        <v>1662</v>
      </c>
      <c r="BA604" s="285">
        <f>$S$8</f>
        <v>2038</v>
      </c>
      <c r="BB604" s="285" t="str">
        <f t="shared" ca="1" si="108"/>
        <v>8_S590_Secondary_fuel_source_2038</v>
      </c>
      <c r="BC604" s="285" t="s">
        <v>574</v>
      </c>
      <c r="BD604" s="285"/>
      <c r="BE604" s="293" t="str">
        <f t="shared" si="104"/>
        <v>&gt;=0</v>
      </c>
      <c r="BF604" s="293" t="s">
        <v>84</v>
      </c>
      <c r="BG604" s="293" t="s">
        <v>84</v>
      </c>
      <c r="BH604" s="293"/>
      <c r="BI604" s="293"/>
      <c r="BJ604" s="293"/>
      <c r="BK604" s="293"/>
    </row>
    <row r="605" spans="1:63" ht="13.5" hidden="1" thickBot="1">
      <c r="A605" s="130"/>
      <c r="B605" s="193"/>
      <c r="C605" s="255"/>
      <c r="D605" s="761"/>
      <c r="E605" s="571"/>
      <c r="F605" s="571"/>
      <c r="G605" s="571"/>
      <c r="H605" s="571"/>
      <c r="I605" s="571"/>
      <c r="J605" s="571"/>
      <c r="K605" s="571"/>
      <c r="L605" s="571"/>
      <c r="M605" s="571"/>
      <c r="N605" s="571"/>
      <c r="O605" s="571"/>
      <c r="P605" s="571"/>
      <c r="Q605" s="571"/>
      <c r="R605" s="571"/>
      <c r="S605" s="571"/>
      <c r="T605" s="571"/>
      <c r="U605" s="571"/>
      <c r="V605" s="571"/>
      <c r="W605" s="571"/>
      <c r="X605" s="571"/>
      <c r="Y605" s="571"/>
      <c r="Z605" s="571"/>
      <c r="AA605" s="571"/>
      <c r="AB605" s="571"/>
      <c r="AC605" s="571"/>
      <c r="AD605" s="572"/>
      <c r="AE605" s="572"/>
      <c r="AF605" s="572"/>
      <c r="AG605" s="572"/>
      <c r="AH605" s="572"/>
      <c r="AI605" s="572"/>
      <c r="AJ605" s="572"/>
      <c r="AK605" s="572"/>
      <c r="AL605" s="572"/>
      <c r="AM605" s="572"/>
      <c r="AN605" s="581"/>
      <c r="AO605" s="181"/>
      <c r="AP605" s="87" t="s">
        <v>859</v>
      </c>
      <c r="AT605" s="559" t="str">
        <f t="shared" ca="1" si="109"/>
        <v>T</v>
      </c>
      <c r="AU605" s="559">
        <f t="shared" si="110"/>
        <v>590</v>
      </c>
      <c r="AV605" s="285" t="str">
        <f t="shared" ca="1" si="107"/>
        <v>T590</v>
      </c>
      <c r="AW605" s="285">
        <f t="shared" si="105"/>
        <v>8</v>
      </c>
      <c r="AX605" s="285" t="str">
        <f t="shared" ca="1" si="106"/>
        <v>8. Ownership - Operating Costs</v>
      </c>
      <c r="AY605" s="293" t="s">
        <v>1626</v>
      </c>
      <c r="AZ605" s="285" t="s">
        <v>1662</v>
      </c>
      <c r="BA605" s="285">
        <f>$T$8</f>
        <v>2039</v>
      </c>
      <c r="BB605" s="285" t="str">
        <f t="shared" ca="1" si="108"/>
        <v>8_T590_Secondary_fuel_source_2039</v>
      </c>
      <c r="BC605" s="285" t="s">
        <v>574</v>
      </c>
      <c r="BD605" s="285"/>
      <c r="BE605" s="293" t="str">
        <f t="shared" si="104"/>
        <v>&gt;=0</v>
      </c>
      <c r="BF605" s="293" t="s">
        <v>84</v>
      </c>
      <c r="BG605" s="293" t="s">
        <v>84</v>
      </c>
      <c r="BH605" s="293"/>
      <c r="BI605" s="293"/>
      <c r="BJ605" s="293"/>
      <c r="BK605" s="293"/>
    </row>
    <row r="606" spans="1:63" ht="13.5" hidden="1" thickBot="1">
      <c r="A606" s="130"/>
      <c r="B606" s="193"/>
      <c r="C606" s="255"/>
      <c r="D606" s="761"/>
      <c r="E606" s="571"/>
      <c r="F606" s="571"/>
      <c r="G606" s="571"/>
      <c r="H606" s="571"/>
      <c r="I606" s="571"/>
      <c r="J606" s="571"/>
      <c r="K606" s="571"/>
      <c r="L606" s="571"/>
      <c r="M606" s="571"/>
      <c r="N606" s="571"/>
      <c r="O606" s="571"/>
      <c r="P606" s="571"/>
      <c r="Q606" s="571"/>
      <c r="R606" s="571"/>
      <c r="S606" s="571"/>
      <c r="T606" s="571"/>
      <c r="U606" s="571"/>
      <c r="V606" s="571"/>
      <c r="W606" s="571"/>
      <c r="X606" s="571"/>
      <c r="Y606" s="571"/>
      <c r="Z606" s="571"/>
      <c r="AA606" s="571"/>
      <c r="AB606" s="571"/>
      <c r="AC606" s="571"/>
      <c r="AD606" s="572"/>
      <c r="AE606" s="572"/>
      <c r="AF606" s="572"/>
      <c r="AG606" s="572"/>
      <c r="AH606" s="572"/>
      <c r="AI606" s="572"/>
      <c r="AJ606" s="572"/>
      <c r="AK606" s="572"/>
      <c r="AL606" s="572"/>
      <c r="AM606" s="572"/>
      <c r="AN606" s="581"/>
      <c r="AO606" s="181"/>
      <c r="AP606" s="87" t="s">
        <v>859</v>
      </c>
      <c r="AT606" s="559" t="str">
        <f t="shared" ca="1" si="109"/>
        <v>U</v>
      </c>
      <c r="AU606" s="559">
        <f t="shared" si="110"/>
        <v>590</v>
      </c>
      <c r="AV606" s="285" t="str">
        <f t="shared" ca="1" si="107"/>
        <v>U590</v>
      </c>
      <c r="AW606" s="285">
        <f t="shared" si="105"/>
        <v>8</v>
      </c>
      <c r="AX606" s="285" t="str">
        <f t="shared" ca="1" si="106"/>
        <v>8. Ownership - Operating Costs</v>
      </c>
      <c r="AY606" s="293" t="s">
        <v>1626</v>
      </c>
      <c r="AZ606" s="285" t="s">
        <v>1662</v>
      </c>
      <c r="BA606" s="285">
        <f>$U$8</f>
        <v>2040</v>
      </c>
      <c r="BB606" s="285" t="str">
        <f t="shared" ca="1" si="108"/>
        <v>8_U590_Secondary_fuel_source_2040</v>
      </c>
      <c r="BC606" s="285" t="s">
        <v>574</v>
      </c>
      <c r="BD606" s="285"/>
      <c r="BE606" s="293" t="str">
        <f t="shared" si="104"/>
        <v>&gt;=0</v>
      </c>
      <c r="BF606" s="293" t="s">
        <v>84</v>
      </c>
      <c r="BG606" s="293" t="s">
        <v>84</v>
      </c>
      <c r="BH606" s="293"/>
      <c r="BI606" s="293"/>
      <c r="BJ606" s="293"/>
      <c r="BK606" s="293"/>
    </row>
    <row r="607" spans="1:63" ht="13.5" hidden="1" thickBot="1">
      <c r="A607" s="130"/>
      <c r="B607" s="193"/>
      <c r="C607" s="255"/>
      <c r="D607" s="761"/>
      <c r="E607" s="571"/>
      <c r="F607" s="571"/>
      <c r="G607" s="571"/>
      <c r="H607" s="571"/>
      <c r="I607" s="571"/>
      <c r="J607" s="571"/>
      <c r="K607" s="571"/>
      <c r="L607" s="571"/>
      <c r="M607" s="571"/>
      <c r="N607" s="571"/>
      <c r="O607" s="571"/>
      <c r="P607" s="571"/>
      <c r="Q607" s="571"/>
      <c r="R607" s="571"/>
      <c r="S607" s="571"/>
      <c r="T607" s="571"/>
      <c r="U607" s="571"/>
      <c r="V607" s="571"/>
      <c r="W607" s="571"/>
      <c r="X607" s="571"/>
      <c r="Y607" s="571"/>
      <c r="Z607" s="571"/>
      <c r="AA607" s="571"/>
      <c r="AB607" s="571"/>
      <c r="AC607" s="571"/>
      <c r="AD607" s="572"/>
      <c r="AE607" s="572"/>
      <c r="AF607" s="572"/>
      <c r="AG607" s="572"/>
      <c r="AH607" s="572"/>
      <c r="AI607" s="572"/>
      <c r="AJ607" s="572"/>
      <c r="AK607" s="572"/>
      <c r="AL607" s="572"/>
      <c r="AM607" s="572"/>
      <c r="AN607" s="581"/>
      <c r="AO607" s="181"/>
      <c r="AP607" s="87" t="s">
        <v>859</v>
      </c>
      <c r="AT607" s="559" t="str">
        <f t="shared" ca="1" si="109"/>
        <v>V</v>
      </c>
      <c r="AU607" s="559">
        <f t="shared" si="110"/>
        <v>590</v>
      </c>
      <c r="AV607" s="285" t="str">
        <f t="shared" ca="1" si="107"/>
        <v>V590</v>
      </c>
      <c r="AW607" s="285">
        <f t="shared" si="105"/>
        <v>8</v>
      </c>
      <c r="AX607" s="285" t="str">
        <f t="shared" ca="1" si="106"/>
        <v>8. Ownership - Operating Costs</v>
      </c>
      <c r="AY607" s="293" t="s">
        <v>1626</v>
      </c>
      <c r="AZ607" s="285" t="s">
        <v>1662</v>
      </c>
      <c r="BA607" s="285">
        <f>$V$8</f>
        <v>2041</v>
      </c>
      <c r="BB607" s="285" t="str">
        <f t="shared" ca="1" si="108"/>
        <v>8_V590_Secondary_fuel_source_2041</v>
      </c>
      <c r="BC607" s="285" t="s">
        <v>574</v>
      </c>
      <c r="BD607" s="285"/>
      <c r="BE607" s="293" t="str">
        <f t="shared" si="104"/>
        <v>&gt;=0</v>
      </c>
      <c r="BF607" s="293" t="s">
        <v>84</v>
      </c>
      <c r="BG607" s="293" t="s">
        <v>84</v>
      </c>
      <c r="BH607" s="293"/>
      <c r="BI607" s="293"/>
      <c r="BJ607" s="293"/>
      <c r="BK607" s="293"/>
    </row>
    <row r="608" spans="1:63" ht="13.5" hidden="1" thickBot="1">
      <c r="A608" s="130"/>
      <c r="B608" s="193"/>
      <c r="C608" s="255"/>
      <c r="D608" s="761"/>
      <c r="E608" s="571"/>
      <c r="F608" s="571"/>
      <c r="G608" s="571"/>
      <c r="H608" s="571"/>
      <c r="I608" s="571"/>
      <c r="J608" s="571"/>
      <c r="K608" s="571"/>
      <c r="L608" s="571"/>
      <c r="M608" s="571"/>
      <c r="N608" s="571"/>
      <c r="O608" s="571"/>
      <c r="P608" s="571"/>
      <c r="Q608" s="571"/>
      <c r="R608" s="571"/>
      <c r="S608" s="571"/>
      <c r="T608" s="571"/>
      <c r="U608" s="571"/>
      <c r="V608" s="571"/>
      <c r="W608" s="571"/>
      <c r="X608" s="571"/>
      <c r="Y608" s="571"/>
      <c r="Z608" s="571"/>
      <c r="AA608" s="571"/>
      <c r="AB608" s="571"/>
      <c r="AC608" s="571"/>
      <c r="AD608" s="572"/>
      <c r="AE608" s="572"/>
      <c r="AF608" s="572"/>
      <c r="AG608" s="572"/>
      <c r="AH608" s="572"/>
      <c r="AI608" s="572"/>
      <c r="AJ608" s="572"/>
      <c r="AK608" s="572"/>
      <c r="AL608" s="572"/>
      <c r="AM608" s="572"/>
      <c r="AN608" s="581"/>
      <c r="AO608" s="181"/>
      <c r="AP608" s="87" t="s">
        <v>859</v>
      </c>
      <c r="AT608" s="559" t="str">
        <f t="shared" ca="1" si="109"/>
        <v>W</v>
      </c>
      <c r="AU608" s="559">
        <f t="shared" si="110"/>
        <v>590</v>
      </c>
      <c r="AV608" s="285" t="str">
        <f t="shared" ca="1" si="107"/>
        <v>W590</v>
      </c>
      <c r="AW608" s="285">
        <f t="shared" si="105"/>
        <v>8</v>
      </c>
      <c r="AX608" s="285" t="str">
        <f t="shared" ca="1" si="106"/>
        <v>8. Ownership - Operating Costs</v>
      </c>
      <c r="AY608" s="293" t="s">
        <v>1626</v>
      </c>
      <c r="AZ608" s="285" t="s">
        <v>1662</v>
      </c>
      <c r="BA608" s="285">
        <f>$W$8</f>
        <v>2042</v>
      </c>
      <c r="BB608" s="285" t="str">
        <f t="shared" ca="1" si="108"/>
        <v>8_W590_Secondary_fuel_source_2042</v>
      </c>
      <c r="BC608" s="285" t="s">
        <v>574</v>
      </c>
      <c r="BD608" s="285"/>
      <c r="BE608" s="293" t="str">
        <f t="shared" si="104"/>
        <v>&gt;=0</v>
      </c>
      <c r="BF608" s="293" t="s">
        <v>84</v>
      </c>
      <c r="BG608" s="293" t="s">
        <v>84</v>
      </c>
      <c r="BH608" s="293"/>
      <c r="BI608" s="293"/>
      <c r="BJ608" s="293"/>
      <c r="BK608" s="293"/>
    </row>
    <row r="609" spans="1:63" ht="13.5" hidden="1" thickBot="1">
      <c r="A609" s="130"/>
      <c r="B609" s="193"/>
      <c r="C609" s="255"/>
      <c r="D609" s="761"/>
      <c r="E609" s="571"/>
      <c r="F609" s="571"/>
      <c r="G609" s="571"/>
      <c r="H609" s="571"/>
      <c r="I609" s="571"/>
      <c r="J609" s="571"/>
      <c r="K609" s="571"/>
      <c r="L609" s="571"/>
      <c r="M609" s="571"/>
      <c r="N609" s="571"/>
      <c r="O609" s="571"/>
      <c r="P609" s="571"/>
      <c r="Q609" s="571"/>
      <c r="R609" s="571"/>
      <c r="S609" s="571"/>
      <c r="T609" s="571"/>
      <c r="U609" s="571"/>
      <c r="V609" s="571"/>
      <c r="W609" s="571"/>
      <c r="X609" s="571"/>
      <c r="Y609" s="571"/>
      <c r="Z609" s="571"/>
      <c r="AA609" s="571"/>
      <c r="AB609" s="571"/>
      <c r="AC609" s="571"/>
      <c r="AD609" s="572"/>
      <c r="AE609" s="572"/>
      <c r="AF609" s="572"/>
      <c r="AG609" s="572"/>
      <c r="AH609" s="572"/>
      <c r="AI609" s="572"/>
      <c r="AJ609" s="572"/>
      <c r="AK609" s="572"/>
      <c r="AL609" s="572"/>
      <c r="AM609" s="572"/>
      <c r="AN609" s="581"/>
      <c r="AO609" s="181"/>
      <c r="AP609" s="87" t="s">
        <v>859</v>
      </c>
      <c r="AT609" s="559" t="str">
        <f t="shared" ca="1" si="109"/>
        <v>X</v>
      </c>
      <c r="AU609" s="559">
        <f t="shared" si="110"/>
        <v>590</v>
      </c>
      <c r="AV609" s="285" t="str">
        <f t="shared" ca="1" si="107"/>
        <v>X590</v>
      </c>
      <c r="AW609" s="285">
        <f t="shared" si="105"/>
        <v>8</v>
      </c>
      <c r="AX609" s="285" t="str">
        <f t="shared" ca="1" si="106"/>
        <v>8. Ownership - Operating Costs</v>
      </c>
      <c r="AY609" s="293" t="s">
        <v>1626</v>
      </c>
      <c r="AZ609" s="285" t="s">
        <v>1662</v>
      </c>
      <c r="BA609" s="285">
        <f>$X$8</f>
        <v>2043</v>
      </c>
      <c r="BB609" s="285" t="str">
        <f t="shared" ca="1" si="108"/>
        <v>8_X590_Secondary_fuel_source_2043</v>
      </c>
      <c r="BC609" s="285" t="s">
        <v>574</v>
      </c>
      <c r="BD609" s="285"/>
      <c r="BE609" s="293" t="str">
        <f t="shared" si="104"/>
        <v>&gt;=0</v>
      </c>
      <c r="BF609" s="293" t="s">
        <v>84</v>
      </c>
      <c r="BG609" s="293" t="s">
        <v>84</v>
      </c>
      <c r="BH609" s="293"/>
      <c r="BI609" s="293"/>
      <c r="BJ609" s="293"/>
      <c r="BK609" s="293"/>
    </row>
    <row r="610" spans="1:63" ht="13.5" hidden="1" thickBot="1">
      <c r="A610" s="130"/>
      <c r="B610" s="193"/>
      <c r="C610" s="255"/>
      <c r="D610" s="761"/>
      <c r="E610" s="571"/>
      <c r="F610" s="571"/>
      <c r="G610" s="571"/>
      <c r="H610" s="571"/>
      <c r="I610" s="571"/>
      <c r="J610" s="571"/>
      <c r="K610" s="571"/>
      <c r="L610" s="571"/>
      <c r="M610" s="571"/>
      <c r="N610" s="571"/>
      <c r="O610" s="571"/>
      <c r="P610" s="571"/>
      <c r="Q610" s="571"/>
      <c r="R610" s="571"/>
      <c r="S610" s="571"/>
      <c r="T610" s="571"/>
      <c r="U610" s="571"/>
      <c r="V610" s="571"/>
      <c r="W610" s="571"/>
      <c r="X610" s="571"/>
      <c r="Y610" s="571"/>
      <c r="Z610" s="571"/>
      <c r="AA610" s="571"/>
      <c r="AB610" s="571"/>
      <c r="AC610" s="571"/>
      <c r="AD610" s="572"/>
      <c r="AE610" s="572"/>
      <c r="AF610" s="572"/>
      <c r="AG610" s="572"/>
      <c r="AH610" s="572"/>
      <c r="AI610" s="572"/>
      <c r="AJ610" s="572"/>
      <c r="AK610" s="572"/>
      <c r="AL610" s="572"/>
      <c r="AM610" s="572"/>
      <c r="AN610" s="581"/>
      <c r="AO610" s="181"/>
      <c r="AP610" s="87" t="s">
        <v>859</v>
      </c>
      <c r="AT610" s="559" t="str">
        <f t="shared" ca="1" si="109"/>
        <v>Y</v>
      </c>
      <c r="AU610" s="559">
        <f t="shared" si="110"/>
        <v>590</v>
      </c>
      <c r="AV610" s="285" t="str">
        <f t="shared" ca="1" si="107"/>
        <v>Y590</v>
      </c>
      <c r="AW610" s="285">
        <f t="shared" si="105"/>
        <v>8</v>
      </c>
      <c r="AX610" s="285" t="str">
        <f t="shared" ca="1" si="106"/>
        <v>8. Ownership - Operating Costs</v>
      </c>
      <c r="AY610" s="293" t="s">
        <v>1626</v>
      </c>
      <c r="AZ610" s="285" t="s">
        <v>1662</v>
      </c>
      <c r="BA610" s="285">
        <f>$Y$8</f>
        <v>2044</v>
      </c>
      <c r="BB610" s="285" t="str">
        <f t="shared" ca="1" si="108"/>
        <v>8_Y590_Secondary_fuel_source_2044</v>
      </c>
      <c r="BC610" s="285" t="s">
        <v>574</v>
      </c>
      <c r="BD610" s="285"/>
      <c r="BE610" s="293" t="str">
        <f t="shared" si="104"/>
        <v>&gt;=0</v>
      </c>
      <c r="BF610" s="293" t="s">
        <v>84</v>
      </c>
      <c r="BG610" s="293" t="s">
        <v>84</v>
      </c>
      <c r="BH610" s="293"/>
      <c r="BI610" s="293"/>
      <c r="BJ610" s="293"/>
      <c r="BK610" s="293"/>
    </row>
    <row r="611" spans="1:63" ht="13.5" hidden="1" thickBot="1">
      <c r="A611" s="130"/>
      <c r="B611" s="193"/>
      <c r="C611" s="255"/>
      <c r="D611" s="761"/>
      <c r="E611" s="571"/>
      <c r="F611" s="571"/>
      <c r="G611" s="571"/>
      <c r="H611" s="571"/>
      <c r="I611" s="571"/>
      <c r="J611" s="571"/>
      <c r="K611" s="571"/>
      <c r="L611" s="571"/>
      <c r="M611" s="571"/>
      <c r="N611" s="571"/>
      <c r="O611" s="571"/>
      <c r="P611" s="571"/>
      <c r="Q611" s="571"/>
      <c r="R611" s="571"/>
      <c r="S611" s="571"/>
      <c r="T611" s="571"/>
      <c r="U611" s="571"/>
      <c r="V611" s="571"/>
      <c r="W611" s="571"/>
      <c r="X611" s="571"/>
      <c r="Y611" s="571"/>
      <c r="Z611" s="571"/>
      <c r="AA611" s="571"/>
      <c r="AB611" s="571"/>
      <c r="AC611" s="571"/>
      <c r="AD611" s="572"/>
      <c r="AE611" s="572"/>
      <c r="AF611" s="572"/>
      <c r="AG611" s="572"/>
      <c r="AH611" s="572"/>
      <c r="AI611" s="572"/>
      <c r="AJ611" s="572"/>
      <c r="AK611" s="572"/>
      <c r="AL611" s="572"/>
      <c r="AM611" s="572"/>
      <c r="AN611" s="581"/>
      <c r="AO611" s="181"/>
      <c r="AP611" s="87" t="s">
        <v>859</v>
      </c>
      <c r="AT611" s="559" t="str">
        <f t="shared" ca="1" si="109"/>
        <v>Z</v>
      </c>
      <c r="AU611" s="559">
        <f t="shared" si="110"/>
        <v>590</v>
      </c>
      <c r="AV611" s="285" t="str">
        <f t="shared" ca="1" si="107"/>
        <v>Z590</v>
      </c>
      <c r="AW611" s="285">
        <f t="shared" si="105"/>
        <v>8</v>
      </c>
      <c r="AX611" s="285" t="str">
        <f t="shared" ca="1" si="106"/>
        <v>8. Ownership - Operating Costs</v>
      </c>
      <c r="AY611" s="293" t="s">
        <v>1626</v>
      </c>
      <c r="AZ611" s="285" t="s">
        <v>1662</v>
      </c>
      <c r="BA611" s="285">
        <f>$Z$8</f>
        <v>2045</v>
      </c>
      <c r="BB611" s="285" t="str">
        <f t="shared" ca="1" si="108"/>
        <v>8_Z590_Secondary_fuel_source_2045</v>
      </c>
      <c r="BC611" s="285" t="s">
        <v>574</v>
      </c>
      <c r="BD611" s="285"/>
      <c r="BE611" s="293" t="str">
        <f t="shared" si="104"/>
        <v>&gt;=0</v>
      </c>
      <c r="BF611" s="293" t="s">
        <v>84</v>
      </c>
      <c r="BG611" s="293" t="s">
        <v>84</v>
      </c>
      <c r="BH611" s="293"/>
      <c r="BI611" s="293"/>
      <c r="BJ611" s="293"/>
      <c r="BK611" s="293"/>
    </row>
    <row r="612" spans="1:63" ht="13.5" hidden="1" thickBot="1">
      <c r="A612" s="130"/>
      <c r="B612" s="193"/>
      <c r="C612" s="255"/>
      <c r="D612" s="761"/>
      <c r="E612" s="571"/>
      <c r="F612" s="571"/>
      <c r="G612" s="571"/>
      <c r="H612" s="571"/>
      <c r="I612" s="571"/>
      <c r="J612" s="571"/>
      <c r="K612" s="571"/>
      <c r="L612" s="571"/>
      <c r="M612" s="571"/>
      <c r="N612" s="571"/>
      <c r="O612" s="571"/>
      <c r="P612" s="571"/>
      <c r="Q612" s="571"/>
      <c r="R612" s="571"/>
      <c r="S612" s="571"/>
      <c r="T612" s="571"/>
      <c r="U612" s="571"/>
      <c r="V612" s="571"/>
      <c r="W612" s="571"/>
      <c r="X612" s="571"/>
      <c r="Y612" s="571"/>
      <c r="Z612" s="571"/>
      <c r="AA612" s="571"/>
      <c r="AB612" s="571"/>
      <c r="AC612" s="571"/>
      <c r="AD612" s="572"/>
      <c r="AE612" s="572"/>
      <c r="AF612" s="572"/>
      <c r="AG612" s="572"/>
      <c r="AH612" s="572"/>
      <c r="AI612" s="572"/>
      <c r="AJ612" s="572"/>
      <c r="AK612" s="572"/>
      <c r="AL612" s="572"/>
      <c r="AM612" s="572"/>
      <c r="AN612" s="581"/>
      <c r="AO612" s="181"/>
      <c r="AP612" s="87" t="s">
        <v>859</v>
      </c>
      <c r="AT612" s="559" t="str">
        <f t="shared" ca="1" si="109"/>
        <v>AA</v>
      </c>
      <c r="AU612" s="559">
        <f t="shared" si="110"/>
        <v>590</v>
      </c>
      <c r="AV612" s="285" t="str">
        <f t="shared" ca="1" si="107"/>
        <v>AA590</v>
      </c>
      <c r="AW612" s="285">
        <f t="shared" si="105"/>
        <v>8</v>
      </c>
      <c r="AX612" s="285" t="str">
        <f t="shared" ca="1" si="106"/>
        <v>8. Ownership - Operating Costs</v>
      </c>
      <c r="AY612" s="293" t="s">
        <v>1626</v>
      </c>
      <c r="AZ612" s="285" t="s">
        <v>1662</v>
      </c>
      <c r="BA612" s="285">
        <f>$AA$8</f>
        <v>2046</v>
      </c>
      <c r="BB612" s="285" t="str">
        <f t="shared" ca="1" si="108"/>
        <v>8_AA590_Secondary_fuel_source_2046</v>
      </c>
      <c r="BC612" s="285" t="s">
        <v>574</v>
      </c>
      <c r="BD612" s="285"/>
      <c r="BE612" s="293" t="str">
        <f t="shared" si="104"/>
        <v>&gt;=0</v>
      </c>
      <c r="BF612" s="293" t="s">
        <v>84</v>
      </c>
      <c r="BG612" s="293" t="s">
        <v>84</v>
      </c>
      <c r="BH612" s="293"/>
      <c r="BI612" s="293"/>
      <c r="BJ612" s="293"/>
      <c r="BK612" s="293"/>
    </row>
    <row r="613" spans="1:63" ht="13.5" hidden="1" thickBot="1">
      <c r="A613" s="130"/>
      <c r="B613" s="193"/>
      <c r="C613" s="255"/>
      <c r="D613" s="761"/>
      <c r="E613" s="571"/>
      <c r="F613" s="571"/>
      <c r="G613" s="571"/>
      <c r="H613" s="571"/>
      <c r="I613" s="571"/>
      <c r="J613" s="571"/>
      <c r="K613" s="571"/>
      <c r="L613" s="571"/>
      <c r="M613" s="571"/>
      <c r="N613" s="571"/>
      <c r="O613" s="571"/>
      <c r="P613" s="571"/>
      <c r="Q613" s="571"/>
      <c r="R613" s="571"/>
      <c r="S613" s="571"/>
      <c r="T613" s="571"/>
      <c r="U613" s="571"/>
      <c r="V613" s="571"/>
      <c r="W613" s="571"/>
      <c r="X613" s="571"/>
      <c r="Y613" s="571"/>
      <c r="Z613" s="571"/>
      <c r="AA613" s="571"/>
      <c r="AB613" s="571"/>
      <c r="AC613" s="571"/>
      <c r="AD613" s="572"/>
      <c r="AE613" s="572"/>
      <c r="AF613" s="572"/>
      <c r="AG613" s="572"/>
      <c r="AH613" s="572"/>
      <c r="AI613" s="572"/>
      <c r="AJ613" s="572"/>
      <c r="AK613" s="572"/>
      <c r="AL613" s="572"/>
      <c r="AM613" s="572"/>
      <c r="AN613" s="581"/>
      <c r="AO613" s="181"/>
      <c r="AP613" s="87" t="s">
        <v>859</v>
      </c>
      <c r="AT613" s="559" t="str">
        <f t="shared" ca="1" si="109"/>
        <v>AB</v>
      </c>
      <c r="AU613" s="559">
        <f t="shared" si="110"/>
        <v>590</v>
      </c>
      <c r="AV613" s="285" t="str">
        <f t="shared" ca="1" si="107"/>
        <v>AB590</v>
      </c>
      <c r="AW613" s="285">
        <f t="shared" si="105"/>
        <v>8</v>
      </c>
      <c r="AX613" s="285" t="str">
        <f t="shared" ca="1" si="106"/>
        <v>8. Ownership - Operating Costs</v>
      </c>
      <c r="AY613" s="293" t="s">
        <v>1626</v>
      </c>
      <c r="AZ613" s="285" t="s">
        <v>1662</v>
      </c>
      <c r="BA613" s="285">
        <f>$AB$8</f>
        <v>2047</v>
      </c>
      <c r="BB613" s="285" t="str">
        <f t="shared" ca="1" si="108"/>
        <v>8_AB590_Secondary_fuel_source_2047</v>
      </c>
      <c r="BC613" s="285" t="s">
        <v>574</v>
      </c>
      <c r="BD613" s="285"/>
      <c r="BE613" s="293" t="str">
        <f t="shared" si="104"/>
        <v>&gt;=0</v>
      </c>
      <c r="BF613" s="293" t="s">
        <v>84</v>
      </c>
      <c r="BG613" s="293" t="s">
        <v>84</v>
      </c>
      <c r="BH613" s="293"/>
      <c r="BI613" s="293"/>
      <c r="BJ613" s="293"/>
      <c r="BK613" s="293"/>
    </row>
    <row r="614" spans="1:63" ht="13.5" hidden="1" thickBot="1">
      <c r="A614" s="130"/>
      <c r="B614" s="193"/>
      <c r="C614" s="255"/>
      <c r="D614" s="761"/>
      <c r="E614" s="571"/>
      <c r="F614" s="571"/>
      <c r="G614" s="571"/>
      <c r="H614" s="571"/>
      <c r="I614" s="571"/>
      <c r="J614" s="571"/>
      <c r="K614" s="571"/>
      <c r="L614" s="571"/>
      <c r="M614" s="571"/>
      <c r="N614" s="571"/>
      <c r="O614" s="571"/>
      <c r="P614" s="571"/>
      <c r="Q614" s="571"/>
      <c r="R614" s="571"/>
      <c r="S614" s="571"/>
      <c r="T614" s="571"/>
      <c r="U614" s="571"/>
      <c r="V614" s="571"/>
      <c r="W614" s="571"/>
      <c r="X614" s="571"/>
      <c r="Y614" s="571"/>
      <c r="Z614" s="571"/>
      <c r="AA614" s="571"/>
      <c r="AB614" s="571"/>
      <c r="AC614" s="571"/>
      <c r="AD614" s="572"/>
      <c r="AE614" s="572"/>
      <c r="AF614" s="572"/>
      <c r="AG614" s="572"/>
      <c r="AH614" s="572"/>
      <c r="AI614" s="572"/>
      <c r="AJ614" s="572"/>
      <c r="AK614" s="572"/>
      <c r="AL614" s="572"/>
      <c r="AM614" s="572"/>
      <c r="AN614" s="581"/>
      <c r="AO614" s="181"/>
      <c r="AP614" s="87" t="s">
        <v>859</v>
      </c>
      <c r="AT614" s="559" t="str">
        <f t="shared" ca="1" si="109"/>
        <v>AC</v>
      </c>
      <c r="AU614" s="559">
        <f t="shared" si="110"/>
        <v>590</v>
      </c>
      <c r="AV614" s="285" t="str">
        <f t="shared" ca="1" si="107"/>
        <v>AC590</v>
      </c>
      <c r="AW614" s="285">
        <f t="shared" si="105"/>
        <v>8</v>
      </c>
      <c r="AX614" s="285" t="str">
        <f t="shared" ca="1" si="106"/>
        <v>8. Ownership - Operating Costs</v>
      </c>
      <c r="AY614" s="293" t="s">
        <v>1626</v>
      </c>
      <c r="AZ614" s="285" t="s">
        <v>1662</v>
      </c>
      <c r="BA614" s="285">
        <f>$AC$8</f>
        <v>2048</v>
      </c>
      <c r="BB614" s="285" t="str">
        <f t="shared" ca="1" si="108"/>
        <v>8_AC590_Secondary_fuel_source_2048</v>
      </c>
      <c r="BC614" s="285" t="s">
        <v>574</v>
      </c>
      <c r="BD614" s="285"/>
      <c r="BE614" s="293" t="str">
        <f t="shared" si="104"/>
        <v>&gt;=0</v>
      </c>
      <c r="BF614" s="293" t="s">
        <v>84</v>
      </c>
      <c r="BG614" s="293" t="s">
        <v>84</v>
      </c>
      <c r="BH614" s="293"/>
      <c r="BI614" s="293"/>
      <c r="BJ614" s="293"/>
      <c r="BK614" s="293"/>
    </row>
    <row r="615" spans="1:63" ht="13.5" hidden="1" thickBot="1">
      <c r="A615" s="130"/>
      <c r="B615" s="193"/>
      <c r="C615" s="255"/>
      <c r="D615" s="761"/>
      <c r="E615" s="571"/>
      <c r="F615" s="571"/>
      <c r="G615" s="571"/>
      <c r="H615" s="571"/>
      <c r="I615" s="571"/>
      <c r="J615" s="571"/>
      <c r="K615" s="571"/>
      <c r="L615" s="571"/>
      <c r="M615" s="571"/>
      <c r="N615" s="571"/>
      <c r="O615" s="571"/>
      <c r="P615" s="571"/>
      <c r="Q615" s="571"/>
      <c r="R615" s="571"/>
      <c r="S615" s="571"/>
      <c r="T615" s="571"/>
      <c r="U615" s="571"/>
      <c r="V615" s="571"/>
      <c r="W615" s="571"/>
      <c r="X615" s="571"/>
      <c r="Y615" s="571"/>
      <c r="Z615" s="571"/>
      <c r="AA615" s="571"/>
      <c r="AB615" s="571"/>
      <c r="AC615" s="571"/>
      <c r="AD615" s="572"/>
      <c r="AE615" s="572"/>
      <c r="AF615" s="572"/>
      <c r="AG615" s="572"/>
      <c r="AH615" s="572"/>
      <c r="AI615" s="572"/>
      <c r="AJ615" s="572"/>
      <c r="AK615" s="572"/>
      <c r="AL615" s="572"/>
      <c r="AM615" s="572"/>
      <c r="AN615" s="581"/>
      <c r="AO615" s="181"/>
      <c r="AP615" s="87" t="s">
        <v>859</v>
      </c>
      <c r="AT615" s="559" t="str">
        <f t="shared" ca="1" si="109"/>
        <v>AD</v>
      </c>
      <c r="AU615" s="559">
        <f t="shared" si="110"/>
        <v>590</v>
      </c>
      <c r="AV615" s="285" t="str">
        <f t="shared" ca="1" si="107"/>
        <v>AD590</v>
      </c>
      <c r="AW615" s="285">
        <f t="shared" si="105"/>
        <v>8</v>
      </c>
      <c r="AX615" s="285" t="str">
        <f t="shared" ca="1" si="106"/>
        <v>8. Ownership - Operating Costs</v>
      </c>
      <c r="AY615" s="293" t="s">
        <v>1626</v>
      </c>
      <c r="AZ615" s="285" t="s">
        <v>1662</v>
      </c>
      <c r="BA615" s="285">
        <f>$AD$8</f>
        <v>2049</v>
      </c>
      <c r="BB615" s="285" t="str">
        <f t="shared" ca="1" si="108"/>
        <v>8_AD590_Secondary_fuel_source_2049</v>
      </c>
      <c r="BC615" s="285" t="s">
        <v>574</v>
      </c>
      <c r="BD615" s="285"/>
      <c r="BE615" s="293" t="str">
        <f t="shared" si="104"/>
        <v>&gt;=0</v>
      </c>
      <c r="BF615" s="293" t="s">
        <v>84</v>
      </c>
      <c r="BG615" s="293" t="s">
        <v>84</v>
      </c>
      <c r="BH615" s="293"/>
      <c r="BI615" s="293"/>
      <c r="BJ615" s="293"/>
      <c r="BK615" s="293"/>
    </row>
    <row r="616" spans="1:63" ht="13.5" hidden="1" thickBot="1">
      <c r="A616" s="130"/>
      <c r="B616" s="193"/>
      <c r="C616" s="255"/>
      <c r="D616" s="76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c r="AA616" s="571"/>
      <c r="AB616" s="571"/>
      <c r="AC616" s="571"/>
      <c r="AD616" s="572"/>
      <c r="AE616" s="572"/>
      <c r="AF616" s="572"/>
      <c r="AG616" s="572"/>
      <c r="AH616" s="572"/>
      <c r="AI616" s="572"/>
      <c r="AJ616" s="572"/>
      <c r="AK616" s="572"/>
      <c r="AL616" s="572"/>
      <c r="AM616" s="572"/>
      <c r="AN616" s="581"/>
      <c r="AO616" s="181"/>
      <c r="AP616" s="87" t="s">
        <v>859</v>
      </c>
      <c r="AT616" s="559" t="str">
        <f t="shared" ca="1" si="109"/>
        <v>AE</v>
      </c>
      <c r="AU616" s="559">
        <f t="shared" si="110"/>
        <v>590</v>
      </c>
      <c r="AV616" s="285" t="str">
        <f t="shared" ca="1" si="107"/>
        <v>AE590</v>
      </c>
      <c r="AW616" s="285">
        <f t="shared" si="105"/>
        <v>8</v>
      </c>
      <c r="AX616" s="285" t="str">
        <f t="shared" ca="1" si="106"/>
        <v>8. Ownership - Operating Costs</v>
      </c>
      <c r="AY616" s="293" t="s">
        <v>1626</v>
      </c>
      <c r="AZ616" s="285" t="s">
        <v>1662</v>
      </c>
      <c r="BA616" s="285">
        <f>$AE$8</f>
        <v>2050</v>
      </c>
      <c r="BB616" s="285" t="str">
        <f t="shared" ca="1" si="108"/>
        <v>8_AE590_Secondary_fuel_source_2050</v>
      </c>
      <c r="BC616" s="285" t="s">
        <v>574</v>
      </c>
      <c r="BD616" s="285"/>
      <c r="BE616" s="293" t="str">
        <f t="shared" si="104"/>
        <v>&gt;=0</v>
      </c>
      <c r="BF616" s="293" t="s">
        <v>84</v>
      </c>
      <c r="BG616" s="293" t="s">
        <v>84</v>
      </c>
      <c r="BH616" s="293"/>
      <c r="BI616" s="293"/>
      <c r="BJ616" s="293"/>
      <c r="BK616" s="293"/>
    </row>
    <row r="617" spans="1:63" ht="13.5" hidden="1" thickBot="1">
      <c r="A617" s="130"/>
      <c r="B617" s="193"/>
      <c r="C617" s="255"/>
      <c r="D617" s="761"/>
      <c r="E617" s="571"/>
      <c r="F617" s="571"/>
      <c r="G617" s="571"/>
      <c r="H617" s="571"/>
      <c r="I617" s="571"/>
      <c r="J617" s="571"/>
      <c r="K617" s="571"/>
      <c r="L617" s="571"/>
      <c r="M617" s="571"/>
      <c r="N617" s="571"/>
      <c r="O617" s="571"/>
      <c r="P617" s="571"/>
      <c r="Q617" s="571"/>
      <c r="R617" s="571"/>
      <c r="S617" s="571"/>
      <c r="T617" s="571"/>
      <c r="U617" s="571"/>
      <c r="V617" s="571"/>
      <c r="W617" s="571"/>
      <c r="X617" s="571"/>
      <c r="Y617" s="571"/>
      <c r="Z617" s="571"/>
      <c r="AA617" s="571"/>
      <c r="AB617" s="571"/>
      <c r="AC617" s="571"/>
      <c r="AD617" s="572"/>
      <c r="AE617" s="572"/>
      <c r="AF617" s="572"/>
      <c r="AG617" s="572"/>
      <c r="AH617" s="572"/>
      <c r="AI617" s="572"/>
      <c r="AJ617" s="572"/>
      <c r="AK617" s="572"/>
      <c r="AL617" s="572"/>
      <c r="AM617" s="572"/>
      <c r="AN617" s="581"/>
      <c r="AO617" s="181"/>
      <c r="AP617" s="87" t="s">
        <v>859</v>
      </c>
      <c r="AT617" s="559" t="str">
        <f t="shared" ca="1" si="109"/>
        <v>AF</v>
      </c>
      <c r="AU617" s="559">
        <f t="shared" si="110"/>
        <v>590</v>
      </c>
      <c r="AV617" s="285" t="str">
        <f t="shared" ca="1" si="107"/>
        <v>AF590</v>
      </c>
      <c r="AW617" s="285">
        <f t="shared" si="105"/>
        <v>8</v>
      </c>
      <c r="AX617" s="285" t="str">
        <f t="shared" ca="1" si="106"/>
        <v>8. Ownership - Operating Costs</v>
      </c>
      <c r="AY617" s="293" t="s">
        <v>1626</v>
      </c>
      <c r="AZ617" s="285" t="s">
        <v>1662</v>
      </c>
      <c r="BA617" s="285">
        <f>$AF$8</f>
        <v>2051</v>
      </c>
      <c r="BB617" s="285" t="str">
        <f t="shared" ca="1" si="108"/>
        <v>8_AF590_Secondary_fuel_source_2051</v>
      </c>
      <c r="BC617" s="285" t="s">
        <v>574</v>
      </c>
      <c r="BD617" s="285"/>
      <c r="BE617" s="293" t="str">
        <f t="shared" si="104"/>
        <v>&gt;=0</v>
      </c>
      <c r="BF617" s="293" t="s">
        <v>84</v>
      </c>
      <c r="BG617" s="293" t="s">
        <v>84</v>
      </c>
      <c r="BH617" s="293"/>
      <c r="BI617" s="293"/>
      <c r="BJ617" s="293"/>
      <c r="BK617" s="293"/>
    </row>
    <row r="618" spans="1:63" ht="13.5" hidden="1" thickBot="1">
      <c r="A618" s="130"/>
      <c r="B618" s="193"/>
      <c r="C618" s="255"/>
      <c r="D618" s="761"/>
      <c r="E618" s="571"/>
      <c r="F618" s="571"/>
      <c r="G618" s="571"/>
      <c r="H618" s="571"/>
      <c r="I618" s="571"/>
      <c r="J618" s="571"/>
      <c r="K618" s="571"/>
      <c r="L618" s="571"/>
      <c r="M618" s="571"/>
      <c r="N618" s="571"/>
      <c r="O618" s="571"/>
      <c r="P618" s="571"/>
      <c r="Q618" s="571"/>
      <c r="R618" s="571"/>
      <c r="S618" s="571"/>
      <c r="T618" s="571"/>
      <c r="U618" s="571"/>
      <c r="V618" s="571"/>
      <c r="W618" s="571"/>
      <c r="X618" s="571"/>
      <c r="Y618" s="571"/>
      <c r="Z618" s="571"/>
      <c r="AA618" s="571"/>
      <c r="AB618" s="571"/>
      <c r="AC618" s="571"/>
      <c r="AD618" s="572"/>
      <c r="AE618" s="572"/>
      <c r="AF618" s="572"/>
      <c r="AG618" s="572"/>
      <c r="AH618" s="572"/>
      <c r="AI618" s="572"/>
      <c r="AJ618" s="572"/>
      <c r="AK618" s="572"/>
      <c r="AL618" s="572"/>
      <c r="AM618" s="572"/>
      <c r="AN618" s="581"/>
      <c r="AO618" s="181"/>
      <c r="AP618" s="87" t="s">
        <v>859</v>
      </c>
      <c r="AT618" s="559" t="str">
        <f t="shared" ca="1" si="109"/>
        <v>AG</v>
      </c>
      <c r="AU618" s="559">
        <f t="shared" si="110"/>
        <v>590</v>
      </c>
      <c r="AV618" s="285" t="str">
        <f t="shared" ca="1" si="107"/>
        <v>AG590</v>
      </c>
      <c r="AW618" s="285">
        <f t="shared" si="105"/>
        <v>8</v>
      </c>
      <c r="AX618" s="285" t="str">
        <f t="shared" ca="1" si="106"/>
        <v>8. Ownership - Operating Costs</v>
      </c>
      <c r="AY618" s="293" t="s">
        <v>1626</v>
      </c>
      <c r="AZ618" s="285" t="s">
        <v>1662</v>
      </c>
      <c r="BA618" s="285">
        <f>$AG$8</f>
        <v>2052</v>
      </c>
      <c r="BB618" s="285" t="str">
        <f t="shared" ca="1" si="108"/>
        <v>8_AG590_Secondary_fuel_source_2052</v>
      </c>
      <c r="BC618" s="285" t="s">
        <v>574</v>
      </c>
      <c r="BD618" s="285"/>
      <c r="BE618" s="293" t="str">
        <f t="shared" ref="BE618:BE649" si="111">"&gt;=0"</f>
        <v>&gt;=0</v>
      </c>
      <c r="BF618" s="293" t="s">
        <v>84</v>
      </c>
      <c r="BG618" s="293" t="s">
        <v>84</v>
      </c>
      <c r="BH618" s="293"/>
      <c r="BI618" s="293"/>
      <c r="BJ618" s="293"/>
      <c r="BK618" s="293"/>
    </row>
    <row r="619" spans="1:63" ht="13.5" hidden="1" thickBot="1">
      <c r="A619" s="130"/>
      <c r="B619" s="193"/>
      <c r="C619" s="255"/>
      <c r="D619" s="761"/>
      <c r="E619" s="571"/>
      <c r="F619" s="571"/>
      <c r="G619" s="571"/>
      <c r="H619" s="571"/>
      <c r="I619" s="571"/>
      <c r="J619" s="571"/>
      <c r="K619" s="571"/>
      <c r="L619" s="571"/>
      <c r="M619" s="571"/>
      <c r="N619" s="571"/>
      <c r="O619" s="571"/>
      <c r="P619" s="571"/>
      <c r="Q619" s="571"/>
      <c r="R619" s="571"/>
      <c r="S619" s="571"/>
      <c r="T619" s="571"/>
      <c r="U619" s="571"/>
      <c r="V619" s="571"/>
      <c r="W619" s="571"/>
      <c r="X619" s="571"/>
      <c r="Y619" s="571"/>
      <c r="Z619" s="571"/>
      <c r="AA619" s="571"/>
      <c r="AB619" s="571"/>
      <c r="AC619" s="571"/>
      <c r="AD619" s="572"/>
      <c r="AE619" s="572"/>
      <c r="AF619" s="572"/>
      <c r="AG619" s="572"/>
      <c r="AH619" s="572"/>
      <c r="AI619" s="572"/>
      <c r="AJ619" s="572"/>
      <c r="AK619" s="572"/>
      <c r="AL619" s="572"/>
      <c r="AM619" s="572"/>
      <c r="AN619" s="581"/>
      <c r="AO619" s="181"/>
      <c r="AP619" s="87" t="s">
        <v>859</v>
      </c>
      <c r="AT619" s="559" t="str">
        <f t="shared" ca="1" si="109"/>
        <v>AH</v>
      </c>
      <c r="AU619" s="559">
        <f t="shared" si="110"/>
        <v>590</v>
      </c>
      <c r="AV619" s="285" t="str">
        <f t="shared" ca="1" si="107"/>
        <v>AH590</v>
      </c>
      <c r="AW619" s="285">
        <f t="shared" si="105"/>
        <v>8</v>
      </c>
      <c r="AX619" s="285" t="str">
        <f t="shared" ca="1" si="106"/>
        <v>8. Ownership - Operating Costs</v>
      </c>
      <c r="AY619" s="293" t="s">
        <v>1626</v>
      </c>
      <c r="AZ619" s="285" t="s">
        <v>1662</v>
      </c>
      <c r="BA619" s="285">
        <f>$AH$8</f>
        <v>2053</v>
      </c>
      <c r="BB619" s="285" t="str">
        <f t="shared" ca="1" si="108"/>
        <v>8_AH590_Secondary_fuel_source_2053</v>
      </c>
      <c r="BC619" s="285" t="s">
        <v>574</v>
      </c>
      <c r="BD619" s="285"/>
      <c r="BE619" s="293" t="str">
        <f t="shared" si="111"/>
        <v>&gt;=0</v>
      </c>
      <c r="BF619" s="293" t="s">
        <v>84</v>
      </c>
      <c r="BG619" s="293" t="s">
        <v>84</v>
      </c>
      <c r="BH619" s="293"/>
      <c r="BI619" s="293"/>
      <c r="BJ619" s="293"/>
      <c r="BK619" s="293"/>
    </row>
    <row r="620" spans="1:63" ht="13.5" hidden="1" thickBot="1">
      <c r="A620" s="130"/>
      <c r="B620" s="193"/>
      <c r="C620" s="255"/>
      <c r="D620" s="761"/>
      <c r="E620" s="571"/>
      <c r="F620" s="571"/>
      <c r="G620" s="571"/>
      <c r="H620" s="571"/>
      <c r="I620" s="571"/>
      <c r="J620" s="571"/>
      <c r="K620" s="571"/>
      <c r="L620" s="571"/>
      <c r="M620" s="571"/>
      <c r="N620" s="571"/>
      <c r="O620" s="571"/>
      <c r="P620" s="571"/>
      <c r="Q620" s="571"/>
      <c r="R620" s="571"/>
      <c r="S620" s="571"/>
      <c r="T620" s="571"/>
      <c r="U620" s="571"/>
      <c r="V620" s="571"/>
      <c r="W620" s="571"/>
      <c r="X620" s="571"/>
      <c r="Y620" s="571"/>
      <c r="Z620" s="571"/>
      <c r="AA620" s="571"/>
      <c r="AB620" s="571"/>
      <c r="AC620" s="571"/>
      <c r="AD620" s="572"/>
      <c r="AE620" s="572"/>
      <c r="AF620" s="572"/>
      <c r="AG620" s="572"/>
      <c r="AH620" s="572"/>
      <c r="AI620" s="572"/>
      <c r="AJ620" s="572"/>
      <c r="AK620" s="572"/>
      <c r="AL620" s="572"/>
      <c r="AM620" s="572"/>
      <c r="AN620" s="581"/>
      <c r="AO620" s="181"/>
      <c r="AP620" s="87" t="s">
        <v>859</v>
      </c>
      <c r="AT620" s="559" t="str">
        <f t="shared" ca="1" si="109"/>
        <v>AI</v>
      </c>
      <c r="AU620" s="559">
        <f t="shared" si="110"/>
        <v>590</v>
      </c>
      <c r="AV620" s="285" t="str">
        <f t="shared" ca="1" si="107"/>
        <v>AI590</v>
      </c>
      <c r="AW620" s="285">
        <f t="shared" si="105"/>
        <v>8</v>
      </c>
      <c r="AX620" s="285" t="str">
        <f t="shared" ca="1" si="106"/>
        <v>8. Ownership - Operating Costs</v>
      </c>
      <c r="AY620" s="293" t="s">
        <v>1626</v>
      </c>
      <c r="AZ620" s="285" t="s">
        <v>1662</v>
      </c>
      <c r="BA620" s="285">
        <f>$AI$8</f>
        <v>2054</v>
      </c>
      <c r="BB620" s="285" t="str">
        <f t="shared" ca="1" si="108"/>
        <v>8_AI590_Secondary_fuel_source_2054</v>
      </c>
      <c r="BC620" s="285" t="s">
        <v>574</v>
      </c>
      <c r="BD620" s="285"/>
      <c r="BE620" s="293" t="str">
        <f t="shared" si="111"/>
        <v>&gt;=0</v>
      </c>
      <c r="BF620" s="293" t="s">
        <v>84</v>
      </c>
      <c r="BG620" s="293" t="s">
        <v>84</v>
      </c>
      <c r="BH620" s="293"/>
      <c r="BI620" s="293"/>
      <c r="BJ620" s="293"/>
      <c r="BK620" s="293"/>
    </row>
    <row r="621" spans="1:63" ht="13.5" hidden="1" thickBot="1">
      <c r="A621" s="130"/>
      <c r="B621" s="193"/>
      <c r="C621" s="255"/>
      <c r="D621" s="761"/>
      <c r="E621" s="571"/>
      <c r="F621" s="571"/>
      <c r="G621" s="571"/>
      <c r="H621" s="571"/>
      <c r="I621" s="571"/>
      <c r="J621" s="571"/>
      <c r="K621" s="571"/>
      <c r="L621" s="571"/>
      <c r="M621" s="571"/>
      <c r="N621" s="571"/>
      <c r="O621" s="571"/>
      <c r="P621" s="571"/>
      <c r="Q621" s="571"/>
      <c r="R621" s="571"/>
      <c r="S621" s="571"/>
      <c r="T621" s="571"/>
      <c r="U621" s="571"/>
      <c r="V621" s="571"/>
      <c r="W621" s="571"/>
      <c r="X621" s="571"/>
      <c r="Y621" s="571"/>
      <c r="Z621" s="571"/>
      <c r="AA621" s="571"/>
      <c r="AB621" s="571"/>
      <c r="AC621" s="571"/>
      <c r="AD621" s="572"/>
      <c r="AE621" s="572"/>
      <c r="AF621" s="572"/>
      <c r="AG621" s="572"/>
      <c r="AH621" s="572"/>
      <c r="AI621" s="572"/>
      <c r="AJ621" s="572"/>
      <c r="AK621" s="572"/>
      <c r="AL621" s="572"/>
      <c r="AM621" s="572"/>
      <c r="AN621" s="581"/>
      <c r="AO621" s="181"/>
      <c r="AP621" s="87" t="s">
        <v>859</v>
      </c>
      <c r="AT621" s="559" t="str">
        <f t="shared" ca="1" si="109"/>
        <v>AJ</v>
      </c>
      <c r="AU621" s="559">
        <f t="shared" si="110"/>
        <v>590</v>
      </c>
      <c r="AV621" s="285" t="str">
        <f t="shared" ca="1" si="107"/>
        <v>AJ590</v>
      </c>
      <c r="AW621" s="285">
        <f t="shared" si="105"/>
        <v>8</v>
      </c>
      <c r="AX621" s="285" t="str">
        <f t="shared" ca="1" si="106"/>
        <v>8. Ownership - Operating Costs</v>
      </c>
      <c r="AY621" s="293" t="s">
        <v>1626</v>
      </c>
      <c r="AZ621" s="285" t="s">
        <v>1662</v>
      </c>
      <c r="BA621" s="285">
        <f>$AJ$8</f>
        <v>2055</v>
      </c>
      <c r="BB621" s="285" t="str">
        <f t="shared" ca="1" si="108"/>
        <v>8_AJ590_Secondary_fuel_source_2055</v>
      </c>
      <c r="BC621" s="285" t="s">
        <v>574</v>
      </c>
      <c r="BD621" s="285"/>
      <c r="BE621" s="293" t="str">
        <f t="shared" si="111"/>
        <v>&gt;=0</v>
      </c>
      <c r="BF621" s="293" t="s">
        <v>84</v>
      </c>
      <c r="BG621" s="293" t="s">
        <v>84</v>
      </c>
      <c r="BH621" s="293"/>
      <c r="BI621" s="293"/>
      <c r="BJ621" s="293"/>
      <c r="BK621" s="293"/>
    </row>
    <row r="622" spans="1:63" ht="13.5" hidden="1" thickBot="1">
      <c r="A622" s="130"/>
      <c r="B622" s="193"/>
      <c r="C622" s="255"/>
      <c r="D622" s="76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c r="AA622" s="571"/>
      <c r="AB622" s="571"/>
      <c r="AC622" s="571"/>
      <c r="AD622" s="572"/>
      <c r="AE622" s="572"/>
      <c r="AF622" s="572"/>
      <c r="AG622" s="572"/>
      <c r="AH622" s="572"/>
      <c r="AI622" s="572"/>
      <c r="AJ622" s="572"/>
      <c r="AK622" s="572"/>
      <c r="AL622" s="572"/>
      <c r="AM622" s="572"/>
      <c r="AN622" s="581"/>
      <c r="AO622" s="181"/>
      <c r="AP622" s="87" t="s">
        <v>859</v>
      </c>
      <c r="AT622" s="559" t="str">
        <f t="shared" ca="1" si="109"/>
        <v>AK</v>
      </c>
      <c r="AU622" s="559">
        <f t="shared" si="110"/>
        <v>590</v>
      </c>
      <c r="AV622" s="285" t="str">
        <f t="shared" ca="1" si="107"/>
        <v>AK590</v>
      </c>
      <c r="AW622" s="285">
        <f t="shared" si="105"/>
        <v>8</v>
      </c>
      <c r="AX622" s="285" t="str">
        <f t="shared" ca="1" si="106"/>
        <v>8. Ownership - Operating Costs</v>
      </c>
      <c r="AY622" s="293" t="s">
        <v>1626</v>
      </c>
      <c r="AZ622" s="285" t="s">
        <v>1662</v>
      </c>
      <c r="BA622" s="285">
        <f>$AK$8</f>
        <v>2056</v>
      </c>
      <c r="BB622" s="285" t="str">
        <f t="shared" ca="1" si="108"/>
        <v>8_AK590_Secondary_fuel_source_2056</v>
      </c>
      <c r="BC622" s="285" t="s">
        <v>574</v>
      </c>
      <c r="BD622" s="285"/>
      <c r="BE622" s="293" t="str">
        <f t="shared" si="111"/>
        <v>&gt;=0</v>
      </c>
      <c r="BF622" s="293" t="s">
        <v>84</v>
      </c>
      <c r="BG622" s="293" t="s">
        <v>84</v>
      </c>
      <c r="BH622" s="293"/>
      <c r="BI622" s="293"/>
      <c r="BJ622" s="293"/>
      <c r="BK622" s="293"/>
    </row>
    <row r="623" spans="1:63" ht="13.5" hidden="1" thickBot="1">
      <c r="A623" s="130"/>
      <c r="B623" s="193"/>
      <c r="C623" s="255"/>
      <c r="D623" s="761"/>
      <c r="E623" s="571"/>
      <c r="F623" s="571"/>
      <c r="G623" s="571"/>
      <c r="H623" s="571"/>
      <c r="I623" s="571"/>
      <c r="J623" s="571"/>
      <c r="K623" s="571"/>
      <c r="L623" s="571"/>
      <c r="M623" s="571"/>
      <c r="N623" s="571"/>
      <c r="O623" s="571"/>
      <c r="P623" s="571"/>
      <c r="Q623" s="571"/>
      <c r="R623" s="571"/>
      <c r="S623" s="571"/>
      <c r="T623" s="571"/>
      <c r="U623" s="571"/>
      <c r="V623" s="571"/>
      <c r="W623" s="571"/>
      <c r="X623" s="571"/>
      <c r="Y623" s="571"/>
      <c r="Z623" s="571"/>
      <c r="AA623" s="571"/>
      <c r="AB623" s="571"/>
      <c r="AC623" s="571"/>
      <c r="AD623" s="572"/>
      <c r="AE623" s="572"/>
      <c r="AF623" s="572"/>
      <c r="AG623" s="572"/>
      <c r="AH623" s="572"/>
      <c r="AI623" s="572"/>
      <c r="AJ623" s="572"/>
      <c r="AK623" s="572"/>
      <c r="AL623" s="572"/>
      <c r="AM623" s="572"/>
      <c r="AN623" s="581"/>
      <c r="AO623" s="181"/>
      <c r="AP623" s="87" t="s">
        <v>859</v>
      </c>
      <c r="AT623" s="559" t="str">
        <f t="shared" ca="1" si="109"/>
        <v>AL</v>
      </c>
      <c r="AU623" s="559">
        <f t="shared" si="110"/>
        <v>590</v>
      </c>
      <c r="AV623" s="285" t="str">
        <f t="shared" ca="1" si="107"/>
        <v>AL590</v>
      </c>
      <c r="AW623" s="285">
        <f t="shared" si="105"/>
        <v>8</v>
      </c>
      <c r="AX623" s="285" t="str">
        <f t="shared" ca="1" si="106"/>
        <v>8. Ownership - Operating Costs</v>
      </c>
      <c r="AY623" s="293" t="s">
        <v>1626</v>
      </c>
      <c r="AZ623" s="285" t="s">
        <v>1662</v>
      </c>
      <c r="BA623" s="285">
        <f>$AL$8</f>
        <v>2057</v>
      </c>
      <c r="BB623" s="285" t="str">
        <f t="shared" ca="1" si="108"/>
        <v>8_AL590_Secondary_fuel_source_2057</v>
      </c>
      <c r="BC623" s="285" t="s">
        <v>574</v>
      </c>
      <c r="BD623" s="285"/>
      <c r="BE623" s="293" t="str">
        <f t="shared" si="111"/>
        <v>&gt;=0</v>
      </c>
      <c r="BF623" s="293" t="s">
        <v>84</v>
      </c>
      <c r="BG623" s="293" t="s">
        <v>84</v>
      </c>
      <c r="BH623" s="293"/>
      <c r="BI623" s="293"/>
      <c r="BJ623" s="293"/>
      <c r="BK623" s="293"/>
    </row>
    <row r="624" spans="1:63" ht="13.5" hidden="1" thickBot="1">
      <c r="A624" s="130"/>
      <c r="B624" s="193"/>
      <c r="C624" s="255"/>
      <c r="D624" s="761"/>
      <c r="E624" s="571"/>
      <c r="F624" s="571"/>
      <c r="G624" s="571"/>
      <c r="H624" s="571"/>
      <c r="I624" s="571"/>
      <c r="J624" s="571"/>
      <c r="K624" s="571"/>
      <c r="L624" s="571"/>
      <c r="M624" s="571"/>
      <c r="N624" s="571"/>
      <c r="O624" s="571"/>
      <c r="P624" s="571"/>
      <c r="Q624" s="571"/>
      <c r="R624" s="571"/>
      <c r="S624" s="571"/>
      <c r="T624" s="571"/>
      <c r="U624" s="571"/>
      <c r="V624" s="571"/>
      <c r="W624" s="571"/>
      <c r="X624" s="571"/>
      <c r="Y624" s="571"/>
      <c r="Z624" s="571"/>
      <c r="AA624" s="571"/>
      <c r="AB624" s="571"/>
      <c r="AC624" s="571"/>
      <c r="AD624" s="572"/>
      <c r="AE624" s="572"/>
      <c r="AF624" s="572"/>
      <c r="AG624" s="572"/>
      <c r="AH624" s="572"/>
      <c r="AI624" s="572"/>
      <c r="AJ624" s="572"/>
      <c r="AK624" s="572"/>
      <c r="AL624" s="572"/>
      <c r="AM624" s="572"/>
      <c r="AN624" s="581"/>
      <c r="AO624" s="181"/>
      <c r="AP624" s="87" t="s">
        <v>859</v>
      </c>
      <c r="AT624" s="559" t="str">
        <f t="shared" ca="1" si="109"/>
        <v>AM</v>
      </c>
      <c r="AU624" s="559">
        <f t="shared" si="110"/>
        <v>590</v>
      </c>
      <c r="AV624" s="285" t="str">
        <f t="shared" ca="1" si="107"/>
        <v>AM590</v>
      </c>
      <c r="AW624" s="285">
        <f t="shared" si="105"/>
        <v>8</v>
      </c>
      <c r="AX624" s="285" t="str">
        <f t="shared" ca="1" si="106"/>
        <v>8. Ownership - Operating Costs</v>
      </c>
      <c r="AY624" s="293" t="s">
        <v>1626</v>
      </c>
      <c r="AZ624" s="285" t="s">
        <v>1662</v>
      </c>
      <c r="BA624" s="285">
        <f>$AM$8</f>
        <v>2058</v>
      </c>
      <c r="BB624" s="285" t="str">
        <f t="shared" ca="1" si="108"/>
        <v>8_AM590_Secondary_fuel_source_2058</v>
      </c>
      <c r="BC624" s="285" t="s">
        <v>574</v>
      </c>
      <c r="BD624" s="285"/>
      <c r="BE624" s="293" t="str">
        <f t="shared" si="111"/>
        <v>&gt;=0</v>
      </c>
      <c r="BF624" s="293" t="s">
        <v>84</v>
      </c>
      <c r="BG624" s="293" t="s">
        <v>84</v>
      </c>
      <c r="BH624" s="293"/>
      <c r="BI624" s="293"/>
      <c r="BJ624" s="293"/>
      <c r="BK624" s="293"/>
    </row>
    <row r="625" spans="1:63" ht="13.5" hidden="1" thickBot="1">
      <c r="A625" s="130"/>
      <c r="B625" s="193"/>
      <c r="C625" s="255"/>
      <c r="D625" s="761"/>
      <c r="E625" s="571"/>
      <c r="F625" s="571"/>
      <c r="G625" s="571"/>
      <c r="H625" s="571"/>
      <c r="I625" s="571"/>
      <c r="J625" s="571"/>
      <c r="K625" s="571"/>
      <c r="L625" s="571"/>
      <c r="M625" s="571"/>
      <c r="N625" s="571"/>
      <c r="O625" s="571"/>
      <c r="P625" s="571"/>
      <c r="Q625" s="571"/>
      <c r="R625" s="571"/>
      <c r="S625" s="571"/>
      <c r="T625" s="571"/>
      <c r="U625" s="571"/>
      <c r="V625" s="571"/>
      <c r="W625" s="571"/>
      <c r="X625" s="571"/>
      <c r="Y625" s="571"/>
      <c r="Z625" s="571"/>
      <c r="AA625" s="571"/>
      <c r="AB625" s="571"/>
      <c r="AC625" s="571"/>
      <c r="AD625" s="572"/>
      <c r="AE625" s="572"/>
      <c r="AF625" s="572"/>
      <c r="AG625" s="572"/>
      <c r="AH625" s="572"/>
      <c r="AI625" s="572"/>
      <c r="AJ625" s="572"/>
      <c r="AK625" s="572"/>
      <c r="AL625" s="572"/>
      <c r="AM625" s="572"/>
      <c r="AN625" s="581"/>
      <c r="AO625" s="181"/>
      <c r="AP625" s="574" t="s">
        <v>859</v>
      </c>
      <c r="AQ625" s="574"/>
      <c r="AR625" s="574"/>
      <c r="AS625" s="574"/>
      <c r="AT625" s="575" t="str">
        <f t="shared" ca="1" si="109"/>
        <v>AN</v>
      </c>
      <c r="AU625" s="575">
        <f t="shared" si="110"/>
        <v>590</v>
      </c>
      <c r="AV625" s="484" t="str">
        <f t="shared" ca="1" si="107"/>
        <v>AN590</v>
      </c>
      <c r="AW625" s="484">
        <f t="shared" si="105"/>
        <v>8</v>
      </c>
      <c r="AX625" s="484" t="str">
        <f t="shared" ca="1" si="106"/>
        <v>8. Ownership - Operating Costs</v>
      </c>
      <c r="AY625" s="492" t="s">
        <v>1626</v>
      </c>
      <c r="AZ625" s="484" t="s">
        <v>1662</v>
      </c>
      <c r="BA625" s="484" t="s">
        <v>1572</v>
      </c>
      <c r="BB625" s="484" t="str">
        <f t="shared" ca="1" si="108"/>
        <v>8_AN590_Secondary_fuel_source_Additional_Info</v>
      </c>
      <c r="BC625" s="492" t="s">
        <v>255</v>
      </c>
      <c r="BD625" s="492">
        <v>100</v>
      </c>
      <c r="BE625" s="492"/>
      <c r="BF625" s="492" t="s">
        <v>84</v>
      </c>
      <c r="BG625" s="492" t="s">
        <v>84</v>
      </c>
      <c r="BH625" s="293"/>
      <c r="BI625" s="293"/>
      <c r="BJ625" s="293"/>
      <c r="BK625" s="293"/>
    </row>
    <row r="626" spans="1:63" ht="13.5" thickBot="1">
      <c r="A626" s="130">
        <f>+A590+1</f>
        <v>23</v>
      </c>
      <c r="B626" s="193"/>
      <c r="C626" s="255" t="s">
        <v>1663</v>
      </c>
      <c r="D626" s="761" t="s">
        <v>935</v>
      </c>
      <c r="E626" s="544"/>
      <c r="F626" s="544"/>
      <c r="G626" s="544"/>
      <c r="H626" s="544"/>
      <c r="I626" s="544"/>
      <c r="J626" s="544"/>
      <c r="K626" s="544"/>
      <c r="L626" s="544"/>
      <c r="M626" s="544"/>
      <c r="N626" s="544"/>
      <c r="O626" s="544"/>
      <c r="P626" s="544"/>
      <c r="Q626" s="544"/>
      <c r="R626" s="544"/>
      <c r="S626" s="544"/>
      <c r="T626" s="544"/>
      <c r="U626" s="544"/>
      <c r="V626" s="544"/>
      <c r="W626" s="544"/>
      <c r="X626" s="544"/>
      <c r="Y626" s="544"/>
      <c r="Z626" s="544"/>
      <c r="AA626" s="544"/>
      <c r="AB626" s="544"/>
      <c r="AC626" s="544"/>
      <c r="AD626" s="545"/>
      <c r="AE626" s="545"/>
      <c r="AF626" s="545"/>
      <c r="AG626" s="545"/>
      <c r="AH626" s="545"/>
      <c r="AI626" s="545"/>
      <c r="AJ626" s="545"/>
      <c r="AK626" s="545"/>
      <c r="AL626" s="545"/>
      <c r="AM626" s="545"/>
      <c r="AN626" s="371"/>
      <c r="AO626" s="181"/>
      <c r="AR626" s="87" t="s">
        <v>40</v>
      </c>
      <c r="AS626" s="87" t="str">
        <f ca="1">SUBSTITUTE(CELL("address",E626),"$","")</f>
        <v>E626</v>
      </c>
      <c r="AT626" s="386" t="str">
        <f ca="1">CHAR(CODE(AS626))</f>
        <v>E</v>
      </c>
      <c r="AU626" s="386">
        <f>ROW(AS626)</f>
        <v>626</v>
      </c>
      <c r="AV626" s="285" t="str">
        <f ca="1">CONCATENATE(AT626&amp;AU626)</f>
        <v>E626</v>
      </c>
      <c r="AW626" s="285">
        <f t="shared" ref="AW626:AW661" si="112">$AW$5</f>
        <v>8</v>
      </c>
      <c r="AX626" s="285" t="str">
        <f t="shared" ref="AX626:AX661" ca="1" si="113">MID(CELL("filename",AW626),FIND("]",CELL("filename",AW626))+1,256)</f>
        <v>8. Ownership - Operating Costs</v>
      </c>
      <c r="AY626" s="293" t="s">
        <v>1626</v>
      </c>
      <c r="AZ626" s="285" t="s">
        <v>1664</v>
      </c>
      <c r="BA626" s="285">
        <f>$E$8</f>
        <v>2024</v>
      </c>
      <c r="BB626" s="285" t="str">
        <f ca="1">AW626&amp;"_"&amp;AV626&amp;"_"&amp;AZ626&amp;"_"&amp;BA626</f>
        <v>8_E626_Primary_fuel_transportation_2024</v>
      </c>
      <c r="BC626" s="285" t="s">
        <v>574</v>
      </c>
      <c r="BD626" s="285"/>
      <c r="BE626" s="293" t="str">
        <f t="shared" si="111"/>
        <v>&gt;=0</v>
      </c>
      <c r="BF626" s="293" t="s">
        <v>84</v>
      </c>
      <c r="BG626" s="293" t="s">
        <v>84</v>
      </c>
      <c r="BH626" s="293"/>
      <c r="BI626" s="293"/>
      <c r="BJ626" s="293"/>
      <c r="BK626" s="293"/>
    </row>
    <row r="627" spans="1:63" ht="13.5" hidden="1" thickBot="1">
      <c r="A627" s="130"/>
      <c r="B627" s="193"/>
      <c r="C627" s="255"/>
      <c r="D627" s="761"/>
      <c r="E627" s="571"/>
      <c r="F627" s="571"/>
      <c r="G627" s="571"/>
      <c r="H627" s="571"/>
      <c r="I627" s="571"/>
      <c r="J627" s="571"/>
      <c r="K627" s="571"/>
      <c r="L627" s="571"/>
      <c r="M627" s="571"/>
      <c r="N627" s="571"/>
      <c r="O627" s="571"/>
      <c r="P627" s="571"/>
      <c r="Q627" s="571"/>
      <c r="R627" s="571"/>
      <c r="S627" s="571"/>
      <c r="T627" s="571"/>
      <c r="U627" s="571"/>
      <c r="V627" s="571"/>
      <c r="W627" s="571"/>
      <c r="X627" s="571"/>
      <c r="Y627" s="571"/>
      <c r="Z627" s="571"/>
      <c r="AA627" s="571"/>
      <c r="AB627" s="571"/>
      <c r="AC627" s="571"/>
      <c r="AD627" s="572"/>
      <c r="AE627" s="572"/>
      <c r="AF627" s="572"/>
      <c r="AG627" s="572"/>
      <c r="AH627" s="572"/>
      <c r="AI627" s="572"/>
      <c r="AJ627" s="572"/>
      <c r="AK627" s="572"/>
      <c r="AL627" s="572"/>
      <c r="AM627" s="572"/>
      <c r="AN627" s="581"/>
      <c r="AO627" s="181"/>
      <c r="AP627" s="87" t="s">
        <v>859</v>
      </c>
      <c r="AT627" s="559" t="str">
        <f ca="1">IF(AT626="Z","AA",IF(LEN(AT626)=1,CHAR(CODE(AT626)+1),IF(RIGHT(AT626,1)="Z",CHAR(CODE(LEFT(AT626,1))+1),LEFT(AT626,1))&amp;CHAR(65+MOD(CODE(RIGHT(AT626,1))+1-65,26))))</f>
        <v>F</v>
      </c>
      <c r="AU627" s="559">
        <f>AU626</f>
        <v>626</v>
      </c>
      <c r="AV627" s="285" t="str">
        <f t="shared" ref="AV627:AV661" ca="1" si="114">CONCATENATE(AT627&amp;AU627)</f>
        <v>F626</v>
      </c>
      <c r="AW627" s="285">
        <f t="shared" si="112"/>
        <v>8</v>
      </c>
      <c r="AX627" s="285" t="str">
        <f t="shared" ca="1" si="113"/>
        <v>8. Ownership - Operating Costs</v>
      </c>
      <c r="AY627" s="293" t="s">
        <v>1626</v>
      </c>
      <c r="AZ627" s="285" t="s">
        <v>1664</v>
      </c>
      <c r="BA627" s="285">
        <f>$F$8</f>
        <v>2025</v>
      </c>
      <c r="BB627" s="285" t="str">
        <f t="shared" ref="BB627:BB661" ca="1" si="115">AW627&amp;"_"&amp;AV627&amp;"_"&amp;AZ627&amp;"_"&amp;BA627</f>
        <v>8_F626_Primary_fuel_transportation_2025</v>
      </c>
      <c r="BC627" s="285" t="s">
        <v>574</v>
      </c>
      <c r="BD627" s="285"/>
      <c r="BE627" s="293" t="str">
        <f t="shared" si="111"/>
        <v>&gt;=0</v>
      </c>
      <c r="BF627" s="293" t="s">
        <v>84</v>
      </c>
      <c r="BG627" s="293" t="s">
        <v>84</v>
      </c>
      <c r="BH627" s="293"/>
      <c r="BI627" s="293"/>
      <c r="BJ627" s="293"/>
      <c r="BK627" s="293"/>
    </row>
    <row r="628" spans="1:63" ht="13.5" hidden="1" thickBot="1">
      <c r="A628" s="130"/>
      <c r="B628" s="193"/>
      <c r="C628" s="255"/>
      <c r="D628" s="761"/>
      <c r="E628" s="571"/>
      <c r="F628" s="571"/>
      <c r="G628" s="571"/>
      <c r="H628" s="571"/>
      <c r="I628" s="571"/>
      <c r="J628" s="571"/>
      <c r="K628" s="571"/>
      <c r="L628" s="571"/>
      <c r="M628" s="571"/>
      <c r="N628" s="571"/>
      <c r="O628" s="571"/>
      <c r="P628" s="571"/>
      <c r="Q628" s="571"/>
      <c r="R628" s="571"/>
      <c r="S628" s="571"/>
      <c r="T628" s="571"/>
      <c r="U628" s="571"/>
      <c r="V628" s="571"/>
      <c r="W628" s="571"/>
      <c r="X628" s="571"/>
      <c r="Y628" s="571"/>
      <c r="Z628" s="571"/>
      <c r="AA628" s="571"/>
      <c r="AB628" s="571"/>
      <c r="AC628" s="571"/>
      <c r="AD628" s="572"/>
      <c r="AE628" s="572"/>
      <c r="AF628" s="572"/>
      <c r="AG628" s="572"/>
      <c r="AH628" s="572"/>
      <c r="AI628" s="572"/>
      <c r="AJ628" s="572"/>
      <c r="AK628" s="572"/>
      <c r="AL628" s="572"/>
      <c r="AM628" s="572"/>
      <c r="AN628" s="581"/>
      <c r="AO628" s="181"/>
      <c r="AP628" s="87" t="s">
        <v>859</v>
      </c>
      <c r="AT628" s="559" t="str">
        <f t="shared" ref="AT628:AT661" ca="1" si="116">IF(AT627="Z","AA",IF(LEN(AT627)=1,CHAR(CODE(AT627)+1),IF(RIGHT(AT627,1)="Z",CHAR(CODE(LEFT(AT627,1))+1),LEFT(AT627,1))&amp;CHAR(65+MOD(CODE(RIGHT(AT627,1))+1-65,26))))</f>
        <v>G</v>
      </c>
      <c r="AU628" s="559">
        <f t="shared" ref="AU628:AU661" si="117">AU627</f>
        <v>626</v>
      </c>
      <c r="AV628" s="285" t="str">
        <f t="shared" ca="1" si="114"/>
        <v>G626</v>
      </c>
      <c r="AW628" s="285">
        <f t="shared" si="112"/>
        <v>8</v>
      </c>
      <c r="AX628" s="285" t="str">
        <f t="shared" ca="1" si="113"/>
        <v>8. Ownership - Operating Costs</v>
      </c>
      <c r="AY628" s="293" t="s">
        <v>1626</v>
      </c>
      <c r="AZ628" s="285" t="s">
        <v>1664</v>
      </c>
      <c r="BA628" s="285">
        <f>$G$8</f>
        <v>2026</v>
      </c>
      <c r="BB628" s="285" t="str">
        <f t="shared" ca="1" si="115"/>
        <v>8_G626_Primary_fuel_transportation_2026</v>
      </c>
      <c r="BC628" s="285" t="s">
        <v>574</v>
      </c>
      <c r="BD628" s="285"/>
      <c r="BE628" s="293" t="str">
        <f t="shared" si="111"/>
        <v>&gt;=0</v>
      </c>
      <c r="BF628" s="293" t="s">
        <v>84</v>
      </c>
      <c r="BG628" s="293" t="s">
        <v>84</v>
      </c>
      <c r="BH628" s="293"/>
      <c r="BI628" s="293"/>
      <c r="BJ628" s="293"/>
      <c r="BK628" s="293"/>
    </row>
    <row r="629" spans="1:63" ht="13.5" hidden="1" thickBot="1">
      <c r="A629" s="130"/>
      <c r="B629" s="193"/>
      <c r="C629" s="255"/>
      <c r="D629" s="761"/>
      <c r="E629" s="571"/>
      <c r="F629" s="571"/>
      <c r="G629" s="571"/>
      <c r="H629" s="571"/>
      <c r="I629" s="571"/>
      <c r="J629" s="571"/>
      <c r="K629" s="571"/>
      <c r="L629" s="571"/>
      <c r="M629" s="571"/>
      <c r="N629" s="571"/>
      <c r="O629" s="571"/>
      <c r="P629" s="571"/>
      <c r="Q629" s="571"/>
      <c r="R629" s="571"/>
      <c r="S629" s="571"/>
      <c r="T629" s="571"/>
      <c r="U629" s="571"/>
      <c r="V629" s="571"/>
      <c r="W629" s="571"/>
      <c r="X629" s="571"/>
      <c r="Y629" s="571"/>
      <c r="Z629" s="571"/>
      <c r="AA629" s="571"/>
      <c r="AB629" s="571"/>
      <c r="AC629" s="571"/>
      <c r="AD629" s="572"/>
      <c r="AE629" s="572"/>
      <c r="AF629" s="572"/>
      <c r="AG629" s="572"/>
      <c r="AH629" s="572"/>
      <c r="AI629" s="572"/>
      <c r="AJ629" s="572"/>
      <c r="AK629" s="572"/>
      <c r="AL629" s="572"/>
      <c r="AM629" s="572"/>
      <c r="AN629" s="581"/>
      <c r="AO629" s="181"/>
      <c r="AP629" s="87" t="s">
        <v>859</v>
      </c>
      <c r="AT629" s="559" t="str">
        <f t="shared" ca="1" si="116"/>
        <v>H</v>
      </c>
      <c r="AU629" s="559">
        <f t="shared" si="117"/>
        <v>626</v>
      </c>
      <c r="AV629" s="285" t="str">
        <f t="shared" ca="1" si="114"/>
        <v>H626</v>
      </c>
      <c r="AW629" s="285">
        <f t="shared" si="112"/>
        <v>8</v>
      </c>
      <c r="AX629" s="285" t="str">
        <f t="shared" ca="1" si="113"/>
        <v>8. Ownership - Operating Costs</v>
      </c>
      <c r="AY629" s="293" t="s">
        <v>1626</v>
      </c>
      <c r="AZ629" s="285" t="s">
        <v>1664</v>
      </c>
      <c r="BA629" s="285">
        <f>$H$8</f>
        <v>2027</v>
      </c>
      <c r="BB629" s="285" t="str">
        <f t="shared" ca="1" si="115"/>
        <v>8_H626_Primary_fuel_transportation_2027</v>
      </c>
      <c r="BC629" s="285" t="s">
        <v>574</v>
      </c>
      <c r="BD629" s="285"/>
      <c r="BE629" s="293" t="str">
        <f t="shared" si="111"/>
        <v>&gt;=0</v>
      </c>
      <c r="BF629" s="293" t="s">
        <v>84</v>
      </c>
      <c r="BG629" s="293" t="s">
        <v>84</v>
      </c>
      <c r="BH629" s="293"/>
      <c r="BI629" s="293"/>
      <c r="BJ629" s="293"/>
      <c r="BK629" s="293"/>
    </row>
    <row r="630" spans="1:63" ht="13.5" hidden="1" thickBot="1">
      <c r="A630" s="130"/>
      <c r="B630" s="193"/>
      <c r="C630" s="255"/>
      <c r="D630" s="761"/>
      <c r="E630" s="571"/>
      <c r="F630" s="571"/>
      <c r="G630" s="571"/>
      <c r="H630" s="571"/>
      <c r="I630" s="571"/>
      <c r="J630" s="571"/>
      <c r="K630" s="571"/>
      <c r="L630" s="571"/>
      <c r="M630" s="571"/>
      <c r="N630" s="571"/>
      <c r="O630" s="571"/>
      <c r="P630" s="571"/>
      <c r="Q630" s="571"/>
      <c r="R630" s="571"/>
      <c r="S630" s="571"/>
      <c r="T630" s="571"/>
      <c r="U630" s="571"/>
      <c r="V630" s="571"/>
      <c r="W630" s="571"/>
      <c r="X630" s="571"/>
      <c r="Y630" s="571"/>
      <c r="Z630" s="571"/>
      <c r="AA630" s="571"/>
      <c r="AB630" s="571"/>
      <c r="AC630" s="571"/>
      <c r="AD630" s="572"/>
      <c r="AE630" s="572"/>
      <c r="AF630" s="572"/>
      <c r="AG630" s="572"/>
      <c r="AH630" s="572"/>
      <c r="AI630" s="572"/>
      <c r="AJ630" s="572"/>
      <c r="AK630" s="572"/>
      <c r="AL630" s="572"/>
      <c r="AM630" s="572"/>
      <c r="AN630" s="581"/>
      <c r="AO630" s="181"/>
      <c r="AP630" s="87" t="s">
        <v>859</v>
      </c>
      <c r="AT630" s="559" t="str">
        <f t="shared" ca="1" si="116"/>
        <v>I</v>
      </c>
      <c r="AU630" s="559">
        <f t="shared" si="117"/>
        <v>626</v>
      </c>
      <c r="AV630" s="285" t="str">
        <f t="shared" ca="1" si="114"/>
        <v>I626</v>
      </c>
      <c r="AW630" s="285">
        <f t="shared" si="112"/>
        <v>8</v>
      </c>
      <c r="AX630" s="285" t="str">
        <f t="shared" ca="1" si="113"/>
        <v>8. Ownership - Operating Costs</v>
      </c>
      <c r="AY630" s="293" t="s">
        <v>1626</v>
      </c>
      <c r="AZ630" s="285" t="s">
        <v>1664</v>
      </c>
      <c r="BA630" s="285">
        <f>$I$8</f>
        <v>2028</v>
      </c>
      <c r="BB630" s="285" t="str">
        <f t="shared" ca="1" si="115"/>
        <v>8_I626_Primary_fuel_transportation_2028</v>
      </c>
      <c r="BC630" s="285" t="s">
        <v>574</v>
      </c>
      <c r="BD630" s="285"/>
      <c r="BE630" s="293" t="str">
        <f t="shared" si="111"/>
        <v>&gt;=0</v>
      </c>
      <c r="BF630" s="293" t="s">
        <v>84</v>
      </c>
      <c r="BG630" s="293" t="s">
        <v>84</v>
      </c>
      <c r="BH630" s="293"/>
      <c r="BI630" s="293"/>
      <c r="BJ630" s="293"/>
      <c r="BK630" s="293"/>
    </row>
    <row r="631" spans="1:63" ht="13.5" hidden="1" thickBot="1">
      <c r="A631" s="130"/>
      <c r="B631" s="193"/>
      <c r="C631" s="255"/>
      <c r="D631" s="761"/>
      <c r="E631" s="571"/>
      <c r="F631" s="571"/>
      <c r="G631" s="571"/>
      <c r="H631" s="571"/>
      <c r="I631" s="571"/>
      <c r="J631" s="571"/>
      <c r="K631" s="571"/>
      <c r="L631" s="571"/>
      <c r="M631" s="571"/>
      <c r="N631" s="571"/>
      <c r="O631" s="571"/>
      <c r="P631" s="571"/>
      <c r="Q631" s="571"/>
      <c r="R631" s="571"/>
      <c r="S631" s="571"/>
      <c r="T631" s="571"/>
      <c r="U631" s="571"/>
      <c r="V631" s="571"/>
      <c r="W631" s="571"/>
      <c r="X631" s="571"/>
      <c r="Y631" s="571"/>
      <c r="Z631" s="571"/>
      <c r="AA631" s="571"/>
      <c r="AB631" s="571"/>
      <c r="AC631" s="571"/>
      <c r="AD631" s="572"/>
      <c r="AE631" s="572"/>
      <c r="AF631" s="572"/>
      <c r="AG631" s="572"/>
      <c r="AH631" s="572"/>
      <c r="AI631" s="572"/>
      <c r="AJ631" s="572"/>
      <c r="AK631" s="572"/>
      <c r="AL631" s="572"/>
      <c r="AM631" s="572"/>
      <c r="AN631" s="581"/>
      <c r="AO631" s="181"/>
      <c r="AP631" s="87" t="s">
        <v>859</v>
      </c>
      <c r="AT631" s="559" t="str">
        <f t="shared" ca="1" si="116"/>
        <v>J</v>
      </c>
      <c r="AU631" s="559">
        <f t="shared" si="117"/>
        <v>626</v>
      </c>
      <c r="AV631" s="285" t="str">
        <f t="shared" ca="1" si="114"/>
        <v>J626</v>
      </c>
      <c r="AW631" s="285">
        <f t="shared" si="112"/>
        <v>8</v>
      </c>
      <c r="AX631" s="285" t="str">
        <f t="shared" ca="1" si="113"/>
        <v>8. Ownership - Operating Costs</v>
      </c>
      <c r="AY631" s="293" t="s">
        <v>1626</v>
      </c>
      <c r="AZ631" s="285" t="s">
        <v>1664</v>
      </c>
      <c r="BA631" s="285">
        <f>$J$8</f>
        <v>2029</v>
      </c>
      <c r="BB631" s="285" t="str">
        <f t="shared" ca="1" si="115"/>
        <v>8_J626_Primary_fuel_transportation_2029</v>
      </c>
      <c r="BC631" s="285" t="s">
        <v>574</v>
      </c>
      <c r="BD631" s="285"/>
      <c r="BE631" s="293" t="str">
        <f t="shared" si="111"/>
        <v>&gt;=0</v>
      </c>
      <c r="BF631" s="293" t="s">
        <v>84</v>
      </c>
      <c r="BG631" s="293" t="s">
        <v>84</v>
      </c>
      <c r="BH631" s="293"/>
      <c r="BI631" s="293"/>
      <c r="BJ631" s="293"/>
      <c r="BK631" s="293"/>
    </row>
    <row r="632" spans="1:63" ht="13.5" hidden="1" thickBot="1">
      <c r="A632" s="130"/>
      <c r="B632" s="193"/>
      <c r="C632" s="255"/>
      <c r="D632" s="761"/>
      <c r="E632" s="571"/>
      <c r="F632" s="571"/>
      <c r="G632" s="571"/>
      <c r="H632" s="571"/>
      <c r="I632" s="571"/>
      <c r="J632" s="571"/>
      <c r="K632" s="571"/>
      <c r="L632" s="571"/>
      <c r="M632" s="571"/>
      <c r="N632" s="571"/>
      <c r="O632" s="571"/>
      <c r="P632" s="571"/>
      <c r="Q632" s="571"/>
      <c r="R632" s="571"/>
      <c r="S632" s="571"/>
      <c r="T632" s="571"/>
      <c r="U632" s="571"/>
      <c r="V632" s="571"/>
      <c r="W632" s="571"/>
      <c r="X632" s="571"/>
      <c r="Y632" s="571"/>
      <c r="Z632" s="571"/>
      <c r="AA632" s="571"/>
      <c r="AB632" s="571"/>
      <c r="AC632" s="571"/>
      <c r="AD632" s="572"/>
      <c r="AE632" s="572"/>
      <c r="AF632" s="572"/>
      <c r="AG632" s="572"/>
      <c r="AH632" s="572"/>
      <c r="AI632" s="572"/>
      <c r="AJ632" s="572"/>
      <c r="AK632" s="572"/>
      <c r="AL632" s="572"/>
      <c r="AM632" s="572"/>
      <c r="AN632" s="581"/>
      <c r="AO632" s="181"/>
      <c r="AP632" s="87" t="s">
        <v>859</v>
      </c>
      <c r="AT632" s="559" t="str">
        <f t="shared" ca="1" si="116"/>
        <v>K</v>
      </c>
      <c r="AU632" s="559">
        <f t="shared" si="117"/>
        <v>626</v>
      </c>
      <c r="AV632" s="285" t="str">
        <f t="shared" ca="1" si="114"/>
        <v>K626</v>
      </c>
      <c r="AW632" s="285">
        <f t="shared" si="112"/>
        <v>8</v>
      </c>
      <c r="AX632" s="285" t="str">
        <f t="shared" ca="1" si="113"/>
        <v>8. Ownership - Operating Costs</v>
      </c>
      <c r="AY632" s="293" t="s">
        <v>1626</v>
      </c>
      <c r="AZ632" s="285" t="s">
        <v>1664</v>
      </c>
      <c r="BA632" s="285">
        <f>$K$8</f>
        <v>2030</v>
      </c>
      <c r="BB632" s="285" t="str">
        <f t="shared" ca="1" si="115"/>
        <v>8_K626_Primary_fuel_transportation_2030</v>
      </c>
      <c r="BC632" s="285" t="s">
        <v>574</v>
      </c>
      <c r="BD632" s="285"/>
      <c r="BE632" s="293" t="str">
        <f t="shared" si="111"/>
        <v>&gt;=0</v>
      </c>
      <c r="BF632" s="293" t="s">
        <v>84</v>
      </c>
      <c r="BG632" s="293" t="s">
        <v>84</v>
      </c>
      <c r="BH632" s="293"/>
      <c r="BI632" s="293"/>
      <c r="BJ632" s="293"/>
      <c r="BK632" s="293"/>
    </row>
    <row r="633" spans="1:63" ht="13.5" hidden="1" thickBot="1">
      <c r="A633" s="130"/>
      <c r="B633" s="193"/>
      <c r="C633" s="255"/>
      <c r="D633" s="761"/>
      <c r="E633" s="571"/>
      <c r="F633" s="571"/>
      <c r="G633" s="571"/>
      <c r="H633" s="571"/>
      <c r="I633" s="571"/>
      <c r="J633" s="571"/>
      <c r="K633" s="571"/>
      <c r="L633" s="571"/>
      <c r="M633" s="571"/>
      <c r="N633" s="571"/>
      <c r="O633" s="571"/>
      <c r="P633" s="571"/>
      <c r="Q633" s="571"/>
      <c r="R633" s="571"/>
      <c r="S633" s="571"/>
      <c r="T633" s="571"/>
      <c r="U633" s="571"/>
      <c r="V633" s="571"/>
      <c r="W633" s="571"/>
      <c r="X633" s="571"/>
      <c r="Y633" s="571"/>
      <c r="Z633" s="571"/>
      <c r="AA633" s="571"/>
      <c r="AB633" s="571"/>
      <c r="AC633" s="571"/>
      <c r="AD633" s="572"/>
      <c r="AE633" s="572"/>
      <c r="AF633" s="572"/>
      <c r="AG633" s="572"/>
      <c r="AH633" s="572"/>
      <c r="AI633" s="572"/>
      <c r="AJ633" s="572"/>
      <c r="AK633" s="572"/>
      <c r="AL633" s="572"/>
      <c r="AM633" s="572"/>
      <c r="AN633" s="581"/>
      <c r="AO633" s="181"/>
      <c r="AP633" s="87" t="s">
        <v>859</v>
      </c>
      <c r="AT633" s="559" t="str">
        <f t="shared" ca="1" si="116"/>
        <v>L</v>
      </c>
      <c r="AU633" s="559">
        <f t="shared" si="117"/>
        <v>626</v>
      </c>
      <c r="AV633" s="285" t="str">
        <f t="shared" ca="1" si="114"/>
        <v>L626</v>
      </c>
      <c r="AW633" s="285">
        <f t="shared" si="112"/>
        <v>8</v>
      </c>
      <c r="AX633" s="285" t="str">
        <f t="shared" ca="1" si="113"/>
        <v>8. Ownership - Operating Costs</v>
      </c>
      <c r="AY633" s="293" t="s">
        <v>1626</v>
      </c>
      <c r="AZ633" s="285" t="s">
        <v>1664</v>
      </c>
      <c r="BA633" s="285">
        <f>$L$8</f>
        <v>2031</v>
      </c>
      <c r="BB633" s="285" t="str">
        <f t="shared" ca="1" si="115"/>
        <v>8_L626_Primary_fuel_transportation_2031</v>
      </c>
      <c r="BC633" s="285" t="s">
        <v>574</v>
      </c>
      <c r="BD633" s="285"/>
      <c r="BE633" s="293" t="str">
        <f t="shared" si="111"/>
        <v>&gt;=0</v>
      </c>
      <c r="BF633" s="293" t="s">
        <v>84</v>
      </c>
      <c r="BG633" s="293" t="s">
        <v>84</v>
      </c>
      <c r="BH633" s="293"/>
      <c r="BI633" s="293"/>
      <c r="BJ633" s="293"/>
      <c r="BK633" s="293"/>
    </row>
    <row r="634" spans="1:63" ht="13.5" hidden="1" thickBot="1">
      <c r="A634" s="130"/>
      <c r="B634" s="193"/>
      <c r="C634" s="255"/>
      <c r="D634" s="761"/>
      <c r="E634" s="571"/>
      <c r="F634" s="571"/>
      <c r="G634" s="571"/>
      <c r="H634" s="571"/>
      <c r="I634" s="571"/>
      <c r="J634" s="571"/>
      <c r="K634" s="571"/>
      <c r="L634" s="571"/>
      <c r="M634" s="571"/>
      <c r="N634" s="571"/>
      <c r="O634" s="571"/>
      <c r="P634" s="571"/>
      <c r="Q634" s="571"/>
      <c r="R634" s="571"/>
      <c r="S634" s="571"/>
      <c r="T634" s="571"/>
      <c r="U634" s="571"/>
      <c r="V634" s="571"/>
      <c r="W634" s="571"/>
      <c r="X634" s="571"/>
      <c r="Y634" s="571"/>
      <c r="Z634" s="571"/>
      <c r="AA634" s="571"/>
      <c r="AB634" s="571"/>
      <c r="AC634" s="571"/>
      <c r="AD634" s="572"/>
      <c r="AE634" s="572"/>
      <c r="AF634" s="572"/>
      <c r="AG634" s="572"/>
      <c r="AH634" s="572"/>
      <c r="AI634" s="572"/>
      <c r="AJ634" s="572"/>
      <c r="AK634" s="572"/>
      <c r="AL634" s="572"/>
      <c r="AM634" s="572"/>
      <c r="AN634" s="581"/>
      <c r="AO634" s="181"/>
      <c r="AP634" s="87" t="s">
        <v>859</v>
      </c>
      <c r="AT634" s="559" t="str">
        <f t="shared" ca="1" si="116"/>
        <v>M</v>
      </c>
      <c r="AU634" s="559">
        <f t="shared" si="117"/>
        <v>626</v>
      </c>
      <c r="AV634" s="285" t="str">
        <f t="shared" ca="1" si="114"/>
        <v>M626</v>
      </c>
      <c r="AW634" s="285">
        <f t="shared" si="112"/>
        <v>8</v>
      </c>
      <c r="AX634" s="285" t="str">
        <f t="shared" ca="1" si="113"/>
        <v>8. Ownership - Operating Costs</v>
      </c>
      <c r="AY634" s="293" t="s">
        <v>1626</v>
      </c>
      <c r="AZ634" s="285" t="s">
        <v>1664</v>
      </c>
      <c r="BA634" s="285">
        <f>$M$8</f>
        <v>2032</v>
      </c>
      <c r="BB634" s="285" t="str">
        <f t="shared" ca="1" si="115"/>
        <v>8_M626_Primary_fuel_transportation_2032</v>
      </c>
      <c r="BC634" s="285" t="s">
        <v>574</v>
      </c>
      <c r="BD634" s="285"/>
      <c r="BE634" s="293" t="str">
        <f t="shared" si="111"/>
        <v>&gt;=0</v>
      </c>
      <c r="BF634" s="293" t="s">
        <v>84</v>
      </c>
      <c r="BG634" s="293" t="s">
        <v>84</v>
      </c>
      <c r="BH634" s="293"/>
      <c r="BI634" s="293"/>
      <c r="BJ634" s="293"/>
      <c r="BK634" s="293"/>
    </row>
    <row r="635" spans="1:63" ht="13.5" hidden="1" thickBot="1">
      <c r="A635" s="130"/>
      <c r="B635" s="193"/>
      <c r="C635" s="255"/>
      <c r="D635" s="761"/>
      <c r="E635" s="571"/>
      <c r="F635" s="571"/>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2"/>
      <c r="AE635" s="572"/>
      <c r="AF635" s="572"/>
      <c r="AG635" s="572"/>
      <c r="AH635" s="572"/>
      <c r="AI635" s="572"/>
      <c r="AJ635" s="572"/>
      <c r="AK635" s="572"/>
      <c r="AL635" s="572"/>
      <c r="AM635" s="572"/>
      <c r="AN635" s="581"/>
      <c r="AO635" s="181"/>
      <c r="AP635" s="87" t="s">
        <v>859</v>
      </c>
      <c r="AT635" s="559" t="str">
        <f t="shared" ca="1" si="116"/>
        <v>N</v>
      </c>
      <c r="AU635" s="559">
        <f t="shared" si="117"/>
        <v>626</v>
      </c>
      <c r="AV635" s="285" t="str">
        <f t="shared" ca="1" si="114"/>
        <v>N626</v>
      </c>
      <c r="AW635" s="285">
        <f t="shared" si="112"/>
        <v>8</v>
      </c>
      <c r="AX635" s="285" t="str">
        <f t="shared" ca="1" si="113"/>
        <v>8. Ownership - Operating Costs</v>
      </c>
      <c r="AY635" s="293" t="s">
        <v>1626</v>
      </c>
      <c r="AZ635" s="285" t="s">
        <v>1664</v>
      </c>
      <c r="BA635" s="285">
        <f>$N$8</f>
        <v>2033</v>
      </c>
      <c r="BB635" s="285" t="str">
        <f t="shared" ca="1" si="115"/>
        <v>8_N626_Primary_fuel_transportation_2033</v>
      </c>
      <c r="BC635" s="285" t="s">
        <v>574</v>
      </c>
      <c r="BD635" s="285"/>
      <c r="BE635" s="293" t="str">
        <f t="shared" si="111"/>
        <v>&gt;=0</v>
      </c>
      <c r="BF635" s="293" t="s">
        <v>84</v>
      </c>
      <c r="BG635" s="293" t="s">
        <v>84</v>
      </c>
      <c r="BH635" s="293"/>
      <c r="BI635" s="293"/>
      <c r="BJ635" s="293"/>
      <c r="BK635" s="293"/>
    </row>
    <row r="636" spans="1:63" ht="13.5" hidden="1" thickBot="1">
      <c r="A636" s="130"/>
      <c r="B636" s="193"/>
      <c r="C636" s="255"/>
      <c r="D636" s="761"/>
      <c r="E636" s="571"/>
      <c r="F636" s="571"/>
      <c r="G636" s="571"/>
      <c r="H636" s="571"/>
      <c r="I636" s="571"/>
      <c r="J636" s="571"/>
      <c r="K636" s="571"/>
      <c r="L636" s="571"/>
      <c r="M636" s="571"/>
      <c r="N636" s="571"/>
      <c r="O636" s="571"/>
      <c r="P636" s="571"/>
      <c r="Q636" s="571"/>
      <c r="R636" s="571"/>
      <c r="S636" s="571"/>
      <c r="T636" s="571"/>
      <c r="U636" s="571"/>
      <c r="V636" s="571"/>
      <c r="W636" s="571"/>
      <c r="X636" s="571"/>
      <c r="Y636" s="571"/>
      <c r="Z636" s="571"/>
      <c r="AA636" s="571"/>
      <c r="AB636" s="571"/>
      <c r="AC636" s="571"/>
      <c r="AD636" s="572"/>
      <c r="AE636" s="572"/>
      <c r="AF636" s="572"/>
      <c r="AG636" s="572"/>
      <c r="AH636" s="572"/>
      <c r="AI636" s="572"/>
      <c r="AJ636" s="572"/>
      <c r="AK636" s="572"/>
      <c r="AL636" s="572"/>
      <c r="AM636" s="572"/>
      <c r="AN636" s="581"/>
      <c r="AO636" s="181"/>
      <c r="AP636" s="87" t="s">
        <v>859</v>
      </c>
      <c r="AT636" s="559" t="str">
        <f t="shared" ca="1" si="116"/>
        <v>O</v>
      </c>
      <c r="AU636" s="559">
        <f t="shared" si="117"/>
        <v>626</v>
      </c>
      <c r="AV636" s="285" t="str">
        <f t="shared" ca="1" si="114"/>
        <v>O626</v>
      </c>
      <c r="AW636" s="285">
        <f t="shared" si="112"/>
        <v>8</v>
      </c>
      <c r="AX636" s="285" t="str">
        <f t="shared" ca="1" si="113"/>
        <v>8. Ownership - Operating Costs</v>
      </c>
      <c r="AY636" s="293" t="s">
        <v>1626</v>
      </c>
      <c r="AZ636" s="285" t="s">
        <v>1664</v>
      </c>
      <c r="BA636" s="285">
        <f>$O$8</f>
        <v>2034</v>
      </c>
      <c r="BB636" s="285" t="str">
        <f t="shared" ca="1" si="115"/>
        <v>8_O626_Primary_fuel_transportation_2034</v>
      </c>
      <c r="BC636" s="285" t="s">
        <v>574</v>
      </c>
      <c r="BD636" s="285"/>
      <c r="BE636" s="293" t="str">
        <f t="shared" si="111"/>
        <v>&gt;=0</v>
      </c>
      <c r="BF636" s="293" t="s">
        <v>84</v>
      </c>
      <c r="BG636" s="293" t="s">
        <v>84</v>
      </c>
      <c r="BH636" s="293"/>
      <c r="BI636" s="293"/>
      <c r="BJ636" s="293"/>
      <c r="BK636" s="293"/>
    </row>
    <row r="637" spans="1:63" ht="13.5" hidden="1" thickBot="1">
      <c r="A637" s="130"/>
      <c r="B637" s="193"/>
      <c r="C637" s="255"/>
      <c r="D637" s="761"/>
      <c r="E637" s="571"/>
      <c r="F637" s="571"/>
      <c r="G637" s="571"/>
      <c r="H637" s="571"/>
      <c r="I637" s="571"/>
      <c r="J637" s="571"/>
      <c r="K637" s="571"/>
      <c r="L637" s="571"/>
      <c r="M637" s="571"/>
      <c r="N637" s="571"/>
      <c r="O637" s="571"/>
      <c r="P637" s="571"/>
      <c r="Q637" s="571"/>
      <c r="R637" s="571"/>
      <c r="S637" s="571"/>
      <c r="T637" s="571"/>
      <c r="U637" s="571"/>
      <c r="V637" s="571"/>
      <c r="W637" s="571"/>
      <c r="X637" s="571"/>
      <c r="Y637" s="571"/>
      <c r="Z637" s="571"/>
      <c r="AA637" s="571"/>
      <c r="AB637" s="571"/>
      <c r="AC637" s="571"/>
      <c r="AD637" s="572"/>
      <c r="AE637" s="572"/>
      <c r="AF637" s="572"/>
      <c r="AG637" s="572"/>
      <c r="AH637" s="572"/>
      <c r="AI637" s="572"/>
      <c r="AJ637" s="572"/>
      <c r="AK637" s="572"/>
      <c r="AL637" s="572"/>
      <c r="AM637" s="572"/>
      <c r="AN637" s="581"/>
      <c r="AO637" s="181"/>
      <c r="AP637" s="87" t="s">
        <v>859</v>
      </c>
      <c r="AT637" s="559" t="str">
        <f t="shared" ca="1" si="116"/>
        <v>P</v>
      </c>
      <c r="AU637" s="559">
        <f t="shared" si="117"/>
        <v>626</v>
      </c>
      <c r="AV637" s="285" t="str">
        <f t="shared" ca="1" si="114"/>
        <v>P626</v>
      </c>
      <c r="AW637" s="285">
        <f t="shared" si="112"/>
        <v>8</v>
      </c>
      <c r="AX637" s="285" t="str">
        <f t="shared" ca="1" si="113"/>
        <v>8. Ownership - Operating Costs</v>
      </c>
      <c r="AY637" s="293" t="s">
        <v>1626</v>
      </c>
      <c r="AZ637" s="285" t="s">
        <v>1664</v>
      </c>
      <c r="BA637" s="285">
        <f>$P$8</f>
        <v>2035</v>
      </c>
      <c r="BB637" s="285" t="str">
        <f t="shared" ca="1" si="115"/>
        <v>8_P626_Primary_fuel_transportation_2035</v>
      </c>
      <c r="BC637" s="285" t="s">
        <v>574</v>
      </c>
      <c r="BD637" s="285"/>
      <c r="BE637" s="293" t="str">
        <f t="shared" si="111"/>
        <v>&gt;=0</v>
      </c>
      <c r="BF637" s="293" t="s">
        <v>84</v>
      </c>
      <c r="BG637" s="293" t="s">
        <v>84</v>
      </c>
      <c r="BH637" s="293"/>
      <c r="BI637" s="293"/>
      <c r="BJ637" s="293"/>
      <c r="BK637" s="293"/>
    </row>
    <row r="638" spans="1:63" ht="13.5" hidden="1" thickBot="1">
      <c r="A638" s="130"/>
      <c r="B638" s="193"/>
      <c r="C638" s="255"/>
      <c r="D638" s="76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c r="AA638" s="571"/>
      <c r="AB638" s="571"/>
      <c r="AC638" s="571"/>
      <c r="AD638" s="572"/>
      <c r="AE638" s="572"/>
      <c r="AF638" s="572"/>
      <c r="AG638" s="572"/>
      <c r="AH638" s="572"/>
      <c r="AI638" s="572"/>
      <c r="AJ638" s="572"/>
      <c r="AK638" s="572"/>
      <c r="AL638" s="572"/>
      <c r="AM638" s="572"/>
      <c r="AN638" s="581"/>
      <c r="AO638" s="181"/>
      <c r="AP638" s="87" t="s">
        <v>859</v>
      </c>
      <c r="AT638" s="559" t="str">
        <f t="shared" ca="1" si="116"/>
        <v>Q</v>
      </c>
      <c r="AU638" s="559">
        <f t="shared" si="117"/>
        <v>626</v>
      </c>
      <c r="AV638" s="285" t="str">
        <f t="shared" ca="1" si="114"/>
        <v>Q626</v>
      </c>
      <c r="AW638" s="285">
        <f t="shared" si="112"/>
        <v>8</v>
      </c>
      <c r="AX638" s="285" t="str">
        <f t="shared" ca="1" si="113"/>
        <v>8. Ownership - Operating Costs</v>
      </c>
      <c r="AY638" s="293" t="s">
        <v>1626</v>
      </c>
      <c r="AZ638" s="285" t="s">
        <v>1664</v>
      </c>
      <c r="BA638" s="285">
        <f>$Q$8</f>
        <v>2036</v>
      </c>
      <c r="BB638" s="285" t="str">
        <f t="shared" ca="1" si="115"/>
        <v>8_Q626_Primary_fuel_transportation_2036</v>
      </c>
      <c r="BC638" s="285" t="s">
        <v>574</v>
      </c>
      <c r="BD638" s="285"/>
      <c r="BE638" s="293" t="str">
        <f t="shared" si="111"/>
        <v>&gt;=0</v>
      </c>
      <c r="BF638" s="293" t="s">
        <v>84</v>
      </c>
      <c r="BG638" s="293" t="s">
        <v>84</v>
      </c>
      <c r="BH638" s="293"/>
      <c r="BI638" s="293"/>
      <c r="BJ638" s="293"/>
      <c r="BK638" s="293"/>
    </row>
    <row r="639" spans="1:63" ht="13.5" hidden="1" thickBot="1">
      <c r="A639" s="130"/>
      <c r="B639" s="193"/>
      <c r="C639" s="255"/>
      <c r="D639" s="761"/>
      <c r="E639" s="571"/>
      <c r="F639" s="571"/>
      <c r="G639" s="571"/>
      <c r="H639" s="571"/>
      <c r="I639" s="571"/>
      <c r="J639" s="571"/>
      <c r="K639" s="571"/>
      <c r="L639" s="571"/>
      <c r="M639" s="571"/>
      <c r="N639" s="571"/>
      <c r="O639" s="571"/>
      <c r="P639" s="571"/>
      <c r="Q639" s="571"/>
      <c r="R639" s="571"/>
      <c r="S639" s="571"/>
      <c r="T639" s="571"/>
      <c r="U639" s="571"/>
      <c r="V639" s="571"/>
      <c r="W639" s="571"/>
      <c r="X639" s="571"/>
      <c r="Y639" s="571"/>
      <c r="Z639" s="571"/>
      <c r="AA639" s="571"/>
      <c r="AB639" s="571"/>
      <c r="AC639" s="571"/>
      <c r="AD639" s="572"/>
      <c r="AE639" s="572"/>
      <c r="AF639" s="572"/>
      <c r="AG639" s="572"/>
      <c r="AH639" s="572"/>
      <c r="AI639" s="572"/>
      <c r="AJ639" s="572"/>
      <c r="AK639" s="572"/>
      <c r="AL639" s="572"/>
      <c r="AM639" s="572"/>
      <c r="AN639" s="581"/>
      <c r="AO639" s="181"/>
      <c r="AP639" s="87" t="s">
        <v>859</v>
      </c>
      <c r="AT639" s="559" t="str">
        <f t="shared" ca="1" si="116"/>
        <v>R</v>
      </c>
      <c r="AU639" s="559">
        <f t="shared" si="117"/>
        <v>626</v>
      </c>
      <c r="AV639" s="285" t="str">
        <f t="shared" ca="1" si="114"/>
        <v>R626</v>
      </c>
      <c r="AW639" s="285">
        <f t="shared" si="112"/>
        <v>8</v>
      </c>
      <c r="AX639" s="285" t="str">
        <f t="shared" ca="1" si="113"/>
        <v>8. Ownership - Operating Costs</v>
      </c>
      <c r="AY639" s="293" t="s">
        <v>1626</v>
      </c>
      <c r="AZ639" s="285" t="s">
        <v>1664</v>
      </c>
      <c r="BA639" s="285">
        <f>$R$8</f>
        <v>2037</v>
      </c>
      <c r="BB639" s="285" t="str">
        <f t="shared" ca="1" si="115"/>
        <v>8_R626_Primary_fuel_transportation_2037</v>
      </c>
      <c r="BC639" s="285" t="s">
        <v>574</v>
      </c>
      <c r="BD639" s="285"/>
      <c r="BE639" s="293" t="str">
        <f t="shared" si="111"/>
        <v>&gt;=0</v>
      </c>
      <c r="BF639" s="293" t="s">
        <v>84</v>
      </c>
      <c r="BG639" s="293" t="s">
        <v>84</v>
      </c>
      <c r="BH639" s="293"/>
      <c r="BI639" s="293"/>
      <c r="BJ639" s="293"/>
      <c r="BK639" s="293"/>
    </row>
    <row r="640" spans="1:63" ht="13.5" hidden="1" thickBot="1">
      <c r="A640" s="130"/>
      <c r="B640" s="193"/>
      <c r="C640" s="255"/>
      <c r="D640" s="761"/>
      <c r="E640" s="571"/>
      <c r="F640" s="571"/>
      <c r="G640" s="571"/>
      <c r="H640" s="571"/>
      <c r="I640" s="571"/>
      <c r="J640" s="571"/>
      <c r="K640" s="571"/>
      <c r="L640" s="571"/>
      <c r="M640" s="571"/>
      <c r="N640" s="571"/>
      <c r="O640" s="571"/>
      <c r="P640" s="571"/>
      <c r="Q640" s="571"/>
      <c r="R640" s="571"/>
      <c r="S640" s="571"/>
      <c r="T640" s="571"/>
      <c r="U640" s="571"/>
      <c r="V640" s="571"/>
      <c r="W640" s="571"/>
      <c r="X640" s="571"/>
      <c r="Y640" s="571"/>
      <c r="Z640" s="571"/>
      <c r="AA640" s="571"/>
      <c r="AB640" s="571"/>
      <c r="AC640" s="571"/>
      <c r="AD640" s="572"/>
      <c r="AE640" s="572"/>
      <c r="AF640" s="572"/>
      <c r="AG640" s="572"/>
      <c r="AH640" s="572"/>
      <c r="AI640" s="572"/>
      <c r="AJ640" s="572"/>
      <c r="AK640" s="572"/>
      <c r="AL640" s="572"/>
      <c r="AM640" s="572"/>
      <c r="AN640" s="581"/>
      <c r="AO640" s="181"/>
      <c r="AP640" s="87" t="s">
        <v>859</v>
      </c>
      <c r="AT640" s="559" t="str">
        <f t="shared" ca="1" si="116"/>
        <v>S</v>
      </c>
      <c r="AU640" s="559">
        <f t="shared" si="117"/>
        <v>626</v>
      </c>
      <c r="AV640" s="285" t="str">
        <f t="shared" ca="1" si="114"/>
        <v>S626</v>
      </c>
      <c r="AW640" s="285">
        <f t="shared" si="112"/>
        <v>8</v>
      </c>
      <c r="AX640" s="285" t="str">
        <f t="shared" ca="1" si="113"/>
        <v>8. Ownership - Operating Costs</v>
      </c>
      <c r="AY640" s="293" t="s">
        <v>1626</v>
      </c>
      <c r="AZ640" s="285" t="s">
        <v>1664</v>
      </c>
      <c r="BA640" s="285">
        <f>$S$8</f>
        <v>2038</v>
      </c>
      <c r="BB640" s="285" t="str">
        <f t="shared" ca="1" si="115"/>
        <v>8_S626_Primary_fuel_transportation_2038</v>
      </c>
      <c r="BC640" s="285" t="s">
        <v>574</v>
      </c>
      <c r="BD640" s="285"/>
      <c r="BE640" s="293" t="str">
        <f t="shared" si="111"/>
        <v>&gt;=0</v>
      </c>
      <c r="BF640" s="293" t="s">
        <v>84</v>
      </c>
      <c r="BG640" s="293" t="s">
        <v>84</v>
      </c>
      <c r="BH640" s="293"/>
      <c r="BI640" s="293"/>
      <c r="BJ640" s="293"/>
      <c r="BK640" s="293"/>
    </row>
    <row r="641" spans="1:63" ht="13.5" hidden="1" thickBot="1">
      <c r="A641" s="130"/>
      <c r="B641" s="193"/>
      <c r="C641" s="255"/>
      <c r="D641" s="761"/>
      <c r="E641" s="571"/>
      <c r="F641" s="571"/>
      <c r="G641" s="571"/>
      <c r="H641" s="571"/>
      <c r="I641" s="571"/>
      <c r="J641" s="571"/>
      <c r="K641" s="571"/>
      <c r="L641" s="571"/>
      <c r="M641" s="571"/>
      <c r="N641" s="571"/>
      <c r="O641" s="571"/>
      <c r="P641" s="571"/>
      <c r="Q641" s="571"/>
      <c r="R641" s="571"/>
      <c r="S641" s="571"/>
      <c r="T641" s="571"/>
      <c r="U641" s="571"/>
      <c r="V641" s="571"/>
      <c r="W641" s="571"/>
      <c r="X641" s="571"/>
      <c r="Y641" s="571"/>
      <c r="Z641" s="571"/>
      <c r="AA641" s="571"/>
      <c r="AB641" s="571"/>
      <c r="AC641" s="571"/>
      <c r="AD641" s="572"/>
      <c r="AE641" s="572"/>
      <c r="AF641" s="572"/>
      <c r="AG641" s="572"/>
      <c r="AH641" s="572"/>
      <c r="AI641" s="572"/>
      <c r="AJ641" s="572"/>
      <c r="AK641" s="572"/>
      <c r="AL641" s="572"/>
      <c r="AM641" s="572"/>
      <c r="AN641" s="581"/>
      <c r="AO641" s="181"/>
      <c r="AP641" s="87" t="s">
        <v>859</v>
      </c>
      <c r="AT641" s="559" t="str">
        <f t="shared" ca="1" si="116"/>
        <v>T</v>
      </c>
      <c r="AU641" s="559">
        <f t="shared" si="117"/>
        <v>626</v>
      </c>
      <c r="AV641" s="285" t="str">
        <f t="shared" ca="1" si="114"/>
        <v>T626</v>
      </c>
      <c r="AW641" s="285">
        <f t="shared" si="112"/>
        <v>8</v>
      </c>
      <c r="AX641" s="285" t="str">
        <f t="shared" ca="1" si="113"/>
        <v>8. Ownership - Operating Costs</v>
      </c>
      <c r="AY641" s="293" t="s">
        <v>1626</v>
      </c>
      <c r="AZ641" s="285" t="s">
        <v>1664</v>
      </c>
      <c r="BA641" s="285">
        <f>$T$8</f>
        <v>2039</v>
      </c>
      <c r="BB641" s="285" t="str">
        <f t="shared" ca="1" si="115"/>
        <v>8_T626_Primary_fuel_transportation_2039</v>
      </c>
      <c r="BC641" s="285" t="s">
        <v>574</v>
      </c>
      <c r="BD641" s="285"/>
      <c r="BE641" s="293" t="str">
        <f t="shared" si="111"/>
        <v>&gt;=0</v>
      </c>
      <c r="BF641" s="293" t="s">
        <v>84</v>
      </c>
      <c r="BG641" s="293" t="s">
        <v>84</v>
      </c>
      <c r="BH641" s="293"/>
      <c r="BI641" s="293"/>
      <c r="BJ641" s="293"/>
      <c r="BK641" s="293"/>
    </row>
    <row r="642" spans="1:63" ht="13.5" hidden="1" thickBot="1">
      <c r="A642" s="130"/>
      <c r="B642" s="193"/>
      <c r="C642" s="255"/>
      <c r="D642" s="76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2"/>
      <c r="AE642" s="572"/>
      <c r="AF642" s="572"/>
      <c r="AG642" s="572"/>
      <c r="AH642" s="572"/>
      <c r="AI642" s="572"/>
      <c r="AJ642" s="572"/>
      <c r="AK642" s="572"/>
      <c r="AL642" s="572"/>
      <c r="AM642" s="572"/>
      <c r="AN642" s="581"/>
      <c r="AO642" s="181"/>
      <c r="AP642" s="87" t="s">
        <v>859</v>
      </c>
      <c r="AT642" s="559" t="str">
        <f t="shared" ca="1" si="116"/>
        <v>U</v>
      </c>
      <c r="AU642" s="559">
        <f t="shared" si="117"/>
        <v>626</v>
      </c>
      <c r="AV642" s="285" t="str">
        <f t="shared" ca="1" si="114"/>
        <v>U626</v>
      </c>
      <c r="AW642" s="285">
        <f t="shared" si="112"/>
        <v>8</v>
      </c>
      <c r="AX642" s="285" t="str">
        <f t="shared" ca="1" si="113"/>
        <v>8. Ownership - Operating Costs</v>
      </c>
      <c r="AY642" s="293" t="s">
        <v>1626</v>
      </c>
      <c r="AZ642" s="285" t="s">
        <v>1664</v>
      </c>
      <c r="BA642" s="285">
        <f>$U$8</f>
        <v>2040</v>
      </c>
      <c r="BB642" s="285" t="str">
        <f t="shared" ca="1" si="115"/>
        <v>8_U626_Primary_fuel_transportation_2040</v>
      </c>
      <c r="BC642" s="285" t="s">
        <v>574</v>
      </c>
      <c r="BD642" s="285"/>
      <c r="BE642" s="293" t="str">
        <f t="shared" si="111"/>
        <v>&gt;=0</v>
      </c>
      <c r="BF642" s="293" t="s">
        <v>84</v>
      </c>
      <c r="BG642" s="293" t="s">
        <v>84</v>
      </c>
      <c r="BH642" s="293"/>
      <c r="BI642" s="293"/>
      <c r="BJ642" s="293"/>
      <c r="BK642" s="293"/>
    </row>
    <row r="643" spans="1:63" ht="13.5" hidden="1" thickBot="1">
      <c r="A643" s="130"/>
      <c r="B643" s="193"/>
      <c r="C643" s="255"/>
      <c r="D643" s="76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2"/>
      <c r="AE643" s="572"/>
      <c r="AF643" s="572"/>
      <c r="AG643" s="572"/>
      <c r="AH643" s="572"/>
      <c r="AI643" s="572"/>
      <c r="AJ643" s="572"/>
      <c r="AK643" s="572"/>
      <c r="AL643" s="572"/>
      <c r="AM643" s="572"/>
      <c r="AN643" s="581"/>
      <c r="AO643" s="181"/>
      <c r="AP643" s="87" t="s">
        <v>859</v>
      </c>
      <c r="AT643" s="559" t="str">
        <f t="shared" ca="1" si="116"/>
        <v>V</v>
      </c>
      <c r="AU643" s="559">
        <f t="shared" si="117"/>
        <v>626</v>
      </c>
      <c r="AV643" s="285" t="str">
        <f t="shared" ca="1" si="114"/>
        <v>V626</v>
      </c>
      <c r="AW643" s="285">
        <f t="shared" si="112"/>
        <v>8</v>
      </c>
      <c r="AX643" s="285" t="str">
        <f t="shared" ca="1" si="113"/>
        <v>8. Ownership - Operating Costs</v>
      </c>
      <c r="AY643" s="293" t="s">
        <v>1626</v>
      </c>
      <c r="AZ643" s="285" t="s">
        <v>1664</v>
      </c>
      <c r="BA643" s="285">
        <f>$V$8</f>
        <v>2041</v>
      </c>
      <c r="BB643" s="285" t="str">
        <f t="shared" ca="1" si="115"/>
        <v>8_V626_Primary_fuel_transportation_2041</v>
      </c>
      <c r="BC643" s="285" t="s">
        <v>574</v>
      </c>
      <c r="BD643" s="285"/>
      <c r="BE643" s="293" t="str">
        <f t="shared" si="111"/>
        <v>&gt;=0</v>
      </c>
      <c r="BF643" s="293" t="s">
        <v>84</v>
      </c>
      <c r="BG643" s="293" t="s">
        <v>84</v>
      </c>
      <c r="BH643" s="293"/>
      <c r="BI643" s="293"/>
      <c r="BJ643" s="293"/>
      <c r="BK643" s="293"/>
    </row>
    <row r="644" spans="1:63" ht="13.5" hidden="1" thickBot="1">
      <c r="A644" s="130"/>
      <c r="B644" s="193"/>
      <c r="C644" s="255"/>
      <c r="D644" s="76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2"/>
      <c r="AE644" s="572"/>
      <c r="AF644" s="572"/>
      <c r="AG644" s="572"/>
      <c r="AH644" s="572"/>
      <c r="AI644" s="572"/>
      <c r="AJ644" s="572"/>
      <c r="AK644" s="572"/>
      <c r="AL644" s="572"/>
      <c r="AM644" s="572"/>
      <c r="AN644" s="581"/>
      <c r="AO644" s="181"/>
      <c r="AP644" s="87" t="s">
        <v>859</v>
      </c>
      <c r="AT644" s="559" t="str">
        <f t="shared" ca="1" si="116"/>
        <v>W</v>
      </c>
      <c r="AU644" s="559">
        <f t="shared" si="117"/>
        <v>626</v>
      </c>
      <c r="AV644" s="285" t="str">
        <f t="shared" ca="1" si="114"/>
        <v>W626</v>
      </c>
      <c r="AW644" s="285">
        <f t="shared" si="112"/>
        <v>8</v>
      </c>
      <c r="AX644" s="285" t="str">
        <f t="shared" ca="1" si="113"/>
        <v>8. Ownership - Operating Costs</v>
      </c>
      <c r="AY644" s="293" t="s">
        <v>1626</v>
      </c>
      <c r="AZ644" s="285" t="s">
        <v>1664</v>
      </c>
      <c r="BA644" s="285">
        <f>$W$8</f>
        <v>2042</v>
      </c>
      <c r="BB644" s="285" t="str">
        <f t="shared" ca="1" si="115"/>
        <v>8_W626_Primary_fuel_transportation_2042</v>
      </c>
      <c r="BC644" s="285" t="s">
        <v>574</v>
      </c>
      <c r="BD644" s="285"/>
      <c r="BE644" s="293" t="str">
        <f t="shared" si="111"/>
        <v>&gt;=0</v>
      </c>
      <c r="BF644" s="293" t="s">
        <v>84</v>
      </c>
      <c r="BG644" s="293" t="s">
        <v>84</v>
      </c>
      <c r="BH644" s="293"/>
      <c r="BI644" s="293"/>
      <c r="BJ644" s="293"/>
      <c r="BK644" s="293"/>
    </row>
    <row r="645" spans="1:63" ht="13.5" hidden="1" thickBot="1">
      <c r="A645" s="130"/>
      <c r="B645" s="193"/>
      <c r="C645" s="255"/>
      <c r="D645" s="76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2"/>
      <c r="AE645" s="572"/>
      <c r="AF645" s="572"/>
      <c r="AG645" s="572"/>
      <c r="AH645" s="572"/>
      <c r="AI645" s="572"/>
      <c r="AJ645" s="572"/>
      <c r="AK645" s="572"/>
      <c r="AL645" s="572"/>
      <c r="AM645" s="572"/>
      <c r="AN645" s="581"/>
      <c r="AO645" s="181"/>
      <c r="AP645" s="87" t="s">
        <v>859</v>
      </c>
      <c r="AT645" s="559" t="str">
        <f t="shared" ca="1" si="116"/>
        <v>X</v>
      </c>
      <c r="AU645" s="559">
        <f t="shared" si="117"/>
        <v>626</v>
      </c>
      <c r="AV645" s="285" t="str">
        <f t="shared" ca="1" si="114"/>
        <v>X626</v>
      </c>
      <c r="AW645" s="285">
        <f t="shared" si="112"/>
        <v>8</v>
      </c>
      <c r="AX645" s="285" t="str">
        <f t="shared" ca="1" si="113"/>
        <v>8. Ownership - Operating Costs</v>
      </c>
      <c r="AY645" s="293" t="s">
        <v>1626</v>
      </c>
      <c r="AZ645" s="285" t="s">
        <v>1664</v>
      </c>
      <c r="BA645" s="285">
        <f>$X$8</f>
        <v>2043</v>
      </c>
      <c r="BB645" s="285" t="str">
        <f t="shared" ca="1" si="115"/>
        <v>8_X626_Primary_fuel_transportation_2043</v>
      </c>
      <c r="BC645" s="285" t="s">
        <v>574</v>
      </c>
      <c r="BD645" s="285"/>
      <c r="BE645" s="293" t="str">
        <f t="shared" si="111"/>
        <v>&gt;=0</v>
      </c>
      <c r="BF645" s="293" t="s">
        <v>84</v>
      </c>
      <c r="BG645" s="293" t="s">
        <v>84</v>
      </c>
      <c r="BH645" s="293"/>
      <c r="BI645" s="293"/>
      <c r="BJ645" s="293"/>
      <c r="BK645" s="293"/>
    </row>
    <row r="646" spans="1:63" ht="13.5" hidden="1" thickBot="1">
      <c r="A646" s="130"/>
      <c r="B646" s="193"/>
      <c r="C646" s="255"/>
      <c r="D646" s="76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c r="AA646" s="571"/>
      <c r="AB646" s="571"/>
      <c r="AC646" s="571"/>
      <c r="AD646" s="572"/>
      <c r="AE646" s="572"/>
      <c r="AF646" s="572"/>
      <c r="AG646" s="572"/>
      <c r="AH646" s="572"/>
      <c r="AI646" s="572"/>
      <c r="AJ646" s="572"/>
      <c r="AK646" s="572"/>
      <c r="AL646" s="572"/>
      <c r="AM646" s="572"/>
      <c r="AN646" s="581"/>
      <c r="AO646" s="181"/>
      <c r="AP646" s="87" t="s">
        <v>859</v>
      </c>
      <c r="AT646" s="559" t="str">
        <f t="shared" ca="1" si="116"/>
        <v>Y</v>
      </c>
      <c r="AU646" s="559">
        <f t="shared" si="117"/>
        <v>626</v>
      </c>
      <c r="AV646" s="285" t="str">
        <f t="shared" ca="1" si="114"/>
        <v>Y626</v>
      </c>
      <c r="AW646" s="285">
        <f t="shared" si="112"/>
        <v>8</v>
      </c>
      <c r="AX646" s="285" t="str">
        <f t="shared" ca="1" si="113"/>
        <v>8. Ownership - Operating Costs</v>
      </c>
      <c r="AY646" s="293" t="s">
        <v>1626</v>
      </c>
      <c r="AZ646" s="285" t="s">
        <v>1664</v>
      </c>
      <c r="BA646" s="285">
        <f>$Y$8</f>
        <v>2044</v>
      </c>
      <c r="BB646" s="285" t="str">
        <f t="shared" ca="1" si="115"/>
        <v>8_Y626_Primary_fuel_transportation_2044</v>
      </c>
      <c r="BC646" s="285" t="s">
        <v>574</v>
      </c>
      <c r="BD646" s="285"/>
      <c r="BE646" s="293" t="str">
        <f t="shared" si="111"/>
        <v>&gt;=0</v>
      </c>
      <c r="BF646" s="293" t="s">
        <v>84</v>
      </c>
      <c r="BG646" s="293" t="s">
        <v>84</v>
      </c>
      <c r="BH646" s="293"/>
      <c r="BI646" s="293"/>
      <c r="BJ646" s="293"/>
      <c r="BK646" s="293"/>
    </row>
    <row r="647" spans="1:63" ht="13.5" hidden="1" thickBot="1">
      <c r="A647" s="130"/>
      <c r="B647" s="193"/>
      <c r="C647" s="255"/>
      <c r="D647" s="76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c r="AA647" s="571"/>
      <c r="AB647" s="571"/>
      <c r="AC647" s="571"/>
      <c r="AD647" s="572"/>
      <c r="AE647" s="572"/>
      <c r="AF647" s="572"/>
      <c r="AG647" s="572"/>
      <c r="AH647" s="572"/>
      <c r="AI647" s="572"/>
      <c r="AJ647" s="572"/>
      <c r="AK647" s="572"/>
      <c r="AL647" s="572"/>
      <c r="AM647" s="572"/>
      <c r="AN647" s="581"/>
      <c r="AO647" s="181"/>
      <c r="AP647" s="87" t="s">
        <v>859</v>
      </c>
      <c r="AT647" s="559" t="str">
        <f t="shared" ca="1" si="116"/>
        <v>Z</v>
      </c>
      <c r="AU647" s="559">
        <f t="shared" si="117"/>
        <v>626</v>
      </c>
      <c r="AV647" s="285" t="str">
        <f t="shared" ca="1" si="114"/>
        <v>Z626</v>
      </c>
      <c r="AW647" s="285">
        <f t="shared" si="112"/>
        <v>8</v>
      </c>
      <c r="AX647" s="285" t="str">
        <f t="shared" ca="1" si="113"/>
        <v>8. Ownership - Operating Costs</v>
      </c>
      <c r="AY647" s="293" t="s">
        <v>1626</v>
      </c>
      <c r="AZ647" s="285" t="s">
        <v>1664</v>
      </c>
      <c r="BA647" s="285">
        <f>$Z$8</f>
        <v>2045</v>
      </c>
      <c r="BB647" s="285" t="str">
        <f t="shared" ca="1" si="115"/>
        <v>8_Z626_Primary_fuel_transportation_2045</v>
      </c>
      <c r="BC647" s="285" t="s">
        <v>574</v>
      </c>
      <c r="BD647" s="285"/>
      <c r="BE647" s="293" t="str">
        <f t="shared" si="111"/>
        <v>&gt;=0</v>
      </c>
      <c r="BF647" s="293" t="s">
        <v>84</v>
      </c>
      <c r="BG647" s="293" t="s">
        <v>84</v>
      </c>
      <c r="BH647" s="293"/>
      <c r="BI647" s="293"/>
      <c r="BJ647" s="293"/>
      <c r="BK647" s="293"/>
    </row>
    <row r="648" spans="1:63" ht="13.5" hidden="1" thickBot="1">
      <c r="A648" s="130"/>
      <c r="B648" s="193"/>
      <c r="C648" s="255"/>
      <c r="D648" s="761"/>
      <c r="E648" s="571"/>
      <c r="F648" s="571"/>
      <c r="G648" s="571"/>
      <c r="H648" s="571"/>
      <c r="I648" s="571"/>
      <c r="J648" s="571"/>
      <c r="K648" s="571"/>
      <c r="L648" s="571"/>
      <c r="M648" s="571"/>
      <c r="N648" s="571"/>
      <c r="O648" s="571"/>
      <c r="P648" s="571"/>
      <c r="Q648" s="571"/>
      <c r="R648" s="571"/>
      <c r="S648" s="571"/>
      <c r="T648" s="571"/>
      <c r="U648" s="571"/>
      <c r="V648" s="571"/>
      <c r="W648" s="571"/>
      <c r="X648" s="571"/>
      <c r="Y648" s="571"/>
      <c r="Z648" s="571"/>
      <c r="AA648" s="571"/>
      <c r="AB648" s="571"/>
      <c r="AC648" s="571"/>
      <c r="AD648" s="572"/>
      <c r="AE648" s="572"/>
      <c r="AF648" s="572"/>
      <c r="AG648" s="572"/>
      <c r="AH648" s="572"/>
      <c r="AI648" s="572"/>
      <c r="AJ648" s="572"/>
      <c r="AK648" s="572"/>
      <c r="AL648" s="572"/>
      <c r="AM648" s="572"/>
      <c r="AN648" s="581"/>
      <c r="AO648" s="181"/>
      <c r="AP648" s="87" t="s">
        <v>859</v>
      </c>
      <c r="AT648" s="559" t="str">
        <f t="shared" ca="1" si="116"/>
        <v>AA</v>
      </c>
      <c r="AU648" s="559">
        <f t="shared" si="117"/>
        <v>626</v>
      </c>
      <c r="AV648" s="285" t="str">
        <f t="shared" ca="1" si="114"/>
        <v>AA626</v>
      </c>
      <c r="AW648" s="285">
        <f t="shared" si="112"/>
        <v>8</v>
      </c>
      <c r="AX648" s="285" t="str">
        <f t="shared" ca="1" si="113"/>
        <v>8. Ownership - Operating Costs</v>
      </c>
      <c r="AY648" s="293" t="s">
        <v>1626</v>
      </c>
      <c r="AZ648" s="285" t="s">
        <v>1664</v>
      </c>
      <c r="BA648" s="285">
        <f>$AA$8</f>
        <v>2046</v>
      </c>
      <c r="BB648" s="285" t="str">
        <f t="shared" ca="1" si="115"/>
        <v>8_AA626_Primary_fuel_transportation_2046</v>
      </c>
      <c r="BC648" s="285" t="s">
        <v>574</v>
      </c>
      <c r="BD648" s="285"/>
      <c r="BE648" s="293" t="str">
        <f t="shared" si="111"/>
        <v>&gt;=0</v>
      </c>
      <c r="BF648" s="293" t="s">
        <v>84</v>
      </c>
      <c r="BG648" s="293" t="s">
        <v>84</v>
      </c>
      <c r="BH648" s="293"/>
      <c r="BI648" s="293"/>
      <c r="BJ648" s="293"/>
      <c r="BK648" s="293"/>
    </row>
    <row r="649" spans="1:63" ht="13.5" hidden="1" thickBot="1">
      <c r="A649" s="130"/>
      <c r="B649" s="193"/>
      <c r="C649" s="255"/>
      <c r="D649" s="761"/>
      <c r="E649" s="571"/>
      <c r="F649" s="571"/>
      <c r="G649" s="571"/>
      <c r="H649" s="571"/>
      <c r="I649" s="571"/>
      <c r="J649" s="571"/>
      <c r="K649" s="571"/>
      <c r="L649" s="571"/>
      <c r="M649" s="571"/>
      <c r="N649" s="571"/>
      <c r="O649" s="571"/>
      <c r="P649" s="571"/>
      <c r="Q649" s="571"/>
      <c r="R649" s="571"/>
      <c r="S649" s="571"/>
      <c r="T649" s="571"/>
      <c r="U649" s="571"/>
      <c r="V649" s="571"/>
      <c r="W649" s="571"/>
      <c r="X649" s="571"/>
      <c r="Y649" s="571"/>
      <c r="Z649" s="571"/>
      <c r="AA649" s="571"/>
      <c r="AB649" s="571"/>
      <c r="AC649" s="571"/>
      <c r="AD649" s="572"/>
      <c r="AE649" s="572"/>
      <c r="AF649" s="572"/>
      <c r="AG649" s="572"/>
      <c r="AH649" s="572"/>
      <c r="AI649" s="572"/>
      <c r="AJ649" s="572"/>
      <c r="AK649" s="572"/>
      <c r="AL649" s="572"/>
      <c r="AM649" s="572"/>
      <c r="AN649" s="581"/>
      <c r="AO649" s="181"/>
      <c r="AP649" s="87" t="s">
        <v>859</v>
      </c>
      <c r="AT649" s="559" t="str">
        <f t="shared" ca="1" si="116"/>
        <v>AB</v>
      </c>
      <c r="AU649" s="559">
        <f t="shared" si="117"/>
        <v>626</v>
      </c>
      <c r="AV649" s="285" t="str">
        <f t="shared" ca="1" si="114"/>
        <v>AB626</v>
      </c>
      <c r="AW649" s="285">
        <f t="shared" si="112"/>
        <v>8</v>
      </c>
      <c r="AX649" s="285" t="str">
        <f t="shared" ca="1" si="113"/>
        <v>8. Ownership - Operating Costs</v>
      </c>
      <c r="AY649" s="293" t="s">
        <v>1626</v>
      </c>
      <c r="AZ649" s="285" t="s">
        <v>1664</v>
      </c>
      <c r="BA649" s="285">
        <f>$AB$8</f>
        <v>2047</v>
      </c>
      <c r="BB649" s="285" t="str">
        <f t="shared" ca="1" si="115"/>
        <v>8_AB626_Primary_fuel_transportation_2047</v>
      </c>
      <c r="BC649" s="285" t="s">
        <v>574</v>
      </c>
      <c r="BD649" s="285"/>
      <c r="BE649" s="293" t="str">
        <f t="shared" si="111"/>
        <v>&gt;=0</v>
      </c>
      <c r="BF649" s="293" t="s">
        <v>84</v>
      </c>
      <c r="BG649" s="293" t="s">
        <v>84</v>
      </c>
      <c r="BH649" s="293"/>
      <c r="BI649" s="293"/>
      <c r="BJ649" s="293"/>
      <c r="BK649" s="293"/>
    </row>
    <row r="650" spans="1:63" ht="13.5" hidden="1" thickBot="1">
      <c r="A650" s="130"/>
      <c r="B650" s="193"/>
      <c r="C650" s="255"/>
      <c r="D650" s="761"/>
      <c r="E650" s="571"/>
      <c r="F650" s="571"/>
      <c r="G650" s="571"/>
      <c r="H650" s="571"/>
      <c r="I650" s="571"/>
      <c r="J650" s="571"/>
      <c r="K650" s="571"/>
      <c r="L650" s="571"/>
      <c r="M650" s="571"/>
      <c r="N650" s="571"/>
      <c r="O650" s="571"/>
      <c r="P650" s="571"/>
      <c r="Q650" s="571"/>
      <c r="R650" s="571"/>
      <c r="S650" s="571"/>
      <c r="T650" s="571"/>
      <c r="U650" s="571"/>
      <c r="V650" s="571"/>
      <c r="W650" s="571"/>
      <c r="X650" s="571"/>
      <c r="Y650" s="571"/>
      <c r="Z650" s="571"/>
      <c r="AA650" s="571"/>
      <c r="AB650" s="571"/>
      <c r="AC650" s="571"/>
      <c r="AD650" s="572"/>
      <c r="AE650" s="572"/>
      <c r="AF650" s="572"/>
      <c r="AG650" s="572"/>
      <c r="AH650" s="572"/>
      <c r="AI650" s="572"/>
      <c r="AJ650" s="572"/>
      <c r="AK650" s="572"/>
      <c r="AL650" s="572"/>
      <c r="AM650" s="572"/>
      <c r="AN650" s="581"/>
      <c r="AO650" s="181"/>
      <c r="AP650" s="87" t="s">
        <v>859</v>
      </c>
      <c r="AT650" s="559" t="str">
        <f t="shared" ca="1" si="116"/>
        <v>AC</v>
      </c>
      <c r="AU650" s="559">
        <f t="shared" si="117"/>
        <v>626</v>
      </c>
      <c r="AV650" s="285" t="str">
        <f t="shared" ca="1" si="114"/>
        <v>AC626</v>
      </c>
      <c r="AW650" s="285">
        <f t="shared" si="112"/>
        <v>8</v>
      </c>
      <c r="AX650" s="285" t="str">
        <f t="shared" ca="1" si="113"/>
        <v>8. Ownership - Operating Costs</v>
      </c>
      <c r="AY650" s="293" t="s">
        <v>1626</v>
      </c>
      <c r="AZ650" s="285" t="s">
        <v>1664</v>
      </c>
      <c r="BA650" s="285">
        <f>$AC$8</f>
        <v>2048</v>
      </c>
      <c r="BB650" s="285" t="str">
        <f t="shared" ca="1" si="115"/>
        <v>8_AC626_Primary_fuel_transportation_2048</v>
      </c>
      <c r="BC650" s="285" t="s">
        <v>574</v>
      </c>
      <c r="BD650" s="285"/>
      <c r="BE650" s="293" t="str">
        <f t="shared" ref="BE650:BE681" si="118">"&gt;=0"</f>
        <v>&gt;=0</v>
      </c>
      <c r="BF650" s="293" t="s">
        <v>84</v>
      </c>
      <c r="BG650" s="293" t="s">
        <v>84</v>
      </c>
      <c r="BH650" s="293"/>
      <c r="BI650" s="293"/>
      <c r="BJ650" s="293"/>
      <c r="BK650" s="293"/>
    </row>
    <row r="651" spans="1:63" ht="13.5" hidden="1" thickBot="1">
      <c r="A651" s="130"/>
      <c r="B651" s="193"/>
      <c r="C651" s="255"/>
      <c r="D651" s="761"/>
      <c r="E651" s="571"/>
      <c r="F651" s="571"/>
      <c r="G651" s="571"/>
      <c r="H651" s="571"/>
      <c r="I651" s="571"/>
      <c r="J651" s="571"/>
      <c r="K651" s="571"/>
      <c r="L651" s="571"/>
      <c r="M651" s="571"/>
      <c r="N651" s="571"/>
      <c r="O651" s="571"/>
      <c r="P651" s="571"/>
      <c r="Q651" s="571"/>
      <c r="R651" s="571"/>
      <c r="S651" s="571"/>
      <c r="T651" s="571"/>
      <c r="U651" s="571"/>
      <c r="V651" s="571"/>
      <c r="W651" s="571"/>
      <c r="X651" s="571"/>
      <c r="Y651" s="571"/>
      <c r="Z651" s="571"/>
      <c r="AA651" s="571"/>
      <c r="AB651" s="571"/>
      <c r="AC651" s="571"/>
      <c r="AD651" s="572"/>
      <c r="AE651" s="572"/>
      <c r="AF651" s="572"/>
      <c r="AG651" s="572"/>
      <c r="AH651" s="572"/>
      <c r="AI651" s="572"/>
      <c r="AJ651" s="572"/>
      <c r="AK651" s="572"/>
      <c r="AL651" s="572"/>
      <c r="AM651" s="572"/>
      <c r="AN651" s="581"/>
      <c r="AO651" s="181"/>
      <c r="AP651" s="87" t="s">
        <v>859</v>
      </c>
      <c r="AT651" s="559" t="str">
        <f t="shared" ca="1" si="116"/>
        <v>AD</v>
      </c>
      <c r="AU651" s="559">
        <f t="shared" si="117"/>
        <v>626</v>
      </c>
      <c r="AV651" s="285" t="str">
        <f t="shared" ca="1" si="114"/>
        <v>AD626</v>
      </c>
      <c r="AW651" s="285">
        <f t="shared" si="112"/>
        <v>8</v>
      </c>
      <c r="AX651" s="285" t="str">
        <f t="shared" ca="1" si="113"/>
        <v>8. Ownership - Operating Costs</v>
      </c>
      <c r="AY651" s="293" t="s">
        <v>1626</v>
      </c>
      <c r="AZ651" s="285" t="s">
        <v>1664</v>
      </c>
      <c r="BA651" s="285">
        <f>$AD$8</f>
        <v>2049</v>
      </c>
      <c r="BB651" s="285" t="str">
        <f t="shared" ca="1" si="115"/>
        <v>8_AD626_Primary_fuel_transportation_2049</v>
      </c>
      <c r="BC651" s="285" t="s">
        <v>574</v>
      </c>
      <c r="BD651" s="285"/>
      <c r="BE651" s="293" t="str">
        <f t="shared" si="118"/>
        <v>&gt;=0</v>
      </c>
      <c r="BF651" s="293" t="s">
        <v>84</v>
      </c>
      <c r="BG651" s="293" t="s">
        <v>84</v>
      </c>
      <c r="BH651" s="293"/>
      <c r="BI651" s="293"/>
      <c r="BJ651" s="293"/>
      <c r="BK651" s="293"/>
    </row>
    <row r="652" spans="1:63" ht="13.5" hidden="1" thickBot="1">
      <c r="A652" s="130"/>
      <c r="B652" s="193"/>
      <c r="C652" s="255"/>
      <c r="D652" s="761"/>
      <c r="E652" s="571"/>
      <c r="F652" s="571"/>
      <c r="G652" s="571"/>
      <c r="H652" s="571"/>
      <c r="I652" s="571"/>
      <c r="J652" s="571"/>
      <c r="K652" s="571"/>
      <c r="L652" s="571"/>
      <c r="M652" s="571"/>
      <c r="N652" s="571"/>
      <c r="O652" s="571"/>
      <c r="P652" s="571"/>
      <c r="Q652" s="571"/>
      <c r="R652" s="571"/>
      <c r="S652" s="571"/>
      <c r="T652" s="571"/>
      <c r="U652" s="571"/>
      <c r="V652" s="571"/>
      <c r="W652" s="571"/>
      <c r="X652" s="571"/>
      <c r="Y652" s="571"/>
      <c r="Z652" s="571"/>
      <c r="AA652" s="571"/>
      <c r="AB652" s="571"/>
      <c r="AC652" s="571"/>
      <c r="AD652" s="572"/>
      <c r="AE652" s="572"/>
      <c r="AF652" s="572"/>
      <c r="AG652" s="572"/>
      <c r="AH652" s="572"/>
      <c r="AI652" s="572"/>
      <c r="AJ652" s="572"/>
      <c r="AK652" s="572"/>
      <c r="AL652" s="572"/>
      <c r="AM652" s="572"/>
      <c r="AN652" s="581"/>
      <c r="AO652" s="181"/>
      <c r="AP652" s="87" t="s">
        <v>859</v>
      </c>
      <c r="AT652" s="559" t="str">
        <f t="shared" ca="1" si="116"/>
        <v>AE</v>
      </c>
      <c r="AU652" s="559">
        <f t="shared" si="117"/>
        <v>626</v>
      </c>
      <c r="AV652" s="285" t="str">
        <f t="shared" ca="1" si="114"/>
        <v>AE626</v>
      </c>
      <c r="AW652" s="285">
        <f t="shared" si="112"/>
        <v>8</v>
      </c>
      <c r="AX652" s="285" t="str">
        <f t="shared" ca="1" si="113"/>
        <v>8. Ownership - Operating Costs</v>
      </c>
      <c r="AY652" s="293" t="s">
        <v>1626</v>
      </c>
      <c r="AZ652" s="285" t="s">
        <v>1664</v>
      </c>
      <c r="BA652" s="285">
        <f>$AE$8</f>
        <v>2050</v>
      </c>
      <c r="BB652" s="285" t="str">
        <f t="shared" ca="1" si="115"/>
        <v>8_AE626_Primary_fuel_transportation_2050</v>
      </c>
      <c r="BC652" s="285" t="s">
        <v>574</v>
      </c>
      <c r="BD652" s="285"/>
      <c r="BE652" s="293" t="str">
        <f t="shared" si="118"/>
        <v>&gt;=0</v>
      </c>
      <c r="BF652" s="293" t="s">
        <v>84</v>
      </c>
      <c r="BG652" s="293" t="s">
        <v>84</v>
      </c>
      <c r="BH652" s="293"/>
      <c r="BI652" s="293"/>
      <c r="BJ652" s="293"/>
      <c r="BK652" s="293"/>
    </row>
    <row r="653" spans="1:63" ht="13.5" hidden="1" thickBot="1">
      <c r="A653" s="130"/>
      <c r="B653" s="193"/>
      <c r="C653" s="255"/>
      <c r="D653" s="761"/>
      <c r="E653" s="571"/>
      <c r="F653" s="571"/>
      <c r="G653" s="571"/>
      <c r="H653" s="571"/>
      <c r="I653" s="571"/>
      <c r="J653" s="571"/>
      <c r="K653" s="571"/>
      <c r="L653" s="571"/>
      <c r="M653" s="571"/>
      <c r="N653" s="571"/>
      <c r="O653" s="571"/>
      <c r="P653" s="571"/>
      <c r="Q653" s="571"/>
      <c r="R653" s="571"/>
      <c r="S653" s="571"/>
      <c r="T653" s="571"/>
      <c r="U653" s="571"/>
      <c r="V653" s="571"/>
      <c r="W653" s="571"/>
      <c r="X653" s="571"/>
      <c r="Y653" s="571"/>
      <c r="Z653" s="571"/>
      <c r="AA653" s="571"/>
      <c r="AB653" s="571"/>
      <c r="AC653" s="571"/>
      <c r="AD653" s="572"/>
      <c r="AE653" s="572"/>
      <c r="AF653" s="572"/>
      <c r="AG653" s="572"/>
      <c r="AH653" s="572"/>
      <c r="AI653" s="572"/>
      <c r="AJ653" s="572"/>
      <c r="AK653" s="572"/>
      <c r="AL653" s="572"/>
      <c r="AM653" s="572"/>
      <c r="AN653" s="581"/>
      <c r="AO653" s="181"/>
      <c r="AP653" s="87" t="s">
        <v>859</v>
      </c>
      <c r="AT653" s="559" t="str">
        <f t="shared" ca="1" si="116"/>
        <v>AF</v>
      </c>
      <c r="AU653" s="559">
        <f t="shared" si="117"/>
        <v>626</v>
      </c>
      <c r="AV653" s="285" t="str">
        <f t="shared" ca="1" si="114"/>
        <v>AF626</v>
      </c>
      <c r="AW653" s="285">
        <f t="shared" si="112"/>
        <v>8</v>
      </c>
      <c r="AX653" s="285" t="str">
        <f t="shared" ca="1" si="113"/>
        <v>8. Ownership - Operating Costs</v>
      </c>
      <c r="AY653" s="293" t="s">
        <v>1626</v>
      </c>
      <c r="AZ653" s="285" t="s">
        <v>1664</v>
      </c>
      <c r="BA653" s="285">
        <f>$AF$8</f>
        <v>2051</v>
      </c>
      <c r="BB653" s="285" t="str">
        <f t="shared" ca="1" si="115"/>
        <v>8_AF626_Primary_fuel_transportation_2051</v>
      </c>
      <c r="BC653" s="285" t="s">
        <v>574</v>
      </c>
      <c r="BD653" s="285"/>
      <c r="BE653" s="293" t="str">
        <f t="shared" si="118"/>
        <v>&gt;=0</v>
      </c>
      <c r="BF653" s="293" t="s">
        <v>84</v>
      </c>
      <c r="BG653" s="293" t="s">
        <v>84</v>
      </c>
      <c r="BH653" s="293"/>
      <c r="BI653" s="293"/>
      <c r="BJ653" s="293"/>
      <c r="BK653" s="293"/>
    </row>
    <row r="654" spans="1:63" ht="13.5" hidden="1" thickBot="1">
      <c r="A654" s="130"/>
      <c r="B654" s="193"/>
      <c r="C654" s="255"/>
      <c r="D654" s="761"/>
      <c r="E654" s="571"/>
      <c r="F654" s="571"/>
      <c r="G654" s="571"/>
      <c r="H654" s="571"/>
      <c r="I654" s="571"/>
      <c r="J654" s="571"/>
      <c r="K654" s="571"/>
      <c r="L654" s="571"/>
      <c r="M654" s="571"/>
      <c r="N654" s="571"/>
      <c r="O654" s="571"/>
      <c r="P654" s="571"/>
      <c r="Q654" s="571"/>
      <c r="R654" s="571"/>
      <c r="S654" s="571"/>
      <c r="T654" s="571"/>
      <c r="U654" s="571"/>
      <c r="V654" s="571"/>
      <c r="W654" s="571"/>
      <c r="X654" s="571"/>
      <c r="Y654" s="571"/>
      <c r="Z654" s="571"/>
      <c r="AA654" s="571"/>
      <c r="AB654" s="571"/>
      <c r="AC654" s="571"/>
      <c r="AD654" s="572"/>
      <c r="AE654" s="572"/>
      <c r="AF654" s="572"/>
      <c r="AG654" s="572"/>
      <c r="AH654" s="572"/>
      <c r="AI654" s="572"/>
      <c r="AJ654" s="572"/>
      <c r="AK654" s="572"/>
      <c r="AL654" s="572"/>
      <c r="AM654" s="572"/>
      <c r="AN654" s="581"/>
      <c r="AO654" s="181"/>
      <c r="AP654" s="87" t="s">
        <v>859</v>
      </c>
      <c r="AT654" s="559" t="str">
        <f t="shared" ca="1" si="116"/>
        <v>AG</v>
      </c>
      <c r="AU654" s="559">
        <f t="shared" si="117"/>
        <v>626</v>
      </c>
      <c r="AV654" s="285" t="str">
        <f t="shared" ca="1" si="114"/>
        <v>AG626</v>
      </c>
      <c r="AW654" s="285">
        <f t="shared" si="112"/>
        <v>8</v>
      </c>
      <c r="AX654" s="285" t="str">
        <f t="shared" ca="1" si="113"/>
        <v>8. Ownership - Operating Costs</v>
      </c>
      <c r="AY654" s="293" t="s">
        <v>1626</v>
      </c>
      <c r="AZ654" s="285" t="s">
        <v>1664</v>
      </c>
      <c r="BA654" s="285">
        <f>$AG$8</f>
        <v>2052</v>
      </c>
      <c r="BB654" s="285" t="str">
        <f t="shared" ca="1" si="115"/>
        <v>8_AG626_Primary_fuel_transportation_2052</v>
      </c>
      <c r="BC654" s="285" t="s">
        <v>574</v>
      </c>
      <c r="BD654" s="285"/>
      <c r="BE654" s="293" t="str">
        <f t="shared" si="118"/>
        <v>&gt;=0</v>
      </c>
      <c r="BF654" s="293" t="s">
        <v>84</v>
      </c>
      <c r="BG654" s="293" t="s">
        <v>84</v>
      </c>
      <c r="BH654" s="293"/>
      <c r="BI654" s="293"/>
      <c r="BJ654" s="293"/>
      <c r="BK654" s="293"/>
    </row>
    <row r="655" spans="1:63" ht="13.5" hidden="1" thickBot="1">
      <c r="A655" s="130"/>
      <c r="B655" s="193"/>
      <c r="C655" s="255"/>
      <c r="D655" s="761"/>
      <c r="E655" s="571"/>
      <c r="F655" s="571"/>
      <c r="G655" s="571"/>
      <c r="H655" s="571"/>
      <c r="I655" s="571"/>
      <c r="J655" s="571"/>
      <c r="K655" s="571"/>
      <c r="L655" s="571"/>
      <c r="M655" s="571"/>
      <c r="N655" s="571"/>
      <c r="O655" s="571"/>
      <c r="P655" s="571"/>
      <c r="Q655" s="571"/>
      <c r="R655" s="571"/>
      <c r="S655" s="571"/>
      <c r="T655" s="571"/>
      <c r="U655" s="571"/>
      <c r="V655" s="571"/>
      <c r="W655" s="571"/>
      <c r="X655" s="571"/>
      <c r="Y655" s="571"/>
      <c r="Z655" s="571"/>
      <c r="AA655" s="571"/>
      <c r="AB655" s="571"/>
      <c r="AC655" s="571"/>
      <c r="AD655" s="572"/>
      <c r="AE655" s="572"/>
      <c r="AF655" s="572"/>
      <c r="AG655" s="572"/>
      <c r="AH655" s="572"/>
      <c r="AI655" s="572"/>
      <c r="AJ655" s="572"/>
      <c r="AK655" s="572"/>
      <c r="AL655" s="572"/>
      <c r="AM655" s="572"/>
      <c r="AN655" s="581"/>
      <c r="AO655" s="181"/>
      <c r="AP655" s="87" t="s">
        <v>859</v>
      </c>
      <c r="AT655" s="559" t="str">
        <f t="shared" ca="1" si="116"/>
        <v>AH</v>
      </c>
      <c r="AU655" s="559">
        <f t="shared" si="117"/>
        <v>626</v>
      </c>
      <c r="AV655" s="285" t="str">
        <f t="shared" ca="1" si="114"/>
        <v>AH626</v>
      </c>
      <c r="AW655" s="285">
        <f t="shared" si="112"/>
        <v>8</v>
      </c>
      <c r="AX655" s="285" t="str">
        <f t="shared" ca="1" si="113"/>
        <v>8. Ownership - Operating Costs</v>
      </c>
      <c r="AY655" s="293" t="s">
        <v>1626</v>
      </c>
      <c r="AZ655" s="285" t="s">
        <v>1664</v>
      </c>
      <c r="BA655" s="285">
        <f>$AH$8</f>
        <v>2053</v>
      </c>
      <c r="BB655" s="285" t="str">
        <f t="shared" ca="1" si="115"/>
        <v>8_AH626_Primary_fuel_transportation_2053</v>
      </c>
      <c r="BC655" s="285" t="s">
        <v>574</v>
      </c>
      <c r="BD655" s="285"/>
      <c r="BE655" s="293" t="str">
        <f t="shared" si="118"/>
        <v>&gt;=0</v>
      </c>
      <c r="BF655" s="293" t="s">
        <v>84</v>
      </c>
      <c r="BG655" s="293" t="s">
        <v>84</v>
      </c>
      <c r="BH655" s="293"/>
      <c r="BI655" s="293"/>
      <c r="BJ655" s="293"/>
      <c r="BK655" s="293"/>
    </row>
    <row r="656" spans="1:63" ht="13.5" hidden="1" thickBot="1">
      <c r="A656" s="130"/>
      <c r="B656" s="193"/>
      <c r="C656" s="255"/>
      <c r="D656" s="761"/>
      <c r="E656" s="571"/>
      <c r="F656" s="571"/>
      <c r="G656" s="571"/>
      <c r="H656" s="571"/>
      <c r="I656" s="571"/>
      <c r="J656" s="571"/>
      <c r="K656" s="571"/>
      <c r="L656" s="571"/>
      <c r="M656" s="571"/>
      <c r="N656" s="571"/>
      <c r="O656" s="571"/>
      <c r="P656" s="571"/>
      <c r="Q656" s="571"/>
      <c r="R656" s="571"/>
      <c r="S656" s="571"/>
      <c r="T656" s="571"/>
      <c r="U656" s="571"/>
      <c r="V656" s="571"/>
      <c r="W656" s="571"/>
      <c r="X656" s="571"/>
      <c r="Y656" s="571"/>
      <c r="Z656" s="571"/>
      <c r="AA656" s="571"/>
      <c r="AB656" s="571"/>
      <c r="AC656" s="571"/>
      <c r="AD656" s="572"/>
      <c r="AE656" s="572"/>
      <c r="AF656" s="572"/>
      <c r="AG656" s="572"/>
      <c r="AH656" s="572"/>
      <c r="AI656" s="572"/>
      <c r="AJ656" s="572"/>
      <c r="AK656" s="572"/>
      <c r="AL656" s="572"/>
      <c r="AM656" s="572"/>
      <c r="AN656" s="581"/>
      <c r="AO656" s="181"/>
      <c r="AP656" s="87" t="s">
        <v>859</v>
      </c>
      <c r="AT656" s="559" t="str">
        <f t="shared" ca="1" si="116"/>
        <v>AI</v>
      </c>
      <c r="AU656" s="559">
        <f t="shared" si="117"/>
        <v>626</v>
      </c>
      <c r="AV656" s="285" t="str">
        <f t="shared" ca="1" si="114"/>
        <v>AI626</v>
      </c>
      <c r="AW656" s="285">
        <f t="shared" si="112"/>
        <v>8</v>
      </c>
      <c r="AX656" s="285" t="str">
        <f t="shared" ca="1" si="113"/>
        <v>8. Ownership - Operating Costs</v>
      </c>
      <c r="AY656" s="293" t="s">
        <v>1626</v>
      </c>
      <c r="AZ656" s="285" t="s">
        <v>1664</v>
      </c>
      <c r="BA656" s="285">
        <f>$AI$8</f>
        <v>2054</v>
      </c>
      <c r="BB656" s="285" t="str">
        <f t="shared" ca="1" si="115"/>
        <v>8_AI626_Primary_fuel_transportation_2054</v>
      </c>
      <c r="BC656" s="285" t="s">
        <v>574</v>
      </c>
      <c r="BD656" s="285"/>
      <c r="BE656" s="293" t="str">
        <f t="shared" si="118"/>
        <v>&gt;=0</v>
      </c>
      <c r="BF656" s="293" t="s">
        <v>84</v>
      </c>
      <c r="BG656" s="293" t="s">
        <v>84</v>
      </c>
      <c r="BH656" s="293"/>
      <c r="BI656" s="293"/>
      <c r="BJ656" s="293"/>
      <c r="BK656" s="293"/>
    </row>
    <row r="657" spans="1:63" ht="13.5" hidden="1" thickBot="1">
      <c r="A657" s="130"/>
      <c r="B657" s="193"/>
      <c r="C657" s="255"/>
      <c r="D657" s="761"/>
      <c r="E657" s="571"/>
      <c r="F657" s="571"/>
      <c r="G657" s="571"/>
      <c r="H657" s="571"/>
      <c r="I657" s="571"/>
      <c r="J657" s="571"/>
      <c r="K657" s="571"/>
      <c r="L657" s="571"/>
      <c r="M657" s="571"/>
      <c r="N657" s="571"/>
      <c r="O657" s="571"/>
      <c r="P657" s="571"/>
      <c r="Q657" s="571"/>
      <c r="R657" s="571"/>
      <c r="S657" s="571"/>
      <c r="T657" s="571"/>
      <c r="U657" s="571"/>
      <c r="V657" s="571"/>
      <c r="W657" s="571"/>
      <c r="X657" s="571"/>
      <c r="Y657" s="571"/>
      <c r="Z657" s="571"/>
      <c r="AA657" s="571"/>
      <c r="AB657" s="571"/>
      <c r="AC657" s="571"/>
      <c r="AD657" s="572"/>
      <c r="AE657" s="572"/>
      <c r="AF657" s="572"/>
      <c r="AG657" s="572"/>
      <c r="AH657" s="572"/>
      <c r="AI657" s="572"/>
      <c r="AJ657" s="572"/>
      <c r="AK657" s="572"/>
      <c r="AL657" s="572"/>
      <c r="AM657" s="572"/>
      <c r="AN657" s="581"/>
      <c r="AO657" s="181"/>
      <c r="AP657" s="87" t="s">
        <v>859</v>
      </c>
      <c r="AT657" s="559" t="str">
        <f t="shared" ca="1" si="116"/>
        <v>AJ</v>
      </c>
      <c r="AU657" s="559">
        <f t="shared" si="117"/>
        <v>626</v>
      </c>
      <c r="AV657" s="285" t="str">
        <f t="shared" ca="1" si="114"/>
        <v>AJ626</v>
      </c>
      <c r="AW657" s="285">
        <f t="shared" si="112"/>
        <v>8</v>
      </c>
      <c r="AX657" s="285" t="str">
        <f t="shared" ca="1" si="113"/>
        <v>8. Ownership - Operating Costs</v>
      </c>
      <c r="AY657" s="293" t="s">
        <v>1626</v>
      </c>
      <c r="AZ657" s="285" t="s">
        <v>1664</v>
      </c>
      <c r="BA657" s="285">
        <f>$AJ$8</f>
        <v>2055</v>
      </c>
      <c r="BB657" s="285" t="str">
        <f t="shared" ca="1" si="115"/>
        <v>8_AJ626_Primary_fuel_transportation_2055</v>
      </c>
      <c r="BC657" s="285" t="s">
        <v>574</v>
      </c>
      <c r="BD657" s="285"/>
      <c r="BE657" s="293" t="str">
        <f t="shared" si="118"/>
        <v>&gt;=0</v>
      </c>
      <c r="BF657" s="293" t="s">
        <v>84</v>
      </c>
      <c r="BG657" s="293" t="s">
        <v>84</v>
      </c>
      <c r="BH657" s="293"/>
      <c r="BI657" s="293"/>
      <c r="BJ657" s="293"/>
      <c r="BK657" s="293"/>
    </row>
    <row r="658" spans="1:63" ht="13.5" hidden="1" thickBot="1">
      <c r="A658" s="130"/>
      <c r="B658" s="193"/>
      <c r="C658" s="255"/>
      <c r="D658" s="76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c r="AA658" s="571"/>
      <c r="AB658" s="571"/>
      <c r="AC658" s="571"/>
      <c r="AD658" s="572"/>
      <c r="AE658" s="572"/>
      <c r="AF658" s="572"/>
      <c r="AG658" s="572"/>
      <c r="AH658" s="572"/>
      <c r="AI658" s="572"/>
      <c r="AJ658" s="572"/>
      <c r="AK658" s="572"/>
      <c r="AL658" s="572"/>
      <c r="AM658" s="572"/>
      <c r="AN658" s="581"/>
      <c r="AO658" s="181"/>
      <c r="AP658" s="87" t="s">
        <v>859</v>
      </c>
      <c r="AT658" s="559" t="str">
        <f t="shared" ca="1" si="116"/>
        <v>AK</v>
      </c>
      <c r="AU658" s="559">
        <f t="shared" si="117"/>
        <v>626</v>
      </c>
      <c r="AV658" s="285" t="str">
        <f t="shared" ca="1" si="114"/>
        <v>AK626</v>
      </c>
      <c r="AW658" s="285">
        <f t="shared" si="112"/>
        <v>8</v>
      </c>
      <c r="AX658" s="285" t="str">
        <f t="shared" ca="1" si="113"/>
        <v>8. Ownership - Operating Costs</v>
      </c>
      <c r="AY658" s="293" t="s">
        <v>1626</v>
      </c>
      <c r="AZ658" s="285" t="s">
        <v>1664</v>
      </c>
      <c r="BA658" s="285">
        <f>$AK$8</f>
        <v>2056</v>
      </c>
      <c r="BB658" s="285" t="str">
        <f t="shared" ca="1" si="115"/>
        <v>8_AK626_Primary_fuel_transportation_2056</v>
      </c>
      <c r="BC658" s="285" t="s">
        <v>574</v>
      </c>
      <c r="BD658" s="285"/>
      <c r="BE658" s="293" t="str">
        <f t="shared" si="118"/>
        <v>&gt;=0</v>
      </c>
      <c r="BF658" s="293" t="s">
        <v>84</v>
      </c>
      <c r="BG658" s="293" t="s">
        <v>84</v>
      </c>
      <c r="BH658" s="293"/>
      <c r="BI658" s="293"/>
      <c r="BJ658" s="293"/>
      <c r="BK658" s="293"/>
    </row>
    <row r="659" spans="1:63" ht="13.5" hidden="1" thickBot="1">
      <c r="A659" s="130"/>
      <c r="B659" s="193"/>
      <c r="C659" s="255"/>
      <c r="D659" s="761"/>
      <c r="E659" s="571"/>
      <c r="F659" s="571"/>
      <c r="G659" s="571"/>
      <c r="H659" s="571"/>
      <c r="I659" s="571"/>
      <c r="J659" s="571"/>
      <c r="K659" s="571"/>
      <c r="L659" s="571"/>
      <c r="M659" s="571"/>
      <c r="N659" s="571"/>
      <c r="O659" s="571"/>
      <c r="P659" s="571"/>
      <c r="Q659" s="571"/>
      <c r="R659" s="571"/>
      <c r="S659" s="571"/>
      <c r="T659" s="571"/>
      <c r="U659" s="571"/>
      <c r="V659" s="571"/>
      <c r="W659" s="571"/>
      <c r="X659" s="571"/>
      <c r="Y659" s="571"/>
      <c r="Z659" s="571"/>
      <c r="AA659" s="571"/>
      <c r="AB659" s="571"/>
      <c r="AC659" s="571"/>
      <c r="AD659" s="572"/>
      <c r="AE659" s="572"/>
      <c r="AF659" s="572"/>
      <c r="AG659" s="572"/>
      <c r="AH659" s="572"/>
      <c r="AI659" s="572"/>
      <c r="AJ659" s="572"/>
      <c r="AK659" s="572"/>
      <c r="AL659" s="572"/>
      <c r="AM659" s="572"/>
      <c r="AN659" s="581"/>
      <c r="AO659" s="181"/>
      <c r="AP659" s="87" t="s">
        <v>859</v>
      </c>
      <c r="AT659" s="559" t="str">
        <f t="shared" ca="1" si="116"/>
        <v>AL</v>
      </c>
      <c r="AU659" s="559">
        <f t="shared" si="117"/>
        <v>626</v>
      </c>
      <c r="AV659" s="285" t="str">
        <f t="shared" ca="1" si="114"/>
        <v>AL626</v>
      </c>
      <c r="AW659" s="285">
        <f t="shared" si="112"/>
        <v>8</v>
      </c>
      <c r="AX659" s="285" t="str">
        <f t="shared" ca="1" si="113"/>
        <v>8. Ownership - Operating Costs</v>
      </c>
      <c r="AY659" s="293" t="s">
        <v>1626</v>
      </c>
      <c r="AZ659" s="285" t="s">
        <v>1664</v>
      </c>
      <c r="BA659" s="285">
        <f>$AL$8</f>
        <v>2057</v>
      </c>
      <c r="BB659" s="285" t="str">
        <f t="shared" ca="1" si="115"/>
        <v>8_AL626_Primary_fuel_transportation_2057</v>
      </c>
      <c r="BC659" s="285" t="s">
        <v>574</v>
      </c>
      <c r="BD659" s="285"/>
      <c r="BE659" s="293" t="str">
        <f t="shared" si="118"/>
        <v>&gt;=0</v>
      </c>
      <c r="BF659" s="293" t="s">
        <v>84</v>
      </c>
      <c r="BG659" s="293" t="s">
        <v>84</v>
      </c>
      <c r="BH659" s="293"/>
      <c r="BI659" s="293"/>
      <c r="BJ659" s="293"/>
      <c r="BK659" s="293"/>
    </row>
    <row r="660" spans="1:63" ht="13.5" hidden="1" thickBot="1">
      <c r="A660" s="130"/>
      <c r="B660" s="193"/>
      <c r="C660" s="255"/>
      <c r="D660" s="761"/>
      <c r="E660" s="571"/>
      <c r="F660" s="571"/>
      <c r="G660" s="571"/>
      <c r="H660" s="571"/>
      <c r="I660" s="571"/>
      <c r="J660" s="571"/>
      <c r="K660" s="571"/>
      <c r="L660" s="571"/>
      <c r="M660" s="571"/>
      <c r="N660" s="571"/>
      <c r="O660" s="571"/>
      <c r="P660" s="571"/>
      <c r="Q660" s="571"/>
      <c r="R660" s="571"/>
      <c r="S660" s="571"/>
      <c r="T660" s="571"/>
      <c r="U660" s="571"/>
      <c r="V660" s="571"/>
      <c r="W660" s="571"/>
      <c r="X660" s="571"/>
      <c r="Y660" s="571"/>
      <c r="Z660" s="571"/>
      <c r="AA660" s="571"/>
      <c r="AB660" s="571"/>
      <c r="AC660" s="571"/>
      <c r="AD660" s="572"/>
      <c r="AE660" s="572"/>
      <c r="AF660" s="572"/>
      <c r="AG660" s="572"/>
      <c r="AH660" s="572"/>
      <c r="AI660" s="572"/>
      <c r="AJ660" s="572"/>
      <c r="AK660" s="572"/>
      <c r="AL660" s="572"/>
      <c r="AM660" s="572"/>
      <c r="AN660" s="581"/>
      <c r="AO660" s="181"/>
      <c r="AP660" s="87" t="s">
        <v>859</v>
      </c>
      <c r="AT660" s="559" t="str">
        <f t="shared" ca="1" si="116"/>
        <v>AM</v>
      </c>
      <c r="AU660" s="559">
        <f t="shared" si="117"/>
        <v>626</v>
      </c>
      <c r="AV660" s="285" t="str">
        <f t="shared" ca="1" si="114"/>
        <v>AM626</v>
      </c>
      <c r="AW660" s="285">
        <f t="shared" si="112"/>
        <v>8</v>
      </c>
      <c r="AX660" s="285" t="str">
        <f t="shared" ca="1" si="113"/>
        <v>8. Ownership - Operating Costs</v>
      </c>
      <c r="AY660" s="293" t="s">
        <v>1626</v>
      </c>
      <c r="AZ660" s="285" t="s">
        <v>1664</v>
      </c>
      <c r="BA660" s="285">
        <f>$AM$8</f>
        <v>2058</v>
      </c>
      <c r="BB660" s="285" t="str">
        <f t="shared" ca="1" si="115"/>
        <v>8_AM626_Primary_fuel_transportation_2058</v>
      </c>
      <c r="BC660" s="285" t="s">
        <v>574</v>
      </c>
      <c r="BD660" s="285"/>
      <c r="BE660" s="293" t="str">
        <f t="shared" si="118"/>
        <v>&gt;=0</v>
      </c>
      <c r="BF660" s="293" t="s">
        <v>84</v>
      </c>
      <c r="BG660" s="293" t="s">
        <v>84</v>
      </c>
      <c r="BH660" s="293"/>
      <c r="BI660" s="293"/>
      <c r="BJ660" s="293"/>
      <c r="BK660" s="293"/>
    </row>
    <row r="661" spans="1:63" ht="13.5" hidden="1" thickBot="1">
      <c r="A661" s="130"/>
      <c r="B661" s="193"/>
      <c r="C661" s="255"/>
      <c r="D661" s="761"/>
      <c r="E661" s="571"/>
      <c r="F661" s="571"/>
      <c r="G661" s="571"/>
      <c r="H661" s="571"/>
      <c r="I661" s="571"/>
      <c r="J661" s="571"/>
      <c r="K661" s="571"/>
      <c r="L661" s="571"/>
      <c r="M661" s="571"/>
      <c r="N661" s="571"/>
      <c r="O661" s="571"/>
      <c r="P661" s="571"/>
      <c r="Q661" s="571"/>
      <c r="R661" s="571"/>
      <c r="S661" s="571"/>
      <c r="T661" s="571"/>
      <c r="U661" s="571"/>
      <c r="V661" s="571"/>
      <c r="W661" s="571"/>
      <c r="X661" s="571"/>
      <c r="Y661" s="571"/>
      <c r="Z661" s="571"/>
      <c r="AA661" s="571"/>
      <c r="AB661" s="571"/>
      <c r="AC661" s="571"/>
      <c r="AD661" s="572"/>
      <c r="AE661" s="572"/>
      <c r="AF661" s="572"/>
      <c r="AG661" s="572"/>
      <c r="AH661" s="572"/>
      <c r="AI661" s="572"/>
      <c r="AJ661" s="572"/>
      <c r="AK661" s="572"/>
      <c r="AL661" s="572"/>
      <c r="AM661" s="572"/>
      <c r="AN661" s="581"/>
      <c r="AO661" s="181"/>
      <c r="AP661" s="574" t="s">
        <v>859</v>
      </c>
      <c r="AQ661" s="574"/>
      <c r="AR661" s="574"/>
      <c r="AS661" s="574"/>
      <c r="AT661" s="575" t="str">
        <f t="shared" ca="1" si="116"/>
        <v>AN</v>
      </c>
      <c r="AU661" s="575">
        <f t="shared" si="117"/>
        <v>626</v>
      </c>
      <c r="AV661" s="484" t="str">
        <f t="shared" ca="1" si="114"/>
        <v>AN626</v>
      </c>
      <c r="AW661" s="484">
        <f t="shared" si="112"/>
        <v>8</v>
      </c>
      <c r="AX661" s="484" t="str">
        <f t="shared" ca="1" si="113"/>
        <v>8. Ownership - Operating Costs</v>
      </c>
      <c r="AY661" s="492" t="s">
        <v>1626</v>
      </c>
      <c r="AZ661" s="484" t="s">
        <v>1664</v>
      </c>
      <c r="BA661" s="484" t="s">
        <v>1572</v>
      </c>
      <c r="BB661" s="484" t="str">
        <f t="shared" ca="1" si="115"/>
        <v>8_AN626_Primary_fuel_transportation_Additional_Info</v>
      </c>
      <c r="BC661" s="492" t="s">
        <v>255</v>
      </c>
      <c r="BD661" s="492">
        <v>100</v>
      </c>
      <c r="BE661" s="492"/>
      <c r="BF661" s="492" t="s">
        <v>84</v>
      </c>
      <c r="BG661" s="492" t="s">
        <v>84</v>
      </c>
      <c r="BH661" s="293"/>
      <c r="BI661" s="293"/>
      <c r="BJ661" s="293"/>
      <c r="BK661" s="293"/>
    </row>
    <row r="662" spans="1:63" ht="13.5" thickBot="1">
      <c r="A662" s="130">
        <f>+A626+1</f>
        <v>24</v>
      </c>
      <c r="B662" s="193"/>
      <c r="C662" s="255" t="s">
        <v>1665</v>
      </c>
      <c r="D662" s="761" t="s">
        <v>935</v>
      </c>
      <c r="E662" s="544"/>
      <c r="F662" s="544"/>
      <c r="G662" s="544"/>
      <c r="H662" s="544"/>
      <c r="I662" s="544"/>
      <c r="J662" s="544"/>
      <c r="K662" s="544"/>
      <c r="L662" s="544"/>
      <c r="M662" s="544"/>
      <c r="N662" s="544"/>
      <c r="O662" s="544"/>
      <c r="P662" s="544"/>
      <c r="Q662" s="544"/>
      <c r="R662" s="544"/>
      <c r="S662" s="544"/>
      <c r="T662" s="544"/>
      <c r="U662" s="544"/>
      <c r="V662" s="544"/>
      <c r="W662" s="544"/>
      <c r="X662" s="544"/>
      <c r="Y662" s="544"/>
      <c r="Z662" s="544"/>
      <c r="AA662" s="544"/>
      <c r="AB662" s="544"/>
      <c r="AC662" s="544"/>
      <c r="AD662" s="545"/>
      <c r="AE662" s="545"/>
      <c r="AF662" s="545"/>
      <c r="AG662" s="545"/>
      <c r="AH662" s="545"/>
      <c r="AI662" s="545"/>
      <c r="AJ662" s="545"/>
      <c r="AK662" s="545"/>
      <c r="AL662" s="545"/>
      <c r="AM662" s="545"/>
      <c r="AN662" s="371"/>
      <c r="AO662" s="181"/>
      <c r="AR662" s="87" t="s">
        <v>40</v>
      </c>
      <c r="AS662" s="87" t="str">
        <f ca="1">SUBSTITUTE(CELL("address",E662),"$","")</f>
        <v>E662</v>
      </c>
      <c r="AT662" s="386" t="str">
        <f ca="1">CHAR(CODE(AS662))</f>
        <v>E</v>
      </c>
      <c r="AU662" s="386">
        <f>ROW(AS662)</f>
        <v>662</v>
      </c>
      <c r="AV662" s="285" t="str">
        <f ca="1">CONCATENATE(AT662&amp;AU662)</f>
        <v>E662</v>
      </c>
      <c r="AW662" s="285">
        <f t="shared" ref="AW662:AW697" si="119">$AW$5</f>
        <v>8</v>
      </c>
      <c r="AX662" s="285" t="str">
        <f t="shared" ref="AX662:AX697" ca="1" si="120">MID(CELL("filename",AW662),FIND("]",CELL("filename",AW662))+1,256)</f>
        <v>8. Ownership - Operating Costs</v>
      </c>
      <c r="AY662" s="293" t="s">
        <v>1626</v>
      </c>
      <c r="AZ662" s="285" t="s">
        <v>1666</v>
      </c>
      <c r="BA662" s="285">
        <f>$E$8</f>
        <v>2024</v>
      </c>
      <c r="BB662" s="285" t="str">
        <f ca="1">AW662&amp;"_"&amp;AV662&amp;"_"&amp;AZ662&amp;"_"&amp;BA662</f>
        <v>8_E662_Secondary_fuel_transportation_2024</v>
      </c>
      <c r="BC662" s="285" t="s">
        <v>574</v>
      </c>
      <c r="BD662" s="285"/>
      <c r="BE662" s="293" t="str">
        <f t="shared" si="118"/>
        <v>&gt;=0</v>
      </c>
      <c r="BF662" s="293" t="s">
        <v>84</v>
      </c>
      <c r="BG662" s="293" t="s">
        <v>84</v>
      </c>
      <c r="BH662" s="293"/>
      <c r="BI662" s="293"/>
      <c r="BJ662" s="293"/>
      <c r="BK662" s="293"/>
    </row>
    <row r="663" spans="1:63" ht="13.5" hidden="1" thickBot="1">
      <c r="A663" s="130"/>
      <c r="B663" s="193"/>
      <c r="C663" s="255"/>
      <c r="D663" s="761"/>
      <c r="E663" s="571"/>
      <c r="F663" s="571"/>
      <c r="G663" s="571"/>
      <c r="H663" s="571"/>
      <c r="I663" s="571"/>
      <c r="J663" s="571"/>
      <c r="K663" s="571"/>
      <c r="L663" s="571"/>
      <c r="M663" s="571"/>
      <c r="N663" s="571"/>
      <c r="O663" s="571"/>
      <c r="P663" s="571"/>
      <c r="Q663" s="571"/>
      <c r="R663" s="571"/>
      <c r="S663" s="571"/>
      <c r="T663" s="571"/>
      <c r="U663" s="571"/>
      <c r="V663" s="571"/>
      <c r="W663" s="571"/>
      <c r="X663" s="571"/>
      <c r="Y663" s="571"/>
      <c r="Z663" s="571"/>
      <c r="AA663" s="571"/>
      <c r="AB663" s="571"/>
      <c r="AC663" s="571"/>
      <c r="AD663" s="572"/>
      <c r="AE663" s="572"/>
      <c r="AF663" s="572"/>
      <c r="AG663" s="572"/>
      <c r="AH663" s="572"/>
      <c r="AI663" s="572"/>
      <c r="AJ663" s="572"/>
      <c r="AK663" s="572"/>
      <c r="AL663" s="572"/>
      <c r="AM663" s="572"/>
      <c r="AN663" s="581"/>
      <c r="AO663" s="181"/>
      <c r="AP663" s="87" t="s">
        <v>859</v>
      </c>
      <c r="AT663" s="559" t="str">
        <f ca="1">IF(AT662="Z","AA",IF(LEN(AT662)=1,CHAR(CODE(AT662)+1),IF(RIGHT(AT662,1)="Z",CHAR(CODE(LEFT(AT662,1))+1),LEFT(AT662,1))&amp;CHAR(65+MOD(CODE(RIGHT(AT662,1))+1-65,26))))</f>
        <v>F</v>
      </c>
      <c r="AU663" s="559">
        <f>AU662</f>
        <v>662</v>
      </c>
      <c r="AV663" s="285" t="str">
        <f t="shared" ref="AV663:AV697" ca="1" si="121">CONCATENATE(AT663&amp;AU663)</f>
        <v>F662</v>
      </c>
      <c r="AW663" s="285">
        <f t="shared" si="119"/>
        <v>8</v>
      </c>
      <c r="AX663" s="285" t="str">
        <f t="shared" ca="1" si="120"/>
        <v>8. Ownership - Operating Costs</v>
      </c>
      <c r="AY663" s="293" t="s">
        <v>1626</v>
      </c>
      <c r="AZ663" s="285" t="s">
        <v>1666</v>
      </c>
      <c r="BA663" s="285">
        <f>$F$8</f>
        <v>2025</v>
      </c>
      <c r="BB663" s="285" t="str">
        <f t="shared" ref="BB663:BB697" ca="1" si="122">AW663&amp;"_"&amp;AV663&amp;"_"&amp;AZ663&amp;"_"&amp;BA663</f>
        <v>8_F662_Secondary_fuel_transportation_2025</v>
      </c>
      <c r="BC663" s="285" t="s">
        <v>574</v>
      </c>
      <c r="BD663" s="285"/>
      <c r="BE663" s="293" t="str">
        <f t="shared" si="118"/>
        <v>&gt;=0</v>
      </c>
      <c r="BF663" s="293" t="s">
        <v>84</v>
      </c>
      <c r="BG663" s="293" t="s">
        <v>84</v>
      </c>
      <c r="BH663" s="293"/>
      <c r="BI663" s="293"/>
      <c r="BJ663" s="293"/>
      <c r="BK663" s="293"/>
    </row>
    <row r="664" spans="1:63" ht="13.5" hidden="1" thickBot="1">
      <c r="A664" s="130"/>
      <c r="B664" s="193"/>
      <c r="C664" s="255"/>
      <c r="D664" s="761"/>
      <c r="E664" s="571"/>
      <c r="F664" s="571"/>
      <c r="G664" s="571"/>
      <c r="H664" s="571"/>
      <c r="I664" s="571"/>
      <c r="J664" s="571"/>
      <c r="K664" s="571"/>
      <c r="L664" s="571"/>
      <c r="M664" s="571"/>
      <c r="N664" s="571"/>
      <c r="O664" s="571"/>
      <c r="P664" s="571"/>
      <c r="Q664" s="571"/>
      <c r="R664" s="571"/>
      <c r="S664" s="571"/>
      <c r="T664" s="571"/>
      <c r="U664" s="571"/>
      <c r="V664" s="571"/>
      <c r="W664" s="571"/>
      <c r="X664" s="571"/>
      <c r="Y664" s="571"/>
      <c r="Z664" s="571"/>
      <c r="AA664" s="571"/>
      <c r="AB664" s="571"/>
      <c r="AC664" s="571"/>
      <c r="AD664" s="572"/>
      <c r="AE664" s="572"/>
      <c r="AF664" s="572"/>
      <c r="AG664" s="572"/>
      <c r="AH664" s="572"/>
      <c r="AI664" s="572"/>
      <c r="AJ664" s="572"/>
      <c r="AK664" s="572"/>
      <c r="AL664" s="572"/>
      <c r="AM664" s="572"/>
      <c r="AN664" s="581"/>
      <c r="AO664" s="181"/>
      <c r="AP664" s="87" t="s">
        <v>859</v>
      </c>
      <c r="AT664" s="559" t="str">
        <f t="shared" ref="AT664:AT697" ca="1" si="123">IF(AT663="Z","AA",IF(LEN(AT663)=1,CHAR(CODE(AT663)+1),IF(RIGHT(AT663,1)="Z",CHAR(CODE(LEFT(AT663,1))+1),LEFT(AT663,1))&amp;CHAR(65+MOD(CODE(RIGHT(AT663,1))+1-65,26))))</f>
        <v>G</v>
      </c>
      <c r="AU664" s="559">
        <f t="shared" ref="AU664:AU697" si="124">AU663</f>
        <v>662</v>
      </c>
      <c r="AV664" s="285" t="str">
        <f t="shared" ca="1" si="121"/>
        <v>G662</v>
      </c>
      <c r="AW664" s="285">
        <f t="shared" si="119"/>
        <v>8</v>
      </c>
      <c r="AX664" s="285" t="str">
        <f t="shared" ca="1" si="120"/>
        <v>8. Ownership - Operating Costs</v>
      </c>
      <c r="AY664" s="293" t="s">
        <v>1626</v>
      </c>
      <c r="AZ664" s="285" t="s">
        <v>1666</v>
      </c>
      <c r="BA664" s="285">
        <f>$G$8</f>
        <v>2026</v>
      </c>
      <c r="BB664" s="285" t="str">
        <f t="shared" ca="1" si="122"/>
        <v>8_G662_Secondary_fuel_transportation_2026</v>
      </c>
      <c r="BC664" s="285" t="s">
        <v>574</v>
      </c>
      <c r="BD664" s="285"/>
      <c r="BE664" s="293" t="str">
        <f t="shared" si="118"/>
        <v>&gt;=0</v>
      </c>
      <c r="BF664" s="293" t="s">
        <v>84</v>
      </c>
      <c r="BG664" s="293" t="s">
        <v>84</v>
      </c>
      <c r="BH664" s="293"/>
      <c r="BI664" s="293"/>
      <c r="BJ664" s="293"/>
      <c r="BK664" s="293"/>
    </row>
    <row r="665" spans="1:63" ht="13.5" hidden="1" thickBot="1">
      <c r="A665" s="130"/>
      <c r="B665" s="193"/>
      <c r="C665" s="255"/>
      <c r="D665" s="761"/>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2"/>
      <c r="AE665" s="572"/>
      <c r="AF665" s="572"/>
      <c r="AG665" s="572"/>
      <c r="AH665" s="572"/>
      <c r="AI665" s="572"/>
      <c r="AJ665" s="572"/>
      <c r="AK665" s="572"/>
      <c r="AL665" s="572"/>
      <c r="AM665" s="572"/>
      <c r="AN665" s="581"/>
      <c r="AO665" s="181"/>
      <c r="AP665" s="87" t="s">
        <v>859</v>
      </c>
      <c r="AT665" s="559" t="str">
        <f t="shared" ca="1" si="123"/>
        <v>H</v>
      </c>
      <c r="AU665" s="559">
        <f t="shared" si="124"/>
        <v>662</v>
      </c>
      <c r="AV665" s="285" t="str">
        <f t="shared" ca="1" si="121"/>
        <v>H662</v>
      </c>
      <c r="AW665" s="285">
        <f t="shared" si="119"/>
        <v>8</v>
      </c>
      <c r="AX665" s="285" t="str">
        <f t="shared" ca="1" si="120"/>
        <v>8. Ownership - Operating Costs</v>
      </c>
      <c r="AY665" s="293" t="s">
        <v>1626</v>
      </c>
      <c r="AZ665" s="285" t="s">
        <v>1666</v>
      </c>
      <c r="BA665" s="285">
        <f>$H$8</f>
        <v>2027</v>
      </c>
      <c r="BB665" s="285" t="str">
        <f t="shared" ca="1" si="122"/>
        <v>8_H662_Secondary_fuel_transportation_2027</v>
      </c>
      <c r="BC665" s="285" t="s">
        <v>574</v>
      </c>
      <c r="BD665" s="285"/>
      <c r="BE665" s="293" t="str">
        <f t="shared" si="118"/>
        <v>&gt;=0</v>
      </c>
      <c r="BF665" s="293" t="s">
        <v>84</v>
      </c>
      <c r="BG665" s="293" t="s">
        <v>84</v>
      </c>
      <c r="BH665" s="293"/>
      <c r="BI665" s="293"/>
      <c r="BJ665" s="293"/>
      <c r="BK665" s="293"/>
    </row>
    <row r="666" spans="1:63" ht="13.5" hidden="1" thickBot="1">
      <c r="A666" s="130"/>
      <c r="B666" s="193"/>
      <c r="C666" s="255"/>
      <c r="D666" s="761"/>
      <c r="E666" s="571"/>
      <c r="F666" s="571"/>
      <c r="G666" s="571"/>
      <c r="H666" s="571"/>
      <c r="I666" s="571"/>
      <c r="J666" s="571"/>
      <c r="K666" s="571"/>
      <c r="L666" s="571"/>
      <c r="M666" s="571"/>
      <c r="N666" s="571"/>
      <c r="O666" s="571"/>
      <c r="P666" s="571"/>
      <c r="Q666" s="571"/>
      <c r="R666" s="571"/>
      <c r="S666" s="571"/>
      <c r="T666" s="571"/>
      <c r="U666" s="571"/>
      <c r="V666" s="571"/>
      <c r="W666" s="571"/>
      <c r="X666" s="571"/>
      <c r="Y666" s="571"/>
      <c r="Z666" s="571"/>
      <c r="AA666" s="571"/>
      <c r="AB666" s="571"/>
      <c r="AC666" s="571"/>
      <c r="AD666" s="572"/>
      <c r="AE666" s="572"/>
      <c r="AF666" s="572"/>
      <c r="AG666" s="572"/>
      <c r="AH666" s="572"/>
      <c r="AI666" s="572"/>
      <c r="AJ666" s="572"/>
      <c r="AK666" s="572"/>
      <c r="AL666" s="572"/>
      <c r="AM666" s="572"/>
      <c r="AN666" s="581"/>
      <c r="AO666" s="181"/>
      <c r="AP666" s="87" t="s">
        <v>859</v>
      </c>
      <c r="AT666" s="559" t="str">
        <f t="shared" ca="1" si="123"/>
        <v>I</v>
      </c>
      <c r="AU666" s="559">
        <f t="shared" si="124"/>
        <v>662</v>
      </c>
      <c r="AV666" s="285" t="str">
        <f t="shared" ca="1" si="121"/>
        <v>I662</v>
      </c>
      <c r="AW666" s="285">
        <f t="shared" si="119"/>
        <v>8</v>
      </c>
      <c r="AX666" s="285" t="str">
        <f t="shared" ca="1" si="120"/>
        <v>8. Ownership - Operating Costs</v>
      </c>
      <c r="AY666" s="293" t="s">
        <v>1626</v>
      </c>
      <c r="AZ666" s="285" t="s">
        <v>1666</v>
      </c>
      <c r="BA666" s="285">
        <f>$I$8</f>
        <v>2028</v>
      </c>
      <c r="BB666" s="285" t="str">
        <f t="shared" ca="1" si="122"/>
        <v>8_I662_Secondary_fuel_transportation_2028</v>
      </c>
      <c r="BC666" s="285" t="s">
        <v>574</v>
      </c>
      <c r="BD666" s="285"/>
      <c r="BE666" s="293" t="str">
        <f t="shared" si="118"/>
        <v>&gt;=0</v>
      </c>
      <c r="BF666" s="293" t="s">
        <v>84</v>
      </c>
      <c r="BG666" s="293" t="s">
        <v>84</v>
      </c>
      <c r="BH666" s="293"/>
      <c r="BI666" s="293"/>
      <c r="BJ666" s="293"/>
      <c r="BK666" s="293"/>
    </row>
    <row r="667" spans="1:63" ht="13.5" hidden="1" thickBot="1">
      <c r="A667" s="130"/>
      <c r="B667" s="193"/>
      <c r="C667" s="255"/>
      <c r="D667" s="761"/>
      <c r="E667" s="571"/>
      <c r="F667" s="571"/>
      <c r="G667" s="571"/>
      <c r="H667" s="571"/>
      <c r="I667" s="571"/>
      <c r="J667" s="571"/>
      <c r="K667" s="571"/>
      <c r="L667" s="571"/>
      <c r="M667" s="571"/>
      <c r="N667" s="571"/>
      <c r="O667" s="571"/>
      <c r="P667" s="571"/>
      <c r="Q667" s="571"/>
      <c r="R667" s="571"/>
      <c r="S667" s="571"/>
      <c r="T667" s="571"/>
      <c r="U667" s="571"/>
      <c r="V667" s="571"/>
      <c r="W667" s="571"/>
      <c r="X667" s="571"/>
      <c r="Y667" s="571"/>
      <c r="Z667" s="571"/>
      <c r="AA667" s="571"/>
      <c r="AB667" s="571"/>
      <c r="AC667" s="571"/>
      <c r="AD667" s="572"/>
      <c r="AE667" s="572"/>
      <c r="AF667" s="572"/>
      <c r="AG667" s="572"/>
      <c r="AH667" s="572"/>
      <c r="AI667" s="572"/>
      <c r="AJ667" s="572"/>
      <c r="AK667" s="572"/>
      <c r="AL667" s="572"/>
      <c r="AM667" s="572"/>
      <c r="AN667" s="581"/>
      <c r="AO667" s="181"/>
      <c r="AP667" s="87" t="s">
        <v>859</v>
      </c>
      <c r="AT667" s="559" t="str">
        <f t="shared" ca="1" si="123"/>
        <v>J</v>
      </c>
      <c r="AU667" s="559">
        <f t="shared" si="124"/>
        <v>662</v>
      </c>
      <c r="AV667" s="285" t="str">
        <f t="shared" ca="1" si="121"/>
        <v>J662</v>
      </c>
      <c r="AW667" s="285">
        <f t="shared" si="119"/>
        <v>8</v>
      </c>
      <c r="AX667" s="285" t="str">
        <f t="shared" ca="1" si="120"/>
        <v>8. Ownership - Operating Costs</v>
      </c>
      <c r="AY667" s="293" t="s">
        <v>1626</v>
      </c>
      <c r="AZ667" s="285" t="s">
        <v>1666</v>
      </c>
      <c r="BA667" s="285">
        <f>$J$8</f>
        <v>2029</v>
      </c>
      <c r="BB667" s="285" t="str">
        <f t="shared" ca="1" si="122"/>
        <v>8_J662_Secondary_fuel_transportation_2029</v>
      </c>
      <c r="BC667" s="285" t="s">
        <v>574</v>
      </c>
      <c r="BD667" s="285"/>
      <c r="BE667" s="293" t="str">
        <f t="shared" si="118"/>
        <v>&gt;=0</v>
      </c>
      <c r="BF667" s="293" t="s">
        <v>84</v>
      </c>
      <c r="BG667" s="293" t="s">
        <v>84</v>
      </c>
      <c r="BH667" s="293"/>
      <c r="BI667" s="293"/>
      <c r="BJ667" s="293"/>
      <c r="BK667" s="293"/>
    </row>
    <row r="668" spans="1:63" ht="13.5" hidden="1" thickBot="1">
      <c r="A668" s="130"/>
      <c r="B668" s="193"/>
      <c r="C668" s="255"/>
      <c r="D668" s="761"/>
      <c r="E668" s="571"/>
      <c r="F668" s="571"/>
      <c r="G668" s="571"/>
      <c r="H668" s="571"/>
      <c r="I668" s="571"/>
      <c r="J668" s="571"/>
      <c r="K668" s="571"/>
      <c r="L668" s="571"/>
      <c r="M668" s="571"/>
      <c r="N668" s="571"/>
      <c r="O668" s="571"/>
      <c r="P668" s="571"/>
      <c r="Q668" s="571"/>
      <c r="R668" s="571"/>
      <c r="S668" s="571"/>
      <c r="T668" s="571"/>
      <c r="U668" s="571"/>
      <c r="V668" s="571"/>
      <c r="W668" s="571"/>
      <c r="X668" s="571"/>
      <c r="Y668" s="571"/>
      <c r="Z668" s="571"/>
      <c r="AA668" s="571"/>
      <c r="AB668" s="571"/>
      <c r="AC668" s="571"/>
      <c r="AD668" s="572"/>
      <c r="AE668" s="572"/>
      <c r="AF668" s="572"/>
      <c r="AG668" s="572"/>
      <c r="AH668" s="572"/>
      <c r="AI668" s="572"/>
      <c r="AJ668" s="572"/>
      <c r="AK668" s="572"/>
      <c r="AL668" s="572"/>
      <c r="AM668" s="572"/>
      <c r="AN668" s="581"/>
      <c r="AO668" s="181"/>
      <c r="AP668" s="87" t="s">
        <v>859</v>
      </c>
      <c r="AT668" s="559" t="str">
        <f t="shared" ca="1" si="123"/>
        <v>K</v>
      </c>
      <c r="AU668" s="559">
        <f t="shared" si="124"/>
        <v>662</v>
      </c>
      <c r="AV668" s="285" t="str">
        <f t="shared" ca="1" si="121"/>
        <v>K662</v>
      </c>
      <c r="AW668" s="285">
        <f t="shared" si="119"/>
        <v>8</v>
      </c>
      <c r="AX668" s="285" t="str">
        <f t="shared" ca="1" si="120"/>
        <v>8. Ownership - Operating Costs</v>
      </c>
      <c r="AY668" s="293" t="s">
        <v>1626</v>
      </c>
      <c r="AZ668" s="285" t="s">
        <v>1666</v>
      </c>
      <c r="BA668" s="285">
        <f>$K$8</f>
        <v>2030</v>
      </c>
      <c r="BB668" s="285" t="str">
        <f t="shared" ca="1" si="122"/>
        <v>8_K662_Secondary_fuel_transportation_2030</v>
      </c>
      <c r="BC668" s="285" t="s">
        <v>574</v>
      </c>
      <c r="BD668" s="285"/>
      <c r="BE668" s="293" t="str">
        <f t="shared" si="118"/>
        <v>&gt;=0</v>
      </c>
      <c r="BF668" s="293" t="s">
        <v>84</v>
      </c>
      <c r="BG668" s="293" t="s">
        <v>84</v>
      </c>
      <c r="BH668" s="293"/>
      <c r="BI668" s="293"/>
      <c r="BJ668" s="293"/>
      <c r="BK668" s="293"/>
    </row>
    <row r="669" spans="1:63" ht="13.5" hidden="1" thickBot="1">
      <c r="A669" s="130"/>
      <c r="B669" s="193"/>
      <c r="C669" s="255"/>
      <c r="D669" s="761"/>
      <c r="E669" s="571"/>
      <c r="F669" s="571"/>
      <c r="G669" s="571"/>
      <c r="H669" s="571"/>
      <c r="I669" s="571"/>
      <c r="J669" s="571"/>
      <c r="K669" s="571"/>
      <c r="L669" s="571"/>
      <c r="M669" s="571"/>
      <c r="N669" s="571"/>
      <c r="O669" s="571"/>
      <c r="P669" s="571"/>
      <c r="Q669" s="571"/>
      <c r="R669" s="571"/>
      <c r="S669" s="571"/>
      <c r="T669" s="571"/>
      <c r="U669" s="571"/>
      <c r="V669" s="571"/>
      <c r="W669" s="571"/>
      <c r="X669" s="571"/>
      <c r="Y669" s="571"/>
      <c r="Z669" s="571"/>
      <c r="AA669" s="571"/>
      <c r="AB669" s="571"/>
      <c r="AC669" s="571"/>
      <c r="AD669" s="572"/>
      <c r="AE669" s="572"/>
      <c r="AF669" s="572"/>
      <c r="AG669" s="572"/>
      <c r="AH669" s="572"/>
      <c r="AI669" s="572"/>
      <c r="AJ669" s="572"/>
      <c r="AK669" s="572"/>
      <c r="AL669" s="572"/>
      <c r="AM669" s="572"/>
      <c r="AN669" s="581"/>
      <c r="AO669" s="181"/>
      <c r="AP669" s="87" t="s">
        <v>859</v>
      </c>
      <c r="AT669" s="559" t="str">
        <f t="shared" ca="1" si="123"/>
        <v>L</v>
      </c>
      <c r="AU669" s="559">
        <f t="shared" si="124"/>
        <v>662</v>
      </c>
      <c r="AV669" s="285" t="str">
        <f t="shared" ca="1" si="121"/>
        <v>L662</v>
      </c>
      <c r="AW669" s="285">
        <f t="shared" si="119"/>
        <v>8</v>
      </c>
      <c r="AX669" s="285" t="str">
        <f t="shared" ca="1" si="120"/>
        <v>8. Ownership - Operating Costs</v>
      </c>
      <c r="AY669" s="293" t="s">
        <v>1626</v>
      </c>
      <c r="AZ669" s="285" t="s">
        <v>1666</v>
      </c>
      <c r="BA669" s="285">
        <f>$L$8</f>
        <v>2031</v>
      </c>
      <c r="BB669" s="285" t="str">
        <f t="shared" ca="1" si="122"/>
        <v>8_L662_Secondary_fuel_transportation_2031</v>
      </c>
      <c r="BC669" s="285" t="s">
        <v>574</v>
      </c>
      <c r="BD669" s="285"/>
      <c r="BE669" s="293" t="str">
        <f t="shared" si="118"/>
        <v>&gt;=0</v>
      </c>
      <c r="BF669" s="293" t="s">
        <v>84</v>
      </c>
      <c r="BG669" s="293" t="s">
        <v>84</v>
      </c>
      <c r="BH669" s="293"/>
      <c r="BI669" s="293"/>
      <c r="BJ669" s="293"/>
      <c r="BK669" s="293"/>
    </row>
    <row r="670" spans="1:63" ht="13.5" hidden="1" thickBot="1">
      <c r="A670" s="130"/>
      <c r="B670" s="193"/>
      <c r="C670" s="255"/>
      <c r="D670" s="761"/>
      <c r="E670" s="571"/>
      <c r="F670" s="571"/>
      <c r="G670" s="571"/>
      <c r="H670" s="571"/>
      <c r="I670" s="571"/>
      <c r="J670" s="571"/>
      <c r="K670" s="571"/>
      <c r="L670" s="571"/>
      <c r="M670" s="571"/>
      <c r="N670" s="571"/>
      <c r="O670" s="571"/>
      <c r="P670" s="571"/>
      <c r="Q670" s="571"/>
      <c r="R670" s="571"/>
      <c r="S670" s="571"/>
      <c r="T670" s="571"/>
      <c r="U670" s="571"/>
      <c r="V670" s="571"/>
      <c r="W670" s="571"/>
      <c r="X670" s="571"/>
      <c r="Y670" s="571"/>
      <c r="Z670" s="571"/>
      <c r="AA670" s="571"/>
      <c r="AB670" s="571"/>
      <c r="AC670" s="571"/>
      <c r="AD670" s="572"/>
      <c r="AE670" s="572"/>
      <c r="AF670" s="572"/>
      <c r="AG670" s="572"/>
      <c r="AH670" s="572"/>
      <c r="AI670" s="572"/>
      <c r="AJ670" s="572"/>
      <c r="AK670" s="572"/>
      <c r="AL670" s="572"/>
      <c r="AM670" s="572"/>
      <c r="AN670" s="581"/>
      <c r="AO670" s="181"/>
      <c r="AP670" s="87" t="s">
        <v>859</v>
      </c>
      <c r="AT670" s="559" t="str">
        <f t="shared" ca="1" si="123"/>
        <v>M</v>
      </c>
      <c r="AU670" s="559">
        <f t="shared" si="124"/>
        <v>662</v>
      </c>
      <c r="AV670" s="285" t="str">
        <f t="shared" ca="1" si="121"/>
        <v>M662</v>
      </c>
      <c r="AW670" s="285">
        <f t="shared" si="119"/>
        <v>8</v>
      </c>
      <c r="AX670" s="285" t="str">
        <f t="shared" ca="1" si="120"/>
        <v>8. Ownership - Operating Costs</v>
      </c>
      <c r="AY670" s="293" t="s">
        <v>1626</v>
      </c>
      <c r="AZ670" s="285" t="s">
        <v>1666</v>
      </c>
      <c r="BA670" s="285">
        <f>$M$8</f>
        <v>2032</v>
      </c>
      <c r="BB670" s="285" t="str">
        <f t="shared" ca="1" si="122"/>
        <v>8_M662_Secondary_fuel_transportation_2032</v>
      </c>
      <c r="BC670" s="285" t="s">
        <v>574</v>
      </c>
      <c r="BD670" s="285"/>
      <c r="BE670" s="293" t="str">
        <f t="shared" si="118"/>
        <v>&gt;=0</v>
      </c>
      <c r="BF670" s="293" t="s">
        <v>84</v>
      </c>
      <c r="BG670" s="293" t="s">
        <v>84</v>
      </c>
      <c r="BH670" s="293"/>
      <c r="BI670" s="293"/>
      <c r="BJ670" s="293"/>
      <c r="BK670" s="293"/>
    </row>
    <row r="671" spans="1:63" ht="13.5" hidden="1" thickBot="1">
      <c r="A671" s="130"/>
      <c r="B671" s="193"/>
      <c r="C671" s="255"/>
      <c r="D671" s="761"/>
      <c r="E671" s="571"/>
      <c r="F671" s="571"/>
      <c r="G671" s="571"/>
      <c r="H671" s="571"/>
      <c r="I671" s="571"/>
      <c r="J671" s="571"/>
      <c r="K671" s="571"/>
      <c r="L671" s="571"/>
      <c r="M671" s="571"/>
      <c r="N671" s="571"/>
      <c r="O671" s="571"/>
      <c r="P671" s="571"/>
      <c r="Q671" s="571"/>
      <c r="R671" s="571"/>
      <c r="S671" s="571"/>
      <c r="T671" s="571"/>
      <c r="U671" s="571"/>
      <c r="V671" s="571"/>
      <c r="W671" s="571"/>
      <c r="X671" s="571"/>
      <c r="Y671" s="571"/>
      <c r="Z671" s="571"/>
      <c r="AA671" s="571"/>
      <c r="AB671" s="571"/>
      <c r="AC671" s="571"/>
      <c r="AD671" s="572"/>
      <c r="AE671" s="572"/>
      <c r="AF671" s="572"/>
      <c r="AG671" s="572"/>
      <c r="AH671" s="572"/>
      <c r="AI671" s="572"/>
      <c r="AJ671" s="572"/>
      <c r="AK671" s="572"/>
      <c r="AL671" s="572"/>
      <c r="AM671" s="572"/>
      <c r="AN671" s="581"/>
      <c r="AO671" s="181"/>
      <c r="AP671" s="87" t="s">
        <v>859</v>
      </c>
      <c r="AT671" s="559" t="str">
        <f t="shared" ca="1" si="123"/>
        <v>N</v>
      </c>
      <c r="AU671" s="559">
        <f t="shared" si="124"/>
        <v>662</v>
      </c>
      <c r="AV671" s="285" t="str">
        <f t="shared" ca="1" si="121"/>
        <v>N662</v>
      </c>
      <c r="AW671" s="285">
        <f t="shared" si="119"/>
        <v>8</v>
      </c>
      <c r="AX671" s="285" t="str">
        <f t="shared" ca="1" si="120"/>
        <v>8. Ownership - Operating Costs</v>
      </c>
      <c r="AY671" s="293" t="s">
        <v>1626</v>
      </c>
      <c r="AZ671" s="285" t="s">
        <v>1666</v>
      </c>
      <c r="BA671" s="285">
        <f>$N$8</f>
        <v>2033</v>
      </c>
      <c r="BB671" s="285" t="str">
        <f t="shared" ca="1" si="122"/>
        <v>8_N662_Secondary_fuel_transportation_2033</v>
      </c>
      <c r="BC671" s="285" t="s">
        <v>574</v>
      </c>
      <c r="BD671" s="285"/>
      <c r="BE671" s="293" t="str">
        <f t="shared" si="118"/>
        <v>&gt;=0</v>
      </c>
      <c r="BF671" s="293" t="s">
        <v>84</v>
      </c>
      <c r="BG671" s="293" t="s">
        <v>84</v>
      </c>
      <c r="BH671" s="293"/>
      <c r="BI671" s="293"/>
      <c r="BJ671" s="293"/>
      <c r="BK671" s="293"/>
    </row>
    <row r="672" spans="1:63" ht="13.5" hidden="1" thickBot="1">
      <c r="A672" s="130"/>
      <c r="B672" s="193"/>
      <c r="C672" s="255"/>
      <c r="D672" s="761"/>
      <c r="E672" s="571"/>
      <c r="F672" s="571"/>
      <c r="G672" s="571"/>
      <c r="H672" s="571"/>
      <c r="I672" s="571"/>
      <c r="J672" s="571"/>
      <c r="K672" s="571"/>
      <c r="L672" s="571"/>
      <c r="M672" s="571"/>
      <c r="N672" s="571"/>
      <c r="O672" s="571"/>
      <c r="P672" s="571"/>
      <c r="Q672" s="571"/>
      <c r="R672" s="571"/>
      <c r="S672" s="571"/>
      <c r="T672" s="571"/>
      <c r="U672" s="571"/>
      <c r="V672" s="571"/>
      <c r="W672" s="571"/>
      <c r="X672" s="571"/>
      <c r="Y672" s="571"/>
      <c r="Z672" s="571"/>
      <c r="AA672" s="571"/>
      <c r="AB672" s="571"/>
      <c r="AC672" s="571"/>
      <c r="AD672" s="572"/>
      <c r="AE672" s="572"/>
      <c r="AF672" s="572"/>
      <c r="AG672" s="572"/>
      <c r="AH672" s="572"/>
      <c r="AI672" s="572"/>
      <c r="AJ672" s="572"/>
      <c r="AK672" s="572"/>
      <c r="AL672" s="572"/>
      <c r="AM672" s="572"/>
      <c r="AN672" s="581"/>
      <c r="AO672" s="181"/>
      <c r="AP672" s="87" t="s">
        <v>859</v>
      </c>
      <c r="AT672" s="559" t="str">
        <f t="shared" ca="1" si="123"/>
        <v>O</v>
      </c>
      <c r="AU672" s="559">
        <f t="shared" si="124"/>
        <v>662</v>
      </c>
      <c r="AV672" s="285" t="str">
        <f t="shared" ca="1" si="121"/>
        <v>O662</v>
      </c>
      <c r="AW672" s="285">
        <f t="shared" si="119"/>
        <v>8</v>
      </c>
      <c r="AX672" s="285" t="str">
        <f t="shared" ca="1" si="120"/>
        <v>8. Ownership - Operating Costs</v>
      </c>
      <c r="AY672" s="293" t="s">
        <v>1626</v>
      </c>
      <c r="AZ672" s="285" t="s">
        <v>1666</v>
      </c>
      <c r="BA672" s="285">
        <f>$O$8</f>
        <v>2034</v>
      </c>
      <c r="BB672" s="285" t="str">
        <f t="shared" ca="1" si="122"/>
        <v>8_O662_Secondary_fuel_transportation_2034</v>
      </c>
      <c r="BC672" s="285" t="s">
        <v>574</v>
      </c>
      <c r="BD672" s="285"/>
      <c r="BE672" s="293" t="str">
        <f t="shared" si="118"/>
        <v>&gt;=0</v>
      </c>
      <c r="BF672" s="293" t="s">
        <v>84</v>
      </c>
      <c r="BG672" s="293" t="s">
        <v>84</v>
      </c>
      <c r="BH672" s="293"/>
      <c r="BI672" s="293"/>
      <c r="BJ672" s="293"/>
      <c r="BK672" s="293"/>
    </row>
    <row r="673" spans="1:63" ht="13.5" hidden="1" thickBot="1">
      <c r="A673" s="130"/>
      <c r="B673" s="193"/>
      <c r="C673" s="255"/>
      <c r="D673" s="761"/>
      <c r="E673" s="571"/>
      <c r="F673" s="571"/>
      <c r="G673" s="571"/>
      <c r="H673" s="571"/>
      <c r="I673" s="571"/>
      <c r="J673" s="571"/>
      <c r="K673" s="571"/>
      <c r="L673" s="571"/>
      <c r="M673" s="571"/>
      <c r="N673" s="571"/>
      <c r="O673" s="571"/>
      <c r="P673" s="571"/>
      <c r="Q673" s="571"/>
      <c r="R673" s="571"/>
      <c r="S673" s="571"/>
      <c r="T673" s="571"/>
      <c r="U673" s="571"/>
      <c r="V673" s="571"/>
      <c r="W673" s="571"/>
      <c r="X673" s="571"/>
      <c r="Y673" s="571"/>
      <c r="Z673" s="571"/>
      <c r="AA673" s="571"/>
      <c r="AB673" s="571"/>
      <c r="AC673" s="571"/>
      <c r="AD673" s="572"/>
      <c r="AE673" s="572"/>
      <c r="AF673" s="572"/>
      <c r="AG673" s="572"/>
      <c r="AH673" s="572"/>
      <c r="AI673" s="572"/>
      <c r="AJ673" s="572"/>
      <c r="AK673" s="572"/>
      <c r="AL673" s="572"/>
      <c r="AM673" s="572"/>
      <c r="AN673" s="581"/>
      <c r="AO673" s="181"/>
      <c r="AP673" s="87" t="s">
        <v>859</v>
      </c>
      <c r="AT673" s="559" t="str">
        <f t="shared" ca="1" si="123"/>
        <v>P</v>
      </c>
      <c r="AU673" s="559">
        <f t="shared" si="124"/>
        <v>662</v>
      </c>
      <c r="AV673" s="285" t="str">
        <f t="shared" ca="1" si="121"/>
        <v>P662</v>
      </c>
      <c r="AW673" s="285">
        <f t="shared" si="119"/>
        <v>8</v>
      </c>
      <c r="AX673" s="285" t="str">
        <f t="shared" ca="1" si="120"/>
        <v>8. Ownership - Operating Costs</v>
      </c>
      <c r="AY673" s="293" t="s">
        <v>1626</v>
      </c>
      <c r="AZ673" s="285" t="s">
        <v>1666</v>
      </c>
      <c r="BA673" s="285">
        <f>$P$8</f>
        <v>2035</v>
      </c>
      <c r="BB673" s="285" t="str">
        <f t="shared" ca="1" si="122"/>
        <v>8_P662_Secondary_fuel_transportation_2035</v>
      </c>
      <c r="BC673" s="285" t="s">
        <v>574</v>
      </c>
      <c r="BD673" s="285"/>
      <c r="BE673" s="293" t="str">
        <f t="shared" si="118"/>
        <v>&gt;=0</v>
      </c>
      <c r="BF673" s="293" t="s">
        <v>84</v>
      </c>
      <c r="BG673" s="293" t="s">
        <v>84</v>
      </c>
      <c r="BH673" s="293"/>
      <c r="BI673" s="293"/>
      <c r="BJ673" s="293"/>
      <c r="BK673" s="293"/>
    </row>
    <row r="674" spans="1:63" ht="13.5" hidden="1" thickBot="1">
      <c r="A674" s="130"/>
      <c r="B674" s="193"/>
      <c r="C674" s="255"/>
      <c r="D674" s="761"/>
      <c r="E674" s="571"/>
      <c r="F674" s="571"/>
      <c r="G674" s="571"/>
      <c r="H674" s="571"/>
      <c r="I674" s="571"/>
      <c r="J674" s="571"/>
      <c r="K674" s="571"/>
      <c r="L674" s="571"/>
      <c r="M674" s="571"/>
      <c r="N674" s="571"/>
      <c r="O674" s="571"/>
      <c r="P674" s="571"/>
      <c r="Q674" s="571"/>
      <c r="R674" s="571"/>
      <c r="S674" s="571"/>
      <c r="T674" s="571"/>
      <c r="U674" s="571"/>
      <c r="V674" s="571"/>
      <c r="W674" s="571"/>
      <c r="X674" s="571"/>
      <c r="Y674" s="571"/>
      <c r="Z674" s="571"/>
      <c r="AA674" s="571"/>
      <c r="AB674" s="571"/>
      <c r="AC674" s="571"/>
      <c r="AD674" s="572"/>
      <c r="AE674" s="572"/>
      <c r="AF674" s="572"/>
      <c r="AG674" s="572"/>
      <c r="AH674" s="572"/>
      <c r="AI674" s="572"/>
      <c r="AJ674" s="572"/>
      <c r="AK674" s="572"/>
      <c r="AL674" s="572"/>
      <c r="AM674" s="572"/>
      <c r="AN674" s="581"/>
      <c r="AO674" s="181"/>
      <c r="AP674" s="87" t="s">
        <v>859</v>
      </c>
      <c r="AT674" s="559" t="str">
        <f t="shared" ca="1" si="123"/>
        <v>Q</v>
      </c>
      <c r="AU674" s="559">
        <f t="shared" si="124"/>
        <v>662</v>
      </c>
      <c r="AV674" s="285" t="str">
        <f t="shared" ca="1" si="121"/>
        <v>Q662</v>
      </c>
      <c r="AW674" s="285">
        <f t="shared" si="119"/>
        <v>8</v>
      </c>
      <c r="AX674" s="285" t="str">
        <f t="shared" ca="1" si="120"/>
        <v>8. Ownership - Operating Costs</v>
      </c>
      <c r="AY674" s="293" t="s">
        <v>1626</v>
      </c>
      <c r="AZ674" s="285" t="s">
        <v>1666</v>
      </c>
      <c r="BA674" s="285">
        <f>$Q$8</f>
        <v>2036</v>
      </c>
      <c r="BB674" s="285" t="str">
        <f t="shared" ca="1" si="122"/>
        <v>8_Q662_Secondary_fuel_transportation_2036</v>
      </c>
      <c r="BC674" s="285" t="s">
        <v>574</v>
      </c>
      <c r="BD674" s="285"/>
      <c r="BE674" s="293" t="str">
        <f t="shared" si="118"/>
        <v>&gt;=0</v>
      </c>
      <c r="BF674" s="293" t="s">
        <v>84</v>
      </c>
      <c r="BG674" s="293" t="s">
        <v>84</v>
      </c>
      <c r="BH674" s="293"/>
      <c r="BI674" s="293"/>
      <c r="BJ674" s="293"/>
      <c r="BK674" s="293"/>
    </row>
    <row r="675" spans="1:63" ht="13.5" hidden="1" thickBot="1">
      <c r="A675" s="130"/>
      <c r="B675" s="193"/>
      <c r="C675" s="255"/>
      <c r="D675" s="761"/>
      <c r="E675" s="571"/>
      <c r="F675" s="571"/>
      <c r="G675" s="571"/>
      <c r="H675" s="571"/>
      <c r="I675" s="571"/>
      <c r="J675" s="571"/>
      <c r="K675" s="571"/>
      <c r="L675" s="571"/>
      <c r="M675" s="571"/>
      <c r="N675" s="571"/>
      <c r="O675" s="571"/>
      <c r="P675" s="571"/>
      <c r="Q675" s="571"/>
      <c r="R675" s="571"/>
      <c r="S675" s="571"/>
      <c r="T675" s="571"/>
      <c r="U675" s="571"/>
      <c r="V675" s="571"/>
      <c r="W675" s="571"/>
      <c r="X675" s="571"/>
      <c r="Y675" s="571"/>
      <c r="Z675" s="571"/>
      <c r="AA675" s="571"/>
      <c r="AB675" s="571"/>
      <c r="AC675" s="571"/>
      <c r="AD675" s="572"/>
      <c r="AE675" s="572"/>
      <c r="AF675" s="572"/>
      <c r="AG675" s="572"/>
      <c r="AH675" s="572"/>
      <c r="AI675" s="572"/>
      <c r="AJ675" s="572"/>
      <c r="AK675" s="572"/>
      <c r="AL675" s="572"/>
      <c r="AM675" s="572"/>
      <c r="AN675" s="581"/>
      <c r="AO675" s="181"/>
      <c r="AP675" s="87" t="s">
        <v>859</v>
      </c>
      <c r="AT675" s="559" t="str">
        <f t="shared" ca="1" si="123"/>
        <v>R</v>
      </c>
      <c r="AU675" s="559">
        <f t="shared" si="124"/>
        <v>662</v>
      </c>
      <c r="AV675" s="285" t="str">
        <f t="shared" ca="1" si="121"/>
        <v>R662</v>
      </c>
      <c r="AW675" s="285">
        <f t="shared" si="119"/>
        <v>8</v>
      </c>
      <c r="AX675" s="285" t="str">
        <f t="shared" ca="1" si="120"/>
        <v>8. Ownership - Operating Costs</v>
      </c>
      <c r="AY675" s="293" t="s">
        <v>1626</v>
      </c>
      <c r="AZ675" s="285" t="s">
        <v>1666</v>
      </c>
      <c r="BA675" s="285">
        <f>$R$8</f>
        <v>2037</v>
      </c>
      <c r="BB675" s="285" t="str">
        <f t="shared" ca="1" si="122"/>
        <v>8_R662_Secondary_fuel_transportation_2037</v>
      </c>
      <c r="BC675" s="285" t="s">
        <v>574</v>
      </c>
      <c r="BD675" s="285"/>
      <c r="BE675" s="293" t="str">
        <f t="shared" si="118"/>
        <v>&gt;=0</v>
      </c>
      <c r="BF675" s="293" t="s">
        <v>84</v>
      </c>
      <c r="BG675" s="293" t="s">
        <v>84</v>
      </c>
      <c r="BH675" s="293"/>
      <c r="BI675" s="293"/>
      <c r="BJ675" s="293"/>
      <c r="BK675" s="293"/>
    </row>
    <row r="676" spans="1:63" ht="13.5" hidden="1" thickBot="1">
      <c r="A676" s="130"/>
      <c r="B676" s="193"/>
      <c r="C676" s="255"/>
      <c r="D676" s="761"/>
      <c r="E676" s="571"/>
      <c r="F676" s="571"/>
      <c r="G676" s="571"/>
      <c r="H676" s="571"/>
      <c r="I676" s="571"/>
      <c r="J676" s="571"/>
      <c r="K676" s="571"/>
      <c r="L676" s="571"/>
      <c r="M676" s="571"/>
      <c r="N676" s="571"/>
      <c r="O676" s="571"/>
      <c r="P676" s="571"/>
      <c r="Q676" s="571"/>
      <c r="R676" s="571"/>
      <c r="S676" s="571"/>
      <c r="T676" s="571"/>
      <c r="U676" s="571"/>
      <c r="V676" s="571"/>
      <c r="W676" s="571"/>
      <c r="X676" s="571"/>
      <c r="Y676" s="571"/>
      <c r="Z676" s="571"/>
      <c r="AA676" s="571"/>
      <c r="AB676" s="571"/>
      <c r="AC676" s="571"/>
      <c r="AD676" s="572"/>
      <c r="AE676" s="572"/>
      <c r="AF676" s="572"/>
      <c r="AG676" s="572"/>
      <c r="AH676" s="572"/>
      <c r="AI676" s="572"/>
      <c r="AJ676" s="572"/>
      <c r="AK676" s="572"/>
      <c r="AL676" s="572"/>
      <c r="AM676" s="572"/>
      <c r="AN676" s="581"/>
      <c r="AO676" s="181"/>
      <c r="AP676" s="87" t="s">
        <v>859</v>
      </c>
      <c r="AT676" s="559" t="str">
        <f t="shared" ca="1" si="123"/>
        <v>S</v>
      </c>
      <c r="AU676" s="559">
        <f t="shared" si="124"/>
        <v>662</v>
      </c>
      <c r="AV676" s="285" t="str">
        <f t="shared" ca="1" si="121"/>
        <v>S662</v>
      </c>
      <c r="AW676" s="285">
        <f t="shared" si="119"/>
        <v>8</v>
      </c>
      <c r="AX676" s="285" t="str">
        <f t="shared" ca="1" si="120"/>
        <v>8. Ownership - Operating Costs</v>
      </c>
      <c r="AY676" s="293" t="s">
        <v>1626</v>
      </c>
      <c r="AZ676" s="285" t="s">
        <v>1666</v>
      </c>
      <c r="BA676" s="285">
        <f>$S$8</f>
        <v>2038</v>
      </c>
      <c r="BB676" s="285" t="str">
        <f t="shared" ca="1" si="122"/>
        <v>8_S662_Secondary_fuel_transportation_2038</v>
      </c>
      <c r="BC676" s="285" t="s">
        <v>574</v>
      </c>
      <c r="BD676" s="285"/>
      <c r="BE676" s="293" t="str">
        <f t="shared" si="118"/>
        <v>&gt;=0</v>
      </c>
      <c r="BF676" s="293" t="s">
        <v>84</v>
      </c>
      <c r="BG676" s="293" t="s">
        <v>84</v>
      </c>
      <c r="BH676" s="293"/>
      <c r="BI676" s="293"/>
      <c r="BJ676" s="293"/>
      <c r="BK676" s="293"/>
    </row>
    <row r="677" spans="1:63" ht="13.5" hidden="1" thickBot="1">
      <c r="A677" s="130"/>
      <c r="B677" s="193"/>
      <c r="C677" s="255"/>
      <c r="D677" s="761"/>
      <c r="E677" s="571"/>
      <c r="F677" s="571"/>
      <c r="G677" s="571"/>
      <c r="H677" s="571"/>
      <c r="I677" s="571"/>
      <c r="J677" s="571"/>
      <c r="K677" s="571"/>
      <c r="L677" s="571"/>
      <c r="M677" s="571"/>
      <c r="N677" s="571"/>
      <c r="O677" s="571"/>
      <c r="P677" s="571"/>
      <c r="Q677" s="571"/>
      <c r="R677" s="571"/>
      <c r="S677" s="571"/>
      <c r="T677" s="571"/>
      <c r="U677" s="571"/>
      <c r="V677" s="571"/>
      <c r="W677" s="571"/>
      <c r="X677" s="571"/>
      <c r="Y677" s="571"/>
      <c r="Z677" s="571"/>
      <c r="AA677" s="571"/>
      <c r="AB677" s="571"/>
      <c r="AC677" s="571"/>
      <c r="AD677" s="572"/>
      <c r="AE677" s="572"/>
      <c r="AF677" s="572"/>
      <c r="AG677" s="572"/>
      <c r="AH677" s="572"/>
      <c r="AI677" s="572"/>
      <c r="AJ677" s="572"/>
      <c r="AK677" s="572"/>
      <c r="AL677" s="572"/>
      <c r="AM677" s="572"/>
      <c r="AN677" s="581"/>
      <c r="AO677" s="181"/>
      <c r="AP677" s="87" t="s">
        <v>859</v>
      </c>
      <c r="AT677" s="559" t="str">
        <f t="shared" ca="1" si="123"/>
        <v>T</v>
      </c>
      <c r="AU677" s="559">
        <f t="shared" si="124"/>
        <v>662</v>
      </c>
      <c r="AV677" s="285" t="str">
        <f t="shared" ca="1" si="121"/>
        <v>T662</v>
      </c>
      <c r="AW677" s="285">
        <f t="shared" si="119"/>
        <v>8</v>
      </c>
      <c r="AX677" s="285" t="str">
        <f t="shared" ca="1" si="120"/>
        <v>8. Ownership - Operating Costs</v>
      </c>
      <c r="AY677" s="293" t="s">
        <v>1626</v>
      </c>
      <c r="AZ677" s="285" t="s">
        <v>1666</v>
      </c>
      <c r="BA677" s="285">
        <f>$T$8</f>
        <v>2039</v>
      </c>
      <c r="BB677" s="285" t="str">
        <f t="shared" ca="1" si="122"/>
        <v>8_T662_Secondary_fuel_transportation_2039</v>
      </c>
      <c r="BC677" s="285" t="s">
        <v>574</v>
      </c>
      <c r="BD677" s="285"/>
      <c r="BE677" s="293" t="str">
        <f t="shared" si="118"/>
        <v>&gt;=0</v>
      </c>
      <c r="BF677" s="293" t="s">
        <v>84</v>
      </c>
      <c r="BG677" s="293" t="s">
        <v>84</v>
      </c>
      <c r="BH677" s="293"/>
      <c r="BI677" s="293"/>
      <c r="BJ677" s="293"/>
      <c r="BK677" s="293"/>
    </row>
    <row r="678" spans="1:63" ht="13.5" hidden="1" thickBot="1">
      <c r="A678" s="130"/>
      <c r="B678" s="193"/>
      <c r="C678" s="255"/>
      <c r="D678" s="761"/>
      <c r="E678" s="571"/>
      <c r="F678" s="571"/>
      <c r="G678" s="571"/>
      <c r="H678" s="571"/>
      <c r="I678" s="571"/>
      <c r="J678" s="571"/>
      <c r="K678" s="571"/>
      <c r="L678" s="571"/>
      <c r="M678" s="571"/>
      <c r="N678" s="571"/>
      <c r="O678" s="571"/>
      <c r="P678" s="571"/>
      <c r="Q678" s="571"/>
      <c r="R678" s="571"/>
      <c r="S678" s="571"/>
      <c r="T678" s="571"/>
      <c r="U678" s="571"/>
      <c r="V678" s="571"/>
      <c r="W678" s="571"/>
      <c r="X678" s="571"/>
      <c r="Y678" s="571"/>
      <c r="Z678" s="571"/>
      <c r="AA678" s="571"/>
      <c r="AB678" s="571"/>
      <c r="AC678" s="571"/>
      <c r="AD678" s="572"/>
      <c r="AE678" s="572"/>
      <c r="AF678" s="572"/>
      <c r="AG678" s="572"/>
      <c r="AH678" s="572"/>
      <c r="AI678" s="572"/>
      <c r="AJ678" s="572"/>
      <c r="AK678" s="572"/>
      <c r="AL678" s="572"/>
      <c r="AM678" s="572"/>
      <c r="AN678" s="581"/>
      <c r="AO678" s="181"/>
      <c r="AP678" s="87" t="s">
        <v>859</v>
      </c>
      <c r="AT678" s="559" t="str">
        <f t="shared" ca="1" si="123"/>
        <v>U</v>
      </c>
      <c r="AU678" s="559">
        <f t="shared" si="124"/>
        <v>662</v>
      </c>
      <c r="AV678" s="285" t="str">
        <f t="shared" ca="1" si="121"/>
        <v>U662</v>
      </c>
      <c r="AW678" s="285">
        <f t="shared" si="119"/>
        <v>8</v>
      </c>
      <c r="AX678" s="285" t="str">
        <f t="shared" ca="1" si="120"/>
        <v>8. Ownership - Operating Costs</v>
      </c>
      <c r="AY678" s="293" t="s">
        <v>1626</v>
      </c>
      <c r="AZ678" s="285" t="s">
        <v>1666</v>
      </c>
      <c r="BA678" s="285">
        <f>$U$8</f>
        <v>2040</v>
      </c>
      <c r="BB678" s="285" t="str">
        <f t="shared" ca="1" si="122"/>
        <v>8_U662_Secondary_fuel_transportation_2040</v>
      </c>
      <c r="BC678" s="285" t="s">
        <v>574</v>
      </c>
      <c r="BD678" s="285"/>
      <c r="BE678" s="293" t="str">
        <f t="shared" si="118"/>
        <v>&gt;=0</v>
      </c>
      <c r="BF678" s="293" t="s">
        <v>84</v>
      </c>
      <c r="BG678" s="293" t="s">
        <v>84</v>
      </c>
      <c r="BH678" s="293"/>
      <c r="BI678" s="293"/>
      <c r="BJ678" s="293"/>
      <c r="BK678" s="293"/>
    </row>
    <row r="679" spans="1:63" ht="13.5" hidden="1" thickBot="1">
      <c r="A679" s="130"/>
      <c r="B679" s="193"/>
      <c r="C679" s="255"/>
      <c r="D679" s="76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2"/>
      <c r="AE679" s="572"/>
      <c r="AF679" s="572"/>
      <c r="AG679" s="572"/>
      <c r="AH679" s="572"/>
      <c r="AI679" s="572"/>
      <c r="AJ679" s="572"/>
      <c r="AK679" s="572"/>
      <c r="AL679" s="572"/>
      <c r="AM679" s="572"/>
      <c r="AN679" s="581"/>
      <c r="AO679" s="181"/>
      <c r="AP679" s="87" t="s">
        <v>859</v>
      </c>
      <c r="AT679" s="559" t="str">
        <f t="shared" ca="1" si="123"/>
        <v>V</v>
      </c>
      <c r="AU679" s="559">
        <f t="shared" si="124"/>
        <v>662</v>
      </c>
      <c r="AV679" s="285" t="str">
        <f t="shared" ca="1" si="121"/>
        <v>V662</v>
      </c>
      <c r="AW679" s="285">
        <f t="shared" si="119"/>
        <v>8</v>
      </c>
      <c r="AX679" s="285" t="str">
        <f t="shared" ca="1" si="120"/>
        <v>8. Ownership - Operating Costs</v>
      </c>
      <c r="AY679" s="293" t="s">
        <v>1626</v>
      </c>
      <c r="AZ679" s="285" t="s">
        <v>1666</v>
      </c>
      <c r="BA679" s="285">
        <f>$V$8</f>
        <v>2041</v>
      </c>
      <c r="BB679" s="285" t="str">
        <f t="shared" ca="1" si="122"/>
        <v>8_V662_Secondary_fuel_transportation_2041</v>
      </c>
      <c r="BC679" s="285" t="s">
        <v>574</v>
      </c>
      <c r="BD679" s="285"/>
      <c r="BE679" s="293" t="str">
        <f t="shared" si="118"/>
        <v>&gt;=0</v>
      </c>
      <c r="BF679" s="293" t="s">
        <v>84</v>
      </c>
      <c r="BG679" s="293" t="s">
        <v>84</v>
      </c>
      <c r="BH679" s="293"/>
      <c r="BI679" s="293"/>
      <c r="BJ679" s="293"/>
      <c r="BK679" s="293"/>
    </row>
    <row r="680" spans="1:63" ht="13.5" hidden="1" thickBot="1">
      <c r="A680" s="130"/>
      <c r="B680" s="193"/>
      <c r="C680" s="255"/>
      <c r="D680" s="761"/>
      <c r="E680" s="571"/>
      <c r="F680" s="571"/>
      <c r="G680" s="571"/>
      <c r="H680" s="571"/>
      <c r="I680" s="571"/>
      <c r="J680" s="571"/>
      <c r="K680" s="571"/>
      <c r="L680" s="571"/>
      <c r="M680" s="571"/>
      <c r="N680" s="571"/>
      <c r="O680" s="571"/>
      <c r="P680" s="571"/>
      <c r="Q680" s="571"/>
      <c r="R680" s="571"/>
      <c r="S680" s="571"/>
      <c r="T680" s="571"/>
      <c r="U680" s="571"/>
      <c r="V680" s="571"/>
      <c r="W680" s="571"/>
      <c r="X680" s="571"/>
      <c r="Y680" s="571"/>
      <c r="Z680" s="571"/>
      <c r="AA680" s="571"/>
      <c r="AB680" s="571"/>
      <c r="AC680" s="571"/>
      <c r="AD680" s="572"/>
      <c r="AE680" s="572"/>
      <c r="AF680" s="572"/>
      <c r="AG680" s="572"/>
      <c r="AH680" s="572"/>
      <c r="AI680" s="572"/>
      <c r="AJ680" s="572"/>
      <c r="AK680" s="572"/>
      <c r="AL680" s="572"/>
      <c r="AM680" s="572"/>
      <c r="AN680" s="581"/>
      <c r="AO680" s="181"/>
      <c r="AP680" s="87" t="s">
        <v>859</v>
      </c>
      <c r="AT680" s="559" t="str">
        <f t="shared" ca="1" si="123"/>
        <v>W</v>
      </c>
      <c r="AU680" s="559">
        <f t="shared" si="124"/>
        <v>662</v>
      </c>
      <c r="AV680" s="285" t="str">
        <f t="shared" ca="1" si="121"/>
        <v>W662</v>
      </c>
      <c r="AW680" s="285">
        <f t="shared" si="119"/>
        <v>8</v>
      </c>
      <c r="AX680" s="285" t="str">
        <f t="shared" ca="1" si="120"/>
        <v>8. Ownership - Operating Costs</v>
      </c>
      <c r="AY680" s="293" t="s">
        <v>1626</v>
      </c>
      <c r="AZ680" s="285" t="s">
        <v>1666</v>
      </c>
      <c r="BA680" s="285">
        <f>$W$8</f>
        <v>2042</v>
      </c>
      <c r="BB680" s="285" t="str">
        <f t="shared" ca="1" si="122"/>
        <v>8_W662_Secondary_fuel_transportation_2042</v>
      </c>
      <c r="BC680" s="285" t="s">
        <v>574</v>
      </c>
      <c r="BD680" s="285"/>
      <c r="BE680" s="293" t="str">
        <f t="shared" si="118"/>
        <v>&gt;=0</v>
      </c>
      <c r="BF680" s="293" t="s">
        <v>84</v>
      </c>
      <c r="BG680" s="293" t="s">
        <v>84</v>
      </c>
      <c r="BH680" s="293"/>
      <c r="BI680" s="293"/>
      <c r="BJ680" s="293"/>
      <c r="BK680" s="293"/>
    </row>
    <row r="681" spans="1:63" ht="13.5" hidden="1" thickBot="1">
      <c r="A681" s="130"/>
      <c r="B681" s="193"/>
      <c r="C681" s="255"/>
      <c r="D681" s="761"/>
      <c r="E681" s="571"/>
      <c r="F681" s="571"/>
      <c r="G681" s="571"/>
      <c r="H681" s="571"/>
      <c r="I681" s="571"/>
      <c r="J681" s="571"/>
      <c r="K681" s="571"/>
      <c r="L681" s="571"/>
      <c r="M681" s="571"/>
      <c r="N681" s="571"/>
      <c r="O681" s="571"/>
      <c r="P681" s="571"/>
      <c r="Q681" s="571"/>
      <c r="R681" s="571"/>
      <c r="S681" s="571"/>
      <c r="T681" s="571"/>
      <c r="U681" s="571"/>
      <c r="V681" s="571"/>
      <c r="W681" s="571"/>
      <c r="X681" s="571"/>
      <c r="Y681" s="571"/>
      <c r="Z681" s="571"/>
      <c r="AA681" s="571"/>
      <c r="AB681" s="571"/>
      <c r="AC681" s="571"/>
      <c r="AD681" s="572"/>
      <c r="AE681" s="572"/>
      <c r="AF681" s="572"/>
      <c r="AG681" s="572"/>
      <c r="AH681" s="572"/>
      <c r="AI681" s="572"/>
      <c r="AJ681" s="572"/>
      <c r="AK681" s="572"/>
      <c r="AL681" s="572"/>
      <c r="AM681" s="572"/>
      <c r="AN681" s="581"/>
      <c r="AO681" s="181"/>
      <c r="AP681" s="87" t="s">
        <v>859</v>
      </c>
      <c r="AT681" s="559" t="str">
        <f t="shared" ca="1" si="123"/>
        <v>X</v>
      </c>
      <c r="AU681" s="559">
        <f t="shared" si="124"/>
        <v>662</v>
      </c>
      <c r="AV681" s="285" t="str">
        <f t="shared" ca="1" si="121"/>
        <v>X662</v>
      </c>
      <c r="AW681" s="285">
        <f t="shared" si="119"/>
        <v>8</v>
      </c>
      <c r="AX681" s="285" t="str">
        <f t="shared" ca="1" si="120"/>
        <v>8. Ownership - Operating Costs</v>
      </c>
      <c r="AY681" s="293" t="s">
        <v>1626</v>
      </c>
      <c r="AZ681" s="285" t="s">
        <v>1666</v>
      </c>
      <c r="BA681" s="285">
        <f>$X$8</f>
        <v>2043</v>
      </c>
      <c r="BB681" s="285" t="str">
        <f t="shared" ca="1" si="122"/>
        <v>8_X662_Secondary_fuel_transportation_2043</v>
      </c>
      <c r="BC681" s="285" t="s">
        <v>574</v>
      </c>
      <c r="BD681" s="285"/>
      <c r="BE681" s="293" t="str">
        <f t="shared" si="118"/>
        <v>&gt;=0</v>
      </c>
      <c r="BF681" s="293" t="s">
        <v>84</v>
      </c>
      <c r="BG681" s="293" t="s">
        <v>84</v>
      </c>
      <c r="BH681" s="293"/>
      <c r="BI681" s="293"/>
      <c r="BJ681" s="293"/>
      <c r="BK681" s="293"/>
    </row>
    <row r="682" spans="1:63" ht="13.5" hidden="1" thickBot="1">
      <c r="A682" s="130"/>
      <c r="B682" s="193"/>
      <c r="C682" s="255"/>
      <c r="D682" s="761"/>
      <c r="E682" s="571"/>
      <c r="F682" s="571"/>
      <c r="G682" s="571"/>
      <c r="H682" s="571"/>
      <c r="I682" s="571"/>
      <c r="J682" s="571"/>
      <c r="K682" s="571"/>
      <c r="L682" s="571"/>
      <c r="M682" s="571"/>
      <c r="N682" s="571"/>
      <c r="O682" s="571"/>
      <c r="P682" s="571"/>
      <c r="Q682" s="571"/>
      <c r="R682" s="571"/>
      <c r="S682" s="571"/>
      <c r="T682" s="571"/>
      <c r="U682" s="571"/>
      <c r="V682" s="571"/>
      <c r="W682" s="571"/>
      <c r="X682" s="571"/>
      <c r="Y682" s="571"/>
      <c r="Z682" s="571"/>
      <c r="AA682" s="571"/>
      <c r="AB682" s="571"/>
      <c r="AC682" s="571"/>
      <c r="AD682" s="572"/>
      <c r="AE682" s="572"/>
      <c r="AF682" s="572"/>
      <c r="AG682" s="572"/>
      <c r="AH682" s="572"/>
      <c r="AI682" s="572"/>
      <c r="AJ682" s="572"/>
      <c r="AK682" s="572"/>
      <c r="AL682" s="572"/>
      <c r="AM682" s="572"/>
      <c r="AN682" s="581"/>
      <c r="AO682" s="181"/>
      <c r="AP682" s="87" t="s">
        <v>859</v>
      </c>
      <c r="AT682" s="559" t="str">
        <f t="shared" ca="1" si="123"/>
        <v>Y</v>
      </c>
      <c r="AU682" s="559">
        <f t="shared" si="124"/>
        <v>662</v>
      </c>
      <c r="AV682" s="285" t="str">
        <f t="shared" ca="1" si="121"/>
        <v>Y662</v>
      </c>
      <c r="AW682" s="285">
        <f t="shared" si="119"/>
        <v>8</v>
      </c>
      <c r="AX682" s="285" t="str">
        <f t="shared" ca="1" si="120"/>
        <v>8. Ownership - Operating Costs</v>
      </c>
      <c r="AY682" s="293" t="s">
        <v>1626</v>
      </c>
      <c r="AZ682" s="285" t="s">
        <v>1666</v>
      </c>
      <c r="BA682" s="285">
        <f>$Y$8</f>
        <v>2044</v>
      </c>
      <c r="BB682" s="285" t="str">
        <f t="shared" ca="1" si="122"/>
        <v>8_Y662_Secondary_fuel_transportation_2044</v>
      </c>
      <c r="BC682" s="285" t="s">
        <v>574</v>
      </c>
      <c r="BD682" s="285"/>
      <c r="BE682" s="293" t="str">
        <f t="shared" ref="BE682:BE696" si="125">"&gt;=0"</f>
        <v>&gt;=0</v>
      </c>
      <c r="BF682" s="293" t="s">
        <v>84</v>
      </c>
      <c r="BG682" s="293" t="s">
        <v>84</v>
      </c>
      <c r="BH682" s="293"/>
      <c r="BI682" s="293"/>
      <c r="BJ682" s="293"/>
      <c r="BK682" s="293"/>
    </row>
    <row r="683" spans="1:63" ht="13.5" hidden="1" thickBot="1">
      <c r="A683" s="130"/>
      <c r="B683" s="193"/>
      <c r="C683" s="255"/>
      <c r="D683" s="761"/>
      <c r="E683" s="571"/>
      <c r="F683" s="571"/>
      <c r="G683" s="571"/>
      <c r="H683" s="571"/>
      <c r="I683" s="571"/>
      <c r="J683" s="571"/>
      <c r="K683" s="571"/>
      <c r="L683" s="571"/>
      <c r="M683" s="571"/>
      <c r="N683" s="571"/>
      <c r="O683" s="571"/>
      <c r="P683" s="571"/>
      <c r="Q683" s="571"/>
      <c r="R683" s="571"/>
      <c r="S683" s="571"/>
      <c r="T683" s="571"/>
      <c r="U683" s="571"/>
      <c r="V683" s="571"/>
      <c r="W683" s="571"/>
      <c r="X683" s="571"/>
      <c r="Y683" s="571"/>
      <c r="Z683" s="571"/>
      <c r="AA683" s="571"/>
      <c r="AB683" s="571"/>
      <c r="AC683" s="571"/>
      <c r="AD683" s="572"/>
      <c r="AE683" s="572"/>
      <c r="AF683" s="572"/>
      <c r="AG683" s="572"/>
      <c r="AH683" s="572"/>
      <c r="AI683" s="572"/>
      <c r="AJ683" s="572"/>
      <c r="AK683" s="572"/>
      <c r="AL683" s="572"/>
      <c r="AM683" s="572"/>
      <c r="AN683" s="581"/>
      <c r="AO683" s="181"/>
      <c r="AP683" s="87" t="s">
        <v>859</v>
      </c>
      <c r="AT683" s="559" t="str">
        <f t="shared" ca="1" si="123"/>
        <v>Z</v>
      </c>
      <c r="AU683" s="559">
        <f t="shared" si="124"/>
        <v>662</v>
      </c>
      <c r="AV683" s="285" t="str">
        <f t="shared" ca="1" si="121"/>
        <v>Z662</v>
      </c>
      <c r="AW683" s="285">
        <f t="shared" si="119"/>
        <v>8</v>
      </c>
      <c r="AX683" s="285" t="str">
        <f t="shared" ca="1" si="120"/>
        <v>8. Ownership - Operating Costs</v>
      </c>
      <c r="AY683" s="293" t="s">
        <v>1626</v>
      </c>
      <c r="AZ683" s="285" t="s">
        <v>1666</v>
      </c>
      <c r="BA683" s="285">
        <f>$Z$8</f>
        <v>2045</v>
      </c>
      <c r="BB683" s="285" t="str">
        <f t="shared" ca="1" si="122"/>
        <v>8_Z662_Secondary_fuel_transportation_2045</v>
      </c>
      <c r="BC683" s="285" t="s">
        <v>574</v>
      </c>
      <c r="BD683" s="285"/>
      <c r="BE683" s="293" t="str">
        <f t="shared" si="125"/>
        <v>&gt;=0</v>
      </c>
      <c r="BF683" s="293" t="s">
        <v>84</v>
      </c>
      <c r="BG683" s="293" t="s">
        <v>84</v>
      </c>
      <c r="BH683" s="293"/>
      <c r="BI683" s="293"/>
      <c r="BJ683" s="293"/>
      <c r="BK683" s="293"/>
    </row>
    <row r="684" spans="1:63" ht="13.5" hidden="1" thickBot="1">
      <c r="A684" s="130"/>
      <c r="B684" s="193"/>
      <c r="C684" s="255"/>
      <c r="D684" s="761"/>
      <c r="E684" s="571"/>
      <c r="F684" s="571"/>
      <c r="G684" s="571"/>
      <c r="H684" s="571"/>
      <c r="I684" s="571"/>
      <c r="J684" s="571"/>
      <c r="K684" s="571"/>
      <c r="L684" s="571"/>
      <c r="M684" s="571"/>
      <c r="N684" s="571"/>
      <c r="O684" s="571"/>
      <c r="P684" s="571"/>
      <c r="Q684" s="571"/>
      <c r="R684" s="571"/>
      <c r="S684" s="571"/>
      <c r="T684" s="571"/>
      <c r="U684" s="571"/>
      <c r="V684" s="571"/>
      <c r="W684" s="571"/>
      <c r="X684" s="571"/>
      <c r="Y684" s="571"/>
      <c r="Z684" s="571"/>
      <c r="AA684" s="571"/>
      <c r="AB684" s="571"/>
      <c r="AC684" s="571"/>
      <c r="AD684" s="572"/>
      <c r="AE684" s="572"/>
      <c r="AF684" s="572"/>
      <c r="AG684" s="572"/>
      <c r="AH684" s="572"/>
      <c r="AI684" s="572"/>
      <c r="AJ684" s="572"/>
      <c r="AK684" s="572"/>
      <c r="AL684" s="572"/>
      <c r="AM684" s="572"/>
      <c r="AN684" s="581"/>
      <c r="AO684" s="181"/>
      <c r="AP684" s="87" t="s">
        <v>859</v>
      </c>
      <c r="AT684" s="559" t="str">
        <f t="shared" ca="1" si="123"/>
        <v>AA</v>
      </c>
      <c r="AU684" s="559">
        <f t="shared" si="124"/>
        <v>662</v>
      </c>
      <c r="AV684" s="285" t="str">
        <f t="shared" ca="1" si="121"/>
        <v>AA662</v>
      </c>
      <c r="AW684" s="285">
        <f t="shared" si="119"/>
        <v>8</v>
      </c>
      <c r="AX684" s="285" t="str">
        <f t="shared" ca="1" si="120"/>
        <v>8. Ownership - Operating Costs</v>
      </c>
      <c r="AY684" s="293" t="s">
        <v>1626</v>
      </c>
      <c r="AZ684" s="285" t="s">
        <v>1666</v>
      </c>
      <c r="BA684" s="285">
        <f>$AA$8</f>
        <v>2046</v>
      </c>
      <c r="BB684" s="285" t="str">
        <f t="shared" ca="1" si="122"/>
        <v>8_AA662_Secondary_fuel_transportation_2046</v>
      </c>
      <c r="BC684" s="285" t="s">
        <v>574</v>
      </c>
      <c r="BD684" s="285"/>
      <c r="BE684" s="293" t="str">
        <f t="shared" si="125"/>
        <v>&gt;=0</v>
      </c>
      <c r="BF684" s="293" t="s">
        <v>84</v>
      </c>
      <c r="BG684" s="293" t="s">
        <v>84</v>
      </c>
      <c r="BH684" s="293"/>
      <c r="BI684" s="293"/>
      <c r="BJ684" s="293"/>
      <c r="BK684" s="293"/>
    </row>
    <row r="685" spans="1:63" ht="13.5" hidden="1" thickBot="1">
      <c r="A685" s="130"/>
      <c r="B685" s="193"/>
      <c r="C685" s="255"/>
      <c r="D685" s="761"/>
      <c r="E685" s="571"/>
      <c r="F685" s="571"/>
      <c r="G685" s="571"/>
      <c r="H685" s="571"/>
      <c r="I685" s="571"/>
      <c r="J685" s="571"/>
      <c r="K685" s="571"/>
      <c r="L685" s="571"/>
      <c r="M685" s="571"/>
      <c r="N685" s="571"/>
      <c r="O685" s="571"/>
      <c r="P685" s="571"/>
      <c r="Q685" s="571"/>
      <c r="R685" s="571"/>
      <c r="S685" s="571"/>
      <c r="T685" s="571"/>
      <c r="U685" s="571"/>
      <c r="V685" s="571"/>
      <c r="W685" s="571"/>
      <c r="X685" s="571"/>
      <c r="Y685" s="571"/>
      <c r="Z685" s="571"/>
      <c r="AA685" s="571"/>
      <c r="AB685" s="571"/>
      <c r="AC685" s="571"/>
      <c r="AD685" s="572"/>
      <c r="AE685" s="572"/>
      <c r="AF685" s="572"/>
      <c r="AG685" s="572"/>
      <c r="AH685" s="572"/>
      <c r="AI685" s="572"/>
      <c r="AJ685" s="572"/>
      <c r="AK685" s="572"/>
      <c r="AL685" s="572"/>
      <c r="AM685" s="572"/>
      <c r="AN685" s="581"/>
      <c r="AO685" s="181"/>
      <c r="AP685" s="87" t="s">
        <v>859</v>
      </c>
      <c r="AT685" s="559" t="str">
        <f t="shared" ca="1" si="123"/>
        <v>AB</v>
      </c>
      <c r="AU685" s="559">
        <f t="shared" si="124"/>
        <v>662</v>
      </c>
      <c r="AV685" s="285" t="str">
        <f t="shared" ca="1" si="121"/>
        <v>AB662</v>
      </c>
      <c r="AW685" s="285">
        <f t="shared" si="119"/>
        <v>8</v>
      </c>
      <c r="AX685" s="285" t="str">
        <f t="shared" ca="1" si="120"/>
        <v>8. Ownership - Operating Costs</v>
      </c>
      <c r="AY685" s="293" t="s">
        <v>1626</v>
      </c>
      <c r="AZ685" s="285" t="s">
        <v>1666</v>
      </c>
      <c r="BA685" s="285">
        <f>$AB$8</f>
        <v>2047</v>
      </c>
      <c r="BB685" s="285" t="str">
        <f t="shared" ca="1" si="122"/>
        <v>8_AB662_Secondary_fuel_transportation_2047</v>
      </c>
      <c r="BC685" s="285" t="s">
        <v>574</v>
      </c>
      <c r="BD685" s="285"/>
      <c r="BE685" s="293" t="str">
        <f t="shared" si="125"/>
        <v>&gt;=0</v>
      </c>
      <c r="BF685" s="293" t="s">
        <v>84</v>
      </c>
      <c r="BG685" s="293" t="s">
        <v>84</v>
      </c>
      <c r="BH685" s="293"/>
      <c r="BI685" s="293"/>
      <c r="BJ685" s="293"/>
      <c r="BK685" s="293"/>
    </row>
    <row r="686" spans="1:63" ht="13.5" hidden="1" thickBot="1">
      <c r="A686" s="130"/>
      <c r="B686" s="193"/>
      <c r="C686" s="255"/>
      <c r="D686" s="761"/>
      <c r="E686" s="571"/>
      <c r="F686" s="571"/>
      <c r="G686" s="571"/>
      <c r="H686" s="571"/>
      <c r="I686" s="571"/>
      <c r="J686" s="571"/>
      <c r="K686" s="571"/>
      <c r="L686" s="571"/>
      <c r="M686" s="571"/>
      <c r="N686" s="571"/>
      <c r="O686" s="571"/>
      <c r="P686" s="571"/>
      <c r="Q686" s="571"/>
      <c r="R686" s="571"/>
      <c r="S686" s="571"/>
      <c r="T686" s="571"/>
      <c r="U686" s="571"/>
      <c r="V686" s="571"/>
      <c r="W686" s="571"/>
      <c r="X686" s="571"/>
      <c r="Y686" s="571"/>
      <c r="Z686" s="571"/>
      <c r="AA686" s="571"/>
      <c r="AB686" s="571"/>
      <c r="AC686" s="571"/>
      <c r="AD686" s="572"/>
      <c r="AE686" s="572"/>
      <c r="AF686" s="572"/>
      <c r="AG686" s="572"/>
      <c r="AH686" s="572"/>
      <c r="AI686" s="572"/>
      <c r="AJ686" s="572"/>
      <c r="AK686" s="572"/>
      <c r="AL686" s="572"/>
      <c r="AM686" s="572"/>
      <c r="AN686" s="581"/>
      <c r="AO686" s="181"/>
      <c r="AP686" s="87" t="s">
        <v>859</v>
      </c>
      <c r="AT686" s="559" t="str">
        <f t="shared" ca="1" si="123"/>
        <v>AC</v>
      </c>
      <c r="AU686" s="559">
        <f t="shared" si="124"/>
        <v>662</v>
      </c>
      <c r="AV686" s="285" t="str">
        <f t="shared" ca="1" si="121"/>
        <v>AC662</v>
      </c>
      <c r="AW686" s="285">
        <f t="shared" si="119"/>
        <v>8</v>
      </c>
      <c r="AX686" s="285" t="str">
        <f t="shared" ca="1" si="120"/>
        <v>8. Ownership - Operating Costs</v>
      </c>
      <c r="AY686" s="293" t="s">
        <v>1626</v>
      </c>
      <c r="AZ686" s="285" t="s">
        <v>1666</v>
      </c>
      <c r="BA686" s="285">
        <f>$AC$8</f>
        <v>2048</v>
      </c>
      <c r="BB686" s="285" t="str">
        <f t="shared" ca="1" si="122"/>
        <v>8_AC662_Secondary_fuel_transportation_2048</v>
      </c>
      <c r="BC686" s="285" t="s">
        <v>574</v>
      </c>
      <c r="BD686" s="285"/>
      <c r="BE686" s="293" t="str">
        <f t="shared" si="125"/>
        <v>&gt;=0</v>
      </c>
      <c r="BF686" s="293" t="s">
        <v>84</v>
      </c>
      <c r="BG686" s="293" t="s">
        <v>84</v>
      </c>
      <c r="BH686" s="293"/>
      <c r="BI686" s="293"/>
      <c r="BJ686" s="293"/>
      <c r="BK686" s="293"/>
    </row>
    <row r="687" spans="1:63" ht="13.5" hidden="1" thickBot="1">
      <c r="A687" s="130"/>
      <c r="B687" s="193"/>
      <c r="C687" s="255"/>
      <c r="D687" s="761"/>
      <c r="E687" s="571"/>
      <c r="F687" s="571"/>
      <c r="G687" s="571"/>
      <c r="H687" s="571"/>
      <c r="I687" s="571"/>
      <c r="J687" s="571"/>
      <c r="K687" s="571"/>
      <c r="L687" s="571"/>
      <c r="M687" s="571"/>
      <c r="N687" s="571"/>
      <c r="O687" s="571"/>
      <c r="P687" s="571"/>
      <c r="Q687" s="571"/>
      <c r="R687" s="571"/>
      <c r="S687" s="571"/>
      <c r="T687" s="571"/>
      <c r="U687" s="571"/>
      <c r="V687" s="571"/>
      <c r="W687" s="571"/>
      <c r="X687" s="571"/>
      <c r="Y687" s="571"/>
      <c r="Z687" s="571"/>
      <c r="AA687" s="571"/>
      <c r="AB687" s="571"/>
      <c r="AC687" s="571"/>
      <c r="AD687" s="572"/>
      <c r="AE687" s="572"/>
      <c r="AF687" s="572"/>
      <c r="AG687" s="572"/>
      <c r="AH687" s="572"/>
      <c r="AI687" s="572"/>
      <c r="AJ687" s="572"/>
      <c r="AK687" s="572"/>
      <c r="AL687" s="572"/>
      <c r="AM687" s="572"/>
      <c r="AN687" s="581"/>
      <c r="AO687" s="181"/>
      <c r="AP687" s="87" t="s">
        <v>859</v>
      </c>
      <c r="AT687" s="559" t="str">
        <f t="shared" ca="1" si="123"/>
        <v>AD</v>
      </c>
      <c r="AU687" s="559">
        <f t="shared" si="124"/>
        <v>662</v>
      </c>
      <c r="AV687" s="285" t="str">
        <f t="shared" ca="1" si="121"/>
        <v>AD662</v>
      </c>
      <c r="AW687" s="285">
        <f t="shared" si="119"/>
        <v>8</v>
      </c>
      <c r="AX687" s="285" t="str">
        <f t="shared" ca="1" si="120"/>
        <v>8. Ownership - Operating Costs</v>
      </c>
      <c r="AY687" s="293" t="s">
        <v>1626</v>
      </c>
      <c r="AZ687" s="285" t="s">
        <v>1666</v>
      </c>
      <c r="BA687" s="285">
        <f>$AD$8</f>
        <v>2049</v>
      </c>
      <c r="BB687" s="285" t="str">
        <f t="shared" ca="1" si="122"/>
        <v>8_AD662_Secondary_fuel_transportation_2049</v>
      </c>
      <c r="BC687" s="285" t="s">
        <v>574</v>
      </c>
      <c r="BD687" s="285"/>
      <c r="BE687" s="293" t="str">
        <f t="shared" si="125"/>
        <v>&gt;=0</v>
      </c>
      <c r="BF687" s="293" t="s">
        <v>84</v>
      </c>
      <c r="BG687" s="293" t="s">
        <v>84</v>
      </c>
      <c r="BH687" s="293"/>
      <c r="BI687" s="293"/>
      <c r="BJ687" s="293"/>
      <c r="BK687" s="293"/>
    </row>
    <row r="688" spans="1:63" ht="13.5" hidden="1" thickBot="1">
      <c r="A688" s="130"/>
      <c r="B688" s="193"/>
      <c r="C688" s="255"/>
      <c r="D688" s="761"/>
      <c r="E688" s="571"/>
      <c r="F688" s="571"/>
      <c r="G688" s="571"/>
      <c r="H688" s="571"/>
      <c r="I688" s="571"/>
      <c r="J688" s="571"/>
      <c r="K688" s="571"/>
      <c r="L688" s="571"/>
      <c r="M688" s="571"/>
      <c r="N688" s="571"/>
      <c r="O688" s="571"/>
      <c r="P688" s="571"/>
      <c r="Q688" s="571"/>
      <c r="R688" s="571"/>
      <c r="S688" s="571"/>
      <c r="T688" s="571"/>
      <c r="U688" s="571"/>
      <c r="V688" s="571"/>
      <c r="W688" s="571"/>
      <c r="X688" s="571"/>
      <c r="Y688" s="571"/>
      <c r="Z688" s="571"/>
      <c r="AA688" s="571"/>
      <c r="AB688" s="571"/>
      <c r="AC688" s="571"/>
      <c r="AD688" s="572"/>
      <c r="AE688" s="572"/>
      <c r="AF688" s="572"/>
      <c r="AG688" s="572"/>
      <c r="AH688" s="572"/>
      <c r="AI688" s="572"/>
      <c r="AJ688" s="572"/>
      <c r="AK688" s="572"/>
      <c r="AL688" s="572"/>
      <c r="AM688" s="572"/>
      <c r="AN688" s="581"/>
      <c r="AO688" s="181"/>
      <c r="AP688" s="87" t="s">
        <v>859</v>
      </c>
      <c r="AT688" s="559" t="str">
        <f t="shared" ca="1" si="123"/>
        <v>AE</v>
      </c>
      <c r="AU688" s="559">
        <f t="shared" si="124"/>
        <v>662</v>
      </c>
      <c r="AV688" s="285" t="str">
        <f t="shared" ca="1" si="121"/>
        <v>AE662</v>
      </c>
      <c r="AW688" s="285">
        <f t="shared" si="119"/>
        <v>8</v>
      </c>
      <c r="AX688" s="285" t="str">
        <f t="shared" ca="1" si="120"/>
        <v>8. Ownership - Operating Costs</v>
      </c>
      <c r="AY688" s="293" t="s">
        <v>1626</v>
      </c>
      <c r="AZ688" s="285" t="s">
        <v>1666</v>
      </c>
      <c r="BA688" s="285">
        <f>$AE$8</f>
        <v>2050</v>
      </c>
      <c r="BB688" s="285" t="str">
        <f t="shared" ca="1" si="122"/>
        <v>8_AE662_Secondary_fuel_transportation_2050</v>
      </c>
      <c r="BC688" s="285" t="s">
        <v>574</v>
      </c>
      <c r="BD688" s="285"/>
      <c r="BE688" s="293" t="str">
        <f t="shared" si="125"/>
        <v>&gt;=0</v>
      </c>
      <c r="BF688" s="293" t="s">
        <v>84</v>
      </c>
      <c r="BG688" s="293" t="s">
        <v>84</v>
      </c>
      <c r="BH688" s="293"/>
      <c r="BI688" s="293"/>
      <c r="BJ688" s="293"/>
      <c r="BK688" s="293"/>
    </row>
    <row r="689" spans="1:63" ht="13.5" hidden="1" thickBot="1">
      <c r="A689" s="130"/>
      <c r="B689" s="193"/>
      <c r="C689" s="255"/>
      <c r="D689" s="761"/>
      <c r="E689" s="571"/>
      <c r="F689" s="571"/>
      <c r="G689" s="571"/>
      <c r="H689" s="571"/>
      <c r="I689" s="571"/>
      <c r="J689" s="571"/>
      <c r="K689" s="571"/>
      <c r="L689" s="571"/>
      <c r="M689" s="571"/>
      <c r="N689" s="571"/>
      <c r="O689" s="571"/>
      <c r="P689" s="571"/>
      <c r="Q689" s="571"/>
      <c r="R689" s="571"/>
      <c r="S689" s="571"/>
      <c r="T689" s="571"/>
      <c r="U689" s="571"/>
      <c r="V689" s="571"/>
      <c r="W689" s="571"/>
      <c r="X689" s="571"/>
      <c r="Y689" s="571"/>
      <c r="Z689" s="571"/>
      <c r="AA689" s="571"/>
      <c r="AB689" s="571"/>
      <c r="AC689" s="571"/>
      <c r="AD689" s="572"/>
      <c r="AE689" s="572"/>
      <c r="AF689" s="572"/>
      <c r="AG689" s="572"/>
      <c r="AH689" s="572"/>
      <c r="AI689" s="572"/>
      <c r="AJ689" s="572"/>
      <c r="AK689" s="572"/>
      <c r="AL689" s="572"/>
      <c r="AM689" s="572"/>
      <c r="AN689" s="581"/>
      <c r="AO689" s="181"/>
      <c r="AP689" s="87" t="s">
        <v>859</v>
      </c>
      <c r="AT689" s="559" t="str">
        <f t="shared" ca="1" si="123"/>
        <v>AF</v>
      </c>
      <c r="AU689" s="559">
        <f t="shared" si="124"/>
        <v>662</v>
      </c>
      <c r="AV689" s="285" t="str">
        <f t="shared" ca="1" si="121"/>
        <v>AF662</v>
      </c>
      <c r="AW689" s="285">
        <f t="shared" si="119"/>
        <v>8</v>
      </c>
      <c r="AX689" s="285" t="str">
        <f t="shared" ca="1" si="120"/>
        <v>8. Ownership - Operating Costs</v>
      </c>
      <c r="AY689" s="293" t="s">
        <v>1626</v>
      </c>
      <c r="AZ689" s="285" t="s">
        <v>1666</v>
      </c>
      <c r="BA689" s="285">
        <f>$AF$8</f>
        <v>2051</v>
      </c>
      <c r="BB689" s="285" t="str">
        <f t="shared" ca="1" si="122"/>
        <v>8_AF662_Secondary_fuel_transportation_2051</v>
      </c>
      <c r="BC689" s="285" t="s">
        <v>574</v>
      </c>
      <c r="BD689" s="285"/>
      <c r="BE689" s="293" t="str">
        <f t="shared" si="125"/>
        <v>&gt;=0</v>
      </c>
      <c r="BF689" s="293" t="s">
        <v>84</v>
      </c>
      <c r="BG689" s="293" t="s">
        <v>84</v>
      </c>
      <c r="BH689" s="293"/>
      <c r="BI689" s="293"/>
      <c r="BJ689" s="293"/>
      <c r="BK689" s="293"/>
    </row>
    <row r="690" spans="1:63" ht="13.5" hidden="1" thickBot="1">
      <c r="A690" s="130"/>
      <c r="B690" s="193"/>
      <c r="C690" s="255"/>
      <c r="D690" s="761"/>
      <c r="E690" s="571"/>
      <c r="F690" s="571"/>
      <c r="G690" s="571"/>
      <c r="H690" s="571"/>
      <c r="I690" s="571"/>
      <c r="J690" s="571"/>
      <c r="K690" s="571"/>
      <c r="L690" s="571"/>
      <c r="M690" s="571"/>
      <c r="N690" s="571"/>
      <c r="O690" s="571"/>
      <c r="P690" s="571"/>
      <c r="Q690" s="571"/>
      <c r="R690" s="571"/>
      <c r="S690" s="571"/>
      <c r="T690" s="571"/>
      <c r="U690" s="571"/>
      <c r="V690" s="571"/>
      <c r="W690" s="571"/>
      <c r="X690" s="571"/>
      <c r="Y690" s="571"/>
      <c r="Z690" s="571"/>
      <c r="AA690" s="571"/>
      <c r="AB690" s="571"/>
      <c r="AC690" s="571"/>
      <c r="AD690" s="572"/>
      <c r="AE690" s="572"/>
      <c r="AF690" s="572"/>
      <c r="AG690" s="572"/>
      <c r="AH690" s="572"/>
      <c r="AI690" s="572"/>
      <c r="AJ690" s="572"/>
      <c r="AK690" s="572"/>
      <c r="AL690" s="572"/>
      <c r="AM690" s="572"/>
      <c r="AN690" s="581"/>
      <c r="AO690" s="181"/>
      <c r="AP690" s="87" t="s">
        <v>859</v>
      </c>
      <c r="AT690" s="559" t="str">
        <f t="shared" ca="1" si="123"/>
        <v>AG</v>
      </c>
      <c r="AU690" s="559">
        <f t="shared" si="124"/>
        <v>662</v>
      </c>
      <c r="AV690" s="285" t="str">
        <f t="shared" ca="1" si="121"/>
        <v>AG662</v>
      </c>
      <c r="AW690" s="285">
        <f t="shared" si="119"/>
        <v>8</v>
      </c>
      <c r="AX690" s="285" t="str">
        <f t="shared" ca="1" si="120"/>
        <v>8. Ownership - Operating Costs</v>
      </c>
      <c r="AY690" s="293" t="s">
        <v>1626</v>
      </c>
      <c r="AZ690" s="285" t="s">
        <v>1666</v>
      </c>
      <c r="BA690" s="285">
        <f>$AG$8</f>
        <v>2052</v>
      </c>
      <c r="BB690" s="285" t="str">
        <f t="shared" ca="1" si="122"/>
        <v>8_AG662_Secondary_fuel_transportation_2052</v>
      </c>
      <c r="BC690" s="285" t="s">
        <v>574</v>
      </c>
      <c r="BD690" s="285"/>
      <c r="BE690" s="293" t="str">
        <f t="shared" si="125"/>
        <v>&gt;=0</v>
      </c>
      <c r="BF690" s="293" t="s">
        <v>84</v>
      </c>
      <c r="BG690" s="293" t="s">
        <v>84</v>
      </c>
      <c r="BH690" s="293"/>
      <c r="BI690" s="293"/>
      <c r="BJ690" s="293"/>
      <c r="BK690" s="293"/>
    </row>
    <row r="691" spans="1:63" ht="13.5" hidden="1" thickBot="1">
      <c r="A691" s="130"/>
      <c r="B691" s="193"/>
      <c r="C691" s="255"/>
      <c r="D691" s="761"/>
      <c r="E691" s="571"/>
      <c r="F691" s="571"/>
      <c r="G691" s="571"/>
      <c r="H691" s="571"/>
      <c r="I691" s="571"/>
      <c r="J691" s="571"/>
      <c r="K691" s="571"/>
      <c r="L691" s="571"/>
      <c r="M691" s="571"/>
      <c r="N691" s="571"/>
      <c r="O691" s="571"/>
      <c r="P691" s="571"/>
      <c r="Q691" s="571"/>
      <c r="R691" s="571"/>
      <c r="S691" s="571"/>
      <c r="T691" s="571"/>
      <c r="U691" s="571"/>
      <c r="V691" s="571"/>
      <c r="W691" s="571"/>
      <c r="X691" s="571"/>
      <c r="Y691" s="571"/>
      <c r="Z691" s="571"/>
      <c r="AA691" s="571"/>
      <c r="AB691" s="571"/>
      <c r="AC691" s="571"/>
      <c r="AD691" s="572"/>
      <c r="AE691" s="572"/>
      <c r="AF691" s="572"/>
      <c r="AG691" s="572"/>
      <c r="AH691" s="572"/>
      <c r="AI691" s="572"/>
      <c r="AJ691" s="572"/>
      <c r="AK691" s="572"/>
      <c r="AL691" s="572"/>
      <c r="AM691" s="572"/>
      <c r="AN691" s="581"/>
      <c r="AO691" s="181"/>
      <c r="AP691" s="87" t="s">
        <v>859</v>
      </c>
      <c r="AT691" s="559" t="str">
        <f t="shared" ca="1" si="123"/>
        <v>AH</v>
      </c>
      <c r="AU691" s="559">
        <f t="shared" si="124"/>
        <v>662</v>
      </c>
      <c r="AV691" s="285" t="str">
        <f t="shared" ca="1" si="121"/>
        <v>AH662</v>
      </c>
      <c r="AW691" s="285">
        <f t="shared" si="119"/>
        <v>8</v>
      </c>
      <c r="AX691" s="285" t="str">
        <f t="shared" ca="1" si="120"/>
        <v>8. Ownership - Operating Costs</v>
      </c>
      <c r="AY691" s="293" t="s">
        <v>1626</v>
      </c>
      <c r="AZ691" s="285" t="s">
        <v>1666</v>
      </c>
      <c r="BA691" s="285">
        <f>$AH$8</f>
        <v>2053</v>
      </c>
      <c r="BB691" s="285" t="str">
        <f t="shared" ca="1" si="122"/>
        <v>8_AH662_Secondary_fuel_transportation_2053</v>
      </c>
      <c r="BC691" s="285" t="s">
        <v>574</v>
      </c>
      <c r="BD691" s="285"/>
      <c r="BE691" s="293" t="str">
        <f t="shared" si="125"/>
        <v>&gt;=0</v>
      </c>
      <c r="BF691" s="293" t="s">
        <v>84</v>
      </c>
      <c r="BG691" s="293" t="s">
        <v>84</v>
      </c>
      <c r="BH691" s="293"/>
      <c r="BI691" s="293"/>
      <c r="BJ691" s="293"/>
      <c r="BK691" s="293"/>
    </row>
    <row r="692" spans="1:63" ht="13.5" hidden="1" thickBot="1">
      <c r="A692" s="130"/>
      <c r="B692" s="193"/>
      <c r="C692" s="255"/>
      <c r="D692" s="761"/>
      <c r="E692" s="571"/>
      <c r="F692" s="571"/>
      <c r="G692" s="571"/>
      <c r="H692" s="571"/>
      <c r="I692" s="571"/>
      <c r="J692" s="571"/>
      <c r="K692" s="571"/>
      <c r="L692" s="571"/>
      <c r="M692" s="571"/>
      <c r="N692" s="571"/>
      <c r="O692" s="571"/>
      <c r="P692" s="571"/>
      <c r="Q692" s="571"/>
      <c r="R692" s="571"/>
      <c r="S692" s="571"/>
      <c r="T692" s="571"/>
      <c r="U692" s="571"/>
      <c r="V692" s="571"/>
      <c r="W692" s="571"/>
      <c r="X692" s="571"/>
      <c r="Y692" s="571"/>
      <c r="Z692" s="571"/>
      <c r="AA692" s="571"/>
      <c r="AB692" s="571"/>
      <c r="AC692" s="571"/>
      <c r="AD692" s="572"/>
      <c r="AE692" s="572"/>
      <c r="AF692" s="572"/>
      <c r="AG692" s="572"/>
      <c r="AH692" s="572"/>
      <c r="AI692" s="572"/>
      <c r="AJ692" s="572"/>
      <c r="AK692" s="572"/>
      <c r="AL692" s="572"/>
      <c r="AM692" s="572"/>
      <c r="AN692" s="581"/>
      <c r="AO692" s="181"/>
      <c r="AP692" s="87" t="s">
        <v>859</v>
      </c>
      <c r="AT692" s="559" t="str">
        <f t="shared" ca="1" si="123"/>
        <v>AI</v>
      </c>
      <c r="AU692" s="559">
        <f t="shared" si="124"/>
        <v>662</v>
      </c>
      <c r="AV692" s="285" t="str">
        <f t="shared" ca="1" si="121"/>
        <v>AI662</v>
      </c>
      <c r="AW692" s="285">
        <f t="shared" si="119"/>
        <v>8</v>
      </c>
      <c r="AX692" s="285" t="str">
        <f t="shared" ca="1" si="120"/>
        <v>8. Ownership - Operating Costs</v>
      </c>
      <c r="AY692" s="293" t="s">
        <v>1626</v>
      </c>
      <c r="AZ692" s="285" t="s">
        <v>1666</v>
      </c>
      <c r="BA692" s="285">
        <f>$AI$8</f>
        <v>2054</v>
      </c>
      <c r="BB692" s="285" t="str">
        <f t="shared" ca="1" si="122"/>
        <v>8_AI662_Secondary_fuel_transportation_2054</v>
      </c>
      <c r="BC692" s="285" t="s">
        <v>574</v>
      </c>
      <c r="BD692" s="285"/>
      <c r="BE692" s="293" t="str">
        <f t="shared" si="125"/>
        <v>&gt;=0</v>
      </c>
      <c r="BF692" s="293" t="s">
        <v>84</v>
      </c>
      <c r="BG692" s="293" t="s">
        <v>84</v>
      </c>
      <c r="BH692" s="293"/>
      <c r="BI692" s="293"/>
      <c r="BJ692" s="293"/>
      <c r="BK692" s="293"/>
    </row>
    <row r="693" spans="1:63" ht="13.5" hidden="1" thickBot="1">
      <c r="A693" s="130"/>
      <c r="B693" s="193"/>
      <c r="C693" s="255"/>
      <c r="D693" s="761"/>
      <c r="E693" s="571"/>
      <c r="F693" s="571"/>
      <c r="G693" s="571"/>
      <c r="H693" s="571"/>
      <c r="I693" s="571"/>
      <c r="J693" s="571"/>
      <c r="K693" s="571"/>
      <c r="L693" s="571"/>
      <c r="M693" s="571"/>
      <c r="N693" s="571"/>
      <c r="O693" s="571"/>
      <c r="P693" s="571"/>
      <c r="Q693" s="571"/>
      <c r="R693" s="571"/>
      <c r="S693" s="571"/>
      <c r="T693" s="571"/>
      <c r="U693" s="571"/>
      <c r="V693" s="571"/>
      <c r="W693" s="571"/>
      <c r="X693" s="571"/>
      <c r="Y693" s="571"/>
      <c r="Z693" s="571"/>
      <c r="AA693" s="571"/>
      <c r="AB693" s="571"/>
      <c r="AC693" s="571"/>
      <c r="AD693" s="572"/>
      <c r="AE693" s="572"/>
      <c r="AF693" s="572"/>
      <c r="AG693" s="572"/>
      <c r="AH693" s="572"/>
      <c r="AI693" s="572"/>
      <c r="AJ693" s="572"/>
      <c r="AK693" s="572"/>
      <c r="AL693" s="572"/>
      <c r="AM693" s="572"/>
      <c r="AN693" s="581"/>
      <c r="AO693" s="181"/>
      <c r="AP693" s="87" t="s">
        <v>859</v>
      </c>
      <c r="AT693" s="559" t="str">
        <f t="shared" ca="1" si="123"/>
        <v>AJ</v>
      </c>
      <c r="AU693" s="559">
        <f t="shared" si="124"/>
        <v>662</v>
      </c>
      <c r="AV693" s="285" t="str">
        <f t="shared" ca="1" si="121"/>
        <v>AJ662</v>
      </c>
      <c r="AW693" s="285">
        <f t="shared" si="119"/>
        <v>8</v>
      </c>
      <c r="AX693" s="285" t="str">
        <f t="shared" ca="1" si="120"/>
        <v>8. Ownership - Operating Costs</v>
      </c>
      <c r="AY693" s="293" t="s">
        <v>1626</v>
      </c>
      <c r="AZ693" s="285" t="s">
        <v>1666</v>
      </c>
      <c r="BA693" s="285">
        <f>$AJ$8</f>
        <v>2055</v>
      </c>
      <c r="BB693" s="285" t="str">
        <f t="shared" ca="1" si="122"/>
        <v>8_AJ662_Secondary_fuel_transportation_2055</v>
      </c>
      <c r="BC693" s="285" t="s">
        <v>574</v>
      </c>
      <c r="BD693" s="285"/>
      <c r="BE693" s="293" t="str">
        <f t="shared" si="125"/>
        <v>&gt;=0</v>
      </c>
      <c r="BF693" s="293" t="s">
        <v>84</v>
      </c>
      <c r="BG693" s="293" t="s">
        <v>84</v>
      </c>
      <c r="BH693" s="293"/>
      <c r="BI693" s="293"/>
      <c r="BJ693" s="293"/>
      <c r="BK693" s="293"/>
    </row>
    <row r="694" spans="1:63" ht="13.5" hidden="1" thickBot="1">
      <c r="A694" s="130"/>
      <c r="B694" s="193"/>
      <c r="C694" s="255"/>
      <c r="D694" s="761"/>
      <c r="E694" s="571"/>
      <c r="F694" s="571"/>
      <c r="G694" s="571"/>
      <c r="H694" s="571"/>
      <c r="I694" s="571"/>
      <c r="J694" s="571"/>
      <c r="K694" s="571"/>
      <c r="L694" s="571"/>
      <c r="M694" s="571"/>
      <c r="N694" s="571"/>
      <c r="O694" s="571"/>
      <c r="P694" s="571"/>
      <c r="Q694" s="571"/>
      <c r="R694" s="571"/>
      <c r="S694" s="571"/>
      <c r="T694" s="571"/>
      <c r="U694" s="571"/>
      <c r="V694" s="571"/>
      <c r="W694" s="571"/>
      <c r="X694" s="571"/>
      <c r="Y694" s="571"/>
      <c r="Z694" s="571"/>
      <c r="AA694" s="571"/>
      <c r="AB694" s="571"/>
      <c r="AC694" s="571"/>
      <c r="AD694" s="572"/>
      <c r="AE694" s="572"/>
      <c r="AF694" s="572"/>
      <c r="AG694" s="572"/>
      <c r="AH694" s="572"/>
      <c r="AI694" s="572"/>
      <c r="AJ694" s="572"/>
      <c r="AK694" s="572"/>
      <c r="AL694" s="572"/>
      <c r="AM694" s="572"/>
      <c r="AN694" s="581"/>
      <c r="AO694" s="181"/>
      <c r="AP694" s="87" t="s">
        <v>859</v>
      </c>
      <c r="AT694" s="559" t="str">
        <f t="shared" ca="1" si="123"/>
        <v>AK</v>
      </c>
      <c r="AU694" s="559">
        <f t="shared" si="124"/>
        <v>662</v>
      </c>
      <c r="AV694" s="285" t="str">
        <f t="shared" ca="1" si="121"/>
        <v>AK662</v>
      </c>
      <c r="AW694" s="285">
        <f t="shared" si="119"/>
        <v>8</v>
      </c>
      <c r="AX694" s="285" t="str">
        <f t="shared" ca="1" si="120"/>
        <v>8. Ownership - Operating Costs</v>
      </c>
      <c r="AY694" s="293" t="s">
        <v>1626</v>
      </c>
      <c r="AZ694" s="285" t="s">
        <v>1666</v>
      </c>
      <c r="BA694" s="285">
        <f>$AK$8</f>
        <v>2056</v>
      </c>
      <c r="BB694" s="285" t="str">
        <f t="shared" ca="1" si="122"/>
        <v>8_AK662_Secondary_fuel_transportation_2056</v>
      </c>
      <c r="BC694" s="285" t="s">
        <v>574</v>
      </c>
      <c r="BD694" s="285"/>
      <c r="BE694" s="293" t="str">
        <f t="shared" si="125"/>
        <v>&gt;=0</v>
      </c>
      <c r="BF694" s="293" t="s">
        <v>84</v>
      </c>
      <c r="BG694" s="293" t="s">
        <v>84</v>
      </c>
      <c r="BH694" s="293"/>
      <c r="BI694" s="293"/>
      <c r="BJ694" s="293"/>
      <c r="BK694" s="293"/>
    </row>
    <row r="695" spans="1:63" ht="13.5" hidden="1" thickBot="1">
      <c r="A695" s="130"/>
      <c r="B695" s="193"/>
      <c r="C695" s="255"/>
      <c r="D695" s="761"/>
      <c r="E695" s="571"/>
      <c r="F695" s="571"/>
      <c r="G695" s="571"/>
      <c r="H695" s="571"/>
      <c r="I695" s="571"/>
      <c r="J695" s="571"/>
      <c r="K695" s="571"/>
      <c r="L695" s="571"/>
      <c r="M695" s="571"/>
      <c r="N695" s="571"/>
      <c r="O695" s="571"/>
      <c r="P695" s="571"/>
      <c r="Q695" s="571"/>
      <c r="R695" s="571"/>
      <c r="S695" s="571"/>
      <c r="T695" s="571"/>
      <c r="U695" s="571"/>
      <c r="V695" s="571"/>
      <c r="W695" s="571"/>
      <c r="X695" s="571"/>
      <c r="Y695" s="571"/>
      <c r="Z695" s="571"/>
      <c r="AA695" s="571"/>
      <c r="AB695" s="571"/>
      <c r="AC695" s="571"/>
      <c r="AD695" s="572"/>
      <c r="AE695" s="572"/>
      <c r="AF695" s="572"/>
      <c r="AG695" s="572"/>
      <c r="AH695" s="572"/>
      <c r="AI695" s="572"/>
      <c r="AJ695" s="572"/>
      <c r="AK695" s="572"/>
      <c r="AL695" s="572"/>
      <c r="AM695" s="572"/>
      <c r="AN695" s="581"/>
      <c r="AO695" s="181"/>
      <c r="AP695" s="87" t="s">
        <v>859</v>
      </c>
      <c r="AT695" s="559" t="str">
        <f t="shared" ca="1" si="123"/>
        <v>AL</v>
      </c>
      <c r="AU695" s="559">
        <f t="shared" si="124"/>
        <v>662</v>
      </c>
      <c r="AV695" s="285" t="str">
        <f t="shared" ca="1" si="121"/>
        <v>AL662</v>
      </c>
      <c r="AW695" s="285">
        <f t="shared" si="119"/>
        <v>8</v>
      </c>
      <c r="AX695" s="285" t="str">
        <f t="shared" ca="1" si="120"/>
        <v>8. Ownership - Operating Costs</v>
      </c>
      <c r="AY695" s="293" t="s">
        <v>1626</v>
      </c>
      <c r="AZ695" s="285" t="s">
        <v>1666</v>
      </c>
      <c r="BA695" s="285">
        <f>$AL$8</f>
        <v>2057</v>
      </c>
      <c r="BB695" s="285" t="str">
        <f t="shared" ca="1" si="122"/>
        <v>8_AL662_Secondary_fuel_transportation_2057</v>
      </c>
      <c r="BC695" s="285" t="s">
        <v>574</v>
      </c>
      <c r="BD695" s="285"/>
      <c r="BE695" s="293" t="str">
        <f t="shared" si="125"/>
        <v>&gt;=0</v>
      </c>
      <c r="BF695" s="293" t="s">
        <v>84</v>
      </c>
      <c r="BG695" s="293" t="s">
        <v>84</v>
      </c>
      <c r="BH695" s="293"/>
      <c r="BI695" s="293"/>
      <c r="BJ695" s="293"/>
      <c r="BK695" s="293"/>
    </row>
    <row r="696" spans="1:63" ht="13.5" hidden="1" thickBot="1">
      <c r="A696" s="130"/>
      <c r="B696" s="193"/>
      <c r="C696" s="255"/>
      <c r="D696" s="761"/>
      <c r="E696" s="571"/>
      <c r="F696" s="571"/>
      <c r="G696" s="571"/>
      <c r="H696" s="571"/>
      <c r="I696" s="571"/>
      <c r="J696" s="571"/>
      <c r="K696" s="571"/>
      <c r="L696" s="571"/>
      <c r="M696" s="571"/>
      <c r="N696" s="571"/>
      <c r="O696" s="571"/>
      <c r="P696" s="571"/>
      <c r="Q696" s="571"/>
      <c r="R696" s="571"/>
      <c r="S696" s="571"/>
      <c r="T696" s="571"/>
      <c r="U696" s="571"/>
      <c r="V696" s="571"/>
      <c r="W696" s="571"/>
      <c r="X696" s="571"/>
      <c r="Y696" s="571"/>
      <c r="Z696" s="571"/>
      <c r="AA696" s="571"/>
      <c r="AB696" s="571"/>
      <c r="AC696" s="571"/>
      <c r="AD696" s="572"/>
      <c r="AE696" s="572"/>
      <c r="AF696" s="572"/>
      <c r="AG696" s="572"/>
      <c r="AH696" s="572"/>
      <c r="AI696" s="572"/>
      <c r="AJ696" s="572"/>
      <c r="AK696" s="572"/>
      <c r="AL696" s="572"/>
      <c r="AM696" s="572"/>
      <c r="AN696" s="581"/>
      <c r="AO696" s="181"/>
      <c r="AP696" s="87" t="s">
        <v>859</v>
      </c>
      <c r="AT696" s="559" t="str">
        <f t="shared" ca="1" si="123"/>
        <v>AM</v>
      </c>
      <c r="AU696" s="559">
        <f t="shared" si="124"/>
        <v>662</v>
      </c>
      <c r="AV696" s="285" t="str">
        <f t="shared" ca="1" si="121"/>
        <v>AM662</v>
      </c>
      <c r="AW696" s="285">
        <f t="shared" si="119"/>
        <v>8</v>
      </c>
      <c r="AX696" s="285" t="str">
        <f t="shared" ca="1" si="120"/>
        <v>8. Ownership - Operating Costs</v>
      </c>
      <c r="AY696" s="293" t="s">
        <v>1626</v>
      </c>
      <c r="AZ696" s="285" t="s">
        <v>1666</v>
      </c>
      <c r="BA696" s="285">
        <f>$AM$8</f>
        <v>2058</v>
      </c>
      <c r="BB696" s="285" t="str">
        <f t="shared" ca="1" si="122"/>
        <v>8_AM662_Secondary_fuel_transportation_2058</v>
      </c>
      <c r="BC696" s="285" t="s">
        <v>574</v>
      </c>
      <c r="BD696" s="285"/>
      <c r="BE696" s="293" t="str">
        <f t="shared" si="125"/>
        <v>&gt;=0</v>
      </c>
      <c r="BF696" s="293" t="s">
        <v>84</v>
      </c>
      <c r="BG696" s="293" t="s">
        <v>84</v>
      </c>
      <c r="BH696" s="293"/>
      <c r="BI696" s="293"/>
      <c r="BJ696" s="293"/>
      <c r="BK696" s="293"/>
    </row>
    <row r="697" spans="1:63" ht="13.5" hidden="1" thickBot="1">
      <c r="A697" s="130"/>
      <c r="B697" s="193"/>
      <c r="C697" s="255"/>
      <c r="D697" s="76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2"/>
      <c r="AE697" s="572"/>
      <c r="AF697" s="572"/>
      <c r="AG697" s="572"/>
      <c r="AH697" s="572"/>
      <c r="AI697" s="572"/>
      <c r="AJ697" s="572"/>
      <c r="AK697" s="572"/>
      <c r="AL697" s="572"/>
      <c r="AM697" s="572"/>
      <c r="AN697" s="581"/>
      <c r="AO697" s="181"/>
      <c r="AP697" s="574" t="s">
        <v>859</v>
      </c>
      <c r="AQ697" s="574"/>
      <c r="AR697" s="574"/>
      <c r="AS697" s="574"/>
      <c r="AT697" s="575" t="str">
        <f t="shared" ca="1" si="123"/>
        <v>AN</v>
      </c>
      <c r="AU697" s="575">
        <f t="shared" si="124"/>
        <v>662</v>
      </c>
      <c r="AV697" s="484" t="str">
        <f t="shared" ca="1" si="121"/>
        <v>AN662</v>
      </c>
      <c r="AW697" s="484">
        <f t="shared" si="119"/>
        <v>8</v>
      </c>
      <c r="AX697" s="484" t="str">
        <f t="shared" ca="1" si="120"/>
        <v>8. Ownership - Operating Costs</v>
      </c>
      <c r="AY697" s="492" t="s">
        <v>1626</v>
      </c>
      <c r="AZ697" s="484" t="s">
        <v>1666</v>
      </c>
      <c r="BA697" s="484" t="s">
        <v>1572</v>
      </c>
      <c r="BB697" s="484" t="str">
        <f t="shared" ca="1" si="122"/>
        <v>8_AN662_Secondary_fuel_transportation_Additional_Info</v>
      </c>
      <c r="BC697" s="492" t="s">
        <v>255</v>
      </c>
      <c r="BD697" s="492">
        <v>100</v>
      </c>
      <c r="BE697" s="492"/>
      <c r="BF697" s="492" t="s">
        <v>84</v>
      </c>
      <c r="BG697" s="492" t="s">
        <v>84</v>
      </c>
      <c r="BH697" s="293"/>
      <c r="BI697" s="293"/>
      <c r="BJ697" s="293"/>
      <c r="BK697" s="293"/>
    </row>
    <row r="698" spans="1:63" ht="13.5" thickBot="1">
      <c r="A698" s="130">
        <f>+A662+1</f>
        <v>25</v>
      </c>
      <c r="B698" s="193"/>
      <c r="C698" s="254" t="s">
        <v>1667</v>
      </c>
      <c r="D698" s="761"/>
      <c r="E698" s="546"/>
      <c r="F698" s="546"/>
      <c r="G698" s="546"/>
      <c r="H698" s="546"/>
      <c r="I698" s="546"/>
      <c r="J698" s="546"/>
      <c r="K698" s="546"/>
      <c r="L698" s="546"/>
      <c r="M698" s="546"/>
      <c r="N698" s="546"/>
      <c r="O698" s="546"/>
      <c r="P698" s="546"/>
      <c r="Q698" s="546"/>
      <c r="R698" s="546"/>
      <c r="S698" s="546"/>
      <c r="T698" s="546"/>
      <c r="U698" s="546"/>
      <c r="V698" s="546"/>
      <c r="W698" s="546"/>
      <c r="X698" s="546"/>
      <c r="Y698" s="546"/>
      <c r="Z698" s="546"/>
      <c r="AA698" s="546"/>
      <c r="AB698" s="546"/>
      <c r="AC698" s="546"/>
      <c r="AD698" s="547"/>
      <c r="AE698" s="547"/>
      <c r="AF698" s="547"/>
      <c r="AG698" s="547"/>
      <c r="AH698" s="547"/>
      <c r="AI698" s="547"/>
      <c r="AJ698" s="547"/>
      <c r="AK698" s="547"/>
      <c r="AL698" s="547"/>
      <c r="AM698" s="547"/>
      <c r="AN698" s="261"/>
      <c r="AO698" s="181"/>
      <c r="AP698" s="181"/>
      <c r="AQ698" s="181"/>
      <c r="AR698" s="87" t="s">
        <v>40</v>
      </c>
      <c r="AS698" s="181"/>
      <c r="AT698" s="181"/>
      <c r="AU698" s="181"/>
      <c r="AV698" s="285"/>
      <c r="AW698" s="285"/>
      <c r="AX698" s="285"/>
      <c r="AZ698" s="285"/>
      <c r="BA698" s="285"/>
      <c r="BB698" s="285"/>
      <c r="BC698" s="285"/>
      <c r="BD698" s="285"/>
      <c r="BG698" s="293"/>
      <c r="BH698" s="293"/>
      <c r="BI698" s="293"/>
      <c r="BJ698" s="293"/>
      <c r="BK698" s="293"/>
    </row>
    <row r="699" spans="1:63" ht="13.5" thickBot="1">
      <c r="A699" s="130">
        <f t="shared" si="41"/>
        <v>26</v>
      </c>
      <c r="B699" s="181"/>
      <c r="C699" s="257" t="s">
        <v>1668</v>
      </c>
      <c r="D699" s="761" t="s">
        <v>935</v>
      </c>
      <c r="E699" s="544"/>
      <c r="F699" s="544"/>
      <c r="G699" s="544"/>
      <c r="H699" s="544"/>
      <c r="I699" s="544"/>
      <c r="J699" s="544"/>
      <c r="K699" s="544"/>
      <c r="L699" s="544"/>
      <c r="M699" s="544"/>
      <c r="N699" s="544"/>
      <c r="O699" s="544"/>
      <c r="P699" s="544"/>
      <c r="Q699" s="544"/>
      <c r="R699" s="544"/>
      <c r="S699" s="544"/>
      <c r="T699" s="544"/>
      <c r="U699" s="544"/>
      <c r="V699" s="544"/>
      <c r="W699" s="544"/>
      <c r="X699" s="544"/>
      <c r="Y699" s="544"/>
      <c r="Z699" s="544"/>
      <c r="AA699" s="544"/>
      <c r="AB699" s="544"/>
      <c r="AC699" s="544"/>
      <c r="AD699" s="545"/>
      <c r="AE699" s="545"/>
      <c r="AF699" s="545"/>
      <c r="AG699" s="545"/>
      <c r="AH699" s="545"/>
      <c r="AI699" s="545"/>
      <c r="AJ699" s="545"/>
      <c r="AK699" s="545"/>
      <c r="AL699" s="545"/>
      <c r="AM699" s="545"/>
      <c r="AN699" s="371"/>
      <c r="AO699" s="181"/>
      <c r="AR699" s="87" t="s">
        <v>40</v>
      </c>
      <c r="AS699" s="87" t="str">
        <f ca="1">SUBSTITUTE(CELL("address",E699),"$","")</f>
        <v>E699</v>
      </c>
      <c r="AT699" s="386" t="str">
        <f ca="1">CHAR(CODE(AS699))</f>
        <v>E</v>
      </c>
      <c r="AU699" s="386">
        <f>ROW(AS699)</f>
        <v>699</v>
      </c>
      <c r="AV699" s="285" t="str">
        <f ca="1">CONCATENATE(AT699&amp;AU699)</f>
        <v>E699</v>
      </c>
      <c r="AW699" s="285">
        <f t="shared" ref="AW699:AW734" si="126">$AW$5</f>
        <v>8</v>
      </c>
      <c r="AX699" s="285" t="str">
        <f t="shared" ref="AX699:AX734" ca="1" si="127">MID(CELL("filename",AW699),FIND("]",CELL("filename",AW699))+1,256)</f>
        <v>8. Ownership - Operating Costs</v>
      </c>
      <c r="AY699" s="293" t="s">
        <v>1626</v>
      </c>
      <c r="AZ699" s="285" t="s">
        <v>1669</v>
      </c>
      <c r="BA699" s="285">
        <f>$E$8</f>
        <v>2024</v>
      </c>
      <c r="BB699" s="285" t="str">
        <f ca="1">AW699&amp;"_"&amp;AV699&amp;"_"&amp;AZ699&amp;"_"&amp;BA699</f>
        <v>8_E699_Turbine_Generator_OM_service_agreement_2024</v>
      </c>
      <c r="BC699" s="285" t="s">
        <v>574</v>
      </c>
      <c r="BD699" s="285"/>
      <c r="BE699" s="293" t="str">
        <f t="shared" ref="BE699:BE762" si="128">"&gt;=0"</f>
        <v>&gt;=0</v>
      </c>
      <c r="BF699" s="293" t="s">
        <v>84</v>
      </c>
      <c r="BG699" s="293" t="s">
        <v>84</v>
      </c>
      <c r="BH699" s="293"/>
      <c r="BI699" s="293"/>
      <c r="BJ699" s="293"/>
      <c r="BK699" s="293"/>
    </row>
    <row r="700" spans="1:63" ht="13.5" hidden="1" thickBot="1">
      <c r="A700" s="130"/>
      <c r="B700" s="181"/>
      <c r="C700" s="257"/>
      <c r="D700" s="761"/>
      <c r="E700" s="571"/>
      <c r="F700" s="571"/>
      <c r="G700" s="571"/>
      <c r="H700" s="571"/>
      <c r="I700" s="571"/>
      <c r="J700" s="571"/>
      <c r="K700" s="571"/>
      <c r="L700" s="571"/>
      <c r="M700" s="571"/>
      <c r="N700" s="571"/>
      <c r="O700" s="571"/>
      <c r="P700" s="571"/>
      <c r="Q700" s="571"/>
      <c r="R700" s="571"/>
      <c r="S700" s="571"/>
      <c r="T700" s="571"/>
      <c r="U700" s="571"/>
      <c r="V700" s="571"/>
      <c r="W700" s="571"/>
      <c r="X700" s="571"/>
      <c r="Y700" s="571"/>
      <c r="Z700" s="571"/>
      <c r="AA700" s="571"/>
      <c r="AB700" s="571"/>
      <c r="AC700" s="571"/>
      <c r="AD700" s="572"/>
      <c r="AE700" s="572"/>
      <c r="AF700" s="572"/>
      <c r="AG700" s="572"/>
      <c r="AH700" s="572"/>
      <c r="AI700" s="572"/>
      <c r="AJ700" s="572"/>
      <c r="AK700" s="572"/>
      <c r="AL700" s="572"/>
      <c r="AM700" s="572"/>
      <c r="AN700" s="581"/>
      <c r="AO700" s="181"/>
      <c r="AP700" s="87" t="s">
        <v>859</v>
      </c>
      <c r="AT700" s="559" t="str">
        <f ca="1">IF(AT699="Z","AA",IF(LEN(AT699)=1,CHAR(CODE(AT699)+1),IF(RIGHT(AT699,1)="Z",CHAR(CODE(LEFT(AT699,1))+1),LEFT(AT699,1))&amp;CHAR(65+MOD(CODE(RIGHT(AT699,1))+1-65,26))))</f>
        <v>F</v>
      </c>
      <c r="AU700" s="559">
        <f>AU699</f>
        <v>699</v>
      </c>
      <c r="AV700" s="285" t="str">
        <f t="shared" ref="AV700:AV734" ca="1" si="129">CONCATENATE(AT700&amp;AU700)</f>
        <v>F699</v>
      </c>
      <c r="AW700" s="285">
        <f t="shared" si="126"/>
        <v>8</v>
      </c>
      <c r="AX700" s="285" t="str">
        <f t="shared" ca="1" si="127"/>
        <v>8. Ownership - Operating Costs</v>
      </c>
      <c r="AY700" s="293" t="s">
        <v>1626</v>
      </c>
      <c r="AZ700" s="285" t="s">
        <v>1669</v>
      </c>
      <c r="BA700" s="285">
        <f>$F$8</f>
        <v>2025</v>
      </c>
      <c r="BB700" s="285" t="str">
        <f t="shared" ref="BB700:BB734" ca="1" si="130">AW700&amp;"_"&amp;AV700&amp;"_"&amp;AZ700&amp;"_"&amp;BA700</f>
        <v>8_F699_Turbine_Generator_OM_service_agreement_2025</v>
      </c>
      <c r="BC700" s="285" t="s">
        <v>574</v>
      </c>
      <c r="BD700" s="285"/>
      <c r="BE700" s="293" t="str">
        <f t="shared" si="128"/>
        <v>&gt;=0</v>
      </c>
      <c r="BF700" s="293" t="s">
        <v>84</v>
      </c>
      <c r="BG700" s="293" t="s">
        <v>84</v>
      </c>
      <c r="BH700" s="293"/>
      <c r="BI700" s="293"/>
      <c r="BJ700" s="293"/>
      <c r="BK700" s="293"/>
    </row>
    <row r="701" spans="1:63" ht="13.5" hidden="1" thickBot="1">
      <c r="A701" s="130"/>
      <c r="B701" s="181"/>
      <c r="C701" s="257"/>
      <c r="D701" s="761"/>
      <c r="E701" s="571"/>
      <c r="F701" s="571"/>
      <c r="G701" s="571"/>
      <c r="H701" s="571"/>
      <c r="I701" s="571"/>
      <c r="J701" s="571"/>
      <c r="K701" s="571"/>
      <c r="L701" s="571"/>
      <c r="M701" s="571"/>
      <c r="N701" s="571"/>
      <c r="O701" s="571"/>
      <c r="P701" s="571"/>
      <c r="Q701" s="571"/>
      <c r="R701" s="571"/>
      <c r="S701" s="571"/>
      <c r="T701" s="571"/>
      <c r="U701" s="571"/>
      <c r="V701" s="571"/>
      <c r="W701" s="571"/>
      <c r="X701" s="571"/>
      <c r="Y701" s="571"/>
      <c r="Z701" s="571"/>
      <c r="AA701" s="571"/>
      <c r="AB701" s="571"/>
      <c r="AC701" s="571"/>
      <c r="AD701" s="572"/>
      <c r="AE701" s="572"/>
      <c r="AF701" s="572"/>
      <c r="AG701" s="572"/>
      <c r="AH701" s="572"/>
      <c r="AI701" s="572"/>
      <c r="AJ701" s="572"/>
      <c r="AK701" s="572"/>
      <c r="AL701" s="572"/>
      <c r="AM701" s="572"/>
      <c r="AN701" s="581"/>
      <c r="AO701" s="181"/>
      <c r="AP701" s="87" t="s">
        <v>859</v>
      </c>
      <c r="AT701" s="559" t="str">
        <f t="shared" ref="AT701:AT734" ca="1" si="131">IF(AT700="Z","AA",IF(LEN(AT700)=1,CHAR(CODE(AT700)+1),IF(RIGHT(AT700,1)="Z",CHAR(CODE(LEFT(AT700,1))+1),LEFT(AT700,1))&amp;CHAR(65+MOD(CODE(RIGHT(AT700,1))+1-65,26))))</f>
        <v>G</v>
      </c>
      <c r="AU701" s="559">
        <f t="shared" ref="AU701:AU734" si="132">AU700</f>
        <v>699</v>
      </c>
      <c r="AV701" s="285" t="str">
        <f t="shared" ca="1" si="129"/>
        <v>G699</v>
      </c>
      <c r="AW701" s="285">
        <f t="shared" si="126"/>
        <v>8</v>
      </c>
      <c r="AX701" s="285" t="str">
        <f t="shared" ca="1" si="127"/>
        <v>8. Ownership - Operating Costs</v>
      </c>
      <c r="AY701" s="293" t="s">
        <v>1626</v>
      </c>
      <c r="AZ701" s="285" t="s">
        <v>1669</v>
      </c>
      <c r="BA701" s="285">
        <f>$G$8</f>
        <v>2026</v>
      </c>
      <c r="BB701" s="285" t="str">
        <f t="shared" ca="1" si="130"/>
        <v>8_G699_Turbine_Generator_OM_service_agreement_2026</v>
      </c>
      <c r="BC701" s="285" t="s">
        <v>574</v>
      </c>
      <c r="BD701" s="285"/>
      <c r="BE701" s="293" t="str">
        <f t="shared" si="128"/>
        <v>&gt;=0</v>
      </c>
      <c r="BF701" s="293" t="s">
        <v>84</v>
      </c>
      <c r="BG701" s="293" t="s">
        <v>84</v>
      </c>
      <c r="BH701" s="293"/>
      <c r="BI701" s="293"/>
      <c r="BJ701" s="293"/>
      <c r="BK701" s="293"/>
    </row>
    <row r="702" spans="1:63" ht="13.5" hidden="1" thickBot="1">
      <c r="A702" s="130"/>
      <c r="B702" s="181"/>
      <c r="C702" s="257"/>
      <c r="D702" s="761"/>
      <c r="E702" s="571"/>
      <c r="F702" s="571"/>
      <c r="G702" s="571"/>
      <c r="H702" s="571"/>
      <c r="I702" s="571"/>
      <c r="J702" s="571"/>
      <c r="K702" s="571"/>
      <c r="L702" s="571"/>
      <c r="M702" s="571"/>
      <c r="N702" s="571"/>
      <c r="O702" s="571"/>
      <c r="P702" s="571"/>
      <c r="Q702" s="571"/>
      <c r="R702" s="571"/>
      <c r="S702" s="571"/>
      <c r="T702" s="571"/>
      <c r="U702" s="571"/>
      <c r="V702" s="571"/>
      <c r="W702" s="571"/>
      <c r="X702" s="571"/>
      <c r="Y702" s="571"/>
      <c r="Z702" s="571"/>
      <c r="AA702" s="571"/>
      <c r="AB702" s="571"/>
      <c r="AC702" s="571"/>
      <c r="AD702" s="572"/>
      <c r="AE702" s="572"/>
      <c r="AF702" s="572"/>
      <c r="AG702" s="572"/>
      <c r="AH702" s="572"/>
      <c r="AI702" s="572"/>
      <c r="AJ702" s="572"/>
      <c r="AK702" s="572"/>
      <c r="AL702" s="572"/>
      <c r="AM702" s="572"/>
      <c r="AN702" s="581"/>
      <c r="AO702" s="181"/>
      <c r="AP702" s="87" t="s">
        <v>859</v>
      </c>
      <c r="AT702" s="559" t="str">
        <f t="shared" ca="1" si="131"/>
        <v>H</v>
      </c>
      <c r="AU702" s="559">
        <f t="shared" si="132"/>
        <v>699</v>
      </c>
      <c r="AV702" s="285" t="str">
        <f t="shared" ca="1" si="129"/>
        <v>H699</v>
      </c>
      <c r="AW702" s="285">
        <f t="shared" si="126"/>
        <v>8</v>
      </c>
      <c r="AX702" s="285" t="str">
        <f t="shared" ca="1" si="127"/>
        <v>8. Ownership - Operating Costs</v>
      </c>
      <c r="AY702" s="293" t="s">
        <v>1626</v>
      </c>
      <c r="AZ702" s="285" t="s">
        <v>1669</v>
      </c>
      <c r="BA702" s="285">
        <f>$H$8</f>
        <v>2027</v>
      </c>
      <c r="BB702" s="285" t="str">
        <f t="shared" ca="1" si="130"/>
        <v>8_H699_Turbine_Generator_OM_service_agreement_2027</v>
      </c>
      <c r="BC702" s="285" t="s">
        <v>574</v>
      </c>
      <c r="BD702" s="285"/>
      <c r="BE702" s="293" t="str">
        <f t="shared" si="128"/>
        <v>&gt;=0</v>
      </c>
      <c r="BF702" s="293" t="s">
        <v>84</v>
      </c>
      <c r="BG702" s="293" t="s">
        <v>84</v>
      </c>
      <c r="BH702" s="293"/>
      <c r="BI702" s="293"/>
      <c r="BJ702" s="293"/>
      <c r="BK702" s="293"/>
    </row>
    <row r="703" spans="1:63" ht="13.5" hidden="1" thickBot="1">
      <c r="A703" s="130"/>
      <c r="B703" s="181"/>
      <c r="C703" s="257"/>
      <c r="D703" s="761"/>
      <c r="E703" s="571"/>
      <c r="F703" s="571"/>
      <c r="G703" s="571"/>
      <c r="H703" s="571"/>
      <c r="I703" s="571"/>
      <c r="J703" s="571"/>
      <c r="K703" s="571"/>
      <c r="L703" s="571"/>
      <c r="M703" s="571"/>
      <c r="N703" s="571"/>
      <c r="O703" s="571"/>
      <c r="P703" s="571"/>
      <c r="Q703" s="571"/>
      <c r="R703" s="571"/>
      <c r="S703" s="571"/>
      <c r="T703" s="571"/>
      <c r="U703" s="571"/>
      <c r="V703" s="571"/>
      <c r="W703" s="571"/>
      <c r="X703" s="571"/>
      <c r="Y703" s="571"/>
      <c r="Z703" s="571"/>
      <c r="AA703" s="571"/>
      <c r="AB703" s="571"/>
      <c r="AC703" s="571"/>
      <c r="AD703" s="572"/>
      <c r="AE703" s="572"/>
      <c r="AF703" s="572"/>
      <c r="AG703" s="572"/>
      <c r="AH703" s="572"/>
      <c r="AI703" s="572"/>
      <c r="AJ703" s="572"/>
      <c r="AK703" s="572"/>
      <c r="AL703" s="572"/>
      <c r="AM703" s="572"/>
      <c r="AN703" s="581"/>
      <c r="AO703" s="181"/>
      <c r="AP703" s="87" t="s">
        <v>859</v>
      </c>
      <c r="AT703" s="559" t="str">
        <f t="shared" ca="1" si="131"/>
        <v>I</v>
      </c>
      <c r="AU703" s="559">
        <f t="shared" si="132"/>
        <v>699</v>
      </c>
      <c r="AV703" s="285" t="str">
        <f t="shared" ca="1" si="129"/>
        <v>I699</v>
      </c>
      <c r="AW703" s="285">
        <f t="shared" si="126"/>
        <v>8</v>
      </c>
      <c r="AX703" s="285" t="str">
        <f t="shared" ca="1" si="127"/>
        <v>8. Ownership - Operating Costs</v>
      </c>
      <c r="AY703" s="293" t="s">
        <v>1626</v>
      </c>
      <c r="AZ703" s="285" t="s">
        <v>1669</v>
      </c>
      <c r="BA703" s="285">
        <f>$I$8</f>
        <v>2028</v>
      </c>
      <c r="BB703" s="285" t="str">
        <f t="shared" ca="1" si="130"/>
        <v>8_I699_Turbine_Generator_OM_service_agreement_2028</v>
      </c>
      <c r="BC703" s="285" t="s">
        <v>574</v>
      </c>
      <c r="BD703" s="285"/>
      <c r="BE703" s="293" t="str">
        <f t="shared" si="128"/>
        <v>&gt;=0</v>
      </c>
      <c r="BF703" s="293" t="s">
        <v>84</v>
      </c>
      <c r="BG703" s="293" t="s">
        <v>84</v>
      </c>
      <c r="BH703" s="293"/>
      <c r="BI703" s="293"/>
      <c r="BJ703" s="293"/>
      <c r="BK703" s="293"/>
    </row>
    <row r="704" spans="1:63" ht="13.5" hidden="1" thickBot="1">
      <c r="A704" s="130"/>
      <c r="B704" s="181"/>
      <c r="C704" s="257"/>
      <c r="D704" s="761"/>
      <c r="E704" s="571"/>
      <c r="F704" s="571"/>
      <c r="G704" s="571"/>
      <c r="H704" s="571"/>
      <c r="I704" s="571"/>
      <c r="J704" s="571"/>
      <c r="K704" s="571"/>
      <c r="L704" s="571"/>
      <c r="M704" s="571"/>
      <c r="N704" s="571"/>
      <c r="O704" s="571"/>
      <c r="P704" s="571"/>
      <c r="Q704" s="571"/>
      <c r="R704" s="571"/>
      <c r="S704" s="571"/>
      <c r="T704" s="571"/>
      <c r="U704" s="571"/>
      <c r="V704" s="571"/>
      <c r="W704" s="571"/>
      <c r="X704" s="571"/>
      <c r="Y704" s="571"/>
      <c r="Z704" s="571"/>
      <c r="AA704" s="571"/>
      <c r="AB704" s="571"/>
      <c r="AC704" s="571"/>
      <c r="AD704" s="572"/>
      <c r="AE704" s="572"/>
      <c r="AF704" s="572"/>
      <c r="AG704" s="572"/>
      <c r="AH704" s="572"/>
      <c r="AI704" s="572"/>
      <c r="AJ704" s="572"/>
      <c r="AK704" s="572"/>
      <c r="AL704" s="572"/>
      <c r="AM704" s="572"/>
      <c r="AN704" s="581"/>
      <c r="AO704" s="181"/>
      <c r="AP704" s="87" t="s">
        <v>859</v>
      </c>
      <c r="AT704" s="559" t="str">
        <f t="shared" ca="1" si="131"/>
        <v>J</v>
      </c>
      <c r="AU704" s="559">
        <f t="shared" si="132"/>
        <v>699</v>
      </c>
      <c r="AV704" s="285" t="str">
        <f t="shared" ca="1" si="129"/>
        <v>J699</v>
      </c>
      <c r="AW704" s="285">
        <f t="shared" si="126"/>
        <v>8</v>
      </c>
      <c r="AX704" s="285" t="str">
        <f t="shared" ca="1" si="127"/>
        <v>8. Ownership - Operating Costs</v>
      </c>
      <c r="AY704" s="293" t="s">
        <v>1626</v>
      </c>
      <c r="AZ704" s="285" t="s">
        <v>1669</v>
      </c>
      <c r="BA704" s="285">
        <f>$J$8</f>
        <v>2029</v>
      </c>
      <c r="BB704" s="285" t="str">
        <f t="shared" ca="1" si="130"/>
        <v>8_J699_Turbine_Generator_OM_service_agreement_2029</v>
      </c>
      <c r="BC704" s="285" t="s">
        <v>574</v>
      </c>
      <c r="BD704" s="285"/>
      <c r="BE704" s="293" t="str">
        <f t="shared" si="128"/>
        <v>&gt;=0</v>
      </c>
      <c r="BF704" s="293" t="s">
        <v>84</v>
      </c>
      <c r="BG704" s="293" t="s">
        <v>84</v>
      </c>
      <c r="BH704" s="293"/>
      <c r="BI704" s="293"/>
      <c r="BJ704" s="293"/>
      <c r="BK704" s="293"/>
    </row>
    <row r="705" spans="1:63" ht="13.5" hidden="1" thickBot="1">
      <c r="A705" s="130"/>
      <c r="B705" s="181"/>
      <c r="C705" s="257"/>
      <c r="D705" s="761"/>
      <c r="E705" s="571"/>
      <c r="F705" s="571"/>
      <c r="G705" s="571"/>
      <c r="H705" s="571"/>
      <c r="I705" s="571"/>
      <c r="J705" s="571"/>
      <c r="K705" s="571"/>
      <c r="L705" s="571"/>
      <c r="M705" s="571"/>
      <c r="N705" s="571"/>
      <c r="O705" s="571"/>
      <c r="P705" s="571"/>
      <c r="Q705" s="571"/>
      <c r="R705" s="571"/>
      <c r="S705" s="571"/>
      <c r="T705" s="571"/>
      <c r="U705" s="571"/>
      <c r="V705" s="571"/>
      <c r="W705" s="571"/>
      <c r="X705" s="571"/>
      <c r="Y705" s="571"/>
      <c r="Z705" s="571"/>
      <c r="AA705" s="571"/>
      <c r="AB705" s="571"/>
      <c r="AC705" s="571"/>
      <c r="AD705" s="572"/>
      <c r="AE705" s="572"/>
      <c r="AF705" s="572"/>
      <c r="AG705" s="572"/>
      <c r="AH705" s="572"/>
      <c r="AI705" s="572"/>
      <c r="AJ705" s="572"/>
      <c r="AK705" s="572"/>
      <c r="AL705" s="572"/>
      <c r="AM705" s="572"/>
      <c r="AN705" s="581"/>
      <c r="AO705" s="181"/>
      <c r="AP705" s="87" t="s">
        <v>859</v>
      </c>
      <c r="AT705" s="559" t="str">
        <f t="shared" ca="1" si="131"/>
        <v>K</v>
      </c>
      <c r="AU705" s="559">
        <f t="shared" si="132"/>
        <v>699</v>
      </c>
      <c r="AV705" s="285" t="str">
        <f t="shared" ca="1" si="129"/>
        <v>K699</v>
      </c>
      <c r="AW705" s="285">
        <f t="shared" si="126"/>
        <v>8</v>
      </c>
      <c r="AX705" s="285" t="str">
        <f t="shared" ca="1" si="127"/>
        <v>8. Ownership - Operating Costs</v>
      </c>
      <c r="AY705" s="293" t="s">
        <v>1626</v>
      </c>
      <c r="AZ705" s="285" t="s">
        <v>1669</v>
      </c>
      <c r="BA705" s="285">
        <f>$K$8</f>
        <v>2030</v>
      </c>
      <c r="BB705" s="285" t="str">
        <f t="shared" ca="1" si="130"/>
        <v>8_K699_Turbine_Generator_OM_service_agreement_2030</v>
      </c>
      <c r="BC705" s="285" t="s">
        <v>574</v>
      </c>
      <c r="BD705" s="285"/>
      <c r="BE705" s="293" t="str">
        <f t="shared" si="128"/>
        <v>&gt;=0</v>
      </c>
      <c r="BF705" s="293" t="s">
        <v>84</v>
      </c>
      <c r="BG705" s="293" t="s">
        <v>84</v>
      </c>
      <c r="BH705" s="293"/>
      <c r="BI705" s="293"/>
      <c r="BJ705" s="293"/>
      <c r="BK705" s="293"/>
    </row>
    <row r="706" spans="1:63" ht="13.5" hidden="1" thickBot="1">
      <c r="A706" s="130"/>
      <c r="B706" s="181"/>
      <c r="C706" s="257"/>
      <c r="D706" s="761"/>
      <c r="E706" s="571"/>
      <c r="F706" s="571"/>
      <c r="G706" s="571"/>
      <c r="H706" s="571"/>
      <c r="I706" s="571"/>
      <c r="J706" s="571"/>
      <c r="K706" s="571"/>
      <c r="L706" s="571"/>
      <c r="M706" s="571"/>
      <c r="N706" s="571"/>
      <c r="O706" s="571"/>
      <c r="P706" s="571"/>
      <c r="Q706" s="571"/>
      <c r="R706" s="571"/>
      <c r="S706" s="571"/>
      <c r="T706" s="571"/>
      <c r="U706" s="571"/>
      <c r="V706" s="571"/>
      <c r="W706" s="571"/>
      <c r="X706" s="571"/>
      <c r="Y706" s="571"/>
      <c r="Z706" s="571"/>
      <c r="AA706" s="571"/>
      <c r="AB706" s="571"/>
      <c r="AC706" s="571"/>
      <c r="AD706" s="572"/>
      <c r="AE706" s="572"/>
      <c r="AF706" s="572"/>
      <c r="AG706" s="572"/>
      <c r="AH706" s="572"/>
      <c r="AI706" s="572"/>
      <c r="AJ706" s="572"/>
      <c r="AK706" s="572"/>
      <c r="AL706" s="572"/>
      <c r="AM706" s="572"/>
      <c r="AN706" s="581"/>
      <c r="AO706" s="181"/>
      <c r="AP706" s="87" t="s">
        <v>859</v>
      </c>
      <c r="AT706" s="559" t="str">
        <f t="shared" ca="1" si="131"/>
        <v>L</v>
      </c>
      <c r="AU706" s="559">
        <f t="shared" si="132"/>
        <v>699</v>
      </c>
      <c r="AV706" s="285" t="str">
        <f t="shared" ca="1" si="129"/>
        <v>L699</v>
      </c>
      <c r="AW706" s="285">
        <f t="shared" si="126"/>
        <v>8</v>
      </c>
      <c r="AX706" s="285" t="str">
        <f t="shared" ca="1" si="127"/>
        <v>8. Ownership - Operating Costs</v>
      </c>
      <c r="AY706" s="293" t="s">
        <v>1626</v>
      </c>
      <c r="AZ706" s="285" t="s">
        <v>1669</v>
      </c>
      <c r="BA706" s="285">
        <f>$L$8</f>
        <v>2031</v>
      </c>
      <c r="BB706" s="285" t="str">
        <f t="shared" ca="1" si="130"/>
        <v>8_L699_Turbine_Generator_OM_service_agreement_2031</v>
      </c>
      <c r="BC706" s="285" t="s">
        <v>574</v>
      </c>
      <c r="BD706" s="285"/>
      <c r="BE706" s="293" t="str">
        <f t="shared" si="128"/>
        <v>&gt;=0</v>
      </c>
      <c r="BF706" s="293" t="s">
        <v>84</v>
      </c>
      <c r="BG706" s="293" t="s">
        <v>84</v>
      </c>
      <c r="BH706" s="293"/>
      <c r="BI706" s="293"/>
      <c r="BJ706" s="293"/>
      <c r="BK706" s="293"/>
    </row>
    <row r="707" spans="1:63" ht="13.5" hidden="1" thickBot="1">
      <c r="A707" s="130"/>
      <c r="B707" s="181"/>
      <c r="C707" s="257"/>
      <c r="D707" s="761"/>
      <c r="E707" s="571"/>
      <c r="F707" s="571"/>
      <c r="G707" s="571"/>
      <c r="H707" s="571"/>
      <c r="I707" s="571"/>
      <c r="J707" s="571"/>
      <c r="K707" s="571"/>
      <c r="L707" s="571"/>
      <c r="M707" s="571"/>
      <c r="N707" s="571"/>
      <c r="O707" s="571"/>
      <c r="P707" s="571"/>
      <c r="Q707" s="571"/>
      <c r="R707" s="571"/>
      <c r="S707" s="571"/>
      <c r="T707" s="571"/>
      <c r="U707" s="571"/>
      <c r="V707" s="571"/>
      <c r="W707" s="571"/>
      <c r="X707" s="571"/>
      <c r="Y707" s="571"/>
      <c r="Z707" s="571"/>
      <c r="AA707" s="571"/>
      <c r="AB707" s="571"/>
      <c r="AC707" s="571"/>
      <c r="AD707" s="572"/>
      <c r="AE707" s="572"/>
      <c r="AF707" s="572"/>
      <c r="AG707" s="572"/>
      <c r="AH707" s="572"/>
      <c r="AI707" s="572"/>
      <c r="AJ707" s="572"/>
      <c r="AK707" s="572"/>
      <c r="AL707" s="572"/>
      <c r="AM707" s="572"/>
      <c r="AN707" s="581"/>
      <c r="AO707" s="181"/>
      <c r="AP707" s="87" t="s">
        <v>859</v>
      </c>
      <c r="AT707" s="559" t="str">
        <f t="shared" ca="1" si="131"/>
        <v>M</v>
      </c>
      <c r="AU707" s="559">
        <f t="shared" si="132"/>
        <v>699</v>
      </c>
      <c r="AV707" s="285" t="str">
        <f t="shared" ca="1" si="129"/>
        <v>M699</v>
      </c>
      <c r="AW707" s="285">
        <f t="shared" si="126"/>
        <v>8</v>
      </c>
      <c r="AX707" s="285" t="str">
        <f t="shared" ca="1" si="127"/>
        <v>8. Ownership - Operating Costs</v>
      </c>
      <c r="AY707" s="293" t="s">
        <v>1626</v>
      </c>
      <c r="AZ707" s="285" t="s">
        <v>1669</v>
      </c>
      <c r="BA707" s="285">
        <f>$M$8</f>
        <v>2032</v>
      </c>
      <c r="BB707" s="285" t="str">
        <f t="shared" ca="1" si="130"/>
        <v>8_M699_Turbine_Generator_OM_service_agreement_2032</v>
      </c>
      <c r="BC707" s="285" t="s">
        <v>574</v>
      </c>
      <c r="BD707" s="285"/>
      <c r="BE707" s="293" t="str">
        <f t="shared" si="128"/>
        <v>&gt;=0</v>
      </c>
      <c r="BF707" s="293" t="s">
        <v>84</v>
      </c>
      <c r="BG707" s="293" t="s">
        <v>84</v>
      </c>
      <c r="BH707" s="293"/>
      <c r="BI707" s="293"/>
      <c r="BJ707" s="293"/>
      <c r="BK707" s="293"/>
    </row>
    <row r="708" spans="1:63" ht="13.5" hidden="1" thickBot="1">
      <c r="A708" s="130"/>
      <c r="B708" s="181"/>
      <c r="C708" s="257"/>
      <c r="D708" s="761"/>
      <c r="E708" s="571"/>
      <c r="F708" s="571"/>
      <c r="G708" s="571"/>
      <c r="H708" s="571"/>
      <c r="I708" s="571"/>
      <c r="J708" s="571"/>
      <c r="K708" s="571"/>
      <c r="L708" s="571"/>
      <c r="M708" s="571"/>
      <c r="N708" s="571"/>
      <c r="O708" s="571"/>
      <c r="P708" s="571"/>
      <c r="Q708" s="571"/>
      <c r="R708" s="571"/>
      <c r="S708" s="571"/>
      <c r="T708" s="571"/>
      <c r="U708" s="571"/>
      <c r="V708" s="571"/>
      <c r="W708" s="571"/>
      <c r="X708" s="571"/>
      <c r="Y708" s="571"/>
      <c r="Z708" s="571"/>
      <c r="AA708" s="571"/>
      <c r="AB708" s="571"/>
      <c r="AC708" s="571"/>
      <c r="AD708" s="572"/>
      <c r="AE708" s="572"/>
      <c r="AF708" s="572"/>
      <c r="AG708" s="572"/>
      <c r="AH708" s="572"/>
      <c r="AI708" s="572"/>
      <c r="AJ708" s="572"/>
      <c r="AK708" s="572"/>
      <c r="AL708" s="572"/>
      <c r="AM708" s="572"/>
      <c r="AN708" s="581"/>
      <c r="AO708" s="181"/>
      <c r="AP708" s="87" t="s">
        <v>859</v>
      </c>
      <c r="AT708" s="559" t="str">
        <f t="shared" ca="1" si="131"/>
        <v>N</v>
      </c>
      <c r="AU708" s="559">
        <f t="shared" si="132"/>
        <v>699</v>
      </c>
      <c r="AV708" s="285" t="str">
        <f t="shared" ca="1" si="129"/>
        <v>N699</v>
      </c>
      <c r="AW708" s="285">
        <f t="shared" si="126"/>
        <v>8</v>
      </c>
      <c r="AX708" s="285" t="str">
        <f t="shared" ca="1" si="127"/>
        <v>8. Ownership - Operating Costs</v>
      </c>
      <c r="AY708" s="293" t="s">
        <v>1626</v>
      </c>
      <c r="AZ708" s="285" t="s">
        <v>1669</v>
      </c>
      <c r="BA708" s="285">
        <f>$N$8</f>
        <v>2033</v>
      </c>
      <c r="BB708" s="285" t="str">
        <f t="shared" ca="1" si="130"/>
        <v>8_N699_Turbine_Generator_OM_service_agreement_2033</v>
      </c>
      <c r="BC708" s="285" t="s">
        <v>574</v>
      </c>
      <c r="BD708" s="285"/>
      <c r="BE708" s="293" t="str">
        <f t="shared" si="128"/>
        <v>&gt;=0</v>
      </c>
      <c r="BF708" s="293" t="s">
        <v>84</v>
      </c>
      <c r="BG708" s="293" t="s">
        <v>84</v>
      </c>
      <c r="BH708" s="293"/>
      <c r="BI708" s="293"/>
      <c r="BJ708" s="293"/>
      <c r="BK708" s="293"/>
    </row>
    <row r="709" spans="1:63" ht="13.5" hidden="1" thickBot="1">
      <c r="A709" s="130"/>
      <c r="B709" s="181"/>
      <c r="C709" s="257"/>
      <c r="D709" s="761"/>
      <c r="E709" s="571"/>
      <c r="F709" s="571"/>
      <c r="G709" s="571"/>
      <c r="H709" s="571"/>
      <c r="I709" s="571"/>
      <c r="J709" s="571"/>
      <c r="K709" s="571"/>
      <c r="L709" s="571"/>
      <c r="M709" s="571"/>
      <c r="N709" s="571"/>
      <c r="O709" s="571"/>
      <c r="P709" s="571"/>
      <c r="Q709" s="571"/>
      <c r="R709" s="571"/>
      <c r="S709" s="571"/>
      <c r="T709" s="571"/>
      <c r="U709" s="571"/>
      <c r="V709" s="571"/>
      <c r="W709" s="571"/>
      <c r="X709" s="571"/>
      <c r="Y709" s="571"/>
      <c r="Z709" s="571"/>
      <c r="AA709" s="571"/>
      <c r="AB709" s="571"/>
      <c r="AC709" s="571"/>
      <c r="AD709" s="572"/>
      <c r="AE709" s="572"/>
      <c r="AF709" s="572"/>
      <c r="AG709" s="572"/>
      <c r="AH709" s="572"/>
      <c r="AI709" s="572"/>
      <c r="AJ709" s="572"/>
      <c r="AK709" s="572"/>
      <c r="AL709" s="572"/>
      <c r="AM709" s="572"/>
      <c r="AN709" s="581"/>
      <c r="AO709" s="181"/>
      <c r="AP709" s="87" t="s">
        <v>859</v>
      </c>
      <c r="AT709" s="559" t="str">
        <f t="shared" ca="1" si="131"/>
        <v>O</v>
      </c>
      <c r="AU709" s="559">
        <f t="shared" si="132"/>
        <v>699</v>
      </c>
      <c r="AV709" s="285" t="str">
        <f t="shared" ca="1" si="129"/>
        <v>O699</v>
      </c>
      <c r="AW709" s="285">
        <f t="shared" si="126"/>
        <v>8</v>
      </c>
      <c r="AX709" s="285" t="str">
        <f t="shared" ca="1" si="127"/>
        <v>8. Ownership - Operating Costs</v>
      </c>
      <c r="AY709" s="293" t="s">
        <v>1626</v>
      </c>
      <c r="AZ709" s="285" t="s">
        <v>1669</v>
      </c>
      <c r="BA709" s="285">
        <f>$O$8</f>
        <v>2034</v>
      </c>
      <c r="BB709" s="285" t="str">
        <f t="shared" ca="1" si="130"/>
        <v>8_O699_Turbine_Generator_OM_service_agreement_2034</v>
      </c>
      <c r="BC709" s="285" t="s">
        <v>574</v>
      </c>
      <c r="BD709" s="285"/>
      <c r="BE709" s="293" t="str">
        <f t="shared" si="128"/>
        <v>&gt;=0</v>
      </c>
      <c r="BF709" s="293" t="s">
        <v>84</v>
      </c>
      <c r="BG709" s="293" t="s">
        <v>84</v>
      </c>
      <c r="BH709" s="293"/>
      <c r="BI709" s="293"/>
      <c r="BJ709" s="293"/>
      <c r="BK709" s="293"/>
    </row>
    <row r="710" spans="1:63" ht="13.5" hidden="1" thickBot="1">
      <c r="A710" s="130"/>
      <c r="B710" s="181"/>
      <c r="C710" s="257"/>
      <c r="D710" s="761"/>
      <c r="E710" s="571"/>
      <c r="F710" s="571"/>
      <c r="G710" s="571"/>
      <c r="H710" s="571"/>
      <c r="I710" s="571"/>
      <c r="J710" s="571"/>
      <c r="K710" s="571"/>
      <c r="L710" s="571"/>
      <c r="M710" s="571"/>
      <c r="N710" s="571"/>
      <c r="O710" s="571"/>
      <c r="P710" s="571"/>
      <c r="Q710" s="571"/>
      <c r="R710" s="571"/>
      <c r="S710" s="571"/>
      <c r="T710" s="571"/>
      <c r="U710" s="571"/>
      <c r="V710" s="571"/>
      <c r="W710" s="571"/>
      <c r="X710" s="571"/>
      <c r="Y710" s="571"/>
      <c r="Z710" s="571"/>
      <c r="AA710" s="571"/>
      <c r="AB710" s="571"/>
      <c r="AC710" s="571"/>
      <c r="AD710" s="572"/>
      <c r="AE710" s="572"/>
      <c r="AF710" s="572"/>
      <c r="AG710" s="572"/>
      <c r="AH710" s="572"/>
      <c r="AI710" s="572"/>
      <c r="AJ710" s="572"/>
      <c r="AK710" s="572"/>
      <c r="AL710" s="572"/>
      <c r="AM710" s="572"/>
      <c r="AN710" s="581"/>
      <c r="AO710" s="181"/>
      <c r="AP710" s="87" t="s">
        <v>859</v>
      </c>
      <c r="AT710" s="559" t="str">
        <f t="shared" ca="1" si="131"/>
        <v>P</v>
      </c>
      <c r="AU710" s="559">
        <f t="shared" si="132"/>
        <v>699</v>
      </c>
      <c r="AV710" s="285" t="str">
        <f t="shared" ca="1" si="129"/>
        <v>P699</v>
      </c>
      <c r="AW710" s="285">
        <f t="shared" si="126"/>
        <v>8</v>
      </c>
      <c r="AX710" s="285" t="str">
        <f t="shared" ca="1" si="127"/>
        <v>8. Ownership - Operating Costs</v>
      </c>
      <c r="AY710" s="293" t="s">
        <v>1626</v>
      </c>
      <c r="AZ710" s="285" t="s">
        <v>1669</v>
      </c>
      <c r="BA710" s="285">
        <f>$P$8</f>
        <v>2035</v>
      </c>
      <c r="BB710" s="285" t="str">
        <f t="shared" ca="1" si="130"/>
        <v>8_P699_Turbine_Generator_OM_service_agreement_2035</v>
      </c>
      <c r="BC710" s="285" t="s">
        <v>574</v>
      </c>
      <c r="BD710" s="285"/>
      <c r="BE710" s="293" t="str">
        <f t="shared" si="128"/>
        <v>&gt;=0</v>
      </c>
      <c r="BF710" s="293" t="s">
        <v>84</v>
      </c>
      <c r="BG710" s="293" t="s">
        <v>84</v>
      </c>
      <c r="BH710" s="293"/>
      <c r="BI710" s="293"/>
      <c r="BJ710" s="293"/>
      <c r="BK710" s="293"/>
    </row>
    <row r="711" spans="1:63" ht="13.5" hidden="1" thickBot="1">
      <c r="A711" s="130"/>
      <c r="B711" s="181"/>
      <c r="C711" s="257"/>
      <c r="D711" s="761"/>
      <c r="E711" s="571"/>
      <c r="F711" s="571"/>
      <c r="G711" s="571"/>
      <c r="H711" s="571"/>
      <c r="I711" s="571"/>
      <c r="J711" s="571"/>
      <c r="K711" s="571"/>
      <c r="L711" s="571"/>
      <c r="M711" s="571"/>
      <c r="N711" s="571"/>
      <c r="O711" s="571"/>
      <c r="P711" s="571"/>
      <c r="Q711" s="571"/>
      <c r="R711" s="571"/>
      <c r="S711" s="571"/>
      <c r="T711" s="571"/>
      <c r="U711" s="571"/>
      <c r="V711" s="571"/>
      <c r="W711" s="571"/>
      <c r="X711" s="571"/>
      <c r="Y711" s="571"/>
      <c r="Z711" s="571"/>
      <c r="AA711" s="571"/>
      <c r="AB711" s="571"/>
      <c r="AC711" s="571"/>
      <c r="AD711" s="572"/>
      <c r="AE711" s="572"/>
      <c r="AF711" s="572"/>
      <c r="AG711" s="572"/>
      <c r="AH711" s="572"/>
      <c r="AI711" s="572"/>
      <c r="AJ711" s="572"/>
      <c r="AK711" s="572"/>
      <c r="AL711" s="572"/>
      <c r="AM711" s="572"/>
      <c r="AN711" s="581"/>
      <c r="AO711" s="181"/>
      <c r="AP711" s="87" t="s">
        <v>859</v>
      </c>
      <c r="AT711" s="559" t="str">
        <f t="shared" ca="1" si="131"/>
        <v>Q</v>
      </c>
      <c r="AU711" s="559">
        <f t="shared" si="132"/>
        <v>699</v>
      </c>
      <c r="AV711" s="285" t="str">
        <f t="shared" ca="1" si="129"/>
        <v>Q699</v>
      </c>
      <c r="AW711" s="285">
        <f t="shared" si="126"/>
        <v>8</v>
      </c>
      <c r="AX711" s="285" t="str">
        <f t="shared" ca="1" si="127"/>
        <v>8. Ownership - Operating Costs</v>
      </c>
      <c r="AY711" s="293" t="s">
        <v>1626</v>
      </c>
      <c r="AZ711" s="285" t="s">
        <v>1669</v>
      </c>
      <c r="BA711" s="285">
        <f>$Q$8</f>
        <v>2036</v>
      </c>
      <c r="BB711" s="285" t="str">
        <f t="shared" ca="1" si="130"/>
        <v>8_Q699_Turbine_Generator_OM_service_agreement_2036</v>
      </c>
      <c r="BC711" s="285" t="s">
        <v>574</v>
      </c>
      <c r="BD711" s="285"/>
      <c r="BE711" s="293" t="str">
        <f t="shared" si="128"/>
        <v>&gt;=0</v>
      </c>
      <c r="BF711" s="293" t="s">
        <v>84</v>
      </c>
      <c r="BG711" s="293" t="s">
        <v>84</v>
      </c>
      <c r="BH711" s="293"/>
      <c r="BI711" s="293"/>
      <c r="BJ711" s="293"/>
      <c r="BK711" s="293"/>
    </row>
    <row r="712" spans="1:63" ht="13.5" hidden="1" thickBot="1">
      <c r="A712" s="130"/>
      <c r="B712" s="181"/>
      <c r="C712" s="257"/>
      <c r="D712" s="761"/>
      <c r="E712" s="571"/>
      <c r="F712" s="571"/>
      <c r="G712" s="571"/>
      <c r="H712" s="571"/>
      <c r="I712" s="571"/>
      <c r="J712" s="571"/>
      <c r="K712" s="571"/>
      <c r="L712" s="571"/>
      <c r="M712" s="571"/>
      <c r="N712" s="571"/>
      <c r="O712" s="571"/>
      <c r="P712" s="571"/>
      <c r="Q712" s="571"/>
      <c r="R712" s="571"/>
      <c r="S712" s="571"/>
      <c r="T712" s="571"/>
      <c r="U712" s="571"/>
      <c r="V712" s="571"/>
      <c r="W712" s="571"/>
      <c r="X712" s="571"/>
      <c r="Y712" s="571"/>
      <c r="Z712" s="571"/>
      <c r="AA712" s="571"/>
      <c r="AB712" s="571"/>
      <c r="AC712" s="571"/>
      <c r="AD712" s="572"/>
      <c r="AE712" s="572"/>
      <c r="AF712" s="572"/>
      <c r="AG712" s="572"/>
      <c r="AH712" s="572"/>
      <c r="AI712" s="572"/>
      <c r="AJ712" s="572"/>
      <c r="AK712" s="572"/>
      <c r="AL712" s="572"/>
      <c r="AM712" s="572"/>
      <c r="AN712" s="581"/>
      <c r="AO712" s="181"/>
      <c r="AP712" s="87" t="s">
        <v>859</v>
      </c>
      <c r="AT712" s="559" t="str">
        <f t="shared" ca="1" si="131"/>
        <v>R</v>
      </c>
      <c r="AU712" s="559">
        <f t="shared" si="132"/>
        <v>699</v>
      </c>
      <c r="AV712" s="285" t="str">
        <f t="shared" ca="1" si="129"/>
        <v>R699</v>
      </c>
      <c r="AW712" s="285">
        <f t="shared" si="126"/>
        <v>8</v>
      </c>
      <c r="AX712" s="285" t="str">
        <f t="shared" ca="1" si="127"/>
        <v>8. Ownership - Operating Costs</v>
      </c>
      <c r="AY712" s="293" t="s">
        <v>1626</v>
      </c>
      <c r="AZ712" s="285" t="s">
        <v>1669</v>
      </c>
      <c r="BA712" s="285">
        <f>$R$8</f>
        <v>2037</v>
      </c>
      <c r="BB712" s="285" t="str">
        <f t="shared" ca="1" si="130"/>
        <v>8_R699_Turbine_Generator_OM_service_agreement_2037</v>
      </c>
      <c r="BC712" s="285" t="s">
        <v>574</v>
      </c>
      <c r="BD712" s="285"/>
      <c r="BE712" s="293" t="str">
        <f t="shared" si="128"/>
        <v>&gt;=0</v>
      </c>
      <c r="BF712" s="293" t="s">
        <v>84</v>
      </c>
      <c r="BG712" s="293" t="s">
        <v>84</v>
      </c>
      <c r="BH712" s="293"/>
      <c r="BI712" s="293"/>
      <c r="BJ712" s="293"/>
      <c r="BK712" s="293"/>
    </row>
    <row r="713" spans="1:63" ht="13.5" hidden="1" thickBot="1">
      <c r="A713" s="130"/>
      <c r="B713" s="181"/>
      <c r="C713" s="257"/>
      <c r="D713" s="761"/>
      <c r="E713" s="571"/>
      <c r="F713" s="571"/>
      <c r="G713" s="571"/>
      <c r="H713" s="571"/>
      <c r="I713" s="571"/>
      <c r="J713" s="571"/>
      <c r="K713" s="571"/>
      <c r="L713" s="571"/>
      <c r="M713" s="571"/>
      <c r="N713" s="571"/>
      <c r="O713" s="571"/>
      <c r="P713" s="571"/>
      <c r="Q713" s="571"/>
      <c r="R713" s="571"/>
      <c r="S713" s="571"/>
      <c r="T713" s="571"/>
      <c r="U713" s="571"/>
      <c r="V713" s="571"/>
      <c r="W713" s="571"/>
      <c r="X713" s="571"/>
      <c r="Y713" s="571"/>
      <c r="Z713" s="571"/>
      <c r="AA713" s="571"/>
      <c r="AB713" s="571"/>
      <c r="AC713" s="571"/>
      <c r="AD713" s="572"/>
      <c r="AE713" s="572"/>
      <c r="AF713" s="572"/>
      <c r="AG713" s="572"/>
      <c r="AH713" s="572"/>
      <c r="AI713" s="572"/>
      <c r="AJ713" s="572"/>
      <c r="AK713" s="572"/>
      <c r="AL713" s="572"/>
      <c r="AM713" s="572"/>
      <c r="AN713" s="581"/>
      <c r="AO713" s="181"/>
      <c r="AP713" s="87" t="s">
        <v>859</v>
      </c>
      <c r="AT713" s="559" t="str">
        <f t="shared" ca="1" si="131"/>
        <v>S</v>
      </c>
      <c r="AU713" s="559">
        <f t="shared" si="132"/>
        <v>699</v>
      </c>
      <c r="AV713" s="285" t="str">
        <f t="shared" ca="1" si="129"/>
        <v>S699</v>
      </c>
      <c r="AW713" s="285">
        <f t="shared" si="126"/>
        <v>8</v>
      </c>
      <c r="AX713" s="285" t="str">
        <f t="shared" ca="1" si="127"/>
        <v>8. Ownership - Operating Costs</v>
      </c>
      <c r="AY713" s="293" t="s">
        <v>1626</v>
      </c>
      <c r="AZ713" s="285" t="s">
        <v>1669</v>
      </c>
      <c r="BA713" s="285">
        <f>$S$8</f>
        <v>2038</v>
      </c>
      <c r="BB713" s="285" t="str">
        <f t="shared" ca="1" si="130"/>
        <v>8_S699_Turbine_Generator_OM_service_agreement_2038</v>
      </c>
      <c r="BC713" s="285" t="s">
        <v>574</v>
      </c>
      <c r="BD713" s="285"/>
      <c r="BE713" s="293" t="str">
        <f t="shared" si="128"/>
        <v>&gt;=0</v>
      </c>
      <c r="BF713" s="293" t="s">
        <v>84</v>
      </c>
      <c r="BG713" s="293" t="s">
        <v>84</v>
      </c>
      <c r="BH713" s="293"/>
      <c r="BI713" s="293"/>
      <c r="BJ713" s="293"/>
      <c r="BK713" s="293"/>
    </row>
    <row r="714" spans="1:63" ht="13.5" hidden="1" thickBot="1">
      <c r="A714" s="130"/>
      <c r="B714" s="181"/>
      <c r="C714" s="257"/>
      <c r="D714" s="761"/>
      <c r="E714" s="571"/>
      <c r="F714" s="571"/>
      <c r="G714" s="571"/>
      <c r="H714" s="571"/>
      <c r="I714" s="571"/>
      <c r="J714" s="571"/>
      <c r="K714" s="571"/>
      <c r="L714" s="571"/>
      <c r="M714" s="571"/>
      <c r="N714" s="571"/>
      <c r="O714" s="571"/>
      <c r="P714" s="571"/>
      <c r="Q714" s="571"/>
      <c r="R714" s="571"/>
      <c r="S714" s="571"/>
      <c r="T714" s="571"/>
      <c r="U714" s="571"/>
      <c r="V714" s="571"/>
      <c r="W714" s="571"/>
      <c r="X714" s="571"/>
      <c r="Y714" s="571"/>
      <c r="Z714" s="571"/>
      <c r="AA714" s="571"/>
      <c r="AB714" s="571"/>
      <c r="AC714" s="571"/>
      <c r="AD714" s="572"/>
      <c r="AE714" s="572"/>
      <c r="AF714" s="572"/>
      <c r="AG714" s="572"/>
      <c r="AH714" s="572"/>
      <c r="AI714" s="572"/>
      <c r="AJ714" s="572"/>
      <c r="AK714" s="572"/>
      <c r="AL714" s="572"/>
      <c r="AM714" s="572"/>
      <c r="AN714" s="581"/>
      <c r="AO714" s="181"/>
      <c r="AP714" s="87" t="s">
        <v>859</v>
      </c>
      <c r="AT714" s="559" t="str">
        <f t="shared" ca="1" si="131"/>
        <v>T</v>
      </c>
      <c r="AU714" s="559">
        <f t="shared" si="132"/>
        <v>699</v>
      </c>
      <c r="AV714" s="285" t="str">
        <f t="shared" ca="1" si="129"/>
        <v>T699</v>
      </c>
      <c r="AW714" s="285">
        <f t="shared" si="126"/>
        <v>8</v>
      </c>
      <c r="AX714" s="285" t="str">
        <f t="shared" ca="1" si="127"/>
        <v>8. Ownership - Operating Costs</v>
      </c>
      <c r="AY714" s="293" t="s">
        <v>1626</v>
      </c>
      <c r="AZ714" s="285" t="s">
        <v>1669</v>
      </c>
      <c r="BA714" s="285">
        <f>$T$8</f>
        <v>2039</v>
      </c>
      <c r="BB714" s="285" t="str">
        <f t="shared" ca="1" si="130"/>
        <v>8_T699_Turbine_Generator_OM_service_agreement_2039</v>
      </c>
      <c r="BC714" s="285" t="s">
        <v>574</v>
      </c>
      <c r="BD714" s="285"/>
      <c r="BE714" s="293" t="str">
        <f t="shared" si="128"/>
        <v>&gt;=0</v>
      </c>
      <c r="BF714" s="293" t="s">
        <v>84</v>
      </c>
      <c r="BG714" s="293" t="s">
        <v>84</v>
      </c>
      <c r="BH714" s="293"/>
      <c r="BI714" s="293"/>
      <c r="BJ714" s="293"/>
      <c r="BK714" s="293"/>
    </row>
    <row r="715" spans="1:63" ht="13.5" hidden="1" thickBot="1">
      <c r="A715" s="130"/>
      <c r="B715" s="181"/>
      <c r="C715" s="257"/>
      <c r="D715" s="761"/>
      <c r="E715" s="571"/>
      <c r="F715" s="571"/>
      <c r="G715" s="571"/>
      <c r="H715" s="571"/>
      <c r="I715" s="571"/>
      <c r="J715" s="571"/>
      <c r="K715" s="571"/>
      <c r="L715" s="571"/>
      <c r="M715" s="571"/>
      <c r="N715" s="571"/>
      <c r="O715" s="571"/>
      <c r="P715" s="571"/>
      <c r="Q715" s="571"/>
      <c r="R715" s="571"/>
      <c r="S715" s="571"/>
      <c r="T715" s="571"/>
      <c r="U715" s="571"/>
      <c r="V715" s="571"/>
      <c r="W715" s="571"/>
      <c r="X715" s="571"/>
      <c r="Y715" s="571"/>
      <c r="Z715" s="571"/>
      <c r="AA715" s="571"/>
      <c r="AB715" s="571"/>
      <c r="AC715" s="571"/>
      <c r="AD715" s="572"/>
      <c r="AE715" s="572"/>
      <c r="AF715" s="572"/>
      <c r="AG715" s="572"/>
      <c r="AH715" s="572"/>
      <c r="AI715" s="572"/>
      <c r="AJ715" s="572"/>
      <c r="AK715" s="572"/>
      <c r="AL715" s="572"/>
      <c r="AM715" s="572"/>
      <c r="AN715" s="581"/>
      <c r="AO715" s="181"/>
      <c r="AP715" s="87" t="s">
        <v>859</v>
      </c>
      <c r="AT715" s="559" t="str">
        <f t="shared" ca="1" si="131"/>
        <v>U</v>
      </c>
      <c r="AU715" s="559">
        <f t="shared" si="132"/>
        <v>699</v>
      </c>
      <c r="AV715" s="285" t="str">
        <f t="shared" ca="1" si="129"/>
        <v>U699</v>
      </c>
      <c r="AW715" s="285">
        <f t="shared" si="126"/>
        <v>8</v>
      </c>
      <c r="AX715" s="285" t="str">
        <f t="shared" ca="1" si="127"/>
        <v>8. Ownership - Operating Costs</v>
      </c>
      <c r="AY715" s="293" t="s">
        <v>1626</v>
      </c>
      <c r="AZ715" s="285" t="s">
        <v>1669</v>
      </c>
      <c r="BA715" s="285">
        <f>$U$8</f>
        <v>2040</v>
      </c>
      <c r="BB715" s="285" t="str">
        <f t="shared" ca="1" si="130"/>
        <v>8_U699_Turbine_Generator_OM_service_agreement_2040</v>
      </c>
      <c r="BC715" s="285" t="s">
        <v>574</v>
      </c>
      <c r="BD715" s="285"/>
      <c r="BE715" s="293" t="str">
        <f t="shared" si="128"/>
        <v>&gt;=0</v>
      </c>
      <c r="BF715" s="293" t="s">
        <v>84</v>
      </c>
      <c r="BG715" s="293" t="s">
        <v>84</v>
      </c>
      <c r="BH715" s="293"/>
      <c r="BI715" s="293"/>
      <c r="BJ715" s="293"/>
      <c r="BK715" s="293"/>
    </row>
    <row r="716" spans="1:63" ht="13.5" hidden="1" thickBot="1">
      <c r="A716" s="130"/>
      <c r="B716" s="181"/>
      <c r="C716" s="257"/>
      <c r="D716" s="761"/>
      <c r="E716" s="571"/>
      <c r="F716" s="571"/>
      <c r="G716" s="571"/>
      <c r="H716" s="571"/>
      <c r="I716" s="571"/>
      <c r="J716" s="571"/>
      <c r="K716" s="571"/>
      <c r="L716" s="571"/>
      <c r="M716" s="571"/>
      <c r="N716" s="571"/>
      <c r="O716" s="571"/>
      <c r="P716" s="571"/>
      <c r="Q716" s="571"/>
      <c r="R716" s="571"/>
      <c r="S716" s="571"/>
      <c r="T716" s="571"/>
      <c r="U716" s="571"/>
      <c r="V716" s="571"/>
      <c r="W716" s="571"/>
      <c r="X716" s="571"/>
      <c r="Y716" s="571"/>
      <c r="Z716" s="571"/>
      <c r="AA716" s="571"/>
      <c r="AB716" s="571"/>
      <c r="AC716" s="571"/>
      <c r="AD716" s="572"/>
      <c r="AE716" s="572"/>
      <c r="AF716" s="572"/>
      <c r="AG716" s="572"/>
      <c r="AH716" s="572"/>
      <c r="AI716" s="572"/>
      <c r="AJ716" s="572"/>
      <c r="AK716" s="572"/>
      <c r="AL716" s="572"/>
      <c r="AM716" s="572"/>
      <c r="AN716" s="581"/>
      <c r="AO716" s="181"/>
      <c r="AP716" s="87" t="s">
        <v>859</v>
      </c>
      <c r="AT716" s="559" t="str">
        <f t="shared" ca="1" si="131"/>
        <v>V</v>
      </c>
      <c r="AU716" s="559">
        <f t="shared" si="132"/>
        <v>699</v>
      </c>
      <c r="AV716" s="285" t="str">
        <f t="shared" ca="1" si="129"/>
        <v>V699</v>
      </c>
      <c r="AW716" s="285">
        <f t="shared" si="126"/>
        <v>8</v>
      </c>
      <c r="AX716" s="285" t="str">
        <f t="shared" ca="1" si="127"/>
        <v>8. Ownership - Operating Costs</v>
      </c>
      <c r="AY716" s="293" t="s">
        <v>1626</v>
      </c>
      <c r="AZ716" s="285" t="s">
        <v>1669</v>
      </c>
      <c r="BA716" s="285">
        <f>$V$8</f>
        <v>2041</v>
      </c>
      <c r="BB716" s="285" t="str">
        <f t="shared" ca="1" si="130"/>
        <v>8_V699_Turbine_Generator_OM_service_agreement_2041</v>
      </c>
      <c r="BC716" s="285" t="s">
        <v>574</v>
      </c>
      <c r="BD716" s="285"/>
      <c r="BE716" s="293" t="str">
        <f t="shared" si="128"/>
        <v>&gt;=0</v>
      </c>
      <c r="BF716" s="293" t="s">
        <v>84</v>
      </c>
      <c r="BG716" s="293" t="s">
        <v>84</v>
      </c>
      <c r="BH716" s="293"/>
      <c r="BI716" s="293"/>
      <c r="BJ716" s="293"/>
      <c r="BK716" s="293"/>
    </row>
    <row r="717" spans="1:63" ht="13.5" hidden="1" thickBot="1">
      <c r="A717" s="130"/>
      <c r="B717" s="181"/>
      <c r="C717" s="257"/>
      <c r="D717" s="761"/>
      <c r="E717" s="571"/>
      <c r="F717" s="571"/>
      <c r="G717" s="571"/>
      <c r="H717" s="571"/>
      <c r="I717" s="571"/>
      <c r="J717" s="571"/>
      <c r="K717" s="571"/>
      <c r="L717" s="571"/>
      <c r="M717" s="571"/>
      <c r="N717" s="571"/>
      <c r="O717" s="571"/>
      <c r="P717" s="571"/>
      <c r="Q717" s="571"/>
      <c r="R717" s="571"/>
      <c r="S717" s="571"/>
      <c r="T717" s="571"/>
      <c r="U717" s="571"/>
      <c r="V717" s="571"/>
      <c r="W717" s="571"/>
      <c r="X717" s="571"/>
      <c r="Y717" s="571"/>
      <c r="Z717" s="571"/>
      <c r="AA717" s="571"/>
      <c r="AB717" s="571"/>
      <c r="AC717" s="571"/>
      <c r="AD717" s="572"/>
      <c r="AE717" s="572"/>
      <c r="AF717" s="572"/>
      <c r="AG717" s="572"/>
      <c r="AH717" s="572"/>
      <c r="AI717" s="572"/>
      <c r="AJ717" s="572"/>
      <c r="AK717" s="572"/>
      <c r="AL717" s="572"/>
      <c r="AM717" s="572"/>
      <c r="AN717" s="581"/>
      <c r="AO717" s="181"/>
      <c r="AP717" s="87" t="s">
        <v>859</v>
      </c>
      <c r="AT717" s="559" t="str">
        <f t="shared" ca="1" si="131"/>
        <v>W</v>
      </c>
      <c r="AU717" s="559">
        <f t="shared" si="132"/>
        <v>699</v>
      </c>
      <c r="AV717" s="285" t="str">
        <f t="shared" ca="1" si="129"/>
        <v>W699</v>
      </c>
      <c r="AW717" s="285">
        <f t="shared" si="126"/>
        <v>8</v>
      </c>
      <c r="AX717" s="285" t="str">
        <f t="shared" ca="1" si="127"/>
        <v>8. Ownership - Operating Costs</v>
      </c>
      <c r="AY717" s="293" t="s">
        <v>1626</v>
      </c>
      <c r="AZ717" s="285" t="s">
        <v>1669</v>
      </c>
      <c r="BA717" s="285">
        <f>$W$8</f>
        <v>2042</v>
      </c>
      <c r="BB717" s="285" t="str">
        <f t="shared" ca="1" si="130"/>
        <v>8_W699_Turbine_Generator_OM_service_agreement_2042</v>
      </c>
      <c r="BC717" s="285" t="s">
        <v>574</v>
      </c>
      <c r="BD717" s="285"/>
      <c r="BE717" s="293" t="str">
        <f t="shared" si="128"/>
        <v>&gt;=0</v>
      </c>
      <c r="BF717" s="293" t="s">
        <v>84</v>
      </c>
      <c r="BG717" s="293" t="s">
        <v>84</v>
      </c>
      <c r="BH717" s="293"/>
      <c r="BI717" s="293"/>
      <c r="BJ717" s="293"/>
      <c r="BK717" s="293"/>
    </row>
    <row r="718" spans="1:63" ht="13.5" hidden="1" thickBot="1">
      <c r="A718" s="130"/>
      <c r="B718" s="181"/>
      <c r="C718" s="257"/>
      <c r="D718" s="761"/>
      <c r="E718" s="571"/>
      <c r="F718" s="571"/>
      <c r="G718" s="571"/>
      <c r="H718" s="571"/>
      <c r="I718" s="571"/>
      <c r="J718" s="571"/>
      <c r="K718" s="571"/>
      <c r="L718" s="571"/>
      <c r="M718" s="571"/>
      <c r="N718" s="571"/>
      <c r="O718" s="571"/>
      <c r="P718" s="571"/>
      <c r="Q718" s="571"/>
      <c r="R718" s="571"/>
      <c r="S718" s="571"/>
      <c r="T718" s="571"/>
      <c r="U718" s="571"/>
      <c r="V718" s="571"/>
      <c r="W718" s="571"/>
      <c r="X718" s="571"/>
      <c r="Y718" s="571"/>
      <c r="Z718" s="571"/>
      <c r="AA718" s="571"/>
      <c r="AB718" s="571"/>
      <c r="AC718" s="571"/>
      <c r="AD718" s="572"/>
      <c r="AE718" s="572"/>
      <c r="AF718" s="572"/>
      <c r="AG718" s="572"/>
      <c r="AH718" s="572"/>
      <c r="AI718" s="572"/>
      <c r="AJ718" s="572"/>
      <c r="AK718" s="572"/>
      <c r="AL718" s="572"/>
      <c r="AM718" s="572"/>
      <c r="AN718" s="581"/>
      <c r="AO718" s="181"/>
      <c r="AP718" s="87" t="s">
        <v>859</v>
      </c>
      <c r="AT718" s="559" t="str">
        <f t="shared" ca="1" si="131"/>
        <v>X</v>
      </c>
      <c r="AU718" s="559">
        <f t="shared" si="132"/>
        <v>699</v>
      </c>
      <c r="AV718" s="285" t="str">
        <f t="shared" ca="1" si="129"/>
        <v>X699</v>
      </c>
      <c r="AW718" s="285">
        <f t="shared" si="126"/>
        <v>8</v>
      </c>
      <c r="AX718" s="285" t="str">
        <f t="shared" ca="1" si="127"/>
        <v>8. Ownership - Operating Costs</v>
      </c>
      <c r="AY718" s="293" t="s">
        <v>1626</v>
      </c>
      <c r="AZ718" s="285" t="s">
        <v>1669</v>
      </c>
      <c r="BA718" s="285">
        <f>$X$8</f>
        <v>2043</v>
      </c>
      <c r="BB718" s="285" t="str">
        <f t="shared" ca="1" si="130"/>
        <v>8_X699_Turbine_Generator_OM_service_agreement_2043</v>
      </c>
      <c r="BC718" s="285" t="s">
        <v>574</v>
      </c>
      <c r="BD718" s="285"/>
      <c r="BE718" s="293" t="str">
        <f t="shared" si="128"/>
        <v>&gt;=0</v>
      </c>
      <c r="BF718" s="293" t="s">
        <v>84</v>
      </c>
      <c r="BG718" s="293" t="s">
        <v>84</v>
      </c>
      <c r="BH718" s="293"/>
      <c r="BI718" s="293"/>
      <c r="BJ718" s="293"/>
      <c r="BK718" s="293"/>
    </row>
    <row r="719" spans="1:63" ht="13.5" hidden="1" thickBot="1">
      <c r="A719" s="130"/>
      <c r="B719" s="181"/>
      <c r="C719" s="257"/>
      <c r="D719" s="761"/>
      <c r="E719" s="571"/>
      <c r="F719" s="571"/>
      <c r="G719" s="571"/>
      <c r="H719" s="571"/>
      <c r="I719" s="571"/>
      <c r="J719" s="571"/>
      <c r="K719" s="571"/>
      <c r="L719" s="571"/>
      <c r="M719" s="571"/>
      <c r="N719" s="571"/>
      <c r="O719" s="571"/>
      <c r="P719" s="571"/>
      <c r="Q719" s="571"/>
      <c r="R719" s="571"/>
      <c r="S719" s="571"/>
      <c r="T719" s="571"/>
      <c r="U719" s="571"/>
      <c r="V719" s="571"/>
      <c r="W719" s="571"/>
      <c r="X719" s="571"/>
      <c r="Y719" s="571"/>
      <c r="Z719" s="571"/>
      <c r="AA719" s="571"/>
      <c r="AB719" s="571"/>
      <c r="AC719" s="571"/>
      <c r="AD719" s="572"/>
      <c r="AE719" s="572"/>
      <c r="AF719" s="572"/>
      <c r="AG719" s="572"/>
      <c r="AH719" s="572"/>
      <c r="AI719" s="572"/>
      <c r="AJ719" s="572"/>
      <c r="AK719" s="572"/>
      <c r="AL719" s="572"/>
      <c r="AM719" s="572"/>
      <c r="AN719" s="581"/>
      <c r="AO719" s="181"/>
      <c r="AP719" s="87" t="s">
        <v>859</v>
      </c>
      <c r="AT719" s="559" t="str">
        <f t="shared" ca="1" si="131"/>
        <v>Y</v>
      </c>
      <c r="AU719" s="559">
        <f t="shared" si="132"/>
        <v>699</v>
      </c>
      <c r="AV719" s="285" t="str">
        <f t="shared" ca="1" si="129"/>
        <v>Y699</v>
      </c>
      <c r="AW719" s="285">
        <f t="shared" si="126"/>
        <v>8</v>
      </c>
      <c r="AX719" s="285" t="str">
        <f t="shared" ca="1" si="127"/>
        <v>8. Ownership - Operating Costs</v>
      </c>
      <c r="AY719" s="293" t="s">
        <v>1626</v>
      </c>
      <c r="AZ719" s="285" t="s">
        <v>1669</v>
      </c>
      <c r="BA719" s="285">
        <f>$Y$8</f>
        <v>2044</v>
      </c>
      <c r="BB719" s="285" t="str">
        <f t="shared" ca="1" si="130"/>
        <v>8_Y699_Turbine_Generator_OM_service_agreement_2044</v>
      </c>
      <c r="BC719" s="285" t="s">
        <v>574</v>
      </c>
      <c r="BD719" s="285"/>
      <c r="BE719" s="293" t="str">
        <f t="shared" si="128"/>
        <v>&gt;=0</v>
      </c>
      <c r="BF719" s="293" t="s">
        <v>84</v>
      </c>
      <c r="BG719" s="293" t="s">
        <v>84</v>
      </c>
      <c r="BH719" s="293"/>
      <c r="BI719" s="293"/>
      <c r="BJ719" s="293"/>
      <c r="BK719" s="293"/>
    </row>
    <row r="720" spans="1:63" ht="13.5" hidden="1" thickBot="1">
      <c r="A720" s="130"/>
      <c r="B720" s="181"/>
      <c r="C720" s="257"/>
      <c r="D720" s="761"/>
      <c r="E720" s="571"/>
      <c r="F720" s="571"/>
      <c r="G720" s="571"/>
      <c r="H720" s="571"/>
      <c r="I720" s="571"/>
      <c r="J720" s="571"/>
      <c r="K720" s="571"/>
      <c r="L720" s="571"/>
      <c r="M720" s="571"/>
      <c r="N720" s="571"/>
      <c r="O720" s="571"/>
      <c r="P720" s="571"/>
      <c r="Q720" s="571"/>
      <c r="R720" s="571"/>
      <c r="S720" s="571"/>
      <c r="T720" s="571"/>
      <c r="U720" s="571"/>
      <c r="V720" s="571"/>
      <c r="W720" s="571"/>
      <c r="X720" s="571"/>
      <c r="Y720" s="571"/>
      <c r="Z720" s="571"/>
      <c r="AA720" s="571"/>
      <c r="AB720" s="571"/>
      <c r="AC720" s="571"/>
      <c r="AD720" s="572"/>
      <c r="AE720" s="572"/>
      <c r="AF720" s="572"/>
      <c r="AG720" s="572"/>
      <c r="AH720" s="572"/>
      <c r="AI720" s="572"/>
      <c r="AJ720" s="572"/>
      <c r="AK720" s="572"/>
      <c r="AL720" s="572"/>
      <c r="AM720" s="572"/>
      <c r="AN720" s="581"/>
      <c r="AO720" s="181"/>
      <c r="AP720" s="87" t="s">
        <v>859</v>
      </c>
      <c r="AT720" s="559" t="str">
        <f t="shared" ca="1" si="131"/>
        <v>Z</v>
      </c>
      <c r="AU720" s="559">
        <f t="shared" si="132"/>
        <v>699</v>
      </c>
      <c r="AV720" s="285" t="str">
        <f t="shared" ca="1" si="129"/>
        <v>Z699</v>
      </c>
      <c r="AW720" s="285">
        <f t="shared" si="126"/>
        <v>8</v>
      </c>
      <c r="AX720" s="285" t="str">
        <f t="shared" ca="1" si="127"/>
        <v>8. Ownership - Operating Costs</v>
      </c>
      <c r="AY720" s="293" t="s">
        <v>1626</v>
      </c>
      <c r="AZ720" s="285" t="s">
        <v>1669</v>
      </c>
      <c r="BA720" s="285">
        <f>$Z$8</f>
        <v>2045</v>
      </c>
      <c r="BB720" s="285" t="str">
        <f t="shared" ca="1" si="130"/>
        <v>8_Z699_Turbine_Generator_OM_service_agreement_2045</v>
      </c>
      <c r="BC720" s="285" t="s">
        <v>574</v>
      </c>
      <c r="BD720" s="285"/>
      <c r="BE720" s="293" t="str">
        <f t="shared" si="128"/>
        <v>&gt;=0</v>
      </c>
      <c r="BF720" s="293" t="s">
        <v>84</v>
      </c>
      <c r="BG720" s="293" t="s">
        <v>84</v>
      </c>
      <c r="BH720" s="293"/>
      <c r="BI720" s="293"/>
      <c r="BJ720" s="293"/>
      <c r="BK720" s="293"/>
    </row>
    <row r="721" spans="1:63" ht="13.5" hidden="1" thickBot="1">
      <c r="A721" s="130"/>
      <c r="B721" s="181"/>
      <c r="C721" s="257"/>
      <c r="D721" s="761"/>
      <c r="E721" s="571"/>
      <c r="F721" s="571"/>
      <c r="G721" s="571"/>
      <c r="H721" s="571"/>
      <c r="I721" s="571"/>
      <c r="J721" s="571"/>
      <c r="K721" s="571"/>
      <c r="L721" s="571"/>
      <c r="M721" s="571"/>
      <c r="N721" s="571"/>
      <c r="O721" s="571"/>
      <c r="P721" s="571"/>
      <c r="Q721" s="571"/>
      <c r="R721" s="571"/>
      <c r="S721" s="571"/>
      <c r="T721" s="571"/>
      <c r="U721" s="571"/>
      <c r="V721" s="571"/>
      <c r="W721" s="571"/>
      <c r="X721" s="571"/>
      <c r="Y721" s="571"/>
      <c r="Z721" s="571"/>
      <c r="AA721" s="571"/>
      <c r="AB721" s="571"/>
      <c r="AC721" s="571"/>
      <c r="AD721" s="572"/>
      <c r="AE721" s="572"/>
      <c r="AF721" s="572"/>
      <c r="AG721" s="572"/>
      <c r="AH721" s="572"/>
      <c r="AI721" s="572"/>
      <c r="AJ721" s="572"/>
      <c r="AK721" s="572"/>
      <c r="AL721" s="572"/>
      <c r="AM721" s="572"/>
      <c r="AN721" s="581"/>
      <c r="AO721" s="181"/>
      <c r="AP721" s="87" t="s">
        <v>859</v>
      </c>
      <c r="AT721" s="559" t="str">
        <f t="shared" ca="1" si="131"/>
        <v>AA</v>
      </c>
      <c r="AU721" s="559">
        <f t="shared" si="132"/>
        <v>699</v>
      </c>
      <c r="AV721" s="285" t="str">
        <f t="shared" ca="1" si="129"/>
        <v>AA699</v>
      </c>
      <c r="AW721" s="285">
        <f t="shared" si="126"/>
        <v>8</v>
      </c>
      <c r="AX721" s="285" t="str">
        <f t="shared" ca="1" si="127"/>
        <v>8. Ownership - Operating Costs</v>
      </c>
      <c r="AY721" s="293" t="s">
        <v>1626</v>
      </c>
      <c r="AZ721" s="285" t="s">
        <v>1669</v>
      </c>
      <c r="BA721" s="285">
        <f>$AA$8</f>
        <v>2046</v>
      </c>
      <c r="BB721" s="285" t="str">
        <f t="shared" ca="1" si="130"/>
        <v>8_AA699_Turbine_Generator_OM_service_agreement_2046</v>
      </c>
      <c r="BC721" s="285" t="s">
        <v>574</v>
      </c>
      <c r="BD721" s="285"/>
      <c r="BE721" s="293" t="str">
        <f t="shared" si="128"/>
        <v>&gt;=0</v>
      </c>
      <c r="BF721" s="293" t="s">
        <v>84</v>
      </c>
      <c r="BG721" s="293" t="s">
        <v>84</v>
      </c>
      <c r="BH721" s="293"/>
      <c r="BI721" s="293"/>
      <c r="BJ721" s="293"/>
      <c r="BK721" s="293"/>
    </row>
    <row r="722" spans="1:63" ht="13.5" hidden="1" thickBot="1">
      <c r="A722" s="130"/>
      <c r="B722" s="181"/>
      <c r="C722" s="257"/>
      <c r="D722" s="761"/>
      <c r="E722" s="571"/>
      <c r="F722" s="571"/>
      <c r="G722" s="571"/>
      <c r="H722" s="571"/>
      <c r="I722" s="571"/>
      <c r="J722" s="571"/>
      <c r="K722" s="571"/>
      <c r="L722" s="571"/>
      <c r="M722" s="571"/>
      <c r="N722" s="571"/>
      <c r="O722" s="571"/>
      <c r="P722" s="571"/>
      <c r="Q722" s="571"/>
      <c r="R722" s="571"/>
      <c r="S722" s="571"/>
      <c r="T722" s="571"/>
      <c r="U722" s="571"/>
      <c r="V722" s="571"/>
      <c r="W722" s="571"/>
      <c r="X722" s="571"/>
      <c r="Y722" s="571"/>
      <c r="Z722" s="571"/>
      <c r="AA722" s="571"/>
      <c r="AB722" s="571"/>
      <c r="AC722" s="571"/>
      <c r="AD722" s="572"/>
      <c r="AE722" s="572"/>
      <c r="AF722" s="572"/>
      <c r="AG722" s="572"/>
      <c r="AH722" s="572"/>
      <c r="AI722" s="572"/>
      <c r="AJ722" s="572"/>
      <c r="AK722" s="572"/>
      <c r="AL722" s="572"/>
      <c r="AM722" s="572"/>
      <c r="AN722" s="581"/>
      <c r="AO722" s="181"/>
      <c r="AP722" s="87" t="s">
        <v>859</v>
      </c>
      <c r="AT722" s="559" t="str">
        <f t="shared" ca="1" si="131"/>
        <v>AB</v>
      </c>
      <c r="AU722" s="559">
        <f t="shared" si="132"/>
        <v>699</v>
      </c>
      <c r="AV722" s="285" t="str">
        <f t="shared" ca="1" si="129"/>
        <v>AB699</v>
      </c>
      <c r="AW722" s="285">
        <f t="shared" si="126"/>
        <v>8</v>
      </c>
      <c r="AX722" s="285" t="str">
        <f t="shared" ca="1" si="127"/>
        <v>8. Ownership - Operating Costs</v>
      </c>
      <c r="AY722" s="293" t="s">
        <v>1626</v>
      </c>
      <c r="AZ722" s="285" t="s">
        <v>1669</v>
      </c>
      <c r="BA722" s="285">
        <f>$AB$8</f>
        <v>2047</v>
      </c>
      <c r="BB722" s="285" t="str">
        <f t="shared" ca="1" si="130"/>
        <v>8_AB699_Turbine_Generator_OM_service_agreement_2047</v>
      </c>
      <c r="BC722" s="285" t="s">
        <v>574</v>
      </c>
      <c r="BD722" s="285"/>
      <c r="BE722" s="293" t="str">
        <f t="shared" si="128"/>
        <v>&gt;=0</v>
      </c>
      <c r="BF722" s="293" t="s">
        <v>84</v>
      </c>
      <c r="BG722" s="293" t="s">
        <v>84</v>
      </c>
      <c r="BH722" s="293"/>
      <c r="BI722" s="293"/>
      <c r="BJ722" s="293"/>
      <c r="BK722" s="293"/>
    </row>
    <row r="723" spans="1:63" ht="13.5" hidden="1" thickBot="1">
      <c r="A723" s="130"/>
      <c r="B723" s="181"/>
      <c r="C723" s="257"/>
      <c r="D723" s="761"/>
      <c r="E723" s="571"/>
      <c r="F723" s="571"/>
      <c r="G723" s="571"/>
      <c r="H723" s="571"/>
      <c r="I723" s="571"/>
      <c r="J723" s="571"/>
      <c r="K723" s="571"/>
      <c r="L723" s="571"/>
      <c r="M723" s="571"/>
      <c r="N723" s="571"/>
      <c r="O723" s="571"/>
      <c r="P723" s="571"/>
      <c r="Q723" s="571"/>
      <c r="R723" s="571"/>
      <c r="S723" s="571"/>
      <c r="T723" s="571"/>
      <c r="U723" s="571"/>
      <c r="V723" s="571"/>
      <c r="W723" s="571"/>
      <c r="X723" s="571"/>
      <c r="Y723" s="571"/>
      <c r="Z723" s="571"/>
      <c r="AA723" s="571"/>
      <c r="AB723" s="571"/>
      <c r="AC723" s="571"/>
      <c r="AD723" s="572"/>
      <c r="AE723" s="572"/>
      <c r="AF723" s="572"/>
      <c r="AG723" s="572"/>
      <c r="AH723" s="572"/>
      <c r="AI723" s="572"/>
      <c r="AJ723" s="572"/>
      <c r="AK723" s="572"/>
      <c r="AL723" s="572"/>
      <c r="AM723" s="572"/>
      <c r="AN723" s="581"/>
      <c r="AO723" s="181"/>
      <c r="AP723" s="87" t="s">
        <v>859</v>
      </c>
      <c r="AT723" s="559" t="str">
        <f t="shared" ca="1" si="131"/>
        <v>AC</v>
      </c>
      <c r="AU723" s="559">
        <f t="shared" si="132"/>
        <v>699</v>
      </c>
      <c r="AV723" s="285" t="str">
        <f t="shared" ca="1" si="129"/>
        <v>AC699</v>
      </c>
      <c r="AW723" s="285">
        <f t="shared" si="126"/>
        <v>8</v>
      </c>
      <c r="AX723" s="285" t="str">
        <f t="shared" ca="1" si="127"/>
        <v>8. Ownership - Operating Costs</v>
      </c>
      <c r="AY723" s="293" t="s">
        <v>1626</v>
      </c>
      <c r="AZ723" s="285" t="s">
        <v>1669</v>
      </c>
      <c r="BA723" s="285">
        <f>$AC$8</f>
        <v>2048</v>
      </c>
      <c r="BB723" s="285" t="str">
        <f t="shared" ca="1" si="130"/>
        <v>8_AC699_Turbine_Generator_OM_service_agreement_2048</v>
      </c>
      <c r="BC723" s="285" t="s">
        <v>574</v>
      </c>
      <c r="BD723" s="285"/>
      <c r="BE723" s="293" t="str">
        <f t="shared" si="128"/>
        <v>&gt;=0</v>
      </c>
      <c r="BF723" s="293" t="s">
        <v>84</v>
      </c>
      <c r="BG723" s="293" t="s">
        <v>84</v>
      </c>
      <c r="BH723" s="293"/>
      <c r="BI723" s="293"/>
      <c r="BJ723" s="293"/>
      <c r="BK723" s="293"/>
    </row>
    <row r="724" spans="1:63" ht="13.5" hidden="1" thickBot="1">
      <c r="A724" s="130"/>
      <c r="B724" s="181"/>
      <c r="C724" s="257"/>
      <c r="D724" s="76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2"/>
      <c r="AE724" s="572"/>
      <c r="AF724" s="572"/>
      <c r="AG724" s="572"/>
      <c r="AH724" s="572"/>
      <c r="AI724" s="572"/>
      <c r="AJ724" s="572"/>
      <c r="AK724" s="572"/>
      <c r="AL724" s="572"/>
      <c r="AM724" s="572"/>
      <c r="AN724" s="581"/>
      <c r="AO724" s="181"/>
      <c r="AP724" s="87" t="s">
        <v>859</v>
      </c>
      <c r="AT724" s="559" t="str">
        <f t="shared" ca="1" si="131"/>
        <v>AD</v>
      </c>
      <c r="AU724" s="559">
        <f t="shared" si="132"/>
        <v>699</v>
      </c>
      <c r="AV724" s="285" t="str">
        <f t="shared" ca="1" si="129"/>
        <v>AD699</v>
      </c>
      <c r="AW724" s="285">
        <f t="shared" si="126"/>
        <v>8</v>
      </c>
      <c r="AX724" s="285" t="str">
        <f t="shared" ca="1" si="127"/>
        <v>8. Ownership - Operating Costs</v>
      </c>
      <c r="AY724" s="293" t="s">
        <v>1626</v>
      </c>
      <c r="AZ724" s="285" t="s">
        <v>1669</v>
      </c>
      <c r="BA724" s="285">
        <f>$AD$8</f>
        <v>2049</v>
      </c>
      <c r="BB724" s="285" t="str">
        <f t="shared" ca="1" si="130"/>
        <v>8_AD699_Turbine_Generator_OM_service_agreement_2049</v>
      </c>
      <c r="BC724" s="285" t="s">
        <v>574</v>
      </c>
      <c r="BD724" s="285"/>
      <c r="BE724" s="293" t="str">
        <f t="shared" si="128"/>
        <v>&gt;=0</v>
      </c>
      <c r="BF724" s="293" t="s">
        <v>84</v>
      </c>
      <c r="BG724" s="293" t="s">
        <v>84</v>
      </c>
      <c r="BH724" s="293"/>
      <c r="BI724" s="293"/>
      <c r="BJ724" s="293"/>
      <c r="BK724" s="293"/>
    </row>
    <row r="725" spans="1:63" ht="13.5" hidden="1" thickBot="1">
      <c r="A725" s="130"/>
      <c r="B725" s="181"/>
      <c r="C725" s="257"/>
      <c r="D725" s="761"/>
      <c r="E725" s="571"/>
      <c r="F725" s="571"/>
      <c r="G725" s="571"/>
      <c r="H725" s="571"/>
      <c r="I725" s="571"/>
      <c r="J725" s="571"/>
      <c r="K725" s="571"/>
      <c r="L725" s="571"/>
      <c r="M725" s="571"/>
      <c r="N725" s="571"/>
      <c r="O725" s="571"/>
      <c r="P725" s="571"/>
      <c r="Q725" s="571"/>
      <c r="R725" s="571"/>
      <c r="S725" s="571"/>
      <c r="T725" s="571"/>
      <c r="U725" s="571"/>
      <c r="V725" s="571"/>
      <c r="W725" s="571"/>
      <c r="X725" s="571"/>
      <c r="Y725" s="571"/>
      <c r="Z725" s="571"/>
      <c r="AA725" s="571"/>
      <c r="AB725" s="571"/>
      <c r="AC725" s="571"/>
      <c r="AD725" s="572"/>
      <c r="AE725" s="572"/>
      <c r="AF725" s="572"/>
      <c r="AG725" s="572"/>
      <c r="AH725" s="572"/>
      <c r="AI725" s="572"/>
      <c r="AJ725" s="572"/>
      <c r="AK725" s="572"/>
      <c r="AL725" s="572"/>
      <c r="AM725" s="572"/>
      <c r="AN725" s="581"/>
      <c r="AO725" s="181"/>
      <c r="AP725" s="87" t="s">
        <v>859</v>
      </c>
      <c r="AT725" s="559" t="str">
        <f t="shared" ca="1" si="131"/>
        <v>AE</v>
      </c>
      <c r="AU725" s="559">
        <f t="shared" si="132"/>
        <v>699</v>
      </c>
      <c r="AV725" s="285" t="str">
        <f t="shared" ca="1" si="129"/>
        <v>AE699</v>
      </c>
      <c r="AW725" s="285">
        <f t="shared" si="126"/>
        <v>8</v>
      </c>
      <c r="AX725" s="285" t="str">
        <f t="shared" ca="1" si="127"/>
        <v>8. Ownership - Operating Costs</v>
      </c>
      <c r="AY725" s="293" t="s">
        <v>1626</v>
      </c>
      <c r="AZ725" s="285" t="s">
        <v>1669</v>
      </c>
      <c r="BA725" s="285">
        <f>$AE$8</f>
        <v>2050</v>
      </c>
      <c r="BB725" s="285" t="str">
        <f t="shared" ca="1" si="130"/>
        <v>8_AE699_Turbine_Generator_OM_service_agreement_2050</v>
      </c>
      <c r="BC725" s="285" t="s">
        <v>574</v>
      </c>
      <c r="BD725" s="285"/>
      <c r="BE725" s="293" t="str">
        <f t="shared" si="128"/>
        <v>&gt;=0</v>
      </c>
      <c r="BF725" s="293" t="s">
        <v>84</v>
      </c>
      <c r="BG725" s="293" t="s">
        <v>84</v>
      </c>
      <c r="BH725" s="293"/>
      <c r="BI725" s="293"/>
      <c r="BJ725" s="293"/>
      <c r="BK725" s="293"/>
    </row>
    <row r="726" spans="1:63" ht="13.5" hidden="1" thickBot="1">
      <c r="A726" s="130"/>
      <c r="B726" s="181"/>
      <c r="C726" s="257"/>
      <c r="D726" s="761"/>
      <c r="E726" s="571"/>
      <c r="F726" s="571"/>
      <c r="G726" s="571"/>
      <c r="H726" s="571"/>
      <c r="I726" s="571"/>
      <c r="J726" s="571"/>
      <c r="K726" s="571"/>
      <c r="L726" s="571"/>
      <c r="M726" s="571"/>
      <c r="N726" s="571"/>
      <c r="O726" s="571"/>
      <c r="P726" s="571"/>
      <c r="Q726" s="571"/>
      <c r="R726" s="571"/>
      <c r="S726" s="571"/>
      <c r="T726" s="571"/>
      <c r="U726" s="571"/>
      <c r="V726" s="571"/>
      <c r="W726" s="571"/>
      <c r="X726" s="571"/>
      <c r="Y726" s="571"/>
      <c r="Z726" s="571"/>
      <c r="AA726" s="571"/>
      <c r="AB726" s="571"/>
      <c r="AC726" s="571"/>
      <c r="AD726" s="572"/>
      <c r="AE726" s="572"/>
      <c r="AF726" s="572"/>
      <c r="AG726" s="572"/>
      <c r="AH726" s="572"/>
      <c r="AI726" s="572"/>
      <c r="AJ726" s="572"/>
      <c r="AK726" s="572"/>
      <c r="AL726" s="572"/>
      <c r="AM726" s="572"/>
      <c r="AN726" s="581"/>
      <c r="AO726" s="181"/>
      <c r="AP726" s="87" t="s">
        <v>859</v>
      </c>
      <c r="AT726" s="559" t="str">
        <f t="shared" ca="1" si="131"/>
        <v>AF</v>
      </c>
      <c r="AU726" s="559">
        <f t="shared" si="132"/>
        <v>699</v>
      </c>
      <c r="AV726" s="285" t="str">
        <f t="shared" ca="1" si="129"/>
        <v>AF699</v>
      </c>
      <c r="AW726" s="285">
        <f t="shared" si="126"/>
        <v>8</v>
      </c>
      <c r="AX726" s="285" t="str">
        <f t="shared" ca="1" si="127"/>
        <v>8. Ownership - Operating Costs</v>
      </c>
      <c r="AY726" s="293" t="s">
        <v>1626</v>
      </c>
      <c r="AZ726" s="285" t="s">
        <v>1669</v>
      </c>
      <c r="BA726" s="285">
        <f>$AF$8</f>
        <v>2051</v>
      </c>
      <c r="BB726" s="285" t="str">
        <f t="shared" ca="1" si="130"/>
        <v>8_AF699_Turbine_Generator_OM_service_agreement_2051</v>
      </c>
      <c r="BC726" s="285" t="s">
        <v>574</v>
      </c>
      <c r="BD726" s="285"/>
      <c r="BE726" s="293" t="str">
        <f t="shared" si="128"/>
        <v>&gt;=0</v>
      </c>
      <c r="BF726" s="293" t="s">
        <v>84</v>
      </c>
      <c r="BG726" s="293" t="s">
        <v>84</v>
      </c>
      <c r="BH726" s="293"/>
      <c r="BI726" s="293"/>
      <c r="BJ726" s="293"/>
      <c r="BK726" s="293"/>
    </row>
    <row r="727" spans="1:63" ht="13.5" hidden="1" thickBot="1">
      <c r="A727" s="130"/>
      <c r="B727" s="181"/>
      <c r="C727" s="257"/>
      <c r="D727" s="761"/>
      <c r="E727" s="571"/>
      <c r="F727" s="571"/>
      <c r="G727" s="571"/>
      <c r="H727" s="571"/>
      <c r="I727" s="571"/>
      <c r="J727" s="571"/>
      <c r="K727" s="571"/>
      <c r="L727" s="571"/>
      <c r="M727" s="571"/>
      <c r="N727" s="571"/>
      <c r="O727" s="571"/>
      <c r="P727" s="571"/>
      <c r="Q727" s="571"/>
      <c r="R727" s="571"/>
      <c r="S727" s="571"/>
      <c r="T727" s="571"/>
      <c r="U727" s="571"/>
      <c r="V727" s="571"/>
      <c r="W727" s="571"/>
      <c r="X727" s="571"/>
      <c r="Y727" s="571"/>
      <c r="Z727" s="571"/>
      <c r="AA727" s="571"/>
      <c r="AB727" s="571"/>
      <c r="AC727" s="571"/>
      <c r="AD727" s="572"/>
      <c r="AE727" s="572"/>
      <c r="AF727" s="572"/>
      <c r="AG727" s="572"/>
      <c r="AH727" s="572"/>
      <c r="AI727" s="572"/>
      <c r="AJ727" s="572"/>
      <c r="AK727" s="572"/>
      <c r="AL727" s="572"/>
      <c r="AM727" s="572"/>
      <c r="AN727" s="581"/>
      <c r="AO727" s="181"/>
      <c r="AP727" s="87" t="s">
        <v>859</v>
      </c>
      <c r="AT727" s="559" t="str">
        <f t="shared" ca="1" si="131"/>
        <v>AG</v>
      </c>
      <c r="AU727" s="559">
        <f t="shared" si="132"/>
        <v>699</v>
      </c>
      <c r="AV727" s="285" t="str">
        <f t="shared" ca="1" si="129"/>
        <v>AG699</v>
      </c>
      <c r="AW727" s="285">
        <f t="shared" si="126"/>
        <v>8</v>
      </c>
      <c r="AX727" s="285" t="str">
        <f t="shared" ca="1" si="127"/>
        <v>8. Ownership - Operating Costs</v>
      </c>
      <c r="AY727" s="293" t="s">
        <v>1626</v>
      </c>
      <c r="AZ727" s="285" t="s">
        <v>1669</v>
      </c>
      <c r="BA727" s="285">
        <f>$AG$8</f>
        <v>2052</v>
      </c>
      <c r="BB727" s="285" t="str">
        <f t="shared" ca="1" si="130"/>
        <v>8_AG699_Turbine_Generator_OM_service_agreement_2052</v>
      </c>
      <c r="BC727" s="285" t="s">
        <v>574</v>
      </c>
      <c r="BD727" s="285"/>
      <c r="BE727" s="293" t="str">
        <f t="shared" si="128"/>
        <v>&gt;=0</v>
      </c>
      <c r="BF727" s="293" t="s">
        <v>84</v>
      </c>
      <c r="BG727" s="293" t="s">
        <v>84</v>
      </c>
      <c r="BH727" s="293"/>
      <c r="BI727" s="293"/>
      <c r="BJ727" s="293"/>
      <c r="BK727" s="293"/>
    </row>
    <row r="728" spans="1:63" ht="13.5" hidden="1" thickBot="1">
      <c r="A728" s="130"/>
      <c r="B728" s="181"/>
      <c r="C728" s="257"/>
      <c r="D728" s="761"/>
      <c r="E728" s="571"/>
      <c r="F728" s="571"/>
      <c r="G728" s="571"/>
      <c r="H728" s="571"/>
      <c r="I728" s="571"/>
      <c r="J728" s="571"/>
      <c r="K728" s="571"/>
      <c r="L728" s="571"/>
      <c r="M728" s="571"/>
      <c r="N728" s="571"/>
      <c r="O728" s="571"/>
      <c r="P728" s="571"/>
      <c r="Q728" s="571"/>
      <c r="R728" s="571"/>
      <c r="S728" s="571"/>
      <c r="T728" s="571"/>
      <c r="U728" s="571"/>
      <c r="V728" s="571"/>
      <c r="W728" s="571"/>
      <c r="X728" s="571"/>
      <c r="Y728" s="571"/>
      <c r="Z728" s="571"/>
      <c r="AA728" s="571"/>
      <c r="AB728" s="571"/>
      <c r="AC728" s="571"/>
      <c r="AD728" s="572"/>
      <c r="AE728" s="572"/>
      <c r="AF728" s="572"/>
      <c r="AG728" s="572"/>
      <c r="AH728" s="572"/>
      <c r="AI728" s="572"/>
      <c r="AJ728" s="572"/>
      <c r="AK728" s="572"/>
      <c r="AL728" s="572"/>
      <c r="AM728" s="572"/>
      <c r="AN728" s="581"/>
      <c r="AO728" s="181"/>
      <c r="AP728" s="87" t="s">
        <v>859</v>
      </c>
      <c r="AT728" s="559" t="str">
        <f t="shared" ca="1" si="131"/>
        <v>AH</v>
      </c>
      <c r="AU728" s="559">
        <f t="shared" si="132"/>
        <v>699</v>
      </c>
      <c r="AV728" s="285" t="str">
        <f t="shared" ca="1" si="129"/>
        <v>AH699</v>
      </c>
      <c r="AW728" s="285">
        <f t="shared" si="126"/>
        <v>8</v>
      </c>
      <c r="AX728" s="285" t="str">
        <f t="shared" ca="1" si="127"/>
        <v>8. Ownership - Operating Costs</v>
      </c>
      <c r="AY728" s="293" t="s">
        <v>1626</v>
      </c>
      <c r="AZ728" s="285" t="s">
        <v>1669</v>
      </c>
      <c r="BA728" s="285">
        <f>$AH$8</f>
        <v>2053</v>
      </c>
      <c r="BB728" s="285" t="str">
        <f t="shared" ca="1" si="130"/>
        <v>8_AH699_Turbine_Generator_OM_service_agreement_2053</v>
      </c>
      <c r="BC728" s="285" t="s">
        <v>574</v>
      </c>
      <c r="BD728" s="285"/>
      <c r="BE728" s="293" t="str">
        <f t="shared" si="128"/>
        <v>&gt;=0</v>
      </c>
      <c r="BF728" s="293" t="s">
        <v>84</v>
      </c>
      <c r="BG728" s="293" t="s">
        <v>84</v>
      </c>
      <c r="BH728" s="293"/>
      <c r="BI728" s="293"/>
      <c r="BJ728" s="293"/>
      <c r="BK728" s="293"/>
    </row>
    <row r="729" spans="1:63" ht="13.5" hidden="1" thickBot="1">
      <c r="A729" s="130"/>
      <c r="B729" s="181"/>
      <c r="C729" s="257"/>
      <c r="D729" s="761"/>
      <c r="E729" s="571"/>
      <c r="F729" s="571"/>
      <c r="G729" s="571"/>
      <c r="H729" s="571"/>
      <c r="I729" s="571"/>
      <c r="J729" s="571"/>
      <c r="K729" s="571"/>
      <c r="L729" s="571"/>
      <c r="M729" s="571"/>
      <c r="N729" s="571"/>
      <c r="O729" s="571"/>
      <c r="P729" s="571"/>
      <c r="Q729" s="571"/>
      <c r="R729" s="571"/>
      <c r="S729" s="571"/>
      <c r="T729" s="571"/>
      <c r="U729" s="571"/>
      <c r="V729" s="571"/>
      <c r="W729" s="571"/>
      <c r="X729" s="571"/>
      <c r="Y729" s="571"/>
      <c r="Z729" s="571"/>
      <c r="AA729" s="571"/>
      <c r="AB729" s="571"/>
      <c r="AC729" s="571"/>
      <c r="AD729" s="572"/>
      <c r="AE729" s="572"/>
      <c r="AF729" s="572"/>
      <c r="AG729" s="572"/>
      <c r="AH729" s="572"/>
      <c r="AI729" s="572"/>
      <c r="AJ729" s="572"/>
      <c r="AK729" s="572"/>
      <c r="AL729" s="572"/>
      <c r="AM729" s="572"/>
      <c r="AN729" s="581"/>
      <c r="AO729" s="181"/>
      <c r="AP729" s="87" t="s">
        <v>859</v>
      </c>
      <c r="AT729" s="559" t="str">
        <f t="shared" ca="1" si="131"/>
        <v>AI</v>
      </c>
      <c r="AU729" s="559">
        <f t="shared" si="132"/>
        <v>699</v>
      </c>
      <c r="AV729" s="285" t="str">
        <f t="shared" ca="1" si="129"/>
        <v>AI699</v>
      </c>
      <c r="AW729" s="285">
        <f t="shared" si="126"/>
        <v>8</v>
      </c>
      <c r="AX729" s="285" t="str">
        <f t="shared" ca="1" si="127"/>
        <v>8. Ownership - Operating Costs</v>
      </c>
      <c r="AY729" s="293" t="s">
        <v>1626</v>
      </c>
      <c r="AZ729" s="285" t="s">
        <v>1669</v>
      </c>
      <c r="BA729" s="285">
        <f>$AI$8</f>
        <v>2054</v>
      </c>
      <c r="BB729" s="285" t="str">
        <f t="shared" ca="1" si="130"/>
        <v>8_AI699_Turbine_Generator_OM_service_agreement_2054</v>
      </c>
      <c r="BC729" s="285" t="s">
        <v>574</v>
      </c>
      <c r="BD729" s="285"/>
      <c r="BE729" s="293" t="str">
        <f t="shared" si="128"/>
        <v>&gt;=0</v>
      </c>
      <c r="BF729" s="293" t="s">
        <v>84</v>
      </c>
      <c r="BG729" s="293" t="s">
        <v>84</v>
      </c>
      <c r="BH729" s="293"/>
      <c r="BI729" s="293"/>
      <c r="BJ729" s="293"/>
      <c r="BK729" s="293"/>
    </row>
    <row r="730" spans="1:63" ht="13.5" hidden="1" thickBot="1">
      <c r="A730" s="130"/>
      <c r="B730" s="181"/>
      <c r="C730" s="257"/>
      <c r="D730" s="761"/>
      <c r="E730" s="571"/>
      <c r="F730" s="571"/>
      <c r="G730" s="571"/>
      <c r="H730" s="571"/>
      <c r="I730" s="571"/>
      <c r="J730" s="571"/>
      <c r="K730" s="571"/>
      <c r="L730" s="571"/>
      <c r="M730" s="571"/>
      <c r="N730" s="571"/>
      <c r="O730" s="571"/>
      <c r="P730" s="571"/>
      <c r="Q730" s="571"/>
      <c r="R730" s="571"/>
      <c r="S730" s="571"/>
      <c r="T730" s="571"/>
      <c r="U730" s="571"/>
      <c r="V730" s="571"/>
      <c r="W730" s="571"/>
      <c r="X730" s="571"/>
      <c r="Y730" s="571"/>
      <c r="Z730" s="571"/>
      <c r="AA730" s="571"/>
      <c r="AB730" s="571"/>
      <c r="AC730" s="571"/>
      <c r="AD730" s="572"/>
      <c r="AE730" s="572"/>
      <c r="AF730" s="572"/>
      <c r="AG730" s="572"/>
      <c r="AH730" s="572"/>
      <c r="AI730" s="572"/>
      <c r="AJ730" s="572"/>
      <c r="AK730" s="572"/>
      <c r="AL730" s="572"/>
      <c r="AM730" s="572"/>
      <c r="AN730" s="581"/>
      <c r="AO730" s="181"/>
      <c r="AP730" s="87" t="s">
        <v>859</v>
      </c>
      <c r="AT730" s="559" t="str">
        <f t="shared" ca="1" si="131"/>
        <v>AJ</v>
      </c>
      <c r="AU730" s="559">
        <f t="shared" si="132"/>
        <v>699</v>
      </c>
      <c r="AV730" s="285" t="str">
        <f t="shared" ca="1" si="129"/>
        <v>AJ699</v>
      </c>
      <c r="AW730" s="285">
        <f t="shared" si="126"/>
        <v>8</v>
      </c>
      <c r="AX730" s="285" t="str">
        <f t="shared" ca="1" si="127"/>
        <v>8. Ownership - Operating Costs</v>
      </c>
      <c r="AY730" s="293" t="s">
        <v>1626</v>
      </c>
      <c r="AZ730" s="285" t="s">
        <v>1669</v>
      </c>
      <c r="BA730" s="285">
        <f>$AJ$8</f>
        <v>2055</v>
      </c>
      <c r="BB730" s="285" t="str">
        <f t="shared" ca="1" si="130"/>
        <v>8_AJ699_Turbine_Generator_OM_service_agreement_2055</v>
      </c>
      <c r="BC730" s="285" t="s">
        <v>574</v>
      </c>
      <c r="BD730" s="285"/>
      <c r="BE730" s="293" t="str">
        <f t="shared" si="128"/>
        <v>&gt;=0</v>
      </c>
      <c r="BF730" s="293" t="s">
        <v>84</v>
      </c>
      <c r="BG730" s="293" t="s">
        <v>84</v>
      </c>
      <c r="BH730" s="293"/>
      <c r="BI730" s="293"/>
      <c r="BJ730" s="293"/>
      <c r="BK730" s="293"/>
    </row>
    <row r="731" spans="1:63" ht="13.5" hidden="1" thickBot="1">
      <c r="A731" s="130"/>
      <c r="B731" s="181"/>
      <c r="C731" s="257"/>
      <c r="D731" s="761"/>
      <c r="E731" s="571"/>
      <c r="F731" s="571"/>
      <c r="G731" s="571"/>
      <c r="H731" s="571"/>
      <c r="I731" s="571"/>
      <c r="J731" s="571"/>
      <c r="K731" s="571"/>
      <c r="L731" s="571"/>
      <c r="M731" s="571"/>
      <c r="N731" s="571"/>
      <c r="O731" s="571"/>
      <c r="P731" s="571"/>
      <c r="Q731" s="571"/>
      <c r="R731" s="571"/>
      <c r="S731" s="571"/>
      <c r="T731" s="571"/>
      <c r="U731" s="571"/>
      <c r="V731" s="571"/>
      <c r="W731" s="571"/>
      <c r="X731" s="571"/>
      <c r="Y731" s="571"/>
      <c r="Z731" s="571"/>
      <c r="AA731" s="571"/>
      <c r="AB731" s="571"/>
      <c r="AC731" s="571"/>
      <c r="AD731" s="572"/>
      <c r="AE731" s="572"/>
      <c r="AF731" s="572"/>
      <c r="AG731" s="572"/>
      <c r="AH731" s="572"/>
      <c r="AI731" s="572"/>
      <c r="AJ731" s="572"/>
      <c r="AK731" s="572"/>
      <c r="AL731" s="572"/>
      <c r="AM731" s="572"/>
      <c r="AN731" s="581"/>
      <c r="AO731" s="181"/>
      <c r="AP731" s="87" t="s">
        <v>859</v>
      </c>
      <c r="AT731" s="559" t="str">
        <f t="shared" ca="1" si="131"/>
        <v>AK</v>
      </c>
      <c r="AU731" s="559">
        <f t="shared" si="132"/>
        <v>699</v>
      </c>
      <c r="AV731" s="285" t="str">
        <f t="shared" ca="1" si="129"/>
        <v>AK699</v>
      </c>
      <c r="AW731" s="285">
        <f t="shared" si="126"/>
        <v>8</v>
      </c>
      <c r="AX731" s="285" t="str">
        <f t="shared" ca="1" si="127"/>
        <v>8. Ownership - Operating Costs</v>
      </c>
      <c r="AY731" s="293" t="s">
        <v>1626</v>
      </c>
      <c r="AZ731" s="285" t="s">
        <v>1669</v>
      </c>
      <c r="BA731" s="285">
        <f>$AK$8</f>
        <v>2056</v>
      </c>
      <c r="BB731" s="285" t="str">
        <f t="shared" ca="1" si="130"/>
        <v>8_AK699_Turbine_Generator_OM_service_agreement_2056</v>
      </c>
      <c r="BC731" s="285" t="s">
        <v>574</v>
      </c>
      <c r="BD731" s="285"/>
      <c r="BE731" s="293" t="str">
        <f t="shared" si="128"/>
        <v>&gt;=0</v>
      </c>
      <c r="BF731" s="293" t="s">
        <v>84</v>
      </c>
      <c r="BG731" s="293" t="s">
        <v>84</v>
      </c>
      <c r="BH731" s="293"/>
      <c r="BI731" s="293"/>
      <c r="BJ731" s="293"/>
      <c r="BK731" s="293"/>
    </row>
    <row r="732" spans="1:63" ht="13.5" hidden="1" thickBot="1">
      <c r="A732" s="130"/>
      <c r="B732" s="181"/>
      <c r="C732" s="257"/>
      <c r="D732" s="761"/>
      <c r="E732" s="571"/>
      <c r="F732" s="571"/>
      <c r="G732" s="571"/>
      <c r="H732" s="571"/>
      <c r="I732" s="571"/>
      <c r="J732" s="571"/>
      <c r="K732" s="571"/>
      <c r="L732" s="571"/>
      <c r="M732" s="571"/>
      <c r="N732" s="571"/>
      <c r="O732" s="571"/>
      <c r="P732" s="571"/>
      <c r="Q732" s="571"/>
      <c r="R732" s="571"/>
      <c r="S732" s="571"/>
      <c r="T732" s="571"/>
      <c r="U732" s="571"/>
      <c r="V732" s="571"/>
      <c r="W732" s="571"/>
      <c r="X732" s="571"/>
      <c r="Y732" s="571"/>
      <c r="Z732" s="571"/>
      <c r="AA732" s="571"/>
      <c r="AB732" s="571"/>
      <c r="AC732" s="571"/>
      <c r="AD732" s="572"/>
      <c r="AE732" s="572"/>
      <c r="AF732" s="572"/>
      <c r="AG732" s="572"/>
      <c r="AH732" s="572"/>
      <c r="AI732" s="572"/>
      <c r="AJ732" s="572"/>
      <c r="AK732" s="572"/>
      <c r="AL732" s="572"/>
      <c r="AM732" s="572"/>
      <c r="AN732" s="581"/>
      <c r="AO732" s="181"/>
      <c r="AP732" s="87" t="s">
        <v>859</v>
      </c>
      <c r="AT732" s="559" t="str">
        <f t="shared" ca="1" si="131"/>
        <v>AL</v>
      </c>
      <c r="AU732" s="559">
        <f t="shared" si="132"/>
        <v>699</v>
      </c>
      <c r="AV732" s="285" t="str">
        <f t="shared" ca="1" si="129"/>
        <v>AL699</v>
      </c>
      <c r="AW732" s="285">
        <f t="shared" si="126"/>
        <v>8</v>
      </c>
      <c r="AX732" s="285" t="str">
        <f t="shared" ca="1" si="127"/>
        <v>8. Ownership - Operating Costs</v>
      </c>
      <c r="AY732" s="293" t="s">
        <v>1626</v>
      </c>
      <c r="AZ732" s="285" t="s">
        <v>1669</v>
      </c>
      <c r="BA732" s="285">
        <f>$AL$8</f>
        <v>2057</v>
      </c>
      <c r="BB732" s="285" t="str">
        <f t="shared" ca="1" si="130"/>
        <v>8_AL699_Turbine_Generator_OM_service_agreement_2057</v>
      </c>
      <c r="BC732" s="285" t="s">
        <v>574</v>
      </c>
      <c r="BD732" s="285"/>
      <c r="BE732" s="293" t="str">
        <f t="shared" si="128"/>
        <v>&gt;=0</v>
      </c>
      <c r="BF732" s="293" t="s">
        <v>84</v>
      </c>
      <c r="BG732" s="293" t="s">
        <v>84</v>
      </c>
      <c r="BH732" s="293"/>
      <c r="BI732" s="293"/>
      <c r="BJ732" s="293"/>
      <c r="BK732" s="293"/>
    </row>
    <row r="733" spans="1:63" ht="13.5" hidden="1" thickBot="1">
      <c r="A733" s="130"/>
      <c r="B733" s="181"/>
      <c r="C733" s="257"/>
      <c r="D733" s="761"/>
      <c r="E733" s="571"/>
      <c r="F733" s="571"/>
      <c r="G733" s="571"/>
      <c r="H733" s="571"/>
      <c r="I733" s="571"/>
      <c r="J733" s="571"/>
      <c r="K733" s="571"/>
      <c r="L733" s="571"/>
      <c r="M733" s="571"/>
      <c r="N733" s="571"/>
      <c r="O733" s="571"/>
      <c r="P733" s="571"/>
      <c r="Q733" s="571"/>
      <c r="R733" s="571"/>
      <c r="S733" s="571"/>
      <c r="T733" s="571"/>
      <c r="U733" s="571"/>
      <c r="V733" s="571"/>
      <c r="W733" s="571"/>
      <c r="X733" s="571"/>
      <c r="Y733" s="571"/>
      <c r="Z733" s="571"/>
      <c r="AA733" s="571"/>
      <c r="AB733" s="571"/>
      <c r="AC733" s="571"/>
      <c r="AD733" s="572"/>
      <c r="AE733" s="572"/>
      <c r="AF733" s="572"/>
      <c r="AG733" s="572"/>
      <c r="AH733" s="572"/>
      <c r="AI733" s="572"/>
      <c r="AJ733" s="572"/>
      <c r="AK733" s="572"/>
      <c r="AL733" s="572"/>
      <c r="AM733" s="572"/>
      <c r="AN733" s="581"/>
      <c r="AO733" s="181"/>
      <c r="AP733" s="87" t="s">
        <v>859</v>
      </c>
      <c r="AT733" s="559" t="str">
        <f t="shared" ca="1" si="131"/>
        <v>AM</v>
      </c>
      <c r="AU733" s="559">
        <f t="shared" si="132"/>
        <v>699</v>
      </c>
      <c r="AV733" s="285" t="str">
        <f t="shared" ca="1" si="129"/>
        <v>AM699</v>
      </c>
      <c r="AW733" s="285">
        <f t="shared" si="126"/>
        <v>8</v>
      </c>
      <c r="AX733" s="285" t="str">
        <f t="shared" ca="1" si="127"/>
        <v>8. Ownership - Operating Costs</v>
      </c>
      <c r="AY733" s="293" t="s">
        <v>1626</v>
      </c>
      <c r="AZ733" s="285" t="s">
        <v>1669</v>
      </c>
      <c r="BA733" s="285">
        <f>$AM$8</f>
        <v>2058</v>
      </c>
      <c r="BB733" s="285" t="str">
        <f t="shared" ca="1" si="130"/>
        <v>8_AM699_Turbine_Generator_OM_service_agreement_2058</v>
      </c>
      <c r="BC733" s="285" t="s">
        <v>574</v>
      </c>
      <c r="BD733" s="285"/>
      <c r="BE733" s="293" t="str">
        <f t="shared" si="128"/>
        <v>&gt;=0</v>
      </c>
      <c r="BF733" s="293" t="s">
        <v>84</v>
      </c>
      <c r="BG733" s="293" t="s">
        <v>84</v>
      </c>
      <c r="BH733" s="293"/>
      <c r="BI733" s="293"/>
      <c r="BJ733" s="293"/>
      <c r="BK733" s="293"/>
    </row>
    <row r="734" spans="1:63" ht="13.5" hidden="1" thickBot="1">
      <c r="A734" s="130"/>
      <c r="B734" s="181"/>
      <c r="C734" s="257"/>
      <c r="D734" s="761"/>
      <c r="E734" s="571"/>
      <c r="F734" s="571"/>
      <c r="G734" s="571"/>
      <c r="H734" s="571"/>
      <c r="I734" s="571"/>
      <c r="J734" s="571"/>
      <c r="K734" s="571"/>
      <c r="L734" s="571"/>
      <c r="M734" s="571"/>
      <c r="N734" s="571"/>
      <c r="O734" s="571"/>
      <c r="P734" s="571"/>
      <c r="Q734" s="571"/>
      <c r="R734" s="571"/>
      <c r="S734" s="571"/>
      <c r="T734" s="571"/>
      <c r="U734" s="571"/>
      <c r="V734" s="571"/>
      <c r="W734" s="571"/>
      <c r="X734" s="571"/>
      <c r="Y734" s="571"/>
      <c r="Z734" s="571"/>
      <c r="AA734" s="571"/>
      <c r="AB734" s="571"/>
      <c r="AC734" s="571"/>
      <c r="AD734" s="572"/>
      <c r="AE734" s="572"/>
      <c r="AF734" s="572"/>
      <c r="AG734" s="572"/>
      <c r="AH734" s="572"/>
      <c r="AI734" s="572"/>
      <c r="AJ734" s="572"/>
      <c r="AK734" s="572"/>
      <c r="AL734" s="572"/>
      <c r="AM734" s="572"/>
      <c r="AN734" s="581"/>
      <c r="AO734" s="181"/>
      <c r="AP734" s="574" t="s">
        <v>859</v>
      </c>
      <c r="AQ734" s="574"/>
      <c r="AR734" s="574"/>
      <c r="AS734" s="574"/>
      <c r="AT734" s="575" t="str">
        <f t="shared" ca="1" si="131"/>
        <v>AN</v>
      </c>
      <c r="AU734" s="575">
        <f t="shared" si="132"/>
        <v>699</v>
      </c>
      <c r="AV734" s="484" t="str">
        <f t="shared" ca="1" si="129"/>
        <v>AN699</v>
      </c>
      <c r="AW734" s="484">
        <f t="shared" si="126"/>
        <v>8</v>
      </c>
      <c r="AX734" s="484" t="str">
        <f t="shared" ca="1" si="127"/>
        <v>8. Ownership - Operating Costs</v>
      </c>
      <c r="AY734" s="492" t="s">
        <v>1626</v>
      </c>
      <c r="AZ734" s="484" t="s">
        <v>1669</v>
      </c>
      <c r="BA734" s="484" t="s">
        <v>1572</v>
      </c>
      <c r="BB734" s="484" t="str">
        <f t="shared" ca="1" si="130"/>
        <v>8_AN699_Turbine_Generator_OM_service_agreement_Additional_Info</v>
      </c>
      <c r="BC734" s="492" t="s">
        <v>255</v>
      </c>
      <c r="BD734" s="492">
        <v>100</v>
      </c>
      <c r="BE734" s="492"/>
      <c r="BF734" s="492" t="s">
        <v>84</v>
      </c>
      <c r="BG734" s="492" t="s">
        <v>84</v>
      </c>
      <c r="BH734" s="293"/>
      <c r="BI734" s="293"/>
      <c r="BJ734" s="293"/>
      <c r="BK734" s="293"/>
    </row>
    <row r="735" spans="1:63" ht="13.5" thickBot="1">
      <c r="A735" s="130">
        <f>+A699+1</f>
        <v>27</v>
      </c>
      <c r="B735" s="181"/>
      <c r="C735" s="257" t="s">
        <v>1670</v>
      </c>
      <c r="D735" s="761" t="s">
        <v>935</v>
      </c>
      <c r="E735" s="544"/>
      <c r="F735" s="544"/>
      <c r="G735" s="544"/>
      <c r="H735" s="544"/>
      <c r="I735" s="544"/>
      <c r="J735" s="544"/>
      <c r="K735" s="544"/>
      <c r="L735" s="544"/>
      <c r="M735" s="544"/>
      <c r="N735" s="544"/>
      <c r="O735" s="544"/>
      <c r="P735" s="544"/>
      <c r="Q735" s="544"/>
      <c r="R735" s="544"/>
      <c r="S735" s="544"/>
      <c r="T735" s="544"/>
      <c r="U735" s="544"/>
      <c r="V735" s="544"/>
      <c r="W735" s="544"/>
      <c r="X735" s="544"/>
      <c r="Y735" s="544"/>
      <c r="Z735" s="544"/>
      <c r="AA735" s="544"/>
      <c r="AB735" s="544"/>
      <c r="AC735" s="544"/>
      <c r="AD735" s="545"/>
      <c r="AE735" s="545"/>
      <c r="AF735" s="545"/>
      <c r="AG735" s="545"/>
      <c r="AH735" s="545"/>
      <c r="AI735" s="545"/>
      <c r="AJ735" s="545"/>
      <c r="AK735" s="545"/>
      <c r="AL735" s="545"/>
      <c r="AM735" s="545"/>
      <c r="AN735" s="371"/>
      <c r="AO735" s="181"/>
      <c r="AR735" s="87" t="s">
        <v>40</v>
      </c>
      <c r="AS735" s="87" t="str">
        <f ca="1">SUBSTITUTE(CELL("address",E735),"$","")</f>
        <v>E735</v>
      </c>
      <c r="AT735" s="386" t="str">
        <f ca="1">CHAR(CODE(AS735))</f>
        <v>E</v>
      </c>
      <c r="AU735" s="386">
        <f>ROW(AS735)</f>
        <v>735</v>
      </c>
      <c r="AV735" s="285" t="str">
        <f ca="1">CONCATENATE(AT735&amp;AU735)</f>
        <v>E735</v>
      </c>
      <c r="AW735" s="285">
        <f t="shared" ref="AW735:AW798" si="133">$AW$5</f>
        <v>8</v>
      </c>
      <c r="AX735" s="285" t="str">
        <f t="shared" ref="AX735:AX798" ca="1" si="134">MID(CELL("filename",AW735),FIND("]",CELL("filename",AW735))+1,256)</f>
        <v>8. Ownership - Operating Costs</v>
      </c>
      <c r="AY735" s="293" t="s">
        <v>1626</v>
      </c>
      <c r="AZ735" s="285" t="s">
        <v>1671</v>
      </c>
      <c r="BA735" s="285">
        <f>$E$8</f>
        <v>2024</v>
      </c>
      <c r="BB735" s="285" t="str">
        <f ca="1">AW735&amp;"_"&amp;AV735&amp;"_"&amp;AZ735&amp;"_"&amp;BA735</f>
        <v>8_E735_Remaining_plant_OM_service_agreement_2024</v>
      </c>
      <c r="BC735" s="285" t="s">
        <v>574</v>
      </c>
      <c r="BD735" s="285"/>
      <c r="BE735" s="293" t="str">
        <f t="shared" si="128"/>
        <v>&gt;=0</v>
      </c>
      <c r="BF735" s="293" t="s">
        <v>84</v>
      </c>
      <c r="BG735" s="293" t="s">
        <v>84</v>
      </c>
      <c r="BH735" s="293"/>
      <c r="BI735" s="293"/>
      <c r="BJ735" s="293"/>
      <c r="BK735" s="293"/>
    </row>
    <row r="736" spans="1:63" ht="13.5" hidden="1" thickBot="1">
      <c r="A736" s="130"/>
      <c r="B736" s="181"/>
      <c r="C736" s="257"/>
      <c r="D736" s="761"/>
      <c r="E736" s="571"/>
      <c r="F736" s="571"/>
      <c r="G736" s="571"/>
      <c r="H736" s="571"/>
      <c r="I736" s="571"/>
      <c r="J736" s="571"/>
      <c r="K736" s="571"/>
      <c r="L736" s="571"/>
      <c r="M736" s="571"/>
      <c r="N736" s="571"/>
      <c r="O736" s="571"/>
      <c r="P736" s="571"/>
      <c r="Q736" s="571"/>
      <c r="R736" s="571"/>
      <c r="S736" s="571"/>
      <c r="T736" s="571"/>
      <c r="U736" s="571"/>
      <c r="V736" s="571"/>
      <c r="W736" s="571"/>
      <c r="X736" s="571"/>
      <c r="Y736" s="571"/>
      <c r="Z736" s="571"/>
      <c r="AA736" s="571"/>
      <c r="AB736" s="571"/>
      <c r="AC736" s="571"/>
      <c r="AD736" s="572"/>
      <c r="AE736" s="572"/>
      <c r="AF736" s="572"/>
      <c r="AG736" s="572"/>
      <c r="AH736" s="572"/>
      <c r="AI736" s="572"/>
      <c r="AJ736" s="572"/>
      <c r="AK736" s="572"/>
      <c r="AL736" s="572"/>
      <c r="AM736" s="572"/>
      <c r="AN736" s="581"/>
      <c r="AO736" s="181"/>
      <c r="AP736" s="87" t="s">
        <v>859</v>
      </c>
      <c r="AT736" s="559" t="str">
        <f ca="1">IF(AT735="Z","AA",IF(LEN(AT735)=1,CHAR(CODE(AT735)+1),IF(RIGHT(AT735,1)="Z",CHAR(CODE(LEFT(AT735,1))+1),LEFT(AT735,1))&amp;CHAR(65+MOD(CODE(RIGHT(AT735,1))+1-65,26))))</f>
        <v>F</v>
      </c>
      <c r="AU736" s="559">
        <f>AU735</f>
        <v>735</v>
      </c>
      <c r="AV736" s="285" t="str">
        <f t="shared" ref="AV736:AV770" ca="1" si="135">CONCATENATE(AT736&amp;AU736)</f>
        <v>F735</v>
      </c>
      <c r="AW736" s="285">
        <f t="shared" si="133"/>
        <v>8</v>
      </c>
      <c r="AX736" s="285" t="str">
        <f t="shared" ca="1" si="134"/>
        <v>8. Ownership - Operating Costs</v>
      </c>
      <c r="AY736" s="293" t="s">
        <v>1626</v>
      </c>
      <c r="AZ736" s="285" t="s">
        <v>1671</v>
      </c>
      <c r="BA736" s="285">
        <f>$F$8</f>
        <v>2025</v>
      </c>
      <c r="BB736" s="285" t="str">
        <f t="shared" ref="BB736:BB770" ca="1" si="136">AW736&amp;"_"&amp;AV736&amp;"_"&amp;AZ736&amp;"_"&amp;BA736</f>
        <v>8_F735_Remaining_plant_OM_service_agreement_2025</v>
      </c>
      <c r="BC736" s="285" t="s">
        <v>574</v>
      </c>
      <c r="BD736" s="285"/>
      <c r="BE736" s="293" t="str">
        <f t="shared" si="128"/>
        <v>&gt;=0</v>
      </c>
      <c r="BF736" s="293" t="s">
        <v>84</v>
      </c>
      <c r="BG736" s="293" t="s">
        <v>84</v>
      </c>
      <c r="BH736" s="293"/>
      <c r="BI736" s="293"/>
      <c r="BJ736" s="293"/>
      <c r="BK736" s="293"/>
    </row>
    <row r="737" spans="1:63" ht="13.5" hidden="1" thickBot="1">
      <c r="A737" s="130"/>
      <c r="B737" s="181"/>
      <c r="C737" s="257"/>
      <c r="D737" s="761"/>
      <c r="E737" s="571"/>
      <c r="F737" s="571"/>
      <c r="G737" s="571"/>
      <c r="H737" s="571"/>
      <c r="I737" s="571"/>
      <c r="J737" s="571"/>
      <c r="K737" s="571"/>
      <c r="L737" s="571"/>
      <c r="M737" s="571"/>
      <c r="N737" s="571"/>
      <c r="O737" s="571"/>
      <c r="P737" s="571"/>
      <c r="Q737" s="571"/>
      <c r="R737" s="571"/>
      <c r="S737" s="571"/>
      <c r="T737" s="571"/>
      <c r="U737" s="571"/>
      <c r="V737" s="571"/>
      <c r="W737" s="571"/>
      <c r="X737" s="571"/>
      <c r="Y737" s="571"/>
      <c r="Z737" s="571"/>
      <c r="AA737" s="571"/>
      <c r="AB737" s="571"/>
      <c r="AC737" s="571"/>
      <c r="AD737" s="572"/>
      <c r="AE737" s="572"/>
      <c r="AF737" s="572"/>
      <c r="AG737" s="572"/>
      <c r="AH737" s="572"/>
      <c r="AI737" s="572"/>
      <c r="AJ737" s="572"/>
      <c r="AK737" s="572"/>
      <c r="AL737" s="572"/>
      <c r="AM737" s="572"/>
      <c r="AN737" s="581"/>
      <c r="AO737" s="181"/>
      <c r="AP737" s="87" t="s">
        <v>859</v>
      </c>
      <c r="AT737" s="559" t="str">
        <f t="shared" ref="AT737:AT770" ca="1" si="137">IF(AT736="Z","AA",IF(LEN(AT736)=1,CHAR(CODE(AT736)+1),IF(RIGHT(AT736,1)="Z",CHAR(CODE(LEFT(AT736,1))+1),LEFT(AT736,1))&amp;CHAR(65+MOD(CODE(RIGHT(AT736,1))+1-65,26))))</f>
        <v>G</v>
      </c>
      <c r="AU737" s="559">
        <f t="shared" ref="AU737:AU770" si="138">AU736</f>
        <v>735</v>
      </c>
      <c r="AV737" s="285" t="str">
        <f t="shared" ca="1" si="135"/>
        <v>G735</v>
      </c>
      <c r="AW737" s="285">
        <f t="shared" si="133"/>
        <v>8</v>
      </c>
      <c r="AX737" s="285" t="str">
        <f t="shared" ca="1" si="134"/>
        <v>8. Ownership - Operating Costs</v>
      </c>
      <c r="AY737" s="293" t="s">
        <v>1626</v>
      </c>
      <c r="AZ737" s="285" t="s">
        <v>1671</v>
      </c>
      <c r="BA737" s="285">
        <f>$G$8</f>
        <v>2026</v>
      </c>
      <c r="BB737" s="285" t="str">
        <f t="shared" ca="1" si="136"/>
        <v>8_G735_Remaining_plant_OM_service_agreement_2026</v>
      </c>
      <c r="BC737" s="285" t="s">
        <v>574</v>
      </c>
      <c r="BD737" s="285"/>
      <c r="BE737" s="293" t="str">
        <f t="shared" si="128"/>
        <v>&gt;=0</v>
      </c>
      <c r="BF737" s="293" t="s">
        <v>84</v>
      </c>
      <c r="BG737" s="293" t="s">
        <v>84</v>
      </c>
      <c r="BH737" s="293"/>
      <c r="BI737" s="293"/>
      <c r="BJ737" s="293"/>
      <c r="BK737" s="293"/>
    </row>
    <row r="738" spans="1:63" ht="13.5" hidden="1" thickBot="1">
      <c r="A738" s="130"/>
      <c r="B738" s="181"/>
      <c r="C738" s="257"/>
      <c r="D738" s="761"/>
      <c r="E738" s="571"/>
      <c r="F738" s="571"/>
      <c r="G738" s="571"/>
      <c r="H738" s="571"/>
      <c r="I738" s="571"/>
      <c r="J738" s="571"/>
      <c r="K738" s="571"/>
      <c r="L738" s="571"/>
      <c r="M738" s="571"/>
      <c r="N738" s="571"/>
      <c r="O738" s="571"/>
      <c r="P738" s="571"/>
      <c r="Q738" s="571"/>
      <c r="R738" s="571"/>
      <c r="S738" s="571"/>
      <c r="T738" s="571"/>
      <c r="U738" s="571"/>
      <c r="V738" s="571"/>
      <c r="W738" s="571"/>
      <c r="X738" s="571"/>
      <c r="Y738" s="571"/>
      <c r="Z738" s="571"/>
      <c r="AA738" s="571"/>
      <c r="AB738" s="571"/>
      <c r="AC738" s="571"/>
      <c r="AD738" s="572"/>
      <c r="AE738" s="572"/>
      <c r="AF738" s="572"/>
      <c r="AG738" s="572"/>
      <c r="AH738" s="572"/>
      <c r="AI738" s="572"/>
      <c r="AJ738" s="572"/>
      <c r="AK738" s="572"/>
      <c r="AL738" s="572"/>
      <c r="AM738" s="572"/>
      <c r="AN738" s="581"/>
      <c r="AO738" s="181"/>
      <c r="AP738" s="87" t="s">
        <v>859</v>
      </c>
      <c r="AT738" s="559" t="str">
        <f t="shared" ca="1" si="137"/>
        <v>H</v>
      </c>
      <c r="AU738" s="559">
        <f t="shared" si="138"/>
        <v>735</v>
      </c>
      <c r="AV738" s="285" t="str">
        <f t="shared" ca="1" si="135"/>
        <v>H735</v>
      </c>
      <c r="AW738" s="285">
        <f t="shared" si="133"/>
        <v>8</v>
      </c>
      <c r="AX738" s="285" t="str">
        <f t="shared" ca="1" si="134"/>
        <v>8. Ownership - Operating Costs</v>
      </c>
      <c r="AY738" s="293" t="s">
        <v>1626</v>
      </c>
      <c r="AZ738" s="285" t="s">
        <v>1671</v>
      </c>
      <c r="BA738" s="285">
        <f>$H$8</f>
        <v>2027</v>
      </c>
      <c r="BB738" s="285" t="str">
        <f t="shared" ca="1" si="136"/>
        <v>8_H735_Remaining_plant_OM_service_agreement_2027</v>
      </c>
      <c r="BC738" s="285" t="s">
        <v>574</v>
      </c>
      <c r="BD738" s="285"/>
      <c r="BE738" s="293" t="str">
        <f t="shared" si="128"/>
        <v>&gt;=0</v>
      </c>
      <c r="BF738" s="293" t="s">
        <v>84</v>
      </c>
      <c r="BG738" s="293" t="s">
        <v>84</v>
      </c>
      <c r="BH738" s="293"/>
      <c r="BI738" s="293"/>
      <c r="BJ738" s="293"/>
      <c r="BK738" s="293"/>
    </row>
    <row r="739" spans="1:63" ht="13.5" hidden="1" thickBot="1">
      <c r="A739" s="130"/>
      <c r="B739" s="181"/>
      <c r="C739" s="257"/>
      <c r="D739" s="761"/>
      <c r="E739" s="571"/>
      <c r="F739" s="571"/>
      <c r="G739" s="571"/>
      <c r="H739" s="571"/>
      <c r="I739" s="571"/>
      <c r="J739" s="571"/>
      <c r="K739" s="571"/>
      <c r="L739" s="571"/>
      <c r="M739" s="571"/>
      <c r="N739" s="571"/>
      <c r="O739" s="571"/>
      <c r="P739" s="571"/>
      <c r="Q739" s="571"/>
      <c r="R739" s="571"/>
      <c r="S739" s="571"/>
      <c r="T739" s="571"/>
      <c r="U739" s="571"/>
      <c r="V739" s="571"/>
      <c r="W739" s="571"/>
      <c r="X739" s="571"/>
      <c r="Y739" s="571"/>
      <c r="Z739" s="571"/>
      <c r="AA739" s="571"/>
      <c r="AB739" s="571"/>
      <c r="AC739" s="571"/>
      <c r="AD739" s="572"/>
      <c r="AE739" s="572"/>
      <c r="AF739" s="572"/>
      <c r="AG739" s="572"/>
      <c r="AH739" s="572"/>
      <c r="AI739" s="572"/>
      <c r="AJ739" s="572"/>
      <c r="AK739" s="572"/>
      <c r="AL739" s="572"/>
      <c r="AM739" s="572"/>
      <c r="AN739" s="581"/>
      <c r="AO739" s="181"/>
      <c r="AP739" s="87" t="s">
        <v>859</v>
      </c>
      <c r="AT739" s="559" t="str">
        <f t="shared" ca="1" si="137"/>
        <v>I</v>
      </c>
      <c r="AU739" s="559">
        <f t="shared" si="138"/>
        <v>735</v>
      </c>
      <c r="AV739" s="285" t="str">
        <f t="shared" ca="1" si="135"/>
        <v>I735</v>
      </c>
      <c r="AW739" s="285">
        <f t="shared" si="133"/>
        <v>8</v>
      </c>
      <c r="AX739" s="285" t="str">
        <f t="shared" ca="1" si="134"/>
        <v>8. Ownership - Operating Costs</v>
      </c>
      <c r="AY739" s="293" t="s">
        <v>1626</v>
      </c>
      <c r="AZ739" s="285" t="s">
        <v>1671</v>
      </c>
      <c r="BA739" s="285">
        <f>$I$8</f>
        <v>2028</v>
      </c>
      <c r="BB739" s="285" t="str">
        <f t="shared" ca="1" si="136"/>
        <v>8_I735_Remaining_plant_OM_service_agreement_2028</v>
      </c>
      <c r="BC739" s="285" t="s">
        <v>574</v>
      </c>
      <c r="BD739" s="285"/>
      <c r="BE739" s="293" t="str">
        <f t="shared" si="128"/>
        <v>&gt;=0</v>
      </c>
      <c r="BF739" s="293" t="s">
        <v>84</v>
      </c>
      <c r="BG739" s="293" t="s">
        <v>84</v>
      </c>
      <c r="BH739" s="293"/>
      <c r="BI739" s="293"/>
      <c r="BJ739" s="293"/>
      <c r="BK739" s="293"/>
    </row>
    <row r="740" spans="1:63" ht="13.5" hidden="1" thickBot="1">
      <c r="A740" s="130"/>
      <c r="B740" s="181"/>
      <c r="C740" s="257"/>
      <c r="D740" s="76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2"/>
      <c r="AE740" s="572"/>
      <c r="AF740" s="572"/>
      <c r="AG740" s="572"/>
      <c r="AH740" s="572"/>
      <c r="AI740" s="572"/>
      <c r="AJ740" s="572"/>
      <c r="AK740" s="572"/>
      <c r="AL740" s="572"/>
      <c r="AM740" s="572"/>
      <c r="AN740" s="581"/>
      <c r="AO740" s="181"/>
      <c r="AP740" s="87" t="s">
        <v>859</v>
      </c>
      <c r="AT740" s="559" t="str">
        <f t="shared" ca="1" si="137"/>
        <v>J</v>
      </c>
      <c r="AU740" s="559">
        <f t="shared" si="138"/>
        <v>735</v>
      </c>
      <c r="AV740" s="285" t="str">
        <f t="shared" ca="1" si="135"/>
        <v>J735</v>
      </c>
      <c r="AW740" s="285">
        <f t="shared" si="133"/>
        <v>8</v>
      </c>
      <c r="AX740" s="285" t="str">
        <f t="shared" ca="1" si="134"/>
        <v>8. Ownership - Operating Costs</v>
      </c>
      <c r="AY740" s="293" t="s">
        <v>1626</v>
      </c>
      <c r="AZ740" s="285" t="s">
        <v>1671</v>
      </c>
      <c r="BA740" s="285">
        <f>$J$8</f>
        <v>2029</v>
      </c>
      <c r="BB740" s="285" t="str">
        <f t="shared" ca="1" si="136"/>
        <v>8_J735_Remaining_plant_OM_service_agreement_2029</v>
      </c>
      <c r="BC740" s="285" t="s">
        <v>574</v>
      </c>
      <c r="BD740" s="285"/>
      <c r="BE740" s="293" t="str">
        <f t="shared" si="128"/>
        <v>&gt;=0</v>
      </c>
      <c r="BF740" s="293" t="s">
        <v>84</v>
      </c>
      <c r="BG740" s="293" t="s">
        <v>84</v>
      </c>
      <c r="BH740" s="293"/>
      <c r="BI740" s="293"/>
      <c r="BJ740" s="293"/>
      <c r="BK740" s="293"/>
    </row>
    <row r="741" spans="1:63" ht="13.5" hidden="1" thickBot="1">
      <c r="A741" s="130"/>
      <c r="B741" s="181"/>
      <c r="C741" s="257"/>
      <c r="D741" s="761"/>
      <c r="E741" s="571"/>
      <c r="F741" s="571"/>
      <c r="G741" s="571"/>
      <c r="H741" s="571"/>
      <c r="I741" s="571"/>
      <c r="J741" s="571"/>
      <c r="K741" s="571"/>
      <c r="L741" s="571"/>
      <c r="M741" s="571"/>
      <c r="N741" s="571"/>
      <c r="O741" s="571"/>
      <c r="P741" s="571"/>
      <c r="Q741" s="571"/>
      <c r="R741" s="571"/>
      <c r="S741" s="571"/>
      <c r="T741" s="571"/>
      <c r="U741" s="571"/>
      <c r="V741" s="571"/>
      <c r="W741" s="571"/>
      <c r="X741" s="571"/>
      <c r="Y741" s="571"/>
      <c r="Z741" s="571"/>
      <c r="AA741" s="571"/>
      <c r="AB741" s="571"/>
      <c r="AC741" s="571"/>
      <c r="AD741" s="572"/>
      <c r="AE741" s="572"/>
      <c r="AF741" s="572"/>
      <c r="AG741" s="572"/>
      <c r="AH741" s="572"/>
      <c r="AI741" s="572"/>
      <c r="AJ741" s="572"/>
      <c r="AK741" s="572"/>
      <c r="AL741" s="572"/>
      <c r="AM741" s="572"/>
      <c r="AN741" s="581"/>
      <c r="AO741" s="181"/>
      <c r="AP741" s="87" t="s">
        <v>859</v>
      </c>
      <c r="AT741" s="559" t="str">
        <f t="shared" ca="1" si="137"/>
        <v>K</v>
      </c>
      <c r="AU741" s="559">
        <f t="shared" si="138"/>
        <v>735</v>
      </c>
      <c r="AV741" s="285" t="str">
        <f t="shared" ca="1" si="135"/>
        <v>K735</v>
      </c>
      <c r="AW741" s="285">
        <f t="shared" si="133"/>
        <v>8</v>
      </c>
      <c r="AX741" s="285" t="str">
        <f t="shared" ca="1" si="134"/>
        <v>8. Ownership - Operating Costs</v>
      </c>
      <c r="AY741" s="293" t="s">
        <v>1626</v>
      </c>
      <c r="AZ741" s="285" t="s">
        <v>1671</v>
      </c>
      <c r="BA741" s="285">
        <f>$K$8</f>
        <v>2030</v>
      </c>
      <c r="BB741" s="285" t="str">
        <f t="shared" ca="1" si="136"/>
        <v>8_K735_Remaining_plant_OM_service_agreement_2030</v>
      </c>
      <c r="BC741" s="285" t="s">
        <v>574</v>
      </c>
      <c r="BD741" s="285"/>
      <c r="BE741" s="293" t="str">
        <f t="shared" si="128"/>
        <v>&gt;=0</v>
      </c>
      <c r="BF741" s="293" t="s">
        <v>84</v>
      </c>
      <c r="BG741" s="293" t="s">
        <v>84</v>
      </c>
      <c r="BH741" s="293"/>
      <c r="BI741" s="293"/>
      <c r="BJ741" s="293"/>
      <c r="BK741" s="293"/>
    </row>
    <row r="742" spans="1:63" ht="13.5" hidden="1" thickBot="1">
      <c r="A742" s="130"/>
      <c r="B742" s="181"/>
      <c r="C742" s="257"/>
      <c r="D742" s="761"/>
      <c r="E742" s="571"/>
      <c r="F742" s="571"/>
      <c r="G742" s="571"/>
      <c r="H742" s="571"/>
      <c r="I742" s="571"/>
      <c r="J742" s="571"/>
      <c r="K742" s="571"/>
      <c r="L742" s="571"/>
      <c r="M742" s="571"/>
      <c r="N742" s="571"/>
      <c r="O742" s="571"/>
      <c r="P742" s="571"/>
      <c r="Q742" s="571"/>
      <c r="R742" s="571"/>
      <c r="S742" s="571"/>
      <c r="T742" s="571"/>
      <c r="U742" s="571"/>
      <c r="V742" s="571"/>
      <c r="W742" s="571"/>
      <c r="X742" s="571"/>
      <c r="Y742" s="571"/>
      <c r="Z742" s="571"/>
      <c r="AA742" s="571"/>
      <c r="AB742" s="571"/>
      <c r="AC742" s="571"/>
      <c r="AD742" s="572"/>
      <c r="AE742" s="572"/>
      <c r="AF742" s="572"/>
      <c r="AG742" s="572"/>
      <c r="AH742" s="572"/>
      <c r="AI742" s="572"/>
      <c r="AJ742" s="572"/>
      <c r="AK742" s="572"/>
      <c r="AL742" s="572"/>
      <c r="AM742" s="572"/>
      <c r="AN742" s="581"/>
      <c r="AO742" s="181"/>
      <c r="AP742" s="87" t="s">
        <v>859</v>
      </c>
      <c r="AT742" s="559" t="str">
        <f t="shared" ca="1" si="137"/>
        <v>L</v>
      </c>
      <c r="AU742" s="559">
        <f t="shared" si="138"/>
        <v>735</v>
      </c>
      <c r="AV742" s="285" t="str">
        <f t="shared" ca="1" si="135"/>
        <v>L735</v>
      </c>
      <c r="AW742" s="285">
        <f t="shared" si="133"/>
        <v>8</v>
      </c>
      <c r="AX742" s="285" t="str">
        <f t="shared" ca="1" si="134"/>
        <v>8. Ownership - Operating Costs</v>
      </c>
      <c r="AY742" s="293" t="s">
        <v>1626</v>
      </c>
      <c r="AZ742" s="285" t="s">
        <v>1671</v>
      </c>
      <c r="BA742" s="285">
        <f>$L$8</f>
        <v>2031</v>
      </c>
      <c r="BB742" s="285" t="str">
        <f t="shared" ca="1" si="136"/>
        <v>8_L735_Remaining_plant_OM_service_agreement_2031</v>
      </c>
      <c r="BC742" s="285" t="s">
        <v>574</v>
      </c>
      <c r="BD742" s="285"/>
      <c r="BE742" s="293" t="str">
        <f t="shared" si="128"/>
        <v>&gt;=0</v>
      </c>
      <c r="BF742" s="293" t="s">
        <v>84</v>
      </c>
      <c r="BG742" s="293" t="s">
        <v>84</v>
      </c>
      <c r="BH742" s="293"/>
      <c r="BI742" s="293"/>
      <c r="BJ742" s="293"/>
      <c r="BK742" s="293"/>
    </row>
    <row r="743" spans="1:63" ht="13.5" hidden="1" thickBot="1">
      <c r="A743" s="130"/>
      <c r="B743" s="181"/>
      <c r="C743" s="257"/>
      <c r="D743" s="761"/>
      <c r="E743" s="571"/>
      <c r="F743" s="571"/>
      <c r="G743" s="571"/>
      <c r="H743" s="571"/>
      <c r="I743" s="571"/>
      <c r="J743" s="571"/>
      <c r="K743" s="571"/>
      <c r="L743" s="571"/>
      <c r="M743" s="571"/>
      <c r="N743" s="571"/>
      <c r="O743" s="571"/>
      <c r="P743" s="571"/>
      <c r="Q743" s="571"/>
      <c r="R743" s="571"/>
      <c r="S743" s="571"/>
      <c r="T743" s="571"/>
      <c r="U743" s="571"/>
      <c r="V743" s="571"/>
      <c r="W743" s="571"/>
      <c r="X743" s="571"/>
      <c r="Y743" s="571"/>
      <c r="Z743" s="571"/>
      <c r="AA743" s="571"/>
      <c r="AB743" s="571"/>
      <c r="AC743" s="571"/>
      <c r="AD743" s="572"/>
      <c r="AE743" s="572"/>
      <c r="AF743" s="572"/>
      <c r="AG743" s="572"/>
      <c r="AH743" s="572"/>
      <c r="AI743" s="572"/>
      <c r="AJ743" s="572"/>
      <c r="AK743" s="572"/>
      <c r="AL743" s="572"/>
      <c r="AM743" s="572"/>
      <c r="AN743" s="581"/>
      <c r="AO743" s="181"/>
      <c r="AP743" s="87" t="s">
        <v>859</v>
      </c>
      <c r="AT743" s="559" t="str">
        <f t="shared" ca="1" si="137"/>
        <v>M</v>
      </c>
      <c r="AU743" s="559">
        <f t="shared" si="138"/>
        <v>735</v>
      </c>
      <c r="AV743" s="285" t="str">
        <f t="shared" ca="1" si="135"/>
        <v>M735</v>
      </c>
      <c r="AW743" s="285">
        <f t="shared" si="133"/>
        <v>8</v>
      </c>
      <c r="AX743" s="285" t="str">
        <f t="shared" ca="1" si="134"/>
        <v>8. Ownership - Operating Costs</v>
      </c>
      <c r="AY743" s="293" t="s">
        <v>1626</v>
      </c>
      <c r="AZ743" s="285" t="s">
        <v>1671</v>
      </c>
      <c r="BA743" s="285">
        <f>$M$8</f>
        <v>2032</v>
      </c>
      <c r="BB743" s="285" t="str">
        <f t="shared" ca="1" si="136"/>
        <v>8_M735_Remaining_plant_OM_service_agreement_2032</v>
      </c>
      <c r="BC743" s="285" t="s">
        <v>574</v>
      </c>
      <c r="BD743" s="285"/>
      <c r="BE743" s="293" t="str">
        <f t="shared" si="128"/>
        <v>&gt;=0</v>
      </c>
      <c r="BF743" s="293" t="s">
        <v>84</v>
      </c>
      <c r="BG743" s="293" t="s">
        <v>84</v>
      </c>
      <c r="BH743" s="293"/>
      <c r="BI743" s="293"/>
      <c r="BJ743" s="293"/>
      <c r="BK743" s="293"/>
    </row>
    <row r="744" spans="1:63" ht="13.5" hidden="1" thickBot="1">
      <c r="A744" s="130"/>
      <c r="B744" s="181"/>
      <c r="C744" s="257"/>
      <c r="D744" s="761"/>
      <c r="E744" s="571"/>
      <c r="F744" s="571"/>
      <c r="G744" s="571"/>
      <c r="H744" s="571"/>
      <c r="I744" s="571"/>
      <c r="J744" s="571"/>
      <c r="K744" s="571"/>
      <c r="L744" s="571"/>
      <c r="M744" s="571"/>
      <c r="N744" s="571"/>
      <c r="O744" s="571"/>
      <c r="P744" s="571"/>
      <c r="Q744" s="571"/>
      <c r="R744" s="571"/>
      <c r="S744" s="571"/>
      <c r="T744" s="571"/>
      <c r="U744" s="571"/>
      <c r="V744" s="571"/>
      <c r="W744" s="571"/>
      <c r="X744" s="571"/>
      <c r="Y744" s="571"/>
      <c r="Z744" s="571"/>
      <c r="AA744" s="571"/>
      <c r="AB744" s="571"/>
      <c r="AC744" s="571"/>
      <c r="AD744" s="572"/>
      <c r="AE744" s="572"/>
      <c r="AF744" s="572"/>
      <c r="AG744" s="572"/>
      <c r="AH744" s="572"/>
      <c r="AI744" s="572"/>
      <c r="AJ744" s="572"/>
      <c r="AK744" s="572"/>
      <c r="AL744" s="572"/>
      <c r="AM744" s="572"/>
      <c r="AN744" s="581"/>
      <c r="AO744" s="181"/>
      <c r="AP744" s="87" t="s">
        <v>859</v>
      </c>
      <c r="AT744" s="559" t="str">
        <f t="shared" ca="1" si="137"/>
        <v>N</v>
      </c>
      <c r="AU744" s="559">
        <f t="shared" si="138"/>
        <v>735</v>
      </c>
      <c r="AV744" s="285" t="str">
        <f t="shared" ca="1" si="135"/>
        <v>N735</v>
      </c>
      <c r="AW744" s="285">
        <f t="shared" si="133"/>
        <v>8</v>
      </c>
      <c r="AX744" s="285" t="str">
        <f t="shared" ca="1" si="134"/>
        <v>8. Ownership - Operating Costs</v>
      </c>
      <c r="AY744" s="293" t="s">
        <v>1626</v>
      </c>
      <c r="AZ744" s="285" t="s">
        <v>1671</v>
      </c>
      <c r="BA744" s="285">
        <f>$N$8</f>
        <v>2033</v>
      </c>
      <c r="BB744" s="285" t="str">
        <f t="shared" ca="1" si="136"/>
        <v>8_N735_Remaining_plant_OM_service_agreement_2033</v>
      </c>
      <c r="BC744" s="285" t="s">
        <v>574</v>
      </c>
      <c r="BD744" s="285"/>
      <c r="BE744" s="293" t="str">
        <f t="shared" si="128"/>
        <v>&gt;=0</v>
      </c>
      <c r="BF744" s="293" t="s">
        <v>84</v>
      </c>
      <c r="BG744" s="293" t="s">
        <v>84</v>
      </c>
      <c r="BH744" s="293"/>
      <c r="BI744" s="293"/>
      <c r="BJ744" s="293"/>
      <c r="BK744" s="293"/>
    </row>
    <row r="745" spans="1:63" ht="13.5" hidden="1" thickBot="1">
      <c r="A745" s="130"/>
      <c r="B745" s="181"/>
      <c r="C745" s="257"/>
      <c r="D745" s="761"/>
      <c r="E745" s="571"/>
      <c r="F745" s="571"/>
      <c r="G745" s="571"/>
      <c r="H745" s="571"/>
      <c r="I745" s="571"/>
      <c r="J745" s="571"/>
      <c r="K745" s="571"/>
      <c r="L745" s="571"/>
      <c r="M745" s="571"/>
      <c r="N745" s="571"/>
      <c r="O745" s="571"/>
      <c r="P745" s="571"/>
      <c r="Q745" s="571"/>
      <c r="R745" s="571"/>
      <c r="S745" s="571"/>
      <c r="T745" s="571"/>
      <c r="U745" s="571"/>
      <c r="V745" s="571"/>
      <c r="W745" s="571"/>
      <c r="X745" s="571"/>
      <c r="Y745" s="571"/>
      <c r="Z745" s="571"/>
      <c r="AA745" s="571"/>
      <c r="AB745" s="571"/>
      <c r="AC745" s="571"/>
      <c r="AD745" s="572"/>
      <c r="AE745" s="572"/>
      <c r="AF745" s="572"/>
      <c r="AG745" s="572"/>
      <c r="AH745" s="572"/>
      <c r="AI745" s="572"/>
      <c r="AJ745" s="572"/>
      <c r="AK745" s="572"/>
      <c r="AL745" s="572"/>
      <c r="AM745" s="572"/>
      <c r="AN745" s="581"/>
      <c r="AO745" s="181"/>
      <c r="AP745" s="87" t="s">
        <v>859</v>
      </c>
      <c r="AT745" s="559" t="str">
        <f t="shared" ca="1" si="137"/>
        <v>O</v>
      </c>
      <c r="AU745" s="559">
        <f t="shared" si="138"/>
        <v>735</v>
      </c>
      <c r="AV745" s="285" t="str">
        <f t="shared" ca="1" si="135"/>
        <v>O735</v>
      </c>
      <c r="AW745" s="285">
        <f t="shared" si="133"/>
        <v>8</v>
      </c>
      <c r="AX745" s="285" t="str">
        <f t="shared" ca="1" si="134"/>
        <v>8. Ownership - Operating Costs</v>
      </c>
      <c r="AY745" s="293" t="s">
        <v>1626</v>
      </c>
      <c r="AZ745" s="285" t="s">
        <v>1671</v>
      </c>
      <c r="BA745" s="285">
        <f>$O$8</f>
        <v>2034</v>
      </c>
      <c r="BB745" s="285" t="str">
        <f t="shared" ca="1" si="136"/>
        <v>8_O735_Remaining_plant_OM_service_agreement_2034</v>
      </c>
      <c r="BC745" s="285" t="s">
        <v>574</v>
      </c>
      <c r="BD745" s="285"/>
      <c r="BE745" s="293" t="str">
        <f t="shared" si="128"/>
        <v>&gt;=0</v>
      </c>
      <c r="BF745" s="293" t="s">
        <v>84</v>
      </c>
      <c r="BG745" s="293" t="s">
        <v>84</v>
      </c>
      <c r="BH745" s="293"/>
      <c r="BI745" s="293"/>
      <c r="BJ745" s="293"/>
      <c r="BK745" s="293"/>
    </row>
    <row r="746" spans="1:63" ht="13.5" hidden="1" thickBot="1">
      <c r="A746" s="130"/>
      <c r="B746" s="181"/>
      <c r="C746" s="257"/>
      <c r="D746" s="761"/>
      <c r="E746" s="571"/>
      <c r="F746" s="571"/>
      <c r="G746" s="571"/>
      <c r="H746" s="571"/>
      <c r="I746" s="571"/>
      <c r="J746" s="571"/>
      <c r="K746" s="571"/>
      <c r="L746" s="571"/>
      <c r="M746" s="571"/>
      <c r="N746" s="571"/>
      <c r="O746" s="571"/>
      <c r="P746" s="571"/>
      <c r="Q746" s="571"/>
      <c r="R746" s="571"/>
      <c r="S746" s="571"/>
      <c r="T746" s="571"/>
      <c r="U746" s="571"/>
      <c r="V746" s="571"/>
      <c r="W746" s="571"/>
      <c r="X746" s="571"/>
      <c r="Y746" s="571"/>
      <c r="Z746" s="571"/>
      <c r="AA746" s="571"/>
      <c r="AB746" s="571"/>
      <c r="AC746" s="571"/>
      <c r="AD746" s="572"/>
      <c r="AE746" s="572"/>
      <c r="AF746" s="572"/>
      <c r="AG746" s="572"/>
      <c r="AH746" s="572"/>
      <c r="AI746" s="572"/>
      <c r="AJ746" s="572"/>
      <c r="AK746" s="572"/>
      <c r="AL746" s="572"/>
      <c r="AM746" s="572"/>
      <c r="AN746" s="581"/>
      <c r="AO746" s="181"/>
      <c r="AP746" s="87" t="s">
        <v>859</v>
      </c>
      <c r="AT746" s="559" t="str">
        <f t="shared" ca="1" si="137"/>
        <v>P</v>
      </c>
      <c r="AU746" s="559">
        <f t="shared" si="138"/>
        <v>735</v>
      </c>
      <c r="AV746" s="285" t="str">
        <f t="shared" ca="1" si="135"/>
        <v>P735</v>
      </c>
      <c r="AW746" s="285">
        <f t="shared" si="133"/>
        <v>8</v>
      </c>
      <c r="AX746" s="285" t="str">
        <f t="shared" ca="1" si="134"/>
        <v>8. Ownership - Operating Costs</v>
      </c>
      <c r="AY746" s="293" t="s">
        <v>1626</v>
      </c>
      <c r="AZ746" s="285" t="s">
        <v>1671</v>
      </c>
      <c r="BA746" s="285">
        <f>$P$8</f>
        <v>2035</v>
      </c>
      <c r="BB746" s="285" t="str">
        <f t="shared" ca="1" si="136"/>
        <v>8_P735_Remaining_plant_OM_service_agreement_2035</v>
      </c>
      <c r="BC746" s="285" t="s">
        <v>574</v>
      </c>
      <c r="BD746" s="285"/>
      <c r="BE746" s="293" t="str">
        <f t="shared" si="128"/>
        <v>&gt;=0</v>
      </c>
      <c r="BF746" s="293" t="s">
        <v>84</v>
      </c>
      <c r="BG746" s="293" t="s">
        <v>84</v>
      </c>
      <c r="BH746" s="293"/>
      <c r="BI746" s="293"/>
      <c r="BJ746" s="293"/>
      <c r="BK746" s="293"/>
    </row>
    <row r="747" spans="1:63" ht="13.5" hidden="1" thickBot="1">
      <c r="A747" s="130"/>
      <c r="B747" s="181"/>
      <c r="C747" s="257"/>
      <c r="D747" s="761"/>
      <c r="E747" s="571"/>
      <c r="F747" s="571"/>
      <c r="G747" s="571"/>
      <c r="H747" s="571"/>
      <c r="I747" s="571"/>
      <c r="J747" s="571"/>
      <c r="K747" s="571"/>
      <c r="L747" s="571"/>
      <c r="M747" s="571"/>
      <c r="N747" s="571"/>
      <c r="O747" s="571"/>
      <c r="P747" s="571"/>
      <c r="Q747" s="571"/>
      <c r="R747" s="571"/>
      <c r="S747" s="571"/>
      <c r="T747" s="571"/>
      <c r="U747" s="571"/>
      <c r="V747" s="571"/>
      <c r="W747" s="571"/>
      <c r="X747" s="571"/>
      <c r="Y747" s="571"/>
      <c r="Z747" s="571"/>
      <c r="AA747" s="571"/>
      <c r="AB747" s="571"/>
      <c r="AC747" s="571"/>
      <c r="AD747" s="572"/>
      <c r="AE747" s="572"/>
      <c r="AF747" s="572"/>
      <c r="AG747" s="572"/>
      <c r="AH747" s="572"/>
      <c r="AI747" s="572"/>
      <c r="AJ747" s="572"/>
      <c r="AK747" s="572"/>
      <c r="AL747" s="572"/>
      <c r="AM747" s="572"/>
      <c r="AN747" s="581"/>
      <c r="AO747" s="181"/>
      <c r="AP747" s="87" t="s">
        <v>859</v>
      </c>
      <c r="AT747" s="559" t="str">
        <f t="shared" ca="1" si="137"/>
        <v>Q</v>
      </c>
      <c r="AU747" s="559">
        <f t="shared" si="138"/>
        <v>735</v>
      </c>
      <c r="AV747" s="285" t="str">
        <f t="shared" ca="1" si="135"/>
        <v>Q735</v>
      </c>
      <c r="AW747" s="285">
        <f t="shared" si="133"/>
        <v>8</v>
      </c>
      <c r="AX747" s="285" t="str">
        <f t="shared" ca="1" si="134"/>
        <v>8. Ownership - Operating Costs</v>
      </c>
      <c r="AY747" s="293" t="s">
        <v>1626</v>
      </c>
      <c r="AZ747" s="285" t="s">
        <v>1671</v>
      </c>
      <c r="BA747" s="285">
        <f>$Q$8</f>
        <v>2036</v>
      </c>
      <c r="BB747" s="285" t="str">
        <f t="shared" ca="1" si="136"/>
        <v>8_Q735_Remaining_plant_OM_service_agreement_2036</v>
      </c>
      <c r="BC747" s="285" t="s">
        <v>574</v>
      </c>
      <c r="BD747" s="285"/>
      <c r="BE747" s="293" t="str">
        <f t="shared" si="128"/>
        <v>&gt;=0</v>
      </c>
      <c r="BF747" s="293" t="s">
        <v>84</v>
      </c>
      <c r="BG747" s="293" t="s">
        <v>84</v>
      </c>
      <c r="BH747" s="293"/>
      <c r="BI747" s="293"/>
      <c r="BJ747" s="293"/>
      <c r="BK747" s="293"/>
    </row>
    <row r="748" spans="1:63" ht="13.5" hidden="1" thickBot="1">
      <c r="A748" s="130"/>
      <c r="B748" s="181"/>
      <c r="C748" s="257"/>
      <c r="D748" s="761"/>
      <c r="E748" s="571"/>
      <c r="F748" s="571"/>
      <c r="G748" s="571"/>
      <c r="H748" s="571"/>
      <c r="I748" s="571"/>
      <c r="J748" s="571"/>
      <c r="K748" s="571"/>
      <c r="L748" s="571"/>
      <c r="M748" s="571"/>
      <c r="N748" s="571"/>
      <c r="O748" s="571"/>
      <c r="P748" s="571"/>
      <c r="Q748" s="571"/>
      <c r="R748" s="571"/>
      <c r="S748" s="571"/>
      <c r="T748" s="571"/>
      <c r="U748" s="571"/>
      <c r="V748" s="571"/>
      <c r="W748" s="571"/>
      <c r="X748" s="571"/>
      <c r="Y748" s="571"/>
      <c r="Z748" s="571"/>
      <c r="AA748" s="571"/>
      <c r="AB748" s="571"/>
      <c r="AC748" s="571"/>
      <c r="AD748" s="572"/>
      <c r="AE748" s="572"/>
      <c r="AF748" s="572"/>
      <c r="AG748" s="572"/>
      <c r="AH748" s="572"/>
      <c r="AI748" s="572"/>
      <c r="AJ748" s="572"/>
      <c r="AK748" s="572"/>
      <c r="AL748" s="572"/>
      <c r="AM748" s="572"/>
      <c r="AN748" s="581"/>
      <c r="AO748" s="181"/>
      <c r="AP748" s="87" t="s">
        <v>859</v>
      </c>
      <c r="AT748" s="559" t="str">
        <f t="shared" ca="1" si="137"/>
        <v>R</v>
      </c>
      <c r="AU748" s="559">
        <f t="shared" si="138"/>
        <v>735</v>
      </c>
      <c r="AV748" s="285" t="str">
        <f t="shared" ca="1" si="135"/>
        <v>R735</v>
      </c>
      <c r="AW748" s="285">
        <f t="shared" si="133"/>
        <v>8</v>
      </c>
      <c r="AX748" s="285" t="str">
        <f t="shared" ca="1" si="134"/>
        <v>8. Ownership - Operating Costs</v>
      </c>
      <c r="AY748" s="293" t="s">
        <v>1626</v>
      </c>
      <c r="AZ748" s="285" t="s">
        <v>1671</v>
      </c>
      <c r="BA748" s="285">
        <f>$R$8</f>
        <v>2037</v>
      </c>
      <c r="BB748" s="285" t="str">
        <f t="shared" ca="1" si="136"/>
        <v>8_R735_Remaining_plant_OM_service_agreement_2037</v>
      </c>
      <c r="BC748" s="285" t="s">
        <v>574</v>
      </c>
      <c r="BD748" s="285"/>
      <c r="BE748" s="293" t="str">
        <f t="shared" si="128"/>
        <v>&gt;=0</v>
      </c>
      <c r="BF748" s="293" t="s">
        <v>84</v>
      </c>
      <c r="BG748" s="293" t="s">
        <v>84</v>
      </c>
      <c r="BH748" s="293"/>
      <c r="BI748" s="293"/>
      <c r="BJ748" s="293"/>
      <c r="BK748" s="293"/>
    </row>
    <row r="749" spans="1:63" ht="13.5" hidden="1" thickBot="1">
      <c r="A749" s="130"/>
      <c r="B749" s="181"/>
      <c r="C749" s="257"/>
      <c r="D749" s="761"/>
      <c r="E749" s="571"/>
      <c r="F749" s="571"/>
      <c r="G749" s="571"/>
      <c r="H749" s="571"/>
      <c r="I749" s="571"/>
      <c r="J749" s="571"/>
      <c r="K749" s="571"/>
      <c r="L749" s="571"/>
      <c r="M749" s="571"/>
      <c r="N749" s="571"/>
      <c r="O749" s="571"/>
      <c r="P749" s="571"/>
      <c r="Q749" s="571"/>
      <c r="R749" s="571"/>
      <c r="S749" s="571"/>
      <c r="T749" s="571"/>
      <c r="U749" s="571"/>
      <c r="V749" s="571"/>
      <c r="W749" s="571"/>
      <c r="X749" s="571"/>
      <c r="Y749" s="571"/>
      <c r="Z749" s="571"/>
      <c r="AA749" s="571"/>
      <c r="AB749" s="571"/>
      <c r="AC749" s="571"/>
      <c r="AD749" s="572"/>
      <c r="AE749" s="572"/>
      <c r="AF749" s="572"/>
      <c r="AG749" s="572"/>
      <c r="AH749" s="572"/>
      <c r="AI749" s="572"/>
      <c r="AJ749" s="572"/>
      <c r="AK749" s="572"/>
      <c r="AL749" s="572"/>
      <c r="AM749" s="572"/>
      <c r="AN749" s="581"/>
      <c r="AO749" s="181"/>
      <c r="AP749" s="87" t="s">
        <v>859</v>
      </c>
      <c r="AT749" s="559" t="str">
        <f t="shared" ca="1" si="137"/>
        <v>S</v>
      </c>
      <c r="AU749" s="559">
        <f t="shared" si="138"/>
        <v>735</v>
      </c>
      <c r="AV749" s="285" t="str">
        <f t="shared" ca="1" si="135"/>
        <v>S735</v>
      </c>
      <c r="AW749" s="285">
        <f t="shared" si="133"/>
        <v>8</v>
      </c>
      <c r="AX749" s="285" t="str">
        <f t="shared" ca="1" si="134"/>
        <v>8. Ownership - Operating Costs</v>
      </c>
      <c r="AY749" s="293" t="s">
        <v>1626</v>
      </c>
      <c r="AZ749" s="285" t="s">
        <v>1671</v>
      </c>
      <c r="BA749" s="285">
        <f>$S$8</f>
        <v>2038</v>
      </c>
      <c r="BB749" s="285" t="str">
        <f t="shared" ca="1" si="136"/>
        <v>8_S735_Remaining_plant_OM_service_agreement_2038</v>
      </c>
      <c r="BC749" s="285" t="s">
        <v>574</v>
      </c>
      <c r="BD749" s="285"/>
      <c r="BE749" s="293" t="str">
        <f t="shared" si="128"/>
        <v>&gt;=0</v>
      </c>
      <c r="BF749" s="293" t="s">
        <v>84</v>
      </c>
      <c r="BG749" s="293" t="s">
        <v>84</v>
      </c>
      <c r="BH749" s="293"/>
      <c r="BI749" s="293"/>
      <c r="BJ749" s="293"/>
      <c r="BK749" s="293"/>
    </row>
    <row r="750" spans="1:63" ht="13.5" hidden="1" thickBot="1">
      <c r="A750" s="130"/>
      <c r="B750" s="181"/>
      <c r="C750" s="257"/>
      <c r="D750" s="761"/>
      <c r="E750" s="571"/>
      <c r="F750" s="571"/>
      <c r="G750" s="571"/>
      <c r="H750" s="571"/>
      <c r="I750" s="571"/>
      <c r="J750" s="571"/>
      <c r="K750" s="571"/>
      <c r="L750" s="571"/>
      <c r="M750" s="571"/>
      <c r="N750" s="571"/>
      <c r="O750" s="571"/>
      <c r="P750" s="571"/>
      <c r="Q750" s="571"/>
      <c r="R750" s="571"/>
      <c r="S750" s="571"/>
      <c r="T750" s="571"/>
      <c r="U750" s="571"/>
      <c r="V750" s="571"/>
      <c r="W750" s="571"/>
      <c r="X750" s="571"/>
      <c r="Y750" s="571"/>
      <c r="Z750" s="571"/>
      <c r="AA750" s="571"/>
      <c r="AB750" s="571"/>
      <c r="AC750" s="571"/>
      <c r="AD750" s="572"/>
      <c r="AE750" s="572"/>
      <c r="AF750" s="572"/>
      <c r="AG750" s="572"/>
      <c r="AH750" s="572"/>
      <c r="AI750" s="572"/>
      <c r="AJ750" s="572"/>
      <c r="AK750" s="572"/>
      <c r="AL750" s="572"/>
      <c r="AM750" s="572"/>
      <c r="AN750" s="581"/>
      <c r="AO750" s="181"/>
      <c r="AP750" s="87" t="s">
        <v>859</v>
      </c>
      <c r="AT750" s="559" t="str">
        <f t="shared" ca="1" si="137"/>
        <v>T</v>
      </c>
      <c r="AU750" s="559">
        <f t="shared" si="138"/>
        <v>735</v>
      </c>
      <c r="AV750" s="285" t="str">
        <f t="shared" ca="1" si="135"/>
        <v>T735</v>
      </c>
      <c r="AW750" s="285">
        <f t="shared" si="133"/>
        <v>8</v>
      </c>
      <c r="AX750" s="285" t="str">
        <f t="shared" ca="1" si="134"/>
        <v>8. Ownership - Operating Costs</v>
      </c>
      <c r="AY750" s="293" t="s">
        <v>1626</v>
      </c>
      <c r="AZ750" s="285" t="s">
        <v>1671</v>
      </c>
      <c r="BA750" s="285">
        <f>$T$8</f>
        <v>2039</v>
      </c>
      <c r="BB750" s="285" t="str">
        <f t="shared" ca="1" si="136"/>
        <v>8_T735_Remaining_plant_OM_service_agreement_2039</v>
      </c>
      <c r="BC750" s="285" t="s">
        <v>574</v>
      </c>
      <c r="BD750" s="285"/>
      <c r="BE750" s="293" t="str">
        <f t="shared" si="128"/>
        <v>&gt;=0</v>
      </c>
      <c r="BF750" s="293" t="s">
        <v>84</v>
      </c>
      <c r="BG750" s="293" t="s">
        <v>84</v>
      </c>
      <c r="BH750" s="293"/>
      <c r="BI750" s="293"/>
      <c r="BJ750" s="293"/>
      <c r="BK750" s="293"/>
    </row>
    <row r="751" spans="1:63" ht="13.5" hidden="1" thickBot="1">
      <c r="A751" s="130"/>
      <c r="B751" s="181"/>
      <c r="C751" s="257"/>
      <c r="D751" s="761"/>
      <c r="E751" s="571"/>
      <c r="F751" s="571"/>
      <c r="G751" s="571"/>
      <c r="H751" s="571"/>
      <c r="I751" s="571"/>
      <c r="J751" s="571"/>
      <c r="K751" s="571"/>
      <c r="L751" s="571"/>
      <c r="M751" s="571"/>
      <c r="N751" s="571"/>
      <c r="O751" s="571"/>
      <c r="P751" s="571"/>
      <c r="Q751" s="571"/>
      <c r="R751" s="571"/>
      <c r="S751" s="571"/>
      <c r="T751" s="571"/>
      <c r="U751" s="571"/>
      <c r="V751" s="571"/>
      <c r="W751" s="571"/>
      <c r="X751" s="571"/>
      <c r="Y751" s="571"/>
      <c r="Z751" s="571"/>
      <c r="AA751" s="571"/>
      <c r="AB751" s="571"/>
      <c r="AC751" s="571"/>
      <c r="AD751" s="572"/>
      <c r="AE751" s="572"/>
      <c r="AF751" s="572"/>
      <c r="AG751" s="572"/>
      <c r="AH751" s="572"/>
      <c r="AI751" s="572"/>
      <c r="AJ751" s="572"/>
      <c r="AK751" s="572"/>
      <c r="AL751" s="572"/>
      <c r="AM751" s="572"/>
      <c r="AN751" s="581"/>
      <c r="AO751" s="181"/>
      <c r="AP751" s="87" t="s">
        <v>859</v>
      </c>
      <c r="AT751" s="559" t="str">
        <f t="shared" ca="1" si="137"/>
        <v>U</v>
      </c>
      <c r="AU751" s="559">
        <f t="shared" si="138"/>
        <v>735</v>
      </c>
      <c r="AV751" s="285" t="str">
        <f t="shared" ca="1" si="135"/>
        <v>U735</v>
      </c>
      <c r="AW751" s="285">
        <f t="shared" si="133"/>
        <v>8</v>
      </c>
      <c r="AX751" s="285" t="str">
        <f t="shared" ca="1" si="134"/>
        <v>8. Ownership - Operating Costs</v>
      </c>
      <c r="AY751" s="293" t="s">
        <v>1626</v>
      </c>
      <c r="AZ751" s="285" t="s">
        <v>1671</v>
      </c>
      <c r="BA751" s="285">
        <f>$U$8</f>
        <v>2040</v>
      </c>
      <c r="BB751" s="285" t="str">
        <f t="shared" ca="1" si="136"/>
        <v>8_U735_Remaining_plant_OM_service_agreement_2040</v>
      </c>
      <c r="BC751" s="285" t="s">
        <v>574</v>
      </c>
      <c r="BD751" s="285"/>
      <c r="BE751" s="293" t="str">
        <f t="shared" si="128"/>
        <v>&gt;=0</v>
      </c>
      <c r="BF751" s="293" t="s">
        <v>84</v>
      </c>
      <c r="BG751" s="293" t="s">
        <v>84</v>
      </c>
      <c r="BH751" s="293"/>
      <c r="BI751" s="293"/>
      <c r="BJ751" s="293"/>
      <c r="BK751" s="293"/>
    </row>
    <row r="752" spans="1:63" ht="13.5" hidden="1" thickBot="1">
      <c r="A752" s="130"/>
      <c r="B752" s="181"/>
      <c r="C752" s="257"/>
      <c r="D752" s="761"/>
      <c r="E752" s="571"/>
      <c r="F752" s="571"/>
      <c r="G752" s="571"/>
      <c r="H752" s="571"/>
      <c r="I752" s="571"/>
      <c r="J752" s="571"/>
      <c r="K752" s="571"/>
      <c r="L752" s="571"/>
      <c r="M752" s="571"/>
      <c r="N752" s="571"/>
      <c r="O752" s="571"/>
      <c r="P752" s="571"/>
      <c r="Q752" s="571"/>
      <c r="R752" s="571"/>
      <c r="S752" s="571"/>
      <c r="T752" s="571"/>
      <c r="U752" s="571"/>
      <c r="V752" s="571"/>
      <c r="W752" s="571"/>
      <c r="X752" s="571"/>
      <c r="Y752" s="571"/>
      <c r="Z752" s="571"/>
      <c r="AA752" s="571"/>
      <c r="AB752" s="571"/>
      <c r="AC752" s="571"/>
      <c r="AD752" s="572"/>
      <c r="AE752" s="572"/>
      <c r="AF752" s="572"/>
      <c r="AG752" s="572"/>
      <c r="AH752" s="572"/>
      <c r="AI752" s="572"/>
      <c r="AJ752" s="572"/>
      <c r="AK752" s="572"/>
      <c r="AL752" s="572"/>
      <c r="AM752" s="572"/>
      <c r="AN752" s="581"/>
      <c r="AO752" s="181"/>
      <c r="AP752" s="87" t="s">
        <v>859</v>
      </c>
      <c r="AT752" s="559" t="str">
        <f t="shared" ca="1" si="137"/>
        <v>V</v>
      </c>
      <c r="AU752" s="559">
        <f t="shared" si="138"/>
        <v>735</v>
      </c>
      <c r="AV752" s="285" t="str">
        <f t="shared" ca="1" si="135"/>
        <v>V735</v>
      </c>
      <c r="AW752" s="285">
        <f t="shared" si="133"/>
        <v>8</v>
      </c>
      <c r="AX752" s="285" t="str">
        <f t="shared" ca="1" si="134"/>
        <v>8. Ownership - Operating Costs</v>
      </c>
      <c r="AY752" s="293" t="s">
        <v>1626</v>
      </c>
      <c r="AZ752" s="285" t="s">
        <v>1671</v>
      </c>
      <c r="BA752" s="285">
        <f>$V$8</f>
        <v>2041</v>
      </c>
      <c r="BB752" s="285" t="str">
        <f t="shared" ca="1" si="136"/>
        <v>8_V735_Remaining_plant_OM_service_agreement_2041</v>
      </c>
      <c r="BC752" s="285" t="s">
        <v>574</v>
      </c>
      <c r="BD752" s="285"/>
      <c r="BE752" s="293" t="str">
        <f t="shared" si="128"/>
        <v>&gt;=0</v>
      </c>
      <c r="BF752" s="293" t="s">
        <v>84</v>
      </c>
      <c r="BG752" s="293" t="s">
        <v>84</v>
      </c>
      <c r="BH752" s="293"/>
      <c r="BI752" s="293"/>
      <c r="BJ752" s="293"/>
      <c r="BK752" s="293"/>
    </row>
    <row r="753" spans="1:63" ht="13.5" hidden="1" thickBot="1">
      <c r="A753" s="130"/>
      <c r="B753" s="181"/>
      <c r="C753" s="257"/>
      <c r="D753" s="761"/>
      <c r="E753" s="571"/>
      <c r="F753" s="571"/>
      <c r="G753" s="571"/>
      <c r="H753" s="571"/>
      <c r="I753" s="571"/>
      <c r="J753" s="571"/>
      <c r="K753" s="571"/>
      <c r="L753" s="571"/>
      <c r="M753" s="571"/>
      <c r="N753" s="571"/>
      <c r="O753" s="571"/>
      <c r="P753" s="571"/>
      <c r="Q753" s="571"/>
      <c r="R753" s="571"/>
      <c r="S753" s="571"/>
      <c r="T753" s="571"/>
      <c r="U753" s="571"/>
      <c r="V753" s="571"/>
      <c r="W753" s="571"/>
      <c r="X753" s="571"/>
      <c r="Y753" s="571"/>
      <c r="Z753" s="571"/>
      <c r="AA753" s="571"/>
      <c r="AB753" s="571"/>
      <c r="AC753" s="571"/>
      <c r="AD753" s="572"/>
      <c r="AE753" s="572"/>
      <c r="AF753" s="572"/>
      <c r="AG753" s="572"/>
      <c r="AH753" s="572"/>
      <c r="AI753" s="572"/>
      <c r="AJ753" s="572"/>
      <c r="AK753" s="572"/>
      <c r="AL753" s="572"/>
      <c r="AM753" s="572"/>
      <c r="AN753" s="581"/>
      <c r="AO753" s="181"/>
      <c r="AP753" s="87" t="s">
        <v>859</v>
      </c>
      <c r="AT753" s="559" t="str">
        <f t="shared" ca="1" si="137"/>
        <v>W</v>
      </c>
      <c r="AU753" s="559">
        <f t="shared" si="138"/>
        <v>735</v>
      </c>
      <c r="AV753" s="285" t="str">
        <f t="shared" ca="1" si="135"/>
        <v>W735</v>
      </c>
      <c r="AW753" s="285">
        <f t="shared" si="133"/>
        <v>8</v>
      </c>
      <c r="AX753" s="285" t="str">
        <f t="shared" ca="1" si="134"/>
        <v>8. Ownership - Operating Costs</v>
      </c>
      <c r="AY753" s="293" t="s">
        <v>1626</v>
      </c>
      <c r="AZ753" s="285" t="s">
        <v>1671</v>
      </c>
      <c r="BA753" s="285">
        <f>$W$8</f>
        <v>2042</v>
      </c>
      <c r="BB753" s="285" t="str">
        <f t="shared" ca="1" si="136"/>
        <v>8_W735_Remaining_plant_OM_service_agreement_2042</v>
      </c>
      <c r="BC753" s="285" t="s">
        <v>574</v>
      </c>
      <c r="BD753" s="285"/>
      <c r="BE753" s="293" t="str">
        <f t="shared" si="128"/>
        <v>&gt;=0</v>
      </c>
      <c r="BF753" s="293" t="s">
        <v>84</v>
      </c>
      <c r="BG753" s="293" t="s">
        <v>84</v>
      </c>
      <c r="BH753" s="293"/>
      <c r="BI753" s="293"/>
      <c r="BJ753" s="293"/>
      <c r="BK753" s="293"/>
    </row>
    <row r="754" spans="1:63" ht="13.5" hidden="1" thickBot="1">
      <c r="A754" s="130"/>
      <c r="B754" s="181"/>
      <c r="C754" s="257"/>
      <c r="D754" s="761"/>
      <c r="E754" s="571"/>
      <c r="F754" s="571"/>
      <c r="G754" s="571"/>
      <c r="H754" s="571"/>
      <c r="I754" s="571"/>
      <c r="J754" s="571"/>
      <c r="K754" s="571"/>
      <c r="L754" s="571"/>
      <c r="M754" s="571"/>
      <c r="N754" s="571"/>
      <c r="O754" s="571"/>
      <c r="P754" s="571"/>
      <c r="Q754" s="571"/>
      <c r="R754" s="571"/>
      <c r="S754" s="571"/>
      <c r="T754" s="571"/>
      <c r="U754" s="571"/>
      <c r="V754" s="571"/>
      <c r="W754" s="571"/>
      <c r="X754" s="571"/>
      <c r="Y754" s="571"/>
      <c r="Z754" s="571"/>
      <c r="AA754" s="571"/>
      <c r="AB754" s="571"/>
      <c r="AC754" s="571"/>
      <c r="AD754" s="572"/>
      <c r="AE754" s="572"/>
      <c r="AF754" s="572"/>
      <c r="AG754" s="572"/>
      <c r="AH754" s="572"/>
      <c r="AI754" s="572"/>
      <c r="AJ754" s="572"/>
      <c r="AK754" s="572"/>
      <c r="AL754" s="572"/>
      <c r="AM754" s="572"/>
      <c r="AN754" s="581"/>
      <c r="AO754" s="181"/>
      <c r="AP754" s="87" t="s">
        <v>859</v>
      </c>
      <c r="AT754" s="559" t="str">
        <f t="shared" ca="1" si="137"/>
        <v>X</v>
      </c>
      <c r="AU754" s="559">
        <f t="shared" si="138"/>
        <v>735</v>
      </c>
      <c r="AV754" s="285" t="str">
        <f t="shared" ca="1" si="135"/>
        <v>X735</v>
      </c>
      <c r="AW754" s="285">
        <f t="shared" si="133"/>
        <v>8</v>
      </c>
      <c r="AX754" s="285" t="str">
        <f t="shared" ca="1" si="134"/>
        <v>8. Ownership - Operating Costs</v>
      </c>
      <c r="AY754" s="293" t="s">
        <v>1626</v>
      </c>
      <c r="AZ754" s="285" t="s">
        <v>1671</v>
      </c>
      <c r="BA754" s="285">
        <f>$X$8</f>
        <v>2043</v>
      </c>
      <c r="BB754" s="285" t="str">
        <f t="shared" ca="1" si="136"/>
        <v>8_X735_Remaining_plant_OM_service_agreement_2043</v>
      </c>
      <c r="BC754" s="285" t="s">
        <v>574</v>
      </c>
      <c r="BD754" s="285"/>
      <c r="BE754" s="293" t="str">
        <f t="shared" si="128"/>
        <v>&gt;=0</v>
      </c>
      <c r="BF754" s="293" t="s">
        <v>84</v>
      </c>
      <c r="BG754" s="293" t="s">
        <v>84</v>
      </c>
      <c r="BH754" s="293"/>
      <c r="BI754" s="293"/>
      <c r="BJ754" s="293"/>
      <c r="BK754" s="293"/>
    </row>
    <row r="755" spans="1:63" ht="13.5" hidden="1" thickBot="1">
      <c r="A755" s="130"/>
      <c r="B755" s="181"/>
      <c r="C755" s="257"/>
      <c r="D755" s="761"/>
      <c r="E755" s="571"/>
      <c r="F755" s="571"/>
      <c r="G755" s="571"/>
      <c r="H755" s="571"/>
      <c r="I755" s="571"/>
      <c r="J755" s="571"/>
      <c r="K755" s="571"/>
      <c r="L755" s="571"/>
      <c r="M755" s="571"/>
      <c r="N755" s="571"/>
      <c r="O755" s="571"/>
      <c r="P755" s="571"/>
      <c r="Q755" s="571"/>
      <c r="R755" s="571"/>
      <c r="S755" s="571"/>
      <c r="T755" s="571"/>
      <c r="U755" s="571"/>
      <c r="V755" s="571"/>
      <c r="W755" s="571"/>
      <c r="X755" s="571"/>
      <c r="Y755" s="571"/>
      <c r="Z755" s="571"/>
      <c r="AA755" s="571"/>
      <c r="AB755" s="571"/>
      <c r="AC755" s="571"/>
      <c r="AD755" s="572"/>
      <c r="AE755" s="572"/>
      <c r="AF755" s="572"/>
      <c r="AG755" s="572"/>
      <c r="AH755" s="572"/>
      <c r="AI755" s="572"/>
      <c r="AJ755" s="572"/>
      <c r="AK755" s="572"/>
      <c r="AL755" s="572"/>
      <c r="AM755" s="572"/>
      <c r="AN755" s="581"/>
      <c r="AO755" s="181"/>
      <c r="AP755" s="87" t="s">
        <v>859</v>
      </c>
      <c r="AT755" s="559" t="str">
        <f t="shared" ca="1" si="137"/>
        <v>Y</v>
      </c>
      <c r="AU755" s="559">
        <f t="shared" si="138"/>
        <v>735</v>
      </c>
      <c r="AV755" s="285" t="str">
        <f t="shared" ca="1" si="135"/>
        <v>Y735</v>
      </c>
      <c r="AW755" s="285">
        <f t="shared" si="133"/>
        <v>8</v>
      </c>
      <c r="AX755" s="285" t="str">
        <f t="shared" ca="1" si="134"/>
        <v>8. Ownership - Operating Costs</v>
      </c>
      <c r="AY755" s="293" t="s">
        <v>1626</v>
      </c>
      <c r="AZ755" s="285" t="s">
        <v>1671</v>
      </c>
      <c r="BA755" s="285">
        <f>$Y$8</f>
        <v>2044</v>
      </c>
      <c r="BB755" s="285" t="str">
        <f t="shared" ca="1" si="136"/>
        <v>8_Y735_Remaining_plant_OM_service_agreement_2044</v>
      </c>
      <c r="BC755" s="285" t="s">
        <v>574</v>
      </c>
      <c r="BD755" s="285"/>
      <c r="BE755" s="293" t="str">
        <f t="shared" si="128"/>
        <v>&gt;=0</v>
      </c>
      <c r="BF755" s="293" t="s">
        <v>84</v>
      </c>
      <c r="BG755" s="293" t="s">
        <v>84</v>
      </c>
      <c r="BH755" s="293"/>
      <c r="BI755" s="293"/>
      <c r="BJ755" s="293"/>
      <c r="BK755" s="293"/>
    </row>
    <row r="756" spans="1:63" ht="13.5" hidden="1" thickBot="1">
      <c r="A756" s="130"/>
      <c r="B756" s="181"/>
      <c r="C756" s="257"/>
      <c r="D756" s="761"/>
      <c r="E756" s="571"/>
      <c r="F756" s="571"/>
      <c r="G756" s="571"/>
      <c r="H756" s="571"/>
      <c r="I756" s="571"/>
      <c r="J756" s="571"/>
      <c r="K756" s="571"/>
      <c r="L756" s="571"/>
      <c r="M756" s="571"/>
      <c r="N756" s="571"/>
      <c r="O756" s="571"/>
      <c r="P756" s="571"/>
      <c r="Q756" s="571"/>
      <c r="R756" s="571"/>
      <c r="S756" s="571"/>
      <c r="T756" s="571"/>
      <c r="U756" s="571"/>
      <c r="V756" s="571"/>
      <c r="W756" s="571"/>
      <c r="X756" s="571"/>
      <c r="Y756" s="571"/>
      <c r="Z756" s="571"/>
      <c r="AA756" s="571"/>
      <c r="AB756" s="571"/>
      <c r="AC756" s="571"/>
      <c r="AD756" s="572"/>
      <c r="AE756" s="572"/>
      <c r="AF756" s="572"/>
      <c r="AG756" s="572"/>
      <c r="AH756" s="572"/>
      <c r="AI756" s="572"/>
      <c r="AJ756" s="572"/>
      <c r="AK756" s="572"/>
      <c r="AL756" s="572"/>
      <c r="AM756" s="572"/>
      <c r="AN756" s="581"/>
      <c r="AO756" s="181"/>
      <c r="AP756" s="87" t="s">
        <v>859</v>
      </c>
      <c r="AT756" s="559" t="str">
        <f t="shared" ca="1" si="137"/>
        <v>Z</v>
      </c>
      <c r="AU756" s="559">
        <f t="shared" si="138"/>
        <v>735</v>
      </c>
      <c r="AV756" s="285" t="str">
        <f t="shared" ca="1" si="135"/>
        <v>Z735</v>
      </c>
      <c r="AW756" s="285">
        <f t="shared" si="133"/>
        <v>8</v>
      </c>
      <c r="AX756" s="285" t="str">
        <f t="shared" ca="1" si="134"/>
        <v>8. Ownership - Operating Costs</v>
      </c>
      <c r="AY756" s="293" t="s">
        <v>1626</v>
      </c>
      <c r="AZ756" s="285" t="s">
        <v>1671</v>
      </c>
      <c r="BA756" s="285">
        <f>$Z$8</f>
        <v>2045</v>
      </c>
      <c r="BB756" s="285" t="str">
        <f t="shared" ca="1" si="136"/>
        <v>8_Z735_Remaining_plant_OM_service_agreement_2045</v>
      </c>
      <c r="BC756" s="285" t="s">
        <v>574</v>
      </c>
      <c r="BD756" s="285"/>
      <c r="BE756" s="293" t="str">
        <f t="shared" si="128"/>
        <v>&gt;=0</v>
      </c>
      <c r="BF756" s="293" t="s">
        <v>84</v>
      </c>
      <c r="BG756" s="293" t="s">
        <v>84</v>
      </c>
      <c r="BH756" s="293"/>
      <c r="BI756" s="293"/>
      <c r="BJ756" s="293"/>
      <c r="BK756" s="293"/>
    </row>
    <row r="757" spans="1:63" ht="13.5" hidden="1" thickBot="1">
      <c r="A757" s="130"/>
      <c r="B757" s="181"/>
      <c r="C757" s="257"/>
      <c r="D757" s="761"/>
      <c r="E757" s="571"/>
      <c r="F757" s="571"/>
      <c r="G757" s="571"/>
      <c r="H757" s="571"/>
      <c r="I757" s="571"/>
      <c r="J757" s="571"/>
      <c r="K757" s="571"/>
      <c r="L757" s="571"/>
      <c r="M757" s="571"/>
      <c r="N757" s="571"/>
      <c r="O757" s="571"/>
      <c r="P757" s="571"/>
      <c r="Q757" s="571"/>
      <c r="R757" s="571"/>
      <c r="S757" s="571"/>
      <c r="T757" s="571"/>
      <c r="U757" s="571"/>
      <c r="V757" s="571"/>
      <c r="W757" s="571"/>
      <c r="X757" s="571"/>
      <c r="Y757" s="571"/>
      <c r="Z757" s="571"/>
      <c r="AA757" s="571"/>
      <c r="AB757" s="571"/>
      <c r="AC757" s="571"/>
      <c r="AD757" s="572"/>
      <c r="AE757" s="572"/>
      <c r="AF757" s="572"/>
      <c r="AG757" s="572"/>
      <c r="AH757" s="572"/>
      <c r="AI757" s="572"/>
      <c r="AJ757" s="572"/>
      <c r="AK757" s="572"/>
      <c r="AL757" s="572"/>
      <c r="AM757" s="572"/>
      <c r="AN757" s="581"/>
      <c r="AO757" s="181"/>
      <c r="AP757" s="87" t="s">
        <v>859</v>
      </c>
      <c r="AT757" s="559" t="str">
        <f t="shared" ca="1" si="137"/>
        <v>AA</v>
      </c>
      <c r="AU757" s="559">
        <f t="shared" si="138"/>
        <v>735</v>
      </c>
      <c r="AV757" s="285" t="str">
        <f t="shared" ca="1" si="135"/>
        <v>AA735</v>
      </c>
      <c r="AW757" s="285">
        <f t="shared" si="133"/>
        <v>8</v>
      </c>
      <c r="AX757" s="285" t="str">
        <f t="shared" ca="1" si="134"/>
        <v>8. Ownership - Operating Costs</v>
      </c>
      <c r="AY757" s="293" t="s">
        <v>1626</v>
      </c>
      <c r="AZ757" s="285" t="s">
        <v>1671</v>
      </c>
      <c r="BA757" s="285">
        <f>$AA$8</f>
        <v>2046</v>
      </c>
      <c r="BB757" s="285" t="str">
        <f t="shared" ca="1" si="136"/>
        <v>8_AA735_Remaining_plant_OM_service_agreement_2046</v>
      </c>
      <c r="BC757" s="285" t="s">
        <v>574</v>
      </c>
      <c r="BD757" s="285"/>
      <c r="BE757" s="293" t="str">
        <f t="shared" si="128"/>
        <v>&gt;=0</v>
      </c>
      <c r="BF757" s="293" t="s">
        <v>84</v>
      </c>
      <c r="BG757" s="293" t="s">
        <v>84</v>
      </c>
      <c r="BH757" s="293"/>
      <c r="BI757" s="293"/>
      <c r="BJ757" s="293"/>
      <c r="BK757" s="293"/>
    </row>
    <row r="758" spans="1:63" ht="13.5" hidden="1" thickBot="1">
      <c r="A758" s="130"/>
      <c r="B758" s="181"/>
      <c r="C758" s="257"/>
      <c r="D758" s="761"/>
      <c r="E758" s="571"/>
      <c r="F758" s="571"/>
      <c r="G758" s="571"/>
      <c r="H758" s="571"/>
      <c r="I758" s="571"/>
      <c r="J758" s="571"/>
      <c r="K758" s="571"/>
      <c r="L758" s="571"/>
      <c r="M758" s="571"/>
      <c r="N758" s="571"/>
      <c r="O758" s="571"/>
      <c r="P758" s="571"/>
      <c r="Q758" s="571"/>
      <c r="R758" s="571"/>
      <c r="S758" s="571"/>
      <c r="T758" s="571"/>
      <c r="U758" s="571"/>
      <c r="V758" s="571"/>
      <c r="W758" s="571"/>
      <c r="X758" s="571"/>
      <c r="Y758" s="571"/>
      <c r="Z758" s="571"/>
      <c r="AA758" s="571"/>
      <c r="AB758" s="571"/>
      <c r="AC758" s="571"/>
      <c r="AD758" s="572"/>
      <c r="AE758" s="572"/>
      <c r="AF758" s="572"/>
      <c r="AG758" s="572"/>
      <c r="AH758" s="572"/>
      <c r="AI758" s="572"/>
      <c r="AJ758" s="572"/>
      <c r="AK758" s="572"/>
      <c r="AL758" s="572"/>
      <c r="AM758" s="572"/>
      <c r="AN758" s="581"/>
      <c r="AO758" s="181"/>
      <c r="AP758" s="87" t="s">
        <v>859</v>
      </c>
      <c r="AT758" s="559" t="str">
        <f t="shared" ca="1" si="137"/>
        <v>AB</v>
      </c>
      <c r="AU758" s="559">
        <f t="shared" si="138"/>
        <v>735</v>
      </c>
      <c r="AV758" s="285" t="str">
        <f t="shared" ca="1" si="135"/>
        <v>AB735</v>
      </c>
      <c r="AW758" s="285">
        <f t="shared" si="133"/>
        <v>8</v>
      </c>
      <c r="AX758" s="285" t="str">
        <f t="shared" ca="1" si="134"/>
        <v>8. Ownership - Operating Costs</v>
      </c>
      <c r="AY758" s="293" t="s">
        <v>1626</v>
      </c>
      <c r="AZ758" s="285" t="s">
        <v>1671</v>
      </c>
      <c r="BA758" s="285">
        <f>$AB$8</f>
        <v>2047</v>
      </c>
      <c r="BB758" s="285" t="str">
        <f t="shared" ca="1" si="136"/>
        <v>8_AB735_Remaining_plant_OM_service_agreement_2047</v>
      </c>
      <c r="BC758" s="285" t="s">
        <v>574</v>
      </c>
      <c r="BD758" s="285"/>
      <c r="BE758" s="293" t="str">
        <f t="shared" si="128"/>
        <v>&gt;=0</v>
      </c>
      <c r="BF758" s="293" t="s">
        <v>84</v>
      </c>
      <c r="BG758" s="293" t="s">
        <v>84</v>
      </c>
      <c r="BH758" s="293"/>
      <c r="BI758" s="293"/>
      <c r="BJ758" s="293"/>
      <c r="BK758" s="293"/>
    </row>
    <row r="759" spans="1:63" ht="13.5" hidden="1" thickBot="1">
      <c r="A759" s="130"/>
      <c r="B759" s="181"/>
      <c r="C759" s="257"/>
      <c r="D759" s="761"/>
      <c r="E759" s="571"/>
      <c r="F759" s="571"/>
      <c r="G759" s="571"/>
      <c r="H759" s="571"/>
      <c r="I759" s="571"/>
      <c r="J759" s="571"/>
      <c r="K759" s="571"/>
      <c r="L759" s="571"/>
      <c r="M759" s="571"/>
      <c r="N759" s="571"/>
      <c r="O759" s="571"/>
      <c r="P759" s="571"/>
      <c r="Q759" s="571"/>
      <c r="R759" s="571"/>
      <c r="S759" s="571"/>
      <c r="T759" s="571"/>
      <c r="U759" s="571"/>
      <c r="V759" s="571"/>
      <c r="W759" s="571"/>
      <c r="X759" s="571"/>
      <c r="Y759" s="571"/>
      <c r="Z759" s="571"/>
      <c r="AA759" s="571"/>
      <c r="AB759" s="571"/>
      <c r="AC759" s="571"/>
      <c r="AD759" s="572"/>
      <c r="AE759" s="572"/>
      <c r="AF759" s="572"/>
      <c r="AG759" s="572"/>
      <c r="AH759" s="572"/>
      <c r="AI759" s="572"/>
      <c r="AJ759" s="572"/>
      <c r="AK759" s="572"/>
      <c r="AL759" s="572"/>
      <c r="AM759" s="572"/>
      <c r="AN759" s="581"/>
      <c r="AO759" s="181"/>
      <c r="AP759" s="87" t="s">
        <v>859</v>
      </c>
      <c r="AT759" s="559" t="str">
        <f t="shared" ca="1" si="137"/>
        <v>AC</v>
      </c>
      <c r="AU759" s="559">
        <f t="shared" si="138"/>
        <v>735</v>
      </c>
      <c r="AV759" s="285" t="str">
        <f t="shared" ca="1" si="135"/>
        <v>AC735</v>
      </c>
      <c r="AW759" s="285">
        <f t="shared" si="133"/>
        <v>8</v>
      </c>
      <c r="AX759" s="285" t="str">
        <f t="shared" ca="1" si="134"/>
        <v>8. Ownership - Operating Costs</v>
      </c>
      <c r="AY759" s="293" t="s">
        <v>1626</v>
      </c>
      <c r="AZ759" s="285" t="s">
        <v>1671</v>
      </c>
      <c r="BA759" s="285">
        <f>$AC$8</f>
        <v>2048</v>
      </c>
      <c r="BB759" s="285" t="str">
        <f t="shared" ca="1" si="136"/>
        <v>8_AC735_Remaining_plant_OM_service_agreement_2048</v>
      </c>
      <c r="BC759" s="285" t="s">
        <v>574</v>
      </c>
      <c r="BD759" s="285"/>
      <c r="BE759" s="293" t="str">
        <f t="shared" si="128"/>
        <v>&gt;=0</v>
      </c>
      <c r="BF759" s="293" t="s">
        <v>84</v>
      </c>
      <c r="BG759" s="293" t="s">
        <v>84</v>
      </c>
      <c r="BH759" s="293"/>
      <c r="BI759" s="293"/>
      <c r="BJ759" s="293"/>
      <c r="BK759" s="293"/>
    </row>
    <row r="760" spans="1:63" ht="13.5" hidden="1" thickBot="1">
      <c r="A760" s="130"/>
      <c r="B760" s="181"/>
      <c r="C760" s="257"/>
      <c r="D760" s="761"/>
      <c r="E760" s="571"/>
      <c r="F760" s="571"/>
      <c r="G760" s="571"/>
      <c r="H760" s="571"/>
      <c r="I760" s="571"/>
      <c r="J760" s="571"/>
      <c r="K760" s="571"/>
      <c r="L760" s="571"/>
      <c r="M760" s="571"/>
      <c r="N760" s="571"/>
      <c r="O760" s="571"/>
      <c r="P760" s="571"/>
      <c r="Q760" s="571"/>
      <c r="R760" s="571"/>
      <c r="S760" s="571"/>
      <c r="T760" s="571"/>
      <c r="U760" s="571"/>
      <c r="V760" s="571"/>
      <c r="W760" s="571"/>
      <c r="X760" s="571"/>
      <c r="Y760" s="571"/>
      <c r="Z760" s="571"/>
      <c r="AA760" s="571"/>
      <c r="AB760" s="571"/>
      <c r="AC760" s="571"/>
      <c r="AD760" s="572"/>
      <c r="AE760" s="572"/>
      <c r="AF760" s="572"/>
      <c r="AG760" s="572"/>
      <c r="AH760" s="572"/>
      <c r="AI760" s="572"/>
      <c r="AJ760" s="572"/>
      <c r="AK760" s="572"/>
      <c r="AL760" s="572"/>
      <c r="AM760" s="572"/>
      <c r="AN760" s="581"/>
      <c r="AO760" s="181"/>
      <c r="AP760" s="87" t="s">
        <v>859</v>
      </c>
      <c r="AT760" s="559" t="str">
        <f t="shared" ca="1" si="137"/>
        <v>AD</v>
      </c>
      <c r="AU760" s="559">
        <f t="shared" si="138"/>
        <v>735</v>
      </c>
      <c r="AV760" s="285" t="str">
        <f t="shared" ca="1" si="135"/>
        <v>AD735</v>
      </c>
      <c r="AW760" s="285">
        <f t="shared" si="133"/>
        <v>8</v>
      </c>
      <c r="AX760" s="285" t="str">
        <f t="shared" ca="1" si="134"/>
        <v>8. Ownership - Operating Costs</v>
      </c>
      <c r="AY760" s="293" t="s">
        <v>1626</v>
      </c>
      <c r="AZ760" s="285" t="s">
        <v>1671</v>
      </c>
      <c r="BA760" s="285">
        <f>$AD$8</f>
        <v>2049</v>
      </c>
      <c r="BB760" s="285" t="str">
        <f t="shared" ca="1" si="136"/>
        <v>8_AD735_Remaining_plant_OM_service_agreement_2049</v>
      </c>
      <c r="BC760" s="285" t="s">
        <v>574</v>
      </c>
      <c r="BD760" s="285"/>
      <c r="BE760" s="293" t="str">
        <f t="shared" si="128"/>
        <v>&gt;=0</v>
      </c>
      <c r="BF760" s="293" t="s">
        <v>84</v>
      </c>
      <c r="BG760" s="293" t="s">
        <v>84</v>
      </c>
      <c r="BH760" s="293"/>
      <c r="BI760" s="293"/>
      <c r="BJ760" s="293"/>
      <c r="BK760" s="293"/>
    </row>
    <row r="761" spans="1:63" ht="13.5" hidden="1" thickBot="1">
      <c r="A761" s="130"/>
      <c r="B761" s="181"/>
      <c r="C761" s="257"/>
      <c r="D761" s="761"/>
      <c r="E761" s="571"/>
      <c r="F761" s="571"/>
      <c r="G761" s="571"/>
      <c r="H761" s="571"/>
      <c r="I761" s="571"/>
      <c r="J761" s="571"/>
      <c r="K761" s="571"/>
      <c r="L761" s="571"/>
      <c r="M761" s="571"/>
      <c r="N761" s="571"/>
      <c r="O761" s="571"/>
      <c r="P761" s="571"/>
      <c r="Q761" s="571"/>
      <c r="R761" s="571"/>
      <c r="S761" s="571"/>
      <c r="T761" s="571"/>
      <c r="U761" s="571"/>
      <c r="V761" s="571"/>
      <c r="W761" s="571"/>
      <c r="X761" s="571"/>
      <c r="Y761" s="571"/>
      <c r="Z761" s="571"/>
      <c r="AA761" s="571"/>
      <c r="AB761" s="571"/>
      <c r="AC761" s="571"/>
      <c r="AD761" s="572"/>
      <c r="AE761" s="572"/>
      <c r="AF761" s="572"/>
      <c r="AG761" s="572"/>
      <c r="AH761" s="572"/>
      <c r="AI761" s="572"/>
      <c r="AJ761" s="572"/>
      <c r="AK761" s="572"/>
      <c r="AL761" s="572"/>
      <c r="AM761" s="572"/>
      <c r="AN761" s="581"/>
      <c r="AO761" s="181"/>
      <c r="AP761" s="87" t="s">
        <v>859</v>
      </c>
      <c r="AT761" s="559" t="str">
        <f t="shared" ca="1" si="137"/>
        <v>AE</v>
      </c>
      <c r="AU761" s="559">
        <f t="shared" si="138"/>
        <v>735</v>
      </c>
      <c r="AV761" s="285" t="str">
        <f t="shared" ca="1" si="135"/>
        <v>AE735</v>
      </c>
      <c r="AW761" s="285">
        <f t="shared" si="133"/>
        <v>8</v>
      </c>
      <c r="AX761" s="285" t="str">
        <f t="shared" ca="1" si="134"/>
        <v>8. Ownership - Operating Costs</v>
      </c>
      <c r="AY761" s="293" t="s">
        <v>1626</v>
      </c>
      <c r="AZ761" s="285" t="s">
        <v>1671</v>
      </c>
      <c r="BA761" s="285">
        <f>$AE$8</f>
        <v>2050</v>
      </c>
      <c r="BB761" s="285" t="str">
        <f t="shared" ca="1" si="136"/>
        <v>8_AE735_Remaining_plant_OM_service_agreement_2050</v>
      </c>
      <c r="BC761" s="285" t="s">
        <v>574</v>
      </c>
      <c r="BD761" s="285"/>
      <c r="BE761" s="293" t="str">
        <f t="shared" si="128"/>
        <v>&gt;=0</v>
      </c>
      <c r="BF761" s="293" t="s">
        <v>84</v>
      </c>
      <c r="BG761" s="293" t="s">
        <v>84</v>
      </c>
      <c r="BH761" s="293"/>
      <c r="BI761" s="293"/>
      <c r="BJ761" s="293"/>
      <c r="BK761" s="293"/>
    </row>
    <row r="762" spans="1:63" ht="13.5" hidden="1" thickBot="1">
      <c r="A762" s="130"/>
      <c r="B762" s="181"/>
      <c r="C762" s="257"/>
      <c r="D762" s="761"/>
      <c r="E762" s="571"/>
      <c r="F762" s="571"/>
      <c r="G762" s="571"/>
      <c r="H762" s="571"/>
      <c r="I762" s="571"/>
      <c r="J762" s="571"/>
      <c r="K762" s="571"/>
      <c r="L762" s="571"/>
      <c r="M762" s="571"/>
      <c r="N762" s="571"/>
      <c r="O762" s="571"/>
      <c r="P762" s="571"/>
      <c r="Q762" s="571"/>
      <c r="R762" s="571"/>
      <c r="S762" s="571"/>
      <c r="T762" s="571"/>
      <c r="U762" s="571"/>
      <c r="V762" s="571"/>
      <c r="W762" s="571"/>
      <c r="X762" s="571"/>
      <c r="Y762" s="571"/>
      <c r="Z762" s="571"/>
      <c r="AA762" s="571"/>
      <c r="AB762" s="571"/>
      <c r="AC762" s="571"/>
      <c r="AD762" s="572"/>
      <c r="AE762" s="572"/>
      <c r="AF762" s="572"/>
      <c r="AG762" s="572"/>
      <c r="AH762" s="572"/>
      <c r="AI762" s="572"/>
      <c r="AJ762" s="572"/>
      <c r="AK762" s="572"/>
      <c r="AL762" s="572"/>
      <c r="AM762" s="572"/>
      <c r="AN762" s="581"/>
      <c r="AO762" s="181"/>
      <c r="AP762" s="87" t="s">
        <v>859</v>
      </c>
      <c r="AT762" s="559" t="str">
        <f t="shared" ca="1" si="137"/>
        <v>AF</v>
      </c>
      <c r="AU762" s="559">
        <f t="shared" si="138"/>
        <v>735</v>
      </c>
      <c r="AV762" s="285" t="str">
        <f t="shared" ca="1" si="135"/>
        <v>AF735</v>
      </c>
      <c r="AW762" s="285">
        <f t="shared" si="133"/>
        <v>8</v>
      </c>
      <c r="AX762" s="285" t="str">
        <f t="shared" ca="1" si="134"/>
        <v>8. Ownership - Operating Costs</v>
      </c>
      <c r="AY762" s="293" t="s">
        <v>1626</v>
      </c>
      <c r="AZ762" s="285" t="s">
        <v>1671</v>
      </c>
      <c r="BA762" s="285">
        <f>$AF$8</f>
        <v>2051</v>
      </c>
      <c r="BB762" s="285" t="str">
        <f t="shared" ca="1" si="136"/>
        <v>8_AF735_Remaining_plant_OM_service_agreement_2051</v>
      </c>
      <c r="BC762" s="285" t="s">
        <v>574</v>
      </c>
      <c r="BD762" s="285"/>
      <c r="BE762" s="293" t="str">
        <f t="shared" si="128"/>
        <v>&gt;=0</v>
      </c>
      <c r="BF762" s="293" t="s">
        <v>84</v>
      </c>
      <c r="BG762" s="293" t="s">
        <v>84</v>
      </c>
      <c r="BH762" s="293"/>
      <c r="BI762" s="293"/>
      <c r="BJ762" s="293"/>
      <c r="BK762" s="293"/>
    </row>
    <row r="763" spans="1:63" ht="13.5" hidden="1" thickBot="1">
      <c r="A763" s="130"/>
      <c r="B763" s="181"/>
      <c r="C763" s="257"/>
      <c r="D763" s="76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2"/>
      <c r="AE763" s="572"/>
      <c r="AF763" s="572"/>
      <c r="AG763" s="572"/>
      <c r="AH763" s="572"/>
      <c r="AI763" s="572"/>
      <c r="AJ763" s="572"/>
      <c r="AK763" s="572"/>
      <c r="AL763" s="572"/>
      <c r="AM763" s="572"/>
      <c r="AN763" s="581"/>
      <c r="AO763" s="181"/>
      <c r="AP763" s="87" t="s">
        <v>859</v>
      </c>
      <c r="AT763" s="559" t="str">
        <f t="shared" ca="1" si="137"/>
        <v>AG</v>
      </c>
      <c r="AU763" s="559">
        <f t="shared" si="138"/>
        <v>735</v>
      </c>
      <c r="AV763" s="285" t="str">
        <f t="shared" ca="1" si="135"/>
        <v>AG735</v>
      </c>
      <c r="AW763" s="285">
        <f t="shared" si="133"/>
        <v>8</v>
      </c>
      <c r="AX763" s="285" t="str">
        <f t="shared" ca="1" si="134"/>
        <v>8. Ownership - Operating Costs</v>
      </c>
      <c r="AY763" s="293" t="s">
        <v>1626</v>
      </c>
      <c r="AZ763" s="285" t="s">
        <v>1671</v>
      </c>
      <c r="BA763" s="285">
        <f>$AG$8</f>
        <v>2052</v>
      </c>
      <c r="BB763" s="285" t="str">
        <f t="shared" ca="1" si="136"/>
        <v>8_AG735_Remaining_plant_OM_service_agreement_2052</v>
      </c>
      <c r="BC763" s="285" t="s">
        <v>574</v>
      </c>
      <c r="BD763" s="285"/>
      <c r="BE763" s="293" t="str">
        <f t="shared" ref="BE763:BE826" si="139">"&gt;=0"</f>
        <v>&gt;=0</v>
      </c>
      <c r="BF763" s="293" t="s">
        <v>84</v>
      </c>
      <c r="BG763" s="293" t="s">
        <v>84</v>
      </c>
      <c r="BH763" s="293"/>
      <c r="BI763" s="293"/>
      <c r="BJ763" s="293"/>
      <c r="BK763" s="293"/>
    </row>
    <row r="764" spans="1:63" ht="13.5" hidden="1" thickBot="1">
      <c r="A764" s="130"/>
      <c r="B764" s="181"/>
      <c r="C764" s="257"/>
      <c r="D764" s="761"/>
      <c r="E764" s="571"/>
      <c r="F764" s="571"/>
      <c r="G764" s="571"/>
      <c r="H764" s="571"/>
      <c r="I764" s="571"/>
      <c r="J764" s="571"/>
      <c r="K764" s="571"/>
      <c r="L764" s="571"/>
      <c r="M764" s="571"/>
      <c r="N764" s="571"/>
      <c r="O764" s="571"/>
      <c r="P764" s="571"/>
      <c r="Q764" s="571"/>
      <c r="R764" s="571"/>
      <c r="S764" s="571"/>
      <c r="T764" s="571"/>
      <c r="U764" s="571"/>
      <c r="V764" s="571"/>
      <c r="W764" s="571"/>
      <c r="X764" s="571"/>
      <c r="Y764" s="571"/>
      <c r="Z764" s="571"/>
      <c r="AA764" s="571"/>
      <c r="AB764" s="571"/>
      <c r="AC764" s="571"/>
      <c r="AD764" s="572"/>
      <c r="AE764" s="572"/>
      <c r="AF764" s="572"/>
      <c r="AG764" s="572"/>
      <c r="AH764" s="572"/>
      <c r="AI764" s="572"/>
      <c r="AJ764" s="572"/>
      <c r="AK764" s="572"/>
      <c r="AL764" s="572"/>
      <c r="AM764" s="572"/>
      <c r="AN764" s="581"/>
      <c r="AO764" s="181"/>
      <c r="AP764" s="87" t="s">
        <v>859</v>
      </c>
      <c r="AT764" s="559" t="str">
        <f t="shared" ca="1" si="137"/>
        <v>AH</v>
      </c>
      <c r="AU764" s="559">
        <f t="shared" si="138"/>
        <v>735</v>
      </c>
      <c r="AV764" s="285" t="str">
        <f t="shared" ca="1" si="135"/>
        <v>AH735</v>
      </c>
      <c r="AW764" s="285">
        <f t="shared" si="133"/>
        <v>8</v>
      </c>
      <c r="AX764" s="285" t="str">
        <f t="shared" ca="1" si="134"/>
        <v>8. Ownership - Operating Costs</v>
      </c>
      <c r="AY764" s="293" t="s">
        <v>1626</v>
      </c>
      <c r="AZ764" s="285" t="s">
        <v>1671</v>
      </c>
      <c r="BA764" s="285">
        <f>$AH$8</f>
        <v>2053</v>
      </c>
      <c r="BB764" s="285" t="str">
        <f t="shared" ca="1" si="136"/>
        <v>8_AH735_Remaining_plant_OM_service_agreement_2053</v>
      </c>
      <c r="BC764" s="285" t="s">
        <v>574</v>
      </c>
      <c r="BD764" s="285"/>
      <c r="BE764" s="293" t="str">
        <f t="shared" si="139"/>
        <v>&gt;=0</v>
      </c>
      <c r="BF764" s="293" t="s">
        <v>84</v>
      </c>
      <c r="BG764" s="293" t="s">
        <v>84</v>
      </c>
      <c r="BH764" s="293"/>
      <c r="BI764" s="293"/>
      <c r="BJ764" s="293"/>
      <c r="BK764" s="293"/>
    </row>
    <row r="765" spans="1:63" ht="13.5" hidden="1" thickBot="1">
      <c r="A765" s="130"/>
      <c r="B765" s="181"/>
      <c r="C765" s="257"/>
      <c r="D765" s="761"/>
      <c r="E765" s="571"/>
      <c r="F765" s="571"/>
      <c r="G765" s="571"/>
      <c r="H765" s="571"/>
      <c r="I765" s="571"/>
      <c r="J765" s="571"/>
      <c r="K765" s="571"/>
      <c r="L765" s="571"/>
      <c r="M765" s="571"/>
      <c r="N765" s="571"/>
      <c r="O765" s="571"/>
      <c r="P765" s="571"/>
      <c r="Q765" s="571"/>
      <c r="R765" s="571"/>
      <c r="S765" s="571"/>
      <c r="T765" s="571"/>
      <c r="U765" s="571"/>
      <c r="V765" s="571"/>
      <c r="W765" s="571"/>
      <c r="X765" s="571"/>
      <c r="Y765" s="571"/>
      <c r="Z765" s="571"/>
      <c r="AA765" s="571"/>
      <c r="AB765" s="571"/>
      <c r="AC765" s="571"/>
      <c r="AD765" s="572"/>
      <c r="AE765" s="572"/>
      <c r="AF765" s="572"/>
      <c r="AG765" s="572"/>
      <c r="AH765" s="572"/>
      <c r="AI765" s="572"/>
      <c r="AJ765" s="572"/>
      <c r="AK765" s="572"/>
      <c r="AL765" s="572"/>
      <c r="AM765" s="572"/>
      <c r="AN765" s="581"/>
      <c r="AO765" s="181"/>
      <c r="AP765" s="87" t="s">
        <v>859</v>
      </c>
      <c r="AT765" s="559" t="str">
        <f t="shared" ca="1" si="137"/>
        <v>AI</v>
      </c>
      <c r="AU765" s="559">
        <f t="shared" si="138"/>
        <v>735</v>
      </c>
      <c r="AV765" s="285" t="str">
        <f t="shared" ca="1" si="135"/>
        <v>AI735</v>
      </c>
      <c r="AW765" s="285">
        <f t="shared" si="133"/>
        <v>8</v>
      </c>
      <c r="AX765" s="285" t="str">
        <f t="shared" ca="1" si="134"/>
        <v>8. Ownership - Operating Costs</v>
      </c>
      <c r="AY765" s="293" t="s">
        <v>1626</v>
      </c>
      <c r="AZ765" s="285" t="s">
        <v>1671</v>
      </c>
      <c r="BA765" s="285">
        <f>$AI$8</f>
        <v>2054</v>
      </c>
      <c r="BB765" s="285" t="str">
        <f t="shared" ca="1" si="136"/>
        <v>8_AI735_Remaining_plant_OM_service_agreement_2054</v>
      </c>
      <c r="BC765" s="285" t="s">
        <v>574</v>
      </c>
      <c r="BD765" s="285"/>
      <c r="BE765" s="293" t="str">
        <f t="shared" si="139"/>
        <v>&gt;=0</v>
      </c>
      <c r="BF765" s="293" t="s">
        <v>84</v>
      </c>
      <c r="BG765" s="293" t="s">
        <v>84</v>
      </c>
      <c r="BH765" s="293"/>
      <c r="BI765" s="293"/>
      <c r="BJ765" s="293"/>
      <c r="BK765" s="293"/>
    </row>
    <row r="766" spans="1:63" ht="13.5" hidden="1" thickBot="1">
      <c r="A766" s="130"/>
      <c r="B766" s="181"/>
      <c r="C766" s="257"/>
      <c r="D766" s="761"/>
      <c r="E766" s="571"/>
      <c r="F766" s="571"/>
      <c r="G766" s="571"/>
      <c r="H766" s="571"/>
      <c r="I766" s="571"/>
      <c r="J766" s="571"/>
      <c r="K766" s="571"/>
      <c r="L766" s="571"/>
      <c r="M766" s="571"/>
      <c r="N766" s="571"/>
      <c r="O766" s="571"/>
      <c r="P766" s="571"/>
      <c r="Q766" s="571"/>
      <c r="R766" s="571"/>
      <c r="S766" s="571"/>
      <c r="T766" s="571"/>
      <c r="U766" s="571"/>
      <c r="V766" s="571"/>
      <c r="W766" s="571"/>
      <c r="X766" s="571"/>
      <c r="Y766" s="571"/>
      <c r="Z766" s="571"/>
      <c r="AA766" s="571"/>
      <c r="AB766" s="571"/>
      <c r="AC766" s="571"/>
      <c r="AD766" s="572"/>
      <c r="AE766" s="572"/>
      <c r="AF766" s="572"/>
      <c r="AG766" s="572"/>
      <c r="AH766" s="572"/>
      <c r="AI766" s="572"/>
      <c r="AJ766" s="572"/>
      <c r="AK766" s="572"/>
      <c r="AL766" s="572"/>
      <c r="AM766" s="572"/>
      <c r="AN766" s="581"/>
      <c r="AO766" s="181"/>
      <c r="AP766" s="87" t="s">
        <v>859</v>
      </c>
      <c r="AT766" s="559" t="str">
        <f t="shared" ca="1" si="137"/>
        <v>AJ</v>
      </c>
      <c r="AU766" s="559">
        <f t="shared" si="138"/>
        <v>735</v>
      </c>
      <c r="AV766" s="285" t="str">
        <f t="shared" ca="1" si="135"/>
        <v>AJ735</v>
      </c>
      <c r="AW766" s="285">
        <f t="shared" si="133"/>
        <v>8</v>
      </c>
      <c r="AX766" s="285" t="str">
        <f t="shared" ca="1" si="134"/>
        <v>8. Ownership - Operating Costs</v>
      </c>
      <c r="AY766" s="293" t="s">
        <v>1626</v>
      </c>
      <c r="AZ766" s="285" t="s">
        <v>1671</v>
      </c>
      <c r="BA766" s="285">
        <f>$AJ$8</f>
        <v>2055</v>
      </c>
      <c r="BB766" s="285" t="str">
        <f t="shared" ca="1" si="136"/>
        <v>8_AJ735_Remaining_plant_OM_service_agreement_2055</v>
      </c>
      <c r="BC766" s="285" t="s">
        <v>574</v>
      </c>
      <c r="BD766" s="285"/>
      <c r="BE766" s="293" t="str">
        <f t="shared" si="139"/>
        <v>&gt;=0</v>
      </c>
      <c r="BF766" s="293" t="s">
        <v>84</v>
      </c>
      <c r="BG766" s="293" t="s">
        <v>84</v>
      </c>
      <c r="BH766" s="293"/>
      <c r="BI766" s="293"/>
      <c r="BJ766" s="293"/>
      <c r="BK766" s="293"/>
    </row>
    <row r="767" spans="1:63" ht="13.5" hidden="1" thickBot="1">
      <c r="A767" s="130"/>
      <c r="B767" s="181"/>
      <c r="C767" s="257"/>
      <c r="D767" s="761"/>
      <c r="E767" s="571"/>
      <c r="F767" s="571"/>
      <c r="G767" s="571"/>
      <c r="H767" s="571"/>
      <c r="I767" s="571"/>
      <c r="J767" s="571"/>
      <c r="K767" s="571"/>
      <c r="L767" s="571"/>
      <c r="M767" s="571"/>
      <c r="N767" s="571"/>
      <c r="O767" s="571"/>
      <c r="P767" s="571"/>
      <c r="Q767" s="571"/>
      <c r="R767" s="571"/>
      <c r="S767" s="571"/>
      <c r="T767" s="571"/>
      <c r="U767" s="571"/>
      <c r="V767" s="571"/>
      <c r="W767" s="571"/>
      <c r="X767" s="571"/>
      <c r="Y767" s="571"/>
      <c r="Z767" s="571"/>
      <c r="AA767" s="571"/>
      <c r="AB767" s="571"/>
      <c r="AC767" s="571"/>
      <c r="AD767" s="572"/>
      <c r="AE767" s="572"/>
      <c r="AF767" s="572"/>
      <c r="AG767" s="572"/>
      <c r="AH767" s="572"/>
      <c r="AI767" s="572"/>
      <c r="AJ767" s="572"/>
      <c r="AK767" s="572"/>
      <c r="AL767" s="572"/>
      <c r="AM767" s="572"/>
      <c r="AN767" s="581"/>
      <c r="AO767" s="181"/>
      <c r="AP767" s="87" t="s">
        <v>859</v>
      </c>
      <c r="AT767" s="559" t="str">
        <f t="shared" ca="1" si="137"/>
        <v>AK</v>
      </c>
      <c r="AU767" s="559">
        <f t="shared" si="138"/>
        <v>735</v>
      </c>
      <c r="AV767" s="285" t="str">
        <f t="shared" ca="1" si="135"/>
        <v>AK735</v>
      </c>
      <c r="AW767" s="285">
        <f t="shared" si="133"/>
        <v>8</v>
      </c>
      <c r="AX767" s="285" t="str">
        <f t="shared" ca="1" si="134"/>
        <v>8. Ownership - Operating Costs</v>
      </c>
      <c r="AY767" s="293" t="s">
        <v>1626</v>
      </c>
      <c r="AZ767" s="285" t="s">
        <v>1671</v>
      </c>
      <c r="BA767" s="285">
        <f>$AK$8</f>
        <v>2056</v>
      </c>
      <c r="BB767" s="285" t="str">
        <f t="shared" ca="1" si="136"/>
        <v>8_AK735_Remaining_plant_OM_service_agreement_2056</v>
      </c>
      <c r="BC767" s="285" t="s">
        <v>574</v>
      </c>
      <c r="BD767" s="285"/>
      <c r="BE767" s="293" t="str">
        <f t="shared" si="139"/>
        <v>&gt;=0</v>
      </c>
      <c r="BF767" s="293" t="s">
        <v>84</v>
      </c>
      <c r="BG767" s="293" t="s">
        <v>84</v>
      </c>
      <c r="BH767" s="293"/>
      <c r="BI767" s="293"/>
      <c r="BJ767" s="293"/>
      <c r="BK767" s="293"/>
    </row>
    <row r="768" spans="1:63" ht="13.5" hidden="1" thickBot="1">
      <c r="A768" s="130"/>
      <c r="B768" s="181"/>
      <c r="C768" s="257"/>
      <c r="D768" s="761"/>
      <c r="E768" s="571"/>
      <c r="F768" s="571"/>
      <c r="G768" s="571"/>
      <c r="H768" s="571"/>
      <c r="I768" s="571"/>
      <c r="J768" s="571"/>
      <c r="K768" s="571"/>
      <c r="L768" s="571"/>
      <c r="M768" s="571"/>
      <c r="N768" s="571"/>
      <c r="O768" s="571"/>
      <c r="P768" s="571"/>
      <c r="Q768" s="571"/>
      <c r="R768" s="571"/>
      <c r="S768" s="571"/>
      <c r="T768" s="571"/>
      <c r="U768" s="571"/>
      <c r="V768" s="571"/>
      <c r="W768" s="571"/>
      <c r="X768" s="571"/>
      <c r="Y768" s="571"/>
      <c r="Z768" s="571"/>
      <c r="AA768" s="571"/>
      <c r="AB768" s="571"/>
      <c r="AC768" s="571"/>
      <c r="AD768" s="572"/>
      <c r="AE768" s="572"/>
      <c r="AF768" s="572"/>
      <c r="AG768" s="572"/>
      <c r="AH768" s="572"/>
      <c r="AI768" s="572"/>
      <c r="AJ768" s="572"/>
      <c r="AK768" s="572"/>
      <c r="AL768" s="572"/>
      <c r="AM768" s="572"/>
      <c r="AN768" s="581"/>
      <c r="AO768" s="181"/>
      <c r="AP768" s="87" t="s">
        <v>859</v>
      </c>
      <c r="AT768" s="559" t="str">
        <f t="shared" ca="1" si="137"/>
        <v>AL</v>
      </c>
      <c r="AU768" s="559">
        <f t="shared" si="138"/>
        <v>735</v>
      </c>
      <c r="AV768" s="285" t="str">
        <f t="shared" ca="1" si="135"/>
        <v>AL735</v>
      </c>
      <c r="AW768" s="285">
        <f t="shared" si="133"/>
        <v>8</v>
      </c>
      <c r="AX768" s="285" t="str">
        <f t="shared" ca="1" si="134"/>
        <v>8. Ownership - Operating Costs</v>
      </c>
      <c r="AY768" s="293" t="s">
        <v>1626</v>
      </c>
      <c r="AZ768" s="285" t="s">
        <v>1671</v>
      </c>
      <c r="BA768" s="285">
        <f>$AL$8</f>
        <v>2057</v>
      </c>
      <c r="BB768" s="285" t="str">
        <f t="shared" ca="1" si="136"/>
        <v>8_AL735_Remaining_plant_OM_service_agreement_2057</v>
      </c>
      <c r="BC768" s="285" t="s">
        <v>574</v>
      </c>
      <c r="BD768" s="285"/>
      <c r="BE768" s="293" t="str">
        <f t="shared" si="139"/>
        <v>&gt;=0</v>
      </c>
      <c r="BF768" s="293" t="s">
        <v>84</v>
      </c>
      <c r="BG768" s="293" t="s">
        <v>84</v>
      </c>
      <c r="BH768" s="293"/>
      <c r="BI768" s="293"/>
      <c r="BJ768" s="293"/>
      <c r="BK768" s="293"/>
    </row>
    <row r="769" spans="1:63" ht="13.5" hidden="1" thickBot="1">
      <c r="A769" s="130"/>
      <c r="B769" s="181"/>
      <c r="C769" s="257"/>
      <c r="D769" s="761"/>
      <c r="E769" s="571"/>
      <c r="F769" s="571"/>
      <c r="G769" s="571"/>
      <c r="H769" s="571"/>
      <c r="I769" s="571"/>
      <c r="J769" s="571"/>
      <c r="K769" s="571"/>
      <c r="L769" s="571"/>
      <c r="M769" s="571"/>
      <c r="N769" s="571"/>
      <c r="O769" s="571"/>
      <c r="P769" s="571"/>
      <c r="Q769" s="571"/>
      <c r="R769" s="571"/>
      <c r="S769" s="571"/>
      <c r="T769" s="571"/>
      <c r="U769" s="571"/>
      <c r="V769" s="571"/>
      <c r="W769" s="571"/>
      <c r="X769" s="571"/>
      <c r="Y769" s="571"/>
      <c r="Z769" s="571"/>
      <c r="AA769" s="571"/>
      <c r="AB769" s="571"/>
      <c r="AC769" s="571"/>
      <c r="AD769" s="572"/>
      <c r="AE769" s="572"/>
      <c r="AF769" s="572"/>
      <c r="AG769" s="572"/>
      <c r="AH769" s="572"/>
      <c r="AI769" s="572"/>
      <c r="AJ769" s="572"/>
      <c r="AK769" s="572"/>
      <c r="AL769" s="572"/>
      <c r="AM769" s="572"/>
      <c r="AN769" s="581"/>
      <c r="AO769" s="181"/>
      <c r="AP769" s="87" t="s">
        <v>859</v>
      </c>
      <c r="AT769" s="559" t="str">
        <f t="shared" ca="1" si="137"/>
        <v>AM</v>
      </c>
      <c r="AU769" s="559">
        <f t="shared" si="138"/>
        <v>735</v>
      </c>
      <c r="AV769" s="285" t="str">
        <f t="shared" ca="1" si="135"/>
        <v>AM735</v>
      </c>
      <c r="AW769" s="285">
        <f t="shared" si="133"/>
        <v>8</v>
      </c>
      <c r="AX769" s="285" t="str">
        <f t="shared" ca="1" si="134"/>
        <v>8. Ownership - Operating Costs</v>
      </c>
      <c r="AY769" s="293" t="s">
        <v>1626</v>
      </c>
      <c r="AZ769" s="285" t="s">
        <v>1671</v>
      </c>
      <c r="BA769" s="285">
        <f>$AM$8</f>
        <v>2058</v>
      </c>
      <c r="BB769" s="285" t="str">
        <f t="shared" ca="1" si="136"/>
        <v>8_AM735_Remaining_plant_OM_service_agreement_2058</v>
      </c>
      <c r="BC769" s="285" t="s">
        <v>574</v>
      </c>
      <c r="BD769" s="285"/>
      <c r="BE769" s="293" t="str">
        <f t="shared" si="139"/>
        <v>&gt;=0</v>
      </c>
      <c r="BF769" s="293" t="s">
        <v>84</v>
      </c>
      <c r="BG769" s="293" t="s">
        <v>84</v>
      </c>
      <c r="BH769" s="293"/>
      <c r="BI769" s="293"/>
      <c r="BJ769" s="293"/>
      <c r="BK769" s="293"/>
    </row>
    <row r="770" spans="1:63" ht="13.5" hidden="1" thickBot="1">
      <c r="A770" s="130"/>
      <c r="B770" s="181"/>
      <c r="C770" s="257"/>
      <c r="D770" s="761"/>
      <c r="E770" s="571"/>
      <c r="F770" s="571"/>
      <c r="G770" s="571"/>
      <c r="H770" s="571"/>
      <c r="I770" s="571"/>
      <c r="J770" s="571"/>
      <c r="K770" s="571"/>
      <c r="L770" s="571"/>
      <c r="M770" s="571"/>
      <c r="N770" s="571"/>
      <c r="O770" s="571"/>
      <c r="P770" s="571"/>
      <c r="Q770" s="571"/>
      <c r="R770" s="571"/>
      <c r="S770" s="571"/>
      <c r="T770" s="571"/>
      <c r="U770" s="571"/>
      <c r="V770" s="571"/>
      <c r="W770" s="571"/>
      <c r="X770" s="571"/>
      <c r="Y770" s="571"/>
      <c r="Z770" s="571"/>
      <c r="AA770" s="571"/>
      <c r="AB770" s="571"/>
      <c r="AC770" s="571"/>
      <c r="AD770" s="572"/>
      <c r="AE770" s="572"/>
      <c r="AF770" s="572"/>
      <c r="AG770" s="572"/>
      <c r="AH770" s="572"/>
      <c r="AI770" s="572"/>
      <c r="AJ770" s="572"/>
      <c r="AK770" s="572"/>
      <c r="AL770" s="572"/>
      <c r="AM770" s="572"/>
      <c r="AN770" s="581"/>
      <c r="AO770" s="181"/>
      <c r="AP770" s="574" t="s">
        <v>859</v>
      </c>
      <c r="AQ770" s="574"/>
      <c r="AR770" s="574"/>
      <c r="AS770" s="574"/>
      <c r="AT770" s="575" t="str">
        <f t="shared" ca="1" si="137"/>
        <v>AN</v>
      </c>
      <c r="AU770" s="575">
        <f t="shared" si="138"/>
        <v>735</v>
      </c>
      <c r="AV770" s="484" t="str">
        <f t="shared" ca="1" si="135"/>
        <v>AN735</v>
      </c>
      <c r="AW770" s="484">
        <f t="shared" si="133"/>
        <v>8</v>
      </c>
      <c r="AX770" s="484" t="str">
        <f t="shared" ca="1" si="134"/>
        <v>8. Ownership - Operating Costs</v>
      </c>
      <c r="AY770" s="492" t="s">
        <v>1626</v>
      </c>
      <c r="AZ770" s="484" t="s">
        <v>1671</v>
      </c>
      <c r="BA770" s="484" t="s">
        <v>1572</v>
      </c>
      <c r="BB770" s="484" t="str">
        <f t="shared" ca="1" si="136"/>
        <v>8_AN735_Remaining_plant_OM_service_agreement_Additional_Info</v>
      </c>
      <c r="BC770" s="492" t="s">
        <v>255</v>
      </c>
      <c r="BD770" s="492">
        <v>100</v>
      </c>
      <c r="BE770" s="492"/>
      <c r="BF770" s="492" t="s">
        <v>84</v>
      </c>
      <c r="BG770" s="492" t="s">
        <v>84</v>
      </c>
      <c r="BH770" s="293"/>
      <c r="BI770" s="293"/>
      <c r="BJ770" s="293"/>
      <c r="BK770" s="293"/>
    </row>
    <row r="771" spans="1:63" ht="13.5" thickBot="1">
      <c r="A771" s="130">
        <f>+A735+1</f>
        <v>28</v>
      </c>
      <c r="B771" s="181"/>
      <c r="C771" s="257" t="s">
        <v>1672</v>
      </c>
      <c r="D771" s="761" t="s">
        <v>935</v>
      </c>
      <c r="E771" s="544"/>
      <c r="F771" s="544"/>
      <c r="G771" s="544"/>
      <c r="H771" s="544"/>
      <c r="I771" s="544"/>
      <c r="J771" s="544"/>
      <c r="K771" s="544"/>
      <c r="L771" s="544"/>
      <c r="M771" s="544"/>
      <c r="N771" s="544"/>
      <c r="O771" s="544"/>
      <c r="P771" s="544"/>
      <c r="Q771" s="544"/>
      <c r="R771" s="544"/>
      <c r="S771" s="544"/>
      <c r="T771" s="544"/>
      <c r="U771" s="544"/>
      <c r="V771" s="544"/>
      <c r="W771" s="544"/>
      <c r="X771" s="544"/>
      <c r="Y771" s="544"/>
      <c r="Z771" s="544"/>
      <c r="AA771" s="544"/>
      <c r="AB771" s="544"/>
      <c r="AC771" s="544"/>
      <c r="AD771" s="545"/>
      <c r="AE771" s="545"/>
      <c r="AF771" s="545"/>
      <c r="AG771" s="545"/>
      <c r="AH771" s="545"/>
      <c r="AI771" s="545"/>
      <c r="AJ771" s="545"/>
      <c r="AK771" s="545"/>
      <c r="AL771" s="545"/>
      <c r="AM771" s="545"/>
      <c r="AN771" s="371"/>
      <c r="AO771" s="181"/>
      <c r="AR771" s="87" t="s">
        <v>40</v>
      </c>
      <c r="AS771" s="87" t="str">
        <f ca="1">SUBSTITUTE(CELL("address",E771),"$","")</f>
        <v>E771</v>
      </c>
      <c r="AT771" s="386" t="str">
        <f ca="1">CHAR(CODE(AS771))</f>
        <v>E</v>
      </c>
      <c r="AU771" s="386">
        <f>ROW(AS771)</f>
        <v>771</v>
      </c>
      <c r="AV771" s="285" t="str">
        <f ca="1">CONCATENATE(AT771&amp;AU771)</f>
        <v>E771</v>
      </c>
      <c r="AW771" s="285">
        <f t="shared" si="133"/>
        <v>8</v>
      </c>
      <c r="AX771" s="285" t="str">
        <f t="shared" ca="1" si="134"/>
        <v>8. Ownership - Operating Costs</v>
      </c>
      <c r="AY771" s="293" t="s">
        <v>1626</v>
      </c>
      <c r="AZ771" s="285" t="s">
        <v>1673</v>
      </c>
      <c r="BA771" s="285">
        <f>$E$8</f>
        <v>2024</v>
      </c>
      <c r="BB771" s="285" t="str">
        <f ca="1">AW771&amp;"_"&amp;AV771&amp;"_"&amp;AZ771&amp;"_"&amp;BA771</f>
        <v>8_E771_Capacity_payment_2024</v>
      </c>
      <c r="BC771" s="285" t="s">
        <v>574</v>
      </c>
      <c r="BD771" s="285"/>
      <c r="BE771" s="293" t="str">
        <f t="shared" si="139"/>
        <v>&gt;=0</v>
      </c>
      <c r="BF771" s="293" t="s">
        <v>84</v>
      </c>
      <c r="BG771" s="293" t="s">
        <v>84</v>
      </c>
      <c r="BH771" s="293"/>
      <c r="BI771" s="293"/>
      <c r="BJ771" s="293"/>
      <c r="BK771" s="293"/>
    </row>
    <row r="772" spans="1:63" ht="13.5" hidden="1" thickBot="1">
      <c r="A772" s="130"/>
      <c r="B772" s="181"/>
      <c r="C772" s="257"/>
      <c r="D772" s="761"/>
      <c r="E772" s="571"/>
      <c r="F772" s="571"/>
      <c r="G772" s="571"/>
      <c r="H772" s="571"/>
      <c r="I772" s="571"/>
      <c r="J772" s="571"/>
      <c r="K772" s="571"/>
      <c r="L772" s="571"/>
      <c r="M772" s="571"/>
      <c r="N772" s="571"/>
      <c r="O772" s="571"/>
      <c r="P772" s="571"/>
      <c r="Q772" s="571"/>
      <c r="R772" s="571"/>
      <c r="S772" s="571"/>
      <c r="T772" s="571"/>
      <c r="U772" s="571"/>
      <c r="V772" s="571"/>
      <c r="W772" s="571"/>
      <c r="X772" s="571"/>
      <c r="Y772" s="571"/>
      <c r="Z772" s="571"/>
      <c r="AA772" s="571"/>
      <c r="AB772" s="571"/>
      <c r="AC772" s="571"/>
      <c r="AD772" s="572"/>
      <c r="AE772" s="572"/>
      <c r="AF772" s="572"/>
      <c r="AG772" s="572"/>
      <c r="AH772" s="572"/>
      <c r="AI772" s="572"/>
      <c r="AJ772" s="572"/>
      <c r="AK772" s="572"/>
      <c r="AL772" s="572"/>
      <c r="AM772" s="572"/>
      <c r="AN772" s="581"/>
      <c r="AO772" s="181"/>
      <c r="AP772" s="87" t="s">
        <v>859</v>
      </c>
      <c r="AT772" s="559" t="str">
        <f ca="1">IF(AT771="Z","AA",IF(LEN(AT771)=1,CHAR(CODE(AT771)+1),IF(RIGHT(AT771,1)="Z",CHAR(CODE(LEFT(AT771,1))+1),LEFT(AT771,1))&amp;CHAR(65+MOD(CODE(RIGHT(AT771,1))+1-65,26))))</f>
        <v>F</v>
      </c>
      <c r="AU772" s="559">
        <f>AU771</f>
        <v>771</v>
      </c>
      <c r="AV772" s="285" t="str">
        <f t="shared" ref="AV772:AV806" ca="1" si="140">CONCATENATE(AT772&amp;AU772)</f>
        <v>F771</v>
      </c>
      <c r="AW772" s="285">
        <f t="shared" si="133"/>
        <v>8</v>
      </c>
      <c r="AX772" s="285" t="str">
        <f t="shared" ca="1" si="134"/>
        <v>8. Ownership - Operating Costs</v>
      </c>
      <c r="AY772" s="293" t="s">
        <v>1626</v>
      </c>
      <c r="AZ772" s="285" t="s">
        <v>1673</v>
      </c>
      <c r="BA772" s="285">
        <f>$F$8</f>
        <v>2025</v>
      </c>
      <c r="BB772" s="285" t="str">
        <f t="shared" ref="BB772:BB806" ca="1" si="141">AW772&amp;"_"&amp;AV772&amp;"_"&amp;AZ772&amp;"_"&amp;BA772</f>
        <v>8_F771_Capacity_payment_2025</v>
      </c>
      <c r="BC772" s="285" t="s">
        <v>574</v>
      </c>
      <c r="BD772" s="285"/>
      <c r="BE772" s="293" t="str">
        <f t="shared" si="139"/>
        <v>&gt;=0</v>
      </c>
      <c r="BF772" s="293" t="s">
        <v>84</v>
      </c>
      <c r="BG772" s="293" t="s">
        <v>84</v>
      </c>
      <c r="BH772" s="293"/>
      <c r="BI772" s="293"/>
      <c r="BJ772" s="293"/>
      <c r="BK772" s="293"/>
    </row>
    <row r="773" spans="1:63" ht="13.5" hidden="1" thickBot="1">
      <c r="A773" s="130"/>
      <c r="B773" s="181"/>
      <c r="C773" s="257"/>
      <c r="D773" s="761"/>
      <c r="E773" s="571"/>
      <c r="F773" s="571"/>
      <c r="G773" s="571"/>
      <c r="H773" s="571"/>
      <c r="I773" s="571"/>
      <c r="J773" s="571"/>
      <c r="K773" s="571"/>
      <c r="L773" s="571"/>
      <c r="M773" s="571"/>
      <c r="N773" s="571"/>
      <c r="O773" s="571"/>
      <c r="P773" s="571"/>
      <c r="Q773" s="571"/>
      <c r="R773" s="571"/>
      <c r="S773" s="571"/>
      <c r="T773" s="571"/>
      <c r="U773" s="571"/>
      <c r="V773" s="571"/>
      <c r="W773" s="571"/>
      <c r="X773" s="571"/>
      <c r="Y773" s="571"/>
      <c r="Z773" s="571"/>
      <c r="AA773" s="571"/>
      <c r="AB773" s="571"/>
      <c r="AC773" s="571"/>
      <c r="AD773" s="572"/>
      <c r="AE773" s="572"/>
      <c r="AF773" s="572"/>
      <c r="AG773" s="572"/>
      <c r="AH773" s="572"/>
      <c r="AI773" s="572"/>
      <c r="AJ773" s="572"/>
      <c r="AK773" s="572"/>
      <c r="AL773" s="572"/>
      <c r="AM773" s="572"/>
      <c r="AN773" s="581"/>
      <c r="AO773" s="181"/>
      <c r="AP773" s="87" t="s">
        <v>859</v>
      </c>
      <c r="AT773" s="559" t="str">
        <f t="shared" ref="AT773:AT806" ca="1" si="142">IF(AT772="Z","AA",IF(LEN(AT772)=1,CHAR(CODE(AT772)+1),IF(RIGHT(AT772,1)="Z",CHAR(CODE(LEFT(AT772,1))+1),LEFT(AT772,1))&amp;CHAR(65+MOD(CODE(RIGHT(AT772,1))+1-65,26))))</f>
        <v>G</v>
      </c>
      <c r="AU773" s="559">
        <f t="shared" ref="AU773:AU806" si="143">AU772</f>
        <v>771</v>
      </c>
      <c r="AV773" s="285" t="str">
        <f t="shared" ca="1" si="140"/>
        <v>G771</v>
      </c>
      <c r="AW773" s="285">
        <f t="shared" si="133"/>
        <v>8</v>
      </c>
      <c r="AX773" s="285" t="str">
        <f t="shared" ca="1" si="134"/>
        <v>8. Ownership - Operating Costs</v>
      </c>
      <c r="AY773" s="293" t="s">
        <v>1626</v>
      </c>
      <c r="AZ773" s="285" t="s">
        <v>1673</v>
      </c>
      <c r="BA773" s="285">
        <f>$G$8</f>
        <v>2026</v>
      </c>
      <c r="BB773" s="285" t="str">
        <f t="shared" ca="1" si="141"/>
        <v>8_G771_Capacity_payment_2026</v>
      </c>
      <c r="BC773" s="285" t="s">
        <v>574</v>
      </c>
      <c r="BD773" s="285"/>
      <c r="BE773" s="293" t="str">
        <f t="shared" si="139"/>
        <v>&gt;=0</v>
      </c>
      <c r="BF773" s="293" t="s">
        <v>84</v>
      </c>
      <c r="BG773" s="293" t="s">
        <v>84</v>
      </c>
      <c r="BH773" s="293"/>
      <c r="BI773" s="293"/>
      <c r="BJ773" s="293"/>
      <c r="BK773" s="293"/>
    </row>
    <row r="774" spans="1:63" ht="13.5" hidden="1" thickBot="1">
      <c r="A774" s="130"/>
      <c r="B774" s="181"/>
      <c r="C774" s="257"/>
      <c r="D774" s="761"/>
      <c r="E774" s="571"/>
      <c r="F774" s="571"/>
      <c r="G774" s="571"/>
      <c r="H774" s="571"/>
      <c r="I774" s="571"/>
      <c r="J774" s="571"/>
      <c r="K774" s="571"/>
      <c r="L774" s="571"/>
      <c r="M774" s="571"/>
      <c r="N774" s="571"/>
      <c r="O774" s="571"/>
      <c r="P774" s="571"/>
      <c r="Q774" s="571"/>
      <c r="R774" s="571"/>
      <c r="S774" s="571"/>
      <c r="T774" s="571"/>
      <c r="U774" s="571"/>
      <c r="V774" s="571"/>
      <c r="W774" s="571"/>
      <c r="X774" s="571"/>
      <c r="Y774" s="571"/>
      <c r="Z774" s="571"/>
      <c r="AA774" s="571"/>
      <c r="AB774" s="571"/>
      <c r="AC774" s="571"/>
      <c r="AD774" s="572"/>
      <c r="AE774" s="572"/>
      <c r="AF774" s="572"/>
      <c r="AG774" s="572"/>
      <c r="AH774" s="572"/>
      <c r="AI774" s="572"/>
      <c r="AJ774" s="572"/>
      <c r="AK774" s="572"/>
      <c r="AL774" s="572"/>
      <c r="AM774" s="572"/>
      <c r="AN774" s="581"/>
      <c r="AO774" s="181"/>
      <c r="AP774" s="87" t="s">
        <v>859</v>
      </c>
      <c r="AT774" s="559" t="str">
        <f t="shared" ca="1" si="142"/>
        <v>H</v>
      </c>
      <c r="AU774" s="559">
        <f t="shared" si="143"/>
        <v>771</v>
      </c>
      <c r="AV774" s="285" t="str">
        <f t="shared" ca="1" si="140"/>
        <v>H771</v>
      </c>
      <c r="AW774" s="285">
        <f t="shared" si="133"/>
        <v>8</v>
      </c>
      <c r="AX774" s="285" t="str">
        <f t="shared" ca="1" si="134"/>
        <v>8. Ownership - Operating Costs</v>
      </c>
      <c r="AY774" s="293" t="s">
        <v>1626</v>
      </c>
      <c r="AZ774" s="285" t="s">
        <v>1673</v>
      </c>
      <c r="BA774" s="285">
        <f>$H$8</f>
        <v>2027</v>
      </c>
      <c r="BB774" s="285" t="str">
        <f t="shared" ca="1" si="141"/>
        <v>8_H771_Capacity_payment_2027</v>
      </c>
      <c r="BC774" s="285" t="s">
        <v>574</v>
      </c>
      <c r="BD774" s="285"/>
      <c r="BE774" s="293" t="str">
        <f t="shared" si="139"/>
        <v>&gt;=0</v>
      </c>
      <c r="BF774" s="293" t="s">
        <v>84</v>
      </c>
      <c r="BG774" s="293" t="s">
        <v>84</v>
      </c>
      <c r="BH774" s="293"/>
      <c r="BI774" s="293"/>
      <c r="BJ774" s="293"/>
      <c r="BK774" s="293"/>
    </row>
    <row r="775" spans="1:63" ht="13.5" hidden="1" thickBot="1">
      <c r="A775" s="130"/>
      <c r="B775" s="181"/>
      <c r="C775" s="257"/>
      <c r="D775" s="761"/>
      <c r="E775" s="571"/>
      <c r="F775" s="571"/>
      <c r="G775" s="571"/>
      <c r="H775" s="571"/>
      <c r="I775" s="571"/>
      <c r="J775" s="571"/>
      <c r="K775" s="571"/>
      <c r="L775" s="571"/>
      <c r="M775" s="571"/>
      <c r="N775" s="571"/>
      <c r="O775" s="571"/>
      <c r="P775" s="571"/>
      <c r="Q775" s="571"/>
      <c r="R775" s="571"/>
      <c r="S775" s="571"/>
      <c r="T775" s="571"/>
      <c r="U775" s="571"/>
      <c r="V775" s="571"/>
      <c r="W775" s="571"/>
      <c r="X775" s="571"/>
      <c r="Y775" s="571"/>
      <c r="Z775" s="571"/>
      <c r="AA775" s="571"/>
      <c r="AB775" s="571"/>
      <c r="AC775" s="571"/>
      <c r="AD775" s="572"/>
      <c r="AE775" s="572"/>
      <c r="AF775" s="572"/>
      <c r="AG775" s="572"/>
      <c r="AH775" s="572"/>
      <c r="AI775" s="572"/>
      <c r="AJ775" s="572"/>
      <c r="AK775" s="572"/>
      <c r="AL775" s="572"/>
      <c r="AM775" s="572"/>
      <c r="AN775" s="581"/>
      <c r="AO775" s="181"/>
      <c r="AP775" s="87" t="s">
        <v>859</v>
      </c>
      <c r="AT775" s="559" t="str">
        <f t="shared" ca="1" si="142"/>
        <v>I</v>
      </c>
      <c r="AU775" s="559">
        <f t="shared" si="143"/>
        <v>771</v>
      </c>
      <c r="AV775" s="285" t="str">
        <f t="shared" ca="1" si="140"/>
        <v>I771</v>
      </c>
      <c r="AW775" s="285">
        <f t="shared" si="133"/>
        <v>8</v>
      </c>
      <c r="AX775" s="285" t="str">
        <f t="shared" ca="1" si="134"/>
        <v>8. Ownership - Operating Costs</v>
      </c>
      <c r="AY775" s="293" t="s">
        <v>1626</v>
      </c>
      <c r="AZ775" s="285" t="s">
        <v>1673</v>
      </c>
      <c r="BA775" s="285">
        <f>$I$8</f>
        <v>2028</v>
      </c>
      <c r="BB775" s="285" t="str">
        <f t="shared" ca="1" si="141"/>
        <v>8_I771_Capacity_payment_2028</v>
      </c>
      <c r="BC775" s="285" t="s">
        <v>574</v>
      </c>
      <c r="BD775" s="285"/>
      <c r="BE775" s="293" t="str">
        <f t="shared" si="139"/>
        <v>&gt;=0</v>
      </c>
      <c r="BF775" s="293" t="s">
        <v>84</v>
      </c>
      <c r="BG775" s="293" t="s">
        <v>84</v>
      </c>
      <c r="BH775" s="293"/>
      <c r="BI775" s="293"/>
      <c r="BJ775" s="293"/>
      <c r="BK775" s="293"/>
    </row>
    <row r="776" spans="1:63" ht="13.5" hidden="1" thickBot="1">
      <c r="A776" s="130"/>
      <c r="B776" s="181"/>
      <c r="C776" s="257"/>
      <c r="D776" s="761"/>
      <c r="E776" s="571"/>
      <c r="F776" s="571"/>
      <c r="G776" s="571"/>
      <c r="H776" s="571"/>
      <c r="I776" s="571"/>
      <c r="J776" s="571"/>
      <c r="K776" s="571"/>
      <c r="L776" s="571"/>
      <c r="M776" s="571"/>
      <c r="N776" s="571"/>
      <c r="O776" s="571"/>
      <c r="P776" s="571"/>
      <c r="Q776" s="571"/>
      <c r="R776" s="571"/>
      <c r="S776" s="571"/>
      <c r="T776" s="571"/>
      <c r="U776" s="571"/>
      <c r="V776" s="571"/>
      <c r="W776" s="571"/>
      <c r="X776" s="571"/>
      <c r="Y776" s="571"/>
      <c r="Z776" s="571"/>
      <c r="AA776" s="571"/>
      <c r="AB776" s="571"/>
      <c r="AC776" s="571"/>
      <c r="AD776" s="572"/>
      <c r="AE776" s="572"/>
      <c r="AF776" s="572"/>
      <c r="AG776" s="572"/>
      <c r="AH776" s="572"/>
      <c r="AI776" s="572"/>
      <c r="AJ776" s="572"/>
      <c r="AK776" s="572"/>
      <c r="AL776" s="572"/>
      <c r="AM776" s="572"/>
      <c r="AN776" s="581"/>
      <c r="AO776" s="181"/>
      <c r="AP776" s="87" t="s">
        <v>859</v>
      </c>
      <c r="AT776" s="559" t="str">
        <f t="shared" ca="1" si="142"/>
        <v>J</v>
      </c>
      <c r="AU776" s="559">
        <f t="shared" si="143"/>
        <v>771</v>
      </c>
      <c r="AV776" s="285" t="str">
        <f t="shared" ca="1" si="140"/>
        <v>J771</v>
      </c>
      <c r="AW776" s="285">
        <f t="shared" si="133"/>
        <v>8</v>
      </c>
      <c r="AX776" s="285" t="str">
        <f t="shared" ca="1" si="134"/>
        <v>8. Ownership - Operating Costs</v>
      </c>
      <c r="AY776" s="293" t="s">
        <v>1626</v>
      </c>
      <c r="AZ776" s="285" t="s">
        <v>1673</v>
      </c>
      <c r="BA776" s="285">
        <f>$J$8</f>
        <v>2029</v>
      </c>
      <c r="BB776" s="285" t="str">
        <f t="shared" ca="1" si="141"/>
        <v>8_J771_Capacity_payment_2029</v>
      </c>
      <c r="BC776" s="285" t="s">
        <v>574</v>
      </c>
      <c r="BD776" s="285"/>
      <c r="BE776" s="293" t="str">
        <f t="shared" si="139"/>
        <v>&gt;=0</v>
      </c>
      <c r="BF776" s="293" t="s">
        <v>84</v>
      </c>
      <c r="BG776" s="293" t="s">
        <v>84</v>
      </c>
      <c r="BH776" s="293"/>
      <c r="BI776" s="293"/>
      <c r="BJ776" s="293"/>
      <c r="BK776" s="293"/>
    </row>
    <row r="777" spans="1:63" ht="13.5" hidden="1" thickBot="1">
      <c r="A777" s="130"/>
      <c r="B777" s="181"/>
      <c r="C777" s="257"/>
      <c r="D777" s="761"/>
      <c r="E777" s="571"/>
      <c r="F777" s="571"/>
      <c r="G777" s="571"/>
      <c r="H777" s="571"/>
      <c r="I777" s="571"/>
      <c r="J777" s="571"/>
      <c r="K777" s="571"/>
      <c r="L777" s="571"/>
      <c r="M777" s="571"/>
      <c r="N777" s="571"/>
      <c r="O777" s="571"/>
      <c r="P777" s="571"/>
      <c r="Q777" s="571"/>
      <c r="R777" s="571"/>
      <c r="S777" s="571"/>
      <c r="T777" s="571"/>
      <c r="U777" s="571"/>
      <c r="V777" s="571"/>
      <c r="W777" s="571"/>
      <c r="X777" s="571"/>
      <c r="Y777" s="571"/>
      <c r="Z777" s="571"/>
      <c r="AA777" s="571"/>
      <c r="AB777" s="571"/>
      <c r="AC777" s="571"/>
      <c r="AD777" s="572"/>
      <c r="AE777" s="572"/>
      <c r="AF777" s="572"/>
      <c r="AG777" s="572"/>
      <c r="AH777" s="572"/>
      <c r="AI777" s="572"/>
      <c r="AJ777" s="572"/>
      <c r="AK777" s="572"/>
      <c r="AL777" s="572"/>
      <c r="AM777" s="572"/>
      <c r="AN777" s="581"/>
      <c r="AO777" s="181"/>
      <c r="AP777" s="87" t="s">
        <v>859</v>
      </c>
      <c r="AT777" s="559" t="str">
        <f t="shared" ca="1" si="142"/>
        <v>K</v>
      </c>
      <c r="AU777" s="559">
        <f t="shared" si="143"/>
        <v>771</v>
      </c>
      <c r="AV777" s="285" t="str">
        <f t="shared" ca="1" si="140"/>
        <v>K771</v>
      </c>
      <c r="AW777" s="285">
        <f t="shared" si="133"/>
        <v>8</v>
      </c>
      <c r="AX777" s="285" t="str">
        <f t="shared" ca="1" si="134"/>
        <v>8. Ownership - Operating Costs</v>
      </c>
      <c r="AY777" s="293" t="s">
        <v>1626</v>
      </c>
      <c r="AZ777" s="285" t="s">
        <v>1673</v>
      </c>
      <c r="BA777" s="285">
        <f>$K$8</f>
        <v>2030</v>
      </c>
      <c r="BB777" s="285" t="str">
        <f t="shared" ca="1" si="141"/>
        <v>8_K771_Capacity_payment_2030</v>
      </c>
      <c r="BC777" s="285" t="s">
        <v>574</v>
      </c>
      <c r="BD777" s="285"/>
      <c r="BE777" s="293" t="str">
        <f t="shared" si="139"/>
        <v>&gt;=0</v>
      </c>
      <c r="BF777" s="293" t="s">
        <v>84</v>
      </c>
      <c r="BG777" s="293" t="s">
        <v>84</v>
      </c>
      <c r="BH777" s="293"/>
      <c r="BI777" s="293"/>
      <c r="BJ777" s="293"/>
      <c r="BK777" s="293"/>
    </row>
    <row r="778" spans="1:63" ht="13.5" hidden="1" thickBot="1">
      <c r="A778" s="130"/>
      <c r="B778" s="181"/>
      <c r="C778" s="257"/>
      <c r="D778" s="761"/>
      <c r="E778" s="571"/>
      <c r="F778" s="571"/>
      <c r="G778" s="571"/>
      <c r="H778" s="571"/>
      <c r="I778" s="571"/>
      <c r="J778" s="571"/>
      <c r="K778" s="571"/>
      <c r="L778" s="571"/>
      <c r="M778" s="571"/>
      <c r="N778" s="571"/>
      <c r="O778" s="571"/>
      <c r="P778" s="571"/>
      <c r="Q778" s="571"/>
      <c r="R778" s="571"/>
      <c r="S778" s="571"/>
      <c r="T778" s="571"/>
      <c r="U778" s="571"/>
      <c r="V778" s="571"/>
      <c r="W778" s="571"/>
      <c r="X778" s="571"/>
      <c r="Y778" s="571"/>
      <c r="Z778" s="571"/>
      <c r="AA778" s="571"/>
      <c r="AB778" s="571"/>
      <c r="AC778" s="571"/>
      <c r="AD778" s="572"/>
      <c r="AE778" s="572"/>
      <c r="AF778" s="572"/>
      <c r="AG778" s="572"/>
      <c r="AH778" s="572"/>
      <c r="AI778" s="572"/>
      <c r="AJ778" s="572"/>
      <c r="AK778" s="572"/>
      <c r="AL778" s="572"/>
      <c r="AM778" s="572"/>
      <c r="AN778" s="581"/>
      <c r="AO778" s="181"/>
      <c r="AP778" s="87" t="s">
        <v>859</v>
      </c>
      <c r="AT778" s="559" t="str">
        <f t="shared" ca="1" si="142"/>
        <v>L</v>
      </c>
      <c r="AU778" s="559">
        <f t="shared" si="143"/>
        <v>771</v>
      </c>
      <c r="AV778" s="285" t="str">
        <f t="shared" ca="1" si="140"/>
        <v>L771</v>
      </c>
      <c r="AW778" s="285">
        <f t="shared" si="133"/>
        <v>8</v>
      </c>
      <c r="AX778" s="285" t="str">
        <f t="shared" ca="1" si="134"/>
        <v>8. Ownership - Operating Costs</v>
      </c>
      <c r="AY778" s="293" t="s">
        <v>1626</v>
      </c>
      <c r="AZ778" s="285" t="s">
        <v>1673</v>
      </c>
      <c r="BA778" s="285">
        <f>$L$8</f>
        <v>2031</v>
      </c>
      <c r="BB778" s="285" t="str">
        <f t="shared" ca="1" si="141"/>
        <v>8_L771_Capacity_payment_2031</v>
      </c>
      <c r="BC778" s="285" t="s">
        <v>574</v>
      </c>
      <c r="BD778" s="285"/>
      <c r="BE778" s="293" t="str">
        <f t="shared" si="139"/>
        <v>&gt;=0</v>
      </c>
      <c r="BF778" s="293" t="s">
        <v>84</v>
      </c>
      <c r="BG778" s="293" t="s">
        <v>84</v>
      </c>
      <c r="BH778" s="293"/>
      <c r="BI778" s="293"/>
      <c r="BJ778" s="293"/>
      <c r="BK778" s="293"/>
    </row>
    <row r="779" spans="1:63" ht="13.5" hidden="1" thickBot="1">
      <c r="A779" s="130"/>
      <c r="B779" s="181"/>
      <c r="C779" s="257"/>
      <c r="D779" s="761"/>
      <c r="E779" s="571"/>
      <c r="F779" s="571"/>
      <c r="G779" s="571"/>
      <c r="H779" s="571"/>
      <c r="I779" s="571"/>
      <c r="J779" s="571"/>
      <c r="K779" s="571"/>
      <c r="L779" s="571"/>
      <c r="M779" s="571"/>
      <c r="N779" s="571"/>
      <c r="O779" s="571"/>
      <c r="P779" s="571"/>
      <c r="Q779" s="571"/>
      <c r="R779" s="571"/>
      <c r="S779" s="571"/>
      <c r="T779" s="571"/>
      <c r="U779" s="571"/>
      <c r="V779" s="571"/>
      <c r="W779" s="571"/>
      <c r="X779" s="571"/>
      <c r="Y779" s="571"/>
      <c r="Z779" s="571"/>
      <c r="AA779" s="571"/>
      <c r="AB779" s="571"/>
      <c r="AC779" s="571"/>
      <c r="AD779" s="572"/>
      <c r="AE779" s="572"/>
      <c r="AF779" s="572"/>
      <c r="AG779" s="572"/>
      <c r="AH779" s="572"/>
      <c r="AI779" s="572"/>
      <c r="AJ779" s="572"/>
      <c r="AK779" s="572"/>
      <c r="AL779" s="572"/>
      <c r="AM779" s="572"/>
      <c r="AN779" s="581"/>
      <c r="AO779" s="181"/>
      <c r="AP779" s="87" t="s">
        <v>859</v>
      </c>
      <c r="AT779" s="559" t="str">
        <f t="shared" ca="1" si="142"/>
        <v>M</v>
      </c>
      <c r="AU779" s="559">
        <f t="shared" si="143"/>
        <v>771</v>
      </c>
      <c r="AV779" s="285" t="str">
        <f t="shared" ca="1" si="140"/>
        <v>M771</v>
      </c>
      <c r="AW779" s="285">
        <f t="shared" si="133"/>
        <v>8</v>
      </c>
      <c r="AX779" s="285" t="str">
        <f t="shared" ca="1" si="134"/>
        <v>8. Ownership - Operating Costs</v>
      </c>
      <c r="AY779" s="293" t="s">
        <v>1626</v>
      </c>
      <c r="AZ779" s="285" t="s">
        <v>1673</v>
      </c>
      <c r="BA779" s="285">
        <f>$M$8</f>
        <v>2032</v>
      </c>
      <c r="BB779" s="285" t="str">
        <f t="shared" ca="1" si="141"/>
        <v>8_M771_Capacity_payment_2032</v>
      </c>
      <c r="BC779" s="285" t="s">
        <v>574</v>
      </c>
      <c r="BD779" s="285"/>
      <c r="BE779" s="293" t="str">
        <f t="shared" si="139"/>
        <v>&gt;=0</v>
      </c>
      <c r="BF779" s="293" t="s">
        <v>84</v>
      </c>
      <c r="BG779" s="293" t="s">
        <v>84</v>
      </c>
      <c r="BH779" s="293"/>
      <c r="BI779" s="293"/>
      <c r="BJ779" s="293"/>
      <c r="BK779" s="293"/>
    </row>
    <row r="780" spans="1:63" ht="13.5" hidden="1" thickBot="1">
      <c r="A780" s="130"/>
      <c r="B780" s="181"/>
      <c r="C780" s="257"/>
      <c r="D780" s="761"/>
      <c r="E780" s="571"/>
      <c r="F780" s="571"/>
      <c r="G780" s="571"/>
      <c r="H780" s="571"/>
      <c r="I780" s="571"/>
      <c r="J780" s="571"/>
      <c r="K780" s="571"/>
      <c r="L780" s="571"/>
      <c r="M780" s="571"/>
      <c r="N780" s="571"/>
      <c r="O780" s="571"/>
      <c r="P780" s="571"/>
      <c r="Q780" s="571"/>
      <c r="R780" s="571"/>
      <c r="S780" s="571"/>
      <c r="T780" s="571"/>
      <c r="U780" s="571"/>
      <c r="V780" s="571"/>
      <c r="W780" s="571"/>
      <c r="X780" s="571"/>
      <c r="Y780" s="571"/>
      <c r="Z780" s="571"/>
      <c r="AA780" s="571"/>
      <c r="AB780" s="571"/>
      <c r="AC780" s="571"/>
      <c r="AD780" s="572"/>
      <c r="AE780" s="572"/>
      <c r="AF780" s="572"/>
      <c r="AG780" s="572"/>
      <c r="AH780" s="572"/>
      <c r="AI780" s="572"/>
      <c r="AJ780" s="572"/>
      <c r="AK780" s="572"/>
      <c r="AL780" s="572"/>
      <c r="AM780" s="572"/>
      <c r="AN780" s="581"/>
      <c r="AO780" s="181"/>
      <c r="AP780" s="87" t="s">
        <v>859</v>
      </c>
      <c r="AT780" s="559" t="str">
        <f t="shared" ca="1" si="142"/>
        <v>N</v>
      </c>
      <c r="AU780" s="559">
        <f t="shared" si="143"/>
        <v>771</v>
      </c>
      <c r="AV780" s="285" t="str">
        <f t="shared" ca="1" si="140"/>
        <v>N771</v>
      </c>
      <c r="AW780" s="285">
        <f t="shared" si="133"/>
        <v>8</v>
      </c>
      <c r="AX780" s="285" t="str">
        <f t="shared" ca="1" si="134"/>
        <v>8. Ownership - Operating Costs</v>
      </c>
      <c r="AY780" s="293" t="s">
        <v>1626</v>
      </c>
      <c r="AZ780" s="285" t="s">
        <v>1673</v>
      </c>
      <c r="BA780" s="285">
        <f>$N$8</f>
        <v>2033</v>
      </c>
      <c r="BB780" s="285" t="str">
        <f t="shared" ca="1" si="141"/>
        <v>8_N771_Capacity_payment_2033</v>
      </c>
      <c r="BC780" s="285" t="s">
        <v>574</v>
      </c>
      <c r="BD780" s="285"/>
      <c r="BE780" s="293" t="str">
        <f t="shared" si="139"/>
        <v>&gt;=0</v>
      </c>
      <c r="BF780" s="293" t="s">
        <v>84</v>
      </c>
      <c r="BG780" s="293" t="s">
        <v>84</v>
      </c>
      <c r="BH780" s="293"/>
      <c r="BI780" s="293"/>
      <c r="BJ780" s="293"/>
      <c r="BK780" s="293"/>
    </row>
    <row r="781" spans="1:63" ht="13.5" hidden="1" thickBot="1">
      <c r="A781" s="130"/>
      <c r="B781" s="181"/>
      <c r="C781" s="257"/>
      <c r="D781" s="761"/>
      <c r="E781" s="571"/>
      <c r="F781" s="571"/>
      <c r="G781" s="571"/>
      <c r="H781" s="571"/>
      <c r="I781" s="571"/>
      <c r="J781" s="571"/>
      <c r="K781" s="571"/>
      <c r="L781" s="571"/>
      <c r="M781" s="571"/>
      <c r="N781" s="571"/>
      <c r="O781" s="571"/>
      <c r="P781" s="571"/>
      <c r="Q781" s="571"/>
      <c r="R781" s="571"/>
      <c r="S781" s="571"/>
      <c r="T781" s="571"/>
      <c r="U781" s="571"/>
      <c r="V781" s="571"/>
      <c r="W781" s="571"/>
      <c r="X781" s="571"/>
      <c r="Y781" s="571"/>
      <c r="Z781" s="571"/>
      <c r="AA781" s="571"/>
      <c r="AB781" s="571"/>
      <c r="AC781" s="571"/>
      <c r="AD781" s="572"/>
      <c r="AE781" s="572"/>
      <c r="AF781" s="572"/>
      <c r="AG781" s="572"/>
      <c r="AH781" s="572"/>
      <c r="AI781" s="572"/>
      <c r="AJ781" s="572"/>
      <c r="AK781" s="572"/>
      <c r="AL781" s="572"/>
      <c r="AM781" s="572"/>
      <c r="AN781" s="581"/>
      <c r="AO781" s="181"/>
      <c r="AP781" s="87" t="s">
        <v>859</v>
      </c>
      <c r="AT781" s="559" t="str">
        <f t="shared" ca="1" si="142"/>
        <v>O</v>
      </c>
      <c r="AU781" s="559">
        <f t="shared" si="143"/>
        <v>771</v>
      </c>
      <c r="AV781" s="285" t="str">
        <f t="shared" ca="1" si="140"/>
        <v>O771</v>
      </c>
      <c r="AW781" s="285">
        <f t="shared" si="133"/>
        <v>8</v>
      </c>
      <c r="AX781" s="285" t="str">
        <f t="shared" ca="1" si="134"/>
        <v>8. Ownership - Operating Costs</v>
      </c>
      <c r="AY781" s="293" t="s">
        <v>1626</v>
      </c>
      <c r="AZ781" s="285" t="s">
        <v>1673</v>
      </c>
      <c r="BA781" s="285">
        <f>$O$8</f>
        <v>2034</v>
      </c>
      <c r="BB781" s="285" t="str">
        <f t="shared" ca="1" si="141"/>
        <v>8_O771_Capacity_payment_2034</v>
      </c>
      <c r="BC781" s="285" t="s">
        <v>574</v>
      </c>
      <c r="BD781" s="285"/>
      <c r="BE781" s="293" t="str">
        <f t="shared" si="139"/>
        <v>&gt;=0</v>
      </c>
      <c r="BF781" s="293" t="s">
        <v>84</v>
      </c>
      <c r="BG781" s="293" t="s">
        <v>84</v>
      </c>
      <c r="BH781" s="293"/>
      <c r="BI781" s="293"/>
      <c r="BJ781" s="293"/>
      <c r="BK781" s="293"/>
    </row>
    <row r="782" spans="1:63" ht="13.5" hidden="1" thickBot="1">
      <c r="A782" s="130"/>
      <c r="B782" s="181"/>
      <c r="C782" s="257"/>
      <c r="D782" s="761"/>
      <c r="E782" s="571"/>
      <c r="F782" s="571"/>
      <c r="G782" s="571"/>
      <c r="H782" s="571"/>
      <c r="I782" s="571"/>
      <c r="J782" s="571"/>
      <c r="K782" s="571"/>
      <c r="L782" s="571"/>
      <c r="M782" s="571"/>
      <c r="N782" s="571"/>
      <c r="O782" s="571"/>
      <c r="P782" s="571"/>
      <c r="Q782" s="571"/>
      <c r="R782" s="571"/>
      <c r="S782" s="571"/>
      <c r="T782" s="571"/>
      <c r="U782" s="571"/>
      <c r="V782" s="571"/>
      <c r="W782" s="571"/>
      <c r="X782" s="571"/>
      <c r="Y782" s="571"/>
      <c r="Z782" s="571"/>
      <c r="AA782" s="571"/>
      <c r="AB782" s="571"/>
      <c r="AC782" s="571"/>
      <c r="AD782" s="572"/>
      <c r="AE782" s="572"/>
      <c r="AF782" s="572"/>
      <c r="AG782" s="572"/>
      <c r="AH782" s="572"/>
      <c r="AI782" s="572"/>
      <c r="AJ782" s="572"/>
      <c r="AK782" s="572"/>
      <c r="AL782" s="572"/>
      <c r="AM782" s="572"/>
      <c r="AN782" s="581"/>
      <c r="AO782" s="181"/>
      <c r="AP782" s="87" t="s">
        <v>859</v>
      </c>
      <c r="AT782" s="559" t="str">
        <f t="shared" ca="1" si="142"/>
        <v>P</v>
      </c>
      <c r="AU782" s="559">
        <f t="shared" si="143"/>
        <v>771</v>
      </c>
      <c r="AV782" s="285" t="str">
        <f t="shared" ca="1" si="140"/>
        <v>P771</v>
      </c>
      <c r="AW782" s="285">
        <f t="shared" si="133"/>
        <v>8</v>
      </c>
      <c r="AX782" s="285" t="str">
        <f t="shared" ca="1" si="134"/>
        <v>8. Ownership - Operating Costs</v>
      </c>
      <c r="AY782" s="293" t="s">
        <v>1626</v>
      </c>
      <c r="AZ782" s="285" t="s">
        <v>1673</v>
      </c>
      <c r="BA782" s="285">
        <f>$P$8</f>
        <v>2035</v>
      </c>
      <c r="BB782" s="285" t="str">
        <f t="shared" ca="1" si="141"/>
        <v>8_P771_Capacity_payment_2035</v>
      </c>
      <c r="BC782" s="285" t="s">
        <v>574</v>
      </c>
      <c r="BD782" s="285"/>
      <c r="BE782" s="293" t="str">
        <f t="shared" si="139"/>
        <v>&gt;=0</v>
      </c>
      <c r="BF782" s="293" t="s">
        <v>84</v>
      </c>
      <c r="BG782" s="293" t="s">
        <v>84</v>
      </c>
      <c r="BH782" s="293"/>
      <c r="BI782" s="293"/>
      <c r="BJ782" s="293"/>
      <c r="BK782" s="293"/>
    </row>
    <row r="783" spans="1:63" ht="13.5" hidden="1" thickBot="1">
      <c r="A783" s="130"/>
      <c r="B783" s="181"/>
      <c r="C783" s="257"/>
      <c r="D783" s="761"/>
      <c r="E783" s="571"/>
      <c r="F783" s="571"/>
      <c r="G783" s="571"/>
      <c r="H783" s="571"/>
      <c r="I783" s="571"/>
      <c r="J783" s="571"/>
      <c r="K783" s="571"/>
      <c r="L783" s="571"/>
      <c r="M783" s="571"/>
      <c r="N783" s="571"/>
      <c r="O783" s="571"/>
      <c r="P783" s="571"/>
      <c r="Q783" s="571"/>
      <c r="R783" s="571"/>
      <c r="S783" s="571"/>
      <c r="T783" s="571"/>
      <c r="U783" s="571"/>
      <c r="V783" s="571"/>
      <c r="W783" s="571"/>
      <c r="X783" s="571"/>
      <c r="Y783" s="571"/>
      <c r="Z783" s="571"/>
      <c r="AA783" s="571"/>
      <c r="AB783" s="571"/>
      <c r="AC783" s="571"/>
      <c r="AD783" s="572"/>
      <c r="AE783" s="572"/>
      <c r="AF783" s="572"/>
      <c r="AG783" s="572"/>
      <c r="AH783" s="572"/>
      <c r="AI783" s="572"/>
      <c r="AJ783" s="572"/>
      <c r="AK783" s="572"/>
      <c r="AL783" s="572"/>
      <c r="AM783" s="572"/>
      <c r="AN783" s="581"/>
      <c r="AO783" s="181"/>
      <c r="AP783" s="87" t="s">
        <v>859</v>
      </c>
      <c r="AT783" s="559" t="str">
        <f t="shared" ca="1" si="142"/>
        <v>Q</v>
      </c>
      <c r="AU783" s="559">
        <f t="shared" si="143"/>
        <v>771</v>
      </c>
      <c r="AV783" s="285" t="str">
        <f t="shared" ca="1" si="140"/>
        <v>Q771</v>
      </c>
      <c r="AW783" s="285">
        <f t="shared" si="133"/>
        <v>8</v>
      </c>
      <c r="AX783" s="285" t="str">
        <f t="shared" ca="1" si="134"/>
        <v>8. Ownership - Operating Costs</v>
      </c>
      <c r="AY783" s="293" t="s">
        <v>1626</v>
      </c>
      <c r="AZ783" s="285" t="s">
        <v>1673</v>
      </c>
      <c r="BA783" s="285">
        <f>$Q$8</f>
        <v>2036</v>
      </c>
      <c r="BB783" s="285" t="str">
        <f t="shared" ca="1" si="141"/>
        <v>8_Q771_Capacity_payment_2036</v>
      </c>
      <c r="BC783" s="285" t="s">
        <v>574</v>
      </c>
      <c r="BD783" s="285"/>
      <c r="BE783" s="293" t="str">
        <f t="shared" si="139"/>
        <v>&gt;=0</v>
      </c>
      <c r="BF783" s="293" t="s">
        <v>84</v>
      </c>
      <c r="BG783" s="293" t="s">
        <v>84</v>
      </c>
      <c r="BH783" s="293"/>
      <c r="BI783" s="293"/>
      <c r="BJ783" s="293"/>
      <c r="BK783" s="293"/>
    </row>
    <row r="784" spans="1:63" ht="13.5" hidden="1" thickBot="1">
      <c r="A784" s="130"/>
      <c r="B784" s="181"/>
      <c r="C784" s="257"/>
      <c r="D784" s="761"/>
      <c r="E784" s="571"/>
      <c r="F784" s="571"/>
      <c r="G784" s="571"/>
      <c r="H784" s="571"/>
      <c r="I784" s="571"/>
      <c r="J784" s="571"/>
      <c r="K784" s="571"/>
      <c r="L784" s="571"/>
      <c r="M784" s="571"/>
      <c r="N784" s="571"/>
      <c r="O784" s="571"/>
      <c r="P784" s="571"/>
      <c r="Q784" s="571"/>
      <c r="R784" s="571"/>
      <c r="S784" s="571"/>
      <c r="T784" s="571"/>
      <c r="U784" s="571"/>
      <c r="V784" s="571"/>
      <c r="W784" s="571"/>
      <c r="X784" s="571"/>
      <c r="Y784" s="571"/>
      <c r="Z784" s="571"/>
      <c r="AA784" s="571"/>
      <c r="AB784" s="571"/>
      <c r="AC784" s="571"/>
      <c r="AD784" s="572"/>
      <c r="AE784" s="572"/>
      <c r="AF784" s="572"/>
      <c r="AG784" s="572"/>
      <c r="AH784" s="572"/>
      <c r="AI784" s="572"/>
      <c r="AJ784" s="572"/>
      <c r="AK784" s="572"/>
      <c r="AL784" s="572"/>
      <c r="AM784" s="572"/>
      <c r="AN784" s="581"/>
      <c r="AO784" s="181"/>
      <c r="AP784" s="87" t="s">
        <v>859</v>
      </c>
      <c r="AT784" s="559" t="str">
        <f t="shared" ca="1" si="142"/>
        <v>R</v>
      </c>
      <c r="AU784" s="559">
        <f t="shared" si="143"/>
        <v>771</v>
      </c>
      <c r="AV784" s="285" t="str">
        <f t="shared" ca="1" si="140"/>
        <v>R771</v>
      </c>
      <c r="AW784" s="285">
        <f t="shared" si="133"/>
        <v>8</v>
      </c>
      <c r="AX784" s="285" t="str">
        <f t="shared" ca="1" si="134"/>
        <v>8. Ownership - Operating Costs</v>
      </c>
      <c r="AY784" s="293" t="s">
        <v>1626</v>
      </c>
      <c r="AZ784" s="285" t="s">
        <v>1673</v>
      </c>
      <c r="BA784" s="285">
        <f>$R$8</f>
        <v>2037</v>
      </c>
      <c r="BB784" s="285" t="str">
        <f t="shared" ca="1" si="141"/>
        <v>8_R771_Capacity_payment_2037</v>
      </c>
      <c r="BC784" s="285" t="s">
        <v>574</v>
      </c>
      <c r="BD784" s="285"/>
      <c r="BE784" s="293" t="str">
        <f t="shared" si="139"/>
        <v>&gt;=0</v>
      </c>
      <c r="BF784" s="293" t="s">
        <v>84</v>
      </c>
      <c r="BG784" s="293" t="s">
        <v>84</v>
      </c>
      <c r="BH784" s="293"/>
      <c r="BI784" s="293"/>
      <c r="BJ784" s="293"/>
      <c r="BK784" s="293"/>
    </row>
    <row r="785" spans="1:63" ht="13.5" hidden="1" thickBot="1">
      <c r="A785" s="130"/>
      <c r="B785" s="181"/>
      <c r="C785" s="257"/>
      <c r="D785" s="761"/>
      <c r="E785" s="571"/>
      <c r="F785" s="571"/>
      <c r="G785" s="571"/>
      <c r="H785" s="571"/>
      <c r="I785" s="571"/>
      <c r="J785" s="571"/>
      <c r="K785" s="571"/>
      <c r="L785" s="571"/>
      <c r="M785" s="571"/>
      <c r="N785" s="571"/>
      <c r="O785" s="571"/>
      <c r="P785" s="571"/>
      <c r="Q785" s="571"/>
      <c r="R785" s="571"/>
      <c r="S785" s="571"/>
      <c r="T785" s="571"/>
      <c r="U785" s="571"/>
      <c r="V785" s="571"/>
      <c r="W785" s="571"/>
      <c r="X785" s="571"/>
      <c r="Y785" s="571"/>
      <c r="Z785" s="571"/>
      <c r="AA785" s="571"/>
      <c r="AB785" s="571"/>
      <c r="AC785" s="571"/>
      <c r="AD785" s="572"/>
      <c r="AE785" s="572"/>
      <c r="AF785" s="572"/>
      <c r="AG785" s="572"/>
      <c r="AH785" s="572"/>
      <c r="AI785" s="572"/>
      <c r="AJ785" s="572"/>
      <c r="AK785" s="572"/>
      <c r="AL785" s="572"/>
      <c r="AM785" s="572"/>
      <c r="AN785" s="581"/>
      <c r="AO785" s="181"/>
      <c r="AP785" s="87" t="s">
        <v>859</v>
      </c>
      <c r="AT785" s="559" t="str">
        <f t="shared" ca="1" si="142"/>
        <v>S</v>
      </c>
      <c r="AU785" s="559">
        <f t="shared" si="143"/>
        <v>771</v>
      </c>
      <c r="AV785" s="285" t="str">
        <f t="shared" ca="1" si="140"/>
        <v>S771</v>
      </c>
      <c r="AW785" s="285">
        <f t="shared" si="133"/>
        <v>8</v>
      </c>
      <c r="AX785" s="285" t="str">
        <f t="shared" ca="1" si="134"/>
        <v>8. Ownership - Operating Costs</v>
      </c>
      <c r="AY785" s="293" t="s">
        <v>1626</v>
      </c>
      <c r="AZ785" s="285" t="s">
        <v>1673</v>
      </c>
      <c r="BA785" s="285">
        <f>$S$8</f>
        <v>2038</v>
      </c>
      <c r="BB785" s="285" t="str">
        <f t="shared" ca="1" si="141"/>
        <v>8_S771_Capacity_payment_2038</v>
      </c>
      <c r="BC785" s="285" t="s">
        <v>574</v>
      </c>
      <c r="BD785" s="285"/>
      <c r="BE785" s="293" t="str">
        <f t="shared" si="139"/>
        <v>&gt;=0</v>
      </c>
      <c r="BF785" s="293" t="s">
        <v>84</v>
      </c>
      <c r="BG785" s="293" t="s">
        <v>84</v>
      </c>
      <c r="BH785" s="293"/>
      <c r="BI785" s="293"/>
      <c r="BJ785" s="293"/>
      <c r="BK785" s="293"/>
    </row>
    <row r="786" spans="1:63" ht="13.5" hidden="1" thickBot="1">
      <c r="A786" s="130"/>
      <c r="B786" s="181"/>
      <c r="C786" s="257"/>
      <c r="D786" s="761"/>
      <c r="E786" s="571"/>
      <c r="F786" s="571"/>
      <c r="G786" s="571"/>
      <c r="H786" s="571"/>
      <c r="I786" s="571"/>
      <c r="J786" s="571"/>
      <c r="K786" s="571"/>
      <c r="L786" s="571"/>
      <c r="M786" s="571"/>
      <c r="N786" s="571"/>
      <c r="O786" s="571"/>
      <c r="P786" s="571"/>
      <c r="Q786" s="571"/>
      <c r="R786" s="571"/>
      <c r="S786" s="571"/>
      <c r="T786" s="571"/>
      <c r="U786" s="571"/>
      <c r="V786" s="571"/>
      <c r="W786" s="571"/>
      <c r="X786" s="571"/>
      <c r="Y786" s="571"/>
      <c r="Z786" s="571"/>
      <c r="AA786" s="571"/>
      <c r="AB786" s="571"/>
      <c r="AC786" s="571"/>
      <c r="AD786" s="572"/>
      <c r="AE786" s="572"/>
      <c r="AF786" s="572"/>
      <c r="AG786" s="572"/>
      <c r="AH786" s="572"/>
      <c r="AI786" s="572"/>
      <c r="AJ786" s="572"/>
      <c r="AK786" s="572"/>
      <c r="AL786" s="572"/>
      <c r="AM786" s="572"/>
      <c r="AN786" s="581"/>
      <c r="AO786" s="181"/>
      <c r="AP786" s="87" t="s">
        <v>859</v>
      </c>
      <c r="AT786" s="559" t="str">
        <f t="shared" ca="1" si="142"/>
        <v>T</v>
      </c>
      <c r="AU786" s="559">
        <f t="shared" si="143"/>
        <v>771</v>
      </c>
      <c r="AV786" s="285" t="str">
        <f t="shared" ca="1" si="140"/>
        <v>T771</v>
      </c>
      <c r="AW786" s="285">
        <f t="shared" si="133"/>
        <v>8</v>
      </c>
      <c r="AX786" s="285" t="str">
        <f t="shared" ca="1" si="134"/>
        <v>8. Ownership - Operating Costs</v>
      </c>
      <c r="AY786" s="293" t="s">
        <v>1626</v>
      </c>
      <c r="AZ786" s="285" t="s">
        <v>1673</v>
      </c>
      <c r="BA786" s="285">
        <f>$T$8</f>
        <v>2039</v>
      </c>
      <c r="BB786" s="285" t="str">
        <f t="shared" ca="1" si="141"/>
        <v>8_T771_Capacity_payment_2039</v>
      </c>
      <c r="BC786" s="285" t="s">
        <v>574</v>
      </c>
      <c r="BD786" s="285"/>
      <c r="BE786" s="293" t="str">
        <f t="shared" si="139"/>
        <v>&gt;=0</v>
      </c>
      <c r="BF786" s="293" t="s">
        <v>84</v>
      </c>
      <c r="BG786" s="293" t="s">
        <v>84</v>
      </c>
      <c r="BH786" s="293"/>
      <c r="BI786" s="293"/>
      <c r="BJ786" s="293"/>
      <c r="BK786" s="293"/>
    </row>
    <row r="787" spans="1:63" ht="13.5" hidden="1" thickBot="1">
      <c r="A787" s="130"/>
      <c r="B787" s="181"/>
      <c r="C787" s="257"/>
      <c r="D787" s="761"/>
      <c r="E787" s="571"/>
      <c r="F787" s="571"/>
      <c r="G787" s="571"/>
      <c r="H787" s="571"/>
      <c r="I787" s="571"/>
      <c r="J787" s="571"/>
      <c r="K787" s="571"/>
      <c r="L787" s="571"/>
      <c r="M787" s="571"/>
      <c r="N787" s="571"/>
      <c r="O787" s="571"/>
      <c r="P787" s="571"/>
      <c r="Q787" s="571"/>
      <c r="R787" s="571"/>
      <c r="S787" s="571"/>
      <c r="T787" s="571"/>
      <c r="U787" s="571"/>
      <c r="V787" s="571"/>
      <c r="W787" s="571"/>
      <c r="X787" s="571"/>
      <c r="Y787" s="571"/>
      <c r="Z787" s="571"/>
      <c r="AA787" s="571"/>
      <c r="AB787" s="571"/>
      <c r="AC787" s="571"/>
      <c r="AD787" s="572"/>
      <c r="AE787" s="572"/>
      <c r="AF787" s="572"/>
      <c r="AG787" s="572"/>
      <c r="AH787" s="572"/>
      <c r="AI787" s="572"/>
      <c r="AJ787" s="572"/>
      <c r="AK787" s="572"/>
      <c r="AL787" s="572"/>
      <c r="AM787" s="572"/>
      <c r="AN787" s="581"/>
      <c r="AO787" s="181"/>
      <c r="AP787" s="87" t="s">
        <v>859</v>
      </c>
      <c r="AT787" s="559" t="str">
        <f t="shared" ca="1" si="142"/>
        <v>U</v>
      </c>
      <c r="AU787" s="559">
        <f t="shared" si="143"/>
        <v>771</v>
      </c>
      <c r="AV787" s="285" t="str">
        <f t="shared" ca="1" si="140"/>
        <v>U771</v>
      </c>
      <c r="AW787" s="285">
        <f t="shared" si="133"/>
        <v>8</v>
      </c>
      <c r="AX787" s="285" t="str">
        <f t="shared" ca="1" si="134"/>
        <v>8. Ownership - Operating Costs</v>
      </c>
      <c r="AY787" s="293" t="s">
        <v>1626</v>
      </c>
      <c r="AZ787" s="285" t="s">
        <v>1673</v>
      </c>
      <c r="BA787" s="285">
        <f>$U$8</f>
        <v>2040</v>
      </c>
      <c r="BB787" s="285" t="str">
        <f t="shared" ca="1" si="141"/>
        <v>8_U771_Capacity_payment_2040</v>
      </c>
      <c r="BC787" s="285" t="s">
        <v>574</v>
      </c>
      <c r="BD787" s="285"/>
      <c r="BE787" s="293" t="str">
        <f t="shared" si="139"/>
        <v>&gt;=0</v>
      </c>
      <c r="BF787" s="293" t="s">
        <v>84</v>
      </c>
      <c r="BG787" s="293" t="s">
        <v>84</v>
      </c>
      <c r="BH787" s="293"/>
      <c r="BI787" s="293"/>
      <c r="BJ787" s="293"/>
      <c r="BK787" s="293"/>
    </row>
    <row r="788" spans="1:63" ht="13.5" hidden="1" thickBot="1">
      <c r="A788" s="130"/>
      <c r="B788" s="181"/>
      <c r="C788" s="257"/>
      <c r="D788" s="761"/>
      <c r="E788" s="571"/>
      <c r="F788" s="571"/>
      <c r="G788" s="571"/>
      <c r="H788" s="571"/>
      <c r="I788" s="571"/>
      <c r="J788" s="571"/>
      <c r="K788" s="571"/>
      <c r="L788" s="571"/>
      <c r="M788" s="571"/>
      <c r="N788" s="571"/>
      <c r="O788" s="571"/>
      <c r="P788" s="571"/>
      <c r="Q788" s="571"/>
      <c r="R788" s="571"/>
      <c r="S788" s="571"/>
      <c r="T788" s="571"/>
      <c r="U788" s="571"/>
      <c r="V788" s="571"/>
      <c r="W788" s="571"/>
      <c r="X788" s="571"/>
      <c r="Y788" s="571"/>
      <c r="Z788" s="571"/>
      <c r="AA788" s="571"/>
      <c r="AB788" s="571"/>
      <c r="AC788" s="571"/>
      <c r="AD788" s="572"/>
      <c r="AE788" s="572"/>
      <c r="AF788" s="572"/>
      <c r="AG788" s="572"/>
      <c r="AH788" s="572"/>
      <c r="AI788" s="572"/>
      <c r="AJ788" s="572"/>
      <c r="AK788" s="572"/>
      <c r="AL788" s="572"/>
      <c r="AM788" s="572"/>
      <c r="AN788" s="581"/>
      <c r="AO788" s="181"/>
      <c r="AP788" s="87" t="s">
        <v>859</v>
      </c>
      <c r="AT788" s="559" t="str">
        <f t="shared" ca="1" si="142"/>
        <v>V</v>
      </c>
      <c r="AU788" s="559">
        <f t="shared" si="143"/>
        <v>771</v>
      </c>
      <c r="AV788" s="285" t="str">
        <f t="shared" ca="1" si="140"/>
        <v>V771</v>
      </c>
      <c r="AW788" s="285">
        <f t="shared" si="133"/>
        <v>8</v>
      </c>
      <c r="AX788" s="285" t="str">
        <f t="shared" ca="1" si="134"/>
        <v>8. Ownership - Operating Costs</v>
      </c>
      <c r="AY788" s="293" t="s">
        <v>1626</v>
      </c>
      <c r="AZ788" s="285" t="s">
        <v>1673</v>
      </c>
      <c r="BA788" s="285">
        <f>$V$8</f>
        <v>2041</v>
      </c>
      <c r="BB788" s="285" t="str">
        <f t="shared" ca="1" si="141"/>
        <v>8_V771_Capacity_payment_2041</v>
      </c>
      <c r="BC788" s="285" t="s">
        <v>574</v>
      </c>
      <c r="BD788" s="285"/>
      <c r="BE788" s="293" t="str">
        <f t="shared" si="139"/>
        <v>&gt;=0</v>
      </c>
      <c r="BF788" s="293" t="s">
        <v>84</v>
      </c>
      <c r="BG788" s="293" t="s">
        <v>84</v>
      </c>
      <c r="BH788" s="293"/>
      <c r="BI788" s="293"/>
      <c r="BJ788" s="293"/>
      <c r="BK788" s="293"/>
    </row>
    <row r="789" spans="1:63" ht="13.5" hidden="1" thickBot="1">
      <c r="A789" s="130"/>
      <c r="B789" s="181"/>
      <c r="C789" s="257"/>
      <c r="D789" s="761"/>
      <c r="E789" s="571"/>
      <c r="F789" s="571"/>
      <c r="G789" s="571"/>
      <c r="H789" s="571"/>
      <c r="I789" s="571"/>
      <c r="J789" s="571"/>
      <c r="K789" s="571"/>
      <c r="L789" s="571"/>
      <c r="M789" s="571"/>
      <c r="N789" s="571"/>
      <c r="O789" s="571"/>
      <c r="P789" s="571"/>
      <c r="Q789" s="571"/>
      <c r="R789" s="571"/>
      <c r="S789" s="571"/>
      <c r="T789" s="571"/>
      <c r="U789" s="571"/>
      <c r="V789" s="571"/>
      <c r="W789" s="571"/>
      <c r="X789" s="571"/>
      <c r="Y789" s="571"/>
      <c r="Z789" s="571"/>
      <c r="AA789" s="571"/>
      <c r="AB789" s="571"/>
      <c r="AC789" s="571"/>
      <c r="AD789" s="572"/>
      <c r="AE789" s="572"/>
      <c r="AF789" s="572"/>
      <c r="AG789" s="572"/>
      <c r="AH789" s="572"/>
      <c r="AI789" s="572"/>
      <c r="AJ789" s="572"/>
      <c r="AK789" s="572"/>
      <c r="AL789" s="572"/>
      <c r="AM789" s="572"/>
      <c r="AN789" s="581"/>
      <c r="AO789" s="181"/>
      <c r="AP789" s="87" t="s">
        <v>859</v>
      </c>
      <c r="AT789" s="559" t="str">
        <f t="shared" ca="1" si="142"/>
        <v>W</v>
      </c>
      <c r="AU789" s="559">
        <f t="shared" si="143"/>
        <v>771</v>
      </c>
      <c r="AV789" s="285" t="str">
        <f t="shared" ca="1" si="140"/>
        <v>W771</v>
      </c>
      <c r="AW789" s="285">
        <f t="shared" si="133"/>
        <v>8</v>
      </c>
      <c r="AX789" s="285" t="str">
        <f t="shared" ca="1" si="134"/>
        <v>8. Ownership - Operating Costs</v>
      </c>
      <c r="AY789" s="293" t="s">
        <v>1626</v>
      </c>
      <c r="AZ789" s="285" t="s">
        <v>1673</v>
      </c>
      <c r="BA789" s="285">
        <f>$W$8</f>
        <v>2042</v>
      </c>
      <c r="BB789" s="285" t="str">
        <f t="shared" ca="1" si="141"/>
        <v>8_W771_Capacity_payment_2042</v>
      </c>
      <c r="BC789" s="285" t="s">
        <v>574</v>
      </c>
      <c r="BD789" s="285"/>
      <c r="BE789" s="293" t="str">
        <f t="shared" si="139"/>
        <v>&gt;=0</v>
      </c>
      <c r="BF789" s="293" t="s">
        <v>84</v>
      </c>
      <c r="BG789" s="293" t="s">
        <v>84</v>
      </c>
      <c r="BH789" s="293"/>
      <c r="BI789" s="293"/>
      <c r="BJ789" s="293"/>
      <c r="BK789" s="293"/>
    </row>
    <row r="790" spans="1:63" ht="13.5" hidden="1" thickBot="1">
      <c r="A790" s="130"/>
      <c r="B790" s="181"/>
      <c r="C790" s="257"/>
      <c r="D790" s="761"/>
      <c r="E790" s="571"/>
      <c r="F790" s="571"/>
      <c r="G790" s="571"/>
      <c r="H790" s="571"/>
      <c r="I790" s="571"/>
      <c r="J790" s="571"/>
      <c r="K790" s="571"/>
      <c r="L790" s="571"/>
      <c r="M790" s="571"/>
      <c r="N790" s="571"/>
      <c r="O790" s="571"/>
      <c r="P790" s="571"/>
      <c r="Q790" s="571"/>
      <c r="R790" s="571"/>
      <c r="S790" s="571"/>
      <c r="T790" s="571"/>
      <c r="U790" s="571"/>
      <c r="V790" s="571"/>
      <c r="W790" s="571"/>
      <c r="X790" s="571"/>
      <c r="Y790" s="571"/>
      <c r="Z790" s="571"/>
      <c r="AA790" s="571"/>
      <c r="AB790" s="571"/>
      <c r="AC790" s="571"/>
      <c r="AD790" s="572"/>
      <c r="AE790" s="572"/>
      <c r="AF790" s="572"/>
      <c r="AG790" s="572"/>
      <c r="AH790" s="572"/>
      <c r="AI790" s="572"/>
      <c r="AJ790" s="572"/>
      <c r="AK790" s="572"/>
      <c r="AL790" s="572"/>
      <c r="AM790" s="572"/>
      <c r="AN790" s="581"/>
      <c r="AO790" s="181"/>
      <c r="AP790" s="87" t="s">
        <v>859</v>
      </c>
      <c r="AT790" s="559" t="str">
        <f t="shared" ca="1" si="142"/>
        <v>X</v>
      </c>
      <c r="AU790" s="559">
        <f t="shared" si="143"/>
        <v>771</v>
      </c>
      <c r="AV790" s="285" t="str">
        <f t="shared" ca="1" si="140"/>
        <v>X771</v>
      </c>
      <c r="AW790" s="285">
        <f t="shared" si="133"/>
        <v>8</v>
      </c>
      <c r="AX790" s="285" t="str">
        <f t="shared" ca="1" si="134"/>
        <v>8. Ownership - Operating Costs</v>
      </c>
      <c r="AY790" s="293" t="s">
        <v>1626</v>
      </c>
      <c r="AZ790" s="285" t="s">
        <v>1673</v>
      </c>
      <c r="BA790" s="285">
        <f>$X$8</f>
        <v>2043</v>
      </c>
      <c r="BB790" s="285" t="str">
        <f t="shared" ca="1" si="141"/>
        <v>8_X771_Capacity_payment_2043</v>
      </c>
      <c r="BC790" s="285" t="s">
        <v>574</v>
      </c>
      <c r="BD790" s="285"/>
      <c r="BE790" s="293" t="str">
        <f t="shared" si="139"/>
        <v>&gt;=0</v>
      </c>
      <c r="BF790" s="293" t="s">
        <v>84</v>
      </c>
      <c r="BG790" s="293" t="s">
        <v>84</v>
      </c>
      <c r="BH790" s="293"/>
      <c r="BI790" s="293"/>
      <c r="BJ790" s="293"/>
      <c r="BK790" s="293"/>
    </row>
    <row r="791" spans="1:63" ht="13.5" hidden="1" thickBot="1">
      <c r="A791" s="130"/>
      <c r="B791" s="181"/>
      <c r="C791" s="257"/>
      <c r="D791" s="761"/>
      <c r="E791" s="571"/>
      <c r="F791" s="571"/>
      <c r="G791" s="571"/>
      <c r="H791" s="571"/>
      <c r="I791" s="571"/>
      <c r="J791" s="571"/>
      <c r="K791" s="571"/>
      <c r="L791" s="571"/>
      <c r="M791" s="571"/>
      <c r="N791" s="571"/>
      <c r="O791" s="571"/>
      <c r="P791" s="571"/>
      <c r="Q791" s="571"/>
      <c r="R791" s="571"/>
      <c r="S791" s="571"/>
      <c r="T791" s="571"/>
      <c r="U791" s="571"/>
      <c r="V791" s="571"/>
      <c r="W791" s="571"/>
      <c r="X791" s="571"/>
      <c r="Y791" s="571"/>
      <c r="Z791" s="571"/>
      <c r="AA791" s="571"/>
      <c r="AB791" s="571"/>
      <c r="AC791" s="571"/>
      <c r="AD791" s="572"/>
      <c r="AE791" s="572"/>
      <c r="AF791" s="572"/>
      <c r="AG791" s="572"/>
      <c r="AH791" s="572"/>
      <c r="AI791" s="572"/>
      <c r="AJ791" s="572"/>
      <c r="AK791" s="572"/>
      <c r="AL791" s="572"/>
      <c r="AM791" s="572"/>
      <c r="AN791" s="581"/>
      <c r="AO791" s="181"/>
      <c r="AP791" s="87" t="s">
        <v>859</v>
      </c>
      <c r="AT791" s="559" t="str">
        <f t="shared" ca="1" si="142"/>
        <v>Y</v>
      </c>
      <c r="AU791" s="559">
        <f t="shared" si="143"/>
        <v>771</v>
      </c>
      <c r="AV791" s="285" t="str">
        <f t="shared" ca="1" si="140"/>
        <v>Y771</v>
      </c>
      <c r="AW791" s="285">
        <f t="shared" si="133"/>
        <v>8</v>
      </c>
      <c r="AX791" s="285" t="str">
        <f t="shared" ca="1" si="134"/>
        <v>8. Ownership - Operating Costs</v>
      </c>
      <c r="AY791" s="293" t="s">
        <v>1626</v>
      </c>
      <c r="AZ791" s="285" t="s">
        <v>1673</v>
      </c>
      <c r="BA791" s="285">
        <f>$Y$8</f>
        <v>2044</v>
      </c>
      <c r="BB791" s="285" t="str">
        <f t="shared" ca="1" si="141"/>
        <v>8_Y771_Capacity_payment_2044</v>
      </c>
      <c r="BC791" s="285" t="s">
        <v>574</v>
      </c>
      <c r="BD791" s="285"/>
      <c r="BE791" s="293" t="str">
        <f t="shared" si="139"/>
        <v>&gt;=0</v>
      </c>
      <c r="BF791" s="293" t="s">
        <v>84</v>
      </c>
      <c r="BG791" s="293" t="s">
        <v>84</v>
      </c>
      <c r="BH791" s="293"/>
      <c r="BI791" s="293"/>
      <c r="BJ791" s="293"/>
      <c r="BK791" s="293"/>
    </row>
    <row r="792" spans="1:63" ht="13.5" hidden="1" thickBot="1">
      <c r="A792" s="130"/>
      <c r="B792" s="181"/>
      <c r="C792" s="257"/>
      <c r="D792" s="761"/>
      <c r="E792" s="571"/>
      <c r="F792" s="571"/>
      <c r="G792" s="571"/>
      <c r="H792" s="571"/>
      <c r="I792" s="571"/>
      <c r="J792" s="571"/>
      <c r="K792" s="571"/>
      <c r="L792" s="571"/>
      <c r="M792" s="571"/>
      <c r="N792" s="571"/>
      <c r="O792" s="571"/>
      <c r="P792" s="571"/>
      <c r="Q792" s="571"/>
      <c r="R792" s="571"/>
      <c r="S792" s="571"/>
      <c r="T792" s="571"/>
      <c r="U792" s="571"/>
      <c r="V792" s="571"/>
      <c r="W792" s="571"/>
      <c r="X792" s="571"/>
      <c r="Y792" s="571"/>
      <c r="Z792" s="571"/>
      <c r="AA792" s="571"/>
      <c r="AB792" s="571"/>
      <c r="AC792" s="571"/>
      <c r="AD792" s="572"/>
      <c r="AE792" s="572"/>
      <c r="AF792" s="572"/>
      <c r="AG792" s="572"/>
      <c r="AH792" s="572"/>
      <c r="AI792" s="572"/>
      <c r="AJ792" s="572"/>
      <c r="AK792" s="572"/>
      <c r="AL792" s="572"/>
      <c r="AM792" s="572"/>
      <c r="AN792" s="581"/>
      <c r="AO792" s="181"/>
      <c r="AP792" s="87" t="s">
        <v>859</v>
      </c>
      <c r="AT792" s="559" t="str">
        <f t="shared" ca="1" si="142"/>
        <v>Z</v>
      </c>
      <c r="AU792" s="559">
        <f t="shared" si="143"/>
        <v>771</v>
      </c>
      <c r="AV792" s="285" t="str">
        <f t="shared" ca="1" si="140"/>
        <v>Z771</v>
      </c>
      <c r="AW792" s="285">
        <f t="shared" si="133"/>
        <v>8</v>
      </c>
      <c r="AX792" s="285" t="str">
        <f t="shared" ca="1" si="134"/>
        <v>8. Ownership - Operating Costs</v>
      </c>
      <c r="AY792" s="293" t="s">
        <v>1626</v>
      </c>
      <c r="AZ792" s="285" t="s">
        <v>1673</v>
      </c>
      <c r="BA792" s="285">
        <f>$Z$8</f>
        <v>2045</v>
      </c>
      <c r="BB792" s="285" t="str">
        <f t="shared" ca="1" si="141"/>
        <v>8_Z771_Capacity_payment_2045</v>
      </c>
      <c r="BC792" s="285" t="s">
        <v>574</v>
      </c>
      <c r="BD792" s="285"/>
      <c r="BE792" s="293" t="str">
        <f t="shared" si="139"/>
        <v>&gt;=0</v>
      </c>
      <c r="BF792" s="293" t="s">
        <v>84</v>
      </c>
      <c r="BG792" s="293" t="s">
        <v>84</v>
      </c>
      <c r="BH792" s="293"/>
      <c r="BI792" s="293"/>
      <c r="BJ792" s="293"/>
      <c r="BK792" s="293"/>
    </row>
    <row r="793" spans="1:63" ht="13.5" hidden="1" thickBot="1">
      <c r="A793" s="130"/>
      <c r="B793" s="181"/>
      <c r="C793" s="257"/>
      <c r="D793" s="761"/>
      <c r="E793" s="571"/>
      <c r="F793" s="571"/>
      <c r="G793" s="571"/>
      <c r="H793" s="571"/>
      <c r="I793" s="571"/>
      <c r="J793" s="571"/>
      <c r="K793" s="571"/>
      <c r="L793" s="571"/>
      <c r="M793" s="571"/>
      <c r="N793" s="571"/>
      <c r="O793" s="571"/>
      <c r="P793" s="571"/>
      <c r="Q793" s="571"/>
      <c r="R793" s="571"/>
      <c r="S793" s="571"/>
      <c r="T793" s="571"/>
      <c r="U793" s="571"/>
      <c r="V793" s="571"/>
      <c r="W793" s="571"/>
      <c r="X793" s="571"/>
      <c r="Y793" s="571"/>
      <c r="Z793" s="571"/>
      <c r="AA793" s="571"/>
      <c r="AB793" s="571"/>
      <c r="AC793" s="571"/>
      <c r="AD793" s="572"/>
      <c r="AE793" s="572"/>
      <c r="AF793" s="572"/>
      <c r="AG793" s="572"/>
      <c r="AH793" s="572"/>
      <c r="AI793" s="572"/>
      <c r="AJ793" s="572"/>
      <c r="AK793" s="572"/>
      <c r="AL793" s="572"/>
      <c r="AM793" s="572"/>
      <c r="AN793" s="581"/>
      <c r="AO793" s="181"/>
      <c r="AP793" s="87" t="s">
        <v>859</v>
      </c>
      <c r="AT793" s="559" t="str">
        <f t="shared" ca="1" si="142"/>
        <v>AA</v>
      </c>
      <c r="AU793" s="559">
        <f t="shared" si="143"/>
        <v>771</v>
      </c>
      <c r="AV793" s="285" t="str">
        <f t="shared" ca="1" si="140"/>
        <v>AA771</v>
      </c>
      <c r="AW793" s="285">
        <f t="shared" si="133"/>
        <v>8</v>
      </c>
      <c r="AX793" s="285" t="str">
        <f t="shared" ca="1" si="134"/>
        <v>8. Ownership - Operating Costs</v>
      </c>
      <c r="AY793" s="293" t="s">
        <v>1626</v>
      </c>
      <c r="AZ793" s="285" t="s">
        <v>1673</v>
      </c>
      <c r="BA793" s="285">
        <f>$AA$8</f>
        <v>2046</v>
      </c>
      <c r="BB793" s="285" t="str">
        <f t="shared" ca="1" si="141"/>
        <v>8_AA771_Capacity_payment_2046</v>
      </c>
      <c r="BC793" s="285" t="s">
        <v>574</v>
      </c>
      <c r="BD793" s="285"/>
      <c r="BE793" s="293" t="str">
        <f t="shared" si="139"/>
        <v>&gt;=0</v>
      </c>
      <c r="BF793" s="293" t="s">
        <v>84</v>
      </c>
      <c r="BG793" s="293" t="s">
        <v>84</v>
      </c>
      <c r="BH793" s="293"/>
      <c r="BI793" s="293"/>
      <c r="BJ793" s="293"/>
      <c r="BK793" s="293"/>
    </row>
    <row r="794" spans="1:63" ht="13.5" hidden="1" thickBot="1">
      <c r="A794" s="130"/>
      <c r="B794" s="181"/>
      <c r="C794" s="257"/>
      <c r="D794" s="761"/>
      <c r="E794" s="571"/>
      <c r="F794" s="571"/>
      <c r="G794" s="571"/>
      <c r="H794" s="571"/>
      <c r="I794" s="571"/>
      <c r="J794" s="571"/>
      <c r="K794" s="571"/>
      <c r="L794" s="571"/>
      <c r="M794" s="571"/>
      <c r="N794" s="571"/>
      <c r="O794" s="571"/>
      <c r="P794" s="571"/>
      <c r="Q794" s="571"/>
      <c r="R794" s="571"/>
      <c r="S794" s="571"/>
      <c r="T794" s="571"/>
      <c r="U794" s="571"/>
      <c r="V794" s="571"/>
      <c r="W794" s="571"/>
      <c r="X794" s="571"/>
      <c r="Y794" s="571"/>
      <c r="Z794" s="571"/>
      <c r="AA794" s="571"/>
      <c r="AB794" s="571"/>
      <c r="AC794" s="571"/>
      <c r="AD794" s="572"/>
      <c r="AE794" s="572"/>
      <c r="AF794" s="572"/>
      <c r="AG794" s="572"/>
      <c r="AH794" s="572"/>
      <c r="AI794" s="572"/>
      <c r="AJ794" s="572"/>
      <c r="AK794" s="572"/>
      <c r="AL794" s="572"/>
      <c r="AM794" s="572"/>
      <c r="AN794" s="581"/>
      <c r="AO794" s="181"/>
      <c r="AP794" s="87" t="s">
        <v>859</v>
      </c>
      <c r="AT794" s="559" t="str">
        <f t="shared" ca="1" si="142"/>
        <v>AB</v>
      </c>
      <c r="AU794" s="559">
        <f t="shared" si="143"/>
        <v>771</v>
      </c>
      <c r="AV794" s="285" t="str">
        <f t="shared" ca="1" si="140"/>
        <v>AB771</v>
      </c>
      <c r="AW794" s="285">
        <f t="shared" si="133"/>
        <v>8</v>
      </c>
      <c r="AX794" s="285" t="str">
        <f t="shared" ca="1" si="134"/>
        <v>8. Ownership - Operating Costs</v>
      </c>
      <c r="AY794" s="293" t="s">
        <v>1626</v>
      </c>
      <c r="AZ794" s="285" t="s">
        <v>1673</v>
      </c>
      <c r="BA794" s="285">
        <f>$AB$8</f>
        <v>2047</v>
      </c>
      <c r="BB794" s="285" t="str">
        <f t="shared" ca="1" si="141"/>
        <v>8_AB771_Capacity_payment_2047</v>
      </c>
      <c r="BC794" s="285" t="s">
        <v>574</v>
      </c>
      <c r="BD794" s="285"/>
      <c r="BE794" s="293" t="str">
        <f t="shared" si="139"/>
        <v>&gt;=0</v>
      </c>
      <c r="BF794" s="293" t="s">
        <v>84</v>
      </c>
      <c r="BG794" s="293" t="s">
        <v>84</v>
      </c>
      <c r="BH794" s="293"/>
      <c r="BI794" s="293"/>
      <c r="BJ794" s="293"/>
      <c r="BK794" s="293"/>
    </row>
    <row r="795" spans="1:63" ht="13.5" hidden="1" thickBot="1">
      <c r="A795" s="130"/>
      <c r="B795" s="181"/>
      <c r="C795" s="257"/>
      <c r="D795" s="761"/>
      <c r="E795" s="571"/>
      <c r="F795" s="571"/>
      <c r="G795" s="571"/>
      <c r="H795" s="571"/>
      <c r="I795" s="571"/>
      <c r="J795" s="571"/>
      <c r="K795" s="571"/>
      <c r="L795" s="571"/>
      <c r="M795" s="571"/>
      <c r="N795" s="571"/>
      <c r="O795" s="571"/>
      <c r="P795" s="571"/>
      <c r="Q795" s="571"/>
      <c r="R795" s="571"/>
      <c r="S795" s="571"/>
      <c r="T795" s="571"/>
      <c r="U795" s="571"/>
      <c r="V795" s="571"/>
      <c r="W795" s="571"/>
      <c r="X795" s="571"/>
      <c r="Y795" s="571"/>
      <c r="Z795" s="571"/>
      <c r="AA795" s="571"/>
      <c r="AB795" s="571"/>
      <c r="AC795" s="571"/>
      <c r="AD795" s="572"/>
      <c r="AE795" s="572"/>
      <c r="AF795" s="572"/>
      <c r="AG795" s="572"/>
      <c r="AH795" s="572"/>
      <c r="AI795" s="572"/>
      <c r="AJ795" s="572"/>
      <c r="AK795" s="572"/>
      <c r="AL795" s="572"/>
      <c r="AM795" s="572"/>
      <c r="AN795" s="581"/>
      <c r="AO795" s="181"/>
      <c r="AP795" s="87" t="s">
        <v>859</v>
      </c>
      <c r="AT795" s="559" t="str">
        <f t="shared" ca="1" si="142"/>
        <v>AC</v>
      </c>
      <c r="AU795" s="559">
        <f t="shared" si="143"/>
        <v>771</v>
      </c>
      <c r="AV795" s="285" t="str">
        <f t="shared" ca="1" si="140"/>
        <v>AC771</v>
      </c>
      <c r="AW795" s="285">
        <f t="shared" si="133"/>
        <v>8</v>
      </c>
      <c r="AX795" s="285" t="str">
        <f t="shared" ca="1" si="134"/>
        <v>8. Ownership - Operating Costs</v>
      </c>
      <c r="AY795" s="293" t="s">
        <v>1626</v>
      </c>
      <c r="AZ795" s="285" t="s">
        <v>1673</v>
      </c>
      <c r="BA795" s="285">
        <f>$AC$8</f>
        <v>2048</v>
      </c>
      <c r="BB795" s="285" t="str">
        <f t="shared" ca="1" si="141"/>
        <v>8_AC771_Capacity_payment_2048</v>
      </c>
      <c r="BC795" s="285" t="s">
        <v>574</v>
      </c>
      <c r="BD795" s="285"/>
      <c r="BE795" s="293" t="str">
        <f t="shared" si="139"/>
        <v>&gt;=0</v>
      </c>
      <c r="BF795" s="293" t="s">
        <v>84</v>
      </c>
      <c r="BG795" s="293" t="s">
        <v>84</v>
      </c>
      <c r="BH795" s="293"/>
      <c r="BI795" s="293"/>
      <c r="BJ795" s="293"/>
      <c r="BK795" s="293"/>
    </row>
    <row r="796" spans="1:63" ht="13.5" hidden="1" thickBot="1">
      <c r="A796" s="130"/>
      <c r="B796" s="181"/>
      <c r="C796" s="257"/>
      <c r="D796" s="761"/>
      <c r="E796" s="571"/>
      <c r="F796" s="571"/>
      <c r="G796" s="571"/>
      <c r="H796" s="571"/>
      <c r="I796" s="571"/>
      <c r="J796" s="571"/>
      <c r="K796" s="571"/>
      <c r="L796" s="571"/>
      <c r="M796" s="571"/>
      <c r="N796" s="571"/>
      <c r="O796" s="571"/>
      <c r="P796" s="571"/>
      <c r="Q796" s="571"/>
      <c r="R796" s="571"/>
      <c r="S796" s="571"/>
      <c r="T796" s="571"/>
      <c r="U796" s="571"/>
      <c r="V796" s="571"/>
      <c r="W796" s="571"/>
      <c r="X796" s="571"/>
      <c r="Y796" s="571"/>
      <c r="Z796" s="571"/>
      <c r="AA796" s="571"/>
      <c r="AB796" s="571"/>
      <c r="AC796" s="571"/>
      <c r="AD796" s="572"/>
      <c r="AE796" s="572"/>
      <c r="AF796" s="572"/>
      <c r="AG796" s="572"/>
      <c r="AH796" s="572"/>
      <c r="AI796" s="572"/>
      <c r="AJ796" s="572"/>
      <c r="AK796" s="572"/>
      <c r="AL796" s="572"/>
      <c r="AM796" s="572"/>
      <c r="AN796" s="581"/>
      <c r="AO796" s="181"/>
      <c r="AP796" s="87" t="s">
        <v>859</v>
      </c>
      <c r="AT796" s="559" t="str">
        <f t="shared" ca="1" si="142"/>
        <v>AD</v>
      </c>
      <c r="AU796" s="559">
        <f t="shared" si="143"/>
        <v>771</v>
      </c>
      <c r="AV796" s="285" t="str">
        <f t="shared" ca="1" si="140"/>
        <v>AD771</v>
      </c>
      <c r="AW796" s="285">
        <f t="shared" si="133"/>
        <v>8</v>
      </c>
      <c r="AX796" s="285" t="str">
        <f t="shared" ca="1" si="134"/>
        <v>8. Ownership - Operating Costs</v>
      </c>
      <c r="AY796" s="293" t="s">
        <v>1626</v>
      </c>
      <c r="AZ796" s="285" t="s">
        <v>1673</v>
      </c>
      <c r="BA796" s="285">
        <f>$AD$8</f>
        <v>2049</v>
      </c>
      <c r="BB796" s="285" t="str">
        <f t="shared" ca="1" si="141"/>
        <v>8_AD771_Capacity_payment_2049</v>
      </c>
      <c r="BC796" s="285" t="s">
        <v>574</v>
      </c>
      <c r="BD796" s="285"/>
      <c r="BE796" s="293" t="str">
        <f t="shared" si="139"/>
        <v>&gt;=0</v>
      </c>
      <c r="BF796" s="293" t="s">
        <v>84</v>
      </c>
      <c r="BG796" s="293" t="s">
        <v>84</v>
      </c>
      <c r="BH796" s="293"/>
      <c r="BI796" s="293"/>
      <c r="BJ796" s="293"/>
      <c r="BK796" s="293"/>
    </row>
    <row r="797" spans="1:63" ht="13.5" hidden="1" thickBot="1">
      <c r="A797" s="130"/>
      <c r="B797" s="181"/>
      <c r="C797" s="257"/>
      <c r="D797" s="761"/>
      <c r="E797" s="571"/>
      <c r="F797" s="571"/>
      <c r="G797" s="571"/>
      <c r="H797" s="571"/>
      <c r="I797" s="571"/>
      <c r="J797" s="571"/>
      <c r="K797" s="571"/>
      <c r="L797" s="571"/>
      <c r="M797" s="571"/>
      <c r="N797" s="571"/>
      <c r="O797" s="571"/>
      <c r="P797" s="571"/>
      <c r="Q797" s="571"/>
      <c r="R797" s="571"/>
      <c r="S797" s="571"/>
      <c r="T797" s="571"/>
      <c r="U797" s="571"/>
      <c r="V797" s="571"/>
      <c r="W797" s="571"/>
      <c r="X797" s="571"/>
      <c r="Y797" s="571"/>
      <c r="Z797" s="571"/>
      <c r="AA797" s="571"/>
      <c r="AB797" s="571"/>
      <c r="AC797" s="571"/>
      <c r="AD797" s="572"/>
      <c r="AE797" s="572"/>
      <c r="AF797" s="572"/>
      <c r="AG797" s="572"/>
      <c r="AH797" s="572"/>
      <c r="AI797" s="572"/>
      <c r="AJ797" s="572"/>
      <c r="AK797" s="572"/>
      <c r="AL797" s="572"/>
      <c r="AM797" s="572"/>
      <c r="AN797" s="581"/>
      <c r="AO797" s="181"/>
      <c r="AP797" s="87" t="s">
        <v>859</v>
      </c>
      <c r="AT797" s="559" t="str">
        <f t="shared" ca="1" si="142"/>
        <v>AE</v>
      </c>
      <c r="AU797" s="559">
        <f t="shared" si="143"/>
        <v>771</v>
      </c>
      <c r="AV797" s="285" t="str">
        <f t="shared" ca="1" si="140"/>
        <v>AE771</v>
      </c>
      <c r="AW797" s="285">
        <f t="shared" si="133"/>
        <v>8</v>
      </c>
      <c r="AX797" s="285" t="str">
        <f t="shared" ca="1" si="134"/>
        <v>8. Ownership - Operating Costs</v>
      </c>
      <c r="AY797" s="293" t="s">
        <v>1626</v>
      </c>
      <c r="AZ797" s="285" t="s">
        <v>1673</v>
      </c>
      <c r="BA797" s="285">
        <f>$AE$8</f>
        <v>2050</v>
      </c>
      <c r="BB797" s="285" t="str">
        <f t="shared" ca="1" si="141"/>
        <v>8_AE771_Capacity_payment_2050</v>
      </c>
      <c r="BC797" s="285" t="s">
        <v>574</v>
      </c>
      <c r="BD797" s="285"/>
      <c r="BE797" s="293" t="str">
        <f t="shared" si="139"/>
        <v>&gt;=0</v>
      </c>
      <c r="BF797" s="293" t="s">
        <v>84</v>
      </c>
      <c r="BG797" s="293" t="s">
        <v>84</v>
      </c>
      <c r="BH797" s="293"/>
      <c r="BI797" s="293"/>
      <c r="BJ797" s="293"/>
      <c r="BK797" s="293"/>
    </row>
    <row r="798" spans="1:63" ht="13.5" hidden="1" thickBot="1">
      <c r="A798" s="130"/>
      <c r="B798" s="181"/>
      <c r="C798" s="257"/>
      <c r="D798" s="761"/>
      <c r="E798" s="571"/>
      <c r="F798" s="571"/>
      <c r="G798" s="571"/>
      <c r="H798" s="571"/>
      <c r="I798" s="571"/>
      <c r="J798" s="571"/>
      <c r="K798" s="571"/>
      <c r="L798" s="571"/>
      <c r="M798" s="571"/>
      <c r="N798" s="571"/>
      <c r="O798" s="571"/>
      <c r="P798" s="571"/>
      <c r="Q798" s="571"/>
      <c r="R798" s="571"/>
      <c r="S798" s="571"/>
      <c r="T798" s="571"/>
      <c r="U798" s="571"/>
      <c r="V798" s="571"/>
      <c r="W798" s="571"/>
      <c r="X798" s="571"/>
      <c r="Y798" s="571"/>
      <c r="Z798" s="571"/>
      <c r="AA798" s="571"/>
      <c r="AB798" s="571"/>
      <c r="AC798" s="571"/>
      <c r="AD798" s="572"/>
      <c r="AE798" s="572"/>
      <c r="AF798" s="572"/>
      <c r="AG798" s="572"/>
      <c r="AH798" s="572"/>
      <c r="AI798" s="572"/>
      <c r="AJ798" s="572"/>
      <c r="AK798" s="572"/>
      <c r="AL798" s="572"/>
      <c r="AM798" s="572"/>
      <c r="AN798" s="581"/>
      <c r="AO798" s="181"/>
      <c r="AP798" s="87" t="s">
        <v>859</v>
      </c>
      <c r="AT798" s="559" t="str">
        <f t="shared" ca="1" si="142"/>
        <v>AF</v>
      </c>
      <c r="AU798" s="559">
        <f t="shared" si="143"/>
        <v>771</v>
      </c>
      <c r="AV798" s="285" t="str">
        <f t="shared" ca="1" si="140"/>
        <v>AF771</v>
      </c>
      <c r="AW798" s="285">
        <f t="shared" si="133"/>
        <v>8</v>
      </c>
      <c r="AX798" s="285" t="str">
        <f t="shared" ca="1" si="134"/>
        <v>8. Ownership - Operating Costs</v>
      </c>
      <c r="AY798" s="293" t="s">
        <v>1626</v>
      </c>
      <c r="AZ798" s="285" t="s">
        <v>1673</v>
      </c>
      <c r="BA798" s="285">
        <f>$AF$8</f>
        <v>2051</v>
      </c>
      <c r="BB798" s="285" t="str">
        <f t="shared" ca="1" si="141"/>
        <v>8_AF771_Capacity_payment_2051</v>
      </c>
      <c r="BC798" s="285" t="s">
        <v>574</v>
      </c>
      <c r="BD798" s="285"/>
      <c r="BE798" s="293" t="str">
        <f t="shared" si="139"/>
        <v>&gt;=0</v>
      </c>
      <c r="BF798" s="293" t="s">
        <v>84</v>
      </c>
      <c r="BG798" s="293" t="s">
        <v>84</v>
      </c>
      <c r="BH798" s="293"/>
      <c r="BI798" s="293"/>
      <c r="BJ798" s="293"/>
      <c r="BK798" s="293"/>
    </row>
    <row r="799" spans="1:63" ht="13.5" hidden="1" thickBot="1">
      <c r="A799" s="130"/>
      <c r="B799" s="181"/>
      <c r="C799" s="257"/>
      <c r="D799" s="761"/>
      <c r="E799" s="571"/>
      <c r="F799" s="571"/>
      <c r="G799" s="571"/>
      <c r="H799" s="571"/>
      <c r="I799" s="571"/>
      <c r="J799" s="571"/>
      <c r="K799" s="571"/>
      <c r="L799" s="571"/>
      <c r="M799" s="571"/>
      <c r="N799" s="571"/>
      <c r="O799" s="571"/>
      <c r="P799" s="571"/>
      <c r="Q799" s="571"/>
      <c r="R799" s="571"/>
      <c r="S799" s="571"/>
      <c r="T799" s="571"/>
      <c r="U799" s="571"/>
      <c r="V799" s="571"/>
      <c r="W799" s="571"/>
      <c r="X799" s="571"/>
      <c r="Y799" s="571"/>
      <c r="Z799" s="571"/>
      <c r="AA799" s="571"/>
      <c r="AB799" s="571"/>
      <c r="AC799" s="571"/>
      <c r="AD799" s="572"/>
      <c r="AE799" s="572"/>
      <c r="AF799" s="572"/>
      <c r="AG799" s="572"/>
      <c r="AH799" s="572"/>
      <c r="AI799" s="572"/>
      <c r="AJ799" s="572"/>
      <c r="AK799" s="572"/>
      <c r="AL799" s="572"/>
      <c r="AM799" s="572"/>
      <c r="AN799" s="581"/>
      <c r="AO799" s="181"/>
      <c r="AP799" s="87" t="s">
        <v>859</v>
      </c>
      <c r="AT799" s="559" t="str">
        <f t="shared" ca="1" si="142"/>
        <v>AG</v>
      </c>
      <c r="AU799" s="559">
        <f t="shared" si="143"/>
        <v>771</v>
      </c>
      <c r="AV799" s="285" t="str">
        <f t="shared" ca="1" si="140"/>
        <v>AG771</v>
      </c>
      <c r="AW799" s="285">
        <f t="shared" ref="AW799:AW842" si="144">$AW$5</f>
        <v>8</v>
      </c>
      <c r="AX799" s="285" t="str">
        <f t="shared" ref="AX799:AX834" ca="1" si="145">MID(CELL("filename",AW799),FIND("]",CELL("filename",AW799))+1,256)</f>
        <v>8. Ownership - Operating Costs</v>
      </c>
      <c r="AY799" s="293" t="s">
        <v>1626</v>
      </c>
      <c r="AZ799" s="285" t="s">
        <v>1673</v>
      </c>
      <c r="BA799" s="285">
        <f>$AG$8</f>
        <v>2052</v>
      </c>
      <c r="BB799" s="285" t="str">
        <f t="shared" ca="1" si="141"/>
        <v>8_AG771_Capacity_payment_2052</v>
      </c>
      <c r="BC799" s="285" t="s">
        <v>574</v>
      </c>
      <c r="BD799" s="285"/>
      <c r="BE799" s="293" t="str">
        <f t="shared" si="139"/>
        <v>&gt;=0</v>
      </c>
      <c r="BF799" s="293" t="s">
        <v>84</v>
      </c>
      <c r="BG799" s="293" t="s">
        <v>84</v>
      </c>
      <c r="BH799" s="293"/>
      <c r="BI799" s="293"/>
      <c r="BJ799" s="293"/>
      <c r="BK799" s="293"/>
    </row>
    <row r="800" spans="1:63" ht="13.5" hidden="1" thickBot="1">
      <c r="A800" s="130"/>
      <c r="B800" s="181"/>
      <c r="C800" s="257"/>
      <c r="D800" s="761"/>
      <c r="E800" s="571"/>
      <c r="F800" s="571"/>
      <c r="G800" s="571"/>
      <c r="H800" s="571"/>
      <c r="I800" s="571"/>
      <c r="J800" s="571"/>
      <c r="K800" s="571"/>
      <c r="L800" s="571"/>
      <c r="M800" s="571"/>
      <c r="N800" s="571"/>
      <c r="O800" s="571"/>
      <c r="P800" s="571"/>
      <c r="Q800" s="571"/>
      <c r="R800" s="571"/>
      <c r="S800" s="571"/>
      <c r="T800" s="571"/>
      <c r="U800" s="571"/>
      <c r="V800" s="571"/>
      <c r="W800" s="571"/>
      <c r="X800" s="571"/>
      <c r="Y800" s="571"/>
      <c r="Z800" s="571"/>
      <c r="AA800" s="571"/>
      <c r="AB800" s="571"/>
      <c r="AC800" s="571"/>
      <c r="AD800" s="572"/>
      <c r="AE800" s="572"/>
      <c r="AF800" s="572"/>
      <c r="AG800" s="572"/>
      <c r="AH800" s="572"/>
      <c r="AI800" s="572"/>
      <c r="AJ800" s="572"/>
      <c r="AK800" s="572"/>
      <c r="AL800" s="572"/>
      <c r="AM800" s="572"/>
      <c r="AN800" s="581"/>
      <c r="AO800" s="181"/>
      <c r="AP800" s="87" t="s">
        <v>859</v>
      </c>
      <c r="AT800" s="559" t="str">
        <f t="shared" ca="1" si="142"/>
        <v>AH</v>
      </c>
      <c r="AU800" s="559">
        <f t="shared" si="143"/>
        <v>771</v>
      </c>
      <c r="AV800" s="285" t="str">
        <f t="shared" ca="1" si="140"/>
        <v>AH771</v>
      </c>
      <c r="AW800" s="285">
        <f t="shared" si="144"/>
        <v>8</v>
      </c>
      <c r="AX800" s="285" t="str">
        <f t="shared" ca="1" si="145"/>
        <v>8. Ownership - Operating Costs</v>
      </c>
      <c r="AY800" s="293" t="s">
        <v>1626</v>
      </c>
      <c r="AZ800" s="285" t="s">
        <v>1673</v>
      </c>
      <c r="BA800" s="285">
        <f>$AH$8</f>
        <v>2053</v>
      </c>
      <c r="BB800" s="285" t="str">
        <f t="shared" ca="1" si="141"/>
        <v>8_AH771_Capacity_payment_2053</v>
      </c>
      <c r="BC800" s="285" t="s">
        <v>574</v>
      </c>
      <c r="BD800" s="285"/>
      <c r="BE800" s="293" t="str">
        <f t="shared" si="139"/>
        <v>&gt;=0</v>
      </c>
      <c r="BF800" s="293" t="s">
        <v>84</v>
      </c>
      <c r="BG800" s="293" t="s">
        <v>84</v>
      </c>
      <c r="BH800" s="293"/>
      <c r="BI800" s="293"/>
      <c r="BJ800" s="293"/>
      <c r="BK800" s="293"/>
    </row>
    <row r="801" spans="1:63" ht="13.5" hidden="1" thickBot="1">
      <c r="A801" s="130"/>
      <c r="B801" s="181"/>
      <c r="C801" s="257"/>
      <c r="D801" s="761"/>
      <c r="E801" s="571"/>
      <c r="F801" s="571"/>
      <c r="G801" s="571"/>
      <c r="H801" s="571"/>
      <c r="I801" s="571"/>
      <c r="J801" s="571"/>
      <c r="K801" s="571"/>
      <c r="L801" s="571"/>
      <c r="M801" s="571"/>
      <c r="N801" s="571"/>
      <c r="O801" s="571"/>
      <c r="P801" s="571"/>
      <c r="Q801" s="571"/>
      <c r="R801" s="571"/>
      <c r="S801" s="571"/>
      <c r="T801" s="571"/>
      <c r="U801" s="571"/>
      <c r="V801" s="571"/>
      <c r="W801" s="571"/>
      <c r="X801" s="571"/>
      <c r="Y801" s="571"/>
      <c r="Z801" s="571"/>
      <c r="AA801" s="571"/>
      <c r="AB801" s="571"/>
      <c r="AC801" s="571"/>
      <c r="AD801" s="572"/>
      <c r="AE801" s="572"/>
      <c r="AF801" s="572"/>
      <c r="AG801" s="572"/>
      <c r="AH801" s="572"/>
      <c r="AI801" s="572"/>
      <c r="AJ801" s="572"/>
      <c r="AK801" s="572"/>
      <c r="AL801" s="572"/>
      <c r="AM801" s="572"/>
      <c r="AN801" s="581"/>
      <c r="AO801" s="181"/>
      <c r="AP801" s="87" t="s">
        <v>859</v>
      </c>
      <c r="AT801" s="559" t="str">
        <f t="shared" ca="1" si="142"/>
        <v>AI</v>
      </c>
      <c r="AU801" s="559">
        <f t="shared" si="143"/>
        <v>771</v>
      </c>
      <c r="AV801" s="285" t="str">
        <f t="shared" ca="1" si="140"/>
        <v>AI771</v>
      </c>
      <c r="AW801" s="285">
        <f t="shared" si="144"/>
        <v>8</v>
      </c>
      <c r="AX801" s="285" t="str">
        <f t="shared" ca="1" si="145"/>
        <v>8. Ownership - Operating Costs</v>
      </c>
      <c r="AY801" s="293" t="s">
        <v>1626</v>
      </c>
      <c r="AZ801" s="285" t="s">
        <v>1673</v>
      </c>
      <c r="BA801" s="285">
        <f>$AI$8</f>
        <v>2054</v>
      </c>
      <c r="BB801" s="285" t="str">
        <f t="shared" ca="1" si="141"/>
        <v>8_AI771_Capacity_payment_2054</v>
      </c>
      <c r="BC801" s="285" t="s">
        <v>574</v>
      </c>
      <c r="BD801" s="285"/>
      <c r="BE801" s="293" t="str">
        <f t="shared" si="139"/>
        <v>&gt;=0</v>
      </c>
      <c r="BF801" s="293" t="s">
        <v>84</v>
      </c>
      <c r="BG801" s="293" t="s">
        <v>84</v>
      </c>
      <c r="BH801" s="293"/>
      <c r="BI801" s="293"/>
      <c r="BJ801" s="293"/>
      <c r="BK801" s="293"/>
    </row>
    <row r="802" spans="1:63" ht="13.5" hidden="1" thickBot="1">
      <c r="A802" s="130"/>
      <c r="B802" s="181"/>
      <c r="C802" s="257"/>
      <c r="D802" s="761"/>
      <c r="E802" s="571"/>
      <c r="F802" s="571"/>
      <c r="G802" s="571"/>
      <c r="H802" s="571"/>
      <c r="I802" s="571"/>
      <c r="J802" s="571"/>
      <c r="K802" s="571"/>
      <c r="L802" s="571"/>
      <c r="M802" s="571"/>
      <c r="N802" s="571"/>
      <c r="O802" s="571"/>
      <c r="P802" s="571"/>
      <c r="Q802" s="571"/>
      <c r="R802" s="571"/>
      <c r="S802" s="571"/>
      <c r="T802" s="571"/>
      <c r="U802" s="571"/>
      <c r="V802" s="571"/>
      <c r="W802" s="571"/>
      <c r="X802" s="571"/>
      <c r="Y802" s="571"/>
      <c r="Z802" s="571"/>
      <c r="AA802" s="571"/>
      <c r="AB802" s="571"/>
      <c r="AC802" s="571"/>
      <c r="AD802" s="572"/>
      <c r="AE802" s="572"/>
      <c r="AF802" s="572"/>
      <c r="AG802" s="572"/>
      <c r="AH802" s="572"/>
      <c r="AI802" s="572"/>
      <c r="AJ802" s="572"/>
      <c r="AK802" s="572"/>
      <c r="AL802" s="572"/>
      <c r="AM802" s="572"/>
      <c r="AN802" s="581"/>
      <c r="AO802" s="181"/>
      <c r="AP802" s="87" t="s">
        <v>859</v>
      </c>
      <c r="AT802" s="559" t="str">
        <f t="shared" ca="1" si="142"/>
        <v>AJ</v>
      </c>
      <c r="AU802" s="559">
        <f t="shared" si="143"/>
        <v>771</v>
      </c>
      <c r="AV802" s="285" t="str">
        <f t="shared" ca="1" si="140"/>
        <v>AJ771</v>
      </c>
      <c r="AW802" s="285">
        <f t="shared" si="144"/>
        <v>8</v>
      </c>
      <c r="AX802" s="285" t="str">
        <f t="shared" ca="1" si="145"/>
        <v>8. Ownership - Operating Costs</v>
      </c>
      <c r="AY802" s="293" t="s">
        <v>1626</v>
      </c>
      <c r="AZ802" s="285" t="s">
        <v>1673</v>
      </c>
      <c r="BA802" s="285">
        <f>$AJ$8</f>
        <v>2055</v>
      </c>
      <c r="BB802" s="285" t="str">
        <f t="shared" ca="1" si="141"/>
        <v>8_AJ771_Capacity_payment_2055</v>
      </c>
      <c r="BC802" s="285" t="s">
        <v>574</v>
      </c>
      <c r="BD802" s="285"/>
      <c r="BE802" s="293" t="str">
        <f t="shared" si="139"/>
        <v>&gt;=0</v>
      </c>
      <c r="BF802" s="293" t="s">
        <v>84</v>
      </c>
      <c r="BG802" s="293" t="s">
        <v>84</v>
      </c>
      <c r="BH802" s="293"/>
      <c r="BI802" s="293"/>
      <c r="BJ802" s="293"/>
      <c r="BK802" s="293"/>
    </row>
    <row r="803" spans="1:63" ht="13.5" hidden="1" thickBot="1">
      <c r="A803" s="130"/>
      <c r="B803" s="181"/>
      <c r="C803" s="257"/>
      <c r="D803" s="761"/>
      <c r="E803" s="571"/>
      <c r="F803" s="571"/>
      <c r="G803" s="571"/>
      <c r="H803" s="571"/>
      <c r="I803" s="571"/>
      <c r="J803" s="571"/>
      <c r="K803" s="571"/>
      <c r="L803" s="571"/>
      <c r="M803" s="571"/>
      <c r="N803" s="571"/>
      <c r="O803" s="571"/>
      <c r="P803" s="571"/>
      <c r="Q803" s="571"/>
      <c r="R803" s="571"/>
      <c r="S803" s="571"/>
      <c r="T803" s="571"/>
      <c r="U803" s="571"/>
      <c r="V803" s="571"/>
      <c r="W803" s="571"/>
      <c r="X803" s="571"/>
      <c r="Y803" s="571"/>
      <c r="Z803" s="571"/>
      <c r="AA803" s="571"/>
      <c r="AB803" s="571"/>
      <c r="AC803" s="571"/>
      <c r="AD803" s="572"/>
      <c r="AE803" s="572"/>
      <c r="AF803" s="572"/>
      <c r="AG803" s="572"/>
      <c r="AH803" s="572"/>
      <c r="AI803" s="572"/>
      <c r="AJ803" s="572"/>
      <c r="AK803" s="572"/>
      <c r="AL803" s="572"/>
      <c r="AM803" s="572"/>
      <c r="AN803" s="581"/>
      <c r="AO803" s="181"/>
      <c r="AP803" s="87" t="s">
        <v>859</v>
      </c>
      <c r="AT803" s="559" t="str">
        <f t="shared" ca="1" si="142"/>
        <v>AK</v>
      </c>
      <c r="AU803" s="559">
        <f t="shared" si="143"/>
        <v>771</v>
      </c>
      <c r="AV803" s="285" t="str">
        <f t="shared" ca="1" si="140"/>
        <v>AK771</v>
      </c>
      <c r="AW803" s="285">
        <f t="shared" si="144"/>
        <v>8</v>
      </c>
      <c r="AX803" s="285" t="str">
        <f t="shared" ca="1" si="145"/>
        <v>8. Ownership - Operating Costs</v>
      </c>
      <c r="AY803" s="293" t="s">
        <v>1626</v>
      </c>
      <c r="AZ803" s="285" t="s">
        <v>1673</v>
      </c>
      <c r="BA803" s="285">
        <f>$AK$8</f>
        <v>2056</v>
      </c>
      <c r="BB803" s="285" t="str">
        <f t="shared" ca="1" si="141"/>
        <v>8_AK771_Capacity_payment_2056</v>
      </c>
      <c r="BC803" s="285" t="s">
        <v>574</v>
      </c>
      <c r="BD803" s="285"/>
      <c r="BE803" s="293" t="str">
        <f t="shared" si="139"/>
        <v>&gt;=0</v>
      </c>
      <c r="BF803" s="293" t="s">
        <v>84</v>
      </c>
      <c r="BG803" s="293" t="s">
        <v>84</v>
      </c>
      <c r="BH803" s="293"/>
      <c r="BI803" s="293"/>
      <c r="BJ803" s="293"/>
      <c r="BK803" s="293"/>
    </row>
    <row r="804" spans="1:63" ht="13.5" hidden="1" thickBot="1">
      <c r="A804" s="130"/>
      <c r="B804" s="181"/>
      <c r="C804" s="257"/>
      <c r="D804" s="761"/>
      <c r="E804" s="571"/>
      <c r="F804" s="571"/>
      <c r="G804" s="571"/>
      <c r="H804" s="571"/>
      <c r="I804" s="571"/>
      <c r="J804" s="571"/>
      <c r="K804" s="571"/>
      <c r="L804" s="571"/>
      <c r="M804" s="571"/>
      <c r="N804" s="571"/>
      <c r="O804" s="571"/>
      <c r="P804" s="571"/>
      <c r="Q804" s="571"/>
      <c r="R804" s="571"/>
      <c r="S804" s="571"/>
      <c r="T804" s="571"/>
      <c r="U804" s="571"/>
      <c r="V804" s="571"/>
      <c r="W804" s="571"/>
      <c r="X804" s="571"/>
      <c r="Y804" s="571"/>
      <c r="Z804" s="571"/>
      <c r="AA804" s="571"/>
      <c r="AB804" s="571"/>
      <c r="AC804" s="571"/>
      <c r="AD804" s="572"/>
      <c r="AE804" s="572"/>
      <c r="AF804" s="572"/>
      <c r="AG804" s="572"/>
      <c r="AH804" s="572"/>
      <c r="AI804" s="572"/>
      <c r="AJ804" s="572"/>
      <c r="AK804" s="572"/>
      <c r="AL804" s="572"/>
      <c r="AM804" s="572"/>
      <c r="AN804" s="581"/>
      <c r="AO804" s="181"/>
      <c r="AP804" s="87" t="s">
        <v>859</v>
      </c>
      <c r="AT804" s="559" t="str">
        <f t="shared" ca="1" si="142"/>
        <v>AL</v>
      </c>
      <c r="AU804" s="559">
        <f t="shared" si="143"/>
        <v>771</v>
      </c>
      <c r="AV804" s="285" t="str">
        <f t="shared" ca="1" si="140"/>
        <v>AL771</v>
      </c>
      <c r="AW804" s="285">
        <f t="shared" si="144"/>
        <v>8</v>
      </c>
      <c r="AX804" s="285" t="str">
        <f t="shared" ca="1" si="145"/>
        <v>8. Ownership - Operating Costs</v>
      </c>
      <c r="AY804" s="293" t="s">
        <v>1626</v>
      </c>
      <c r="AZ804" s="285" t="s">
        <v>1673</v>
      </c>
      <c r="BA804" s="285">
        <f>$AL$8</f>
        <v>2057</v>
      </c>
      <c r="BB804" s="285" t="str">
        <f t="shared" ca="1" si="141"/>
        <v>8_AL771_Capacity_payment_2057</v>
      </c>
      <c r="BC804" s="285" t="s">
        <v>574</v>
      </c>
      <c r="BD804" s="285"/>
      <c r="BE804" s="293" t="str">
        <f t="shared" si="139"/>
        <v>&gt;=0</v>
      </c>
      <c r="BF804" s="293" t="s">
        <v>84</v>
      </c>
      <c r="BG804" s="293" t="s">
        <v>84</v>
      </c>
      <c r="BH804" s="293"/>
      <c r="BI804" s="293"/>
      <c r="BJ804" s="293"/>
      <c r="BK804" s="293"/>
    </row>
    <row r="805" spans="1:63" ht="13.5" hidden="1" thickBot="1">
      <c r="A805" s="130"/>
      <c r="B805" s="181"/>
      <c r="C805" s="257"/>
      <c r="D805" s="761"/>
      <c r="E805" s="571"/>
      <c r="F805" s="571"/>
      <c r="G805" s="571"/>
      <c r="H805" s="571"/>
      <c r="I805" s="571"/>
      <c r="J805" s="571"/>
      <c r="K805" s="571"/>
      <c r="L805" s="571"/>
      <c r="M805" s="571"/>
      <c r="N805" s="571"/>
      <c r="O805" s="571"/>
      <c r="P805" s="571"/>
      <c r="Q805" s="571"/>
      <c r="R805" s="571"/>
      <c r="S805" s="571"/>
      <c r="T805" s="571"/>
      <c r="U805" s="571"/>
      <c r="V805" s="571"/>
      <c r="W805" s="571"/>
      <c r="X805" s="571"/>
      <c r="Y805" s="571"/>
      <c r="Z805" s="571"/>
      <c r="AA805" s="571"/>
      <c r="AB805" s="571"/>
      <c r="AC805" s="571"/>
      <c r="AD805" s="572"/>
      <c r="AE805" s="572"/>
      <c r="AF805" s="572"/>
      <c r="AG805" s="572"/>
      <c r="AH805" s="572"/>
      <c r="AI805" s="572"/>
      <c r="AJ805" s="572"/>
      <c r="AK805" s="572"/>
      <c r="AL805" s="572"/>
      <c r="AM805" s="572"/>
      <c r="AN805" s="581"/>
      <c r="AO805" s="181"/>
      <c r="AP805" s="87" t="s">
        <v>859</v>
      </c>
      <c r="AT805" s="559" t="str">
        <f t="shared" ca="1" si="142"/>
        <v>AM</v>
      </c>
      <c r="AU805" s="559">
        <f t="shared" si="143"/>
        <v>771</v>
      </c>
      <c r="AV805" s="285" t="str">
        <f t="shared" ca="1" si="140"/>
        <v>AM771</v>
      </c>
      <c r="AW805" s="285">
        <f t="shared" si="144"/>
        <v>8</v>
      </c>
      <c r="AX805" s="285" t="str">
        <f t="shared" ca="1" si="145"/>
        <v>8. Ownership - Operating Costs</v>
      </c>
      <c r="AY805" s="293" t="s">
        <v>1626</v>
      </c>
      <c r="AZ805" s="285" t="s">
        <v>1673</v>
      </c>
      <c r="BA805" s="285">
        <f>$AM$8</f>
        <v>2058</v>
      </c>
      <c r="BB805" s="285" t="str">
        <f t="shared" ca="1" si="141"/>
        <v>8_AM771_Capacity_payment_2058</v>
      </c>
      <c r="BC805" s="285" t="s">
        <v>574</v>
      </c>
      <c r="BD805" s="285"/>
      <c r="BE805" s="293" t="str">
        <f t="shared" si="139"/>
        <v>&gt;=0</v>
      </c>
      <c r="BF805" s="293" t="s">
        <v>84</v>
      </c>
      <c r="BG805" s="293" t="s">
        <v>84</v>
      </c>
      <c r="BH805" s="293"/>
      <c r="BI805" s="293"/>
      <c r="BJ805" s="293"/>
      <c r="BK805" s="293"/>
    </row>
    <row r="806" spans="1:63" ht="13.5" hidden="1" thickBot="1">
      <c r="A806" s="130"/>
      <c r="B806" s="181"/>
      <c r="C806" s="257"/>
      <c r="D806" s="761"/>
      <c r="E806" s="571"/>
      <c r="F806" s="571"/>
      <c r="G806" s="571"/>
      <c r="H806" s="571"/>
      <c r="I806" s="571"/>
      <c r="J806" s="571"/>
      <c r="K806" s="571"/>
      <c r="L806" s="571"/>
      <c r="M806" s="571"/>
      <c r="N806" s="571"/>
      <c r="O806" s="571"/>
      <c r="P806" s="571"/>
      <c r="Q806" s="571"/>
      <c r="R806" s="571"/>
      <c r="S806" s="571"/>
      <c r="T806" s="571"/>
      <c r="U806" s="571"/>
      <c r="V806" s="571"/>
      <c r="W806" s="571"/>
      <c r="X806" s="571"/>
      <c r="Y806" s="571"/>
      <c r="Z806" s="571"/>
      <c r="AA806" s="571"/>
      <c r="AB806" s="571"/>
      <c r="AC806" s="571"/>
      <c r="AD806" s="572"/>
      <c r="AE806" s="572"/>
      <c r="AF806" s="572"/>
      <c r="AG806" s="572"/>
      <c r="AH806" s="572"/>
      <c r="AI806" s="572"/>
      <c r="AJ806" s="572"/>
      <c r="AK806" s="572"/>
      <c r="AL806" s="572"/>
      <c r="AM806" s="572"/>
      <c r="AN806" s="581"/>
      <c r="AO806" s="181"/>
      <c r="AP806" s="574" t="s">
        <v>859</v>
      </c>
      <c r="AQ806" s="574"/>
      <c r="AR806" s="574"/>
      <c r="AS806" s="574"/>
      <c r="AT806" s="575" t="str">
        <f t="shared" ca="1" si="142"/>
        <v>AN</v>
      </c>
      <c r="AU806" s="575">
        <f t="shared" si="143"/>
        <v>771</v>
      </c>
      <c r="AV806" s="484" t="str">
        <f t="shared" ca="1" si="140"/>
        <v>AN771</v>
      </c>
      <c r="AW806" s="484">
        <f t="shared" si="144"/>
        <v>8</v>
      </c>
      <c r="AX806" s="484" t="str">
        <f t="shared" ca="1" si="145"/>
        <v>8. Ownership - Operating Costs</v>
      </c>
      <c r="AY806" s="492" t="s">
        <v>1626</v>
      </c>
      <c r="AZ806" s="484" t="s">
        <v>1673</v>
      </c>
      <c r="BA806" s="484" t="s">
        <v>1572</v>
      </c>
      <c r="BB806" s="484" t="str">
        <f t="shared" ca="1" si="141"/>
        <v>8_AN771_Capacity_payment_Additional_Info</v>
      </c>
      <c r="BC806" s="492" t="s">
        <v>255</v>
      </c>
      <c r="BD806" s="492">
        <v>100</v>
      </c>
      <c r="BE806" s="492"/>
      <c r="BF806" s="492" t="s">
        <v>84</v>
      </c>
      <c r="BG806" s="492" t="s">
        <v>84</v>
      </c>
      <c r="BH806" s="293"/>
      <c r="BI806" s="293"/>
      <c r="BJ806" s="293"/>
      <c r="BK806" s="293"/>
    </row>
    <row r="807" spans="1:63" ht="13.5" thickBot="1">
      <c r="A807" s="130">
        <f>+A771+1</f>
        <v>29</v>
      </c>
      <c r="B807" s="181"/>
      <c r="C807" s="256" t="s">
        <v>1674</v>
      </c>
      <c r="D807" s="761" t="s">
        <v>935</v>
      </c>
      <c r="E807" s="544"/>
      <c r="F807" s="544"/>
      <c r="G807" s="544"/>
      <c r="H807" s="544"/>
      <c r="I807" s="544"/>
      <c r="J807" s="544"/>
      <c r="K807" s="544"/>
      <c r="L807" s="544"/>
      <c r="M807" s="544"/>
      <c r="N807" s="544"/>
      <c r="O807" s="544"/>
      <c r="P807" s="544"/>
      <c r="Q807" s="544"/>
      <c r="R807" s="544"/>
      <c r="S807" s="544"/>
      <c r="T807" s="544"/>
      <c r="U807" s="544"/>
      <c r="V807" s="544"/>
      <c r="W807" s="544"/>
      <c r="X807" s="544"/>
      <c r="Y807" s="544"/>
      <c r="Z807" s="544"/>
      <c r="AA807" s="544"/>
      <c r="AB807" s="544"/>
      <c r="AC807" s="544"/>
      <c r="AD807" s="545"/>
      <c r="AE807" s="545"/>
      <c r="AF807" s="545"/>
      <c r="AG807" s="545"/>
      <c r="AH807" s="545"/>
      <c r="AI807" s="545"/>
      <c r="AJ807" s="545"/>
      <c r="AK807" s="545"/>
      <c r="AL807" s="545"/>
      <c r="AM807" s="545"/>
      <c r="AN807" s="371"/>
      <c r="AO807" s="181"/>
      <c r="AR807" s="87" t="s">
        <v>40</v>
      </c>
      <c r="AS807" s="87" t="str">
        <f ca="1">SUBSTITUTE(CELL("address",E807),"$","")</f>
        <v>E807</v>
      </c>
      <c r="AT807" s="386" t="str">
        <f ca="1">CHAR(CODE(AS807))</f>
        <v>E</v>
      </c>
      <c r="AU807" s="386">
        <f>ROW(AS807)</f>
        <v>807</v>
      </c>
      <c r="AV807" s="285" t="str">
        <f ca="1">CONCATENATE(AT807&amp;AU807)</f>
        <v>E807</v>
      </c>
      <c r="AW807" s="285">
        <f t="shared" si="144"/>
        <v>8</v>
      </c>
      <c r="AX807" s="285" t="str">
        <f t="shared" ca="1" si="145"/>
        <v>8. Ownership - Operating Costs</v>
      </c>
      <c r="AY807" s="293" t="s">
        <v>1626</v>
      </c>
      <c r="AZ807" s="285" t="s">
        <v>1675</v>
      </c>
      <c r="BA807" s="285">
        <f>$E$8</f>
        <v>2024</v>
      </c>
      <c r="BB807" s="285" t="str">
        <f ca="1">AW807&amp;"_"&amp;AV807&amp;"_"&amp;AZ807&amp;"_"&amp;BA807</f>
        <v>8_E807_Water_Wastewater_treatment_2024</v>
      </c>
      <c r="BC807" s="285" t="s">
        <v>574</v>
      </c>
      <c r="BD807" s="285"/>
      <c r="BE807" s="293" t="str">
        <f t="shared" si="139"/>
        <v>&gt;=0</v>
      </c>
      <c r="BF807" s="293" t="s">
        <v>84</v>
      </c>
      <c r="BG807" s="293" t="s">
        <v>84</v>
      </c>
      <c r="BH807" s="293"/>
      <c r="BI807" s="293"/>
      <c r="BJ807" s="293"/>
      <c r="BK807" s="293"/>
    </row>
    <row r="808" spans="1:63" ht="13.5" hidden="1" thickBot="1">
      <c r="A808" s="130"/>
      <c r="B808" s="181"/>
      <c r="C808" s="256"/>
      <c r="D808" s="761"/>
      <c r="E808" s="571"/>
      <c r="F808" s="571"/>
      <c r="G808" s="571"/>
      <c r="H808" s="571"/>
      <c r="I808" s="571"/>
      <c r="J808" s="571"/>
      <c r="K808" s="571"/>
      <c r="L808" s="571"/>
      <c r="M808" s="571"/>
      <c r="N808" s="571"/>
      <c r="O808" s="571"/>
      <c r="P808" s="571"/>
      <c r="Q808" s="571"/>
      <c r="R808" s="571"/>
      <c r="S808" s="571"/>
      <c r="T808" s="571"/>
      <c r="U808" s="571"/>
      <c r="V808" s="571"/>
      <c r="W808" s="571"/>
      <c r="X808" s="571"/>
      <c r="Y808" s="571"/>
      <c r="Z808" s="571"/>
      <c r="AA808" s="571"/>
      <c r="AB808" s="571"/>
      <c r="AC808" s="571"/>
      <c r="AD808" s="572"/>
      <c r="AE808" s="572"/>
      <c r="AF808" s="572"/>
      <c r="AG808" s="572"/>
      <c r="AH808" s="572"/>
      <c r="AI808" s="572"/>
      <c r="AJ808" s="572"/>
      <c r="AK808" s="572"/>
      <c r="AL808" s="572"/>
      <c r="AM808" s="572"/>
      <c r="AN808" s="581"/>
      <c r="AO808" s="181"/>
      <c r="AP808" s="87" t="s">
        <v>859</v>
      </c>
      <c r="AT808" s="559" t="str">
        <f ca="1">IF(AT807="Z","AA",IF(LEN(AT807)=1,CHAR(CODE(AT807)+1),IF(RIGHT(AT807,1)="Z",CHAR(CODE(LEFT(AT807,1))+1),LEFT(AT807,1))&amp;CHAR(65+MOD(CODE(RIGHT(AT807,1))+1-65,26))))</f>
        <v>F</v>
      </c>
      <c r="AU808" s="559">
        <f>AU807</f>
        <v>807</v>
      </c>
      <c r="AV808" s="285" t="str">
        <f t="shared" ref="AV808:AV842" ca="1" si="146">CONCATENATE(AT808&amp;AU808)</f>
        <v>F807</v>
      </c>
      <c r="AW808" s="285">
        <f t="shared" si="144"/>
        <v>8</v>
      </c>
      <c r="AX808" s="285" t="str">
        <f t="shared" ca="1" si="145"/>
        <v>8. Ownership - Operating Costs</v>
      </c>
      <c r="AY808" s="293" t="s">
        <v>1626</v>
      </c>
      <c r="AZ808" s="285" t="s">
        <v>1675</v>
      </c>
      <c r="BA808" s="285">
        <f>$F$8</f>
        <v>2025</v>
      </c>
      <c r="BB808" s="285" t="str">
        <f t="shared" ref="BB808:BB842" ca="1" si="147">AW808&amp;"_"&amp;AV808&amp;"_"&amp;AZ808&amp;"_"&amp;BA808</f>
        <v>8_F807_Water_Wastewater_treatment_2025</v>
      </c>
      <c r="BC808" s="285" t="s">
        <v>574</v>
      </c>
      <c r="BD808" s="285"/>
      <c r="BE808" s="293" t="str">
        <f t="shared" si="139"/>
        <v>&gt;=0</v>
      </c>
      <c r="BF808" s="293" t="s">
        <v>84</v>
      </c>
      <c r="BG808" s="293" t="s">
        <v>84</v>
      </c>
      <c r="BH808" s="293"/>
      <c r="BI808" s="293"/>
      <c r="BJ808" s="293"/>
      <c r="BK808" s="293"/>
    </row>
    <row r="809" spans="1:63" ht="13.5" hidden="1" thickBot="1">
      <c r="A809" s="130"/>
      <c r="B809" s="181"/>
      <c r="C809" s="256"/>
      <c r="D809" s="761"/>
      <c r="E809" s="571"/>
      <c r="F809" s="571"/>
      <c r="G809" s="571"/>
      <c r="H809" s="571"/>
      <c r="I809" s="571"/>
      <c r="J809" s="571"/>
      <c r="K809" s="571"/>
      <c r="L809" s="571"/>
      <c r="M809" s="571"/>
      <c r="N809" s="571"/>
      <c r="O809" s="571"/>
      <c r="P809" s="571"/>
      <c r="Q809" s="571"/>
      <c r="R809" s="571"/>
      <c r="S809" s="571"/>
      <c r="T809" s="571"/>
      <c r="U809" s="571"/>
      <c r="V809" s="571"/>
      <c r="W809" s="571"/>
      <c r="X809" s="571"/>
      <c r="Y809" s="571"/>
      <c r="Z809" s="571"/>
      <c r="AA809" s="571"/>
      <c r="AB809" s="571"/>
      <c r="AC809" s="571"/>
      <c r="AD809" s="572"/>
      <c r="AE809" s="572"/>
      <c r="AF809" s="572"/>
      <c r="AG809" s="572"/>
      <c r="AH809" s="572"/>
      <c r="AI809" s="572"/>
      <c r="AJ809" s="572"/>
      <c r="AK809" s="572"/>
      <c r="AL809" s="572"/>
      <c r="AM809" s="572"/>
      <c r="AN809" s="581"/>
      <c r="AO809" s="181"/>
      <c r="AP809" s="87" t="s">
        <v>859</v>
      </c>
      <c r="AT809" s="559" t="str">
        <f t="shared" ref="AT809:AT842" ca="1" si="148">IF(AT808="Z","AA",IF(LEN(AT808)=1,CHAR(CODE(AT808)+1),IF(RIGHT(AT808,1)="Z",CHAR(CODE(LEFT(AT808,1))+1),LEFT(AT808,1))&amp;CHAR(65+MOD(CODE(RIGHT(AT808,1))+1-65,26))))</f>
        <v>G</v>
      </c>
      <c r="AU809" s="559">
        <f t="shared" ref="AU809:AU842" si="149">AU808</f>
        <v>807</v>
      </c>
      <c r="AV809" s="285" t="str">
        <f t="shared" ca="1" si="146"/>
        <v>G807</v>
      </c>
      <c r="AW809" s="285">
        <f t="shared" si="144"/>
        <v>8</v>
      </c>
      <c r="AX809" s="285" t="str">
        <f t="shared" ca="1" si="145"/>
        <v>8. Ownership - Operating Costs</v>
      </c>
      <c r="AY809" s="293" t="s">
        <v>1626</v>
      </c>
      <c r="AZ809" s="285" t="s">
        <v>1675</v>
      </c>
      <c r="BA809" s="285">
        <f>$G$8</f>
        <v>2026</v>
      </c>
      <c r="BB809" s="285" t="str">
        <f t="shared" ca="1" si="147"/>
        <v>8_G807_Water_Wastewater_treatment_2026</v>
      </c>
      <c r="BC809" s="285" t="s">
        <v>574</v>
      </c>
      <c r="BD809" s="285"/>
      <c r="BE809" s="293" t="str">
        <f t="shared" si="139"/>
        <v>&gt;=0</v>
      </c>
      <c r="BF809" s="293" t="s">
        <v>84</v>
      </c>
      <c r="BG809" s="293" t="s">
        <v>84</v>
      </c>
      <c r="BH809" s="293"/>
      <c r="BI809" s="293"/>
      <c r="BJ809" s="293"/>
      <c r="BK809" s="293"/>
    </row>
    <row r="810" spans="1:63" ht="13.5" hidden="1" thickBot="1">
      <c r="A810" s="130"/>
      <c r="B810" s="181"/>
      <c r="C810" s="256"/>
      <c r="D810" s="761"/>
      <c r="E810" s="571"/>
      <c r="F810" s="571"/>
      <c r="G810" s="571"/>
      <c r="H810" s="571"/>
      <c r="I810" s="571"/>
      <c r="J810" s="571"/>
      <c r="K810" s="571"/>
      <c r="L810" s="571"/>
      <c r="M810" s="571"/>
      <c r="N810" s="571"/>
      <c r="O810" s="571"/>
      <c r="P810" s="571"/>
      <c r="Q810" s="571"/>
      <c r="R810" s="571"/>
      <c r="S810" s="571"/>
      <c r="T810" s="571"/>
      <c r="U810" s="571"/>
      <c r="V810" s="571"/>
      <c r="W810" s="571"/>
      <c r="X810" s="571"/>
      <c r="Y810" s="571"/>
      <c r="Z810" s="571"/>
      <c r="AA810" s="571"/>
      <c r="AB810" s="571"/>
      <c r="AC810" s="571"/>
      <c r="AD810" s="572"/>
      <c r="AE810" s="572"/>
      <c r="AF810" s="572"/>
      <c r="AG810" s="572"/>
      <c r="AH810" s="572"/>
      <c r="AI810" s="572"/>
      <c r="AJ810" s="572"/>
      <c r="AK810" s="572"/>
      <c r="AL810" s="572"/>
      <c r="AM810" s="572"/>
      <c r="AN810" s="581"/>
      <c r="AO810" s="181"/>
      <c r="AP810" s="87" t="s">
        <v>859</v>
      </c>
      <c r="AT810" s="559" t="str">
        <f t="shared" ca="1" si="148"/>
        <v>H</v>
      </c>
      <c r="AU810" s="559">
        <f t="shared" si="149"/>
        <v>807</v>
      </c>
      <c r="AV810" s="285" t="str">
        <f t="shared" ca="1" si="146"/>
        <v>H807</v>
      </c>
      <c r="AW810" s="285">
        <f t="shared" si="144"/>
        <v>8</v>
      </c>
      <c r="AX810" s="285" t="str">
        <f t="shared" ca="1" si="145"/>
        <v>8. Ownership - Operating Costs</v>
      </c>
      <c r="AY810" s="293" t="s">
        <v>1626</v>
      </c>
      <c r="AZ810" s="285" t="s">
        <v>1675</v>
      </c>
      <c r="BA810" s="285">
        <f>$H$8</f>
        <v>2027</v>
      </c>
      <c r="BB810" s="285" t="str">
        <f t="shared" ca="1" si="147"/>
        <v>8_H807_Water_Wastewater_treatment_2027</v>
      </c>
      <c r="BC810" s="285" t="s">
        <v>574</v>
      </c>
      <c r="BD810" s="285"/>
      <c r="BE810" s="293" t="str">
        <f t="shared" si="139"/>
        <v>&gt;=0</v>
      </c>
      <c r="BF810" s="293" t="s">
        <v>84</v>
      </c>
      <c r="BG810" s="293" t="s">
        <v>84</v>
      </c>
      <c r="BH810" s="293"/>
      <c r="BI810" s="293"/>
      <c r="BJ810" s="293"/>
      <c r="BK810" s="293"/>
    </row>
    <row r="811" spans="1:63" ht="13.5" hidden="1" thickBot="1">
      <c r="A811" s="130"/>
      <c r="B811" s="181"/>
      <c r="C811" s="256"/>
      <c r="D811" s="761"/>
      <c r="E811" s="571"/>
      <c r="F811" s="571"/>
      <c r="G811" s="571"/>
      <c r="H811" s="571"/>
      <c r="I811" s="571"/>
      <c r="J811" s="571"/>
      <c r="K811" s="571"/>
      <c r="L811" s="571"/>
      <c r="M811" s="571"/>
      <c r="N811" s="571"/>
      <c r="O811" s="571"/>
      <c r="P811" s="571"/>
      <c r="Q811" s="571"/>
      <c r="R811" s="571"/>
      <c r="S811" s="571"/>
      <c r="T811" s="571"/>
      <c r="U811" s="571"/>
      <c r="V811" s="571"/>
      <c r="W811" s="571"/>
      <c r="X811" s="571"/>
      <c r="Y811" s="571"/>
      <c r="Z811" s="571"/>
      <c r="AA811" s="571"/>
      <c r="AB811" s="571"/>
      <c r="AC811" s="571"/>
      <c r="AD811" s="572"/>
      <c r="AE811" s="572"/>
      <c r="AF811" s="572"/>
      <c r="AG811" s="572"/>
      <c r="AH811" s="572"/>
      <c r="AI811" s="572"/>
      <c r="AJ811" s="572"/>
      <c r="AK811" s="572"/>
      <c r="AL811" s="572"/>
      <c r="AM811" s="572"/>
      <c r="AN811" s="581"/>
      <c r="AO811" s="181"/>
      <c r="AP811" s="87" t="s">
        <v>859</v>
      </c>
      <c r="AT811" s="559" t="str">
        <f t="shared" ca="1" si="148"/>
        <v>I</v>
      </c>
      <c r="AU811" s="559">
        <f t="shared" si="149"/>
        <v>807</v>
      </c>
      <c r="AV811" s="285" t="str">
        <f t="shared" ca="1" si="146"/>
        <v>I807</v>
      </c>
      <c r="AW811" s="285">
        <f t="shared" si="144"/>
        <v>8</v>
      </c>
      <c r="AX811" s="285" t="str">
        <f t="shared" ca="1" si="145"/>
        <v>8. Ownership - Operating Costs</v>
      </c>
      <c r="AY811" s="293" t="s">
        <v>1626</v>
      </c>
      <c r="AZ811" s="285" t="s">
        <v>1675</v>
      </c>
      <c r="BA811" s="285">
        <f>$I$8</f>
        <v>2028</v>
      </c>
      <c r="BB811" s="285" t="str">
        <f t="shared" ca="1" si="147"/>
        <v>8_I807_Water_Wastewater_treatment_2028</v>
      </c>
      <c r="BC811" s="285" t="s">
        <v>574</v>
      </c>
      <c r="BD811" s="285"/>
      <c r="BE811" s="293" t="str">
        <f t="shared" si="139"/>
        <v>&gt;=0</v>
      </c>
      <c r="BF811" s="293" t="s">
        <v>84</v>
      </c>
      <c r="BG811" s="293" t="s">
        <v>84</v>
      </c>
      <c r="BH811" s="293"/>
      <c r="BI811" s="293"/>
      <c r="BJ811" s="293"/>
      <c r="BK811" s="293"/>
    </row>
    <row r="812" spans="1:63" ht="13.5" hidden="1" thickBot="1">
      <c r="A812" s="130"/>
      <c r="B812" s="181"/>
      <c r="C812" s="256"/>
      <c r="D812" s="761"/>
      <c r="E812" s="571"/>
      <c r="F812" s="571"/>
      <c r="G812" s="571"/>
      <c r="H812" s="571"/>
      <c r="I812" s="571"/>
      <c r="J812" s="571"/>
      <c r="K812" s="571"/>
      <c r="L812" s="571"/>
      <c r="M812" s="571"/>
      <c r="N812" s="571"/>
      <c r="O812" s="571"/>
      <c r="P812" s="571"/>
      <c r="Q812" s="571"/>
      <c r="R812" s="571"/>
      <c r="S812" s="571"/>
      <c r="T812" s="571"/>
      <c r="U812" s="571"/>
      <c r="V812" s="571"/>
      <c r="W812" s="571"/>
      <c r="X812" s="571"/>
      <c r="Y812" s="571"/>
      <c r="Z812" s="571"/>
      <c r="AA812" s="571"/>
      <c r="AB812" s="571"/>
      <c r="AC812" s="571"/>
      <c r="AD812" s="572"/>
      <c r="AE812" s="572"/>
      <c r="AF812" s="572"/>
      <c r="AG812" s="572"/>
      <c r="AH812" s="572"/>
      <c r="AI812" s="572"/>
      <c r="AJ812" s="572"/>
      <c r="AK812" s="572"/>
      <c r="AL812" s="572"/>
      <c r="AM812" s="572"/>
      <c r="AN812" s="581"/>
      <c r="AO812" s="181"/>
      <c r="AP812" s="87" t="s">
        <v>859</v>
      </c>
      <c r="AT812" s="559" t="str">
        <f t="shared" ca="1" si="148"/>
        <v>J</v>
      </c>
      <c r="AU812" s="559">
        <f t="shared" si="149"/>
        <v>807</v>
      </c>
      <c r="AV812" s="285" t="str">
        <f t="shared" ca="1" si="146"/>
        <v>J807</v>
      </c>
      <c r="AW812" s="285">
        <f t="shared" si="144"/>
        <v>8</v>
      </c>
      <c r="AX812" s="285" t="str">
        <f t="shared" ca="1" si="145"/>
        <v>8. Ownership - Operating Costs</v>
      </c>
      <c r="AY812" s="293" t="s">
        <v>1626</v>
      </c>
      <c r="AZ812" s="285" t="s">
        <v>1675</v>
      </c>
      <c r="BA812" s="285">
        <f>$J$8</f>
        <v>2029</v>
      </c>
      <c r="BB812" s="285" t="str">
        <f t="shared" ca="1" si="147"/>
        <v>8_J807_Water_Wastewater_treatment_2029</v>
      </c>
      <c r="BC812" s="285" t="s">
        <v>574</v>
      </c>
      <c r="BD812" s="285"/>
      <c r="BE812" s="293" t="str">
        <f t="shared" si="139"/>
        <v>&gt;=0</v>
      </c>
      <c r="BF812" s="293" t="s">
        <v>84</v>
      </c>
      <c r="BG812" s="293" t="s">
        <v>84</v>
      </c>
      <c r="BH812" s="293"/>
      <c r="BI812" s="293"/>
      <c r="BJ812" s="293"/>
      <c r="BK812" s="293"/>
    </row>
    <row r="813" spans="1:63" ht="13.5" hidden="1" thickBot="1">
      <c r="A813" s="130"/>
      <c r="B813" s="181"/>
      <c r="C813" s="256"/>
      <c r="D813" s="761"/>
      <c r="E813" s="571"/>
      <c r="F813" s="571"/>
      <c r="G813" s="571"/>
      <c r="H813" s="571"/>
      <c r="I813" s="571"/>
      <c r="J813" s="571"/>
      <c r="K813" s="571"/>
      <c r="L813" s="571"/>
      <c r="M813" s="571"/>
      <c r="N813" s="571"/>
      <c r="O813" s="571"/>
      <c r="P813" s="571"/>
      <c r="Q813" s="571"/>
      <c r="R813" s="571"/>
      <c r="S813" s="571"/>
      <c r="T813" s="571"/>
      <c r="U813" s="571"/>
      <c r="V813" s="571"/>
      <c r="W813" s="571"/>
      <c r="X813" s="571"/>
      <c r="Y813" s="571"/>
      <c r="Z813" s="571"/>
      <c r="AA813" s="571"/>
      <c r="AB813" s="571"/>
      <c r="AC813" s="571"/>
      <c r="AD813" s="572"/>
      <c r="AE813" s="572"/>
      <c r="AF813" s="572"/>
      <c r="AG813" s="572"/>
      <c r="AH813" s="572"/>
      <c r="AI813" s="572"/>
      <c r="AJ813" s="572"/>
      <c r="AK813" s="572"/>
      <c r="AL813" s="572"/>
      <c r="AM813" s="572"/>
      <c r="AN813" s="581"/>
      <c r="AO813" s="181"/>
      <c r="AP813" s="87" t="s">
        <v>859</v>
      </c>
      <c r="AT813" s="559" t="str">
        <f t="shared" ca="1" si="148"/>
        <v>K</v>
      </c>
      <c r="AU813" s="559">
        <f t="shared" si="149"/>
        <v>807</v>
      </c>
      <c r="AV813" s="285" t="str">
        <f t="shared" ca="1" si="146"/>
        <v>K807</v>
      </c>
      <c r="AW813" s="285">
        <f t="shared" si="144"/>
        <v>8</v>
      </c>
      <c r="AX813" s="285" t="str">
        <f t="shared" ca="1" si="145"/>
        <v>8. Ownership - Operating Costs</v>
      </c>
      <c r="AY813" s="293" t="s">
        <v>1626</v>
      </c>
      <c r="AZ813" s="285" t="s">
        <v>1675</v>
      </c>
      <c r="BA813" s="285">
        <f>$K$8</f>
        <v>2030</v>
      </c>
      <c r="BB813" s="285" t="str">
        <f t="shared" ca="1" si="147"/>
        <v>8_K807_Water_Wastewater_treatment_2030</v>
      </c>
      <c r="BC813" s="285" t="s">
        <v>574</v>
      </c>
      <c r="BD813" s="285"/>
      <c r="BE813" s="293" t="str">
        <f t="shared" si="139"/>
        <v>&gt;=0</v>
      </c>
      <c r="BF813" s="293" t="s">
        <v>84</v>
      </c>
      <c r="BG813" s="293" t="s">
        <v>84</v>
      </c>
      <c r="BH813" s="293"/>
      <c r="BI813" s="293"/>
      <c r="BJ813" s="293"/>
      <c r="BK813" s="293"/>
    </row>
    <row r="814" spans="1:63" ht="13.5" hidden="1" thickBot="1">
      <c r="A814" s="130"/>
      <c r="B814" s="181"/>
      <c r="C814" s="256"/>
      <c r="D814" s="761"/>
      <c r="E814" s="571"/>
      <c r="F814" s="571"/>
      <c r="G814" s="571"/>
      <c r="H814" s="571"/>
      <c r="I814" s="571"/>
      <c r="J814" s="571"/>
      <c r="K814" s="571"/>
      <c r="L814" s="571"/>
      <c r="M814" s="571"/>
      <c r="N814" s="571"/>
      <c r="O814" s="571"/>
      <c r="P814" s="571"/>
      <c r="Q814" s="571"/>
      <c r="R814" s="571"/>
      <c r="S814" s="571"/>
      <c r="T814" s="571"/>
      <c r="U814" s="571"/>
      <c r="V814" s="571"/>
      <c r="W814" s="571"/>
      <c r="X814" s="571"/>
      <c r="Y814" s="571"/>
      <c r="Z814" s="571"/>
      <c r="AA814" s="571"/>
      <c r="AB814" s="571"/>
      <c r="AC814" s="571"/>
      <c r="AD814" s="572"/>
      <c r="AE814" s="572"/>
      <c r="AF814" s="572"/>
      <c r="AG814" s="572"/>
      <c r="AH814" s="572"/>
      <c r="AI814" s="572"/>
      <c r="AJ814" s="572"/>
      <c r="AK814" s="572"/>
      <c r="AL814" s="572"/>
      <c r="AM814" s="572"/>
      <c r="AN814" s="581"/>
      <c r="AO814" s="181"/>
      <c r="AP814" s="87" t="s">
        <v>859</v>
      </c>
      <c r="AT814" s="559" t="str">
        <f t="shared" ca="1" si="148"/>
        <v>L</v>
      </c>
      <c r="AU814" s="559">
        <f t="shared" si="149"/>
        <v>807</v>
      </c>
      <c r="AV814" s="285" t="str">
        <f t="shared" ca="1" si="146"/>
        <v>L807</v>
      </c>
      <c r="AW814" s="285">
        <f t="shared" si="144"/>
        <v>8</v>
      </c>
      <c r="AX814" s="285" t="str">
        <f t="shared" ca="1" si="145"/>
        <v>8. Ownership - Operating Costs</v>
      </c>
      <c r="AY814" s="293" t="s">
        <v>1626</v>
      </c>
      <c r="AZ814" s="285" t="s">
        <v>1675</v>
      </c>
      <c r="BA814" s="285">
        <f>$L$8</f>
        <v>2031</v>
      </c>
      <c r="BB814" s="285" t="str">
        <f t="shared" ca="1" si="147"/>
        <v>8_L807_Water_Wastewater_treatment_2031</v>
      </c>
      <c r="BC814" s="285" t="s">
        <v>574</v>
      </c>
      <c r="BD814" s="285"/>
      <c r="BE814" s="293" t="str">
        <f t="shared" si="139"/>
        <v>&gt;=0</v>
      </c>
      <c r="BF814" s="293" t="s">
        <v>84</v>
      </c>
      <c r="BG814" s="293" t="s">
        <v>84</v>
      </c>
      <c r="BH814" s="293"/>
      <c r="BI814" s="293"/>
      <c r="BJ814" s="293"/>
      <c r="BK814" s="293"/>
    </row>
    <row r="815" spans="1:63" ht="13.5" hidden="1" thickBot="1">
      <c r="A815" s="130"/>
      <c r="B815" s="181"/>
      <c r="C815" s="256"/>
      <c r="D815" s="761"/>
      <c r="E815" s="571"/>
      <c r="F815" s="571"/>
      <c r="G815" s="571"/>
      <c r="H815" s="571"/>
      <c r="I815" s="571"/>
      <c r="J815" s="571"/>
      <c r="K815" s="571"/>
      <c r="L815" s="571"/>
      <c r="M815" s="571"/>
      <c r="N815" s="571"/>
      <c r="O815" s="571"/>
      <c r="P815" s="571"/>
      <c r="Q815" s="571"/>
      <c r="R815" s="571"/>
      <c r="S815" s="571"/>
      <c r="T815" s="571"/>
      <c r="U815" s="571"/>
      <c r="V815" s="571"/>
      <c r="W815" s="571"/>
      <c r="X815" s="571"/>
      <c r="Y815" s="571"/>
      <c r="Z815" s="571"/>
      <c r="AA815" s="571"/>
      <c r="AB815" s="571"/>
      <c r="AC815" s="571"/>
      <c r="AD815" s="572"/>
      <c r="AE815" s="572"/>
      <c r="AF815" s="572"/>
      <c r="AG815" s="572"/>
      <c r="AH815" s="572"/>
      <c r="AI815" s="572"/>
      <c r="AJ815" s="572"/>
      <c r="AK815" s="572"/>
      <c r="AL815" s="572"/>
      <c r="AM815" s="572"/>
      <c r="AN815" s="581"/>
      <c r="AO815" s="181"/>
      <c r="AP815" s="87" t="s">
        <v>859</v>
      </c>
      <c r="AT815" s="559" t="str">
        <f t="shared" ca="1" si="148"/>
        <v>M</v>
      </c>
      <c r="AU815" s="559">
        <f t="shared" si="149"/>
        <v>807</v>
      </c>
      <c r="AV815" s="285" t="str">
        <f t="shared" ca="1" si="146"/>
        <v>M807</v>
      </c>
      <c r="AW815" s="285">
        <f t="shared" si="144"/>
        <v>8</v>
      </c>
      <c r="AX815" s="285" t="str">
        <f t="shared" ca="1" si="145"/>
        <v>8. Ownership - Operating Costs</v>
      </c>
      <c r="AY815" s="293" t="s">
        <v>1626</v>
      </c>
      <c r="AZ815" s="285" t="s">
        <v>1675</v>
      </c>
      <c r="BA815" s="285">
        <f>$M$8</f>
        <v>2032</v>
      </c>
      <c r="BB815" s="285" t="str">
        <f t="shared" ca="1" si="147"/>
        <v>8_M807_Water_Wastewater_treatment_2032</v>
      </c>
      <c r="BC815" s="285" t="s">
        <v>574</v>
      </c>
      <c r="BD815" s="285"/>
      <c r="BE815" s="293" t="str">
        <f t="shared" si="139"/>
        <v>&gt;=0</v>
      </c>
      <c r="BF815" s="293" t="s">
        <v>84</v>
      </c>
      <c r="BG815" s="293" t="s">
        <v>84</v>
      </c>
      <c r="BH815" s="293"/>
      <c r="BI815" s="293"/>
      <c r="BJ815" s="293"/>
      <c r="BK815" s="293"/>
    </row>
    <row r="816" spans="1:63" ht="13.5" hidden="1" thickBot="1">
      <c r="A816" s="130"/>
      <c r="B816" s="181"/>
      <c r="C816" s="256"/>
      <c r="D816" s="761"/>
      <c r="E816" s="571"/>
      <c r="F816" s="571"/>
      <c r="G816" s="571"/>
      <c r="H816" s="571"/>
      <c r="I816" s="571"/>
      <c r="J816" s="571"/>
      <c r="K816" s="571"/>
      <c r="L816" s="571"/>
      <c r="M816" s="571"/>
      <c r="N816" s="571"/>
      <c r="O816" s="571"/>
      <c r="P816" s="571"/>
      <c r="Q816" s="571"/>
      <c r="R816" s="571"/>
      <c r="S816" s="571"/>
      <c r="T816" s="571"/>
      <c r="U816" s="571"/>
      <c r="V816" s="571"/>
      <c r="W816" s="571"/>
      <c r="X816" s="571"/>
      <c r="Y816" s="571"/>
      <c r="Z816" s="571"/>
      <c r="AA816" s="571"/>
      <c r="AB816" s="571"/>
      <c r="AC816" s="571"/>
      <c r="AD816" s="572"/>
      <c r="AE816" s="572"/>
      <c r="AF816" s="572"/>
      <c r="AG816" s="572"/>
      <c r="AH816" s="572"/>
      <c r="AI816" s="572"/>
      <c r="AJ816" s="572"/>
      <c r="AK816" s="572"/>
      <c r="AL816" s="572"/>
      <c r="AM816" s="572"/>
      <c r="AN816" s="581"/>
      <c r="AO816" s="181"/>
      <c r="AP816" s="87" t="s">
        <v>859</v>
      </c>
      <c r="AT816" s="559" t="str">
        <f t="shared" ca="1" si="148"/>
        <v>N</v>
      </c>
      <c r="AU816" s="559">
        <f t="shared" si="149"/>
        <v>807</v>
      </c>
      <c r="AV816" s="285" t="str">
        <f t="shared" ca="1" si="146"/>
        <v>N807</v>
      </c>
      <c r="AW816" s="285">
        <f t="shared" si="144"/>
        <v>8</v>
      </c>
      <c r="AX816" s="285" t="str">
        <f t="shared" ca="1" si="145"/>
        <v>8. Ownership - Operating Costs</v>
      </c>
      <c r="AY816" s="293" t="s">
        <v>1626</v>
      </c>
      <c r="AZ816" s="285" t="s">
        <v>1675</v>
      </c>
      <c r="BA816" s="285">
        <f>$N$8</f>
        <v>2033</v>
      </c>
      <c r="BB816" s="285" t="str">
        <f t="shared" ca="1" si="147"/>
        <v>8_N807_Water_Wastewater_treatment_2033</v>
      </c>
      <c r="BC816" s="285" t="s">
        <v>574</v>
      </c>
      <c r="BD816" s="285"/>
      <c r="BE816" s="293" t="str">
        <f t="shared" si="139"/>
        <v>&gt;=0</v>
      </c>
      <c r="BF816" s="293" t="s">
        <v>84</v>
      </c>
      <c r="BG816" s="293" t="s">
        <v>84</v>
      </c>
      <c r="BH816" s="293"/>
      <c r="BI816" s="293"/>
      <c r="BJ816" s="293"/>
      <c r="BK816" s="293"/>
    </row>
    <row r="817" spans="1:63" ht="13.5" hidden="1" thickBot="1">
      <c r="A817" s="130"/>
      <c r="B817" s="181"/>
      <c r="C817" s="256"/>
      <c r="D817" s="761"/>
      <c r="E817" s="571"/>
      <c r="F817" s="571"/>
      <c r="G817" s="571"/>
      <c r="H817" s="571"/>
      <c r="I817" s="571"/>
      <c r="J817" s="571"/>
      <c r="K817" s="571"/>
      <c r="L817" s="571"/>
      <c r="M817" s="571"/>
      <c r="N817" s="571"/>
      <c r="O817" s="571"/>
      <c r="P817" s="571"/>
      <c r="Q817" s="571"/>
      <c r="R817" s="571"/>
      <c r="S817" s="571"/>
      <c r="T817" s="571"/>
      <c r="U817" s="571"/>
      <c r="V817" s="571"/>
      <c r="W817" s="571"/>
      <c r="X817" s="571"/>
      <c r="Y817" s="571"/>
      <c r="Z817" s="571"/>
      <c r="AA817" s="571"/>
      <c r="AB817" s="571"/>
      <c r="AC817" s="571"/>
      <c r="AD817" s="572"/>
      <c r="AE817" s="572"/>
      <c r="AF817" s="572"/>
      <c r="AG817" s="572"/>
      <c r="AH817" s="572"/>
      <c r="AI817" s="572"/>
      <c r="AJ817" s="572"/>
      <c r="AK817" s="572"/>
      <c r="AL817" s="572"/>
      <c r="AM817" s="572"/>
      <c r="AN817" s="581"/>
      <c r="AO817" s="181"/>
      <c r="AP817" s="87" t="s">
        <v>859</v>
      </c>
      <c r="AT817" s="559" t="str">
        <f t="shared" ca="1" si="148"/>
        <v>O</v>
      </c>
      <c r="AU817" s="559">
        <f t="shared" si="149"/>
        <v>807</v>
      </c>
      <c r="AV817" s="285" t="str">
        <f t="shared" ca="1" si="146"/>
        <v>O807</v>
      </c>
      <c r="AW817" s="285">
        <f t="shared" si="144"/>
        <v>8</v>
      </c>
      <c r="AX817" s="285" t="str">
        <f t="shared" ca="1" si="145"/>
        <v>8. Ownership - Operating Costs</v>
      </c>
      <c r="AY817" s="293" t="s">
        <v>1626</v>
      </c>
      <c r="AZ817" s="285" t="s">
        <v>1675</v>
      </c>
      <c r="BA817" s="285">
        <f>$O$8</f>
        <v>2034</v>
      </c>
      <c r="BB817" s="285" t="str">
        <f t="shared" ca="1" si="147"/>
        <v>8_O807_Water_Wastewater_treatment_2034</v>
      </c>
      <c r="BC817" s="285" t="s">
        <v>574</v>
      </c>
      <c r="BD817" s="285"/>
      <c r="BE817" s="293" t="str">
        <f t="shared" si="139"/>
        <v>&gt;=0</v>
      </c>
      <c r="BF817" s="293" t="s">
        <v>84</v>
      </c>
      <c r="BG817" s="293" t="s">
        <v>84</v>
      </c>
      <c r="BH817" s="293"/>
      <c r="BI817" s="293"/>
      <c r="BJ817" s="293"/>
      <c r="BK817" s="293"/>
    </row>
    <row r="818" spans="1:63" ht="13.5" hidden="1" thickBot="1">
      <c r="A818" s="130"/>
      <c r="B818" s="181"/>
      <c r="C818" s="256"/>
      <c r="D818" s="761"/>
      <c r="E818" s="571"/>
      <c r="F818" s="571"/>
      <c r="G818" s="571"/>
      <c r="H818" s="571"/>
      <c r="I818" s="571"/>
      <c r="J818" s="571"/>
      <c r="K818" s="571"/>
      <c r="L818" s="571"/>
      <c r="M818" s="571"/>
      <c r="N818" s="571"/>
      <c r="O818" s="571"/>
      <c r="P818" s="571"/>
      <c r="Q818" s="571"/>
      <c r="R818" s="571"/>
      <c r="S818" s="571"/>
      <c r="T818" s="571"/>
      <c r="U818" s="571"/>
      <c r="V818" s="571"/>
      <c r="W818" s="571"/>
      <c r="X818" s="571"/>
      <c r="Y818" s="571"/>
      <c r="Z818" s="571"/>
      <c r="AA818" s="571"/>
      <c r="AB818" s="571"/>
      <c r="AC818" s="571"/>
      <c r="AD818" s="572"/>
      <c r="AE818" s="572"/>
      <c r="AF818" s="572"/>
      <c r="AG818" s="572"/>
      <c r="AH818" s="572"/>
      <c r="AI818" s="572"/>
      <c r="AJ818" s="572"/>
      <c r="AK818" s="572"/>
      <c r="AL818" s="572"/>
      <c r="AM818" s="572"/>
      <c r="AN818" s="581"/>
      <c r="AO818" s="181"/>
      <c r="AP818" s="87" t="s">
        <v>859</v>
      </c>
      <c r="AT818" s="559" t="str">
        <f t="shared" ca="1" si="148"/>
        <v>P</v>
      </c>
      <c r="AU818" s="559">
        <f t="shared" si="149"/>
        <v>807</v>
      </c>
      <c r="AV818" s="285" t="str">
        <f t="shared" ca="1" si="146"/>
        <v>P807</v>
      </c>
      <c r="AW818" s="285">
        <f t="shared" si="144"/>
        <v>8</v>
      </c>
      <c r="AX818" s="285" t="str">
        <f t="shared" ca="1" si="145"/>
        <v>8. Ownership - Operating Costs</v>
      </c>
      <c r="AY818" s="293" t="s">
        <v>1626</v>
      </c>
      <c r="AZ818" s="285" t="s">
        <v>1675</v>
      </c>
      <c r="BA818" s="285">
        <f>$P$8</f>
        <v>2035</v>
      </c>
      <c r="BB818" s="285" t="str">
        <f t="shared" ca="1" si="147"/>
        <v>8_P807_Water_Wastewater_treatment_2035</v>
      </c>
      <c r="BC818" s="285" t="s">
        <v>574</v>
      </c>
      <c r="BD818" s="285"/>
      <c r="BE818" s="293" t="str">
        <f t="shared" si="139"/>
        <v>&gt;=0</v>
      </c>
      <c r="BF818" s="293" t="s">
        <v>84</v>
      </c>
      <c r="BG818" s="293" t="s">
        <v>84</v>
      </c>
      <c r="BH818" s="293"/>
      <c r="BI818" s="293"/>
      <c r="BJ818" s="293"/>
      <c r="BK818" s="293"/>
    </row>
    <row r="819" spans="1:63" ht="13.5" hidden="1" thickBot="1">
      <c r="A819" s="130"/>
      <c r="B819" s="181"/>
      <c r="C819" s="256"/>
      <c r="D819" s="761"/>
      <c r="E819" s="571"/>
      <c r="F819" s="571"/>
      <c r="G819" s="571"/>
      <c r="H819" s="571"/>
      <c r="I819" s="571"/>
      <c r="J819" s="571"/>
      <c r="K819" s="571"/>
      <c r="L819" s="571"/>
      <c r="M819" s="571"/>
      <c r="N819" s="571"/>
      <c r="O819" s="571"/>
      <c r="P819" s="571"/>
      <c r="Q819" s="571"/>
      <c r="R819" s="571"/>
      <c r="S819" s="571"/>
      <c r="T819" s="571"/>
      <c r="U819" s="571"/>
      <c r="V819" s="571"/>
      <c r="W819" s="571"/>
      <c r="X819" s="571"/>
      <c r="Y819" s="571"/>
      <c r="Z819" s="571"/>
      <c r="AA819" s="571"/>
      <c r="AB819" s="571"/>
      <c r="AC819" s="571"/>
      <c r="AD819" s="572"/>
      <c r="AE819" s="572"/>
      <c r="AF819" s="572"/>
      <c r="AG819" s="572"/>
      <c r="AH819" s="572"/>
      <c r="AI819" s="572"/>
      <c r="AJ819" s="572"/>
      <c r="AK819" s="572"/>
      <c r="AL819" s="572"/>
      <c r="AM819" s="572"/>
      <c r="AN819" s="581"/>
      <c r="AO819" s="181"/>
      <c r="AP819" s="87" t="s">
        <v>859</v>
      </c>
      <c r="AT819" s="559" t="str">
        <f t="shared" ca="1" si="148"/>
        <v>Q</v>
      </c>
      <c r="AU819" s="559">
        <f t="shared" si="149"/>
        <v>807</v>
      </c>
      <c r="AV819" s="285" t="str">
        <f t="shared" ca="1" si="146"/>
        <v>Q807</v>
      </c>
      <c r="AW819" s="285">
        <f t="shared" si="144"/>
        <v>8</v>
      </c>
      <c r="AX819" s="285" t="str">
        <f t="shared" ca="1" si="145"/>
        <v>8. Ownership - Operating Costs</v>
      </c>
      <c r="AY819" s="293" t="s">
        <v>1626</v>
      </c>
      <c r="AZ819" s="285" t="s">
        <v>1675</v>
      </c>
      <c r="BA819" s="285">
        <f>$Q$8</f>
        <v>2036</v>
      </c>
      <c r="BB819" s="285" t="str">
        <f t="shared" ca="1" si="147"/>
        <v>8_Q807_Water_Wastewater_treatment_2036</v>
      </c>
      <c r="BC819" s="285" t="s">
        <v>574</v>
      </c>
      <c r="BD819" s="285"/>
      <c r="BE819" s="293" t="str">
        <f t="shared" si="139"/>
        <v>&gt;=0</v>
      </c>
      <c r="BF819" s="293" t="s">
        <v>84</v>
      </c>
      <c r="BG819" s="293" t="s">
        <v>84</v>
      </c>
      <c r="BH819" s="293"/>
      <c r="BI819" s="293"/>
      <c r="BJ819" s="293"/>
      <c r="BK819" s="293"/>
    </row>
    <row r="820" spans="1:63" ht="13.5" hidden="1" thickBot="1">
      <c r="A820" s="130"/>
      <c r="B820" s="181"/>
      <c r="C820" s="256"/>
      <c r="D820" s="761"/>
      <c r="E820" s="571"/>
      <c r="F820" s="571"/>
      <c r="G820" s="571"/>
      <c r="H820" s="571"/>
      <c r="I820" s="571"/>
      <c r="J820" s="571"/>
      <c r="K820" s="571"/>
      <c r="L820" s="571"/>
      <c r="M820" s="571"/>
      <c r="N820" s="571"/>
      <c r="O820" s="571"/>
      <c r="P820" s="571"/>
      <c r="Q820" s="571"/>
      <c r="R820" s="571"/>
      <c r="S820" s="571"/>
      <c r="T820" s="571"/>
      <c r="U820" s="571"/>
      <c r="V820" s="571"/>
      <c r="W820" s="571"/>
      <c r="X820" s="571"/>
      <c r="Y820" s="571"/>
      <c r="Z820" s="571"/>
      <c r="AA820" s="571"/>
      <c r="AB820" s="571"/>
      <c r="AC820" s="571"/>
      <c r="AD820" s="572"/>
      <c r="AE820" s="572"/>
      <c r="AF820" s="572"/>
      <c r="AG820" s="572"/>
      <c r="AH820" s="572"/>
      <c r="AI820" s="572"/>
      <c r="AJ820" s="572"/>
      <c r="AK820" s="572"/>
      <c r="AL820" s="572"/>
      <c r="AM820" s="572"/>
      <c r="AN820" s="581"/>
      <c r="AO820" s="181"/>
      <c r="AP820" s="87" t="s">
        <v>859</v>
      </c>
      <c r="AT820" s="559" t="str">
        <f t="shared" ca="1" si="148"/>
        <v>R</v>
      </c>
      <c r="AU820" s="559">
        <f t="shared" si="149"/>
        <v>807</v>
      </c>
      <c r="AV820" s="285" t="str">
        <f t="shared" ca="1" si="146"/>
        <v>R807</v>
      </c>
      <c r="AW820" s="285">
        <f t="shared" si="144"/>
        <v>8</v>
      </c>
      <c r="AX820" s="285" t="str">
        <f t="shared" ca="1" si="145"/>
        <v>8. Ownership - Operating Costs</v>
      </c>
      <c r="AY820" s="293" t="s">
        <v>1626</v>
      </c>
      <c r="AZ820" s="285" t="s">
        <v>1675</v>
      </c>
      <c r="BA820" s="285">
        <f>$R$8</f>
        <v>2037</v>
      </c>
      <c r="BB820" s="285" t="str">
        <f t="shared" ca="1" si="147"/>
        <v>8_R807_Water_Wastewater_treatment_2037</v>
      </c>
      <c r="BC820" s="285" t="s">
        <v>574</v>
      </c>
      <c r="BD820" s="285"/>
      <c r="BE820" s="293" t="str">
        <f t="shared" si="139"/>
        <v>&gt;=0</v>
      </c>
      <c r="BF820" s="293" t="s">
        <v>84</v>
      </c>
      <c r="BG820" s="293" t="s">
        <v>84</v>
      </c>
      <c r="BH820" s="293"/>
      <c r="BI820" s="293"/>
      <c r="BJ820" s="293"/>
      <c r="BK820" s="293"/>
    </row>
    <row r="821" spans="1:63" ht="13.5" hidden="1" thickBot="1">
      <c r="A821" s="130"/>
      <c r="B821" s="181"/>
      <c r="C821" s="256"/>
      <c r="D821" s="761"/>
      <c r="E821" s="571"/>
      <c r="F821" s="571"/>
      <c r="G821" s="571"/>
      <c r="H821" s="571"/>
      <c r="I821" s="571"/>
      <c r="J821" s="571"/>
      <c r="K821" s="571"/>
      <c r="L821" s="571"/>
      <c r="M821" s="571"/>
      <c r="N821" s="571"/>
      <c r="O821" s="571"/>
      <c r="P821" s="571"/>
      <c r="Q821" s="571"/>
      <c r="R821" s="571"/>
      <c r="S821" s="571"/>
      <c r="T821" s="571"/>
      <c r="U821" s="571"/>
      <c r="V821" s="571"/>
      <c r="W821" s="571"/>
      <c r="X821" s="571"/>
      <c r="Y821" s="571"/>
      <c r="Z821" s="571"/>
      <c r="AA821" s="571"/>
      <c r="AB821" s="571"/>
      <c r="AC821" s="571"/>
      <c r="AD821" s="572"/>
      <c r="AE821" s="572"/>
      <c r="AF821" s="572"/>
      <c r="AG821" s="572"/>
      <c r="AH821" s="572"/>
      <c r="AI821" s="572"/>
      <c r="AJ821" s="572"/>
      <c r="AK821" s="572"/>
      <c r="AL821" s="572"/>
      <c r="AM821" s="572"/>
      <c r="AN821" s="581"/>
      <c r="AO821" s="181"/>
      <c r="AP821" s="87" t="s">
        <v>859</v>
      </c>
      <c r="AT821" s="559" t="str">
        <f t="shared" ca="1" si="148"/>
        <v>S</v>
      </c>
      <c r="AU821" s="559">
        <f t="shared" si="149"/>
        <v>807</v>
      </c>
      <c r="AV821" s="285" t="str">
        <f t="shared" ca="1" si="146"/>
        <v>S807</v>
      </c>
      <c r="AW821" s="285">
        <f t="shared" si="144"/>
        <v>8</v>
      </c>
      <c r="AX821" s="285" t="str">
        <f t="shared" ca="1" si="145"/>
        <v>8. Ownership - Operating Costs</v>
      </c>
      <c r="AY821" s="293" t="s">
        <v>1626</v>
      </c>
      <c r="AZ821" s="285" t="s">
        <v>1675</v>
      </c>
      <c r="BA821" s="285">
        <f>$S$8</f>
        <v>2038</v>
      </c>
      <c r="BB821" s="285" t="str">
        <f t="shared" ca="1" si="147"/>
        <v>8_S807_Water_Wastewater_treatment_2038</v>
      </c>
      <c r="BC821" s="285" t="s">
        <v>574</v>
      </c>
      <c r="BD821" s="285"/>
      <c r="BE821" s="293" t="str">
        <f t="shared" si="139"/>
        <v>&gt;=0</v>
      </c>
      <c r="BF821" s="293" t="s">
        <v>84</v>
      </c>
      <c r="BG821" s="293" t="s">
        <v>84</v>
      </c>
      <c r="BH821" s="293"/>
      <c r="BI821" s="293"/>
      <c r="BJ821" s="293"/>
      <c r="BK821" s="293"/>
    </row>
    <row r="822" spans="1:63" ht="13.5" hidden="1" thickBot="1">
      <c r="A822" s="130"/>
      <c r="B822" s="181"/>
      <c r="C822" s="256"/>
      <c r="D822" s="761"/>
      <c r="E822" s="571"/>
      <c r="F822" s="571"/>
      <c r="G822" s="571"/>
      <c r="H822" s="571"/>
      <c r="I822" s="571"/>
      <c r="J822" s="571"/>
      <c r="K822" s="571"/>
      <c r="L822" s="571"/>
      <c r="M822" s="571"/>
      <c r="N822" s="571"/>
      <c r="O822" s="571"/>
      <c r="P822" s="571"/>
      <c r="Q822" s="571"/>
      <c r="R822" s="571"/>
      <c r="S822" s="571"/>
      <c r="T822" s="571"/>
      <c r="U822" s="571"/>
      <c r="V822" s="571"/>
      <c r="W822" s="571"/>
      <c r="X822" s="571"/>
      <c r="Y822" s="571"/>
      <c r="Z822" s="571"/>
      <c r="AA822" s="571"/>
      <c r="AB822" s="571"/>
      <c r="AC822" s="571"/>
      <c r="AD822" s="572"/>
      <c r="AE822" s="572"/>
      <c r="AF822" s="572"/>
      <c r="AG822" s="572"/>
      <c r="AH822" s="572"/>
      <c r="AI822" s="572"/>
      <c r="AJ822" s="572"/>
      <c r="AK822" s="572"/>
      <c r="AL822" s="572"/>
      <c r="AM822" s="572"/>
      <c r="AN822" s="581"/>
      <c r="AO822" s="181"/>
      <c r="AP822" s="87" t="s">
        <v>859</v>
      </c>
      <c r="AT822" s="559" t="str">
        <f t="shared" ca="1" si="148"/>
        <v>T</v>
      </c>
      <c r="AU822" s="559">
        <f t="shared" si="149"/>
        <v>807</v>
      </c>
      <c r="AV822" s="285" t="str">
        <f t="shared" ca="1" si="146"/>
        <v>T807</v>
      </c>
      <c r="AW822" s="285">
        <f t="shared" si="144"/>
        <v>8</v>
      </c>
      <c r="AX822" s="285" t="str">
        <f t="shared" ca="1" si="145"/>
        <v>8. Ownership - Operating Costs</v>
      </c>
      <c r="AY822" s="293" t="s">
        <v>1626</v>
      </c>
      <c r="AZ822" s="285" t="s">
        <v>1675</v>
      </c>
      <c r="BA822" s="285">
        <f>$T$8</f>
        <v>2039</v>
      </c>
      <c r="BB822" s="285" t="str">
        <f t="shared" ca="1" si="147"/>
        <v>8_T807_Water_Wastewater_treatment_2039</v>
      </c>
      <c r="BC822" s="285" t="s">
        <v>574</v>
      </c>
      <c r="BD822" s="285"/>
      <c r="BE822" s="293" t="str">
        <f t="shared" si="139"/>
        <v>&gt;=0</v>
      </c>
      <c r="BF822" s="293" t="s">
        <v>84</v>
      </c>
      <c r="BG822" s="293" t="s">
        <v>84</v>
      </c>
      <c r="BH822" s="293"/>
      <c r="BI822" s="293"/>
      <c r="BJ822" s="293"/>
      <c r="BK822" s="293"/>
    </row>
    <row r="823" spans="1:63" ht="13.5" hidden="1" thickBot="1">
      <c r="A823" s="130"/>
      <c r="B823" s="181"/>
      <c r="C823" s="256"/>
      <c r="D823" s="761"/>
      <c r="E823" s="571"/>
      <c r="F823" s="571"/>
      <c r="G823" s="571"/>
      <c r="H823" s="571"/>
      <c r="I823" s="571"/>
      <c r="J823" s="571"/>
      <c r="K823" s="571"/>
      <c r="L823" s="571"/>
      <c r="M823" s="571"/>
      <c r="N823" s="571"/>
      <c r="O823" s="571"/>
      <c r="P823" s="571"/>
      <c r="Q823" s="571"/>
      <c r="R823" s="571"/>
      <c r="S823" s="571"/>
      <c r="T823" s="571"/>
      <c r="U823" s="571"/>
      <c r="V823" s="571"/>
      <c r="W823" s="571"/>
      <c r="X823" s="571"/>
      <c r="Y823" s="571"/>
      <c r="Z823" s="571"/>
      <c r="AA823" s="571"/>
      <c r="AB823" s="571"/>
      <c r="AC823" s="571"/>
      <c r="AD823" s="572"/>
      <c r="AE823" s="572"/>
      <c r="AF823" s="572"/>
      <c r="AG823" s="572"/>
      <c r="AH823" s="572"/>
      <c r="AI823" s="572"/>
      <c r="AJ823" s="572"/>
      <c r="AK823" s="572"/>
      <c r="AL823" s="572"/>
      <c r="AM823" s="572"/>
      <c r="AN823" s="581"/>
      <c r="AO823" s="181"/>
      <c r="AP823" s="87" t="s">
        <v>859</v>
      </c>
      <c r="AT823" s="559" t="str">
        <f t="shared" ca="1" si="148"/>
        <v>U</v>
      </c>
      <c r="AU823" s="559">
        <f t="shared" si="149"/>
        <v>807</v>
      </c>
      <c r="AV823" s="285" t="str">
        <f t="shared" ca="1" si="146"/>
        <v>U807</v>
      </c>
      <c r="AW823" s="285">
        <f t="shared" si="144"/>
        <v>8</v>
      </c>
      <c r="AX823" s="285" t="str">
        <f t="shared" ca="1" si="145"/>
        <v>8. Ownership - Operating Costs</v>
      </c>
      <c r="AY823" s="293" t="s">
        <v>1626</v>
      </c>
      <c r="AZ823" s="285" t="s">
        <v>1675</v>
      </c>
      <c r="BA823" s="285">
        <f>$U$8</f>
        <v>2040</v>
      </c>
      <c r="BB823" s="285" t="str">
        <f t="shared" ca="1" si="147"/>
        <v>8_U807_Water_Wastewater_treatment_2040</v>
      </c>
      <c r="BC823" s="285" t="s">
        <v>574</v>
      </c>
      <c r="BD823" s="285"/>
      <c r="BE823" s="293" t="str">
        <f t="shared" si="139"/>
        <v>&gt;=0</v>
      </c>
      <c r="BF823" s="293" t="s">
        <v>84</v>
      </c>
      <c r="BG823" s="293" t="s">
        <v>84</v>
      </c>
      <c r="BH823" s="293"/>
      <c r="BI823" s="293"/>
      <c r="BJ823" s="293"/>
      <c r="BK823" s="293"/>
    </row>
    <row r="824" spans="1:63" ht="13.5" hidden="1" thickBot="1">
      <c r="A824" s="130"/>
      <c r="B824" s="181"/>
      <c r="C824" s="256"/>
      <c r="D824" s="761"/>
      <c r="E824" s="571"/>
      <c r="F824" s="571"/>
      <c r="G824" s="571"/>
      <c r="H824" s="571"/>
      <c r="I824" s="571"/>
      <c r="J824" s="571"/>
      <c r="K824" s="571"/>
      <c r="L824" s="571"/>
      <c r="M824" s="571"/>
      <c r="N824" s="571"/>
      <c r="O824" s="571"/>
      <c r="P824" s="571"/>
      <c r="Q824" s="571"/>
      <c r="R824" s="571"/>
      <c r="S824" s="571"/>
      <c r="T824" s="571"/>
      <c r="U824" s="571"/>
      <c r="V824" s="571"/>
      <c r="W824" s="571"/>
      <c r="X824" s="571"/>
      <c r="Y824" s="571"/>
      <c r="Z824" s="571"/>
      <c r="AA824" s="571"/>
      <c r="AB824" s="571"/>
      <c r="AC824" s="571"/>
      <c r="AD824" s="572"/>
      <c r="AE824" s="572"/>
      <c r="AF824" s="572"/>
      <c r="AG824" s="572"/>
      <c r="AH824" s="572"/>
      <c r="AI824" s="572"/>
      <c r="AJ824" s="572"/>
      <c r="AK824" s="572"/>
      <c r="AL824" s="572"/>
      <c r="AM824" s="572"/>
      <c r="AN824" s="581"/>
      <c r="AO824" s="181"/>
      <c r="AP824" s="87" t="s">
        <v>859</v>
      </c>
      <c r="AT824" s="559" t="str">
        <f t="shared" ca="1" si="148"/>
        <v>V</v>
      </c>
      <c r="AU824" s="559">
        <f t="shared" si="149"/>
        <v>807</v>
      </c>
      <c r="AV824" s="285" t="str">
        <f t="shared" ca="1" si="146"/>
        <v>V807</v>
      </c>
      <c r="AW824" s="285">
        <f t="shared" si="144"/>
        <v>8</v>
      </c>
      <c r="AX824" s="285" t="str">
        <f t="shared" ca="1" si="145"/>
        <v>8. Ownership - Operating Costs</v>
      </c>
      <c r="AY824" s="293" t="s">
        <v>1626</v>
      </c>
      <c r="AZ824" s="285" t="s">
        <v>1675</v>
      </c>
      <c r="BA824" s="285">
        <f>$V$8</f>
        <v>2041</v>
      </c>
      <c r="BB824" s="285" t="str">
        <f t="shared" ca="1" si="147"/>
        <v>8_V807_Water_Wastewater_treatment_2041</v>
      </c>
      <c r="BC824" s="285" t="s">
        <v>574</v>
      </c>
      <c r="BD824" s="285"/>
      <c r="BE824" s="293" t="str">
        <f t="shared" si="139"/>
        <v>&gt;=0</v>
      </c>
      <c r="BF824" s="293" t="s">
        <v>84</v>
      </c>
      <c r="BG824" s="293" t="s">
        <v>84</v>
      </c>
      <c r="BH824" s="293"/>
      <c r="BI824" s="293"/>
      <c r="BJ824" s="293"/>
      <c r="BK824" s="293"/>
    </row>
    <row r="825" spans="1:63" ht="13.5" hidden="1" thickBot="1">
      <c r="A825" s="130"/>
      <c r="B825" s="181"/>
      <c r="C825" s="256"/>
      <c r="D825" s="761"/>
      <c r="E825" s="571"/>
      <c r="F825" s="571"/>
      <c r="G825" s="571"/>
      <c r="H825" s="571"/>
      <c r="I825" s="571"/>
      <c r="J825" s="571"/>
      <c r="K825" s="571"/>
      <c r="L825" s="571"/>
      <c r="M825" s="571"/>
      <c r="N825" s="571"/>
      <c r="O825" s="571"/>
      <c r="P825" s="571"/>
      <c r="Q825" s="571"/>
      <c r="R825" s="571"/>
      <c r="S825" s="571"/>
      <c r="T825" s="571"/>
      <c r="U825" s="571"/>
      <c r="V825" s="571"/>
      <c r="W825" s="571"/>
      <c r="X825" s="571"/>
      <c r="Y825" s="571"/>
      <c r="Z825" s="571"/>
      <c r="AA825" s="571"/>
      <c r="AB825" s="571"/>
      <c r="AC825" s="571"/>
      <c r="AD825" s="572"/>
      <c r="AE825" s="572"/>
      <c r="AF825" s="572"/>
      <c r="AG825" s="572"/>
      <c r="AH825" s="572"/>
      <c r="AI825" s="572"/>
      <c r="AJ825" s="572"/>
      <c r="AK825" s="572"/>
      <c r="AL825" s="572"/>
      <c r="AM825" s="572"/>
      <c r="AN825" s="581"/>
      <c r="AO825" s="181"/>
      <c r="AP825" s="87" t="s">
        <v>859</v>
      </c>
      <c r="AT825" s="559" t="str">
        <f t="shared" ca="1" si="148"/>
        <v>W</v>
      </c>
      <c r="AU825" s="559">
        <f t="shared" si="149"/>
        <v>807</v>
      </c>
      <c r="AV825" s="285" t="str">
        <f t="shared" ca="1" si="146"/>
        <v>W807</v>
      </c>
      <c r="AW825" s="285">
        <f t="shared" si="144"/>
        <v>8</v>
      </c>
      <c r="AX825" s="285" t="str">
        <f t="shared" ca="1" si="145"/>
        <v>8. Ownership - Operating Costs</v>
      </c>
      <c r="AY825" s="293" t="s">
        <v>1626</v>
      </c>
      <c r="AZ825" s="285" t="s">
        <v>1675</v>
      </c>
      <c r="BA825" s="285">
        <f>$W$8</f>
        <v>2042</v>
      </c>
      <c r="BB825" s="285" t="str">
        <f t="shared" ca="1" si="147"/>
        <v>8_W807_Water_Wastewater_treatment_2042</v>
      </c>
      <c r="BC825" s="285" t="s">
        <v>574</v>
      </c>
      <c r="BD825" s="285"/>
      <c r="BE825" s="293" t="str">
        <f t="shared" si="139"/>
        <v>&gt;=0</v>
      </c>
      <c r="BF825" s="293" t="s">
        <v>84</v>
      </c>
      <c r="BG825" s="293" t="s">
        <v>84</v>
      </c>
      <c r="BH825" s="293"/>
      <c r="BI825" s="293"/>
      <c r="BJ825" s="293"/>
      <c r="BK825" s="293"/>
    </row>
    <row r="826" spans="1:63" ht="13.5" hidden="1" thickBot="1">
      <c r="A826" s="130"/>
      <c r="B826" s="181"/>
      <c r="C826" s="256"/>
      <c r="D826" s="761"/>
      <c r="E826" s="571"/>
      <c r="F826" s="571"/>
      <c r="G826" s="571"/>
      <c r="H826" s="571"/>
      <c r="I826" s="571"/>
      <c r="J826" s="571"/>
      <c r="K826" s="571"/>
      <c r="L826" s="571"/>
      <c r="M826" s="571"/>
      <c r="N826" s="571"/>
      <c r="O826" s="571"/>
      <c r="P826" s="571"/>
      <c r="Q826" s="571"/>
      <c r="R826" s="571"/>
      <c r="S826" s="571"/>
      <c r="T826" s="571"/>
      <c r="U826" s="571"/>
      <c r="V826" s="571"/>
      <c r="W826" s="571"/>
      <c r="X826" s="571"/>
      <c r="Y826" s="571"/>
      <c r="Z826" s="571"/>
      <c r="AA826" s="571"/>
      <c r="AB826" s="571"/>
      <c r="AC826" s="571"/>
      <c r="AD826" s="572"/>
      <c r="AE826" s="572"/>
      <c r="AF826" s="572"/>
      <c r="AG826" s="572"/>
      <c r="AH826" s="572"/>
      <c r="AI826" s="572"/>
      <c r="AJ826" s="572"/>
      <c r="AK826" s="572"/>
      <c r="AL826" s="572"/>
      <c r="AM826" s="572"/>
      <c r="AN826" s="581"/>
      <c r="AO826" s="181"/>
      <c r="AP826" s="87" t="s">
        <v>859</v>
      </c>
      <c r="AT826" s="559" t="str">
        <f t="shared" ca="1" si="148"/>
        <v>X</v>
      </c>
      <c r="AU826" s="559">
        <f t="shared" si="149"/>
        <v>807</v>
      </c>
      <c r="AV826" s="285" t="str">
        <f t="shared" ca="1" si="146"/>
        <v>X807</v>
      </c>
      <c r="AW826" s="285">
        <f t="shared" si="144"/>
        <v>8</v>
      </c>
      <c r="AX826" s="285" t="str">
        <f t="shared" ca="1" si="145"/>
        <v>8. Ownership - Operating Costs</v>
      </c>
      <c r="AY826" s="293" t="s">
        <v>1626</v>
      </c>
      <c r="AZ826" s="285" t="s">
        <v>1675</v>
      </c>
      <c r="BA826" s="285">
        <f>$X$8</f>
        <v>2043</v>
      </c>
      <c r="BB826" s="285" t="str">
        <f t="shared" ca="1" si="147"/>
        <v>8_X807_Water_Wastewater_treatment_2043</v>
      </c>
      <c r="BC826" s="285" t="s">
        <v>574</v>
      </c>
      <c r="BD826" s="285"/>
      <c r="BE826" s="293" t="str">
        <f t="shared" si="139"/>
        <v>&gt;=0</v>
      </c>
      <c r="BF826" s="293" t="s">
        <v>84</v>
      </c>
      <c r="BG826" s="293" t="s">
        <v>84</v>
      </c>
      <c r="BH826" s="293"/>
      <c r="BI826" s="293"/>
      <c r="BJ826" s="293"/>
      <c r="BK826" s="293"/>
    </row>
    <row r="827" spans="1:63" ht="13.5" hidden="1" thickBot="1">
      <c r="A827" s="130"/>
      <c r="B827" s="181"/>
      <c r="C827" s="256"/>
      <c r="D827" s="761"/>
      <c r="E827" s="571"/>
      <c r="F827" s="571"/>
      <c r="G827" s="571"/>
      <c r="H827" s="571"/>
      <c r="I827" s="571"/>
      <c r="J827" s="571"/>
      <c r="K827" s="571"/>
      <c r="L827" s="571"/>
      <c r="M827" s="571"/>
      <c r="N827" s="571"/>
      <c r="O827" s="571"/>
      <c r="P827" s="571"/>
      <c r="Q827" s="571"/>
      <c r="R827" s="571"/>
      <c r="S827" s="571"/>
      <c r="T827" s="571"/>
      <c r="U827" s="571"/>
      <c r="V827" s="571"/>
      <c r="W827" s="571"/>
      <c r="X827" s="571"/>
      <c r="Y827" s="571"/>
      <c r="Z827" s="571"/>
      <c r="AA827" s="571"/>
      <c r="AB827" s="571"/>
      <c r="AC827" s="571"/>
      <c r="AD827" s="572"/>
      <c r="AE827" s="572"/>
      <c r="AF827" s="572"/>
      <c r="AG827" s="572"/>
      <c r="AH827" s="572"/>
      <c r="AI827" s="572"/>
      <c r="AJ827" s="572"/>
      <c r="AK827" s="572"/>
      <c r="AL827" s="572"/>
      <c r="AM827" s="572"/>
      <c r="AN827" s="581"/>
      <c r="AO827" s="181"/>
      <c r="AP827" s="87" t="s">
        <v>859</v>
      </c>
      <c r="AT827" s="559" t="str">
        <f t="shared" ca="1" si="148"/>
        <v>Y</v>
      </c>
      <c r="AU827" s="559">
        <f t="shared" si="149"/>
        <v>807</v>
      </c>
      <c r="AV827" s="285" t="str">
        <f t="shared" ca="1" si="146"/>
        <v>Y807</v>
      </c>
      <c r="AW827" s="285">
        <f t="shared" si="144"/>
        <v>8</v>
      </c>
      <c r="AX827" s="285" t="str">
        <f t="shared" ca="1" si="145"/>
        <v>8. Ownership - Operating Costs</v>
      </c>
      <c r="AY827" s="293" t="s">
        <v>1626</v>
      </c>
      <c r="AZ827" s="285" t="s">
        <v>1675</v>
      </c>
      <c r="BA827" s="285">
        <f>$Y$8</f>
        <v>2044</v>
      </c>
      <c r="BB827" s="285" t="str">
        <f t="shared" ca="1" si="147"/>
        <v>8_Y807_Water_Wastewater_treatment_2044</v>
      </c>
      <c r="BC827" s="285" t="s">
        <v>574</v>
      </c>
      <c r="BD827" s="285"/>
      <c r="BE827" s="293" t="str">
        <f t="shared" ref="BE827:BE890" si="150">"&gt;=0"</f>
        <v>&gt;=0</v>
      </c>
      <c r="BF827" s="293" t="s">
        <v>84</v>
      </c>
      <c r="BG827" s="293" t="s">
        <v>84</v>
      </c>
      <c r="BH827" s="293"/>
      <c r="BI827" s="293"/>
      <c r="BJ827" s="293"/>
      <c r="BK827" s="293"/>
    </row>
    <row r="828" spans="1:63" ht="13.5" hidden="1" thickBot="1">
      <c r="A828" s="130"/>
      <c r="B828" s="181"/>
      <c r="C828" s="256"/>
      <c r="D828" s="761"/>
      <c r="E828" s="571"/>
      <c r="F828" s="571"/>
      <c r="G828" s="571"/>
      <c r="H828" s="571"/>
      <c r="I828" s="571"/>
      <c r="J828" s="571"/>
      <c r="K828" s="571"/>
      <c r="L828" s="571"/>
      <c r="M828" s="571"/>
      <c r="N828" s="571"/>
      <c r="O828" s="571"/>
      <c r="P828" s="571"/>
      <c r="Q828" s="571"/>
      <c r="R828" s="571"/>
      <c r="S828" s="571"/>
      <c r="T828" s="571"/>
      <c r="U828" s="571"/>
      <c r="V828" s="571"/>
      <c r="W828" s="571"/>
      <c r="X828" s="571"/>
      <c r="Y828" s="571"/>
      <c r="Z828" s="571"/>
      <c r="AA828" s="571"/>
      <c r="AB828" s="571"/>
      <c r="AC828" s="571"/>
      <c r="AD828" s="572"/>
      <c r="AE828" s="572"/>
      <c r="AF828" s="572"/>
      <c r="AG828" s="572"/>
      <c r="AH828" s="572"/>
      <c r="AI828" s="572"/>
      <c r="AJ828" s="572"/>
      <c r="AK828" s="572"/>
      <c r="AL828" s="572"/>
      <c r="AM828" s="572"/>
      <c r="AN828" s="581"/>
      <c r="AO828" s="181"/>
      <c r="AP828" s="87" t="s">
        <v>859</v>
      </c>
      <c r="AT828" s="559" t="str">
        <f t="shared" ca="1" si="148"/>
        <v>Z</v>
      </c>
      <c r="AU828" s="559">
        <f t="shared" si="149"/>
        <v>807</v>
      </c>
      <c r="AV828" s="285" t="str">
        <f t="shared" ca="1" si="146"/>
        <v>Z807</v>
      </c>
      <c r="AW828" s="285">
        <f t="shared" si="144"/>
        <v>8</v>
      </c>
      <c r="AX828" s="285" t="str">
        <f t="shared" ca="1" si="145"/>
        <v>8. Ownership - Operating Costs</v>
      </c>
      <c r="AY828" s="293" t="s">
        <v>1626</v>
      </c>
      <c r="AZ828" s="285" t="s">
        <v>1675</v>
      </c>
      <c r="BA828" s="285">
        <f>$Z$8</f>
        <v>2045</v>
      </c>
      <c r="BB828" s="285" t="str">
        <f t="shared" ca="1" si="147"/>
        <v>8_Z807_Water_Wastewater_treatment_2045</v>
      </c>
      <c r="BC828" s="285" t="s">
        <v>574</v>
      </c>
      <c r="BD828" s="285"/>
      <c r="BE828" s="293" t="str">
        <f t="shared" si="150"/>
        <v>&gt;=0</v>
      </c>
      <c r="BF828" s="293" t="s">
        <v>84</v>
      </c>
      <c r="BG828" s="293" t="s">
        <v>84</v>
      </c>
      <c r="BH828" s="293"/>
      <c r="BI828" s="293"/>
      <c r="BJ828" s="293"/>
      <c r="BK828" s="293"/>
    </row>
    <row r="829" spans="1:63" ht="13.5" hidden="1" thickBot="1">
      <c r="A829" s="130"/>
      <c r="B829" s="181"/>
      <c r="C829" s="256"/>
      <c r="D829" s="761"/>
      <c r="E829" s="571"/>
      <c r="F829" s="571"/>
      <c r="G829" s="571"/>
      <c r="H829" s="571"/>
      <c r="I829" s="571"/>
      <c r="J829" s="571"/>
      <c r="K829" s="571"/>
      <c r="L829" s="571"/>
      <c r="M829" s="571"/>
      <c r="N829" s="571"/>
      <c r="O829" s="571"/>
      <c r="P829" s="571"/>
      <c r="Q829" s="571"/>
      <c r="R829" s="571"/>
      <c r="S829" s="571"/>
      <c r="T829" s="571"/>
      <c r="U829" s="571"/>
      <c r="V829" s="571"/>
      <c r="W829" s="571"/>
      <c r="X829" s="571"/>
      <c r="Y829" s="571"/>
      <c r="Z829" s="571"/>
      <c r="AA829" s="571"/>
      <c r="AB829" s="571"/>
      <c r="AC829" s="571"/>
      <c r="AD829" s="572"/>
      <c r="AE829" s="572"/>
      <c r="AF829" s="572"/>
      <c r="AG829" s="572"/>
      <c r="AH829" s="572"/>
      <c r="AI829" s="572"/>
      <c r="AJ829" s="572"/>
      <c r="AK829" s="572"/>
      <c r="AL829" s="572"/>
      <c r="AM829" s="572"/>
      <c r="AN829" s="581"/>
      <c r="AO829" s="181"/>
      <c r="AP829" s="87" t="s">
        <v>859</v>
      </c>
      <c r="AT829" s="559" t="str">
        <f t="shared" ca="1" si="148"/>
        <v>AA</v>
      </c>
      <c r="AU829" s="559">
        <f t="shared" si="149"/>
        <v>807</v>
      </c>
      <c r="AV829" s="285" t="str">
        <f t="shared" ca="1" si="146"/>
        <v>AA807</v>
      </c>
      <c r="AW829" s="285">
        <f t="shared" si="144"/>
        <v>8</v>
      </c>
      <c r="AX829" s="285" t="str">
        <f t="shared" ca="1" si="145"/>
        <v>8. Ownership - Operating Costs</v>
      </c>
      <c r="AY829" s="293" t="s">
        <v>1626</v>
      </c>
      <c r="AZ829" s="285" t="s">
        <v>1675</v>
      </c>
      <c r="BA829" s="285">
        <f>$AA$8</f>
        <v>2046</v>
      </c>
      <c r="BB829" s="285" t="str">
        <f t="shared" ca="1" si="147"/>
        <v>8_AA807_Water_Wastewater_treatment_2046</v>
      </c>
      <c r="BC829" s="285" t="s">
        <v>574</v>
      </c>
      <c r="BD829" s="285"/>
      <c r="BE829" s="293" t="str">
        <f t="shared" si="150"/>
        <v>&gt;=0</v>
      </c>
      <c r="BF829" s="293" t="s">
        <v>84</v>
      </c>
      <c r="BG829" s="293" t="s">
        <v>84</v>
      </c>
      <c r="BH829" s="293"/>
      <c r="BI829" s="293"/>
      <c r="BJ829" s="293"/>
      <c r="BK829" s="293"/>
    </row>
    <row r="830" spans="1:63" ht="13.5" hidden="1" thickBot="1">
      <c r="A830" s="130"/>
      <c r="B830" s="181"/>
      <c r="C830" s="256"/>
      <c r="D830" s="761"/>
      <c r="E830" s="571"/>
      <c r="F830" s="571"/>
      <c r="G830" s="571"/>
      <c r="H830" s="571"/>
      <c r="I830" s="571"/>
      <c r="J830" s="571"/>
      <c r="K830" s="571"/>
      <c r="L830" s="571"/>
      <c r="M830" s="571"/>
      <c r="N830" s="571"/>
      <c r="O830" s="571"/>
      <c r="P830" s="571"/>
      <c r="Q830" s="571"/>
      <c r="R830" s="571"/>
      <c r="S830" s="571"/>
      <c r="T830" s="571"/>
      <c r="U830" s="571"/>
      <c r="V830" s="571"/>
      <c r="W830" s="571"/>
      <c r="X830" s="571"/>
      <c r="Y830" s="571"/>
      <c r="Z830" s="571"/>
      <c r="AA830" s="571"/>
      <c r="AB830" s="571"/>
      <c r="AC830" s="571"/>
      <c r="AD830" s="572"/>
      <c r="AE830" s="572"/>
      <c r="AF830" s="572"/>
      <c r="AG830" s="572"/>
      <c r="AH830" s="572"/>
      <c r="AI830" s="572"/>
      <c r="AJ830" s="572"/>
      <c r="AK830" s="572"/>
      <c r="AL830" s="572"/>
      <c r="AM830" s="572"/>
      <c r="AN830" s="581"/>
      <c r="AO830" s="181"/>
      <c r="AP830" s="87" t="s">
        <v>859</v>
      </c>
      <c r="AT830" s="559" t="str">
        <f t="shared" ca="1" si="148"/>
        <v>AB</v>
      </c>
      <c r="AU830" s="559">
        <f t="shared" si="149"/>
        <v>807</v>
      </c>
      <c r="AV830" s="285" t="str">
        <f t="shared" ca="1" si="146"/>
        <v>AB807</v>
      </c>
      <c r="AW830" s="285">
        <f t="shared" si="144"/>
        <v>8</v>
      </c>
      <c r="AX830" s="285" t="str">
        <f t="shared" ca="1" si="145"/>
        <v>8. Ownership - Operating Costs</v>
      </c>
      <c r="AY830" s="293" t="s">
        <v>1626</v>
      </c>
      <c r="AZ830" s="285" t="s">
        <v>1675</v>
      </c>
      <c r="BA830" s="285">
        <f>$AB$8</f>
        <v>2047</v>
      </c>
      <c r="BB830" s="285" t="str">
        <f t="shared" ca="1" si="147"/>
        <v>8_AB807_Water_Wastewater_treatment_2047</v>
      </c>
      <c r="BC830" s="285" t="s">
        <v>574</v>
      </c>
      <c r="BD830" s="285"/>
      <c r="BE830" s="293" t="str">
        <f t="shared" si="150"/>
        <v>&gt;=0</v>
      </c>
      <c r="BF830" s="293" t="s">
        <v>84</v>
      </c>
      <c r="BG830" s="293" t="s">
        <v>84</v>
      </c>
      <c r="BH830" s="293"/>
      <c r="BI830" s="293"/>
      <c r="BJ830" s="293"/>
      <c r="BK830" s="293"/>
    </row>
    <row r="831" spans="1:63" ht="13.5" hidden="1" thickBot="1">
      <c r="A831" s="130"/>
      <c r="B831" s="181"/>
      <c r="C831" s="256"/>
      <c r="D831" s="761"/>
      <c r="E831" s="571"/>
      <c r="F831" s="571"/>
      <c r="G831" s="571"/>
      <c r="H831" s="571"/>
      <c r="I831" s="571"/>
      <c r="J831" s="571"/>
      <c r="K831" s="571"/>
      <c r="L831" s="571"/>
      <c r="M831" s="571"/>
      <c r="N831" s="571"/>
      <c r="O831" s="571"/>
      <c r="P831" s="571"/>
      <c r="Q831" s="571"/>
      <c r="R831" s="571"/>
      <c r="S831" s="571"/>
      <c r="T831" s="571"/>
      <c r="U831" s="571"/>
      <c r="V831" s="571"/>
      <c r="W831" s="571"/>
      <c r="X831" s="571"/>
      <c r="Y831" s="571"/>
      <c r="Z831" s="571"/>
      <c r="AA831" s="571"/>
      <c r="AB831" s="571"/>
      <c r="AC831" s="571"/>
      <c r="AD831" s="572"/>
      <c r="AE831" s="572"/>
      <c r="AF831" s="572"/>
      <c r="AG831" s="572"/>
      <c r="AH831" s="572"/>
      <c r="AI831" s="572"/>
      <c r="AJ831" s="572"/>
      <c r="AK831" s="572"/>
      <c r="AL831" s="572"/>
      <c r="AM831" s="572"/>
      <c r="AN831" s="581"/>
      <c r="AO831" s="181"/>
      <c r="AP831" s="87" t="s">
        <v>859</v>
      </c>
      <c r="AT831" s="559" t="str">
        <f t="shared" ca="1" si="148"/>
        <v>AC</v>
      </c>
      <c r="AU831" s="559">
        <f t="shared" si="149"/>
        <v>807</v>
      </c>
      <c r="AV831" s="285" t="str">
        <f t="shared" ca="1" si="146"/>
        <v>AC807</v>
      </c>
      <c r="AW831" s="285">
        <f t="shared" si="144"/>
        <v>8</v>
      </c>
      <c r="AX831" s="285" t="str">
        <f t="shared" ca="1" si="145"/>
        <v>8. Ownership - Operating Costs</v>
      </c>
      <c r="AY831" s="293" t="s">
        <v>1626</v>
      </c>
      <c r="AZ831" s="285" t="s">
        <v>1675</v>
      </c>
      <c r="BA831" s="285">
        <f>$AC$8</f>
        <v>2048</v>
      </c>
      <c r="BB831" s="285" t="str">
        <f t="shared" ca="1" si="147"/>
        <v>8_AC807_Water_Wastewater_treatment_2048</v>
      </c>
      <c r="BC831" s="285" t="s">
        <v>574</v>
      </c>
      <c r="BD831" s="285"/>
      <c r="BE831" s="293" t="str">
        <f t="shared" si="150"/>
        <v>&gt;=0</v>
      </c>
      <c r="BF831" s="293" t="s">
        <v>84</v>
      </c>
      <c r="BG831" s="293" t="s">
        <v>84</v>
      </c>
      <c r="BH831" s="293"/>
      <c r="BI831" s="293"/>
      <c r="BJ831" s="293"/>
      <c r="BK831" s="293"/>
    </row>
    <row r="832" spans="1:63" ht="13.5" hidden="1" thickBot="1">
      <c r="A832" s="130"/>
      <c r="B832" s="181"/>
      <c r="C832" s="256"/>
      <c r="D832" s="761"/>
      <c r="E832" s="571"/>
      <c r="F832" s="571"/>
      <c r="G832" s="571"/>
      <c r="H832" s="571"/>
      <c r="I832" s="571"/>
      <c r="J832" s="571"/>
      <c r="K832" s="571"/>
      <c r="L832" s="571"/>
      <c r="M832" s="571"/>
      <c r="N832" s="571"/>
      <c r="O832" s="571"/>
      <c r="P832" s="571"/>
      <c r="Q832" s="571"/>
      <c r="R832" s="571"/>
      <c r="S832" s="571"/>
      <c r="T832" s="571"/>
      <c r="U832" s="571"/>
      <c r="V832" s="571"/>
      <c r="W832" s="571"/>
      <c r="X832" s="571"/>
      <c r="Y832" s="571"/>
      <c r="Z832" s="571"/>
      <c r="AA832" s="571"/>
      <c r="AB832" s="571"/>
      <c r="AC832" s="571"/>
      <c r="AD832" s="572"/>
      <c r="AE832" s="572"/>
      <c r="AF832" s="572"/>
      <c r="AG832" s="572"/>
      <c r="AH832" s="572"/>
      <c r="AI832" s="572"/>
      <c r="AJ832" s="572"/>
      <c r="AK832" s="572"/>
      <c r="AL832" s="572"/>
      <c r="AM832" s="572"/>
      <c r="AN832" s="581"/>
      <c r="AO832" s="181"/>
      <c r="AP832" s="87" t="s">
        <v>859</v>
      </c>
      <c r="AT832" s="559" t="str">
        <f t="shared" ca="1" si="148"/>
        <v>AD</v>
      </c>
      <c r="AU832" s="559">
        <f t="shared" si="149"/>
        <v>807</v>
      </c>
      <c r="AV832" s="285" t="str">
        <f t="shared" ca="1" si="146"/>
        <v>AD807</v>
      </c>
      <c r="AW832" s="285">
        <f t="shared" si="144"/>
        <v>8</v>
      </c>
      <c r="AX832" s="285" t="str">
        <f t="shared" ca="1" si="145"/>
        <v>8. Ownership - Operating Costs</v>
      </c>
      <c r="AY832" s="293" t="s">
        <v>1626</v>
      </c>
      <c r="AZ832" s="285" t="s">
        <v>1675</v>
      </c>
      <c r="BA832" s="285">
        <f>$AD$8</f>
        <v>2049</v>
      </c>
      <c r="BB832" s="285" t="str">
        <f t="shared" ca="1" si="147"/>
        <v>8_AD807_Water_Wastewater_treatment_2049</v>
      </c>
      <c r="BC832" s="285" t="s">
        <v>574</v>
      </c>
      <c r="BD832" s="285"/>
      <c r="BE832" s="293" t="str">
        <f t="shared" si="150"/>
        <v>&gt;=0</v>
      </c>
      <c r="BF832" s="293" t="s">
        <v>84</v>
      </c>
      <c r="BG832" s="293" t="s">
        <v>84</v>
      </c>
      <c r="BH832" s="293"/>
      <c r="BI832" s="293"/>
      <c r="BJ832" s="293"/>
      <c r="BK832" s="293"/>
    </row>
    <row r="833" spans="1:63" ht="13.5" hidden="1" thickBot="1">
      <c r="A833" s="130"/>
      <c r="B833" s="181"/>
      <c r="C833" s="256"/>
      <c r="D833" s="761"/>
      <c r="E833" s="571"/>
      <c r="F833" s="571"/>
      <c r="G833" s="571"/>
      <c r="H833" s="571"/>
      <c r="I833" s="571"/>
      <c r="J833" s="571"/>
      <c r="K833" s="571"/>
      <c r="L833" s="571"/>
      <c r="M833" s="571"/>
      <c r="N833" s="571"/>
      <c r="O833" s="571"/>
      <c r="P833" s="571"/>
      <c r="Q833" s="571"/>
      <c r="R833" s="571"/>
      <c r="S833" s="571"/>
      <c r="T833" s="571"/>
      <c r="U833" s="571"/>
      <c r="V833" s="571"/>
      <c r="W833" s="571"/>
      <c r="X833" s="571"/>
      <c r="Y833" s="571"/>
      <c r="Z833" s="571"/>
      <c r="AA833" s="571"/>
      <c r="AB833" s="571"/>
      <c r="AC833" s="571"/>
      <c r="AD833" s="572"/>
      <c r="AE833" s="572"/>
      <c r="AF833" s="572"/>
      <c r="AG833" s="572"/>
      <c r="AH833" s="572"/>
      <c r="AI833" s="572"/>
      <c r="AJ833" s="572"/>
      <c r="AK833" s="572"/>
      <c r="AL833" s="572"/>
      <c r="AM833" s="572"/>
      <c r="AN833" s="581"/>
      <c r="AO833" s="181"/>
      <c r="AP833" s="87" t="s">
        <v>859</v>
      </c>
      <c r="AT833" s="559" t="str">
        <f t="shared" ca="1" si="148"/>
        <v>AE</v>
      </c>
      <c r="AU833" s="559">
        <f t="shared" si="149"/>
        <v>807</v>
      </c>
      <c r="AV833" s="285" t="str">
        <f t="shared" ca="1" si="146"/>
        <v>AE807</v>
      </c>
      <c r="AW833" s="285">
        <f t="shared" si="144"/>
        <v>8</v>
      </c>
      <c r="AX833" s="285" t="str">
        <f t="shared" ca="1" si="145"/>
        <v>8. Ownership - Operating Costs</v>
      </c>
      <c r="AY833" s="293" t="s">
        <v>1626</v>
      </c>
      <c r="AZ833" s="285" t="s">
        <v>1675</v>
      </c>
      <c r="BA833" s="285">
        <f>$AE$8</f>
        <v>2050</v>
      </c>
      <c r="BB833" s="285" t="str">
        <f t="shared" ca="1" si="147"/>
        <v>8_AE807_Water_Wastewater_treatment_2050</v>
      </c>
      <c r="BC833" s="285" t="s">
        <v>574</v>
      </c>
      <c r="BD833" s="285"/>
      <c r="BE833" s="293" t="str">
        <f t="shared" si="150"/>
        <v>&gt;=0</v>
      </c>
      <c r="BF833" s="293" t="s">
        <v>84</v>
      </c>
      <c r="BG833" s="293" t="s">
        <v>84</v>
      </c>
      <c r="BH833" s="293"/>
      <c r="BI833" s="293"/>
      <c r="BJ833" s="293"/>
      <c r="BK833" s="293"/>
    </row>
    <row r="834" spans="1:63" ht="13.5" hidden="1" thickBot="1">
      <c r="A834" s="130"/>
      <c r="B834" s="181"/>
      <c r="C834" s="256"/>
      <c r="D834" s="761"/>
      <c r="E834" s="571"/>
      <c r="F834" s="571"/>
      <c r="G834" s="571"/>
      <c r="H834" s="571"/>
      <c r="I834" s="571"/>
      <c r="J834" s="571"/>
      <c r="K834" s="571"/>
      <c r="L834" s="571"/>
      <c r="M834" s="571"/>
      <c r="N834" s="571"/>
      <c r="O834" s="571"/>
      <c r="P834" s="571"/>
      <c r="Q834" s="571"/>
      <c r="R834" s="571"/>
      <c r="S834" s="571"/>
      <c r="T834" s="571"/>
      <c r="U834" s="571"/>
      <c r="V834" s="571"/>
      <c r="W834" s="571"/>
      <c r="X834" s="571"/>
      <c r="Y834" s="571"/>
      <c r="Z834" s="571"/>
      <c r="AA834" s="571"/>
      <c r="AB834" s="571"/>
      <c r="AC834" s="571"/>
      <c r="AD834" s="572"/>
      <c r="AE834" s="572"/>
      <c r="AF834" s="572"/>
      <c r="AG834" s="572"/>
      <c r="AH834" s="572"/>
      <c r="AI834" s="572"/>
      <c r="AJ834" s="572"/>
      <c r="AK834" s="572"/>
      <c r="AL834" s="572"/>
      <c r="AM834" s="572"/>
      <c r="AN834" s="581"/>
      <c r="AO834" s="181"/>
      <c r="AP834" s="87" t="s">
        <v>859</v>
      </c>
      <c r="AT834" s="559" t="str">
        <f t="shared" ca="1" si="148"/>
        <v>AF</v>
      </c>
      <c r="AU834" s="559">
        <f t="shared" si="149"/>
        <v>807</v>
      </c>
      <c r="AV834" s="285" t="str">
        <f t="shared" ca="1" si="146"/>
        <v>AF807</v>
      </c>
      <c r="AW834" s="285">
        <f t="shared" si="144"/>
        <v>8</v>
      </c>
      <c r="AX834" s="285" t="str">
        <f t="shared" ca="1" si="145"/>
        <v>8. Ownership - Operating Costs</v>
      </c>
      <c r="AY834" s="293" t="s">
        <v>1626</v>
      </c>
      <c r="AZ834" s="285" t="s">
        <v>1675</v>
      </c>
      <c r="BA834" s="285">
        <f>$AF$8</f>
        <v>2051</v>
      </c>
      <c r="BB834" s="285" t="str">
        <f t="shared" ca="1" si="147"/>
        <v>8_AF807_Water_Wastewater_treatment_2051</v>
      </c>
      <c r="BC834" s="285" t="s">
        <v>574</v>
      </c>
      <c r="BD834" s="285"/>
      <c r="BE834" s="293" t="str">
        <f t="shared" si="150"/>
        <v>&gt;=0</v>
      </c>
      <c r="BF834" s="293" t="s">
        <v>84</v>
      </c>
      <c r="BG834" s="293" t="s">
        <v>84</v>
      </c>
      <c r="BH834" s="293"/>
      <c r="BI834" s="293"/>
      <c r="BJ834" s="293"/>
      <c r="BK834" s="293"/>
    </row>
    <row r="835" spans="1:63" ht="13.5" hidden="1" thickBot="1">
      <c r="A835" s="130"/>
      <c r="B835" s="181"/>
      <c r="C835" s="256"/>
      <c r="D835" s="761"/>
      <c r="E835" s="571"/>
      <c r="F835" s="571"/>
      <c r="G835" s="571"/>
      <c r="H835" s="571"/>
      <c r="I835" s="571"/>
      <c r="J835" s="571"/>
      <c r="K835" s="571"/>
      <c r="L835" s="571"/>
      <c r="M835" s="571"/>
      <c r="N835" s="571"/>
      <c r="O835" s="571"/>
      <c r="P835" s="571"/>
      <c r="Q835" s="571"/>
      <c r="R835" s="571"/>
      <c r="S835" s="571"/>
      <c r="T835" s="571"/>
      <c r="U835" s="571"/>
      <c r="V835" s="571"/>
      <c r="W835" s="571"/>
      <c r="X835" s="571"/>
      <c r="Y835" s="571"/>
      <c r="Z835" s="571"/>
      <c r="AA835" s="571"/>
      <c r="AB835" s="571"/>
      <c r="AC835" s="571"/>
      <c r="AD835" s="572"/>
      <c r="AE835" s="572"/>
      <c r="AF835" s="572"/>
      <c r="AG835" s="572"/>
      <c r="AH835" s="572"/>
      <c r="AI835" s="572"/>
      <c r="AJ835" s="572"/>
      <c r="AK835" s="572"/>
      <c r="AL835" s="572"/>
      <c r="AM835" s="572"/>
      <c r="AN835" s="581"/>
      <c r="AO835" s="181"/>
      <c r="AP835" s="87" t="s">
        <v>859</v>
      </c>
      <c r="AT835" s="559" t="str">
        <f t="shared" ca="1" si="148"/>
        <v>AG</v>
      </c>
      <c r="AU835" s="559">
        <f t="shared" si="149"/>
        <v>807</v>
      </c>
      <c r="AV835" s="285" t="str">
        <f t="shared" ca="1" si="146"/>
        <v>AG807</v>
      </c>
      <c r="AW835" s="285">
        <f t="shared" si="144"/>
        <v>8</v>
      </c>
      <c r="AX835" s="285" t="str">
        <f t="shared" ref="AX835:AX842" ca="1" si="151">MID(CELL("filename",AW835),FIND("]",CELL("filename",AW835))+1,256)</f>
        <v>8. Ownership - Operating Costs</v>
      </c>
      <c r="AY835" s="293" t="s">
        <v>1626</v>
      </c>
      <c r="AZ835" s="285" t="s">
        <v>1675</v>
      </c>
      <c r="BA835" s="285">
        <f>$AG$8</f>
        <v>2052</v>
      </c>
      <c r="BB835" s="285" t="str">
        <f t="shared" ca="1" si="147"/>
        <v>8_AG807_Water_Wastewater_treatment_2052</v>
      </c>
      <c r="BC835" s="285" t="s">
        <v>574</v>
      </c>
      <c r="BD835" s="285"/>
      <c r="BE835" s="293" t="str">
        <f t="shared" si="150"/>
        <v>&gt;=0</v>
      </c>
      <c r="BF835" s="293" t="s">
        <v>84</v>
      </c>
      <c r="BG835" s="293" t="s">
        <v>84</v>
      </c>
      <c r="BH835" s="293"/>
      <c r="BI835" s="293"/>
      <c r="BJ835" s="293"/>
      <c r="BK835" s="293"/>
    </row>
    <row r="836" spans="1:63" ht="13.5" hidden="1" thickBot="1">
      <c r="A836" s="130"/>
      <c r="B836" s="181"/>
      <c r="C836" s="256"/>
      <c r="D836" s="761"/>
      <c r="E836" s="571"/>
      <c r="F836" s="571"/>
      <c r="G836" s="571"/>
      <c r="H836" s="571"/>
      <c r="I836" s="571"/>
      <c r="J836" s="571"/>
      <c r="K836" s="571"/>
      <c r="L836" s="571"/>
      <c r="M836" s="571"/>
      <c r="N836" s="571"/>
      <c r="O836" s="571"/>
      <c r="P836" s="571"/>
      <c r="Q836" s="571"/>
      <c r="R836" s="571"/>
      <c r="S836" s="571"/>
      <c r="T836" s="571"/>
      <c r="U836" s="571"/>
      <c r="V836" s="571"/>
      <c r="W836" s="571"/>
      <c r="X836" s="571"/>
      <c r="Y836" s="571"/>
      <c r="Z836" s="571"/>
      <c r="AA836" s="571"/>
      <c r="AB836" s="571"/>
      <c r="AC836" s="571"/>
      <c r="AD836" s="572"/>
      <c r="AE836" s="572"/>
      <c r="AF836" s="572"/>
      <c r="AG836" s="572"/>
      <c r="AH836" s="572"/>
      <c r="AI836" s="572"/>
      <c r="AJ836" s="572"/>
      <c r="AK836" s="572"/>
      <c r="AL836" s="572"/>
      <c r="AM836" s="572"/>
      <c r="AN836" s="581"/>
      <c r="AO836" s="181"/>
      <c r="AP836" s="87" t="s">
        <v>859</v>
      </c>
      <c r="AT836" s="559" t="str">
        <f t="shared" ca="1" si="148"/>
        <v>AH</v>
      </c>
      <c r="AU836" s="559">
        <f t="shared" si="149"/>
        <v>807</v>
      </c>
      <c r="AV836" s="285" t="str">
        <f t="shared" ca="1" si="146"/>
        <v>AH807</v>
      </c>
      <c r="AW836" s="285">
        <f t="shared" si="144"/>
        <v>8</v>
      </c>
      <c r="AX836" s="285" t="str">
        <f t="shared" ca="1" si="151"/>
        <v>8. Ownership - Operating Costs</v>
      </c>
      <c r="AY836" s="293" t="s">
        <v>1626</v>
      </c>
      <c r="AZ836" s="285" t="s">
        <v>1675</v>
      </c>
      <c r="BA836" s="285">
        <f>$AH$8</f>
        <v>2053</v>
      </c>
      <c r="BB836" s="285" t="str">
        <f t="shared" ca="1" si="147"/>
        <v>8_AH807_Water_Wastewater_treatment_2053</v>
      </c>
      <c r="BC836" s="285" t="s">
        <v>574</v>
      </c>
      <c r="BD836" s="285"/>
      <c r="BE836" s="293" t="str">
        <f t="shared" si="150"/>
        <v>&gt;=0</v>
      </c>
      <c r="BF836" s="293" t="s">
        <v>84</v>
      </c>
      <c r="BG836" s="293" t="s">
        <v>84</v>
      </c>
      <c r="BH836" s="293"/>
      <c r="BI836" s="293"/>
      <c r="BJ836" s="293"/>
      <c r="BK836" s="293"/>
    </row>
    <row r="837" spans="1:63" ht="13.5" hidden="1" thickBot="1">
      <c r="A837" s="130"/>
      <c r="B837" s="181"/>
      <c r="C837" s="256"/>
      <c r="D837" s="761"/>
      <c r="E837" s="571"/>
      <c r="F837" s="571"/>
      <c r="G837" s="571"/>
      <c r="H837" s="571"/>
      <c r="I837" s="571"/>
      <c r="J837" s="571"/>
      <c r="K837" s="571"/>
      <c r="L837" s="571"/>
      <c r="M837" s="571"/>
      <c r="N837" s="571"/>
      <c r="O837" s="571"/>
      <c r="P837" s="571"/>
      <c r="Q837" s="571"/>
      <c r="R837" s="571"/>
      <c r="S837" s="571"/>
      <c r="T837" s="571"/>
      <c r="U837" s="571"/>
      <c r="V837" s="571"/>
      <c r="W837" s="571"/>
      <c r="X837" s="571"/>
      <c r="Y837" s="571"/>
      <c r="Z837" s="571"/>
      <c r="AA837" s="571"/>
      <c r="AB837" s="571"/>
      <c r="AC837" s="571"/>
      <c r="AD837" s="572"/>
      <c r="AE837" s="572"/>
      <c r="AF837" s="572"/>
      <c r="AG837" s="572"/>
      <c r="AH837" s="572"/>
      <c r="AI837" s="572"/>
      <c r="AJ837" s="572"/>
      <c r="AK837" s="572"/>
      <c r="AL837" s="572"/>
      <c r="AM837" s="572"/>
      <c r="AN837" s="581"/>
      <c r="AO837" s="181"/>
      <c r="AP837" s="87" t="s">
        <v>859</v>
      </c>
      <c r="AT837" s="559" t="str">
        <f t="shared" ca="1" si="148"/>
        <v>AI</v>
      </c>
      <c r="AU837" s="559">
        <f t="shared" si="149"/>
        <v>807</v>
      </c>
      <c r="AV837" s="285" t="str">
        <f t="shared" ca="1" si="146"/>
        <v>AI807</v>
      </c>
      <c r="AW837" s="285">
        <f t="shared" si="144"/>
        <v>8</v>
      </c>
      <c r="AX837" s="285" t="str">
        <f t="shared" ca="1" si="151"/>
        <v>8. Ownership - Operating Costs</v>
      </c>
      <c r="AY837" s="293" t="s">
        <v>1626</v>
      </c>
      <c r="AZ837" s="285" t="s">
        <v>1675</v>
      </c>
      <c r="BA837" s="285">
        <f>$AI$8</f>
        <v>2054</v>
      </c>
      <c r="BB837" s="285" t="str">
        <f t="shared" ca="1" si="147"/>
        <v>8_AI807_Water_Wastewater_treatment_2054</v>
      </c>
      <c r="BC837" s="285" t="s">
        <v>574</v>
      </c>
      <c r="BD837" s="285"/>
      <c r="BE837" s="293" t="str">
        <f t="shared" si="150"/>
        <v>&gt;=0</v>
      </c>
      <c r="BF837" s="293" t="s">
        <v>84</v>
      </c>
      <c r="BG837" s="293" t="s">
        <v>84</v>
      </c>
      <c r="BH837" s="293"/>
      <c r="BI837" s="293"/>
      <c r="BJ837" s="293"/>
      <c r="BK837" s="293"/>
    </row>
    <row r="838" spans="1:63" ht="13.5" hidden="1" thickBot="1">
      <c r="A838" s="130"/>
      <c r="B838" s="181"/>
      <c r="C838" s="256"/>
      <c r="D838" s="761"/>
      <c r="E838" s="571"/>
      <c r="F838" s="571"/>
      <c r="G838" s="571"/>
      <c r="H838" s="571"/>
      <c r="I838" s="571"/>
      <c r="J838" s="571"/>
      <c r="K838" s="571"/>
      <c r="L838" s="571"/>
      <c r="M838" s="571"/>
      <c r="N838" s="571"/>
      <c r="O838" s="571"/>
      <c r="P838" s="571"/>
      <c r="Q838" s="571"/>
      <c r="R838" s="571"/>
      <c r="S838" s="571"/>
      <c r="T838" s="571"/>
      <c r="U838" s="571"/>
      <c r="V838" s="571"/>
      <c r="W838" s="571"/>
      <c r="X838" s="571"/>
      <c r="Y838" s="571"/>
      <c r="Z838" s="571"/>
      <c r="AA838" s="571"/>
      <c r="AB838" s="571"/>
      <c r="AC838" s="571"/>
      <c r="AD838" s="572"/>
      <c r="AE838" s="572"/>
      <c r="AF838" s="572"/>
      <c r="AG838" s="572"/>
      <c r="AH838" s="572"/>
      <c r="AI838" s="572"/>
      <c r="AJ838" s="572"/>
      <c r="AK838" s="572"/>
      <c r="AL838" s="572"/>
      <c r="AM838" s="572"/>
      <c r="AN838" s="581"/>
      <c r="AO838" s="181"/>
      <c r="AP838" s="87" t="s">
        <v>859</v>
      </c>
      <c r="AT838" s="559" t="str">
        <f t="shared" ca="1" si="148"/>
        <v>AJ</v>
      </c>
      <c r="AU838" s="559">
        <f t="shared" si="149"/>
        <v>807</v>
      </c>
      <c r="AV838" s="285" t="str">
        <f t="shared" ca="1" si="146"/>
        <v>AJ807</v>
      </c>
      <c r="AW838" s="285">
        <f t="shared" si="144"/>
        <v>8</v>
      </c>
      <c r="AX838" s="285" t="str">
        <f t="shared" ca="1" si="151"/>
        <v>8. Ownership - Operating Costs</v>
      </c>
      <c r="AY838" s="293" t="s">
        <v>1626</v>
      </c>
      <c r="AZ838" s="285" t="s">
        <v>1675</v>
      </c>
      <c r="BA838" s="285">
        <f>$AJ$8</f>
        <v>2055</v>
      </c>
      <c r="BB838" s="285" t="str">
        <f t="shared" ca="1" si="147"/>
        <v>8_AJ807_Water_Wastewater_treatment_2055</v>
      </c>
      <c r="BC838" s="285" t="s">
        <v>574</v>
      </c>
      <c r="BD838" s="285"/>
      <c r="BE838" s="293" t="str">
        <f t="shared" si="150"/>
        <v>&gt;=0</v>
      </c>
      <c r="BF838" s="293" t="s">
        <v>84</v>
      </c>
      <c r="BG838" s="293" t="s">
        <v>84</v>
      </c>
      <c r="BH838" s="293"/>
      <c r="BI838" s="293"/>
      <c r="BJ838" s="293"/>
      <c r="BK838" s="293"/>
    </row>
    <row r="839" spans="1:63" ht="13.5" hidden="1" thickBot="1">
      <c r="A839" s="130"/>
      <c r="B839" s="181"/>
      <c r="C839" s="256"/>
      <c r="D839" s="761"/>
      <c r="E839" s="571"/>
      <c r="F839" s="571"/>
      <c r="G839" s="571"/>
      <c r="H839" s="571"/>
      <c r="I839" s="571"/>
      <c r="J839" s="571"/>
      <c r="K839" s="571"/>
      <c r="L839" s="571"/>
      <c r="M839" s="571"/>
      <c r="N839" s="571"/>
      <c r="O839" s="571"/>
      <c r="P839" s="571"/>
      <c r="Q839" s="571"/>
      <c r="R839" s="571"/>
      <c r="S839" s="571"/>
      <c r="T839" s="571"/>
      <c r="U839" s="571"/>
      <c r="V839" s="571"/>
      <c r="W839" s="571"/>
      <c r="X839" s="571"/>
      <c r="Y839" s="571"/>
      <c r="Z839" s="571"/>
      <c r="AA839" s="571"/>
      <c r="AB839" s="571"/>
      <c r="AC839" s="571"/>
      <c r="AD839" s="572"/>
      <c r="AE839" s="572"/>
      <c r="AF839" s="572"/>
      <c r="AG839" s="572"/>
      <c r="AH839" s="572"/>
      <c r="AI839" s="572"/>
      <c r="AJ839" s="572"/>
      <c r="AK839" s="572"/>
      <c r="AL839" s="572"/>
      <c r="AM839" s="572"/>
      <c r="AN839" s="581"/>
      <c r="AO839" s="181"/>
      <c r="AP839" s="87" t="s">
        <v>859</v>
      </c>
      <c r="AT839" s="559" t="str">
        <f t="shared" ca="1" si="148"/>
        <v>AK</v>
      </c>
      <c r="AU839" s="559">
        <f t="shared" si="149"/>
        <v>807</v>
      </c>
      <c r="AV839" s="285" t="str">
        <f t="shared" ca="1" si="146"/>
        <v>AK807</v>
      </c>
      <c r="AW839" s="285">
        <f t="shared" si="144"/>
        <v>8</v>
      </c>
      <c r="AX839" s="285" t="str">
        <f t="shared" ca="1" si="151"/>
        <v>8. Ownership - Operating Costs</v>
      </c>
      <c r="AY839" s="293" t="s">
        <v>1626</v>
      </c>
      <c r="AZ839" s="285" t="s">
        <v>1675</v>
      </c>
      <c r="BA839" s="285">
        <f>$AK$8</f>
        <v>2056</v>
      </c>
      <c r="BB839" s="285" t="str">
        <f t="shared" ca="1" si="147"/>
        <v>8_AK807_Water_Wastewater_treatment_2056</v>
      </c>
      <c r="BC839" s="285" t="s">
        <v>574</v>
      </c>
      <c r="BD839" s="285"/>
      <c r="BE839" s="293" t="str">
        <f t="shared" si="150"/>
        <v>&gt;=0</v>
      </c>
      <c r="BF839" s="293" t="s">
        <v>84</v>
      </c>
      <c r="BG839" s="293" t="s">
        <v>84</v>
      </c>
      <c r="BH839" s="293"/>
      <c r="BI839" s="293"/>
      <c r="BJ839" s="293"/>
      <c r="BK839" s="293"/>
    </row>
    <row r="840" spans="1:63" ht="13.5" hidden="1" thickBot="1">
      <c r="A840" s="130"/>
      <c r="B840" s="181"/>
      <c r="C840" s="256"/>
      <c r="D840" s="761"/>
      <c r="E840" s="571"/>
      <c r="F840" s="571"/>
      <c r="G840" s="571"/>
      <c r="H840" s="571"/>
      <c r="I840" s="571"/>
      <c r="J840" s="571"/>
      <c r="K840" s="571"/>
      <c r="L840" s="571"/>
      <c r="M840" s="571"/>
      <c r="N840" s="571"/>
      <c r="O840" s="571"/>
      <c r="P840" s="571"/>
      <c r="Q840" s="571"/>
      <c r="R840" s="571"/>
      <c r="S840" s="571"/>
      <c r="T840" s="571"/>
      <c r="U840" s="571"/>
      <c r="V840" s="571"/>
      <c r="W840" s="571"/>
      <c r="X840" s="571"/>
      <c r="Y840" s="571"/>
      <c r="Z840" s="571"/>
      <c r="AA840" s="571"/>
      <c r="AB840" s="571"/>
      <c r="AC840" s="571"/>
      <c r="AD840" s="572"/>
      <c r="AE840" s="572"/>
      <c r="AF840" s="572"/>
      <c r="AG840" s="572"/>
      <c r="AH840" s="572"/>
      <c r="AI840" s="572"/>
      <c r="AJ840" s="572"/>
      <c r="AK840" s="572"/>
      <c r="AL840" s="572"/>
      <c r="AM840" s="572"/>
      <c r="AN840" s="581"/>
      <c r="AO840" s="181"/>
      <c r="AP840" s="87" t="s">
        <v>859</v>
      </c>
      <c r="AT840" s="559" t="str">
        <f t="shared" ca="1" si="148"/>
        <v>AL</v>
      </c>
      <c r="AU840" s="559">
        <f t="shared" si="149"/>
        <v>807</v>
      </c>
      <c r="AV840" s="285" t="str">
        <f t="shared" ca="1" si="146"/>
        <v>AL807</v>
      </c>
      <c r="AW840" s="285">
        <f t="shared" si="144"/>
        <v>8</v>
      </c>
      <c r="AX840" s="285" t="str">
        <f t="shared" ca="1" si="151"/>
        <v>8. Ownership - Operating Costs</v>
      </c>
      <c r="AY840" s="293" t="s">
        <v>1626</v>
      </c>
      <c r="AZ840" s="285" t="s">
        <v>1675</v>
      </c>
      <c r="BA840" s="285">
        <f>$AL$8</f>
        <v>2057</v>
      </c>
      <c r="BB840" s="285" t="str">
        <f t="shared" ca="1" si="147"/>
        <v>8_AL807_Water_Wastewater_treatment_2057</v>
      </c>
      <c r="BC840" s="285" t="s">
        <v>574</v>
      </c>
      <c r="BD840" s="285"/>
      <c r="BE840" s="293" t="str">
        <f t="shared" si="150"/>
        <v>&gt;=0</v>
      </c>
      <c r="BF840" s="293" t="s">
        <v>84</v>
      </c>
      <c r="BG840" s="293" t="s">
        <v>84</v>
      </c>
      <c r="BH840" s="293"/>
      <c r="BI840" s="293"/>
      <c r="BJ840" s="293"/>
      <c r="BK840" s="293"/>
    </row>
    <row r="841" spans="1:63" ht="13.5" hidden="1" thickBot="1">
      <c r="A841" s="130"/>
      <c r="B841" s="181"/>
      <c r="C841" s="256"/>
      <c r="D841" s="761"/>
      <c r="E841" s="571"/>
      <c r="F841" s="571"/>
      <c r="G841" s="571"/>
      <c r="H841" s="571"/>
      <c r="I841" s="571"/>
      <c r="J841" s="571"/>
      <c r="K841" s="571"/>
      <c r="L841" s="571"/>
      <c r="M841" s="571"/>
      <c r="N841" s="571"/>
      <c r="O841" s="571"/>
      <c r="P841" s="571"/>
      <c r="Q841" s="571"/>
      <c r="R841" s="571"/>
      <c r="S841" s="571"/>
      <c r="T841" s="571"/>
      <c r="U841" s="571"/>
      <c r="V841" s="571"/>
      <c r="W841" s="571"/>
      <c r="X841" s="571"/>
      <c r="Y841" s="571"/>
      <c r="Z841" s="571"/>
      <c r="AA841" s="571"/>
      <c r="AB841" s="571"/>
      <c r="AC841" s="571"/>
      <c r="AD841" s="572"/>
      <c r="AE841" s="572"/>
      <c r="AF841" s="572"/>
      <c r="AG841" s="572"/>
      <c r="AH841" s="572"/>
      <c r="AI841" s="572"/>
      <c r="AJ841" s="572"/>
      <c r="AK841" s="572"/>
      <c r="AL841" s="572"/>
      <c r="AM841" s="572"/>
      <c r="AN841" s="581"/>
      <c r="AO841" s="181"/>
      <c r="AP841" s="87" t="s">
        <v>859</v>
      </c>
      <c r="AT841" s="559" t="str">
        <f t="shared" ca="1" si="148"/>
        <v>AM</v>
      </c>
      <c r="AU841" s="559">
        <f t="shared" si="149"/>
        <v>807</v>
      </c>
      <c r="AV841" s="285" t="str">
        <f t="shared" ca="1" si="146"/>
        <v>AM807</v>
      </c>
      <c r="AW841" s="285">
        <f t="shared" si="144"/>
        <v>8</v>
      </c>
      <c r="AX841" s="285" t="str">
        <f t="shared" ca="1" si="151"/>
        <v>8. Ownership - Operating Costs</v>
      </c>
      <c r="AY841" s="293" t="s">
        <v>1626</v>
      </c>
      <c r="AZ841" s="285" t="s">
        <v>1675</v>
      </c>
      <c r="BA841" s="285">
        <f>$AM$8</f>
        <v>2058</v>
      </c>
      <c r="BB841" s="285" t="str">
        <f t="shared" ca="1" si="147"/>
        <v>8_AM807_Water_Wastewater_treatment_2058</v>
      </c>
      <c r="BC841" s="285" t="s">
        <v>574</v>
      </c>
      <c r="BD841" s="285"/>
      <c r="BE841" s="293" t="str">
        <f t="shared" si="150"/>
        <v>&gt;=0</v>
      </c>
      <c r="BF841" s="293" t="s">
        <v>84</v>
      </c>
      <c r="BG841" s="293" t="s">
        <v>84</v>
      </c>
      <c r="BH841" s="293"/>
      <c r="BI841" s="293"/>
      <c r="BJ841" s="293"/>
      <c r="BK841" s="293"/>
    </row>
    <row r="842" spans="1:63" ht="13.5" hidden="1" thickBot="1">
      <c r="A842" s="130"/>
      <c r="B842" s="181"/>
      <c r="C842" s="256"/>
      <c r="D842" s="761"/>
      <c r="E842" s="571"/>
      <c r="F842" s="571"/>
      <c r="G842" s="571"/>
      <c r="H842" s="571"/>
      <c r="I842" s="571"/>
      <c r="J842" s="571"/>
      <c r="K842" s="571"/>
      <c r="L842" s="571"/>
      <c r="M842" s="571"/>
      <c r="N842" s="571"/>
      <c r="O842" s="571"/>
      <c r="P842" s="571"/>
      <c r="Q842" s="571"/>
      <c r="R842" s="571"/>
      <c r="S842" s="571"/>
      <c r="T842" s="571"/>
      <c r="U842" s="571"/>
      <c r="V842" s="571"/>
      <c r="W842" s="571"/>
      <c r="X842" s="571"/>
      <c r="Y842" s="571"/>
      <c r="Z842" s="571"/>
      <c r="AA842" s="571"/>
      <c r="AB842" s="571"/>
      <c r="AC842" s="571"/>
      <c r="AD842" s="572"/>
      <c r="AE842" s="572"/>
      <c r="AF842" s="572"/>
      <c r="AG842" s="572"/>
      <c r="AH842" s="572"/>
      <c r="AI842" s="572"/>
      <c r="AJ842" s="572"/>
      <c r="AK842" s="572"/>
      <c r="AL842" s="572"/>
      <c r="AM842" s="572"/>
      <c r="AN842" s="581"/>
      <c r="AO842" s="181"/>
      <c r="AP842" s="574" t="s">
        <v>859</v>
      </c>
      <c r="AQ842" s="574"/>
      <c r="AR842" s="574"/>
      <c r="AS842" s="574"/>
      <c r="AT842" s="575" t="str">
        <f t="shared" ca="1" si="148"/>
        <v>AN</v>
      </c>
      <c r="AU842" s="575">
        <f t="shared" si="149"/>
        <v>807</v>
      </c>
      <c r="AV842" s="484" t="str">
        <f t="shared" ca="1" si="146"/>
        <v>AN807</v>
      </c>
      <c r="AW842" s="484">
        <f t="shared" si="144"/>
        <v>8</v>
      </c>
      <c r="AX842" s="484" t="str">
        <f t="shared" ca="1" si="151"/>
        <v>8. Ownership - Operating Costs</v>
      </c>
      <c r="AY842" s="492" t="s">
        <v>1626</v>
      </c>
      <c r="AZ842" s="484" t="s">
        <v>1675</v>
      </c>
      <c r="BA842" s="484" t="s">
        <v>1572</v>
      </c>
      <c r="BB842" s="484" t="str">
        <f t="shared" ca="1" si="147"/>
        <v>8_AN807_Water_Wastewater_treatment_Additional_Info</v>
      </c>
      <c r="BC842" s="492" t="s">
        <v>255</v>
      </c>
      <c r="BD842" s="492">
        <v>100</v>
      </c>
      <c r="BE842" s="492"/>
      <c r="BF842" s="492" t="s">
        <v>84</v>
      </c>
      <c r="BG842" s="492" t="s">
        <v>84</v>
      </c>
      <c r="BH842" s="293"/>
      <c r="BI842" s="293"/>
      <c r="BJ842" s="293"/>
      <c r="BK842" s="293"/>
    </row>
    <row r="843" spans="1:63" ht="13.5" thickBot="1">
      <c r="A843" s="130">
        <f>+A807+1</f>
        <v>30</v>
      </c>
      <c r="B843" s="181"/>
      <c r="C843" s="254" t="s">
        <v>1676</v>
      </c>
      <c r="D843" s="761" t="s">
        <v>935</v>
      </c>
      <c r="E843" s="544"/>
      <c r="F843" s="544"/>
      <c r="G843" s="544"/>
      <c r="H843" s="544"/>
      <c r="I843" s="544"/>
      <c r="J843" s="544"/>
      <c r="K843" s="544"/>
      <c r="L843" s="544"/>
      <c r="M843" s="544"/>
      <c r="N843" s="544"/>
      <c r="O843" s="544"/>
      <c r="P843" s="544"/>
      <c r="Q843" s="544"/>
      <c r="R843" s="544"/>
      <c r="S843" s="544"/>
      <c r="T843" s="544"/>
      <c r="U843" s="544"/>
      <c r="V843" s="544"/>
      <c r="W843" s="544"/>
      <c r="X843" s="544"/>
      <c r="Y843" s="544"/>
      <c r="Z843" s="544"/>
      <c r="AA843" s="544"/>
      <c r="AB843" s="544"/>
      <c r="AC843" s="544"/>
      <c r="AD843" s="545"/>
      <c r="AE843" s="545"/>
      <c r="AF843" s="545"/>
      <c r="AG843" s="545"/>
      <c r="AH843" s="545"/>
      <c r="AI843" s="545"/>
      <c r="AJ843" s="545"/>
      <c r="AK843" s="545"/>
      <c r="AL843" s="545"/>
      <c r="AM843" s="545"/>
      <c r="AN843" s="371"/>
      <c r="AO843" s="181"/>
      <c r="AR843" s="87" t="s">
        <v>40</v>
      </c>
      <c r="AS843" s="87" t="str">
        <f ca="1">SUBSTITUTE(CELL("address",E843),"$","")</f>
        <v>E843</v>
      </c>
      <c r="AT843" s="386" t="str">
        <f ca="1">CHAR(CODE(AS843))</f>
        <v>E</v>
      </c>
      <c r="AU843" s="386">
        <f>ROW(AS843)</f>
        <v>843</v>
      </c>
      <c r="AV843" s="285" t="str">
        <f ca="1">CONCATENATE(AT843&amp;AU843)</f>
        <v>E843</v>
      </c>
      <c r="AW843" s="285">
        <f t="shared" ref="AW843:AW878" si="152">$AW$5</f>
        <v>8</v>
      </c>
      <c r="AX843" s="285" t="str">
        <f t="shared" ref="AX843:AX878" ca="1" si="153">MID(CELL("filename",AW843),FIND("]",CELL("filename",AW843))+1,256)</f>
        <v>8. Ownership - Operating Costs</v>
      </c>
      <c r="AY843" s="293" t="s">
        <v>1626</v>
      </c>
      <c r="AZ843" s="285" t="s">
        <v>1597</v>
      </c>
      <c r="BA843" s="285">
        <f>$E$8</f>
        <v>2024</v>
      </c>
      <c r="BB843" s="285" t="str">
        <f ca="1">AW843&amp;"_"&amp;AV843&amp;"_"&amp;AZ843&amp;"_"&amp;BA843</f>
        <v>8_E843_Spare_parts_2024</v>
      </c>
      <c r="BC843" s="285" t="s">
        <v>574</v>
      </c>
      <c r="BD843" s="285"/>
      <c r="BE843" s="293" t="str">
        <f t="shared" si="150"/>
        <v>&gt;=0</v>
      </c>
      <c r="BF843" s="293" t="s">
        <v>84</v>
      </c>
      <c r="BG843" s="293" t="s">
        <v>84</v>
      </c>
      <c r="BH843" s="293"/>
      <c r="BI843" s="293"/>
      <c r="BJ843" s="293"/>
      <c r="BK843" s="293"/>
    </row>
    <row r="844" spans="1:63" ht="13.5" hidden="1" thickBot="1">
      <c r="A844" s="130"/>
      <c r="B844" s="181"/>
      <c r="C844" s="254"/>
      <c r="D844" s="761"/>
      <c r="E844" s="571"/>
      <c r="F844" s="571"/>
      <c r="G844" s="571"/>
      <c r="H844" s="571"/>
      <c r="I844" s="571"/>
      <c r="J844" s="571"/>
      <c r="K844" s="571"/>
      <c r="L844" s="571"/>
      <c r="M844" s="571"/>
      <c r="N844" s="571"/>
      <c r="O844" s="571"/>
      <c r="P844" s="571"/>
      <c r="Q844" s="571"/>
      <c r="R844" s="571"/>
      <c r="S844" s="571"/>
      <c r="T844" s="571"/>
      <c r="U844" s="571"/>
      <c r="V844" s="571"/>
      <c r="W844" s="571"/>
      <c r="X844" s="571"/>
      <c r="Y844" s="571"/>
      <c r="Z844" s="571"/>
      <c r="AA844" s="571"/>
      <c r="AB844" s="571"/>
      <c r="AC844" s="571"/>
      <c r="AD844" s="572"/>
      <c r="AE844" s="572"/>
      <c r="AF844" s="572"/>
      <c r="AG844" s="572"/>
      <c r="AH844" s="572"/>
      <c r="AI844" s="572"/>
      <c r="AJ844" s="572"/>
      <c r="AK844" s="572"/>
      <c r="AL844" s="572"/>
      <c r="AM844" s="572"/>
      <c r="AN844" s="581"/>
      <c r="AO844" s="181"/>
      <c r="AP844" s="87" t="s">
        <v>859</v>
      </c>
      <c r="AT844" s="559" t="str">
        <f ca="1">IF(AT843="Z","AA",IF(LEN(AT843)=1,CHAR(CODE(AT843)+1),IF(RIGHT(AT843,1)="Z",CHAR(CODE(LEFT(AT843,1))+1),LEFT(AT843,1))&amp;CHAR(65+MOD(CODE(RIGHT(AT843,1))+1-65,26))))</f>
        <v>F</v>
      </c>
      <c r="AU844" s="559">
        <f>AU843</f>
        <v>843</v>
      </c>
      <c r="AV844" s="285" t="str">
        <f t="shared" ref="AV844:AV878" ca="1" si="154">CONCATENATE(AT844&amp;AU844)</f>
        <v>F843</v>
      </c>
      <c r="AW844" s="285">
        <f t="shared" si="152"/>
        <v>8</v>
      </c>
      <c r="AX844" s="285" t="str">
        <f t="shared" ca="1" si="153"/>
        <v>8. Ownership - Operating Costs</v>
      </c>
      <c r="AY844" s="293" t="s">
        <v>1626</v>
      </c>
      <c r="AZ844" s="285" t="s">
        <v>1597</v>
      </c>
      <c r="BA844" s="285">
        <f>$F$8</f>
        <v>2025</v>
      </c>
      <c r="BB844" s="285" t="str">
        <f t="shared" ref="BB844:BB878" ca="1" si="155">AW844&amp;"_"&amp;AV844&amp;"_"&amp;AZ844&amp;"_"&amp;BA844</f>
        <v>8_F843_Spare_parts_2025</v>
      </c>
      <c r="BC844" s="285" t="s">
        <v>574</v>
      </c>
      <c r="BD844" s="285"/>
      <c r="BE844" s="293" t="str">
        <f t="shared" si="150"/>
        <v>&gt;=0</v>
      </c>
      <c r="BF844" s="293" t="s">
        <v>84</v>
      </c>
      <c r="BG844" s="293" t="s">
        <v>84</v>
      </c>
      <c r="BH844" s="293"/>
      <c r="BI844" s="293"/>
      <c r="BJ844" s="293"/>
      <c r="BK844" s="293"/>
    </row>
    <row r="845" spans="1:63" ht="13.5" hidden="1" thickBot="1">
      <c r="A845" s="130"/>
      <c r="B845" s="181"/>
      <c r="C845" s="254"/>
      <c r="D845" s="761"/>
      <c r="E845" s="571"/>
      <c r="F845" s="571"/>
      <c r="G845" s="571"/>
      <c r="H845" s="571"/>
      <c r="I845" s="571"/>
      <c r="J845" s="571"/>
      <c r="K845" s="571"/>
      <c r="L845" s="571"/>
      <c r="M845" s="571"/>
      <c r="N845" s="571"/>
      <c r="O845" s="571"/>
      <c r="P845" s="571"/>
      <c r="Q845" s="571"/>
      <c r="R845" s="571"/>
      <c r="S845" s="571"/>
      <c r="T845" s="571"/>
      <c r="U845" s="571"/>
      <c r="V845" s="571"/>
      <c r="W845" s="571"/>
      <c r="X845" s="571"/>
      <c r="Y845" s="571"/>
      <c r="Z845" s="571"/>
      <c r="AA845" s="571"/>
      <c r="AB845" s="571"/>
      <c r="AC845" s="571"/>
      <c r="AD845" s="572"/>
      <c r="AE845" s="572"/>
      <c r="AF845" s="572"/>
      <c r="AG845" s="572"/>
      <c r="AH845" s="572"/>
      <c r="AI845" s="572"/>
      <c r="AJ845" s="572"/>
      <c r="AK845" s="572"/>
      <c r="AL845" s="572"/>
      <c r="AM845" s="572"/>
      <c r="AN845" s="581"/>
      <c r="AO845" s="181"/>
      <c r="AP845" s="87" t="s">
        <v>859</v>
      </c>
      <c r="AT845" s="559" t="str">
        <f t="shared" ref="AT845:AT878" ca="1" si="156">IF(AT844="Z","AA",IF(LEN(AT844)=1,CHAR(CODE(AT844)+1),IF(RIGHT(AT844,1)="Z",CHAR(CODE(LEFT(AT844,1))+1),LEFT(AT844,1))&amp;CHAR(65+MOD(CODE(RIGHT(AT844,1))+1-65,26))))</f>
        <v>G</v>
      </c>
      <c r="AU845" s="559">
        <f t="shared" ref="AU845:AU878" si="157">AU844</f>
        <v>843</v>
      </c>
      <c r="AV845" s="285" t="str">
        <f t="shared" ca="1" si="154"/>
        <v>G843</v>
      </c>
      <c r="AW845" s="285">
        <f t="shared" si="152"/>
        <v>8</v>
      </c>
      <c r="AX845" s="285" t="str">
        <f t="shared" ca="1" si="153"/>
        <v>8. Ownership - Operating Costs</v>
      </c>
      <c r="AY845" s="293" t="s">
        <v>1626</v>
      </c>
      <c r="AZ845" s="285" t="s">
        <v>1597</v>
      </c>
      <c r="BA845" s="285">
        <f>$G$8</f>
        <v>2026</v>
      </c>
      <c r="BB845" s="285" t="str">
        <f t="shared" ca="1" si="155"/>
        <v>8_G843_Spare_parts_2026</v>
      </c>
      <c r="BC845" s="285" t="s">
        <v>574</v>
      </c>
      <c r="BD845" s="285"/>
      <c r="BE845" s="293" t="str">
        <f t="shared" si="150"/>
        <v>&gt;=0</v>
      </c>
      <c r="BF845" s="293" t="s">
        <v>84</v>
      </c>
      <c r="BG845" s="293" t="s">
        <v>84</v>
      </c>
      <c r="BH845" s="293"/>
      <c r="BI845" s="293"/>
      <c r="BJ845" s="293"/>
      <c r="BK845" s="293"/>
    </row>
    <row r="846" spans="1:63" ht="13.5" hidden="1" thickBot="1">
      <c r="A846" s="130"/>
      <c r="B846" s="181"/>
      <c r="C846" s="254"/>
      <c r="D846" s="761"/>
      <c r="E846" s="571"/>
      <c r="F846" s="571"/>
      <c r="G846" s="571"/>
      <c r="H846" s="571"/>
      <c r="I846" s="571"/>
      <c r="J846" s="571"/>
      <c r="K846" s="571"/>
      <c r="L846" s="571"/>
      <c r="M846" s="571"/>
      <c r="N846" s="571"/>
      <c r="O846" s="571"/>
      <c r="P846" s="571"/>
      <c r="Q846" s="571"/>
      <c r="R846" s="571"/>
      <c r="S846" s="571"/>
      <c r="T846" s="571"/>
      <c r="U846" s="571"/>
      <c r="V846" s="571"/>
      <c r="W846" s="571"/>
      <c r="X846" s="571"/>
      <c r="Y846" s="571"/>
      <c r="Z846" s="571"/>
      <c r="AA846" s="571"/>
      <c r="AB846" s="571"/>
      <c r="AC846" s="571"/>
      <c r="AD846" s="572"/>
      <c r="AE846" s="572"/>
      <c r="AF846" s="572"/>
      <c r="AG846" s="572"/>
      <c r="AH846" s="572"/>
      <c r="AI846" s="572"/>
      <c r="AJ846" s="572"/>
      <c r="AK846" s="572"/>
      <c r="AL846" s="572"/>
      <c r="AM846" s="572"/>
      <c r="AN846" s="581"/>
      <c r="AO846" s="181"/>
      <c r="AP846" s="87" t="s">
        <v>859</v>
      </c>
      <c r="AT846" s="559" t="str">
        <f t="shared" ca="1" si="156"/>
        <v>H</v>
      </c>
      <c r="AU846" s="559">
        <f t="shared" si="157"/>
        <v>843</v>
      </c>
      <c r="AV846" s="285" t="str">
        <f t="shared" ca="1" si="154"/>
        <v>H843</v>
      </c>
      <c r="AW846" s="285">
        <f t="shared" si="152"/>
        <v>8</v>
      </c>
      <c r="AX846" s="285" t="str">
        <f t="shared" ca="1" si="153"/>
        <v>8. Ownership - Operating Costs</v>
      </c>
      <c r="AY846" s="293" t="s">
        <v>1626</v>
      </c>
      <c r="AZ846" s="285" t="s">
        <v>1597</v>
      </c>
      <c r="BA846" s="285">
        <f>$H$8</f>
        <v>2027</v>
      </c>
      <c r="BB846" s="285" t="str">
        <f t="shared" ca="1" si="155"/>
        <v>8_H843_Spare_parts_2027</v>
      </c>
      <c r="BC846" s="285" t="s">
        <v>574</v>
      </c>
      <c r="BD846" s="285"/>
      <c r="BE846" s="293" t="str">
        <f t="shared" si="150"/>
        <v>&gt;=0</v>
      </c>
      <c r="BF846" s="293" t="s">
        <v>84</v>
      </c>
      <c r="BG846" s="293" t="s">
        <v>84</v>
      </c>
      <c r="BH846" s="293"/>
      <c r="BI846" s="293"/>
      <c r="BJ846" s="293"/>
      <c r="BK846" s="293"/>
    </row>
    <row r="847" spans="1:63" ht="13.5" hidden="1" thickBot="1">
      <c r="A847" s="130"/>
      <c r="B847" s="181"/>
      <c r="C847" s="254"/>
      <c r="D847" s="761"/>
      <c r="E847" s="571"/>
      <c r="F847" s="571"/>
      <c r="G847" s="571"/>
      <c r="H847" s="571"/>
      <c r="I847" s="571"/>
      <c r="J847" s="571"/>
      <c r="K847" s="571"/>
      <c r="L847" s="571"/>
      <c r="M847" s="571"/>
      <c r="N847" s="571"/>
      <c r="O847" s="571"/>
      <c r="P847" s="571"/>
      <c r="Q847" s="571"/>
      <c r="R847" s="571"/>
      <c r="S847" s="571"/>
      <c r="T847" s="571"/>
      <c r="U847" s="571"/>
      <c r="V847" s="571"/>
      <c r="W847" s="571"/>
      <c r="X847" s="571"/>
      <c r="Y847" s="571"/>
      <c r="Z847" s="571"/>
      <c r="AA847" s="571"/>
      <c r="AB847" s="571"/>
      <c r="AC847" s="571"/>
      <c r="AD847" s="572"/>
      <c r="AE847" s="572"/>
      <c r="AF847" s="572"/>
      <c r="AG847" s="572"/>
      <c r="AH847" s="572"/>
      <c r="AI847" s="572"/>
      <c r="AJ847" s="572"/>
      <c r="AK847" s="572"/>
      <c r="AL847" s="572"/>
      <c r="AM847" s="572"/>
      <c r="AN847" s="581"/>
      <c r="AO847" s="181"/>
      <c r="AP847" s="87" t="s">
        <v>859</v>
      </c>
      <c r="AT847" s="559" t="str">
        <f t="shared" ca="1" si="156"/>
        <v>I</v>
      </c>
      <c r="AU847" s="559">
        <f t="shared" si="157"/>
        <v>843</v>
      </c>
      <c r="AV847" s="285" t="str">
        <f t="shared" ca="1" si="154"/>
        <v>I843</v>
      </c>
      <c r="AW847" s="285">
        <f t="shared" si="152"/>
        <v>8</v>
      </c>
      <c r="AX847" s="285" t="str">
        <f t="shared" ca="1" si="153"/>
        <v>8. Ownership - Operating Costs</v>
      </c>
      <c r="AY847" s="293" t="s">
        <v>1626</v>
      </c>
      <c r="AZ847" s="285" t="s">
        <v>1597</v>
      </c>
      <c r="BA847" s="285">
        <f>$I$8</f>
        <v>2028</v>
      </c>
      <c r="BB847" s="285" t="str">
        <f t="shared" ca="1" si="155"/>
        <v>8_I843_Spare_parts_2028</v>
      </c>
      <c r="BC847" s="285" t="s">
        <v>574</v>
      </c>
      <c r="BD847" s="285"/>
      <c r="BE847" s="293" t="str">
        <f t="shared" si="150"/>
        <v>&gt;=0</v>
      </c>
      <c r="BF847" s="293" t="s">
        <v>84</v>
      </c>
      <c r="BG847" s="293" t="s">
        <v>84</v>
      </c>
      <c r="BH847" s="293"/>
      <c r="BI847" s="293"/>
      <c r="BJ847" s="293"/>
      <c r="BK847" s="293"/>
    </row>
    <row r="848" spans="1:63" ht="13.5" hidden="1" thickBot="1">
      <c r="A848" s="130"/>
      <c r="B848" s="181"/>
      <c r="C848" s="254"/>
      <c r="D848" s="761"/>
      <c r="E848" s="571"/>
      <c r="F848" s="571"/>
      <c r="G848" s="571"/>
      <c r="H848" s="571"/>
      <c r="I848" s="571"/>
      <c r="J848" s="571"/>
      <c r="K848" s="571"/>
      <c r="L848" s="571"/>
      <c r="M848" s="571"/>
      <c r="N848" s="571"/>
      <c r="O848" s="571"/>
      <c r="P848" s="571"/>
      <c r="Q848" s="571"/>
      <c r="R848" s="571"/>
      <c r="S848" s="571"/>
      <c r="T848" s="571"/>
      <c r="U848" s="571"/>
      <c r="V848" s="571"/>
      <c r="W848" s="571"/>
      <c r="X848" s="571"/>
      <c r="Y848" s="571"/>
      <c r="Z848" s="571"/>
      <c r="AA848" s="571"/>
      <c r="AB848" s="571"/>
      <c r="AC848" s="571"/>
      <c r="AD848" s="572"/>
      <c r="AE848" s="572"/>
      <c r="AF848" s="572"/>
      <c r="AG848" s="572"/>
      <c r="AH848" s="572"/>
      <c r="AI848" s="572"/>
      <c r="AJ848" s="572"/>
      <c r="AK848" s="572"/>
      <c r="AL848" s="572"/>
      <c r="AM848" s="572"/>
      <c r="AN848" s="581"/>
      <c r="AO848" s="181"/>
      <c r="AP848" s="87" t="s">
        <v>859</v>
      </c>
      <c r="AT848" s="559" t="str">
        <f t="shared" ca="1" si="156"/>
        <v>J</v>
      </c>
      <c r="AU848" s="559">
        <f t="shared" si="157"/>
        <v>843</v>
      </c>
      <c r="AV848" s="285" t="str">
        <f t="shared" ca="1" si="154"/>
        <v>J843</v>
      </c>
      <c r="AW848" s="285">
        <f t="shared" si="152"/>
        <v>8</v>
      </c>
      <c r="AX848" s="285" t="str">
        <f t="shared" ca="1" si="153"/>
        <v>8. Ownership - Operating Costs</v>
      </c>
      <c r="AY848" s="293" t="s">
        <v>1626</v>
      </c>
      <c r="AZ848" s="285" t="s">
        <v>1597</v>
      </c>
      <c r="BA848" s="285">
        <f>$J$8</f>
        <v>2029</v>
      </c>
      <c r="BB848" s="285" t="str">
        <f t="shared" ca="1" si="155"/>
        <v>8_J843_Spare_parts_2029</v>
      </c>
      <c r="BC848" s="285" t="s">
        <v>574</v>
      </c>
      <c r="BD848" s="285"/>
      <c r="BE848" s="293" t="str">
        <f t="shared" si="150"/>
        <v>&gt;=0</v>
      </c>
      <c r="BF848" s="293" t="s">
        <v>84</v>
      </c>
      <c r="BG848" s="293" t="s">
        <v>84</v>
      </c>
      <c r="BH848" s="293"/>
      <c r="BI848" s="293"/>
      <c r="BJ848" s="293"/>
      <c r="BK848" s="293"/>
    </row>
    <row r="849" spans="1:63" ht="13.5" hidden="1" thickBot="1">
      <c r="A849" s="130"/>
      <c r="B849" s="181"/>
      <c r="C849" s="254"/>
      <c r="D849" s="761"/>
      <c r="E849" s="571"/>
      <c r="F849" s="571"/>
      <c r="G849" s="571"/>
      <c r="H849" s="571"/>
      <c r="I849" s="571"/>
      <c r="J849" s="571"/>
      <c r="K849" s="571"/>
      <c r="L849" s="571"/>
      <c r="M849" s="571"/>
      <c r="N849" s="571"/>
      <c r="O849" s="571"/>
      <c r="P849" s="571"/>
      <c r="Q849" s="571"/>
      <c r="R849" s="571"/>
      <c r="S849" s="571"/>
      <c r="T849" s="571"/>
      <c r="U849" s="571"/>
      <c r="V849" s="571"/>
      <c r="W849" s="571"/>
      <c r="X849" s="571"/>
      <c r="Y849" s="571"/>
      <c r="Z849" s="571"/>
      <c r="AA849" s="571"/>
      <c r="AB849" s="571"/>
      <c r="AC849" s="571"/>
      <c r="AD849" s="572"/>
      <c r="AE849" s="572"/>
      <c r="AF849" s="572"/>
      <c r="AG849" s="572"/>
      <c r="AH849" s="572"/>
      <c r="AI849" s="572"/>
      <c r="AJ849" s="572"/>
      <c r="AK849" s="572"/>
      <c r="AL849" s="572"/>
      <c r="AM849" s="572"/>
      <c r="AN849" s="581"/>
      <c r="AO849" s="181"/>
      <c r="AP849" s="87" t="s">
        <v>859</v>
      </c>
      <c r="AT849" s="559" t="str">
        <f t="shared" ca="1" si="156"/>
        <v>K</v>
      </c>
      <c r="AU849" s="559">
        <f t="shared" si="157"/>
        <v>843</v>
      </c>
      <c r="AV849" s="285" t="str">
        <f t="shared" ca="1" si="154"/>
        <v>K843</v>
      </c>
      <c r="AW849" s="285">
        <f t="shared" si="152"/>
        <v>8</v>
      </c>
      <c r="AX849" s="285" t="str">
        <f t="shared" ca="1" si="153"/>
        <v>8. Ownership - Operating Costs</v>
      </c>
      <c r="AY849" s="293" t="s">
        <v>1626</v>
      </c>
      <c r="AZ849" s="285" t="s">
        <v>1597</v>
      </c>
      <c r="BA849" s="285">
        <f>$K$8</f>
        <v>2030</v>
      </c>
      <c r="BB849" s="285" t="str">
        <f t="shared" ca="1" si="155"/>
        <v>8_K843_Spare_parts_2030</v>
      </c>
      <c r="BC849" s="285" t="s">
        <v>574</v>
      </c>
      <c r="BD849" s="285"/>
      <c r="BE849" s="293" t="str">
        <f t="shared" si="150"/>
        <v>&gt;=0</v>
      </c>
      <c r="BF849" s="293" t="s">
        <v>84</v>
      </c>
      <c r="BG849" s="293" t="s">
        <v>84</v>
      </c>
      <c r="BH849" s="293"/>
      <c r="BI849" s="293"/>
      <c r="BJ849" s="293"/>
      <c r="BK849" s="293"/>
    </row>
    <row r="850" spans="1:63" ht="13.5" hidden="1" thickBot="1">
      <c r="A850" s="130"/>
      <c r="B850" s="181"/>
      <c r="C850" s="254"/>
      <c r="D850" s="761"/>
      <c r="E850" s="571"/>
      <c r="F850" s="571"/>
      <c r="G850" s="571"/>
      <c r="H850" s="571"/>
      <c r="I850" s="571"/>
      <c r="J850" s="571"/>
      <c r="K850" s="571"/>
      <c r="L850" s="571"/>
      <c r="M850" s="571"/>
      <c r="N850" s="571"/>
      <c r="O850" s="571"/>
      <c r="P850" s="571"/>
      <c r="Q850" s="571"/>
      <c r="R850" s="571"/>
      <c r="S850" s="571"/>
      <c r="T850" s="571"/>
      <c r="U850" s="571"/>
      <c r="V850" s="571"/>
      <c r="W850" s="571"/>
      <c r="X850" s="571"/>
      <c r="Y850" s="571"/>
      <c r="Z850" s="571"/>
      <c r="AA850" s="571"/>
      <c r="AB850" s="571"/>
      <c r="AC850" s="571"/>
      <c r="AD850" s="572"/>
      <c r="AE850" s="572"/>
      <c r="AF850" s="572"/>
      <c r="AG850" s="572"/>
      <c r="AH850" s="572"/>
      <c r="AI850" s="572"/>
      <c r="AJ850" s="572"/>
      <c r="AK850" s="572"/>
      <c r="AL850" s="572"/>
      <c r="AM850" s="572"/>
      <c r="AN850" s="581"/>
      <c r="AO850" s="181"/>
      <c r="AP850" s="87" t="s">
        <v>859</v>
      </c>
      <c r="AT850" s="559" t="str">
        <f t="shared" ca="1" si="156"/>
        <v>L</v>
      </c>
      <c r="AU850" s="559">
        <f t="shared" si="157"/>
        <v>843</v>
      </c>
      <c r="AV850" s="285" t="str">
        <f t="shared" ca="1" si="154"/>
        <v>L843</v>
      </c>
      <c r="AW850" s="285">
        <f t="shared" si="152"/>
        <v>8</v>
      </c>
      <c r="AX850" s="285" t="str">
        <f t="shared" ca="1" si="153"/>
        <v>8. Ownership - Operating Costs</v>
      </c>
      <c r="AY850" s="293" t="s">
        <v>1626</v>
      </c>
      <c r="AZ850" s="285" t="s">
        <v>1597</v>
      </c>
      <c r="BA850" s="285">
        <f>$L$8</f>
        <v>2031</v>
      </c>
      <c r="BB850" s="285" t="str">
        <f t="shared" ca="1" si="155"/>
        <v>8_L843_Spare_parts_2031</v>
      </c>
      <c r="BC850" s="285" t="s">
        <v>574</v>
      </c>
      <c r="BD850" s="285"/>
      <c r="BE850" s="293" t="str">
        <f t="shared" si="150"/>
        <v>&gt;=0</v>
      </c>
      <c r="BF850" s="293" t="s">
        <v>84</v>
      </c>
      <c r="BG850" s="293" t="s">
        <v>84</v>
      </c>
      <c r="BH850" s="293"/>
      <c r="BI850" s="293"/>
      <c r="BJ850" s="293"/>
      <c r="BK850" s="293"/>
    </row>
    <row r="851" spans="1:63" ht="13.5" hidden="1" thickBot="1">
      <c r="A851" s="130"/>
      <c r="B851" s="181"/>
      <c r="C851" s="254"/>
      <c r="D851" s="761"/>
      <c r="E851" s="571"/>
      <c r="F851" s="571"/>
      <c r="G851" s="571"/>
      <c r="H851" s="571"/>
      <c r="I851" s="571"/>
      <c r="J851" s="571"/>
      <c r="K851" s="571"/>
      <c r="L851" s="571"/>
      <c r="M851" s="571"/>
      <c r="N851" s="571"/>
      <c r="O851" s="571"/>
      <c r="P851" s="571"/>
      <c r="Q851" s="571"/>
      <c r="R851" s="571"/>
      <c r="S851" s="571"/>
      <c r="T851" s="571"/>
      <c r="U851" s="571"/>
      <c r="V851" s="571"/>
      <c r="W851" s="571"/>
      <c r="X851" s="571"/>
      <c r="Y851" s="571"/>
      <c r="Z851" s="571"/>
      <c r="AA851" s="571"/>
      <c r="AB851" s="571"/>
      <c r="AC851" s="571"/>
      <c r="AD851" s="572"/>
      <c r="AE851" s="572"/>
      <c r="AF851" s="572"/>
      <c r="AG851" s="572"/>
      <c r="AH851" s="572"/>
      <c r="AI851" s="572"/>
      <c r="AJ851" s="572"/>
      <c r="AK851" s="572"/>
      <c r="AL851" s="572"/>
      <c r="AM851" s="572"/>
      <c r="AN851" s="581"/>
      <c r="AO851" s="181"/>
      <c r="AP851" s="87" t="s">
        <v>859</v>
      </c>
      <c r="AT851" s="559" t="str">
        <f t="shared" ca="1" si="156"/>
        <v>M</v>
      </c>
      <c r="AU851" s="559">
        <f t="shared" si="157"/>
        <v>843</v>
      </c>
      <c r="AV851" s="285" t="str">
        <f t="shared" ca="1" si="154"/>
        <v>M843</v>
      </c>
      <c r="AW851" s="285">
        <f t="shared" si="152"/>
        <v>8</v>
      </c>
      <c r="AX851" s="285" t="str">
        <f t="shared" ca="1" si="153"/>
        <v>8. Ownership - Operating Costs</v>
      </c>
      <c r="AY851" s="293" t="s">
        <v>1626</v>
      </c>
      <c r="AZ851" s="285" t="s">
        <v>1597</v>
      </c>
      <c r="BA851" s="285">
        <f>$M$8</f>
        <v>2032</v>
      </c>
      <c r="BB851" s="285" t="str">
        <f t="shared" ca="1" si="155"/>
        <v>8_M843_Spare_parts_2032</v>
      </c>
      <c r="BC851" s="285" t="s">
        <v>574</v>
      </c>
      <c r="BD851" s="285"/>
      <c r="BE851" s="293" t="str">
        <f t="shared" si="150"/>
        <v>&gt;=0</v>
      </c>
      <c r="BF851" s="293" t="s">
        <v>84</v>
      </c>
      <c r="BG851" s="293" t="s">
        <v>84</v>
      </c>
      <c r="BH851" s="293"/>
      <c r="BI851" s="293"/>
      <c r="BJ851" s="293"/>
      <c r="BK851" s="293"/>
    </row>
    <row r="852" spans="1:63" ht="13.5" hidden="1" thickBot="1">
      <c r="A852" s="130"/>
      <c r="B852" s="181"/>
      <c r="C852" s="254"/>
      <c r="D852" s="761"/>
      <c r="E852" s="571"/>
      <c r="F852" s="571"/>
      <c r="G852" s="571"/>
      <c r="H852" s="571"/>
      <c r="I852" s="571"/>
      <c r="J852" s="571"/>
      <c r="K852" s="571"/>
      <c r="L852" s="571"/>
      <c r="M852" s="571"/>
      <c r="N852" s="571"/>
      <c r="O852" s="571"/>
      <c r="P852" s="571"/>
      <c r="Q852" s="571"/>
      <c r="R852" s="571"/>
      <c r="S852" s="571"/>
      <c r="T852" s="571"/>
      <c r="U852" s="571"/>
      <c r="V852" s="571"/>
      <c r="W852" s="571"/>
      <c r="X852" s="571"/>
      <c r="Y852" s="571"/>
      <c r="Z852" s="571"/>
      <c r="AA852" s="571"/>
      <c r="AB852" s="571"/>
      <c r="AC852" s="571"/>
      <c r="AD852" s="572"/>
      <c r="AE852" s="572"/>
      <c r="AF852" s="572"/>
      <c r="AG852" s="572"/>
      <c r="AH852" s="572"/>
      <c r="AI852" s="572"/>
      <c r="AJ852" s="572"/>
      <c r="AK852" s="572"/>
      <c r="AL852" s="572"/>
      <c r="AM852" s="572"/>
      <c r="AN852" s="581"/>
      <c r="AO852" s="181"/>
      <c r="AP852" s="87" t="s">
        <v>859</v>
      </c>
      <c r="AT852" s="559" t="str">
        <f t="shared" ca="1" si="156"/>
        <v>N</v>
      </c>
      <c r="AU852" s="559">
        <f t="shared" si="157"/>
        <v>843</v>
      </c>
      <c r="AV852" s="285" t="str">
        <f t="shared" ca="1" si="154"/>
        <v>N843</v>
      </c>
      <c r="AW852" s="285">
        <f t="shared" si="152"/>
        <v>8</v>
      </c>
      <c r="AX852" s="285" t="str">
        <f t="shared" ca="1" si="153"/>
        <v>8. Ownership - Operating Costs</v>
      </c>
      <c r="AY852" s="293" t="s">
        <v>1626</v>
      </c>
      <c r="AZ852" s="285" t="s">
        <v>1597</v>
      </c>
      <c r="BA852" s="285">
        <f>$N$8</f>
        <v>2033</v>
      </c>
      <c r="BB852" s="285" t="str">
        <f t="shared" ca="1" si="155"/>
        <v>8_N843_Spare_parts_2033</v>
      </c>
      <c r="BC852" s="285" t="s">
        <v>574</v>
      </c>
      <c r="BD852" s="285"/>
      <c r="BE852" s="293" t="str">
        <f t="shared" si="150"/>
        <v>&gt;=0</v>
      </c>
      <c r="BF852" s="293" t="s">
        <v>84</v>
      </c>
      <c r="BG852" s="293" t="s">
        <v>84</v>
      </c>
      <c r="BH852" s="293"/>
      <c r="BI852" s="293"/>
      <c r="BJ852" s="293"/>
      <c r="BK852" s="293"/>
    </row>
    <row r="853" spans="1:63" ht="13.5" hidden="1" thickBot="1">
      <c r="A853" s="130"/>
      <c r="B853" s="181"/>
      <c r="C853" s="254"/>
      <c r="D853" s="761"/>
      <c r="E853" s="571"/>
      <c r="F853" s="571"/>
      <c r="G853" s="571"/>
      <c r="H853" s="571"/>
      <c r="I853" s="571"/>
      <c r="J853" s="571"/>
      <c r="K853" s="571"/>
      <c r="L853" s="571"/>
      <c r="M853" s="571"/>
      <c r="N853" s="571"/>
      <c r="O853" s="571"/>
      <c r="P853" s="571"/>
      <c r="Q853" s="571"/>
      <c r="R853" s="571"/>
      <c r="S853" s="571"/>
      <c r="T853" s="571"/>
      <c r="U853" s="571"/>
      <c r="V853" s="571"/>
      <c r="W853" s="571"/>
      <c r="X853" s="571"/>
      <c r="Y853" s="571"/>
      <c r="Z853" s="571"/>
      <c r="AA853" s="571"/>
      <c r="AB853" s="571"/>
      <c r="AC853" s="571"/>
      <c r="AD853" s="572"/>
      <c r="AE853" s="572"/>
      <c r="AF853" s="572"/>
      <c r="AG853" s="572"/>
      <c r="AH853" s="572"/>
      <c r="AI853" s="572"/>
      <c r="AJ853" s="572"/>
      <c r="AK853" s="572"/>
      <c r="AL853" s="572"/>
      <c r="AM853" s="572"/>
      <c r="AN853" s="581"/>
      <c r="AO853" s="181"/>
      <c r="AP853" s="87" t="s">
        <v>859</v>
      </c>
      <c r="AT853" s="559" t="str">
        <f t="shared" ca="1" si="156"/>
        <v>O</v>
      </c>
      <c r="AU853" s="559">
        <f t="shared" si="157"/>
        <v>843</v>
      </c>
      <c r="AV853" s="285" t="str">
        <f t="shared" ca="1" si="154"/>
        <v>O843</v>
      </c>
      <c r="AW853" s="285">
        <f t="shared" si="152"/>
        <v>8</v>
      </c>
      <c r="AX853" s="285" t="str">
        <f t="shared" ca="1" si="153"/>
        <v>8. Ownership - Operating Costs</v>
      </c>
      <c r="AY853" s="293" t="s">
        <v>1626</v>
      </c>
      <c r="AZ853" s="285" t="s">
        <v>1597</v>
      </c>
      <c r="BA853" s="285">
        <f>$O$8</f>
        <v>2034</v>
      </c>
      <c r="BB853" s="285" t="str">
        <f t="shared" ca="1" si="155"/>
        <v>8_O843_Spare_parts_2034</v>
      </c>
      <c r="BC853" s="285" t="s">
        <v>574</v>
      </c>
      <c r="BD853" s="285"/>
      <c r="BE853" s="293" t="str">
        <f t="shared" si="150"/>
        <v>&gt;=0</v>
      </c>
      <c r="BF853" s="293" t="s">
        <v>84</v>
      </c>
      <c r="BG853" s="293" t="s">
        <v>84</v>
      </c>
      <c r="BH853" s="293"/>
      <c r="BI853" s="293"/>
      <c r="BJ853" s="293"/>
      <c r="BK853" s="293"/>
    </row>
    <row r="854" spans="1:63" ht="13.5" hidden="1" thickBot="1">
      <c r="A854" s="130"/>
      <c r="B854" s="181"/>
      <c r="C854" s="254"/>
      <c r="D854" s="761"/>
      <c r="E854" s="571"/>
      <c r="F854" s="571"/>
      <c r="G854" s="571"/>
      <c r="H854" s="571"/>
      <c r="I854" s="571"/>
      <c r="J854" s="571"/>
      <c r="K854" s="571"/>
      <c r="L854" s="571"/>
      <c r="M854" s="571"/>
      <c r="N854" s="571"/>
      <c r="O854" s="571"/>
      <c r="P854" s="571"/>
      <c r="Q854" s="571"/>
      <c r="R854" s="571"/>
      <c r="S854" s="571"/>
      <c r="T854" s="571"/>
      <c r="U854" s="571"/>
      <c r="V854" s="571"/>
      <c r="W854" s="571"/>
      <c r="X854" s="571"/>
      <c r="Y854" s="571"/>
      <c r="Z854" s="571"/>
      <c r="AA854" s="571"/>
      <c r="AB854" s="571"/>
      <c r="AC854" s="571"/>
      <c r="AD854" s="572"/>
      <c r="AE854" s="572"/>
      <c r="AF854" s="572"/>
      <c r="AG854" s="572"/>
      <c r="AH854" s="572"/>
      <c r="AI854" s="572"/>
      <c r="AJ854" s="572"/>
      <c r="AK854" s="572"/>
      <c r="AL854" s="572"/>
      <c r="AM854" s="572"/>
      <c r="AN854" s="581"/>
      <c r="AO854" s="181"/>
      <c r="AP854" s="87" t="s">
        <v>859</v>
      </c>
      <c r="AT854" s="559" t="str">
        <f t="shared" ca="1" si="156"/>
        <v>P</v>
      </c>
      <c r="AU854" s="559">
        <f t="shared" si="157"/>
        <v>843</v>
      </c>
      <c r="AV854" s="285" t="str">
        <f t="shared" ca="1" si="154"/>
        <v>P843</v>
      </c>
      <c r="AW854" s="285">
        <f t="shared" si="152"/>
        <v>8</v>
      </c>
      <c r="AX854" s="285" t="str">
        <f t="shared" ca="1" si="153"/>
        <v>8. Ownership - Operating Costs</v>
      </c>
      <c r="AY854" s="293" t="s">
        <v>1626</v>
      </c>
      <c r="AZ854" s="285" t="s">
        <v>1597</v>
      </c>
      <c r="BA854" s="285">
        <f>$P$8</f>
        <v>2035</v>
      </c>
      <c r="BB854" s="285" t="str">
        <f t="shared" ca="1" si="155"/>
        <v>8_P843_Spare_parts_2035</v>
      </c>
      <c r="BC854" s="285" t="s">
        <v>574</v>
      </c>
      <c r="BD854" s="285"/>
      <c r="BE854" s="293" t="str">
        <f t="shared" si="150"/>
        <v>&gt;=0</v>
      </c>
      <c r="BF854" s="293" t="s">
        <v>84</v>
      </c>
      <c r="BG854" s="293" t="s">
        <v>84</v>
      </c>
      <c r="BH854" s="293"/>
      <c r="BI854" s="293"/>
      <c r="BJ854" s="293"/>
      <c r="BK854" s="293"/>
    </row>
    <row r="855" spans="1:63" ht="13.5" hidden="1" thickBot="1">
      <c r="A855" s="130"/>
      <c r="B855" s="181"/>
      <c r="C855" s="254"/>
      <c r="D855" s="761"/>
      <c r="E855" s="571"/>
      <c r="F855" s="571"/>
      <c r="G855" s="571"/>
      <c r="H855" s="571"/>
      <c r="I855" s="571"/>
      <c r="J855" s="571"/>
      <c r="K855" s="571"/>
      <c r="L855" s="571"/>
      <c r="M855" s="571"/>
      <c r="N855" s="571"/>
      <c r="O855" s="571"/>
      <c r="P855" s="571"/>
      <c r="Q855" s="571"/>
      <c r="R855" s="571"/>
      <c r="S855" s="571"/>
      <c r="T855" s="571"/>
      <c r="U855" s="571"/>
      <c r="V855" s="571"/>
      <c r="W855" s="571"/>
      <c r="X855" s="571"/>
      <c r="Y855" s="571"/>
      <c r="Z855" s="571"/>
      <c r="AA855" s="571"/>
      <c r="AB855" s="571"/>
      <c r="AC855" s="571"/>
      <c r="AD855" s="572"/>
      <c r="AE855" s="572"/>
      <c r="AF855" s="572"/>
      <c r="AG855" s="572"/>
      <c r="AH855" s="572"/>
      <c r="AI855" s="572"/>
      <c r="AJ855" s="572"/>
      <c r="AK855" s="572"/>
      <c r="AL855" s="572"/>
      <c r="AM855" s="572"/>
      <c r="AN855" s="581"/>
      <c r="AO855" s="181"/>
      <c r="AP855" s="87" t="s">
        <v>859</v>
      </c>
      <c r="AT855" s="559" t="str">
        <f t="shared" ca="1" si="156"/>
        <v>Q</v>
      </c>
      <c r="AU855" s="559">
        <f t="shared" si="157"/>
        <v>843</v>
      </c>
      <c r="AV855" s="285" t="str">
        <f t="shared" ca="1" si="154"/>
        <v>Q843</v>
      </c>
      <c r="AW855" s="285">
        <f t="shared" si="152"/>
        <v>8</v>
      </c>
      <c r="AX855" s="285" t="str">
        <f t="shared" ca="1" si="153"/>
        <v>8. Ownership - Operating Costs</v>
      </c>
      <c r="AY855" s="293" t="s">
        <v>1626</v>
      </c>
      <c r="AZ855" s="285" t="s">
        <v>1597</v>
      </c>
      <c r="BA855" s="285">
        <f>$Q$8</f>
        <v>2036</v>
      </c>
      <c r="BB855" s="285" t="str">
        <f t="shared" ca="1" si="155"/>
        <v>8_Q843_Spare_parts_2036</v>
      </c>
      <c r="BC855" s="285" t="s">
        <v>574</v>
      </c>
      <c r="BD855" s="285"/>
      <c r="BE855" s="293" t="str">
        <f t="shared" si="150"/>
        <v>&gt;=0</v>
      </c>
      <c r="BF855" s="293" t="s">
        <v>84</v>
      </c>
      <c r="BG855" s="293" t="s">
        <v>84</v>
      </c>
      <c r="BH855" s="293"/>
      <c r="BI855" s="293"/>
      <c r="BJ855" s="293"/>
      <c r="BK855" s="293"/>
    </row>
    <row r="856" spans="1:63" ht="13.5" hidden="1" thickBot="1">
      <c r="A856" s="130"/>
      <c r="B856" s="181"/>
      <c r="C856" s="254"/>
      <c r="D856" s="761"/>
      <c r="E856" s="571"/>
      <c r="F856" s="571"/>
      <c r="G856" s="571"/>
      <c r="H856" s="571"/>
      <c r="I856" s="571"/>
      <c r="J856" s="571"/>
      <c r="K856" s="571"/>
      <c r="L856" s="571"/>
      <c r="M856" s="571"/>
      <c r="N856" s="571"/>
      <c r="O856" s="571"/>
      <c r="P856" s="571"/>
      <c r="Q856" s="571"/>
      <c r="R856" s="571"/>
      <c r="S856" s="571"/>
      <c r="T856" s="571"/>
      <c r="U856" s="571"/>
      <c r="V856" s="571"/>
      <c r="W856" s="571"/>
      <c r="X856" s="571"/>
      <c r="Y856" s="571"/>
      <c r="Z856" s="571"/>
      <c r="AA856" s="571"/>
      <c r="AB856" s="571"/>
      <c r="AC856" s="571"/>
      <c r="AD856" s="572"/>
      <c r="AE856" s="572"/>
      <c r="AF856" s="572"/>
      <c r="AG856" s="572"/>
      <c r="AH856" s="572"/>
      <c r="AI856" s="572"/>
      <c r="AJ856" s="572"/>
      <c r="AK856" s="572"/>
      <c r="AL856" s="572"/>
      <c r="AM856" s="572"/>
      <c r="AN856" s="581"/>
      <c r="AO856" s="181"/>
      <c r="AP856" s="87" t="s">
        <v>859</v>
      </c>
      <c r="AT856" s="559" t="str">
        <f t="shared" ca="1" si="156"/>
        <v>R</v>
      </c>
      <c r="AU856" s="559">
        <f t="shared" si="157"/>
        <v>843</v>
      </c>
      <c r="AV856" s="285" t="str">
        <f t="shared" ca="1" si="154"/>
        <v>R843</v>
      </c>
      <c r="AW856" s="285">
        <f t="shared" si="152"/>
        <v>8</v>
      </c>
      <c r="AX856" s="285" t="str">
        <f t="shared" ca="1" si="153"/>
        <v>8. Ownership - Operating Costs</v>
      </c>
      <c r="AY856" s="293" t="s">
        <v>1626</v>
      </c>
      <c r="AZ856" s="285" t="s">
        <v>1597</v>
      </c>
      <c r="BA856" s="285">
        <f>$R$8</f>
        <v>2037</v>
      </c>
      <c r="BB856" s="285" t="str">
        <f t="shared" ca="1" si="155"/>
        <v>8_R843_Spare_parts_2037</v>
      </c>
      <c r="BC856" s="285" t="s">
        <v>574</v>
      </c>
      <c r="BD856" s="285"/>
      <c r="BE856" s="293" t="str">
        <f t="shared" si="150"/>
        <v>&gt;=0</v>
      </c>
      <c r="BF856" s="293" t="s">
        <v>84</v>
      </c>
      <c r="BG856" s="293" t="s">
        <v>84</v>
      </c>
      <c r="BH856" s="293"/>
      <c r="BI856" s="293"/>
      <c r="BJ856" s="293"/>
      <c r="BK856" s="293"/>
    </row>
    <row r="857" spans="1:63" ht="13.5" hidden="1" thickBot="1">
      <c r="A857" s="130"/>
      <c r="B857" s="181"/>
      <c r="C857" s="254"/>
      <c r="D857" s="761"/>
      <c r="E857" s="571"/>
      <c r="F857" s="571"/>
      <c r="G857" s="571"/>
      <c r="H857" s="571"/>
      <c r="I857" s="571"/>
      <c r="J857" s="571"/>
      <c r="K857" s="571"/>
      <c r="L857" s="571"/>
      <c r="M857" s="571"/>
      <c r="N857" s="571"/>
      <c r="O857" s="571"/>
      <c r="P857" s="571"/>
      <c r="Q857" s="571"/>
      <c r="R857" s="571"/>
      <c r="S857" s="571"/>
      <c r="T857" s="571"/>
      <c r="U857" s="571"/>
      <c r="V857" s="571"/>
      <c r="W857" s="571"/>
      <c r="X857" s="571"/>
      <c r="Y857" s="571"/>
      <c r="Z857" s="571"/>
      <c r="AA857" s="571"/>
      <c r="AB857" s="571"/>
      <c r="AC857" s="571"/>
      <c r="AD857" s="572"/>
      <c r="AE857" s="572"/>
      <c r="AF857" s="572"/>
      <c r="AG857" s="572"/>
      <c r="AH857" s="572"/>
      <c r="AI857" s="572"/>
      <c r="AJ857" s="572"/>
      <c r="AK857" s="572"/>
      <c r="AL857" s="572"/>
      <c r="AM857" s="572"/>
      <c r="AN857" s="581"/>
      <c r="AO857" s="181"/>
      <c r="AP857" s="87" t="s">
        <v>859</v>
      </c>
      <c r="AT857" s="559" t="str">
        <f t="shared" ca="1" si="156"/>
        <v>S</v>
      </c>
      <c r="AU857" s="559">
        <f t="shared" si="157"/>
        <v>843</v>
      </c>
      <c r="AV857" s="285" t="str">
        <f t="shared" ca="1" si="154"/>
        <v>S843</v>
      </c>
      <c r="AW857" s="285">
        <f t="shared" si="152"/>
        <v>8</v>
      </c>
      <c r="AX857" s="285" t="str">
        <f t="shared" ca="1" si="153"/>
        <v>8. Ownership - Operating Costs</v>
      </c>
      <c r="AY857" s="293" t="s">
        <v>1626</v>
      </c>
      <c r="AZ857" s="285" t="s">
        <v>1597</v>
      </c>
      <c r="BA857" s="285">
        <f>$S$8</f>
        <v>2038</v>
      </c>
      <c r="BB857" s="285" t="str">
        <f t="shared" ca="1" si="155"/>
        <v>8_S843_Spare_parts_2038</v>
      </c>
      <c r="BC857" s="285" t="s">
        <v>574</v>
      </c>
      <c r="BD857" s="285"/>
      <c r="BE857" s="293" t="str">
        <f t="shared" si="150"/>
        <v>&gt;=0</v>
      </c>
      <c r="BF857" s="293" t="s">
        <v>84</v>
      </c>
      <c r="BG857" s="293" t="s">
        <v>84</v>
      </c>
      <c r="BH857" s="293"/>
      <c r="BI857" s="293"/>
      <c r="BJ857" s="293"/>
      <c r="BK857" s="293"/>
    </row>
    <row r="858" spans="1:63" ht="13.5" hidden="1" thickBot="1">
      <c r="A858" s="130"/>
      <c r="B858" s="181"/>
      <c r="C858" s="254"/>
      <c r="D858" s="761"/>
      <c r="E858" s="571"/>
      <c r="F858" s="571"/>
      <c r="G858" s="571"/>
      <c r="H858" s="571"/>
      <c r="I858" s="571"/>
      <c r="J858" s="571"/>
      <c r="K858" s="571"/>
      <c r="L858" s="571"/>
      <c r="M858" s="571"/>
      <c r="N858" s="571"/>
      <c r="O858" s="571"/>
      <c r="P858" s="571"/>
      <c r="Q858" s="571"/>
      <c r="R858" s="571"/>
      <c r="S858" s="571"/>
      <c r="T858" s="571"/>
      <c r="U858" s="571"/>
      <c r="V858" s="571"/>
      <c r="W858" s="571"/>
      <c r="X858" s="571"/>
      <c r="Y858" s="571"/>
      <c r="Z858" s="571"/>
      <c r="AA858" s="571"/>
      <c r="AB858" s="571"/>
      <c r="AC858" s="571"/>
      <c r="AD858" s="572"/>
      <c r="AE858" s="572"/>
      <c r="AF858" s="572"/>
      <c r="AG858" s="572"/>
      <c r="AH858" s="572"/>
      <c r="AI858" s="572"/>
      <c r="AJ858" s="572"/>
      <c r="AK858" s="572"/>
      <c r="AL858" s="572"/>
      <c r="AM858" s="572"/>
      <c r="AN858" s="581"/>
      <c r="AO858" s="181"/>
      <c r="AP858" s="87" t="s">
        <v>859</v>
      </c>
      <c r="AT858" s="559" t="str">
        <f t="shared" ca="1" si="156"/>
        <v>T</v>
      </c>
      <c r="AU858" s="559">
        <f t="shared" si="157"/>
        <v>843</v>
      </c>
      <c r="AV858" s="285" t="str">
        <f t="shared" ca="1" si="154"/>
        <v>T843</v>
      </c>
      <c r="AW858" s="285">
        <f t="shared" si="152"/>
        <v>8</v>
      </c>
      <c r="AX858" s="285" t="str">
        <f t="shared" ca="1" si="153"/>
        <v>8. Ownership - Operating Costs</v>
      </c>
      <c r="AY858" s="293" t="s">
        <v>1626</v>
      </c>
      <c r="AZ858" s="285" t="s">
        <v>1597</v>
      </c>
      <c r="BA858" s="285">
        <f>$T$8</f>
        <v>2039</v>
      </c>
      <c r="BB858" s="285" t="str">
        <f t="shared" ca="1" si="155"/>
        <v>8_T843_Spare_parts_2039</v>
      </c>
      <c r="BC858" s="285" t="s">
        <v>574</v>
      </c>
      <c r="BD858" s="285"/>
      <c r="BE858" s="293" t="str">
        <f t="shared" si="150"/>
        <v>&gt;=0</v>
      </c>
      <c r="BF858" s="293" t="s">
        <v>84</v>
      </c>
      <c r="BG858" s="293" t="s">
        <v>84</v>
      </c>
      <c r="BH858" s="293"/>
      <c r="BI858" s="293"/>
      <c r="BJ858" s="293"/>
      <c r="BK858" s="293"/>
    </row>
    <row r="859" spans="1:63" ht="13.5" hidden="1" thickBot="1">
      <c r="A859" s="130"/>
      <c r="B859" s="181"/>
      <c r="C859" s="254"/>
      <c r="D859" s="761"/>
      <c r="E859" s="571"/>
      <c r="F859" s="571"/>
      <c r="G859" s="571"/>
      <c r="H859" s="571"/>
      <c r="I859" s="571"/>
      <c r="J859" s="571"/>
      <c r="K859" s="571"/>
      <c r="L859" s="571"/>
      <c r="M859" s="571"/>
      <c r="N859" s="571"/>
      <c r="O859" s="571"/>
      <c r="P859" s="571"/>
      <c r="Q859" s="571"/>
      <c r="R859" s="571"/>
      <c r="S859" s="571"/>
      <c r="T859" s="571"/>
      <c r="U859" s="571"/>
      <c r="V859" s="571"/>
      <c r="W859" s="571"/>
      <c r="X859" s="571"/>
      <c r="Y859" s="571"/>
      <c r="Z859" s="571"/>
      <c r="AA859" s="571"/>
      <c r="AB859" s="571"/>
      <c r="AC859" s="571"/>
      <c r="AD859" s="572"/>
      <c r="AE859" s="572"/>
      <c r="AF859" s="572"/>
      <c r="AG859" s="572"/>
      <c r="AH859" s="572"/>
      <c r="AI859" s="572"/>
      <c r="AJ859" s="572"/>
      <c r="AK859" s="572"/>
      <c r="AL859" s="572"/>
      <c r="AM859" s="572"/>
      <c r="AN859" s="581"/>
      <c r="AO859" s="181"/>
      <c r="AP859" s="87" t="s">
        <v>859</v>
      </c>
      <c r="AT859" s="559" t="str">
        <f t="shared" ca="1" si="156"/>
        <v>U</v>
      </c>
      <c r="AU859" s="559">
        <f t="shared" si="157"/>
        <v>843</v>
      </c>
      <c r="AV859" s="285" t="str">
        <f t="shared" ca="1" si="154"/>
        <v>U843</v>
      </c>
      <c r="AW859" s="285">
        <f t="shared" si="152"/>
        <v>8</v>
      </c>
      <c r="AX859" s="285" t="str">
        <f t="shared" ca="1" si="153"/>
        <v>8. Ownership - Operating Costs</v>
      </c>
      <c r="AY859" s="293" t="s">
        <v>1626</v>
      </c>
      <c r="AZ859" s="285" t="s">
        <v>1597</v>
      </c>
      <c r="BA859" s="285">
        <f>$U$8</f>
        <v>2040</v>
      </c>
      <c r="BB859" s="285" t="str">
        <f t="shared" ca="1" si="155"/>
        <v>8_U843_Spare_parts_2040</v>
      </c>
      <c r="BC859" s="285" t="s">
        <v>574</v>
      </c>
      <c r="BD859" s="285"/>
      <c r="BE859" s="293" t="str">
        <f t="shared" si="150"/>
        <v>&gt;=0</v>
      </c>
      <c r="BF859" s="293" t="s">
        <v>84</v>
      </c>
      <c r="BG859" s="293" t="s">
        <v>84</v>
      </c>
      <c r="BH859" s="293"/>
      <c r="BI859" s="293"/>
      <c r="BJ859" s="293"/>
      <c r="BK859" s="293"/>
    </row>
    <row r="860" spans="1:63" ht="13.5" hidden="1" thickBot="1">
      <c r="A860" s="130"/>
      <c r="B860" s="181"/>
      <c r="C860" s="254"/>
      <c r="D860" s="761"/>
      <c r="E860" s="571"/>
      <c r="F860" s="571"/>
      <c r="G860" s="571"/>
      <c r="H860" s="571"/>
      <c r="I860" s="571"/>
      <c r="J860" s="571"/>
      <c r="K860" s="571"/>
      <c r="L860" s="571"/>
      <c r="M860" s="571"/>
      <c r="N860" s="571"/>
      <c r="O860" s="571"/>
      <c r="P860" s="571"/>
      <c r="Q860" s="571"/>
      <c r="R860" s="571"/>
      <c r="S860" s="571"/>
      <c r="T860" s="571"/>
      <c r="U860" s="571"/>
      <c r="V860" s="571"/>
      <c r="W860" s="571"/>
      <c r="X860" s="571"/>
      <c r="Y860" s="571"/>
      <c r="Z860" s="571"/>
      <c r="AA860" s="571"/>
      <c r="AB860" s="571"/>
      <c r="AC860" s="571"/>
      <c r="AD860" s="572"/>
      <c r="AE860" s="572"/>
      <c r="AF860" s="572"/>
      <c r="AG860" s="572"/>
      <c r="AH860" s="572"/>
      <c r="AI860" s="572"/>
      <c r="AJ860" s="572"/>
      <c r="AK860" s="572"/>
      <c r="AL860" s="572"/>
      <c r="AM860" s="572"/>
      <c r="AN860" s="581"/>
      <c r="AO860" s="181"/>
      <c r="AP860" s="87" t="s">
        <v>859</v>
      </c>
      <c r="AT860" s="559" t="str">
        <f t="shared" ca="1" si="156"/>
        <v>V</v>
      </c>
      <c r="AU860" s="559">
        <f t="shared" si="157"/>
        <v>843</v>
      </c>
      <c r="AV860" s="285" t="str">
        <f t="shared" ca="1" si="154"/>
        <v>V843</v>
      </c>
      <c r="AW860" s="285">
        <f t="shared" si="152"/>
        <v>8</v>
      </c>
      <c r="AX860" s="285" t="str">
        <f t="shared" ca="1" si="153"/>
        <v>8. Ownership - Operating Costs</v>
      </c>
      <c r="AY860" s="293" t="s">
        <v>1626</v>
      </c>
      <c r="AZ860" s="285" t="s">
        <v>1597</v>
      </c>
      <c r="BA860" s="285">
        <f>$V$8</f>
        <v>2041</v>
      </c>
      <c r="BB860" s="285" t="str">
        <f t="shared" ca="1" si="155"/>
        <v>8_V843_Spare_parts_2041</v>
      </c>
      <c r="BC860" s="285" t="s">
        <v>574</v>
      </c>
      <c r="BD860" s="285"/>
      <c r="BE860" s="293" t="str">
        <f t="shared" si="150"/>
        <v>&gt;=0</v>
      </c>
      <c r="BF860" s="293" t="s">
        <v>84</v>
      </c>
      <c r="BG860" s="293" t="s">
        <v>84</v>
      </c>
      <c r="BH860" s="293"/>
      <c r="BI860" s="293"/>
      <c r="BJ860" s="293"/>
      <c r="BK860" s="293"/>
    </row>
    <row r="861" spans="1:63" ht="13.5" hidden="1" thickBot="1">
      <c r="A861" s="130"/>
      <c r="B861" s="181"/>
      <c r="C861" s="254"/>
      <c r="D861" s="761"/>
      <c r="E861" s="571"/>
      <c r="F861" s="571"/>
      <c r="G861" s="571"/>
      <c r="H861" s="571"/>
      <c r="I861" s="571"/>
      <c r="J861" s="571"/>
      <c r="K861" s="571"/>
      <c r="L861" s="571"/>
      <c r="M861" s="571"/>
      <c r="N861" s="571"/>
      <c r="O861" s="571"/>
      <c r="P861" s="571"/>
      <c r="Q861" s="571"/>
      <c r="R861" s="571"/>
      <c r="S861" s="571"/>
      <c r="T861" s="571"/>
      <c r="U861" s="571"/>
      <c r="V861" s="571"/>
      <c r="W861" s="571"/>
      <c r="X861" s="571"/>
      <c r="Y861" s="571"/>
      <c r="Z861" s="571"/>
      <c r="AA861" s="571"/>
      <c r="AB861" s="571"/>
      <c r="AC861" s="571"/>
      <c r="AD861" s="572"/>
      <c r="AE861" s="572"/>
      <c r="AF861" s="572"/>
      <c r="AG861" s="572"/>
      <c r="AH861" s="572"/>
      <c r="AI861" s="572"/>
      <c r="AJ861" s="572"/>
      <c r="AK861" s="572"/>
      <c r="AL861" s="572"/>
      <c r="AM861" s="572"/>
      <c r="AN861" s="581"/>
      <c r="AO861" s="181"/>
      <c r="AP861" s="87" t="s">
        <v>859</v>
      </c>
      <c r="AT861" s="559" t="str">
        <f t="shared" ca="1" si="156"/>
        <v>W</v>
      </c>
      <c r="AU861" s="559">
        <f t="shared" si="157"/>
        <v>843</v>
      </c>
      <c r="AV861" s="285" t="str">
        <f t="shared" ca="1" si="154"/>
        <v>W843</v>
      </c>
      <c r="AW861" s="285">
        <f t="shared" si="152"/>
        <v>8</v>
      </c>
      <c r="AX861" s="285" t="str">
        <f t="shared" ca="1" si="153"/>
        <v>8. Ownership - Operating Costs</v>
      </c>
      <c r="AY861" s="293" t="s">
        <v>1626</v>
      </c>
      <c r="AZ861" s="285" t="s">
        <v>1597</v>
      </c>
      <c r="BA861" s="285">
        <f>$W$8</f>
        <v>2042</v>
      </c>
      <c r="BB861" s="285" t="str">
        <f t="shared" ca="1" si="155"/>
        <v>8_W843_Spare_parts_2042</v>
      </c>
      <c r="BC861" s="285" t="s">
        <v>574</v>
      </c>
      <c r="BD861" s="285"/>
      <c r="BE861" s="293" t="str">
        <f t="shared" si="150"/>
        <v>&gt;=0</v>
      </c>
      <c r="BF861" s="293" t="s">
        <v>84</v>
      </c>
      <c r="BG861" s="293" t="s">
        <v>84</v>
      </c>
      <c r="BH861" s="293"/>
      <c r="BI861" s="293"/>
      <c r="BJ861" s="293"/>
      <c r="BK861" s="293"/>
    </row>
    <row r="862" spans="1:63" ht="13.5" hidden="1" thickBot="1">
      <c r="A862" s="130"/>
      <c r="B862" s="181"/>
      <c r="C862" s="254"/>
      <c r="D862" s="761"/>
      <c r="E862" s="571"/>
      <c r="F862" s="571"/>
      <c r="G862" s="571"/>
      <c r="H862" s="571"/>
      <c r="I862" s="571"/>
      <c r="J862" s="571"/>
      <c r="K862" s="571"/>
      <c r="L862" s="571"/>
      <c r="M862" s="571"/>
      <c r="N862" s="571"/>
      <c r="O862" s="571"/>
      <c r="P862" s="571"/>
      <c r="Q862" s="571"/>
      <c r="R862" s="571"/>
      <c r="S862" s="571"/>
      <c r="T862" s="571"/>
      <c r="U862" s="571"/>
      <c r="V862" s="571"/>
      <c r="W862" s="571"/>
      <c r="X862" s="571"/>
      <c r="Y862" s="571"/>
      <c r="Z862" s="571"/>
      <c r="AA862" s="571"/>
      <c r="AB862" s="571"/>
      <c r="AC862" s="571"/>
      <c r="AD862" s="572"/>
      <c r="AE862" s="572"/>
      <c r="AF862" s="572"/>
      <c r="AG862" s="572"/>
      <c r="AH862" s="572"/>
      <c r="AI862" s="572"/>
      <c r="AJ862" s="572"/>
      <c r="AK862" s="572"/>
      <c r="AL862" s="572"/>
      <c r="AM862" s="572"/>
      <c r="AN862" s="581"/>
      <c r="AO862" s="181"/>
      <c r="AP862" s="87" t="s">
        <v>859</v>
      </c>
      <c r="AT862" s="559" t="str">
        <f t="shared" ca="1" si="156"/>
        <v>X</v>
      </c>
      <c r="AU862" s="559">
        <f t="shared" si="157"/>
        <v>843</v>
      </c>
      <c r="AV862" s="285" t="str">
        <f t="shared" ca="1" si="154"/>
        <v>X843</v>
      </c>
      <c r="AW862" s="285">
        <f t="shared" si="152"/>
        <v>8</v>
      </c>
      <c r="AX862" s="285" t="str">
        <f t="shared" ca="1" si="153"/>
        <v>8. Ownership - Operating Costs</v>
      </c>
      <c r="AY862" s="293" t="s">
        <v>1626</v>
      </c>
      <c r="AZ862" s="285" t="s">
        <v>1597</v>
      </c>
      <c r="BA862" s="285">
        <f>$X$8</f>
        <v>2043</v>
      </c>
      <c r="BB862" s="285" t="str">
        <f t="shared" ca="1" si="155"/>
        <v>8_X843_Spare_parts_2043</v>
      </c>
      <c r="BC862" s="285" t="s">
        <v>574</v>
      </c>
      <c r="BD862" s="285"/>
      <c r="BE862" s="293" t="str">
        <f t="shared" si="150"/>
        <v>&gt;=0</v>
      </c>
      <c r="BF862" s="293" t="s">
        <v>84</v>
      </c>
      <c r="BG862" s="293" t="s">
        <v>84</v>
      </c>
      <c r="BH862" s="293"/>
      <c r="BI862" s="293"/>
      <c r="BJ862" s="293"/>
      <c r="BK862" s="293"/>
    </row>
    <row r="863" spans="1:63" ht="13.5" hidden="1" thickBot="1">
      <c r="A863" s="130"/>
      <c r="B863" s="181"/>
      <c r="C863" s="254"/>
      <c r="D863" s="761"/>
      <c r="E863" s="571"/>
      <c r="F863" s="571"/>
      <c r="G863" s="571"/>
      <c r="H863" s="571"/>
      <c r="I863" s="571"/>
      <c r="J863" s="571"/>
      <c r="K863" s="571"/>
      <c r="L863" s="571"/>
      <c r="M863" s="571"/>
      <c r="N863" s="571"/>
      <c r="O863" s="571"/>
      <c r="P863" s="571"/>
      <c r="Q863" s="571"/>
      <c r="R863" s="571"/>
      <c r="S863" s="571"/>
      <c r="T863" s="571"/>
      <c r="U863" s="571"/>
      <c r="V863" s="571"/>
      <c r="W863" s="571"/>
      <c r="X863" s="571"/>
      <c r="Y863" s="571"/>
      <c r="Z863" s="571"/>
      <c r="AA863" s="571"/>
      <c r="AB863" s="571"/>
      <c r="AC863" s="571"/>
      <c r="AD863" s="572"/>
      <c r="AE863" s="572"/>
      <c r="AF863" s="572"/>
      <c r="AG863" s="572"/>
      <c r="AH863" s="572"/>
      <c r="AI863" s="572"/>
      <c r="AJ863" s="572"/>
      <c r="AK863" s="572"/>
      <c r="AL863" s="572"/>
      <c r="AM863" s="572"/>
      <c r="AN863" s="581"/>
      <c r="AO863" s="181"/>
      <c r="AP863" s="87" t="s">
        <v>859</v>
      </c>
      <c r="AT863" s="559" t="str">
        <f t="shared" ca="1" si="156"/>
        <v>Y</v>
      </c>
      <c r="AU863" s="559">
        <f t="shared" si="157"/>
        <v>843</v>
      </c>
      <c r="AV863" s="285" t="str">
        <f t="shared" ca="1" si="154"/>
        <v>Y843</v>
      </c>
      <c r="AW863" s="285">
        <f t="shared" si="152"/>
        <v>8</v>
      </c>
      <c r="AX863" s="285" t="str">
        <f t="shared" ca="1" si="153"/>
        <v>8. Ownership - Operating Costs</v>
      </c>
      <c r="AY863" s="293" t="s">
        <v>1626</v>
      </c>
      <c r="AZ863" s="285" t="s">
        <v>1597</v>
      </c>
      <c r="BA863" s="285">
        <f>$Y$8</f>
        <v>2044</v>
      </c>
      <c r="BB863" s="285" t="str">
        <f t="shared" ca="1" si="155"/>
        <v>8_Y843_Spare_parts_2044</v>
      </c>
      <c r="BC863" s="285" t="s">
        <v>574</v>
      </c>
      <c r="BD863" s="285"/>
      <c r="BE863" s="293" t="str">
        <f t="shared" si="150"/>
        <v>&gt;=0</v>
      </c>
      <c r="BF863" s="293" t="s">
        <v>84</v>
      </c>
      <c r="BG863" s="293" t="s">
        <v>84</v>
      </c>
      <c r="BH863" s="293"/>
      <c r="BI863" s="293"/>
      <c r="BJ863" s="293"/>
      <c r="BK863" s="293"/>
    </row>
    <row r="864" spans="1:63" ht="13.5" hidden="1" thickBot="1">
      <c r="A864" s="130"/>
      <c r="B864" s="181"/>
      <c r="C864" s="254"/>
      <c r="D864" s="761"/>
      <c r="E864" s="571"/>
      <c r="F864" s="571"/>
      <c r="G864" s="571"/>
      <c r="H864" s="571"/>
      <c r="I864" s="571"/>
      <c r="J864" s="571"/>
      <c r="K864" s="571"/>
      <c r="L864" s="571"/>
      <c r="M864" s="571"/>
      <c r="N864" s="571"/>
      <c r="O864" s="571"/>
      <c r="P864" s="571"/>
      <c r="Q864" s="571"/>
      <c r="R864" s="571"/>
      <c r="S864" s="571"/>
      <c r="T864" s="571"/>
      <c r="U864" s="571"/>
      <c r="V864" s="571"/>
      <c r="W864" s="571"/>
      <c r="X864" s="571"/>
      <c r="Y864" s="571"/>
      <c r="Z864" s="571"/>
      <c r="AA864" s="571"/>
      <c r="AB864" s="571"/>
      <c r="AC864" s="571"/>
      <c r="AD864" s="572"/>
      <c r="AE864" s="572"/>
      <c r="AF864" s="572"/>
      <c r="AG864" s="572"/>
      <c r="AH864" s="572"/>
      <c r="AI864" s="572"/>
      <c r="AJ864" s="572"/>
      <c r="AK864" s="572"/>
      <c r="AL864" s="572"/>
      <c r="AM864" s="572"/>
      <c r="AN864" s="581"/>
      <c r="AO864" s="181"/>
      <c r="AP864" s="87" t="s">
        <v>859</v>
      </c>
      <c r="AT864" s="559" t="str">
        <f t="shared" ca="1" si="156"/>
        <v>Z</v>
      </c>
      <c r="AU864" s="559">
        <f t="shared" si="157"/>
        <v>843</v>
      </c>
      <c r="AV864" s="285" t="str">
        <f t="shared" ca="1" si="154"/>
        <v>Z843</v>
      </c>
      <c r="AW864" s="285">
        <f t="shared" si="152"/>
        <v>8</v>
      </c>
      <c r="AX864" s="285" t="str">
        <f t="shared" ca="1" si="153"/>
        <v>8. Ownership - Operating Costs</v>
      </c>
      <c r="AY864" s="293" t="s">
        <v>1626</v>
      </c>
      <c r="AZ864" s="285" t="s">
        <v>1597</v>
      </c>
      <c r="BA864" s="285">
        <f>$Z$8</f>
        <v>2045</v>
      </c>
      <c r="BB864" s="285" t="str">
        <f t="shared" ca="1" si="155"/>
        <v>8_Z843_Spare_parts_2045</v>
      </c>
      <c r="BC864" s="285" t="s">
        <v>574</v>
      </c>
      <c r="BD864" s="285"/>
      <c r="BE864" s="293" t="str">
        <f t="shared" si="150"/>
        <v>&gt;=0</v>
      </c>
      <c r="BF864" s="293" t="s">
        <v>84</v>
      </c>
      <c r="BG864" s="293" t="s">
        <v>84</v>
      </c>
      <c r="BH864" s="293"/>
      <c r="BI864" s="293"/>
      <c r="BJ864" s="293"/>
      <c r="BK864" s="293"/>
    </row>
    <row r="865" spans="1:63" ht="13.5" hidden="1" thickBot="1">
      <c r="A865" s="130"/>
      <c r="B865" s="181"/>
      <c r="C865" s="254"/>
      <c r="D865" s="761"/>
      <c r="E865" s="571"/>
      <c r="F865" s="571"/>
      <c r="G865" s="571"/>
      <c r="H865" s="571"/>
      <c r="I865" s="571"/>
      <c r="J865" s="571"/>
      <c r="K865" s="571"/>
      <c r="L865" s="571"/>
      <c r="M865" s="571"/>
      <c r="N865" s="571"/>
      <c r="O865" s="571"/>
      <c r="P865" s="571"/>
      <c r="Q865" s="571"/>
      <c r="R865" s="571"/>
      <c r="S865" s="571"/>
      <c r="T865" s="571"/>
      <c r="U865" s="571"/>
      <c r="V865" s="571"/>
      <c r="W865" s="571"/>
      <c r="X865" s="571"/>
      <c r="Y865" s="571"/>
      <c r="Z865" s="571"/>
      <c r="AA865" s="571"/>
      <c r="AB865" s="571"/>
      <c r="AC865" s="571"/>
      <c r="AD865" s="572"/>
      <c r="AE865" s="572"/>
      <c r="AF865" s="572"/>
      <c r="AG865" s="572"/>
      <c r="AH865" s="572"/>
      <c r="AI865" s="572"/>
      <c r="AJ865" s="572"/>
      <c r="AK865" s="572"/>
      <c r="AL865" s="572"/>
      <c r="AM865" s="572"/>
      <c r="AN865" s="581"/>
      <c r="AO865" s="181"/>
      <c r="AP865" s="87" t="s">
        <v>859</v>
      </c>
      <c r="AT865" s="559" t="str">
        <f t="shared" ca="1" si="156"/>
        <v>AA</v>
      </c>
      <c r="AU865" s="559">
        <f t="shared" si="157"/>
        <v>843</v>
      </c>
      <c r="AV865" s="285" t="str">
        <f t="shared" ca="1" si="154"/>
        <v>AA843</v>
      </c>
      <c r="AW865" s="285">
        <f t="shared" si="152"/>
        <v>8</v>
      </c>
      <c r="AX865" s="285" t="str">
        <f t="shared" ca="1" si="153"/>
        <v>8. Ownership - Operating Costs</v>
      </c>
      <c r="AY865" s="293" t="s">
        <v>1626</v>
      </c>
      <c r="AZ865" s="285" t="s">
        <v>1597</v>
      </c>
      <c r="BA865" s="285">
        <f>$AA$8</f>
        <v>2046</v>
      </c>
      <c r="BB865" s="285" t="str">
        <f t="shared" ca="1" si="155"/>
        <v>8_AA843_Spare_parts_2046</v>
      </c>
      <c r="BC865" s="285" t="s">
        <v>574</v>
      </c>
      <c r="BD865" s="285"/>
      <c r="BE865" s="293" t="str">
        <f t="shared" si="150"/>
        <v>&gt;=0</v>
      </c>
      <c r="BF865" s="293" t="s">
        <v>84</v>
      </c>
      <c r="BG865" s="293" t="s">
        <v>84</v>
      </c>
      <c r="BH865" s="293"/>
      <c r="BI865" s="293"/>
      <c r="BJ865" s="293"/>
      <c r="BK865" s="293"/>
    </row>
    <row r="866" spans="1:63" ht="13.5" hidden="1" thickBot="1">
      <c r="A866" s="130"/>
      <c r="B866" s="181"/>
      <c r="C866" s="254"/>
      <c r="D866" s="761"/>
      <c r="E866" s="571"/>
      <c r="F866" s="571"/>
      <c r="G866" s="571"/>
      <c r="H866" s="571"/>
      <c r="I866" s="571"/>
      <c r="J866" s="571"/>
      <c r="K866" s="571"/>
      <c r="L866" s="571"/>
      <c r="M866" s="571"/>
      <c r="N866" s="571"/>
      <c r="O866" s="571"/>
      <c r="P866" s="571"/>
      <c r="Q866" s="571"/>
      <c r="R866" s="571"/>
      <c r="S866" s="571"/>
      <c r="T866" s="571"/>
      <c r="U866" s="571"/>
      <c r="V866" s="571"/>
      <c r="W866" s="571"/>
      <c r="X866" s="571"/>
      <c r="Y866" s="571"/>
      <c r="Z866" s="571"/>
      <c r="AA866" s="571"/>
      <c r="AB866" s="571"/>
      <c r="AC866" s="571"/>
      <c r="AD866" s="572"/>
      <c r="AE866" s="572"/>
      <c r="AF866" s="572"/>
      <c r="AG866" s="572"/>
      <c r="AH866" s="572"/>
      <c r="AI866" s="572"/>
      <c r="AJ866" s="572"/>
      <c r="AK866" s="572"/>
      <c r="AL866" s="572"/>
      <c r="AM866" s="572"/>
      <c r="AN866" s="581"/>
      <c r="AO866" s="181"/>
      <c r="AP866" s="87" t="s">
        <v>859</v>
      </c>
      <c r="AT866" s="559" t="str">
        <f t="shared" ca="1" si="156"/>
        <v>AB</v>
      </c>
      <c r="AU866" s="559">
        <f t="shared" si="157"/>
        <v>843</v>
      </c>
      <c r="AV866" s="285" t="str">
        <f t="shared" ca="1" si="154"/>
        <v>AB843</v>
      </c>
      <c r="AW866" s="285">
        <f t="shared" si="152"/>
        <v>8</v>
      </c>
      <c r="AX866" s="285" t="str">
        <f t="shared" ca="1" si="153"/>
        <v>8. Ownership - Operating Costs</v>
      </c>
      <c r="AY866" s="293" t="s">
        <v>1626</v>
      </c>
      <c r="AZ866" s="285" t="s">
        <v>1597</v>
      </c>
      <c r="BA866" s="285">
        <f>$AB$8</f>
        <v>2047</v>
      </c>
      <c r="BB866" s="285" t="str">
        <f t="shared" ca="1" si="155"/>
        <v>8_AB843_Spare_parts_2047</v>
      </c>
      <c r="BC866" s="285" t="s">
        <v>574</v>
      </c>
      <c r="BD866" s="285"/>
      <c r="BE866" s="293" t="str">
        <f t="shared" si="150"/>
        <v>&gt;=0</v>
      </c>
      <c r="BF866" s="293" t="s">
        <v>84</v>
      </c>
      <c r="BG866" s="293" t="s">
        <v>84</v>
      </c>
      <c r="BH866" s="293"/>
      <c r="BI866" s="293"/>
      <c r="BJ866" s="293"/>
      <c r="BK866" s="293"/>
    </row>
    <row r="867" spans="1:63" ht="13.5" hidden="1" thickBot="1">
      <c r="A867" s="130"/>
      <c r="B867" s="181"/>
      <c r="C867" s="254"/>
      <c r="D867" s="761"/>
      <c r="E867" s="571"/>
      <c r="F867" s="571"/>
      <c r="G867" s="571"/>
      <c r="H867" s="571"/>
      <c r="I867" s="571"/>
      <c r="J867" s="571"/>
      <c r="K867" s="571"/>
      <c r="L867" s="571"/>
      <c r="M867" s="571"/>
      <c r="N867" s="571"/>
      <c r="O867" s="571"/>
      <c r="P867" s="571"/>
      <c r="Q867" s="571"/>
      <c r="R867" s="571"/>
      <c r="S867" s="571"/>
      <c r="T867" s="571"/>
      <c r="U867" s="571"/>
      <c r="V867" s="571"/>
      <c r="W867" s="571"/>
      <c r="X867" s="571"/>
      <c r="Y867" s="571"/>
      <c r="Z867" s="571"/>
      <c r="AA867" s="571"/>
      <c r="AB867" s="571"/>
      <c r="AC867" s="571"/>
      <c r="AD867" s="572"/>
      <c r="AE867" s="572"/>
      <c r="AF867" s="572"/>
      <c r="AG867" s="572"/>
      <c r="AH867" s="572"/>
      <c r="AI867" s="572"/>
      <c r="AJ867" s="572"/>
      <c r="AK867" s="572"/>
      <c r="AL867" s="572"/>
      <c r="AM867" s="572"/>
      <c r="AN867" s="581"/>
      <c r="AO867" s="181"/>
      <c r="AP867" s="87" t="s">
        <v>859</v>
      </c>
      <c r="AT867" s="559" t="str">
        <f t="shared" ca="1" si="156"/>
        <v>AC</v>
      </c>
      <c r="AU867" s="559">
        <f t="shared" si="157"/>
        <v>843</v>
      </c>
      <c r="AV867" s="285" t="str">
        <f t="shared" ca="1" si="154"/>
        <v>AC843</v>
      </c>
      <c r="AW867" s="285">
        <f t="shared" si="152"/>
        <v>8</v>
      </c>
      <c r="AX867" s="285" t="str">
        <f t="shared" ca="1" si="153"/>
        <v>8. Ownership - Operating Costs</v>
      </c>
      <c r="AY867" s="293" t="s">
        <v>1626</v>
      </c>
      <c r="AZ867" s="285" t="s">
        <v>1597</v>
      </c>
      <c r="BA867" s="285">
        <f>$AC$8</f>
        <v>2048</v>
      </c>
      <c r="BB867" s="285" t="str">
        <f t="shared" ca="1" si="155"/>
        <v>8_AC843_Spare_parts_2048</v>
      </c>
      <c r="BC867" s="285" t="s">
        <v>574</v>
      </c>
      <c r="BD867" s="285"/>
      <c r="BE867" s="293" t="str">
        <f t="shared" si="150"/>
        <v>&gt;=0</v>
      </c>
      <c r="BF867" s="293" t="s">
        <v>84</v>
      </c>
      <c r="BG867" s="293" t="s">
        <v>84</v>
      </c>
      <c r="BH867" s="293"/>
      <c r="BI867" s="293"/>
      <c r="BJ867" s="293"/>
      <c r="BK867" s="293"/>
    </row>
    <row r="868" spans="1:63" ht="13.5" hidden="1" thickBot="1">
      <c r="A868" s="130"/>
      <c r="B868" s="181"/>
      <c r="C868" s="254"/>
      <c r="D868" s="761"/>
      <c r="E868" s="571"/>
      <c r="F868" s="571"/>
      <c r="G868" s="571"/>
      <c r="H868" s="571"/>
      <c r="I868" s="571"/>
      <c r="J868" s="571"/>
      <c r="K868" s="571"/>
      <c r="L868" s="571"/>
      <c r="M868" s="571"/>
      <c r="N868" s="571"/>
      <c r="O868" s="571"/>
      <c r="P868" s="571"/>
      <c r="Q868" s="571"/>
      <c r="R868" s="571"/>
      <c r="S868" s="571"/>
      <c r="T868" s="571"/>
      <c r="U868" s="571"/>
      <c r="V868" s="571"/>
      <c r="W868" s="571"/>
      <c r="X868" s="571"/>
      <c r="Y868" s="571"/>
      <c r="Z868" s="571"/>
      <c r="AA868" s="571"/>
      <c r="AB868" s="571"/>
      <c r="AC868" s="571"/>
      <c r="AD868" s="572"/>
      <c r="AE868" s="572"/>
      <c r="AF868" s="572"/>
      <c r="AG868" s="572"/>
      <c r="AH868" s="572"/>
      <c r="AI868" s="572"/>
      <c r="AJ868" s="572"/>
      <c r="AK868" s="572"/>
      <c r="AL868" s="572"/>
      <c r="AM868" s="572"/>
      <c r="AN868" s="581"/>
      <c r="AO868" s="181"/>
      <c r="AP868" s="87" t="s">
        <v>859</v>
      </c>
      <c r="AT868" s="559" t="str">
        <f t="shared" ca="1" si="156"/>
        <v>AD</v>
      </c>
      <c r="AU868" s="559">
        <f t="shared" si="157"/>
        <v>843</v>
      </c>
      <c r="AV868" s="285" t="str">
        <f t="shared" ca="1" si="154"/>
        <v>AD843</v>
      </c>
      <c r="AW868" s="285">
        <f t="shared" si="152"/>
        <v>8</v>
      </c>
      <c r="AX868" s="285" t="str">
        <f t="shared" ca="1" si="153"/>
        <v>8. Ownership - Operating Costs</v>
      </c>
      <c r="AY868" s="293" t="s">
        <v>1626</v>
      </c>
      <c r="AZ868" s="285" t="s">
        <v>1597</v>
      </c>
      <c r="BA868" s="285">
        <f>$AD$8</f>
        <v>2049</v>
      </c>
      <c r="BB868" s="285" t="str">
        <f t="shared" ca="1" si="155"/>
        <v>8_AD843_Spare_parts_2049</v>
      </c>
      <c r="BC868" s="285" t="s">
        <v>574</v>
      </c>
      <c r="BD868" s="285"/>
      <c r="BE868" s="293" t="str">
        <f t="shared" si="150"/>
        <v>&gt;=0</v>
      </c>
      <c r="BF868" s="293" t="s">
        <v>84</v>
      </c>
      <c r="BG868" s="293" t="s">
        <v>84</v>
      </c>
      <c r="BH868" s="293"/>
      <c r="BI868" s="293"/>
      <c r="BJ868" s="293"/>
      <c r="BK868" s="293"/>
    </row>
    <row r="869" spans="1:63" ht="13.5" hidden="1" thickBot="1">
      <c r="A869" s="130"/>
      <c r="B869" s="181"/>
      <c r="C869" s="254"/>
      <c r="D869" s="761"/>
      <c r="E869" s="571"/>
      <c r="F869" s="571"/>
      <c r="G869" s="571"/>
      <c r="H869" s="571"/>
      <c r="I869" s="571"/>
      <c r="J869" s="571"/>
      <c r="K869" s="571"/>
      <c r="L869" s="571"/>
      <c r="M869" s="571"/>
      <c r="N869" s="571"/>
      <c r="O869" s="571"/>
      <c r="P869" s="571"/>
      <c r="Q869" s="571"/>
      <c r="R869" s="571"/>
      <c r="S869" s="571"/>
      <c r="T869" s="571"/>
      <c r="U869" s="571"/>
      <c r="V869" s="571"/>
      <c r="W869" s="571"/>
      <c r="X869" s="571"/>
      <c r="Y869" s="571"/>
      <c r="Z869" s="571"/>
      <c r="AA869" s="571"/>
      <c r="AB869" s="571"/>
      <c r="AC869" s="571"/>
      <c r="AD869" s="572"/>
      <c r="AE869" s="572"/>
      <c r="AF869" s="572"/>
      <c r="AG869" s="572"/>
      <c r="AH869" s="572"/>
      <c r="AI869" s="572"/>
      <c r="AJ869" s="572"/>
      <c r="AK869" s="572"/>
      <c r="AL869" s="572"/>
      <c r="AM869" s="572"/>
      <c r="AN869" s="581"/>
      <c r="AO869" s="181"/>
      <c r="AP869" s="87" t="s">
        <v>859</v>
      </c>
      <c r="AT869" s="559" t="str">
        <f t="shared" ca="1" si="156"/>
        <v>AE</v>
      </c>
      <c r="AU869" s="559">
        <f t="shared" si="157"/>
        <v>843</v>
      </c>
      <c r="AV869" s="285" t="str">
        <f t="shared" ca="1" si="154"/>
        <v>AE843</v>
      </c>
      <c r="AW869" s="285">
        <f t="shared" si="152"/>
        <v>8</v>
      </c>
      <c r="AX869" s="285" t="str">
        <f t="shared" ca="1" si="153"/>
        <v>8. Ownership - Operating Costs</v>
      </c>
      <c r="AY869" s="293" t="s">
        <v>1626</v>
      </c>
      <c r="AZ869" s="285" t="s">
        <v>1597</v>
      </c>
      <c r="BA869" s="285">
        <f>$AE$8</f>
        <v>2050</v>
      </c>
      <c r="BB869" s="285" t="str">
        <f t="shared" ca="1" si="155"/>
        <v>8_AE843_Spare_parts_2050</v>
      </c>
      <c r="BC869" s="285" t="s">
        <v>574</v>
      </c>
      <c r="BD869" s="285"/>
      <c r="BE869" s="293" t="str">
        <f t="shared" si="150"/>
        <v>&gt;=0</v>
      </c>
      <c r="BF869" s="293" t="s">
        <v>84</v>
      </c>
      <c r="BG869" s="293" t="s">
        <v>84</v>
      </c>
      <c r="BH869" s="293"/>
      <c r="BI869" s="293"/>
      <c r="BJ869" s="293"/>
      <c r="BK869" s="293"/>
    </row>
    <row r="870" spans="1:63" ht="13.5" hidden="1" thickBot="1">
      <c r="A870" s="130"/>
      <c r="B870" s="181"/>
      <c r="C870" s="254"/>
      <c r="D870" s="761"/>
      <c r="E870" s="571"/>
      <c r="F870" s="571"/>
      <c r="G870" s="571"/>
      <c r="H870" s="571"/>
      <c r="I870" s="571"/>
      <c r="J870" s="571"/>
      <c r="K870" s="571"/>
      <c r="L870" s="571"/>
      <c r="M870" s="571"/>
      <c r="N870" s="571"/>
      <c r="O870" s="571"/>
      <c r="P870" s="571"/>
      <c r="Q870" s="571"/>
      <c r="R870" s="571"/>
      <c r="S870" s="571"/>
      <c r="T870" s="571"/>
      <c r="U870" s="571"/>
      <c r="V870" s="571"/>
      <c r="W870" s="571"/>
      <c r="X870" s="571"/>
      <c r="Y870" s="571"/>
      <c r="Z870" s="571"/>
      <c r="AA870" s="571"/>
      <c r="AB870" s="571"/>
      <c r="AC870" s="571"/>
      <c r="AD870" s="572"/>
      <c r="AE870" s="572"/>
      <c r="AF870" s="572"/>
      <c r="AG870" s="572"/>
      <c r="AH870" s="572"/>
      <c r="AI870" s="572"/>
      <c r="AJ870" s="572"/>
      <c r="AK870" s="572"/>
      <c r="AL870" s="572"/>
      <c r="AM870" s="572"/>
      <c r="AN870" s="581"/>
      <c r="AO870" s="181"/>
      <c r="AP870" s="87" t="s">
        <v>859</v>
      </c>
      <c r="AT870" s="559" t="str">
        <f t="shared" ca="1" si="156"/>
        <v>AF</v>
      </c>
      <c r="AU870" s="559">
        <f t="shared" si="157"/>
        <v>843</v>
      </c>
      <c r="AV870" s="285" t="str">
        <f t="shared" ca="1" si="154"/>
        <v>AF843</v>
      </c>
      <c r="AW870" s="285">
        <f t="shared" si="152"/>
        <v>8</v>
      </c>
      <c r="AX870" s="285" t="str">
        <f t="shared" ca="1" si="153"/>
        <v>8. Ownership - Operating Costs</v>
      </c>
      <c r="AY870" s="293" t="s">
        <v>1626</v>
      </c>
      <c r="AZ870" s="285" t="s">
        <v>1597</v>
      </c>
      <c r="BA870" s="285">
        <f>$AF$8</f>
        <v>2051</v>
      </c>
      <c r="BB870" s="285" t="str">
        <f t="shared" ca="1" si="155"/>
        <v>8_AF843_Spare_parts_2051</v>
      </c>
      <c r="BC870" s="285" t="s">
        <v>574</v>
      </c>
      <c r="BD870" s="285"/>
      <c r="BE870" s="293" t="str">
        <f t="shared" si="150"/>
        <v>&gt;=0</v>
      </c>
      <c r="BF870" s="293" t="s">
        <v>84</v>
      </c>
      <c r="BG870" s="293" t="s">
        <v>84</v>
      </c>
      <c r="BH870" s="293"/>
      <c r="BI870" s="293"/>
      <c r="BJ870" s="293"/>
      <c r="BK870" s="293"/>
    </row>
    <row r="871" spans="1:63" ht="13.5" hidden="1" thickBot="1">
      <c r="A871" s="130"/>
      <c r="B871" s="181"/>
      <c r="C871" s="254"/>
      <c r="D871" s="761"/>
      <c r="E871" s="571"/>
      <c r="F871" s="571"/>
      <c r="G871" s="571"/>
      <c r="H871" s="571"/>
      <c r="I871" s="571"/>
      <c r="J871" s="571"/>
      <c r="K871" s="571"/>
      <c r="L871" s="571"/>
      <c r="M871" s="571"/>
      <c r="N871" s="571"/>
      <c r="O871" s="571"/>
      <c r="P871" s="571"/>
      <c r="Q871" s="571"/>
      <c r="R871" s="571"/>
      <c r="S871" s="571"/>
      <c r="T871" s="571"/>
      <c r="U871" s="571"/>
      <c r="V871" s="571"/>
      <c r="W871" s="571"/>
      <c r="X871" s="571"/>
      <c r="Y871" s="571"/>
      <c r="Z871" s="571"/>
      <c r="AA871" s="571"/>
      <c r="AB871" s="571"/>
      <c r="AC871" s="571"/>
      <c r="AD871" s="572"/>
      <c r="AE871" s="572"/>
      <c r="AF871" s="572"/>
      <c r="AG871" s="572"/>
      <c r="AH871" s="572"/>
      <c r="AI871" s="572"/>
      <c r="AJ871" s="572"/>
      <c r="AK871" s="572"/>
      <c r="AL871" s="572"/>
      <c r="AM871" s="572"/>
      <c r="AN871" s="581"/>
      <c r="AO871" s="181"/>
      <c r="AP871" s="87" t="s">
        <v>859</v>
      </c>
      <c r="AT871" s="559" t="str">
        <f t="shared" ca="1" si="156"/>
        <v>AG</v>
      </c>
      <c r="AU871" s="559">
        <f t="shared" si="157"/>
        <v>843</v>
      </c>
      <c r="AV871" s="285" t="str">
        <f t="shared" ca="1" si="154"/>
        <v>AG843</v>
      </c>
      <c r="AW871" s="285">
        <f t="shared" si="152"/>
        <v>8</v>
      </c>
      <c r="AX871" s="285" t="str">
        <f t="shared" ca="1" si="153"/>
        <v>8. Ownership - Operating Costs</v>
      </c>
      <c r="AY871" s="293" t="s">
        <v>1626</v>
      </c>
      <c r="AZ871" s="285" t="s">
        <v>1597</v>
      </c>
      <c r="BA871" s="285">
        <f>$AG$8</f>
        <v>2052</v>
      </c>
      <c r="BB871" s="285" t="str">
        <f t="shared" ca="1" si="155"/>
        <v>8_AG843_Spare_parts_2052</v>
      </c>
      <c r="BC871" s="285" t="s">
        <v>574</v>
      </c>
      <c r="BD871" s="285"/>
      <c r="BE871" s="293" t="str">
        <f t="shared" si="150"/>
        <v>&gt;=0</v>
      </c>
      <c r="BF871" s="293" t="s">
        <v>84</v>
      </c>
      <c r="BG871" s="293" t="s">
        <v>84</v>
      </c>
      <c r="BH871" s="293"/>
      <c r="BI871" s="293"/>
      <c r="BJ871" s="293"/>
      <c r="BK871" s="293"/>
    </row>
    <row r="872" spans="1:63" ht="13.5" hidden="1" thickBot="1">
      <c r="A872" s="130"/>
      <c r="B872" s="181"/>
      <c r="C872" s="254"/>
      <c r="D872" s="761"/>
      <c r="E872" s="571"/>
      <c r="F872" s="571"/>
      <c r="G872" s="571"/>
      <c r="H872" s="571"/>
      <c r="I872" s="571"/>
      <c r="J872" s="571"/>
      <c r="K872" s="571"/>
      <c r="L872" s="571"/>
      <c r="M872" s="571"/>
      <c r="N872" s="571"/>
      <c r="O872" s="571"/>
      <c r="P872" s="571"/>
      <c r="Q872" s="571"/>
      <c r="R872" s="571"/>
      <c r="S872" s="571"/>
      <c r="T872" s="571"/>
      <c r="U872" s="571"/>
      <c r="V872" s="571"/>
      <c r="W872" s="571"/>
      <c r="X872" s="571"/>
      <c r="Y872" s="571"/>
      <c r="Z872" s="571"/>
      <c r="AA872" s="571"/>
      <c r="AB872" s="571"/>
      <c r="AC872" s="571"/>
      <c r="AD872" s="572"/>
      <c r="AE872" s="572"/>
      <c r="AF872" s="572"/>
      <c r="AG872" s="572"/>
      <c r="AH872" s="572"/>
      <c r="AI872" s="572"/>
      <c r="AJ872" s="572"/>
      <c r="AK872" s="572"/>
      <c r="AL872" s="572"/>
      <c r="AM872" s="572"/>
      <c r="AN872" s="581"/>
      <c r="AO872" s="181"/>
      <c r="AP872" s="87" t="s">
        <v>859</v>
      </c>
      <c r="AT872" s="559" t="str">
        <f t="shared" ca="1" si="156"/>
        <v>AH</v>
      </c>
      <c r="AU872" s="559">
        <f t="shared" si="157"/>
        <v>843</v>
      </c>
      <c r="AV872" s="285" t="str">
        <f t="shared" ca="1" si="154"/>
        <v>AH843</v>
      </c>
      <c r="AW872" s="285">
        <f t="shared" si="152"/>
        <v>8</v>
      </c>
      <c r="AX872" s="285" t="str">
        <f t="shared" ca="1" si="153"/>
        <v>8. Ownership - Operating Costs</v>
      </c>
      <c r="AY872" s="293" t="s">
        <v>1626</v>
      </c>
      <c r="AZ872" s="285" t="s">
        <v>1597</v>
      </c>
      <c r="BA872" s="285">
        <f>$AH$8</f>
        <v>2053</v>
      </c>
      <c r="BB872" s="285" t="str">
        <f t="shared" ca="1" si="155"/>
        <v>8_AH843_Spare_parts_2053</v>
      </c>
      <c r="BC872" s="285" t="s">
        <v>574</v>
      </c>
      <c r="BD872" s="285"/>
      <c r="BE872" s="293" t="str">
        <f t="shared" si="150"/>
        <v>&gt;=0</v>
      </c>
      <c r="BF872" s="293" t="s">
        <v>84</v>
      </c>
      <c r="BG872" s="293" t="s">
        <v>84</v>
      </c>
      <c r="BH872" s="293"/>
      <c r="BI872" s="293"/>
      <c r="BJ872" s="293"/>
      <c r="BK872" s="293"/>
    </row>
    <row r="873" spans="1:63" ht="13.5" hidden="1" thickBot="1">
      <c r="A873" s="130"/>
      <c r="B873" s="181"/>
      <c r="C873" s="254"/>
      <c r="D873" s="761"/>
      <c r="E873" s="571"/>
      <c r="F873" s="571"/>
      <c r="G873" s="571"/>
      <c r="H873" s="571"/>
      <c r="I873" s="571"/>
      <c r="J873" s="571"/>
      <c r="K873" s="571"/>
      <c r="L873" s="571"/>
      <c r="M873" s="571"/>
      <c r="N873" s="571"/>
      <c r="O873" s="571"/>
      <c r="P873" s="571"/>
      <c r="Q873" s="571"/>
      <c r="R873" s="571"/>
      <c r="S873" s="571"/>
      <c r="T873" s="571"/>
      <c r="U873" s="571"/>
      <c r="V873" s="571"/>
      <c r="W873" s="571"/>
      <c r="X873" s="571"/>
      <c r="Y873" s="571"/>
      <c r="Z873" s="571"/>
      <c r="AA873" s="571"/>
      <c r="AB873" s="571"/>
      <c r="AC873" s="571"/>
      <c r="AD873" s="572"/>
      <c r="AE873" s="572"/>
      <c r="AF873" s="572"/>
      <c r="AG873" s="572"/>
      <c r="AH873" s="572"/>
      <c r="AI873" s="572"/>
      <c r="AJ873" s="572"/>
      <c r="AK873" s="572"/>
      <c r="AL873" s="572"/>
      <c r="AM873" s="572"/>
      <c r="AN873" s="581"/>
      <c r="AO873" s="181"/>
      <c r="AP873" s="87" t="s">
        <v>859</v>
      </c>
      <c r="AT873" s="559" t="str">
        <f t="shared" ca="1" si="156"/>
        <v>AI</v>
      </c>
      <c r="AU873" s="559">
        <f t="shared" si="157"/>
        <v>843</v>
      </c>
      <c r="AV873" s="285" t="str">
        <f t="shared" ca="1" si="154"/>
        <v>AI843</v>
      </c>
      <c r="AW873" s="285">
        <f t="shared" si="152"/>
        <v>8</v>
      </c>
      <c r="AX873" s="285" t="str">
        <f t="shared" ca="1" si="153"/>
        <v>8. Ownership - Operating Costs</v>
      </c>
      <c r="AY873" s="293" t="s">
        <v>1626</v>
      </c>
      <c r="AZ873" s="285" t="s">
        <v>1597</v>
      </c>
      <c r="BA873" s="285">
        <f>$AI$8</f>
        <v>2054</v>
      </c>
      <c r="BB873" s="285" t="str">
        <f t="shared" ca="1" si="155"/>
        <v>8_AI843_Spare_parts_2054</v>
      </c>
      <c r="BC873" s="285" t="s">
        <v>574</v>
      </c>
      <c r="BD873" s="285"/>
      <c r="BE873" s="293" t="str">
        <f t="shared" si="150"/>
        <v>&gt;=0</v>
      </c>
      <c r="BF873" s="293" t="s">
        <v>84</v>
      </c>
      <c r="BG873" s="293" t="s">
        <v>84</v>
      </c>
      <c r="BH873" s="293"/>
      <c r="BI873" s="293"/>
      <c r="BJ873" s="293"/>
      <c r="BK873" s="293"/>
    </row>
    <row r="874" spans="1:63" ht="13.5" hidden="1" thickBot="1">
      <c r="A874" s="130"/>
      <c r="B874" s="181"/>
      <c r="C874" s="254"/>
      <c r="D874" s="761"/>
      <c r="E874" s="571"/>
      <c r="F874" s="571"/>
      <c r="G874" s="571"/>
      <c r="H874" s="571"/>
      <c r="I874" s="571"/>
      <c r="J874" s="571"/>
      <c r="K874" s="571"/>
      <c r="L874" s="571"/>
      <c r="M874" s="571"/>
      <c r="N874" s="571"/>
      <c r="O874" s="571"/>
      <c r="P874" s="571"/>
      <c r="Q874" s="571"/>
      <c r="R874" s="571"/>
      <c r="S874" s="571"/>
      <c r="T874" s="571"/>
      <c r="U874" s="571"/>
      <c r="V874" s="571"/>
      <c r="W874" s="571"/>
      <c r="X874" s="571"/>
      <c r="Y874" s="571"/>
      <c r="Z874" s="571"/>
      <c r="AA874" s="571"/>
      <c r="AB874" s="571"/>
      <c r="AC874" s="571"/>
      <c r="AD874" s="572"/>
      <c r="AE874" s="572"/>
      <c r="AF874" s="572"/>
      <c r="AG874" s="572"/>
      <c r="AH874" s="572"/>
      <c r="AI874" s="572"/>
      <c r="AJ874" s="572"/>
      <c r="AK874" s="572"/>
      <c r="AL874" s="572"/>
      <c r="AM874" s="572"/>
      <c r="AN874" s="581"/>
      <c r="AO874" s="181"/>
      <c r="AP874" s="87" t="s">
        <v>859</v>
      </c>
      <c r="AT874" s="559" t="str">
        <f t="shared" ca="1" si="156"/>
        <v>AJ</v>
      </c>
      <c r="AU874" s="559">
        <f t="shared" si="157"/>
        <v>843</v>
      </c>
      <c r="AV874" s="285" t="str">
        <f t="shared" ca="1" si="154"/>
        <v>AJ843</v>
      </c>
      <c r="AW874" s="285">
        <f t="shared" si="152"/>
        <v>8</v>
      </c>
      <c r="AX874" s="285" t="str">
        <f t="shared" ca="1" si="153"/>
        <v>8. Ownership - Operating Costs</v>
      </c>
      <c r="AY874" s="293" t="s">
        <v>1626</v>
      </c>
      <c r="AZ874" s="285" t="s">
        <v>1597</v>
      </c>
      <c r="BA874" s="285">
        <f>$AJ$8</f>
        <v>2055</v>
      </c>
      <c r="BB874" s="285" t="str">
        <f t="shared" ca="1" si="155"/>
        <v>8_AJ843_Spare_parts_2055</v>
      </c>
      <c r="BC874" s="285" t="s">
        <v>574</v>
      </c>
      <c r="BD874" s="285"/>
      <c r="BE874" s="293" t="str">
        <f t="shared" si="150"/>
        <v>&gt;=0</v>
      </c>
      <c r="BF874" s="293" t="s">
        <v>84</v>
      </c>
      <c r="BG874" s="293" t="s">
        <v>84</v>
      </c>
      <c r="BH874" s="293"/>
      <c r="BI874" s="293"/>
      <c r="BJ874" s="293"/>
      <c r="BK874" s="293"/>
    </row>
    <row r="875" spans="1:63" ht="13.5" hidden="1" thickBot="1">
      <c r="A875" s="130"/>
      <c r="B875" s="181"/>
      <c r="C875" s="254"/>
      <c r="D875" s="761"/>
      <c r="E875" s="571"/>
      <c r="F875" s="571"/>
      <c r="G875" s="571"/>
      <c r="H875" s="571"/>
      <c r="I875" s="571"/>
      <c r="J875" s="571"/>
      <c r="K875" s="571"/>
      <c r="L875" s="571"/>
      <c r="M875" s="571"/>
      <c r="N875" s="571"/>
      <c r="O875" s="571"/>
      <c r="P875" s="571"/>
      <c r="Q875" s="571"/>
      <c r="R875" s="571"/>
      <c r="S875" s="571"/>
      <c r="T875" s="571"/>
      <c r="U875" s="571"/>
      <c r="V875" s="571"/>
      <c r="W875" s="571"/>
      <c r="X875" s="571"/>
      <c r="Y875" s="571"/>
      <c r="Z875" s="571"/>
      <c r="AA875" s="571"/>
      <c r="AB875" s="571"/>
      <c r="AC875" s="571"/>
      <c r="AD875" s="572"/>
      <c r="AE875" s="572"/>
      <c r="AF875" s="572"/>
      <c r="AG875" s="572"/>
      <c r="AH875" s="572"/>
      <c r="AI875" s="572"/>
      <c r="AJ875" s="572"/>
      <c r="AK875" s="572"/>
      <c r="AL875" s="572"/>
      <c r="AM875" s="572"/>
      <c r="AN875" s="581"/>
      <c r="AO875" s="181"/>
      <c r="AP875" s="87" t="s">
        <v>859</v>
      </c>
      <c r="AT875" s="559" t="str">
        <f t="shared" ca="1" si="156"/>
        <v>AK</v>
      </c>
      <c r="AU875" s="559">
        <f t="shared" si="157"/>
        <v>843</v>
      </c>
      <c r="AV875" s="285" t="str">
        <f t="shared" ca="1" si="154"/>
        <v>AK843</v>
      </c>
      <c r="AW875" s="285">
        <f t="shared" si="152"/>
        <v>8</v>
      </c>
      <c r="AX875" s="285" t="str">
        <f t="shared" ca="1" si="153"/>
        <v>8. Ownership - Operating Costs</v>
      </c>
      <c r="AY875" s="293" t="s">
        <v>1626</v>
      </c>
      <c r="AZ875" s="285" t="s">
        <v>1597</v>
      </c>
      <c r="BA875" s="285">
        <f>$AK$8</f>
        <v>2056</v>
      </c>
      <c r="BB875" s="285" t="str">
        <f t="shared" ca="1" si="155"/>
        <v>8_AK843_Spare_parts_2056</v>
      </c>
      <c r="BC875" s="285" t="s">
        <v>574</v>
      </c>
      <c r="BD875" s="285"/>
      <c r="BE875" s="293" t="str">
        <f t="shared" si="150"/>
        <v>&gt;=0</v>
      </c>
      <c r="BF875" s="293" t="s">
        <v>84</v>
      </c>
      <c r="BG875" s="293" t="s">
        <v>84</v>
      </c>
      <c r="BH875" s="293"/>
      <c r="BI875" s="293"/>
      <c r="BJ875" s="293"/>
      <c r="BK875" s="293"/>
    </row>
    <row r="876" spans="1:63" ht="13.5" hidden="1" thickBot="1">
      <c r="A876" s="130"/>
      <c r="B876" s="181"/>
      <c r="C876" s="254"/>
      <c r="D876" s="761"/>
      <c r="E876" s="571"/>
      <c r="F876" s="571"/>
      <c r="G876" s="571"/>
      <c r="H876" s="571"/>
      <c r="I876" s="571"/>
      <c r="J876" s="571"/>
      <c r="K876" s="571"/>
      <c r="L876" s="571"/>
      <c r="M876" s="571"/>
      <c r="N876" s="571"/>
      <c r="O876" s="571"/>
      <c r="P876" s="571"/>
      <c r="Q876" s="571"/>
      <c r="R876" s="571"/>
      <c r="S876" s="571"/>
      <c r="T876" s="571"/>
      <c r="U876" s="571"/>
      <c r="V876" s="571"/>
      <c r="W876" s="571"/>
      <c r="X876" s="571"/>
      <c r="Y876" s="571"/>
      <c r="Z876" s="571"/>
      <c r="AA876" s="571"/>
      <c r="AB876" s="571"/>
      <c r="AC876" s="571"/>
      <c r="AD876" s="572"/>
      <c r="AE876" s="572"/>
      <c r="AF876" s="572"/>
      <c r="AG876" s="572"/>
      <c r="AH876" s="572"/>
      <c r="AI876" s="572"/>
      <c r="AJ876" s="572"/>
      <c r="AK876" s="572"/>
      <c r="AL876" s="572"/>
      <c r="AM876" s="572"/>
      <c r="AN876" s="581"/>
      <c r="AO876" s="181"/>
      <c r="AP876" s="87" t="s">
        <v>859</v>
      </c>
      <c r="AT876" s="559" t="str">
        <f t="shared" ca="1" si="156"/>
        <v>AL</v>
      </c>
      <c r="AU876" s="559">
        <f t="shared" si="157"/>
        <v>843</v>
      </c>
      <c r="AV876" s="285" t="str">
        <f t="shared" ca="1" si="154"/>
        <v>AL843</v>
      </c>
      <c r="AW876" s="285">
        <f t="shared" si="152"/>
        <v>8</v>
      </c>
      <c r="AX876" s="285" t="str">
        <f t="shared" ca="1" si="153"/>
        <v>8. Ownership - Operating Costs</v>
      </c>
      <c r="AY876" s="293" t="s">
        <v>1626</v>
      </c>
      <c r="AZ876" s="285" t="s">
        <v>1597</v>
      </c>
      <c r="BA876" s="285">
        <f>$AL$8</f>
        <v>2057</v>
      </c>
      <c r="BB876" s="285" t="str">
        <f t="shared" ca="1" si="155"/>
        <v>8_AL843_Spare_parts_2057</v>
      </c>
      <c r="BC876" s="285" t="s">
        <v>574</v>
      </c>
      <c r="BD876" s="285"/>
      <c r="BE876" s="293" t="str">
        <f t="shared" si="150"/>
        <v>&gt;=0</v>
      </c>
      <c r="BF876" s="293" t="s">
        <v>84</v>
      </c>
      <c r="BG876" s="293" t="s">
        <v>84</v>
      </c>
      <c r="BH876" s="293"/>
      <c r="BI876" s="293"/>
      <c r="BJ876" s="293"/>
      <c r="BK876" s="293"/>
    </row>
    <row r="877" spans="1:63" ht="13.5" hidden="1" thickBot="1">
      <c r="A877" s="130"/>
      <c r="B877" s="181"/>
      <c r="C877" s="254"/>
      <c r="D877" s="761"/>
      <c r="E877" s="571"/>
      <c r="F877" s="571"/>
      <c r="G877" s="571"/>
      <c r="H877" s="571"/>
      <c r="I877" s="571"/>
      <c r="J877" s="571"/>
      <c r="K877" s="571"/>
      <c r="L877" s="571"/>
      <c r="M877" s="571"/>
      <c r="N877" s="571"/>
      <c r="O877" s="571"/>
      <c r="P877" s="571"/>
      <c r="Q877" s="571"/>
      <c r="R877" s="571"/>
      <c r="S877" s="571"/>
      <c r="T877" s="571"/>
      <c r="U877" s="571"/>
      <c r="V877" s="571"/>
      <c r="W877" s="571"/>
      <c r="X877" s="571"/>
      <c r="Y877" s="571"/>
      <c r="Z877" s="571"/>
      <c r="AA877" s="571"/>
      <c r="AB877" s="571"/>
      <c r="AC877" s="571"/>
      <c r="AD877" s="572"/>
      <c r="AE877" s="572"/>
      <c r="AF877" s="572"/>
      <c r="AG877" s="572"/>
      <c r="AH877" s="572"/>
      <c r="AI877" s="572"/>
      <c r="AJ877" s="572"/>
      <c r="AK877" s="572"/>
      <c r="AL877" s="572"/>
      <c r="AM877" s="572"/>
      <c r="AN877" s="581"/>
      <c r="AO877" s="181"/>
      <c r="AP877" s="87" t="s">
        <v>859</v>
      </c>
      <c r="AT877" s="559" t="str">
        <f t="shared" ca="1" si="156"/>
        <v>AM</v>
      </c>
      <c r="AU877" s="559">
        <f t="shared" si="157"/>
        <v>843</v>
      </c>
      <c r="AV877" s="285" t="str">
        <f t="shared" ca="1" si="154"/>
        <v>AM843</v>
      </c>
      <c r="AW877" s="285">
        <f t="shared" si="152"/>
        <v>8</v>
      </c>
      <c r="AX877" s="285" t="str">
        <f t="shared" ca="1" si="153"/>
        <v>8. Ownership - Operating Costs</v>
      </c>
      <c r="AY877" s="293" t="s">
        <v>1626</v>
      </c>
      <c r="AZ877" s="285" t="s">
        <v>1597</v>
      </c>
      <c r="BA877" s="285">
        <f>$AM$8</f>
        <v>2058</v>
      </c>
      <c r="BB877" s="285" t="str">
        <f t="shared" ca="1" si="155"/>
        <v>8_AM843_Spare_parts_2058</v>
      </c>
      <c r="BC877" s="285" t="s">
        <v>574</v>
      </c>
      <c r="BD877" s="285"/>
      <c r="BE877" s="293" t="str">
        <f t="shared" si="150"/>
        <v>&gt;=0</v>
      </c>
      <c r="BF877" s="293" t="s">
        <v>84</v>
      </c>
      <c r="BG877" s="293" t="s">
        <v>84</v>
      </c>
      <c r="BH877" s="293"/>
      <c r="BI877" s="293"/>
      <c r="BJ877" s="293"/>
      <c r="BK877" s="293"/>
    </row>
    <row r="878" spans="1:63" ht="13.5" hidden="1" thickBot="1">
      <c r="A878" s="130"/>
      <c r="B878" s="181"/>
      <c r="C878" s="254"/>
      <c r="D878" s="761"/>
      <c r="E878" s="571"/>
      <c r="F878" s="571"/>
      <c r="G878" s="571"/>
      <c r="H878" s="571"/>
      <c r="I878" s="571"/>
      <c r="J878" s="571"/>
      <c r="K878" s="571"/>
      <c r="L878" s="571"/>
      <c r="M878" s="571"/>
      <c r="N878" s="571"/>
      <c r="O878" s="571"/>
      <c r="P878" s="571"/>
      <c r="Q878" s="571"/>
      <c r="R878" s="571"/>
      <c r="S878" s="571"/>
      <c r="T878" s="571"/>
      <c r="U878" s="571"/>
      <c r="V878" s="571"/>
      <c r="W878" s="571"/>
      <c r="X878" s="571"/>
      <c r="Y878" s="571"/>
      <c r="Z878" s="571"/>
      <c r="AA878" s="571"/>
      <c r="AB878" s="571"/>
      <c r="AC878" s="571"/>
      <c r="AD878" s="572"/>
      <c r="AE878" s="572"/>
      <c r="AF878" s="572"/>
      <c r="AG878" s="572"/>
      <c r="AH878" s="572"/>
      <c r="AI878" s="572"/>
      <c r="AJ878" s="572"/>
      <c r="AK878" s="572"/>
      <c r="AL878" s="572"/>
      <c r="AM878" s="572"/>
      <c r="AN878" s="581"/>
      <c r="AO878" s="181"/>
      <c r="AP878" s="574" t="s">
        <v>859</v>
      </c>
      <c r="AQ878" s="574"/>
      <c r="AR878" s="574"/>
      <c r="AS878" s="574"/>
      <c r="AT878" s="575" t="str">
        <f t="shared" ca="1" si="156"/>
        <v>AN</v>
      </c>
      <c r="AU878" s="575">
        <f t="shared" si="157"/>
        <v>843</v>
      </c>
      <c r="AV878" s="484" t="str">
        <f t="shared" ca="1" si="154"/>
        <v>AN843</v>
      </c>
      <c r="AW878" s="484">
        <f t="shared" si="152"/>
        <v>8</v>
      </c>
      <c r="AX878" s="484" t="str">
        <f t="shared" ca="1" si="153"/>
        <v>8. Ownership - Operating Costs</v>
      </c>
      <c r="AY878" s="492" t="s">
        <v>1626</v>
      </c>
      <c r="AZ878" s="484" t="s">
        <v>1597</v>
      </c>
      <c r="BA878" s="484" t="s">
        <v>1572</v>
      </c>
      <c r="BB878" s="484" t="str">
        <f t="shared" ca="1" si="155"/>
        <v>8_AN843_Spare_parts_Additional_Info</v>
      </c>
      <c r="BC878" s="492" t="s">
        <v>255</v>
      </c>
      <c r="BD878" s="492">
        <v>100</v>
      </c>
      <c r="BE878" s="492"/>
      <c r="BF878" s="492" t="s">
        <v>84</v>
      </c>
      <c r="BG878" s="492" t="s">
        <v>84</v>
      </c>
      <c r="BH878" s="293"/>
      <c r="BI878" s="293"/>
      <c r="BJ878" s="293"/>
      <c r="BK878" s="293"/>
    </row>
    <row r="879" spans="1:63" ht="13.5" thickBot="1">
      <c r="A879" s="130">
        <f>+A843+1</f>
        <v>31</v>
      </c>
      <c r="B879" s="181"/>
      <c r="C879" s="254" t="s">
        <v>1677</v>
      </c>
      <c r="D879" s="761" t="s">
        <v>1678</v>
      </c>
      <c r="E879" s="544"/>
      <c r="F879" s="544"/>
      <c r="G879" s="544"/>
      <c r="H879" s="544"/>
      <c r="I879" s="544"/>
      <c r="J879" s="544"/>
      <c r="K879" s="544"/>
      <c r="L879" s="544"/>
      <c r="M879" s="544"/>
      <c r="N879" s="544"/>
      <c r="O879" s="544"/>
      <c r="P879" s="544"/>
      <c r="Q879" s="544"/>
      <c r="R879" s="544"/>
      <c r="S879" s="544"/>
      <c r="T879" s="544"/>
      <c r="U879" s="544"/>
      <c r="V879" s="544"/>
      <c r="W879" s="544"/>
      <c r="X879" s="544"/>
      <c r="Y879" s="544"/>
      <c r="Z879" s="544"/>
      <c r="AA879" s="544"/>
      <c r="AB879" s="544"/>
      <c r="AC879" s="544"/>
      <c r="AD879" s="545"/>
      <c r="AE879" s="545"/>
      <c r="AF879" s="545"/>
      <c r="AG879" s="545"/>
      <c r="AH879" s="545"/>
      <c r="AI879" s="545"/>
      <c r="AJ879" s="545"/>
      <c r="AK879" s="545"/>
      <c r="AL879" s="545"/>
      <c r="AM879" s="545"/>
      <c r="AN879" s="371"/>
      <c r="AO879" s="181"/>
      <c r="AR879" s="87" t="s">
        <v>40</v>
      </c>
      <c r="AS879" s="87" t="str">
        <f ca="1">SUBSTITUTE(CELL("address",E879),"$","")</f>
        <v>E879</v>
      </c>
      <c r="AT879" s="386" t="str">
        <f ca="1">CHAR(CODE(AS879))</f>
        <v>E</v>
      </c>
      <c r="AU879" s="386">
        <f>ROW(AS879)</f>
        <v>879</v>
      </c>
      <c r="AV879" s="285" t="str">
        <f ca="1">CONCATENATE(AT879&amp;AU879)</f>
        <v>E879</v>
      </c>
      <c r="AW879" s="285">
        <f t="shared" ref="AW879:AW914" si="158">$AW$5</f>
        <v>8</v>
      </c>
      <c r="AX879" s="285" t="str">
        <f t="shared" ref="AX879:AX914" ca="1" si="159">MID(CELL("filename",AW879),FIND("]",CELL("filename",AW879))+1,256)</f>
        <v>8. Ownership - Operating Costs</v>
      </c>
      <c r="AY879" s="293" t="s">
        <v>1626</v>
      </c>
      <c r="AZ879" s="285" t="s">
        <v>1679</v>
      </c>
      <c r="BA879" s="285">
        <f>$E$8</f>
        <v>2024</v>
      </c>
      <c r="BB879" s="285" t="str">
        <f ca="1">AW879&amp;"_"&amp;AV879&amp;"_"&amp;AZ879&amp;"_"&amp;BA879</f>
        <v>8_E879_Parasitic_power_2024</v>
      </c>
      <c r="BC879" s="285" t="s">
        <v>574</v>
      </c>
      <c r="BD879" s="285"/>
      <c r="BE879" s="293" t="str">
        <f t="shared" si="150"/>
        <v>&gt;=0</v>
      </c>
      <c r="BF879" s="293" t="s">
        <v>84</v>
      </c>
      <c r="BG879" s="293" t="s">
        <v>84</v>
      </c>
      <c r="BH879" s="293"/>
      <c r="BI879" s="293"/>
      <c r="BJ879" s="293"/>
      <c r="BK879" s="293"/>
    </row>
    <row r="880" spans="1:63" ht="13.5" hidden="1" thickBot="1">
      <c r="A880" s="130"/>
      <c r="B880" s="181"/>
      <c r="C880" s="254"/>
      <c r="D880" s="761"/>
      <c r="E880" s="571"/>
      <c r="F880" s="571"/>
      <c r="G880" s="571"/>
      <c r="H880" s="571"/>
      <c r="I880" s="571"/>
      <c r="J880" s="571"/>
      <c r="K880" s="571"/>
      <c r="L880" s="571"/>
      <c r="M880" s="571"/>
      <c r="N880" s="571"/>
      <c r="O880" s="571"/>
      <c r="P880" s="571"/>
      <c r="Q880" s="571"/>
      <c r="R880" s="571"/>
      <c r="S880" s="571"/>
      <c r="T880" s="571"/>
      <c r="U880" s="571"/>
      <c r="V880" s="571"/>
      <c r="W880" s="571"/>
      <c r="X880" s="571"/>
      <c r="Y880" s="571"/>
      <c r="Z880" s="571"/>
      <c r="AA880" s="571"/>
      <c r="AB880" s="571"/>
      <c r="AC880" s="571"/>
      <c r="AD880" s="572"/>
      <c r="AE880" s="572"/>
      <c r="AF880" s="572"/>
      <c r="AG880" s="572"/>
      <c r="AH880" s="572"/>
      <c r="AI880" s="572"/>
      <c r="AJ880" s="572"/>
      <c r="AK880" s="572"/>
      <c r="AL880" s="572"/>
      <c r="AM880" s="572"/>
      <c r="AN880" s="581"/>
      <c r="AO880" s="181"/>
      <c r="AP880" s="87" t="s">
        <v>859</v>
      </c>
      <c r="AT880" s="559" t="str">
        <f ca="1">IF(AT879="Z","AA",IF(LEN(AT879)=1,CHAR(CODE(AT879)+1),IF(RIGHT(AT879,1)="Z",CHAR(CODE(LEFT(AT879,1))+1),LEFT(AT879,1))&amp;CHAR(65+MOD(CODE(RIGHT(AT879,1))+1-65,26))))</f>
        <v>F</v>
      </c>
      <c r="AU880" s="559">
        <f>AU879</f>
        <v>879</v>
      </c>
      <c r="AV880" s="285" t="str">
        <f t="shared" ref="AV880:AV914" ca="1" si="160">CONCATENATE(AT880&amp;AU880)</f>
        <v>F879</v>
      </c>
      <c r="AW880" s="285">
        <f t="shared" si="158"/>
        <v>8</v>
      </c>
      <c r="AX880" s="285" t="str">
        <f t="shared" ca="1" si="159"/>
        <v>8. Ownership - Operating Costs</v>
      </c>
      <c r="AY880" s="293" t="s">
        <v>1626</v>
      </c>
      <c r="AZ880" s="285" t="s">
        <v>1679</v>
      </c>
      <c r="BA880" s="285">
        <f>$F$8</f>
        <v>2025</v>
      </c>
      <c r="BB880" s="285" t="str">
        <f t="shared" ref="BB880:BB914" ca="1" si="161">AW880&amp;"_"&amp;AV880&amp;"_"&amp;AZ880&amp;"_"&amp;BA880</f>
        <v>8_F879_Parasitic_power_2025</v>
      </c>
      <c r="BC880" s="285" t="s">
        <v>574</v>
      </c>
      <c r="BD880" s="285"/>
      <c r="BE880" s="293" t="str">
        <f t="shared" si="150"/>
        <v>&gt;=0</v>
      </c>
      <c r="BF880" s="293" t="s">
        <v>84</v>
      </c>
      <c r="BG880" s="293" t="s">
        <v>84</v>
      </c>
      <c r="BH880" s="293"/>
      <c r="BI880" s="293"/>
      <c r="BJ880" s="293"/>
      <c r="BK880" s="293"/>
    </row>
    <row r="881" spans="1:63" ht="13.5" hidden="1" thickBot="1">
      <c r="A881" s="130"/>
      <c r="B881" s="181"/>
      <c r="C881" s="254"/>
      <c r="D881" s="761"/>
      <c r="E881" s="571"/>
      <c r="F881" s="571"/>
      <c r="G881" s="571"/>
      <c r="H881" s="571"/>
      <c r="I881" s="571"/>
      <c r="J881" s="571"/>
      <c r="K881" s="571"/>
      <c r="L881" s="571"/>
      <c r="M881" s="571"/>
      <c r="N881" s="571"/>
      <c r="O881" s="571"/>
      <c r="P881" s="571"/>
      <c r="Q881" s="571"/>
      <c r="R881" s="571"/>
      <c r="S881" s="571"/>
      <c r="T881" s="571"/>
      <c r="U881" s="571"/>
      <c r="V881" s="571"/>
      <c r="W881" s="571"/>
      <c r="X881" s="571"/>
      <c r="Y881" s="571"/>
      <c r="Z881" s="571"/>
      <c r="AA881" s="571"/>
      <c r="AB881" s="571"/>
      <c r="AC881" s="571"/>
      <c r="AD881" s="572"/>
      <c r="AE881" s="572"/>
      <c r="AF881" s="572"/>
      <c r="AG881" s="572"/>
      <c r="AH881" s="572"/>
      <c r="AI881" s="572"/>
      <c r="AJ881" s="572"/>
      <c r="AK881" s="572"/>
      <c r="AL881" s="572"/>
      <c r="AM881" s="572"/>
      <c r="AN881" s="581"/>
      <c r="AO881" s="181"/>
      <c r="AP881" s="87" t="s">
        <v>859</v>
      </c>
      <c r="AT881" s="559" t="str">
        <f t="shared" ref="AT881:AT914" ca="1" si="162">IF(AT880="Z","AA",IF(LEN(AT880)=1,CHAR(CODE(AT880)+1),IF(RIGHT(AT880,1)="Z",CHAR(CODE(LEFT(AT880,1))+1),LEFT(AT880,1))&amp;CHAR(65+MOD(CODE(RIGHT(AT880,1))+1-65,26))))</f>
        <v>G</v>
      </c>
      <c r="AU881" s="559">
        <f t="shared" ref="AU881:AU914" si="163">AU880</f>
        <v>879</v>
      </c>
      <c r="AV881" s="285" t="str">
        <f t="shared" ca="1" si="160"/>
        <v>G879</v>
      </c>
      <c r="AW881" s="285">
        <f t="shared" si="158"/>
        <v>8</v>
      </c>
      <c r="AX881" s="285" t="str">
        <f t="shared" ca="1" si="159"/>
        <v>8. Ownership - Operating Costs</v>
      </c>
      <c r="AY881" s="293" t="s">
        <v>1626</v>
      </c>
      <c r="AZ881" s="285" t="s">
        <v>1679</v>
      </c>
      <c r="BA881" s="285">
        <f>$G$8</f>
        <v>2026</v>
      </c>
      <c r="BB881" s="285" t="str">
        <f t="shared" ca="1" si="161"/>
        <v>8_G879_Parasitic_power_2026</v>
      </c>
      <c r="BC881" s="285" t="s">
        <v>574</v>
      </c>
      <c r="BD881" s="285"/>
      <c r="BE881" s="293" t="str">
        <f t="shared" si="150"/>
        <v>&gt;=0</v>
      </c>
      <c r="BF881" s="293" t="s">
        <v>84</v>
      </c>
      <c r="BG881" s="293" t="s">
        <v>84</v>
      </c>
      <c r="BH881" s="293"/>
      <c r="BI881" s="293"/>
      <c r="BJ881" s="293"/>
      <c r="BK881" s="293"/>
    </row>
    <row r="882" spans="1:63" ht="13.5" hidden="1" thickBot="1">
      <c r="A882" s="130"/>
      <c r="B882" s="181"/>
      <c r="C882" s="254"/>
      <c r="D882" s="761"/>
      <c r="E882" s="571"/>
      <c r="F882" s="571"/>
      <c r="G882" s="571"/>
      <c r="H882" s="571"/>
      <c r="I882" s="571"/>
      <c r="J882" s="571"/>
      <c r="K882" s="571"/>
      <c r="L882" s="571"/>
      <c r="M882" s="571"/>
      <c r="N882" s="571"/>
      <c r="O882" s="571"/>
      <c r="P882" s="571"/>
      <c r="Q882" s="571"/>
      <c r="R882" s="571"/>
      <c r="S882" s="571"/>
      <c r="T882" s="571"/>
      <c r="U882" s="571"/>
      <c r="V882" s="571"/>
      <c r="W882" s="571"/>
      <c r="X882" s="571"/>
      <c r="Y882" s="571"/>
      <c r="Z882" s="571"/>
      <c r="AA882" s="571"/>
      <c r="AB882" s="571"/>
      <c r="AC882" s="571"/>
      <c r="AD882" s="572"/>
      <c r="AE882" s="572"/>
      <c r="AF882" s="572"/>
      <c r="AG882" s="572"/>
      <c r="AH882" s="572"/>
      <c r="AI882" s="572"/>
      <c r="AJ882" s="572"/>
      <c r="AK882" s="572"/>
      <c r="AL882" s="572"/>
      <c r="AM882" s="572"/>
      <c r="AN882" s="581"/>
      <c r="AO882" s="181"/>
      <c r="AP882" s="87" t="s">
        <v>859</v>
      </c>
      <c r="AT882" s="559" t="str">
        <f t="shared" ca="1" si="162"/>
        <v>H</v>
      </c>
      <c r="AU882" s="559">
        <f t="shared" si="163"/>
        <v>879</v>
      </c>
      <c r="AV882" s="285" t="str">
        <f t="shared" ca="1" si="160"/>
        <v>H879</v>
      </c>
      <c r="AW882" s="285">
        <f t="shared" si="158"/>
        <v>8</v>
      </c>
      <c r="AX882" s="285" t="str">
        <f t="shared" ca="1" si="159"/>
        <v>8. Ownership - Operating Costs</v>
      </c>
      <c r="AY882" s="293" t="s">
        <v>1626</v>
      </c>
      <c r="AZ882" s="285" t="s">
        <v>1679</v>
      </c>
      <c r="BA882" s="285">
        <f>$H$8</f>
        <v>2027</v>
      </c>
      <c r="BB882" s="285" t="str">
        <f t="shared" ca="1" si="161"/>
        <v>8_H879_Parasitic_power_2027</v>
      </c>
      <c r="BC882" s="285" t="s">
        <v>574</v>
      </c>
      <c r="BD882" s="285"/>
      <c r="BE882" s="293" t="str">
        <f t="shared" si="150"/>
        <v>&gt;=0</v>
      </c>
      <c r="BF882" s="293" t="s">
        <v>84</v>
      </c>
      <c r="BG882" s="293" t="s">
        <v>84</v>
      </c>
      <c r="BH882" s="293"/>
      <c r="BI882" s="293"/>
      <c r="BJ882" s="293"/>
      <c r="BK882" s="293"/>
    </row>
    <row r="883" spans="1:63" ht="13.5" hidden="1" thickBot="1">
      <c r="A883" s="130"/>
      <c r="B883" s="181"/>
      <c r="C883" s="254"/>
      <c r="D883" s="761"/>
      <c r="E883" s="571"/>
      <c r="F883" s="571"/>
      <c r="G883" s="571"/>
      <c r="H883" s="571"/>
      <c r="I883" s="571"/>
      <c r="J883" s="571"/>
      <c r="K883" s="571"/>
      <c r="L883" s="571"/>
      <c r="M883" s="571"/>
      <c r="N883" s="571"/>
      <c r="O883" s="571"/>
      <c r="P883" s="571"/>
      <c r="Q883" s="571"/>
      <c r="R883" s="571"/>
      <c r="S883" s="571"/>
      <c r="T883" s="571"/>
      <c r="U883" s="571"/>
      <c r="V883" s="571"/>
      <c r="W883" s="571"/>
      <c r="X883" s="571"/>
      <c r="Y883" s="571"/>
      <c r="Z883" s="571"/>
      <c r="AA883" s="571"/>
      <c r="AB883" s="571"/>
      <c r="AC883" s="571"/>
      <c r="AD883" s="572"/>
      <c r="AE883" s="572"/>
      <c r="AF883" s="572"/>
      <c r="AG883" s="572"/>
      <c r="AH883" s="572"/>
      <c r="AI883" s="572"/>
      <c r="AJ883" s="572"/>
      <c r="AK883" s="572"/>
      <c r="AL883" s="572"/>
      <c r="AM883" s="572"/>
      <c r="AN883" s="581"/>
      <c r="AO883" s="181"/>
      <c r="AP883" s="87" t="s">
        <v>859</v>
      </c>
      <c r="AT883" s="559" t="str">
        <f t="shared" ca="1" si="162"/>
        <v>I</v>
      </c>
      <c r="AU883" s="559">
        <f t="shared" si="163"/>
        <v>879</v>
      </c>
      <c r="AV883" s="285" t="str">
        <f t="shared" ca="1" si="160"/>
        <v>I879</v>
      </c>
      <c r="AW883" s="285">
        <f t="shared" si="158"/>
        <v>8</v>
      </c>
      <c r="AX883" s="285" t="str">
        <f t="shared" ca="1" si="159"/>
        <v>8. Ownership - Operating Costs</v>
      </c>
      <c r="AY883" s="293" t="s">
        <v>1626</v>
      </c>
      <c r="AZ883" s="285" t="s">
        <v>1679</v>
      </c>
      <c r="BA883" s="285">
        <f>$I$8</f>
        <v>2028</v>
      </c>
      <c r="BB883" s="285" t="str">
        <f t="shared" ca="1" si="161"/>
        <v>8_I879_Parasitic_power_2028</v>
      </c>
      <c r="BC883" s="285" t="s">
        <v>574</v>
      </c>
      <c r="BD883" s="285"/>
      <c r="BE883" s="293" t="str">
        <f t="shared" si="150"/>
        <v>&gt;=0</v>
      </c>
      <c r="BF883" s="293" t="s">
        <v>84</v>
      </c>
      <c r="BG883" s="293" t="s">
        <v>84</v>
      </c>
      <c r="BH883" s="293"/>
      <c r="BI883" s="293"/>
      <c r="BJ883" s="293"/>
      <c r="BK883" s="293"/>
    </row>
    <row r="884" spans="1:63" ht="13.5" hidden="1" thickBot="1">
      <c r="A884" s="130"/>
      <c r="B884" s="181"/>
      <c r="C884" s="254"/>
      <c r="D884" s="761"/>
      <c r="E884" s="571"/>
      <c r="F884" s="571"/>
      <c r="G884" s="571"/>
      <c r="H884" s="571"/>
      <c r="I884" s="571"/>
      <c r="J884" s="571"/>
      <c r="K884" s="571"/>
      <c r="L884" s="571"/>
      <c r="M884" s="571"/>
      <c r="N884" s="571"/>
      <c r="O884" s="571"/>
      <c r="P884" s="571"/>
      <c r="Q884" s="571"/>
      <c r="R884" s="571"/>
      <c r="S884" s="571"/>
      <c r="T884" s="571"/>
      <c r="U884" s="571"/>
      <c r="V884" s="571"/>
      <c r="W884" s="571"/>
      <c r="X884" s="571"/>
      <c r="Y884" s="571"/>
      <c r="Z884" s="571"/>
      <c r="AA884" s="571"/>
      <c r="AB884" s="571"/>
      <c r="AC884" s="571"/>
      <c r="AD884" s="572"/>
      <c r="AE884" s="572"/>
      <c r="AF884" s="572"/>
      <c r="AG884" s="572"/>
      <c r="AH884" s="572"/>
      <c r="AI884" s="572"/>
      <c r="AJ884" s="572"/>
      <c r="AK884" s="572"/>
      <c r="AL884" s="572"/>
      <c r="AM884" s="572"/>
      <c r="AN884" s="581"/>
      <c r="AO884" s="181"/>
      <c r="AP884" s="87" t="s">
        <v>859</v>
      </c>
      <c r="AT884" s="559" t="str">
        <f t="shared" ca="1" si="162"/>
        <v>J</v>
      </c>
      <c r="AU884" s="559">
        <f t="shared" si="163"/>
        <v>879</v>
      </c>
      <c r="AV884" s="285" t="str">
        <f t="shared" ca="1" si="160"/>
        <v>J879</v>
      </c>
      <c r="AW884" s="285">
        <f t="shared" si="158"/>
        <v>8</v>
      </c>
      <c r="AX884" s="285" t="str">
        <f t="shared" ca="1" si="159"/>
        <v>8. Ownership - Operating Costs</v>
      </c>
      <c r="AY884" s="293" t="s">
        <v>1626</v>
      </c>
      <c r="AZ884" s="285" t="s">
        <v>1679</v>
      </c>
      <c r="BA884" s="285">
        <f>$J$8</f>
        <v>2029</v>
      </c>
      <c r="BB884" s="285" t="str">
        <f t="shared" ca="1" si="161"/>
        <v>8_J879_Parasitic_power_2029</v>
      </c>
      <c r="BC884" s="285" t="s">
        <v>574</v>
      </c>
      <c r="BD884" s="285"/>
      <c r="BE884" s="293" t="str">
        <f t="shared" si="150"/>
        <v>&gt;=0</v>
      </c>
      <c r="BF884" s="293" t="s">
        <v>84</v>
      </c>
      <c r="BG884" s="293" t="s">
        <v>84</v>
      </c>
      <c r="BH884" s="293"/>
      <c r="BI884" s="293"/>
      <c r="BJ884" s="293"/>
      <c r="BK884" s="293"/>
    </row>
    <row r="885" spans="1:63" ht="13.5" hidden="1" thickBot="1">
      <c r="A885" s="130"/>
      <c r="B885" s="181"/>
      <c r="C885" s="254"/>
      <c r="D885" s="761"/>
      <c r="E885" s="571"/>
      <c r="F885" s="571"/>
      <c r="G885" s="571"/>
      <c r="H885" s="571"/>
      <c r="I885" s="571"/>
      <c r="J885" s="571"/>
      <c r="K885" s="571"/>
      <c r="L885" s="571"/>
      <c r="M885" s="571"/>
      <c r="N885" s="571"/>
      <c r="O885" s="571"/>
      <c r="P885" s="571"/>
      <c r="Q885" s="571"/>
      <c r="R885" s="571"/>
      <c r="S885" s="571"/>
      <c r="T885" s="571"/>
      <c r="U885" s="571"/>
      <c r="V885" s="571"/>
      <c r="W885" s="571"/>
      <c r="X885" s="571"/>
      <c r="Y885" s="571"/>
      <c r="Z885" s="571"/>
      <c r="AA885" s="571"/>
      <c r="AB885" s="571"/>
      <c r="AC885" s="571"/>
      <c r="AD885" s="572"/>
      <c r="AE885" s="572"/>
      <c r="AF885" s="572"/>
      <c r="AG885" s="572"/>
      <c r="AH885" s="572"/>
      <c r="AI885" s="572"/>
      <c r="AJ885" s="572"/>
      <c r="AK885" s="572"/>
      <c r="AL885" s="572"/>
      <c r="AM885" s="572"/>
      <c r="AN885" s="581"/>
      <c r="AO885" s="181"/>
      <c r="AP885" s="87" t="s">
        <v>859</v>
      </c>
      <c r="AT885" s="559" t="str">
        <f t="shared" ca="1" si="162"/>
        <v>K</v>
      </c>
      <c r="AU885" s="559">
        <f t="shared" si="163"/>
        <v>879</v>
      </c>
      <c r="AV885" s="285" t="str">
        <f t="shared" ca="1" si="160"/>
        <v>K879</v>
      </c>
      <c r="AW885" s="285">
        <f t="shared" si="158"/>
        <v>8</v>
      </c>
      <c r="AX885" s="285" t="str">
        <f t="shared" ca="1" si="159"/>
        <v>8. Ownership - Operating Costs</v>
      </c>
      <c r="AY885" s="293" t="s">
        <v>1626</v>
      </c>
      <c r="AZ885" s="285" t="s">
        <v>1679</v>
      </c>
      <c r="BA885" s="285">
        <f>$K$8</f>
        <v>2030</v>
      </c>
      <c r="BB885" s="285" t="str">
        <f t="shared" ca="1" si="161"/>
        <v>8_K879_Parasitic_power_2030</v>
      </c>
      <c r="BC885" s="285" t="s">
        <v>574</v>
      </c>
      <c r="BD885" s="285"/>
      <c r="BE885" s="293" t="str">
        <f t="shared" si="150"/>
        <v>&gt;=0</v>
      </c>
      <c r="BF885" s="293" t="s">
        <v>84</v>
      </c>
      <c r="BG885" s="293" t="s">
        <v>84</v>
      </c>
      <c r="BH885" s="293"/>
      <c r="BI885" s="293"/>
      <c r="BJ885" s="293"/>
      <c r="BK885" s="293"/>
    </row>
    <row r="886" spans="1:63" ht="13.5" hidden="1" thickBot="1">
      <c r="A886" s="130"/>
      <c r="B886" s="181"/>
      <c r="C886" s="254"/>
      <c r="D886" s="761"/>
      <c r="E886" s="571"/>
      <c r="F886" s="571"/>
      <c r="G886" s="571"/>
      <c r="H886" s="571"/>
      <c r="I886" s="571"/>
      <c r="J886" s="571"/>
      <c r="K886" s="571"/>
      <c r="L886" s="571"/>
      <c r="M886" s="571"/>
      <c r="N886" s="571"/>
      <c r="O886" s="571"/>
      <c r="P886" s="571"/>
      <c r="Q886" s="571"/>
      <c r="R886" s="571"/>
      <c r="S886" s="571"/>
      <c r="T886" s="571"/>
      <c r="U886" s="571"/>
      <c r="V886" s="571"/>
      <c r="W886" s="571"/>
      <c r="X886" s="571"/>
      <c r="Y886" s="571"/>
      <c r="Z886" s="571"/>
      <c r="AA886" s="571"/>
      <c r="AB886" s="571"/>
      <c r="AC886" s="571"/>
      <c r="AD886" s="572"/>
      <c r="AE886" s="572"/>
      <c r="AF886" s="572"/>
      <c r="AG886" s="572"/>
      <c r="AH886" s="572"/>
      <c r="AI886" s="572"/>
      <c r="AJ886" s="572"/>
      <c r="AK886" s="572"/>
      <c r="AL886" s="572"/>
      <c r="AM886" s="572"/>
      <c r="AN886" s="581"/>
      <c r="AO886" s="181"/>
      <c r="AP886" s="87" t="s">
        <v>859</v>
      </c>
      <c r="AT886" s="559" t="str">
        <f t="shared" ca="1" si="162"/>
        <v>L</v>
      </c>
      <c r="AU886" s="559">
        <f t="shared" si="163"/>
        <v>879</v>
      </c>
      <c r="AV886" s="285" t="str">
        <f t="shared" ca="1" si="160"/>
        <v>L879</v>
      </c>
      <c r="AW886" s="285">
        <f t="shared" si="158"/>
        <v>8</v>
      </c>
      <c r="AX886" s="285" t="str">
        <f t="shared" ca="1" si="159"/>
        <v>8. Ownership - Operating Costs</v>
      </c>
      <c r="AY886" s="293" t="s">
        <v>1626</v>
      </c>
      <c r="AZ886" s="285" t="s">
        <v>1679</v>
      </c>
      <c r="BA886" s="285">
        <f>$L$8</f>
        <v>2031</v>
      </c>
      <c r="BB886" s="285" t="str">
        <f t="shared" ca="1" si="161"/>
        <v>8_L879_Parasitic_power_2031</v>
      </c>
      <c r="BC886" s="285" t="s">
        <v>574</v>
      </c>
      <c r="BD886" s="285"/>
      <c r="BE886" s="293" t="str">
        <f t="shared" si="150"/>
        <v>&gt;=0</v>
      </c>
      <c r="BF886" s="293" t="s">
        <v>84</v>
      </c>
      <c r="BG886" s="293" t="s">
        <v>84</v>
      </c>
      <c r="BH886" s="293"/>
      <c r="BI886" s="293"/>
      <c r="BJ886" s="293"/>
      <c r="BK886" s="293"/>
    </row>
    <row r="887" spans="1:63" ht="13.5" hidden="1" thickBot="1">
      <c r="A887" s="130"/>
      <c r="B887" s="181"/>
      <c r="C887" s="254"/>
      <c r="D887" s="761"/>
      <c r="E887" s="571"/>
      <c r="F887" s="571"/>
      <c r="G887" s="571"/>
      <c r="H887" s="571"/>
      <c r="I887" s="571"/>
      <c r="J887" s="571"/>
      <c r="K887" s="571"/>
      <c r="L887" s="571"/>
      <c r="M887" s="571"/>
      <c r="N887" s="571"/>
      <c r="O887" s="571"/>
      <c r="P887" s="571"/>
      <c r="Q887" s="571"/>
      <c r="R887" s="571"/>
      <c r="S887" s="571"/>
      <c r="T887" s="571"/>
      <c r="U887" s="571"/>
      <c r="V887" s="571"/>
      <c r="W887" s="571"/>
      <c r="X887" s="571"/>
      <c r="Y887" s="571"/>
      <c r="Z887" s="571"/>
      <c r="AA887" s="571"/>
      <c r="AB887" s="571"/>
      <c r="AC887" s="571"/>
      <c r="AD887" s="572"/>
      <c r="AE887" s="572"/>
      <c r="AF887" s="572"/>
      <c r="AG887" s="572"/>
      <c r="AH887" s="572"/>
      <c r="AI887" s="572"/>
      <c r="AJ887" s="572"/>
      <c r="AK887" s="572"/>
      <c r="AL887" s="572"/>
      <c r="AM887" s="572"/>
      <c r="AN887" s="581"/>
      <c r="AO887" s="181"/>
      <c r="AP887" s="87" t="s">
        <v>859</v>
      </c>
      <c r="AT887" s="559" t="str">
        <f t="shared" ca="1" si="162"/>
        <v>M</v>
      </c>
      <c r="AU887" s="559">
        <f t="shared" si="163"/>
        <v>879</v>
      </c>
      <c r="AV887" s="285" t="str">
        <f t="shared" ca="1" si="160"/>
        <v>M879</v>
      </c>
      <c r="AW887" s="285">
        <f t="shared" si="158"/>
        <v>8</v>
      </c>
      <c r="AX887" s="285" t="str">
        <f t="shared" ca="1" si="159"/>
        <v>8. Ownership - Operating Costs</v>
      </c>
      <c r="AY887" s="293" t="s">
        <v>1626</v>
      </c>
      <c r="AZ887" s="285" t="s">
        <v>1679</v>
      </c>
      <c r="BA887" s="285">
        <f>$M$8</f>
        <v>2032</v>
      </c>
      <c r="BB887" s="285" t="str">
        <f t="shared" ca="1" si="161"/>
        <v>8_M879_Parasitic_power_2032</v>
      </c>
      <c r="BC887" s="285" t="s">
        <v>574</v>
      </c>
      <c r="BD887" s="285"/>
      <c r="BE887" s="293" t="str">
        <f t="shared" si="150"/>
        <v>&gt;=0</v>
      </c>
      <c r="BF887" s="293" t="s">
        <v>84</v>
      </c>
      <c r="BG887" s="293" t="s">
        <v>84</v>
      </c>
      <c r="BH887" s="293"/>
      <c r="BI887" s="293"/>
      <c r="BJ887" s="293"/>
      <c r="BK887" s="293"/>
    </row>
    <row r="888" spans="1:63" ht="13.5" hidden="1" thickBot="1">
      <c r="A888" s="130"/>
      <c r="B888" s="181"/>
      <c r="C888" s="254"/>
      <c r="D888" s="761"/>
      <c r="E888" s="571"/>
      <c r="F888" s="571"/>
      <c r="G888" s="571"/>
      <c r="H888" s="571"/>
      <c r="I888" s="571"/>
      <c r="J888" s="571"/>
      <c r="K888" s="571"/>
      <c r="L888" s="571"/>
      <c r="M888" s="571"/>
      <c r="N888" s="571"/>
      <c r="O888" s="571"/>
      <c r="P888" s="571"/>
      <c r="Q888" s="571"/>
      <c r="R888" s="571"/>
      <c r="S888" s="571"/>
      <c r="T888" s="571"/>
      <c r="U888" s="571"/>
      <c r="V888" s="571"/>
      <c r="W888" s="571"/>
      <c r="X888" s="571"/>
      <c r="Y888" s="571"/>
      <c r="Z888" s="571"/>
      <c r="AA888" s="571"/>
      <c r="AB888" s="571"/>
      <c r="AC888" s="571"/>
      <c r="AD888" s="572"/>
      <c r="AE888" s="572"/>
      <c r="AF888" s="572"/>
      <c r="AG888" s="572"/>
      <c r="AH888" s="572"/>
      <c r="AI888" s="572"/>
      <c r="AJ888" s="572"/>
      <c r="AK888" s="572"/>
      <c r="AL888" s="572"/>
      <c r="AM888" s="572"/>
      <c r="AN888" s="581"/>
      <c r="AO888" s="181"/>
      <c r="AP888" s="87" t="s">
        <v>859</v>
      </c>
      <c r="AT888" s="559" t="str">
        <f t="shared" ca="1" si="162"/>
        <v>N</v>
      </c>
      <c r="AU888" s="559">
        <f t="shared" si="163"/>
        <v>879</v>
      </c>
      <c r="AV888" s="285" t="str">
        <f t="shared" ca="1" si="160"/>
        <v>N879</v>
      </c>
      <c r="AW888" s="285">
        <f t="shared" si="158"/>
        <v>8</v>
      </c>
      <c r="AX888" s="285" t="str">
        <f t="shared" ca="1" si="159"/>
        <v>8. Ownership - Operating Costs</v>
      </c>
      <c r="AY888" s="293" t="s">
        <v>1626</v>
      </c>
      <c r="AZ888" s="285" t="s">
        <v>1679</v>
      </c>
      <c r="BA888" s="285">
        <f>$N$8</f>
        <v>2033</v>
      </c>
      <c r="BB888" s="285" t="str">
        <f t="shared" ca="1" si="161"/>
        <v>8_N879_Parasitic_power_2033</v>
      </c>
      <c r="BC888" s="285" t="s">
        <v>574</v>
      </c>
      <c r="BD888" s="285"/>
      <c r="BE888" s="293" t="str">
        <f t="shared" si="150"/>
        <v>&gt;=0</v>
      </c>
      <c r="BF888" s="293" t="s">
        <v>84</v>
      </c>
      <c r="BG888" s="293" t="s">
        <v>84</v>
      </c>
      <c r="BH888" s="293"/>
      <c r="BI888" s="293"/>
      <c r="BJ888" s="293"/>
      <c r="BK888" s="293"/>
    </row>
    <row r="889" spans="1:63" ht="13.5" hidden="1" thickBot="1">
      <c r="A889" s="130"/>
      <c r="B889" s="181"/>
      <c r="C889" s="254"/>
      <c r="D889" s="761"/>
      <c r="E889" s="571"/>
      <c r="F889" s="571"/>
      <c r="G889" s="571"/>
      <c r="H889" s="571"/>
      <c r="I889" s="571"/>
      <c r="J889" s="571"/>
      <c r="K889" s="571"/>
      <c r="L889" s="571"/>
      <c r="M889" s="571"/>
      <c r="N889" s="571"/>
      <c r="O889" s="571"/>
      <c r="P889" s="571"/>
      <c r="Q889" s="571"/>
      <c r="R889" s="571"/>
      <c r="S889" s="571"/>
      <c r="T889" s="571"/>
      <c r="U889" s="571"/>
      <c r="V889" s="571"/>
      <c r="W889" s="571"/>
      <c r="X889" s="571"/>
      <c r="Y889" s="571"/>
      <c r="Z889" s="571"/>
      <c r="AA889" s="571"/>
      <c r="AB889" s="571"/>
      <c r="AC889" s="571"/>
      <c r="AD889" s="572"/>
      <c r="AE889" s="572"/>
      <c r="AF889" s="572"/>
      <c r="AG889" s="572"/>
      <c r="AH889" s="572"/>
      <c r="AI889" s="572"/>
      <c r="AJ889" s="572"/>
      <c r="AK889" s="572"/>
      <c r="AL889" s="572"/>
      <c r="AM889" s="572"/>
      <c r="AN889" s="581"/>
      <c r="AO889" s="181"/>
      <c r="AP889" s="87" t="s">
        <v>859</v>
      </c>
      <c r="AT889" s="559" t="str">
        <f t="shared" ca="1" si="162"/>
        <v>O</v>
      </c>
      <c r="AU889" s="559">
        <f t="shared" si="163"/>
        <v>879</v>
      </c>
      <c r="AV889" s="285" t="str">
        <f t="shared" ca="1" si="160"/>
        <v>O879</v>
      </c>
      <c r="AW889" s="285">
        <f t="shared" si="158"/>
        <v>8</v>
      </c>
      <c r="AX889" s="285" t="str">
        <f t="shared" ca="1" si="159"/>
        <v>8. Ownership - Operating Costs</v>
      </c>
      <c r="AY889" s="293" t="s">
        <v>1626</v>
      </c>
      <c r="AZ889" s="285" t="s">
        <v>1679</v>
      </c>
      <c r="BA889" s="285">
        <f>$O$8</f>
        <v>2034</v>
      </c>
      <c r="BB889" s="285" t="str">
        <f t="shared" ca="1" si="161"/>
        <v>8_O879_Parasitic_power_2034</v>
      </c>
      <c r="BC889" s="285" t="s">
        <v>574</v>
      </c>
      <c r="BD889" s="285"/>
      <c r="BE889" s="293" t="str">
        <f t="shared" si="150"/>
        <v>&gt;=0</v>
      </c>
      <c r="BF889" s="293" t="s">
        <v>84</v>
      </c>
      <c r="BG889" s="293" t="s">
        <v>84</v>
      </c>
      <c r="BH889" s="293"/>
      <c r="BI889" s="293"/>
      <c r="BJ889" s="293"/>
      <c r="BK889" s="293"/>
    </row>
    <row r="890" spans="1:63" ht="13.5" hidden="1" thickBot="1">
      <c r="A890" s="130"/>
      <c r="B890" s="181"/>
      <c r="C890" s="254"/>
      <c r="D890" s="761"/>
      <c r="E890" s="571"/>
      <c r="F890" s="571"/>
      <c r="G890" s="571"/>
      <c r="H890" s="571"/>
      <c r="I890" s="571"/>
      <c r="J890" s="571"/>
      <c r="K890" s="571"/>
      <c r="L890" s="571"/>
      <c r="M890" s="571"/>
      <c r="N890" s="571"/>
      <c r="O890" s="571"/>
      <c r="P890" s="571"/>
      <c r="Q890" s="571"/>
      <c r="R890" s="571"/>
      <c r="S890" s="571"/>
      <c r="T890" s="571"/>
      <c r="U890" s="571"/>
      <c r="V890" s="571"/>
      <c r="W890" s="571"/>
      <c r="X890" s="571"/>
      <c r="Y890" s="571"/>
      <c r="Z890" s="571"/>
      <c r="AA890" s="571"/>
      <c r="AB890" s="571"/>
      <c r="AC890" s="571"/>
      <c r="AD890" s="572"/>
      <c r="AE890" s="572"/>
      <c r="AF890" s="572"/>
      <c r="AG890" s="572"/>
      <c r="AH890" s="572"/>
      <c r="AI890" s="572"/>
      <c r="AJ890" s="572"/>
      <c r="AK890" s="572"/>
      <c r="AL890" s="572"/>
      <c r="AM890" s="572"/>
      <c r="AN890" s="581"/>
      <c r="AO890" s="181"/>
      <c r="AP890" s="87" t="s">
        <v>859</v>
      </c>
      <c r="AT890" s="559" t="str">
        <f t="shared" ca="1" si="162"/>
        <v>P</v>
      </c>
      <c r="AU890" s="559">
        <f t="shared" si="163"/>
        <v>879</v>
      </c>
      <c r="AV890" s="285" t="str">
        <f t="shared" ca="1" si="160"/>
        <v>P879</v>
      </c>
      <c r="AW890" s="285">
        <f t="shared" si="158"/>
        <v>8</v>
      </c>
      <c r="AX890" s="285" t="str">
        <f t="shared" ca="1" si="159"/>
        <v>8. Ownership - Operating Costs</v>
      </c>
      <c r="AY890" s="293" t="s">
        <v>1626</v>
      </c>
      <c r="AZ890" s="285" t="s">
        <v>1679</v>
      </c>
      <c r="BA890" s="285">
        <f>$P$8</f>
        <v>2035</v>
      </c>
      <c r="BB890" s="285" t="str">
        <f t="shared" ca="1" si="161"/>
        <v>8_P879_Parasitic_power_2035</v>
      </c>
      <c r="BC890" s="285" t="s">
        <v>574</v>
      </c>
      <c r="BD890" s="285"/>
      <c r="BE890" s="293" t="str">
        <f t="shared" si="150"/>
        <v>&gt;=0</v>
      </c>
      <c r="BF890" s="293" t="s">
        <v>84</v>
      </c>
      <c r="BG890" s="293" t="s">
        <v>84</v>
      </c>
      <c r="BH890" s="293"/>
      <c r="BI890" s="293"/>
      <c r="BJ890" s="293"/>
      <c r="BK890" s="293"/>
    </row>
    <row r="891" spans="1:63" ht="13.5" hidden="1" thickBot="1">
      <c r="A891" s="130"/>
      <c r="B891" s="181"/>
      <c r="C891" s="254"/>
      <c r="D891" s="761"/>
      <c r="E891" s="571"/>
      <c r="F891" s="571"/>
      <c r="G891" s="571"/>
      <c r="H891" s="571"/>
      <c r="I891" s="571"/>
      <c r="J891" s="571"/>
      <c r="K891" s="571"/>
      <c r="L891" s="571"/>
      <c r="M891" s="571"/>
      <c r="N891" s="571"/>
      <c r="O891" s="571"/>
      <c r="P891" s="571"/>
      <c r="Q891" s="571"/>
      <c r="R891" s="571"/>
      <c r="S891" s="571"/>
      <c r="T891" s="571"/>
      <c r="U891" s="571"/>
      <c r="V891" s="571"/>
      <c r="W891" s="571"/>
      <c r="X891" s="571"/>
      <c r="Y891" s="571"/>
      <c r="Z891" s="571"/>
      <c r="AA891" s="571"/>
      <c r="AB891" s="571"/>
      <c r="AC891" s="571"/>
      <c r="AD891" s="572"/>
      <c r="AE891" s="572"/>
      <c r="AF891" s="572"/>
      <c r="AG891" s="572"/>
      <c r="AH891" s="572"/>
      <c r="AI891" s="572"/>
      <c r="AJ891" s="572"/>
      <c r="AK891" s="572"/>
      <c r="AL891" s="572"/>
      <c r="AM891" s="572"/>
      <c r="AN891" s="581"/>
      <c r="AO891" s="181"/>
      <c r="AP891" s="87" t="s">
        <v>859</v>
      </c>
      <c r="AT891" s="559" t="str">
        <f t="shared" ca="1" si="162"/>
        <v>Q</v>
      </c>
      <c r="AU891" s="559">
        <f t="shared" si="163"/>
        <v>879</v>
      </c>
      <c r="AV891" s="285" t="str">
        <f t="shared" ca="1" si="160"/>
        <v>Q879</v>
      </c>
      <c r="AW891" s="285">
        <f t="shared" si="158"/>
        <v>8</v>
      </c>
      <c r="AX891" s="285" t="str">
        <f t="shared" ca="1" si="159"/>
        <v>8. Ownership - Operating Costs</v>
      </c>
      <c r="AY891" s="293" t="s">
        <v>1626</v>
      </c>
      <c r="AZ891" s="285" t="s">
        <v>1679</v>
      </c>
      <c r="BA891" s="285">
        <f>$Q$8</f>
        <v>2036</v>
      </c>
      <c r="BB891" s="285" t="str">
        <f t="shared" ca="1" si="161"/>
        <v>8_Q879_Parasitic_power_2036</v>
      </c>
      <c r="BC891" s="285" t="s">
        <v>574</v>
      </c>
      <c r="BD891" s="285"/>
      <c r="BE891" s="293" t="str">
        <f t="shared" ref="BE891:BE954" si="164">"&gt;=0"</f>
        <v>&gt;=0</v>
      </c>
      <c r="BF891" s="293" t="s">
        <v>84</v>
      </c>
      <c r="BG891" s="293" t="s">
        <v>84</v>
      </c>
      <c r="BH891" s="293"/>
      <c r="BI891" s="293"/>
      <c r="BJ891" s="293"/>
      <c r="BK891" s="293"/>
    </row>
    <row r="892" spans="1:63" ht="13.5" hidden="1" thickBot="1">
      <c r="A892" s="130"/>
      <c r="B892" s="181"/>
      <c r="C892" s="254"/>
      <c r="D892" s="761"/>
      <c r="E892" s="571"/>
      <c r="F892" s="571"/>
      <c r="G892" s="571"/>
      <c r="H892" s="571"/>
      <c r="I892" s="571"/>
      <c r="J892" s="571"/>
      <c r="K892" s="571"/>
      <c r="L892" s="571"/>
      <c r="M892" s="571"/>
      <c r="N892" s="571"/>
      <c r="O892" s="571"/>
      <c r="P892" s="571"/>
      <c r="Q892" s="571"/>
      <c r="R892" s="571"/>
      <c r="S892" s="571"/>
      <c r="T892" s="571"/>
      <c r="U892" s="571"/>
      <c r="V892" s="571"/>
      <c r="W892" s="571"/>
      <c r="X892" s="571"/>
      <c r="Y892" s="571"/>
      <c r="Z892" s="571"/>
      <c r="AA892" s="571"/>
      <c r="AB892" s="571"/>
      <c r="AC892" s="571"/>
      <c r="AD892" s="572"/>
      <c r="AE892" s="572"/>
      <c r="AF892" s="572"/>
      <c r="AG892" s="572"/>
      <c r="AH892" s="572"/>
      <c r="AI892" s="572"/>
      <c r="AJ892" s="572"/>
      <c r="AK892" s="572"/>
      <c r="AL892" s="572"/>
      <c r="AM892" s="572"/>
      <c r="AN892" s="581"/>
      <c r="AO892" s="181"/>
      <c r="AP892" s="87" t="s">
        <v>859</v>
      </c>
      <c r="AT892" s="559" t="str">
        <f t="shared" ca="1" si="162"/>
        <v>R</v>
      </c>
      <c r="AU892" s="559">
        <f t="shared" si="163"/>
        <v>879</v>
      </c>
      <c r="AV892" s="285" t="str">
        <f t="shared" ca="1" si="160"/>
        <v>R879</v>
      </c>
      <c r="AW892" s="285">
        <f t="shared" si="158"/>
        <v>8</v>
      </c>
      <c r="AX892" s="285" t="str">
        <f t="shared" ca="1" si="159"/>
        <v>8. Ownership - Operating Costs</v>
      </c>
      <c r="AY892" s="293" t="s">
        <v>1626</v>
      </c>
      <c r="AZ892" s="285" t="s">
        <v>1679</v>
      </c>
      <c r="BA892" s="285">
        <f>$R$8</f>
        <v>2037</v>
      </c>
      <c r="BB892" s="285" t="str">
        <f t="shared" ca="1" si="161"/>
        <v>8_R879_Parasitic_power_2037</v>
      </c>
      <c r="BC892" s="285" t="s">
        <v>574</v>
      </c>
      <c r="BD892" s="285"/>
      <c r="BE892" s="293" t="str">
        <f t="shared" si="164"/>
        <v>&gt;=0</v>
      </c>
      <c r="BF892" s="293" t="s">
        <v>84</v>
      </c>
      <c r="BG892" s="293" t="s">
        <v>84</v>
      </c>
      <c r="BH892" s="293"/>
      <c r="BI892" s="293"/>
      <c r="BJ892" s="293"/>
      <c r="BK892" s="293"/>
    </row>
    <row r="893" spans="1:63" ht="13.5" hidden="1" thickBot="1">
      <c r="A893" s="130"/>
      <c r="B893" s="181"/>
      <c r="C893" s="254"/>
      <c r="D893" s="761"/>
      <c r="E893" s="571"/>
      <c r="F893" s="571"/>
      <c r="G893" s="571"/>
      <c r="H893" s="571"/>
      <c r="I893" s="571"/>
      <c r="J893" s="571"/>
      <c r="K893" s="571"/>
      <c r="L893" s="571"/>
      <c r="M893" s="571"/>
      <c r="N893" s="571"/>
      <c r="O893" s="571"/>
      <c r="P893" s="571"/>
      <c r="Q893" s="571"/>
      <c r="R893" s="571"/>
      <c r="S893" s="571"/>
      <c r="T893" s="571"/>
      <c r="U893" s="571"/>
      <c r="V893" s="571"/>
      <c r="W893" s="571"/>
      <c r="X893" s="571"/>
      <c r="Y893" s="571"/>
      <c r="Z893" s="571"/>
      <c r="AA893" s="571"/>
      <c r="AB893" s="571"/>
      <c r="AC893" s="571"/>
      <c r="AD893" s="572"/>
      <c r="AE893" s="572"/>
      <c r="AF893" s="572"/>
      <c r="AG893" s="572"/>
      <c r="AH893" s="572"/>
      <c r="AI893" s="572"/>
      <c r="AJ893" s="572"/>
      <c r="AK893" s="572"/>
      <c r="AL893" s="572"/>
      <c r="AM893" s="572"/>
      <c r="AN893" s="581"/>
      <c r="AO893" s="181"/>
      <c r="AP893" s="87" t="s">
        <v>859</v>
      </c>
      <c r="AT893" s="559" t="str">
        <f t="shared" ca="1" si="162"/>
        <v>S</v>
      </c>
      <c r="AU893" s="559">
        <f t="shared" si="163"/>
        <v>879</v>
      </c>
      <c r="AV893" s="285" t="str">
        <f t="shared" ca="1" si="160"/>
        <v>S879</v>
      </c>
      <c r="AW893" s="285">
        <f t="shared" si="158"/>
        <v>8</v>
      </c>
      <c r="AX893" s="285" t="str">
        <f t="shared" ca="1" si="159"/>
        <v>8. Ownership - Operating Costs</v>
      </c>
      <c r="AY893" s="293" t="s">
        <v>1626</v>
      </c>
      <c r="AZ893" s="285" t="s">
        <v>1679</v>
      </c>
      <c r="BA893" s="285">
        <f>$S$8</f>
        <v>2038</v>
      </c>
      <c r="BB893" s="285" t="str">
        <f t="shared" ca="1" si="161"/>
        <v>8_S879_Parasitic_power_2038</v>
      </c>
      <c r="BC893" s="285" t="s">
        <v>574</v>
      </c>
      <c r="BD893" s="285"/>
      <c r="BE893" s="293" t="str">
        <f t="shared" si="164"/>
        <v>&gt;=0</v>
      </c>
      <c r="BF893" s="293" t="s">
        <v>84</v>
      </c>
      <c r="BG893" s="293" t="s">
        <v>84</v>
      </c>
      <c r="BH893" s="293"/>
      <c r="BI893" s="293"/>
      <c r="BJ893" s="293"/>
      <c r="BK893" s="293"/>
    </row>
    <row r="894" spans="1:63" ht="13.5" hidden="1" thickBot="1">
      <c r="A894" s="130"/>
      <c r="B894" s="181"/>
      <c r="C894" s="254"/>
      <c r="D894" s="761"/>
      <c r="E894" s="571"/>
      <c r="F894" s="571"/>
      <c r="G894" s="571"/>
      <c r="H894" s="571"/>
      <c r="I894" s="571"/>
      <c r="J894" s="571"/>
      <c r="K894" s="571"/>
      <c r="L894" s="571"/>
      <c r="M894" s="571"/>
      <c r="N894" s="571"/>
      <c r="O894" s="571"/>
      <c r="P894" s="571"/>
      <c r="Q894" s="571"/>
      <c r="R894" s="571"/>
      <c r="S894" s="571"/>
      <c r="T894" s="571"/>
      <c r="U894" s="571"/>
      <c r="V894" s="571"/>
      <c r="W894" s="571"/>
      <c r="X894" s="571"/>
      <c r="Y894" s="571"/>
      <c r="Z894" s="571"/>
      <c r="AA894" s="571"/>
      <c r="AB894" s="571"/>
      <c r="AC894" s="571"/>
      <c r="AD894" s="572"/>
      <c r="AE894" s="572"/>
      <c r="AF894" s="572"/>
      <c r="AG894" s="572"/>
      <c r="AH894" s="572"/>
      <c r="AI894" s="572"/>
      <c r="AJ894" s="572"/>
      <c r="AK894" s="572"/>
      <c r="AL894" s="572"/>
      <c r="AM894" s="572"/>
      <c r="AN894" s="581"/>
      <c r="AO894" s="181"/>
      <c r="AP894" s="87" t="s">
        <v>859</v>
      </c>
      <c r="AT894" s="559" t="str">
        <f t="shared" ca="1" si="162"/>
        <v>T</v>
      </c>
      <c r="AU894" s="559">
        <f t="shared" si="163"/>
        <v>879</v>
      </c>
      <c r="AV894" s="285" t="str">
        <f t="shared" ca="1" si="160"/>
        <v>T879</v>
      </c>
      <c r="AW894" s="285">
        <f t="shared" si="158"/>
        <v>8</v>
      </c>
      <c r="AX894" s="285" t="str">
        <f t="shared" ca="1" si="159"/>
        <v>8. Ownership - Operating Costs</v>
      </c>
      <c r="AY894" s="293" t="s">
        <v>1626</v>
      </c>
      <c r="AZ894" s="285" t="s">
        <v>1679</v>
      </c>
      <c r="BA894" s="285">
        <f>$T$8</f>
        <v>2039</v>
      </c>
      <c r="BB894" s="285" t="str">
        <f t="shared" ca="1" si="161"/>
        <v>8_T879_Parasitic_power_2039</v>
      </c>
      <c r="BC894" s="285" t="s">
        <v>574</v>
      </c>
      <c r="BD894" s="285"/>
      <c r="BE894" s="293" t="str">
        <f t="shared" si="164"/>
        <v>&gt;=0</v>
      </c>
      <c r="BF894" s="293" t="s">
        <v>84</v>
      </c>
      <c r="BG894" s="293" t="s">
        <v>84</v>
      </c>
      <c r="BH894" s="293"/>
      <c r="BI894" s="293"/>
      <c r="BJ894" s="293"/>
      <c r="BK894" s="293"/>
    </row>
    <row r="895" spans="1:63" ht="13.5" hidden="1" thickBot="1">
      <c r="A895" s="130"/>
      <c r="B895" s="181"/>
      <c r="C895" s="254"/>
      <c r="D895" s="761"/>
      <c r="E895" s="571"/>
      <c r="F895" s="571"/>
      <c r="G895" s="571"/>
      <c r="H895" s="571"/>
      <c r="I895" s="571"/>
      <c r="J895" s="571"/>
      <c r="K895" s="571"/>
      <c r="L895" s="571"/>
      <c r="M895" s="571"/>
      <c r="N895" s="571"/>
      <c r="O895" s="571"/>
      <c r="P895" s="571"/>
      <c r="Q895" s="571"/>
      <c r="R895" s="571"/>
      <c r="S895" s="571"/>
      <c r="T895" s="571"/>
      <c r="U895" s="571"/>
      <c r="V895" s="571"/>
      <c r="W895" s="571"/>
      <c r="X895" s="571"/>
      <c r="Y895" s="571"/>
      <c r="Z895" s="571"/>
      <c r="AA895" s="571"/>
      <c r="AB895" s="571"/>
      <c r="AC895" s="571"/>
      <c r="AD895" s="572"/>
      <c r="AE895" s="572"/>
      <c r="AF895" s="572"/>
      <c r="AG895" s="572"/>
      <c r="AH895" s="572"/>
      <c r="AI895" s="572"/>
      <c r="AJ895" s="572"/>
      <c r="AK895" s="572"/>
      <c r="AL895" s="572"/>
      <c r="AM895" s="572"/>
      <c r="AN895" s="581"/>
      <c r="AO895" s="181"/>
      <c r="AP895" s="87" t="s">
        <v>859</v>
      </c>
      <c r="AT895" s="559" t="str">
        <f t="shared" ca="1" si="162"/>
        <v>U</v>
      </c>
      <c r="AU895" s="559">
        <f t="shared" si="163"/>
        <v>879</v>
      </c>
      <c r="AV895" s="285" t="str">
        <f t="shared" ca="1" si="160"/>
        <v>U879</v>
      </c>
      <c r="AW895" s="285">
        <f t="shared" si="158"/>
        <v>8</v>
      </c>
      <c r="AX895" s="285" t="str">
        <f t="shared" ca="1" si="159"/>
        <v>8. Ownership - Operating Costs</v>
      </c>
      <c r="AY895" s="293" t="s">
        <v>1626</v>
      </c>
      <c r="AZ895" s="285" t="s">
        <v>1679</v>
      </c>
      <c r="BA895" s="285">
        <f>$U$8</f>
        <v>2040</v>
      </c>
      <c r="BB895" s="285" t="str">
        <f t="shared" ca="1" si="161"/>
        <v>8_U879_Parasitic_power_2040</v>
      </c>
      <c r="BC895" s="285" t="s">
        <v>574</v>
      </c>
      <c r="BD895" s="285"/>
      <c r="BE895" s="293" t="str">
        <f t="shared" si="164"/>
        <v>&gt;=0</v>
      </c>
      <c r="BF895" s="293" t="s">
        <v>84</v>
      </c>
      <c r="BG895" s="293" t="s">
        <v>84</v>
      </c>
      <c r="BH895" s="293"/>
      <c r="BI895" s="293"/>
      <c r="BJ895" s="293"/>
      <c r="BK895" s="293"/>
    </row>
    <row r="896" spans="1:63" ht="13.5" hidden="1" thickBot="1">
      <c r="A896" s="130"/>
      <c r="B896" s="181"/>
      <c r="C896" s="254"/>
      <c r="D896" s="761"/>
      <c r="E896" s="571"/>
      <c r="F896" s="571"/>
      <c r="G896" s="571"/>
      <c r="H896" s="571"/>
      <c r="I896" s="571"/>
      <c r="J896" s="571"/>
      <c r="K896" s="571"/>
      <c r="L896" s="571"/>
      <c r="M896" s="571"/>
      <c r="N896" s="571"/>
      <c r="O896" s="571"/>
      <c r="P896" s="571"/>
      <c r="Q896" s="571"/>
      <c r="R896" s="571"/>
      <c r="S896" s="571"/>
      <c r="T896" s="571"/>
      <c r="U896" s="571"/>
      <c r="V896" s="571"/>
      <c r="W896" s="571"/>
      <c r="X896" s="571"/>
      <c r="Y896" s="571"/>
      <c r="Z896" s="571"/>
      <c r="AA896" s="571"/>
      <c r="AB896" s="571"/>
      <c r="AC896" s="571"/>
      <c r="AD896" s="572"/>
      <c r="AE896" s="572"/>
      <c r="AF896" s="572"/>
      <c r="AG896" s="572"/>
      <c r="AH896" s="572"/>
      <c r="AI896" s="572"/>
      <c r="AJ896" s="572"/>
      <c r="AK896" s="572"/>
      <c r="AL896" s="572"/>
      <c r="AM896" s="572"/>
      <c r="AN896" s="581"/>
      <c r="AO896" s="181"/>
      <c r="AP896" s="87" t="s">
        <v>859</v>
      </c>
      <c r="AT896" s="559" t="str">
        <f t="shared" ca="1" si="162"/>
        <v>V</v>
      </c>
      <c r="AU896" s="559">
        <f t="shared" si="163"/>
        <v>879</v>
      </c>
      <c r="AV896" s="285" t="str">
        <f t="shared" ca="1" si="160"/>
        <v>V879</v>
      </c>
      <c r="AW896" s="285">
        <f t="shared" si="158"/>
        <v>8</v>
      </c>
      <c r="AX896" s="285" t="str">
        <f t="shared" ca="1" si="159"/>
        <v>8. Ownership - Operating Costs</v>
      </c>
      <c r="AY896" s="293" t="s">
        <v>1626</v>
      </c>
      <c r="AZ896" s="285" t="s">
        <v>1679</v>
      </c>
      <c r="BA896" s="285">
        <f>$V$8</f>
        <v>2041</v>
      </c>
      <c r="BB896" s="285" t="str">
        <f t="shared" ca="1" si="161"/>
        <v>8_V879_Parasitic_power_2041</v>
      </c>
      <c r="BC896" s="285" t="s">
        <v>574</v>
      </c>
      <c r="BD896" s="285"/>
      <c r="BE896" s="293" t="str">
        <f t="shared" si="164"/>
        <v>&gt;=0</v>
      </c>
      <c r="BF896" s="293" t="s">
        <v>84</v>
      </c>
      <c r="BG896" s="293" t="s">
        <v>84</v>
      </c>
      <c r="BH896" s="293"/>
      <c r="BI896" s="293"/>
      <c r="BJ896" s="293"/>
      <c r="BK896" s="293"/>
    </row>
    <row r="897" spans="1:63" ht="13.5" hidden="1" thickBot="1">
      <c r="A897" s="130"/>
      <c r="B897" s="181"/>
      <c r="C897" s="254"/>
      <c r="D897" s="761"/>
      <c r="E897" s="571"/>
      <c r="F897" s="571"/>
      <c r="G897" s="571"/>
      <c r="H897" s="571"/>
      <c r="I897" s="571"/>
      <c r="J897" s="571"/>
      <c r="K897" s="571"/>
      <c r="L897" s="571"/>
      <c r="M897" s="571"/>
      <c r="N897" s="571"/>
      <c r="O897" s="571"/>
      <c r="P897" s="571"/>
      <c r="Q897" s="571"/>
      <c r="R897" s="571"/>
      <c r="S897" s="571"/>
      <c r="T897" s="571"/>
      <c r="U897" s="571"/>
      <c r="V897" s="571"/>
      <c r="W897" s="571"/>
      <c r="X897" s="571"/>
      <c r="Y897" s="571"/>
      <c r="Z897" s="571"/>
      <c r="AA897" s="571"/>
      <c r="AB897" s="571"/>
      <c r="AC897" s="571"/>
      <c r="AD897" s="572"/>
      <c r="AE897" s="572"/>
      <c r="AF897" s="572"/>
      <c r="AG897" s="572"/>
      <c r="AH897" s="572"/>
      <c r="AI897" s="572"/>
      <c r="AJ897" s="572"/>
      <c r="AK897" s="572"/>
      <c r="AL897" s="572"/>
      <c r="AM897" s="572"/>
      <c r="AN897" s="581"/>
      <c r="AO897" s="181"/>
      <c r="AP897" s="87" t="s">
        <v>859</v>
      </c>
      <c r="AT897" s="559" t="str">
        <f t="shared" ca="1" si="162"/>
        <v>W</v>
      </c>
      <c r="AU897" s="559">
        <f t="shared" si="163"/>
        <v>879</v>
      </c>
      <c r="AV897" s="285" t="str">
        <f t="shared" ca="1" si="160"/>
        <v>W879</v>
      </c>
      <c r="AW897" s="285">
        <f t="shared" si="158"/>
        <v>8</v>
      </c>
      <c r="AX897" s="285" t="str">
        <f t="shared" ca="1" si="159"/>
        <v>8. Ownership - Operating Costs</v>
      </c>
      <c r="AY897" s="293" t="s">
        <v>1626</v>
      </c>
      <c r="AZ897" s="285" t="s">
        <v>1679</v>
      </c>
      <c r="BA897" s="285">
        <f>$W$8</f>
        <v>2042</v>
      </c>
      <c r="BB897" s="285" t="str">
        <f t="shared" ca="1" si="161"/>
        <v>8_W879_Parasitic_power_2042</v>
      </c>
      <c r="BC897" s="285" t="s">
        <v>574</v>
      </c>
      <c r="BD897" s="285"/>
      <c r="BE897" s="293" t="str">
        <f t="shared" si="164"/>
        <v>&gt;=0</v>
      </c>
      <c r="BF897" s="293" t="s">
        <v>84</v>
      </c>
      <c r="BG897" s="293" t="s">
        <v>84</v>
      </c>
      <c r="BH897" s="293"/>
      <c r="BI897" s="293"/>
      <c r="BJ897" s="293"/>
      <c r="BK897" s="293"/>
    </row>
    <row r="898" spans="1:63" ht="13.5" hidden="1" thickBot="1">
      <c r="A898" s="130"/>
      <c r="B898" s="181"/>
      <c r="C898" s="254"/>
      <c r="D898" s="761"/>
      <c r="E898" s="571"/>
      <c r="F898" s="571"/>
      <c r="G898" s="571"/>
      <c r="H898" s="571"/>
      <c r="I898" s="571"/>
      <c r="J898" s="571"/>
      <c r="K898" s="571"/>
      <c r="L898" s="571"/>
      <c r="M898" s="571"/>
      <c r="N898" s="571"/>
      <c r="O898" s="571"/>
      <c r="P898" s="571"/>
      <c r="Q898" s="571"/>
      <c r="R898" s="571"/>
      <c r="S898" s="571"/>
      <c r="T898" s="571"/>
      <c r="U898" s="571"/>
      <c r="V898" s="571"/>
      <c r="W898" s="571"/>
      <c r="X898" s="571"/>
      <c r="Y898" s="571"/>
      <c r="Z898" s="571"/>
      <c r="AA898" s="571"/>
      <c r="AB898" s="571"/>
      <c r="AC898" s="571"/>
      <c r="AD898" s="572"/>
      <c r="AE898" s="572"/>
      <c r="AF898" s="572"/>
      <c r="AG898" s="572"/>
      <c r="AH898" s="572"/>
      <c r="AI898" s="572"/>
      <c r="AJ898" s="572"/>
      <c r="AK898" s="572"/>
      <c r="AL898" s="572"/>
      <c r="AM898" s="572"/>
      <c r="AN898" s="581"/>
      <c r="AO898" s="181"/>
      <c r="AP898" s="87" t="s">
        <v>859</v>
      </c>
      <c r="AT898" s="559" t="str">
        <f t="shared" ca="1" si="162"/>
        <v>X</v>
      </c>
      <c r="AU898" s="559">
        <f t="shared" si="163"/>
        <v>879</v>
      </c>
      <c r="AV898" s="285" t="str">
        <f t="shared" ca="1" si="160"/>
        <v>X879</v>
      </c>
      <c r="AW898" s="285">
        <f t="shared" si="158"/>
        <v>8</v>
      </c>
      <c r="AX898" s="285" t="str">
        <f t="shared" ca="1" si="159"/>
        <v>8. Ownership - Operating Costs</v>
      </c>
      <c r="AY898" s="293" t="s">
        <v>1626</v>
      </c>
      <c r="AZ898" s="285" t="s">
        <v>1679</v>
      </c>
      <c r="BA898" s="285">
        <f>$X$8</f>
        <v>2043</v>
      </c>
      <c r="BB898" s="285" t="str">
        <f t="shared" ca="1" si="161"/>
        <v>8_X879_Parasitic_power_2043</v>
      </c>
      <c r="BC898" s="285" t="s">
        <v>574</v>
      </c>
      <c r="BD898" s="285"/>
      <c r="BE898" s="293" t="str">
        <f t="shared" si="164"/>
        <v>&gt;=0</v>
      </c>
      <c r="BF898" s="293" t="s">
        <v>84</v>
      </c>
      <c r="BG898" s="293" t="s">
        <v>84</v>
      </c>
      <c r="BH898" s="293"/>
      <c r="BI898" s="293"/>
      <c r="BJ898" s="293"/>
      <c r="BK898" s="293"/>
    </row>
    <row r="899" spans="1:63" ht="13.5" hidden="1" thickBot="1">
      <c r="A899" s="130"/>
      <c r="B899" s="181"/>
      <c r="C899" s="254"/>
      <c r="D899" s="761"/>
      <c r="E899" s="571"/>
      <c r="F899" s="571"/>
      <c r="G899" s="571"/>
      <c r="H899" s="571"/>
      <c r="I899" s="571"/>
      <c r="J899" s="571"/>
      <c r="K899" s="571"/>
      <c r="L899" s="571"/>
      <c r="M899" s="571"/>
      <c r="N899" s="571"/>
      <c r="O899" s="571"/>
      <c r="P899" s="571"/>
      <c r="Q899" s="571"/>
      <c r="R899" s="571"/>
      <c r="S899" s="571"/>
      <c r="T899" s="571"/>
      <c r="U899" s="571"/>
      <c r="V899" s="571"/>
      <c r="W899" s="571"/>
      <c r="X899" s="571"/>
      <c r="Y899" s="571"/>
      <c r="Z899" s="571"/>
      <c r="AA899" s="571"/>
      <c r="AB899" s="571"/>
      <c r="AC899" s="571"/>
      <c r="AD899" s="572"/>
      <c r="AE899" s="572"/>
      <c r="AF899" s="572"/>
      <c r="AG899" s="572"/>
      <c r="AH899" s="572"/>
      <c r="AI899" s="572"/>
      <c r="AJ899" s="572"/>
      <c r="AK899" s="572"/>
      <c r="AL899" s="572"/>
      <c r="AM899" s="572"/>
      <c r="AN899" s="581"/>
      <c r="AO899" s="181"/>
      <c r="AP899" s="87" t="s">
        <v>859</v>
      </c>
      <c r="AT899" s="559" t="str">
        <f t="shared" ca="1" si="162"/>
        <v>Y</v>
      </c>
      <c r="AU899" s="559">
        <f t="shared" si="163"/>
        <v>879</v>
      </c>
      <c r="AV899" s="285" t="str">
        <f t="shared" ca="1" si="160"/>
        <v>Y879</v>
      </c>
      <c r="AW899" s="285">
        <f t="shared" si="158"/>
        <v>8</v>
      </c>
      <c r="AX899" s="285" t="str">
        <f t="shared" ca="1" si="159"/>
        <v>8. Ownership - Operating Costs</v>
      </c>
      <c r="AY899" s="293" t="s">
        <v>1626</v>
      </c>
      <c r="AZ899" s="285" t="s">
        <v>1679</v>
      </c>
      <c r="BA899" s="285">
        <f>$Y$8</f>
        <v>2044</v>
      </c>
      <c r="BB899" s="285" t="str">
        <f t="shared" ca="1" si="161"/>
        <v>8_Y879_Parasitic_power_2044</v>
      </c>
      <c r="BC899" s="285" t="s">
        <v>574</v>
      </c>
      <c r="BD899" s="285"/>
      <c r="BE899" s="293" t="str">
        <f t="shared" si="164"/>
        <v>&gt;=0</v>
      </c>
      <c r="BF899" s="293" t="s">
        <v>84</v>
      </c>
      <c r="BG899" s="293" t="s">
        <v>84</v>
      </c>
      <c r="BH899" s="293"/>
      <c r="BI899" s="293"/>
      <c r="BJ899" s="293"/>
      <c r="BK899" s="293"/>
    </row>
    <row r="900" spans="1:63" ht="13.5" hidden="1" thickBot="1">
      <c r="A900" s="130"/>
      <c r="B900" s="181"/>
      <c r="C900" s="254"/>
      <c r="D900" s="761"/>
      <c r="E900" s="571"/>
      <c r="F900" s="571"/>
      <c r="G900" s="571"/>
      <c r="H900" s="571"/>
      <c r="I900" s="571"/>
      <c r="J900" s="571"/>
      <c r="K900" s="571"/>
      <c r="L900" s="571"/>
      <c r="M900" s="571"/>
      <c r="N900" s="571"/>
      <c r="O900" s="571"/>
      <c r="P900" s="571"/>
      <c r="Q900" s="571"/>
      <c r="R900" s="571"/>
      <c r="S900" s="571"/>
      <c r="T900" s="571"/>
      <c r="U900" s="571"/>
      <c r="V900" s="571"/>
      <c r="W900" s="571"/>
      <c r="X900" s="571"/>
      <c r="Y900" s="571"/>
      <c r="Z900" s="571"/>
      <c r="AA900" s="571"/>
      <c r="AB900" s="571"/>
      <c r="AC900" s="571"/>
      <c r="AD900" s="572"/>
      <c r="AE900" s="572"/>
      <c r="AF900" s="572"/>
      <c r="AG900" s="572"/>
      <c r="AH900" s="572"/>
      <c r="AI900" s="572"/>
      <c r="AJ900" s="572"/>
      <c r="AK900" s="572"/>
      <c r="AL900" s="572"/>
      <c r="AM900" s="572"/>
      <c r="AN900" s="581"/>
      <c r="AO900" s="181"/>
      <c r="AP900" s="87" t="s">
        <v>859</v>
      </c>
      <c r="AT900" s="559" t="str">
        <f t="shared" ca="1" si="162"/>
        <v>Z</v>
      </c>
      <c r="AU900" s="559">
        <f t="shared" si="163"/>
        <v>879</v>
      </c>
      <c r="AV900" s="285" t="str">
        <f t="shared" ca="1" si="160"/>
        <v>Z879</v>
      </c>
      <c r="AW900" s="285">
        <f t="shared" si="158"/>
        <v>8</v>
      </c>
      <c r="AX900" s="285" t="str">
        <f t="shared" ca="1" si="159"/>
        <v>8. Ownership - Operating Costs</v>
      </c>
      <c r="AY900" s="293" t="s">
        <v>1626</v>
      </c>
      <c r="AZ900" s="285" t="s">
        <v>1679</v>
      </c>
      <c r="BA900" s="285">
        <f>$Z$8</f>
        <v>2045</v>
      </c>
      <c r="BB900" s="285" t="str">
        <f t="shared" ca="1" si="161"/>
        <v>8_Z879_Parasitic_power_2045</v>
      </c>
      <c r="BC900" s="285" t="s">
        <v>574</v>
      </c>
      <c r="BD900" s="285"/>
      <c r="BE900" s="293" t="str">
        <f t="shared" si="164"/>
        <v>&gt;=0</v>
      </c>
      <c r="BF900" s="293" t="s">
        <v>84</v>
      </c>
      <c r="BG900" s="293" t="s">
        <v>84</v>
      </c>
      <c r="BH900" s="293"/>
      <c r="BI900" s="293"/>
      <c r="BJ900" s="293"/>
      <c r="BK900" s="293"/>
    </row>
    <row r="901" spans="1:63" ht="13.5" hidden="1" thickBot="1">
      <c r="A901" s="130"/>
      <c r="B901" s="181"/>
      <c r="C901" s="254"/>
      <c r="D901" s="761"/>
      <c r="E901" s="571"/>
      <c r="F901" s="571"/>
      <c r="G901" s="571"/>
      <c r="H901" s="571"/>
      <c r="I901" s="571"/>
      <c r="J901" s="571"/>
      <c r="K901" s="571"/>
      <c r="L901" s="571"/>
      <c r="M901" s="571"/>
      <c r="N901" s="571"/>
      <c r="O901" s="571"/>
      <c r="P901" s="571"/>
      <c r="Q901" s="571"/>
      <c r="R901" s="571"/>
      <c r="S901" s="571"/>
      <c r="T901" s="571"/>
      <c r="U901" s="571"/>
      <c r="V901" s="571"/>
      <c r="W901" s="571"/>
      <c r="X901" s="571"/>
      <c r="Y901" s="571"/>
      <c r="Z901" s="571"/>
      <c r="AA901" s="571"/>
      <c r="AB901" s="571"/>
      <c r="AC901" s="571"/>
      <c r="AD901" s="572"/>
      <c r="AE901" s="572"/>
      <c r="AF901" s="572"/>
      <c r="AG901" s="572"/>
      <c r="AH901" s="572"/>
      <c r="AI901" s="572"/>
      <c r="AJ901" s="572"/>
      <c r="AK901" s="572"/>
      <c r="AL901" s="572"/>
      <c r="AM901" s="572"/>
      <c r="AN901" s="581"/>
      <c r="AO901" s="181"/>
      <c r="AP901" s="87" t="s">
        <v>859</v>
      </c>
      <c r="AT901" s="559" t="str">
        <f t="shared" ca="1" si="162"/>
        <v>AA</v>
      </c>
      <c r="AU901" s="559">
        <f t="shared" si="163"/>
        <v>879</v>
      </c>
      <c r="AV901" s="285" t="str">
        <f t="shared" ca="1" si="160"/>
        <v>AA879</v>
      </c>
      <c r="AW901" s="285">
        <f t="shared" si="158"/>
        <v>8</v>
      </c>
      <c r="AX901" s="285" t="str">
        <f t="shared" ca="1" si="159"/>
        <v>8. Ownership - Operating Costs</v>
      </c>
      <c r="AY901" s="293" t="s">
        <v>1626</v>
      </c>
      <c r="AZ901" s="285" t="s">
        <v>1679</v>
      </c>
      <c r="BA901" s="285">
        <f>$AA$8</f>
        <v>2046</v>
      </c>
      <c r="BB901" s="285" t="str">
        <f t="shared" ca="1" si="161"/>
        <v>8_AA879_Parasitic_power_2046</v>
      </c>
      <c r="BC901" s="285" t="s">
        <v>574</v>
      </c>
      <c r="BD901" s="285"/>
      <c r="BE901" s="293" t="str">
        <f t="shared" si="164"/>
        <v>&gt;=0</v>
      </c>
      <c r="BF901" s="293" t="s">
        <v>84</v>
      </c>
      <c r="BG901" s="293" t="s">
        <v>84</v>
      </c>
      <c r="BH901" s="293"/>
      <c r="BI901" s="293"/>
      <c r="BJ901" s="293"/>
      <c r="BK901" s="293"/>
    </row>
    <row r="902" spans="1:63" ht="13.5" hidden="1" thickBot="1">
      <c r="A902" s="130"/>
      <c r="B902" s="181"/>
      <c r="C902" s="254"/>
      <c r="D902" s="761"/>
      <c r="E902" s="571"/>
      <c r="F902" s="571"/>
      <c r="G902" s="571"/>
      <c r="H902" s="571"/>
      <c r="I902" s="571"/>
      <c r="J902" s="571"/>
      <c r="K902" s="571"/>
      <c r="L902" s="571"/>
      <c r="M902" s="571"/>
      <c r="N902" s="571"/>
      <c r="O902" s="571"/>
      <c r="P902" s="571"/>
      <c r="Q902" s="571"/>
      <c r="R902" s="571"/>
      <c r="S902" s="571"/>
      <c r="T902" s="571"/>
      <c r="U902" s="571"/>
      <c r="V902" s="571"/>
      <c r="W902" s="571"/>
      <c r="X902" s="571"/>
      <c r="Y902" s="571"/>
      <c r="Z902" s="571"/>
      <c r="AA902" s="571"/>
      <c r="AB902" s="571"/>
      <c r="AC902" s="571"/>
      <c r="AD902" s="572"/>
      <c r="AE902" s="572"/>
      <c r="AF902" s="572"/>
      <c r="AG902" s="572"/>
      <c r="AH902" s="572"/>
      <c r="AI902" s="572"/>
      <c r="AJ902" s="572"/>
      <c r="AK902" s="572"/>
      <c r="AL902" s="572"/>
      <c r="AM902" s="572"/>
      <c r="AN902" s="581"/>
      <c r="AO902" s="181"/>
      <c r="AP902" s="87" t="s">
        <v>859</v>
      </c>
      <c r="AT902" s="559" t="str">
        <f t="shared" ca="1" si="162"/>
        <v>AB</v>
      </c>
      <c r="AU902" s="559">
        <f t="shared" si="163"/>
        <v>879</v>
      </c>
      <c r="AV902" s="285" t="str">
        <f t="shared" ca="1" si="160"/>
        <v>AB879</v>
      </c>
      <c r="AW902" s="285">
        <f t="shared" si="158"/>
        <v>8</v>
      </c>
      <c r="AX902" s="285" t="str">
        <f t="shared" ca="1" si="159"/>
        <v>8. Ownership - Operating Costs</v>
      </c>
      <c r="AY902" s="293" t="s">
        <v>1626</v>
      </c>
      <c r="AZ902" s="285" t="s">
        <v>1679</v>
      </c>
      <c r="BA902" s="285">
        <f>$AB$8</f>
        <v>2047</v>
      </c>
      <c r="BB902" s="285" t="str">
        <f t="shared" ca="1" si="161"/>
        <v>8_AB879_Parasitic_power_2047</v>
      </c>
      <c r="BC902" s="285" t="s">
        <v>574</v>
      </c>
      <c r="BD902" s="285"/>
      <c r="BE902" s="293" t="str">
        <f t="shared" si="164"/>
        <v>&gt;=0</v>
      </c>
      <c r="BF902" s="293" t="s">
        <v>84</v>
      </c>
      <c r="BG902" s="293" t="s">
        <v>84</v>
      </c>
      <c r="BH902" s="293"/>
      <c r="BI902" s="293"/>
      <c r="BJ902" s="293"/>
      <c r="BK902" s="293"/>
    </row>
    <row r="903" spans="1:63" ht="13.5" hidden="1" thickBot="1">
      <c r="A903" s="130"/>
      <c r="B903" s="181"/>
      <c r="C903" s="254"/>
      <c r="D903" s="761"/>
      <c r="E903" s="571"/>
      <c r="F903" s="571"/>
      <c r="G903" s="571"/>
      <c r="H903" s="571"/>
      <c r="I903" s="571"/>
      <c r="J903" s="571"/>
      <c r="K903" s="571"/>
      <c r="L903" s="571"/>
      <c r="M903" s="571"/>
      <c r="N903" s="571"/>
      <c r="O903" s="571"/>
      <c r="P903" s="571"/>
      <c r="Q903" s="571"/>
      <c r="R903" s="571"/>
      <c r="S903" s="571"/>
      <c r="T903" s="571"/>
      <c r="U903" s="571"/>
      <c r="V903" s="571"/>
      <c r="W903" s="571"/>
      <c r="X903" s="571"/>
      <c r="Y903" s="571"/>
      <c r="Z903" s="571"/>
      <c r="AA903" s="571"/>
      <c r="AB903" s="571"/>
      <c r="AC903" s="571"/>
      <c r="AD903" s="572"/>
      <c r="AE903" s="572"/>
      <c r="AF903" s="572"/>
      <c r="AG903" s="572"/>
      <c r="AH903" s="572"/>
      <c r="AI903" s="572"/>
      <c r="AJ903" s="572"/>
      <c r="AK903" s="572"/>
      <c r="AL903" s="572"/>
      <c r="AM903" s="572"/>
      <c r="AN903" s="581"/>
      <c r="AO903" s="181"/>
      <c r="AP903" s="87" t="s">
        <v>859</v>
      </c>
      <c r="AT903" s="559" t="str">
        <f t="shared" ca="1" si="162"/>
        <v>AC</v>
      </c>
      <c r="AU903" s="559">
        <f t="shared" si="163"/>
        <v>879</v>
      </c>
      <c r="AV903" s="285" t="str">
        <f t="shared" ca="1" si="160"/>
        <v>AC879</v>
      </c>
      <c r="AW903" s="285">
        <f t="shared" si="158"/>
        <v>8</v>
      </c>
      <c r="AX903" s="285" t="str">
        <f t="shared" ca="1" si="159"/>
        <v>8. Ownership - Operating Costs</v>
      </c>
      <c r="AY903" s="293" t="s">
        <v>1626</v>
      </c>
      <c r="AZ903" s="285" t="s">
        <v>1679</v>
      </c>
      <c r="BA903" s="285">
        <f>$AC$8</f>
        <v>2048</v>
      </c>
      <c r="BB903" s="285" t="str">
        <f t="shared" ca="1" si="161"/>
        <v>8_AC879_Parasitic_power_2048</v>
      </c>
      <c r="BC903" s="285" t="s">
        <v>574</v>
      </c>
      <c r="BD903" s="285"/>
      <c r="BE903" s="293" t="str">
        <f t="shared" si="164"/>
        <v>&gt;=0</v>
      </c>
      <c r="BF903" s="293" t="s">
        <v>84</v>
      </c>
      <c r="BG903" s="293" t="s">
        <v>84</v>
      </c>
      <c r="BH903" s="293"/>
      <c r="BI903" s="293"/>
      <c r="BJ903" s="293"/>
      <c r="BK903" s="293"/>
    </row>
    <row r="904" spans="1:63" ht="13.5" hidden="1" thickBot="1">
      <c r="A904" s="130"/>
      <c r="B904" s="181"/>
      <c r="C904" s="254"/>
      <c r="D904" s="761"/>
      <c r="E904" s="571"/>
      <c r="F904" s="571"/>
      <c r="G904" s="571"/>
      <c r="H904" s="571"/>
      <c r="I904" s="571"/>
      <c r="J904" s="571"/>
      <c r="K904" s="571"/>
      <c r="L904" s="571"/>
      <c r="M904" s="571"/>
      <c r="N904" s="571"/>
      <c r="O904" s="571"/>
      <c r="P904" s="571"/>
      <c r="Q904" s="571"/>
      <c r="R904" s="571"/>
      <c r="S904" s="571"/>
      <c r="T904" s="571"/>
      <c r="U904" s="571"/>
      <c r="V904" s="571"/>
      <c r="W904" s="571"/>
      <c r="X904" s="571"/>
      <c r="Y904" s="571"/>
      <c r="Z904" s="571"/>
      <c r="AA904" s="571"/>
      <c r="AB904" s="571"/>
      <c r="AC904" s="571"/>
      <c r="AD904" s="572"/>
      <c r="AE904" s="572"/>
      <c r="AF904" s="572"/>
      <c r="AG904" s="572"/>
      <c r="AH904" s="572"/>
      <c r="AI904" s="572"/>
      <c r="AJ904" s="572"/>
      <c r="AK904" s="572"/>
      <c r="AL904" s="572"/>
      <c r="AM904" s="572"/>
      <c r="AN904" s="581"/>
      <c r="AO904" s="181"/>
      <c r="AP904" s="87" t="s">
        <v>859</v>
      </c>
      <c r="AT904" s="559" t="str">
        <f t="shared" ca="1" si="162"/>
        <v>AD</v>
      </c>
      <c r="AU904" s="559">
        <f t="shared" si="163"/>
        <v>879</v>
      </c>
      <c r="AV904" s="285" t="str">
        <f t="shared" ca="1" si="160"/>
        <v>AD879</v>
      </c>
      <c r="AW904" s="285">
        <f t="shared" si="158"/>
        <v>8</v>
      </c>
      <c r="AX904" s="285" t="str">
        <f t="shared" ca="1" si="159"/>
        <v>8. Ownership - Operating Costs</v>
      </c>
      <c r="AY904" s="293" t="s">
        <v>1626</v>
      </c>
      <c r="AZ904" s="285" t="s">
        <v>1679</v>
      </c>
      <c r="BA904" s="285">
        <f>$AD$8</f>
        <v>2049</v>
      </c>
      <c r="BB904" s="285" t="str">
        <f t="shared" ca="1" si="161"/>
        <v>8_AD879_Parasitic_power_2049</v>
      </c>
      <c r="BC904" s="285" t="s">
        <v>574</v>
      </c>
      <c r="BD904" s="285"/>
      <c r="BE904" s="293" t="str">
        <f t="shared" si="164"/>
        <v>&gt;=0</v>
      </c>
      <c r="BF904" s="293" t="s">
        <v>84</v>
      </c>
      <c r="BG904" s="293" t="s">
        <v>84</v>
      </c>
      <c r="BH904" s="293"/>
      <c r="BI904" s="293"/>
      <c r="BJ904" s="293"/>
      <c r="BK904" s="293"/>
    </row>
    <row r="905" spans="1:63" ht="13.5" hidden="1" thickBot="1">
      <c r="A905" s="130"/>
      <c r="B905" s="181"/>
      <c r="C905" s="254"/>
      <c r="D905" s="761"/>
      <c r="E905" s="571"/>
      <c r="F905" s="571"/>
      <c r="G905" s="571"/>
      <c r="H905" s="571"/>
      <c r="I905" s="571"/>
      <c r="J905" s="571"/>
      <c r="K905" s="571"/>
      <c r="L905" s="571"/>
      <c r="M905" s="571"/>
      <c r="N905" s="571"/>
      <c r="O905" s="571"/>
      <c r="P905" s="571"/>
      <c r="Q905" s="571"/>
      <c r="R905" s="571"/>
      <c r="S905" s="571"/>
      <c r="T905" s="571"/>
      <c r="U905" s="571"/>
      <c r="V905" s="571"/>
      <c r="W905" s="571"/>
      <c r="X905" s="571"/>
      <c r="Y905" s="571"/>
      <c r="Z905" s="571"/>
      <c r="AA905" s="571"/>
      <c r="AB905" s="571"/>
      <c r="AC905" s="571"/>
      <c r="AD905" s="572"/>
      <c r="AE905" s="572"/>
      <c r="AF905" s="572"/>
      <c r="AG905" s="572"/>
      <c r="AH905" s="572"/>
      <c r="AI905" s="572"/>
      <c r="AJ905" s="572"/>
      <c r="AK905" s="572"/>
      <c r="AL905" s="572"/>
      <c r="AM905" s="572"/>
      <c r="AN905" s="581"/>
      <c r="AO905" s="181"/>
      <c r="AP905" s="87" t="s">
        <v>859</v>
      </c>
      <c r="AT905" s="559" t="str">
        <f t="shared" ca="1" si="162"/>
        <v>AE</v>
      </c>
      <c r="AU905" s="559">
        <f t="shared" si="163"/>
        <v>879</v>
      </c>
      <c r="AV905" s="285" t="str">
        <f t="shared" ca="1" si="160"/>
        <v>AE879</v>
      </c>
      <c r="AW905" s="285">
        <f t="shared" si="158"/>
        <v>8</v>
      </c>
      <c r="AX905" s="285" t="str">
        <f t="shared" ca="1" si="159"/>
        <v>8. Ownership - Operating Costs</v>
      </c>
      <c r="AY905" s="293" t="s">
        <v>1626</v>
      </c>
      <c r="AZ905" s="285" t="s">
        <v>1679</v>
      </c>
      <c r="BA905" s="285">
        <f>$AE$8</f>
        <v>2050</v>
      </c>
      <c r="BB905" s="285" t="str">
        <f t="shared" ca="1" si="161"/>
        <v>8_AE879_Parasitic_power_2050</v>
      </c>
      <c r="BC905" s="285" t="s">
        <v>574</v>
      </c>
      <c r="BD905" s="285"/>
      <c r="BE905" s="293" t="str">
        <f t="shared" si="164"/>
        <v>&gt;=0</v>
      </c>
      <c r="BF905" s="293" t="s">
        <v>84</v>
      </c>
      <c r="BG905" s="293" t="s">
        <v>84</v>
      </c>
      <c r="BH905" s="293"/>
      <c r="BI905" s="293"/>
      <c r="BJ905" s="293"/>
      <c r="BK905" s="293"/>
    </row>
    <row r="906" spans="1:63" ht="13.5" hidden="1" thickBot="1">
      <c r="A906" s="130"/>
      <c r="B906" s="181"/>
      <c r="C906" s="254"/>
      <c r="D906" s="761"/>
      <c r="E906" s="571"/>
      <c r="F906" s="571"/>
      <c r="G906" s="571"/>
      <c r="H906" s="571"/>
      <c r="I906" s="571"/>
      <c r="J906" s="571"/>
      <c r="K906" s="571"/>
      <c r="L906" s="571"/>
      <c r="M906" s="571"/>
      <c r="N906" s="571"/>
      <c r="O906" s="571"/>
      <c r="P906" s="571"/>
      <c r="Q906" s="571"/>
      <c r="R906" s="571"/>
      <c r="S906" s="571"/>
      <c r="T906" s="571"/>
      <c r="U906" s="571"/>
      <c r="V906" s="571"/>
      <c r="W906" s="571"/>
      <c r="X906" s="571"/>
      <c r="Y906" s="571"/>
      <c r="Z906" s="571"/>
      <c r="AA906" s="571"/>
      <c r="AB906" s="571"/>
      <c r="AC906" s="571"/>
      <c r="AD906" s="572"/>
      <c r="AE906" s="572"/>
      <c r="AF906" s="572"/>
      <c r="AG906" s="572"/>
      <c r="AH906" s="572"/>
      <c r="AI906" s="572"/>
      <c r="AJ906" s="572"/>
      <c r="AK906" s="572"/>
      <c r="AL906" s="572"/>
      <c r="AM906" s="572"/>
      <c r="AN906" s="581"/>
      <c r="AO906" s="181"/>
      <c r="AP906" s="87" t="s">
        <v>859</v>
      </c>
      <c r="AT906" s="559" t="str">
        <f t="shared" ca="1" si="162"/>
        <v>AF</v>
      </c>
      <c r="AU906" s="559">
        <f t="shared" si="163"/>
        <v>879</v>
      </c>
      <c r="AV906" s="285" t="str">
        <f t="shared" ca="1" si="160"/>
        <v>AF879</v>
      </c>
      <c r="AW906" s="285">
        <f t="shared" si="158"/>
        <v>8</v>
      </c>
      <c r="AX906" s="285" t="str">
        <f t="shared" ca="1" si="159"/>
        <v>8. Ownership - Operating Costs</v>
      </c>
      <c r="AY906" s="293" t="s">
        <v>1626</v>
      </c>
      <c r="AZ906" s="285" t="s">
        <v>1679</v>
      </c>
      <c r="BA906" s="285">
        <f>$AF$8</f>
        <v>2051</v>
      </c>
      <c r="BB906" s="285" t="str">
        <f t="shared" ca="1" si="161"/>
        <v>8_AF879_Parasitic_power_2051</v>
      </c>
      <c r="BC906" s="285" t="s">
        <v>574</v>
      </c>
      <c r="BD906" s="285"/>
      <c r="BE906" s="293" t="str">
        <f t="shared" si="164"/>
        <v>&gt;=0</v>
      </c>
      <c r="BF906" s="293" t="s">
        <v>84</v>
      </c>
      <c r="BG906" s="293" t="s">
        <v>84</v>
      </c>
      <c r="BH906" s="293"/>
      <c r="BI906" s="293"/>
      <c r="BJ906" s="293"/>
      <c r="BK906" s="293"/>
    </row>
    <row r="907" spans="1:63" ht="13.5" hidden="1" thickBot="1">
      <c r="A907" s="130"/>
      <c r="B907" s="181"/>
      <c r="C907" s="254"/>
      <c r="D907" s="761"/>
      <c r="E907" s="571"/>
      <c r="F907" s="571"/>
      <c r="G907" s="571"/>
      <c r="H907" s="571"/>
      <c r="I907" s="571"/>
      <c r="J907" s="571"/>
      <c r="K907" s="571"/>
      <c r="L907" s="571"/>
      <c r="M907" s="571"/>
      <c r="N907" s="571"/>
      <c r="O907" s="571"/>
      <c r="P907" s="571"/>
      <c r="Q907" s="571"/>
      <c r="R907" s="571"/>
      <c r="S907" s="571"/>
      <c r="T907" s="571"/>
      <c r="U907" s="571"/>
      <c r="V907" s="571"/>
      <c r="W907" s="571"/>
      <c r="X907" s="571"/>
      <c r="Y907" s="571"/>
      <c r="Z907" s="571"/>
      <c r="AA907" s="571"/>
      <c r="AB907" s="571"/>
      <c r="AC907" s="571"/>
      <c r="AD907" s="572"/>
      <c r="AE907" s="572"/>
      <c r="AF907" s="572"/>
      <c r="AG907" s="572"/>
      <c r="AH907" s="572"/>
      <c r="AI907" s="572"/>
      <c r="AJ907" s="572"/>
      <c r="AK907" s="572"/>
      <c r="AL907" s="572"/>
      <c r="AM907" s="572"/>
      <c r="AN907" s="581"/>
      <c r="AO907" s="181"/>
      <c r="AP907" s="87" t="s">
        <v>859</v>
      </c>
      <c r="AT907" s="559" t="str">
        <f t="shared" ca="1" si="162"/>
        <v>AG</v>
      </c>
      <c r="AU907" s="559">
        <f t="shared" si="163"/>
        <v>879</v>
      </c>
      <c r="AV907" s="285" t="str">
        <f t="shared" ca="1" si="160"/>
        <v>AG879</v>
      </c>
      <c r="AW907" s="285">
        <f t="shared" si="158"/>
        <v>8</v>
      </c>
      <c r="AX907" s="285" t="str">
        <f t="shared" ca="1" si="159"/>
        <v>8. Ownership - Operating Costs</v>
      </c>
      <c r="AY907" s="293" t="s">
        <v>1626</v>
      </c>
      <c r="AZ907" s="285" t="s">
        <v>1679</v>
      </c>
      <c r="BA907" s="285">
        <f>$AG$8</f>
        <v>2052</v>
      </c>
      <c r="BB907" s="285" t="str">
        <f t="shared" ca="1" si="161"/>
        <v>8_AG879_Parasitic_power_2052</v>
      </c>
      <c r="BC907" s="285" t="s">
        <v>574</v>
      </c>
      <c r="BD907" s="285"/>
      <c r="BE907" s="293" t="str">
        <f t="shared" si="164"/>
        <v>&gt;=0</v>
      </c>
      <c r="BF907" s="293" t="s">
        <v>84</v>
      </c>
      <c r="BG907" s="293" t="s">
        <v>84</v>
      </c>
      <c r="BH907" s="293"/>
      <c r="BI907" s="293"/>
      <c r="BJ907" s="293"/>
      <c r="BK907" s="293"/>
    </row>
    <row r="908" spans="1:63" ht="13.5" hidden="1" thickBot="1">
      <c r="A908" s="130"/>
      <c r="B908" s="181"/>
      <c r="C908" s="254"/>
      <c r="D908" s="761"/>
      <c r="E908" s="571"/>
      <c r="F908" s="571"/>
      <c r="G908" s="571"/>
      <c r="H908" s="571"/>
      <c r="I908" s="571"/>
      <c r="J908" s="571"/>
      <c r="K908" s="571"/>
      <c r="L908" s="571"/>
      <c r="M908" s="571"/>
      <c r="N908" s="571"/>
      <c r="O908" s="571"/>
      <c r="P908" s="571"/>
      <c r="Q908" s="571"/>
      <c r="R908" s="571"/>
      <c r="S908" s="571"/>
      <c r="T908" s="571"/>
      <c r="U908" s="571"/>
      <c r="V908" s="571"/>
      <c r="W908" s="571"/>
      <c r="X908" s="571"/>
      <c r="Y908" s="571"/>
      <c r="Z908" s="571"/>
      <c r="AA908" s="571"/>
      <c r="AB908" s="571"/>
      <c r="AC908" s="571"/>
      <c r="AD908" s="572"/>
      <c r="AE908" s="572"/>
      <c r="AF908" s="572"/>
      <c r="AG908" s="572"/>
      <c r="AH908" s="572"/>
      <c r="AI908" s="572"/>
      <c r="AJ908" s="572"/>
      <c r="AK908" s="572"/>
      <c r="AL908" s="572"/>
      <c r="AM908" s="572"/>
      <c r="AN908" s="581"/>
      <c r="AO908" s="181"/>
      <c r="AP908" s="87" t="s">
        <v>859</v>
      </c>
      <c r="AT908" s="559" t="str">
        <f t="shared" ca="1" si="162"/>
        <v>AH</v>
      </c>
      <c r="AU908" s="559">
        <f t="shared" si="163"/>
        <v>879</v>
      </c>
      <c r="AV908" s="285" t="str">
        <f t="shared" ca="1" si="160"/>
        <v>AH879</v>
      </c>
      <c r="AW908" s="285">
        <f t="shared" si="158"/>
        <v>8</v>
      </c>
      <c r="AX908" s="285" t="str">
        <f t="shared" ca="1" si="159"/>
        <v>8. Ownership - Operating Costs</v>
      </c>
      <c r="AY908" s="293" t="s">
        <v>1626</v>
      </c>
      <c r="AZ908" s="285" t="s">
        <v>1679</v>
      </c>
      <c r="BA908" s="285">
        <f>$AH$8</f>
        <v>2053</v>
      </c>
      <c r="BB908" s="285" t="str">
        <f t="shared" ca="1" si="161"/>
        <v>8_AH879_Parasitic_power_2053</v>
      </c>
      <c r="BC908" s="285" t="s">
        <v>574</v>
      </c>
      <c r="BD908" s="285"/>
      <c r="BE908" s="293" t="str">
        <f t="shared" si="164"/>
        <v>&gt;=0</v>
      </c>
      <c r="BF908" s="293" t="s">
        <v>84</v>
      </c>
      <c r="BG908" s="293" t="s">
        <v>84</v>
      </c>
      <c r="BH908" s="293"/>
      <c r="BI908" s="293"/>
      <c r="BJ908" s="293"/>
      <c r="BK908" s="293"/>
    </row>
    <row r="909" spans="1:63" ht="13.5" hidden="1" thickBot="1">
      <c r="A909" s="130"/>
      <c r="B909" s="181"/>
      <c r="C909" s="254"/>
      <c r="D909" s="761"/>
      <c r="E909" s="571"/>
      <c r="F909" s="571"/>
      <c r="G909" s="571"/>
      <c r="H909" s="571"/>
      <c r="I909" s="571"/>
      <c r="J909" s="571"/>
      <c r="K909" s="571"/>
      <c r="L909" s="571"/>
      <c r="M909" s="571"/>
      <c r="N909" s="571"/>
      <c r="O909" s="571"/>
      <c r="P909" s="571"/>
      <c r="Q909" s="571"/>
      <c r="R909" s="571"/>
      <c r="S909" s="571"/>
      <c r="T909" s="571"/>
      <c r="U909" s="571"/>
      <c r="V909" s="571"/>
      <c r="W909" s="571"/>
      <c r="X909" s="571"/>
      <c r="Y909" s="571"/>
      <c r="Z909" s="571"/>
      <c r="AA909" s="571"/>
      <c r="AB909" s="571"/>
      <c r="AC909" s="571"/>
      <c r="AD909" s="572"/>
      <c r="AE909" s="572"/>
      <c r="AF909" s="572"/>
      <c r="AG909" s="572"/>
      <c r="AH909" s="572"/>
      <c r="AI909" s="572"/>
      <c r="AJ909" s="572"/>
      <c r="AK909" s="572"/>
      <c r="AL909" s="572"/>
      <c r="AM909" s="572"/>
      <c r="AN909" s="581"/>
      <c r="AO909" s="181"/>
      <c r="AP909" s="87" t="s">
        <v>859</v>
      </c>
      <c r="AT909" s="559" t="str">
        <f t="shared" ca="1" si="162"/>
        <v>AI</v>
      </c>
      <c r="AU909" s="559">
        <f t="shared" si="163"/>
        <v>879</v>
      </c>
      <c r="AV909" s="285" t="str">
        <f t="shared" ca="1" si="160"/>
        <v>AI879</v>
      </c>
      <c r="AW909" s="285">
        <f t="shared" si="158"/>
        <v>8</v>
      </c>
      <c r="AX909" s="285" t="str">
        <f t="shared" ca="1" si="159"/>
        <v>8. Ownership - Operating Costs</v>
      </c>
      <c r="AY909" s="293" t="s">
        <v>1626</v>
      </c>
      <c r="AZ909" s="285" t="s">
        <v>1679</v>
      </c>
      <c r="BA909" s="285">
        <f>$AI$8</f>
        <v>2054</v>
      </c>
      <c r="BB909" s="285" t="str">
        <f t="shared" ca="1" si="161"/>
        <v>8_AI879_Parasitic_power_2054</v>
      </c>
      <c r="BC909" s="285" t="s">
        <v>574</v>
      </c>
      <c r="BD909" s="285"/>
      <c r="BE909" s="293" t="str">
        <f t="shared" si="164"/>
        <v>&gt;=0</v>
      </c>
      <c r="BF909" s="293" t="s">
        <v>84</v>
      </c>
      <c r="BG909" s="293" t="s">
        <v>84</v>
      </c>
      <c r="BH909" s="293"/>
      <c r="BI909" s="293"/>
      <c r="BJ909" s="293"/>
      <c r="BK909" s="293"/>
    </row>
    <row r="910" spans="1:63" ht="13.5" hidden="1" thickBot="1">
      <c r="A910" s="130"/>
      <c r="B910" s="181"/>
      <c r="C910" s="254"/>
      <c r="D910" s="761"/>
      <c r="E910" s="571"/>
      <c r="F910" s="571"/>
      <c r="G910" s="571"/>
      <c r="H910" s="571"/>
      <c r="I910" s="571"/>
      <c r="J910" s="571"/>
      <c r="K910" s="571"/>
      <c r="L910" s="571"/>
      <c r="M910" s="571"/>
      <c r="N910" s="571"/>
      <c r="O910" s="571"/>
      <c r="P910" s="571"/>
      <c r="Q910" s="571"/>
      <c r="R910" s="571"/>
      <c r="S910" s="571"/>
      <c r="T910" s="571"/>
      <c r="U910" s="571"/>
      <c r="V910" s="571"/>
      <c r="W910" s="571"/>
      <c r="X910" s="571"/>
      <c r="Y910" s="571"/>
      <c r="Z910" s="571"/>
      <c r="AA910" s="571"/>
      <c r="AB910" s="571"/>
      <c r="AC910" s="571"/>
      <c r="AD910" s="572"/>
      <c r="AE910" s="572"/>
      <c r="AF910" s="572"/>
      <c r="AG910" s="572"/>
      <c r="AH910" s="572"/>
      <c r="AI910" s="572"/>
      <c r="AJ910" s="572"/>
      <c r="AK910" s="572"/>
      <c r="AL910" s="572"/>
      <c r="AM910" s="572"/>
      <c r="AN910" s="581"/>
      <c r="AO910" s="181"/>
      <c r="AP910" s="87" t="s">
        <v>859</v>
      </c>
      <c r="AT910" s="559" t="str">
        <f t="shared" ca="1" si="162"/>
        <v>AJ</v>
      </c>
      <c r="AU910" s="559">
        <f t="shared" si="163"/>
        <v>879</v>
      </c>
      <c r="AV910" s="285" t="str">
        <f t="shared" ca="1" si="160"/>
        <v>AJ879</v>
      </c>
      <c r="AW910" s="285">
        <f t="shared" si="158"/>
        <v>8</v>
      </c>
      <c r="AX910" s="285" t="str">
        <f t="shared" ca="1" si="159"/>
        <v>8. Ownership - Operating Costs</v>
      </c>
      <c r="AY910" s="293" t="s">
        <v>1626</v>
      </c>
      <c r="AZ910" s="285" t="s">
        <v>1679</v>
      </c>
      <c r="BA910" s="285">
        <f>$AJ$8</f>
        <v>2055</v>
      </c>
      <c r="BB910" s="285" t="str">
        <f t="shared" ca="1" si="161"/>
        <v>8_AJ879_Parasitic_power_2055</v>
      </c>
      <c r="BC910" s="285" t="s">
        <v>574</v>
      </c>
      <c r="BD910" s="285"/>
      <c r="BE910" s="293" t="str">
        <f t="shared" si="164"/>
        <v>&gt;=0</v>
      </c>
      <c r="BF910" s="293" t="s">
        <v>84</v>
      </c>
      <c r="BG910" s="293" t="s">
        <v>84</v>
      </c>
      <c r="BH910" s="293"/>
      <c r="BI910" s="293"/>
      <c r="BJ910" s="293"/>
      <c r="BK910" s="293"/>
    </row>
    <row r="911" spans="1:63" ht="13.5" hidden="1" thickBot="1">
      <c r="A911" s="130"/>
      <c r="B911" s="181"/>
      <c r="C911" s="254"/>
      <c r="D911" s="761"/>
      <c r="E911" s="571"/>
      <c r="F911" s="571"/>
      <c r="G911" s="571"/>
      <c r="H911" s="571"/>
      <c r="I911" s="571"/>
      <c r="J911" s="571"/>
      <c r="K911" s="571"/>
      <c r="L911" s="571"/>
      <c r="M911" s="571"/>
      <c r="N911" s="571"/>
      <c r="O911" s="571"/>
      <c r="P911" s="571"/>
      <c r="Q911" s="571"/>
      <c r="R911" s="571"/>
      <c r="S911" s="571"/>
      <c r="T911" s="571"/>
      <c r="U911" s="571"/>
      <c r="V911" s="571"/>
      <c r="W911" s="571"/>
      <c r="X911" s="571"/>
      <c r="Y911" s="571"/>
      <c r="Z911" s="571"/>
      <c r="AA911" s="571"/>
      <c r="AB911" s="571"/>
      <c r="AC911" s="571"/>
      <c r="AD911" s="572"/>
      <c r="AE911" s="572"/>
      <c r="AF911" s="572"/>
      <c r="AG911" s="572"/>
      <c r="AH911" s="572"/>
      <c r="AI911" s="572"/>
      <c r="AJ911" s="572"/>
      <c r="AK911" s="572"/>
      <c r="AL911" s="572"/>
      <c r="AM911" s="572"/>
      <c r="AN911" s="581"/>
      <c r="AO911" s="181"/>
      <c r="AP911" s="87" t="s">
        <v>859</v>
      </c>
      <c r="AT911" s="559" t="str">
        <f t="shared" ca="1" si="162"/>
        <v>AK</v>
      </c>
      <c r="AU911" s="559">
        <f t="shared" si="163"/>
        <v>879</v>
      </c>
      <c r="AV911" s="285" t="str">
        <f t="shared" ca="1" si="160"/>
        <v>AK879</v>
      </c>
      <c r="AW911" s="285">
        <f t="shared" si="158"/>
        <v>8</v>
      </c>
      <c r="AX911" s="285" t="str">
        <f t="shared" ca="1" si="159"/>
        <v>8. Ownership - Operating Costs</v>
      </c>
      <c r="AY911" s="293" t="s">
        <v>1626</v>
      </c>
      <c r="AZ911" s="285" t="s">
        <v>1679</v>
      </c>
      <c r="BA911" s="285">
        <f>$AK$8</f>
        <v>2056</v>
      </c>
      <c r="BB911" s="285" t="str">
        <f t="shared" ca="1" si="161"/>
        <v>8_AK879_Parasitic_power_2056</v>
      </c>
      <c r="BC911" s="285" t="s">
        <v>574</v>
      </c>
      <c r="BD911" s="285"/>
      <c r="BE911" s="293" t="str">
        <f t="shared" si="164"/>
        <v>&gt;=0</v>
      </c>
      <c r="BF911" s="293" t="s">
        <v>84</v>
      </c>
      <c r="BG911" s="293" t="s">
        <v>84</v>
      </c>
      <c r="BH911" s="293"/>
      <c r="BI911" s="293"/>
      <c r="BJ911" s="293"/>
      <c r="BK911" s="293"/>
    </row>
    <row r="912" spans="1:63" ht="13.5" hidden="1" thickBot="1">
      <c r="A912" s="130"/>
      <c r="B912" s="181"/>
      <c r="C912" s="254"/>
      <c r="D912" s="761"/>
      <c r="E912" s="571"/>
      <c r="F912" s="571"/>
      <c r="G912" s="571"/>
      <c r="H912" s="571"/>
      <c r="I912" s="571"/>
      <c r="J912" s="571"/>
      <c r="K912" s="571"/>
      <c r="L912" s="571"/>
      <c r="M912" s="571"/>
      <c r="N912" s="571"/>
      <c r="O912" s="571"/>
      <c r="P912" s="571"/>
      <c r="Q912" s="571"/>
      <c r="R912" s="571"/>
      <c r="S912" s="571"/>
      <c r="T912" s="571"/>
      <c r="U912" s="571"/>
      <c r="V912" s="571"/>
      <c r="W912" s="571"/>
      <c r="X912" s="571"/>
      <c r="Y912" s="571"/>
      <c r="Z912" s="571"/>
      <c r="AA912" s="571"/>
      <c r="AB912" s="571"/>
      <c r="AC912" s="571"/>
      <c r="AD912" s="572"/>
      <c r="AE912" s="572"/>
      <c r="AF912" s="572"/>
      <c r="AG912" s="572"/>
      <c r="AH912" s="572"/>
      <c r="AI912" s="572"/>
      <c r="AJ912" s="572"/>
      <c r="AK912" s="572"/>
      <c r="AL912" s="572"/>
      <c r="AM912" s="572"/>
      <c r="AN912" s="581"/>
      <c r="AO912" s="181"/>
      <c r="AP912" s="87" t="s">
        <v>859</v>
      </c>
      <c r="AT912" s="559" t="str">
        <f t="shared" ca="1" si="162"/>
        <v>AL</v>
      </c>
      <c r="AU912" s="559">
        <f t="shared" si="163"/>
        <v>879</v>
      </c>
      <c r="AV912" s="285" t="str">
        <f t="shared" ca="1" si="160"/>
        <v>AL879</v>
      </c>
      <c r="AW912" s="285">
        <f t="shared" si="158"/>
        <v>8</v>
      </c>
      <c r="AX912" s="285" t="str">
        <f t="shared" ca="1" si="159"/>
        <v>8. Ownership - Operating Costs</v>
      </c>
      <c r="AY912" s="293" t="s">
        <v>1626</v>
      </c>
      <c r="AZ912" s="285" t="s">
        <v>1679</v>
      </c>
      <c r="BA912" s="285">
        <f>$AL$8</f>
        <v>2057</v>
      </c>
      <c r="BB912" s="285" t="str">
        <f t="shared" ca="1" si="161"/>
        <v>8_AL879_Parasitic_power_2057</v>
      </c>
      <c r="BC912" s="285" t="s">
        <v>574</v>
      </c>
      <c r="BD912" s="285"/>
      <c r="BE912" s="293" t="str">
        <f t="shared" si="164"/>
        <v>&gt;=0</v>
      </c>
      <c r="BF912" s="293" t="s">
        <v>84</v>
      </c>
      <c r="BG912" s="293" t="s">
        <v>84</v>
      </c>
      <c r="BH912" s="293"/>
      <c r="BI912" s="293"/>
      <c r="BJ912" s="293"/>
      <c r="BK912" s="293"/>
    </row>
    <row r="913" spans="1:63" ht="13.5" hidden="1" thickBot="1">
      <c r="A913" s="130"/>
      <c r="B913" s="181"/>
      <c r="C913" s="254"/>
      <c r="D913" s="761"/>
      <c r="E913" s="571"/>
      <c r="F913" s="571"/>
      <c r="G913" s="571"/>
      <c r="H913" s="571"/>
      <c r="I913" s="571"/>
      <c r="J913" s="571"/>
      <c r="K913" s="571"/>
      <c r="L913" s="571"/>
      <c r="M913" s="571"/>
      <c r="N913" s="571"/>
      <c r="O913" s="571"/>
      <c r="P913" s="571"/>
      <c r="Q913" s="571"/>
      <c r="R913" s="571"/>
      <c r="S913" s="571"/>
      <c r="T913" s="571"/>
      <c r="U913" s="571"/>
      <c r="V913" s="571"/>
      <c r="W913" s="571"/>
      <c r="X913" s="571"/>
      <c r="Y913" s="571"/>
      <c r="Z913" s="571"/>
      <c r="AA913" s="571"/>
      <c r="AB913" s="571"/>
      <c r="AC913" s="571"/>
      <c r="AD913" s="572"/>
      <c r="AE913" s="572"/>
      <c r="AF913" s="572"/>
      <c r="AG913" s="572"/>
      <c r="AH913" s="572"/>
      <c r="AI913" s="572"/>
      <c r="AJ913" s="572"/>
      <c r="AK913" s="572"/>
      <c r="AL913" s="572"/>
      <c r="AM913" s="572"/>
      <c r="AN913" s="581"/>
      <c r="AO913" s="181"/>
      <c r="AP913" s="87" t="s">
        <v>859</v>
      </c>
      <c r="AT913" s="559" t="str">
        <f t="shared" ca="1" si="162"/>
        <v>AM</v>
      </c>
      <c r="AU913" s="559">
        <f t="shared" si="163"/>
        <v>879</v>
      </c>
      <c r="AV913" s="285" t="str">
        <f t="shared" ca="1" si="160"/>
        <v>AM879</v>
      </c>
      <c r="AW913" s="285">
        <f t="shared" si="158"/>
        <v>8</v>
      </c>
      <c r="AX913" s="285" t="str">
        <f t="shared" ca="1" si="159"/>
        <v>8. Ownership - Operating Costs</v>
      </c>
      <c r="AY913" s="293" t="s">
        <v>1626</v>
      </c>
      <c r="AZ913" s="285" t="s">
        <v>1679</v>
      </c>
      <c r="BA913" s="285">
        <f>$AM$8</f>
        <v>2058</v>
      </c>
      <c r="BB913" s="285" t="str">
        <f t="shared" ca="1" si="161"/>
        <v>8_AM879_Parasitic_power_2058</v>
      </c>
      <c r="BC913" s="285" t="s">
        <v>574</v>
      </c>
      <c r="BD913" s="285"/>
      <c r="BE913" s="293" t="str">
        <f t="shared" si="164"/>
        <v>&gt;=0</v>
      </c>
      <c r="BF913" s="293" t="s">
        <v>84</v>
      </c>
      <c r="BG913" s="293" t="s">
        <v>84</v>
      </c>
      <c r="BH913" s="293"/>
      <c r="BI913" s="293"/>
      <c r="BJ913" s="293"/>
      <c r="BK913" s="293"/>
    </row>
    <row r="914" spans="1:63" ht="13.5" hidden="1" thickBot="1">
      <c r="A914" s="130"/>
      <c r="B914" s="181"/>
      <c r="C914" s="254"/>
      <c r="D914" s="761"/>
      <c r="E914" s="571"/>
      <c r="F914" s="571"/>
      <c r="G914" s="571"/>
      <c r="H914" s="571"/>
      <c r="I914" s="571"/>
      <c r="J914" s="571"/>
      <c r="K914" s="571"/>
      <c r="L914" s="571"/>
      <c r="M914" s="571"/>
      <c r="N914" s="571"/>
      <c r="O914" s="571"/>
      <c r="P914" s="571"/>
      <c r="Q914" s="571"/>
      <c r="R914" s="571"/>
      <c r="S914" s="571"/>
      <c r="T914" s="571"/>
      <c r="U914" s="571"/>
      <c r="V914" s="571"/>
      <c r="W914" s="571"/>
      <c r="X914" s="571"/>
      <c r="Y914" s="571"/>
      <c r="Z914" s="571"/>
      <c r="AA914" s="571"/>
      <c r="AB914" s="571"/>
      <c r="AC914" s="571"/>
      <c r="AD914" s="572"/>
      <c r="AE914" s="572"/>
      <c r="AF914" s="572"/>
      <c r="AG914" s="572"/>
      <c r="AH914" s="572"/>
      <c r="AI914" s="572"/>
      <c r="AJ914" s="572"/>
      <c r="AK914" s="572"/>
      <c r="AL914" s="572"/>
      <c r="AM914" s="572"/>
      <c r="AN914" s="581"/>
      <c r="AO914" s="181"/>
      <c r="AP914" s="574" t="s">
        <v>859</v>
      </c>
      <c r="AQ914" s="574"/>
      <c r="AR914" s="574"/>
      <c r="AS914" s="574"/>
      <c r="AT914" s="575" t="str">
        <f t="shared" ca="1" si="162"/>
        <v>AN</v>
      </c>
      <c r="AU914" s="575">
        <f t="shared" si="163"/>
        <v>879</v>
      </c>
      <c r="AV914" s="484" t="str">
        <f t="shared" ca="1" si="160"/>
        <v>AN879</v>
      </c>
      <c r="AW914" s="484">
        <f t="shared" si="158"/>
        <v>8</v>
      </c>
      <c r="AX914" s="484" t="str">
        <f t="shared" ca="1" si="159"/>
        <v>8. Ownership - Operating Costs</v>
      </c>
      <c r="AY914" s="492" t="s">
        <v>1626</v>
      </c>
      <c r="AZ914" s="484" t="s">
        <v>1679</v>
      </c>
      <c r="BA914" s="484" t="s">
        <v>1572</v>
      </c>
      <c r="BB914" s="484" t="str">
        <f t="shared" ca="1" si="161"/>
        <v>8_AN879_Parasitic_power_Additional_Info</v>
      </c>
      <c r="BC914" s="492" t="s">
        <v>255</v>
      </c>
      <c r="BD914" s="492">
        <v>100</v>
      </c>
      <c r="BE914" s="492"/>
      <c r="BF914" s="492" t="s">
        <v>84</v>
      </c>
      <c r="BG914" s="492" t="s">
        <v>84</v>
      </c>
      <c r="BH914" s="293"/>
      <c r="BI914" s="293"/>
      <c r="BJ914" s="293"/>
      <c r="BK914" s="293"/>
    </row>
    <row r="915" spans="1:63" ht="13.5" thickBot="1">
      <c r="A915" s="130">
        <f>+A879+1</f>
        <v>32</v>
      </c>
      <c r="B915" s="181"/>
      <c r="C915" s="254" t="s">
        <v>1680</v>
      </c>
      <c r="D915" s="761" t="s">
        <v>1569</v>
      </c>
      <c r="E915" s="544"/>
      <c r="F915" s="544"/>
      <c r="G915" s="544"/>
      <c r="H915" s="544"/>
      <c r="I915" s="544"/>
      <c r="J915" s="544"/>
      <c r="K915" s="544"/>
      <c r="L915" s="544"/>
      <c r="M915" s="544"/>
      <c r="N915" s="544"/>
      <c r="O915" s="544"/>
      <c r="P915" s="544"/>
      <c r="Q915" s="544"/>
      <c r="R915" s="544"/>
      <c r="S915" s="544"/>
      <c r="T915" s="544"/>
      <c r="U915" s="544"/>
      <c r="V915" s="544"/>
      <c r="W915" s="544"/>
      <c r="X915" s="544"/>
      <c r="Y915" s="544"/>
      <c r="Z915" s="544"/>
      <c r="AA915" s="544"/>
      <c r="AB915" s="544"/>
      <c r="AC915" s="544"/>
      <c r="AD915" s="545"/>
      <c r="AE915" s="545"/>
      <c r="AF915" s="545"/>
      <c r="AG915" s="545"/>
      <c r="AH915" s="545"/>
      <c r="AI915" s="545"/>
      <c r="AJ915" s="545"/>
      <c r="AK915" s="545"/>
      <c r="AL915" s="545"/>
      <c r="AM915" s="545"/>
      <c r="AN915" s="371"/>
      <c r="AO915" s="181"/>
      <c r="AR915" s="87" t="s">
        <v>40</v>
      </c>
      <c r="AS915" s="87" t="str">
        <f ca="1">SUBSTITUTE(CELL("address",E915),"$","")</f>
        <v>E915</v>
      </c>
      <c r="AT915" s="386" t="str">
        <f ca="1">CHAR(CODE(AS915))</f>
        <v>E</v>
      </c>
      <c r="AU915" s="386">
        <f>ROW(AS915)</f>
        <v>915</v>
      </c>
      <c r="AV915" s="285" t="str">
        <f ca="1">CONCATENATE(AT915&amp;AU915)</f>
        <v>E915</v>
      </c>
      <c r="AW915" s="285">
        <f t="shared" ref="AW915:AW950" si="165">$AW$5</f>
        <v>8</v>
      </c>
      <c r="AX915" s="285" t="str">
        <f t="shared" ref="AX915:AX950" ca="1" si="166">MID(CELL("filename",AW915),FIND("]",CELL("filename",AW915))+1,256)</f>
        <v>8. Ownership - Operating Costs</v>
      </c>
      <c r="AY915" s="293" t="s">
        <v>1626</v>
      </c>
      <c r="AZ915" s="285" t="s">
        <v>1681</v>
      </c>
      <c r="BA915" s="285">
        <f>$E$8</f>
        <v>2024</v>
      </c>
      <c r="BB915" s="285" t="str">
        <f ca="1">AW915&amp;"_"&amp;AV915&amp;"_"&amp;AZ915&amp;"_"&amp;BA915</f>
        <v>8_E915_Permit_requirements_2024</v>
      </c>
      <c r="BC915" s="285" t="s">
        <v>574</v>
      </c>
      <c r="BD915" s="285"/>
      <c r="BE915" s="293" t="str">
        <f t="shared" si="164"/>
        <v>&gt;=0</v>
      </c>
      <c r="BF915" s="293" t="s">
        <v>84</v>
      </c>
      <c r="BG915" s="293" t="s">
        <v>84</v>
      </c>
      <c r="BH915" s="293"/>
      <c r="BI915" s="293"/>
      <c r="BJ915" s="293"/>
      <c r="BK915" s="293"/>
    </row>
    <row r="916" spans="1:63" ht="13.5" hidden="1" customHeight="1" thickBot="1">
      <c r="A916" s="130"/>
      <c r="B916" s="181"/>
      <c r="C916" s="254"/>
      <c r="D916" s="761"/>
      <c r="E916" s="571"/>
      <c r="F916" s="571"/>
      <c r="G916" s="571"/>
      <c r="H916" s="571"/>
      <c r="I916" s="571"/>
      <c r="J916" s="571"/>
      <c r="K916" s="571"/>
      <c r="L916" s="571"/>
      <c r="M916" s="571"/>
      <c r="N916" s="571"/>
      <c r="O916" s="571"/>
      <c r="P916" s="571"/>
      <c r="Q916" s="571"/>
      <c r="R916" s="571"/>
      <c r="S916" s="571"/>
      <c r="T916" s="571"/>
      <c r="U916" s="571"/>
      <c r="V916" s="571"/>
      <c r="W916" s="571"/>
      <c r="X916" s="571"/>
      <c r="Y916" s="571"/>
      <c r="Z916" s="571"/>
      <c r="AA916" s="571"/>
      <c r="AB916" s="571"/>
      <c r="AC916" s="571"/>
      <c r="AD916" s="572"/>
      <c r="AE916" s="572"/>
      <c r="AF916" s="572"/>
      <c r="AG916" s="572"/>
      <c r="AH916" s="572"/>
      <c r="AI916" s="572"/>
      <c r="AJ916" s="572"/>
      <c r="AK916" s="572"/>
      <c r="AL916" s="572"/>
      <c r="AM916" s="572"/>
      <c r="AN916" s="581"/>
      <c r="AO916" s="181"/>
      <c r="AP916" s="87" t="s">
        <v>859</v>
      </c>
      <c r="AT916" s="559" t="str">
        <f ca="1">IF(AT915="Z","AA",IF(LEN(AT915)=1,CHAR(CODE(AT915)+1),IF(RIGHT(AT915,1)="Z",CHAR(CODE(LEFT(AT915,1))+1),LEFT(AT915,1))&amp;CHAR(65+MOD(CODE(RIGHT(AT915,1))+1-65,26))))</f>
        <v>F</v>
      </c>
      <c r="AU916" s="559">
        <f>AU915</f>
        <v>915</v>
      </c>
      <c r="AV916" s="285" t="str">
        <f t="shared" ref="AV916:AV950" ca="1" si="167">CONCATENATE(AT916&amp;AU916)</f>
        <v>F915</v>
      </c>
      <c r="AW916" s="285">
        <f t="shared" si="165"/>
        <v>8</v>
      </c>
      <c r="AX916" s="285" t="str">
        <f t="shared" ca="1" si="166"/>
        <v>8. Ownership - Operating Costs</v>
      </c>
      <c r="AY916" s="293" t="s">
        <v>1626</v>
      </c>
      <c r="AZ916" s="285" t="s">
        <v>1681</v>
      </c>
      <c r="BA916" s="285">
        <f>$F$8</f>
        <v>2025</v>
      </c>
      <c r="BB916" s="285" t="str">
        <f t="shared" ref="BB916:BB950" ca="1" si="168">AW916&amp;"_"&amp;AV916&amp;"_"&amp;AZ916&amp;"_"&amp;BA916</f>
        <v>8_F915_Permit_requirements_2025</v>
      </c>
      <c r="BC916" s="285" t="s">
        <v>574</v>
      </c>
      <c r="BD916" s="285"/>
      <c r="BE916" s="293" t="str">
        <f t="shared" si="164"/>
        <v>&gt;=0</v>
      </c>
      <c r="BF916" s="293" t="s">
        <v>84</v>
      </c>
      <c r="BG916" s="293" t="s">
        <v>84</v>
      </c>
      <c r="BH916" s="293"/>
      <c r="BI916" s="293"/>
      <c r="BJ916" s="293"/>
      <c r="BK916" s="293"/>
    </row>
    <row r="917" spans="1:63" ht="13.5" hidden="1" customHeight="1" thickBot="1">
      <c r="A917" s="130"/>
      <c r="B917" s="181"/>
      <c r="C917" s="254"/>
      <c r="D917" s="761"/>
      <c r="E917" s="571"/>
      <c r="F917" s="571"/>
      <c r="G917" s="571"/>
      <c r="H917" s="571"/>
      <c r="I917" s="571"/>
      <c r="J917" s="571"/>
      <c r="K917" s="571"/>
      <c r="L917" s="571"/>
      <c r="M917" s="571"/>
      <c r="N917" s="571"/>
      <c r="O917" s="571"/>
      <c r="P917" s="571"/>
      <c r="Q917" s="571"/>
      <c r="R917" s="571"/>
      <c r="S917" s="571"/>
      <c r="T917" s="571"/>
      <c r="U917" s="571"/>
      <c r="V917" s="571"/>
      <c r="W917" s="571"/>
      <c r="X917" s="571"/>
      <c r="Y917" s="571"/>
      <c r="Z917" s="571"/>
      <c r="AA917" s="571"/>
      <c r="AB917" s="571"/>
      <c r="AC917" s="571"/>
      <c r="AD917" s="572"/>
      <c r="AE917" s="572"/>
      <c r="AF917" s="572"/>
      <c r="AG917" s="572"/>
      <c r="AH917" s="572"/>
      <c r="AI917" s="572"/>
      <c r="AJ917" s="572"/>
      <c r="AK917" s="572"/>
      <c r="AL917" s="572"/>
      <c r="AM917" s="572"/>
      <c r="AN917" s="581"/>
      <c r="AO917" s="181"/>
      <c r="AP917" s="87" t="s">
        <v>859</v>
      </c>
      <c r="AT917" s="559" t="str">
        <f t="shared" ref="AT917:AT950" ca="1" si="169">IF(AT916="Z","AA",IF(LEN(AT916)=1,CHAR(CODE(AT916)+1),IF(RIGHT(AT916,1)="Z",CHAR(CODE(LEFT(AT916,1))+1),LEFT(AT916,1))&amp;CHAR(65+MOD(CODE(RIGHT(AT916,1))+1-65,26))))</f>
        <v>G</v>
      </c>
      <c r="AU917" s="559">
        <f t="shared" ref="AU917:AU950" si="170">AU916</f>
        <v>915</v>
      </c>
      <c r="AV917" s="285" t="str">
        <f t="shared" ca="1" si="167"/>
        <v>G915</v>
      </c>
      <c r="AW917" s="285">
        <f t="shared" si="165"/>
        <v>8</v>
      </c>
      <c r="AX917" s="285" t="str">
        <f t="shared" ca="1" si="166"/>
        <v>8. Ownership - Operating Costs</v>
      </c>
      <c r="AY917" s="293" t="s">
        <v>1626</v>
      </c>
      <c r="AZ917" s="285" t="s">
        <v>1681</v>
      </c>
      <c r="BA917" s="285">
        <f>$G$8</f>
        <v>2026</v>
      </c>
      <c r="BB917" s="285" t="str">
        <f t="shared" ca="1" si="168"/>
        <v>8_G915_Permit_requirements_2026</v>
      </c>
      <c r="BC917" s="285" t="s">
        <v>574</v>
      </c>
      <c r="BD917" s="285"/>
      <c r="BE917" s="293" t="str">
        <f t="shared" si="164"/>
        <v>&gt;=0</v>
      </c>
      <c r="BF917" s="293" t="s">
        <v>84</v>
      </c>
      <c r="BG917" s="293" t="s">
        <v>84</v>
      </c>
      <c r="BH917" s="293"/>
      <c r="BI917" s="293"/>
      <c r="BJ917" s="293"/>
      <c r="BK917" s="293"/>
    </row>
    <row r="918" spans="1:63" ht="13.5" hidden="1" customHeight="1" thickBot="1">
      <c r="A918" s="130"/>
      <c r="B918" s="181"/>
      <c r="C918" s="254"/>
      <c r="D918" s="761"/>
      <c r="E918" s="571"/>
      <c r="F918" s="571"/>
      <c r="G918" s="571"/>
      <c r="H918" s="571"/>
      <c r="I918" s="571"/>
      <c r="J918" s="571"/>
      <c r="K918" s="571"/>
      <c r="L918" s="571"/>
      <c r="M918" s="571"/>
      <c r="N918" s="571"/>
      <c r="O918" s="571"/>
      <c r="P918" s="571"/>
      <c r="Q918" s="571"/>
      <c r="R918" s="571"/>
      <c r="S918" s="571"/>
      <c r="T918" s="571"/>
      <c r="U918" s="571"/>
      <c r="V918" s="571"/>
      <c r="W918" s="571"/>
      <c r="X918" s="571"/>
      <c r="Y918" s="571"/>
      <c r="Z918" s="571"/>
      <c r="AA918" s="571"/>
      <c r="AB918" s="571"/>
      <c r="AC918" s="571"/>
      <c r="AD918" s="572"/>
      <c r="AE918" s="572"/>
      <c r="AF918" s="572"/>
      <c r="AG918" s="572"/>
      <c r="AH918" s="572"/>
      <c r="AI918" s="572"/>
      <c r="AJ918" s="572"/>
      <c r="AK918" s="572"/>
      <c r="AL918" s="572"/>
      <c r="AM918" s="572"/>
      <c r="AN918" s="581"/>
      <c r="AO918" s="181"/>
      <c r="AP918" s="87" t="s">
        <v>859</v>
      </c>
      <c r="AT918" s="559" t="str">
        <f t="shared" ca="1" si="169"/>
        <v>H</v>
      </c>
      <c r="AU918" s="559">
        <f t="shared" si="170"/>
        <v>915</v>
      </c>
      <c r="AV918" s="285" t="str">
        <f t="shared" ca="1" si="167"/>
        <v>H915</v>
      </c>
      <c r="AW918" s="285">
        <f t="shared" si="165"/>
        <v>8</v>
      </c>
      <c r="AX918" s="285" t="str">
        <f t="shared" ca="1" si="166"/>
        <v>8. Ownership - Operating Costs</v>
      </c>
      <c r="AY918" s="293" t="s">
        <v>1626</v>
      </c>
      <c r="AZ918" s="285" t="s">
        <v>1681</v>
      </c>
      <c r="BA918" s="285">
        <f>$H$8</f>
        <v>2027</v>
      </c>
      <c r="BB918" s="285" t="str">
        <f t="shared" ca="1" si="168"/>
        <v>8_H915_Permit_requirements_2027</v>
      </c>
      <c r="BC918" s="285" t="s">
        <v>574</v>
      </c>
      <c r="BD918" s="285"/>
      <c r="BE918" s="293" t="str">
        <f t="shared" si="164"/>
        <v>&gt;=0</v>
      </c>
      <c r="BF918" s="293" t="s">
        <v>84</v>
      </c>
      <c r="BG918" s="293" t="s">
        <v>84</v>
      </c>
      <c r="BH918" s="293"/>
      <c r="BI918" s="293"/>
      <c r="BJ918" s="293"/>
      <c r="BK918" s="293"/>
    </row>
    <row r="919" spans="1:63" ht="13.5" hidden="1" customHeight="1" thickBot="1">
      <c r="A919" s="130"/>
      <c r="B919" s="181"/>
      <c r="C919" s="254"/>
      <c r="D919" s="761"/>
      <c r="E919" s="571"/>
      <c r="F919" s="571"/>
      <c r="G919" s="571"/>
      <c r="H919" s="571"/>
      <c r="I919" s="571"/>
      <c r="J919" s="571"/>
      <c r="K919" s="571"/>
      <c r="L919" s="571"/>
      <c r="M919" s="571"/>
      <c r="N919" s="571"/>
      <c r="O919" s="571"/>
      <c r="P919" s="571"/>
      <c r="Q919" s="571"/>
      <c r="R919" s="571"/>
      <c r="S919" s="571"/>
      <c r="T919" s="571"/>
      <c r="U919" s="571"/>
      <c r="V919" s="571"/>
      <c r="W919" s="571"/>
      <c r="X919" s="571"/>
      <c r="Y919" s="571"/>
      <c r="Z919" s="571"/>
      <c r="AA919" s="571"/>
      <c r="AB919" s="571"/>
      <c r="AC919" s="571"/>
      <c r="AD919" s="572"/>
      <c r="AE919" s="572"/>
      <c r="AF919" s="572"/>
      <c r="AG919" s="572"/>
      <c r="AH919" s="572"/>
      <c r="AI919" s="572"/>
      <c r="AJ919" s="572"/>
      <c r="AK919" s="572"/>
      <c r="AL919" s="572"/>
      <c r="AM919" s="572"/>
      <c r="AN919" s="581"/>
      <c r="AO919" s="181"/>
      <c r="AP919" s="87" t="s">
        <v>859</v>
      </c>
      <c r="AT919" s="559" t="str">
        <f t="shared" ca="1" si="169"/>
        <v>I</v>
      </c>
      <c r="AU919" s="559">
        <f t="shared" si="170"/>
        <v>915</v>
      </c>
      <c r="AV919" s="285" t="str">
        <f t="shared" ca="1" si="167"/>
        <v>I915</v>
      </c>
      <c r="AW919" s="285">
        <f t="shared" si="165"/>
        <v>8</v>
      </c>
      <c r="AX919" s="285" t="str">
        <f t="shared" ca="1" si="166"/>
        <v>8. Ownership - Operating Costs</v>
      </c>
      <c r="AY919" s="293" t="s">
        <v>1626</v>
      </c>
      <c r="AZ919" s="285" t="s">
        <v>1681</v>
      </c>
      <c r="BA919" s="285">
        <f>$I$8</f>
        <v>2028</v>
      </c>
      <c r="BB919" s="285" t="str">
        <f t="shared" ca="1" si="168"/>
        <v>8_I915_Permit_requirements_2028</v>
      </c>
      <c r="BC919" s="285" t="s">
        <v>574</v>
      </c>
      <c r="BD919" s="285"/>
      <c r="BE919" s="293" t="str">
        <f t="shared" si="164"/>
        <v>&gt;=0</v>
      </c>
      <c r="BF919" s="293" t="s">
        <v>84</v>
      </c>
      <c r="BG919" s="293" t="s">
        <v>84</v>
      </c>
      <c r="BH919" s="293"/>
      <c r="BI919" s="293"/>
      <c r="BJ919" s="293"/>
      <c r="BK919" s="293"/>
    </row>
    <row r="920" spans="1:63" ht="13.5" hidden="1" customHeight="1" thickBot="1">
      <c r="A920" s="130"/>
      <c r="B920" s="181"/>
      <c r="C920" s="254"/>
      <c r="D920" s="761"/>
      <c r="E920" s="571"/>
      <c r="F920" s="571"/>
      <c r="G920" s="571"/>
      <c r="H920" s="571"/>
      <c r="I920" s="571"/>
      <c r="J920" s="571"/>
      <c r="K920" s="571"/>
      <c r="L920" s="571"/>
      <c r="M920" s="571"/>
      <c r="N920" s="571"/>
      <c r="O920" s="571"/>
      <c r="P920" s="571"/>
      <c r="Q920" s="571"/>
      <c r="R920" s="571"/>
      <c r="S920" s="571"/>
      <c r="T920" s="571"/>
      <c r="U920" s="571"/>
      <c r="V920" s="571"/>
      <c r="W920" s="571"/>
      <c r="X920" s="571"/>
      <c r="Y920" s="571"/>
      <c r="Z920" s="571"/>
      <c r="AA920" s="571"/>
      <c r="AB920" s="571"/>
      <c r="AC920" s="571"/>
      <c r="AD920" s="572"/>
      <c r="AE920" s="572"/>
      <c r="AF920" s="572"/>
      <c r="AG920" s="572"/>
      <c r="AH920" s="572"/>
      <c r="AI920" s="572"/>
      <c r="AJ920" s="572"/>
      <c r="AK920" s="572"/>
      <c r="AL920" s="572"/>
      <c r="AM920" s="572"/>
      <c r="AN920" s="581"/>
      <c r="AO920" s="181"/>
      <c r="AP920" s="87" t="s">
        <v>859</v>
      </c>
      <c r="AT920" s="559" t="str">
        <f t="shared" ca="1" si="169"/>
        <v>J</v>
      </c>
      <c r="AU920" s="559">
        <f t="shared" si="170"/>
        <v>915</v>
      </c>
      <c r="AV920" s="285" t="str">
        <f t="shared" ca="1" si="167"/>
        <v>J915</v>
      </c>
      <c r="AW920" s="285">
        <f t="shared" si="165"/>
        <v>8</v>
      </c>
      <c r="AX920" s="285" t="str">
        <f t="shared" ca="1" si="166"/>
        <v>8. Ownership - Operating Costs</v>
      </c>
      <c r="AY920" s="293" t="s">
        <v>1626</v>
      </c>
      <c r="AZ920" s="285" t="s">
        <v>1681</v>
      </c>
      <c r="BA920" s="285">
        <f>$J$8</f>
        <v>2029</v>
      </c>
      <c r="BB920" s="285" t="str">
        <f t="shared" ca="1" si="168"/>
        <v>8_J915_Permit_requirements_2029</v>
      </c>
      <c r="BC920" s="285" t="s">
        <v>574</v>
      </c>
      <c r="BD920" s="285"/>
      <c r="BE920" s="293" t="str">
        <f t="shared" si="164"/>
        <v>&gt;=0</v>
      </c>
      <c r="BF920" s="293" t="s">
        <v>84</v>
      </c>
      <c r="BG920" s="293" t="s">
        <v>84</v>
      </c>
      <c r="BH920" s="293"/>
      <c r="BI920" s="293"/>
      <c r="BJ920" s="293"/>
      <c r="BK920" s="293"/>
    </row>
    <row r="921" spans="1:63" ht="13.5" hidden="1" customHeight="1" thickBot="1">
      <c r="A921" s="130"/>
      <c r="B921" s="181"/>
      <c r="C921" s="254"/>
      <c r="D921" s="761"/>
      <c r="E921" s="571"/>
      <c r="F921" s="571"/>
      <c r="G921" s="571"/>
      <c r="H921" s="571"/>
      <c r="I921" s="571"/>
      <c r="J921" s="571"/>
      <c r="K921" s="571"/>
      <c r="L921" s="571"/>
      <c r="M921" s="571"/>
      <c r="N921" s="571"/>
      <c r="O921" s="571"/>
      <c r="P921" s="571"/>
      <c r="Q921" s="571"/>
      <c r="R921" s="571"/>
      <c r="S921" s="571"/>
      <c r="T921" s="571"/>
      <c r="U921" s="571"/>
      <c r="V921" s="571"/>
      <c r="W921" s="571"/>
      <c r="X921" s="571"/>
      <c r="Y921" s="571"/>
      <c r="Z921" s="571"/>
      <c r="AA921" s="571"/>
      <c r="AB921" s="571"/>
      <c r="AC921" s="571"/>
      <c r="AD921" s="572"/>
      <c r="AE921" s="572"/>
      <c r="AF921" s="572"/>
      <c r="AG921" s="572"/>
      <c r="AH921" s="572"/>
      <c r="AI921" s="572"/>
      <c r="AJ921" s="572"/>
      <c r="AK921" s="572"/>
      <c r="AL921" s="572"/>
      <c r="AM921" s="572"/>
      <c r="AN921" s="581"/>
      <c r="AO921" s="181"/>
      <c r="AP921" s="87" t="s">
        <v>859</v>
      </c>
      <c r="AT921" s="559" t="str">
        <f t="shared" ca="1" si="169"/>
        <v>K</v>
      </c>
      <c r="AU921" s="559">
        <f t="shared" si="170"/>
        <v>915</v>
      </c>
      <c r="AV921" s="285" t="str">
        <f t="shared" ca="1" si="167"/>
        <v>K915</v>
      </c>
      <c r="AW921" s="285">
        <f t="shared" si="165"/>
        <v>8</v>
      </c>
      <c r="AX921" s="285" t="str">
        <f t="shared" ca="1" si="166"/>
        <v>8. Ownership - Operating Costs</v>
      </c>
      <c r="AY921" s="293" t="s">
        <v>1626</v>
      </c>
      <c r="AZ921" s="285" t="s">
        <v>1681</v>
      </c>
      <c r="BA921" s="285">
        <f>$K$8</f>
        <v>2030</v>
      </c>
      <c r="BB921" s="285" t="str">
        <f t="shared" ca="1" si="168"/>
        <v>8_K915_Permit_requirements_2030</v>
      </c>
      <c r="BC921" s="285" t="s">
        <v>574</v>
      </c>
      <c r="BD921" s="285"/>
      <c r="BE921" s="293" t="str">
        <f t="shared" si="164"/>
        <v>&gt;=0</v>
      </c>
      <c r="BF921" s="293" t="s">
        <v>84</v>
      </c>
      <c r="BG921" s="293" t="s">
        <v>84</v>
      </c>
      <c r="BH921" s="293"/>
      <c r="BI921" s="293"/>
      <c r="BJ921" s="293"/>
      <c r="BK921" s="293"/>
    </row>
    <row r="922" spans="1:63" ht="13.5" hidden="1" customHeight="1" thickBot="1">
      <c r="A922" s="130"/>
      <c r="B922" s="181"/>
      <c r="C922" s="254"/>
      <c r="D922" s="761"/>
      <c r="E922" s="571"/>
      <c r="F922" s="571"/>
      <c r="G922" s="571"/>
      <c r="H922" s="571"/>
      <c r="I922" s="571"/>
      <c r="J922" s="571"/>
      <c r="K922" s="571"/>
      <c r="L922" s="571"/>
      <c r="M922" s="571"/>
      <c r="N922" s="571"/>
      <c r="O922" s="571"/>
      <c r="P922" s="571"/>
      <c r="Q922" s="571"/>
      <c r="R922" s="571"/>
      <c r="S922" s="571"/>
      <c r="T922" s="571"/>
      <c r="U922" s="571"/>
      <c r="V922" s="571"/>
      <c r="W922" s="571"/>
      <c r="X922" s="571"/>
      <c r="Y922" s="571"/>
      <c r="Z922" s="571"/>
      <c r="AA922" s="571"/>
      <c r="AB922" s="571"/>
      <c r="AC922" s="571"/>
      <c r="AD922" s="572"/>
      <c r="AE922" s="572"/>
      <c r="AF922" s="572"/>
      <c r="AG922" s="572"/>
      <c r="AH922" s="572"/>
      <c r="AI922" s="572"/>
      <c r="AJ922" s="572"/>
      <c r="AK922" s="572"/>
      <c r="AL922" s="572"/>
      <c r="AM922" s="572"/>
      <c r="AN922" s="581"/>
      <c r="AO922" s="181"/>
      <c r="AP922" s="87" t="s">
        <v>859</v>
      </c>
      <c r="AT922" s="559" t="str">
        <f t="shared" ca="1" si="169"/>
        <v>L</v>
      </c>
      <c r="AU922" s="559">
        <f t="shared" si="170"/>
        <v>915</v>
      </c>
      <c r="AV922" s="285" t="str">
        <f t="shared" ca="1" si="167"/>
        <v>L915</v>
      </c>
      <c r="AW922" s="285">
        <f t="shared" si="165"/>
        <v>8</v>
      </c>
      <c r="AX922" s="285" t="str">
        <f t="shared" ca="1" si="166"/>
        <v>8. Ownership - Operating Costs</v>
      </c>
      <c r="AY922" s="293" t="s">
        <v>1626</v>
      </c>
      <c r="AZ922" s="285" t="s">
        <v>1681</v>
      </c>
      <c r="BA922" s="285">
        <f>$L$8</f>
        <v>2031</v>
      </c>
      <c r="BB922" s="285" t="str">
        <f t="shared" ca="1" si="168"/>
        <v>8_L915_Permit_requirements_2031</v>
      </c>
      <c r="BC922" s="285" t="s">
        <v>574</v>
      </c>
      <c r="BD922" s="285"/>
      <c r="BE922" s="293" t="str">
        <f t="shared" si="164"/>
        <v>&gt;=0</v>
      </c>
      <c r="BF922" s="293" t="s">
        <v>84</v>
      </c>
      <c r="BG922" s="293" t="s">
        <v>84</v>
      </c>
      <c r="BH922" s="293"/>
      <c r="BI922" s="293"/>
      <c r="BJ922" s="293"/>
      <c r="BK922" s="293"/>
    </row>
    <row r="923" spans="1:63" ht="13.5" hidden="1" customHeight="1" thickBot="1">
      <c r="A923" s="130"/>
      <c r="B923" s="181"/>
      <c r="C923" s="254"/>
      <c r="D923" s="761"/>
      <c r="E923" s="571"/>
      <c r="F923" s="571"/>
      <c r="G923" s="571"/>
      <c r="H923" s="571"/>
      <c r="I923" s="571"/>
      <c r="J923" s="571"/>
      <c r="K923" s="571"/>
      <c r="L923" s="571"/>
      <c r="M923" s="571"/>
      <c r="N923" s="571"/>
      <c r="O923" s="571"/>
      <c r="P923" s="571"/>
      <c r="Q923" s="571"/>
      <c r="R923" s="571"/>
      <c r="S923" s="571"/>
      <c r="T923" s="571"/>
      <c r="U923" s="571"/>
      <c r="V923" s="571"/>
      <c r="W923" s="571"/>
      <c r="X923" s="571"/>
      <c r="Y923" s="571"/>
      <c r="Z923" s="571"/>
      <c r="AA923" s="571"/>
      <c r="AB923" s="571"/>
      <c r="AC923" s="571"/>
      <c r="AD923" s="572"/>
      <c r="AE923" s="572"/>
      <c r="AF923" s="572"/>
      <c r="AG923" s="572"/>
      <c r="AH923" s="572"/>
      <c r="AI923" s="572"/>
      <c r="AJ923" s="572"/>
      <c r="AK923" s="572"/>
      <c r="AL923" s="572"/>
      <c r="AM923" s="572"/>
      <c r="AN923" s="581"/>
      <c r="AO923" s="181"/>
      <c r="AP923" s="87" t="s">
        <v>859</v>
      </c>
      <c r="AT923" s="559" t="str">
        <f t="shared" ca="1" si="169"/>
        <v>M</v>
      </c>
      <c r="AU923" s="559">
        <f t="shared" si="170"/>
        <v>915</v>
      </c>
      <c r="AV923" s="285" t="str">
        <f t="shared" ca="1" si="167"/>
        <v>M915</v>
      </c>
      <c r="AW923" s="285">
        <f t="shared" si="165"/>
        <v>8</v>
      </c>
      <c r="AX923" s="285" t="str">
        <f t="shared" ca="1" si="166"/>
        <v>8. Ownership - Operating Costs</v>
      </c>
      <c r="AY923" s="293" t="s">
        <v>1626</v>
      </c>
      <c r="AZ923" s="285" t="s">
        <v>1681</v>
      </c>
      <c r="BA923" s="285">
        <f>$M$8</f>
        <v>2032</v>
      </c>
      <c r="BB923" s="285" t="str">
        <f t="shared" ca="1" si="168"/>
        <v>8_M915_Permit_requirements_2032</v>
      </c>
      <c r="BC923" s="285" t="s">
        <v>574</v>
      </c>
      <c r="BD923" s="285"/>
      <c r="BE923" s="293" t="str">
        <f t="shared" si="164"/>
        <v>&gt;=0</v>
      </c>
      <c r="BF923" s="293" t="s">
        <v>84</v>
      </c>
      <c r="BG923" s="293" t="s">
        <v>84</v>
      </c>
      <c r="BH923" s="293"/>
      <c r="BI923" s="293"/>
      <c r="BJ923" s="293"/>
      <c r="BK923" s="293"/>
    </row>
    <row r="924" spans="1:63" ht="13.5" hidden="1" customHeight="1" thickBot="1">
      <c r="A924" s="130"/>
      <c r="B924" s="181"/>
      <c r="C924" s="254"/>
      <c r="D924" s="761"/>
      <c r="E924" s="571"/>
      <c r="F924" s="571"/>
      <c r="G924" s="571"/>
      <c r="H924" s="571"/>
      <c r="I924" s="571"/>
      <c r="J924" s="571"/>
      <c r="K924" s="571"/>
      <c r="L924" s="571"/>
      <c r="M924" s="571"/>
      <c r="N924" s="571"/>
      <c r="O924" s="571"/>
      <c r="P924" s="571"/>
      <c r="Q924" s="571"/>
      <c r="R924" s="571"/>
      <c r="S924" s="571"/>
      <c r="T924" s="571"/>
      <c r="U924" s="571"/>
      <c r="V924" s="571"/>
      <c r="W924" s="571"/>
      <c r="X924" s="571"/>
      <c r="Y924" s="571"/>
      <c r="Z924" s="571"/>
      <c r="AA924" s="571"/>
      <c r="AB924" s="571"/>
      <c r="AC924" s="571"/>
      <c r="AD924" s="572"/>
      <c r="AE924" s="572"/>
      <c r="AF924" s="572"/>
      <c r="AG924" s="572"/>
      <c r="AH924" s="572"/>
      <c r="AI924" s="572"/>
      <c r="AJ924" s="572"/>
      <c r="AK924" s="572"/>
      <c r="AL924" s="572"/>
      <c r="AM924" s="572"/>
      <c r="AN924" s="581"/>
      <c r="AO924" s="181"/>
      <c r="AP924" s="87" t="s">
        <v>859</v>
      </c>
      <c r="AT924" s="559" t="str">
        <f t="shared" ca="1" si="169"/>
        <v>N</v>
      </c>
      <c r="AU924" s="559">
        <f t="shared" si="170"/>
        <v>915</v>
      </c>
      <c r="AV924" s="285" t="str">
        <f t="shared" ca="1" si="167"/>
        <v>N915</v>
      </c>
      <c r="AW924" s="285">
        <f t="shared" si="165"/>
        <v>8</v>
      </c>
      <c r="AX924" s="285" t="str">
        <f t="shared" ca="1" si="166"/>
        <v>8. Ownership - Operating Costs</v>
      </c>
      <c r="AY924" s="293" t="s">
        <v>1626</v>
      </c>
      <c r="AZ924" s="285" t="s">
        <v>1681</v>
      </c>
      <c r="BA924" s="285">
        <f>$N$8</f>
        <v>2033</v>
      </c>
      <c r="BB924" s="285" t="str">
        <f t="shared" ca="1" si="168"/>
        <v>8_N915_Permit_requirements_2033</v>
      </c>
      <c r="BC924" s="285" t="s">
        <v>574</v>
      </c>
      <c r="BD924" s="285"/>
      <c r="BE924" s="293" t="str">
        <f t="shared" si="164"/>
        <v>&gt;=0</v>
      </c>
      <c r="BF924" s="293" t="s">
        <v>84</v>
      </c>
      <c r="BG924" s="293" t="s">
        <v>84</v>
      </c>
      <c r="BH924" s="293"/>
      <c r="BI924" s="293"/>
      <c r="BJ924" s="293"/>
      <c r="BK924" s="293"/>
    </row>
    <row r="925" spans="1:63" ht="13.5" hidden="1" customHeight="1" thickBot="1">
      <c r="A925" s="130"/>
      <c r="B925" s="181"/>
      <c r="C925" s="254"/>
      <c r="D925" s="761"/>
      <c r="E925" s="571"/>
      <c r="F925" s="571"/>
      <c r="G925" s="571"/>
      <c r="H925" s="571"/>
      <c r="I925" s="571"/>
      <c r="J925" s="571"/>
      <c r="K925" s="571"/>
      <c r="L925" s="571"/>
      <c r="M925" s="571"/>
      <c r="N925" s="571"/>
      <c r="O925" s="571"/>
      <c r="P925" s="571"/>
      <c r="Q925" s="571"/>
      <c r="R925" s="571"/>
      <c r="S925" s="571"/>
      <c r="T925" s="571"/>
      <c r="U925" s="571"/>
      <c r="V925" s="571"/>
      <c r="W925" s="571"/>
      <c r="X925" s="571"/>
      <c r="Y925" s="571"/>
      <c r="Z925" s="571"/>
      <c r="AA925" s="571"/>
      <c r="AB925" s="571"/>
      <c r="AC925" s="571"/>
      <c r="AD925" s="572"/>
      <c r="AE925" s="572"/>
      <c r="AF925" s="572"/>
      <c r="AG925" s="572"/>
      <c r="AH925" s="572"/>
      <c r="AI925" s="572"/>
      <c r="AJ925" s="572"/>
      <c r="AK925" s="572"/>
      <c r="AL925" s="572"/>
      <c r="AM925" s="572"/>
      <c r="AN925" s="581"/>
      <c r="AO925" s="181"/>
      <c r="AP925" s="87" t="s">
        <v>859</v>
      </c>
      <c r="AT925" s="559" t="str">
        <f t="shared" ca="1" si="169"/>
        <v>O</v>
      </c>
      <c r="AU925" s="559">
        <f t="shared" si="170"/>
        <v>915</v>
      </c>
      <c r="AV925" s="285" t="str">
        <f t="shared" ca="1" si="167"/>
        <v>O915</v>
      </c>
      <c r="AW925" s="285">
        <f t="shared" si="165"/>
        <v>8</v>
      </c>
      <c r="AX925" s="285" t="str">
        <f t="shared" ca="1" si="166"/>
        <v>8. Ownership - Operating Costs</v>
      </c>
      <c r="AY925" s="293" t="s">
        <v>1626</v>
      </c>
      <c r="AZ925" s="285" t="s">
        <v>1681</v>
      </c>
      <c r="BA925" s="285">
        <f>$O$8</f>
        <v>2034</v>
      </c>
      <c r="BB925" s="285" t="str">
        <f t="shared" ca="1" si="168"/>
        <v>8_O915_Permit_requirements_2034</v>
      </c>
      <c r="BC925" s="285" t="s">
        <v>574</v>
      </c>
      <c r="BD925" s="285"/>
      <c r="BE925" s="293" t="str">
        <f t="shared" si="164"/>
        <v>&gt;=0</v>
      </c>
      <c r="BF925" s="293" t="s">
        <v>84</v>
      </c>
      <c r="BG925" s="293" t="s">
        <v>84</v>
      </c>
      <c r="BH925" s="293"/>
      <c r="BI925" s="293"/>
      <c r="BJ925" s="293"/>
      <c r="BK925" s="293"/>
    </row>
    <row r="926" spans="1:63" ht="13.5" hidden="1" customHeight="1" thickBot="1">
      <c r="A926" s="130"/>
      <c r="B926" s="181"/>
      <c r="C926" s="254"/>
      <c r="D926" s="761"/>
      <c r="E926" s="571"/>
      <c r="F926" s="571"/>
      <c r="G926" s="571"/>
      <c r="H926" s="571"/>
      <c r="I926" s="571"/>
      <c r="J926" s="571"/>
      <c r="K926" s="571"/>
      <c r="L926" s="571"/>
      <c r="M926" s="571"/>
      <c r="N926" s="571"/>
      <c r="O926" s="571"/>
      <c r="P926" s="571"/>
      <c r="Q926" s="571"/>
      <c r="R926" s="571"/>
      <c r="S926" s="571"/>
      <c r="T926" s="571"/>
      <c r="U926" s="571"/>
      <c r="V926" s="571"/>
      <c r="W926" s="571"/>
      <c r="X926" s="571"/>
      <c r="Y926" s="571"/>
      <c r="Z926" s="571"/>
      <c r="AA926" s="571"/>
      <c r="AB926" s="571"/>
      <c r="AC926" s="571"/>
      <c r="AD926" s="572"/>
      <c r="AE926" s="572"/>
      <c r="AF926" s="572"/>
      <c r="AG926" s="572"/>
      <c r="AH926" s="572"/>
      <c r="AI926" s="572"/>
      <c r="AJ926" s="572"/>
      <c r="AK926" s="572"/>
      <c r="AL926" s="572"/>
      <c r="AM926" s="572"/>
      <c r="AN926" s="581"/>
      <c r="AO926" s="181"/>
      <c r="AP926" s="87" t="s">
        <v>859</v>
      </c>
      <c r="AT926" s="559" t="str">
        <f t="shared" ca="1" si="169"/>
        <v>P</v>
      </c>
      <c r="AU926" s="559">
        <f t="shared" si="170"/>
        <v>915</v>
      </c>
      <c r="AV926" s="285" t="str">
        <f t="shared" ca="1" si="167"/>
        <v>P915</v>
      </c>
      <c r="AW926" s="285">
        <f t="shared" si="165"/>
        <v>8</v>
      </c>
      <c r="AX926" s="285" t="str">
        <f t="shared" ca="1" si="166"/>
        <v>8. Ownership - Operating Costs</v>
      </c>
      <c r="AY926" s="293" t="s">
        <v>1626</v>
      </c>
      <c r="AZ926" s="285" t="s">
        <v>1681</v>
      </c>
      <c r="BA926" s="285">
        <f>$P$8</f>
        <v>2035</v>
      </c>
      <c r="BB926" s="285" t="str">
        <f t="shared" ca="1" si="168"/>
        <v>8_P915_Permit_requirements_2035</v>
      </c>
      <c r="BC926" s="285" t="s">
        <v>574</v>
      </c>
      <c r="BD926" s="285"/>
      <c r="BE926" s="293" t="str">
        <f t="shared" si="164"/>
        <v>&gt;=0</v>
      </c>
      <c r="BF926" s="293" t="s">
        <v>84</v>
      </c>
      <c r="BG926" s="293" t="s">
        <v>84</v>
      </c>
      <c r="BH926" s="293"/>
      <c r="BI926" s="293"/>
      <c r="BJ926" s="293"/>
      <c r="BK926" s="293"/>
    </row>
    <row r="927" spans="1:63" ht="13.5" hidden="1" customHeight="1" thickBot="1">
      <c r="A927" s="130"/>
      <c r="B927" s="181"/>
      <c r="C927" s="254"/>
      <c r="D927" s="761"/>
      <c r="E927" s="571"/>
      <c r="F927" s="571"/>
      <c r="G927" s="571"/>
      <c r="H927" s="571"/>
      <c r="I927" s="571"/>
      <c r="J927" s="571"/>
      <c r="K927" s="571"/>
      <c r="L927" s="571"/>
      <c r="M927" s="571"/>
      <c r="N927" s="571"/>
      <c r="O927" s="571"/>
      <c r="P927" s="571"/>
      <c r="Q927" s="571"/>
      <c r="R927" s="571"/>
      <c r="S927" s="571"/>
      <c r="T927" s="571"/>
      <c r="U927" s="571"/>
      <c r="V927" s="571"/>
      <c r="W927" s="571"/>
      <c r="X927" s="571"/>
      <c r="Y927" s="571"/>
      <c r="Z927" s="571"/>
      <c r="AA927" s="571"/>
      <c r="AB927" s="571"/>
      <c r="AC927" s="571"/>
      <c r="AD927" s="572"/>
      <c r="AE927" s="572"/>
      <c r="AF927" s="572"/>
      <c r="AG927" s="572"/>
      <c r="AH927" s="572"/>
      <c r="AI927" s="572"/>
      <c r="AJ927" s="572"/>
      <c r="AK927" s="572"/>
      <c r="AL927" s="572"/>
      <c r="AM927" s="572"/>
      <c r="AN927" s="581"/>
      <c r="AO927" s="181"/>
      <c r="AP927" s="87" t="s">
        <v>859</v>
      </c>
      <c r="AT927" s="559" t="str">
        <f t="shared" ca="1" si="169"/>
        <v>Q</v>
      </c>
      <c r="AU927" s="559">
        <f t="shared" si="170"/>
        <v>915</v>
      </c>
      <c r="AV927" s="285" t="str">
        <f t="shared" ca="1" si="167"/>
        <v>Q915</v>
      </c>
      <c r="AW927" s="285">
        <f t="shared" si="165"/>
        <v>8</v>
      </c>
      <c r="AX927" s="285" t="str">
        <f t="shared" ca="1" si="166"/>
        <v>8. Ownership - Operating Costs</v>
      </c>
      <c r="AY927" s="293" t="s">
        <v>1626</v>
      </c>
      <c r="AZ927" s="285" t="s">
        <v>1681</v>
      </c>
      <c r="BA927" s="285">
        <f>$Q$8</f>
        <v>2036</v>
      </c>
      <c r="BB927" s="285" t="str">
        <f t="shared" ca="1" si="168"/>
        <v>8_Q915_Permit_requirements_2036</v>
      </c>
      <c r="BC927" s="285" t="s">
        <v>574</v>
      </c>
      <c r="BD927" s="285"/>
      <c r="BE927" s="293" t="str">
        <f t="shared" si="164"/>
        <v>&gt;=0</v>
      </c>
      <c r="BF927" s="293" t="s">
        <v>84</v>
      </c>
      <c r="BG927" s="293" t="s">
        <v>84</v>
      </c>
      <c r="BH927" s="293"/>
      <c r="BI927" s="293"/>
      <c r="BJ927" s="293"/>
      <c r="BK927" s="293"/>
    </row>
    <row r="928" spans="1:63" ht="13.5" hidden="1" customHeight="1" thickBot="1">
      <c r="A928" s="130"/>
      <c r="B928" s="181"/>
      <c r="C928" s="254"/>
      <c r="D928" s="761"/>
      <c r="E928" s="571"/>
      <c r="F928" s="571"/>
      <c r="G928" s="571"/>
      <c r="H928" s="571"/>
      <c r="I928" s="571"/>
      <c r="J928" s="571"/>
      <c r="K928" s="571"/>
      <c r="L928" s="571"/>
      <c r="M928" s="571"/>
      <c r="N928" s="571"/>
      <c r="O928" s="571"/>
      <c r="P928" s="571"/>
      <c r="Q928" s="571"/>
      <c r="R928" s="571"/>
      <c r="S928" s="571"/>
      <c r="T928" s="571"/>
      <c r="U928" s="571"/>
      <c r="V928" s="571"/>
      <c r="W928" s="571"/>
      <c r="X928" s="571"/>
      <c r="Y928" s="571"/>
      <c r="Z928" s="571"/>
      <c r="AA928" s="571"/>
      <c r="AB928" s="571"/>
      <c r="AC928" s="571"/>
      <c r="AD928" s="572"/>
      <c r="AE928" s="572"/>
      <c r="AF928" s="572"/>
      <c r="AG928" s="572"/>
      <c r="AH928" s="572"/>
      <c r="AI928" s="572"/>
      <c r="AJ928" s="572"/>
      <c r="AK928" s="572"/>
      <c r="AL928" s="572"/>
      <c r="AM928" s="572"/>
      <c r="AN928" s="581"/>
      <c r="AO928" s="181"/>
      <c r="AP928" s="87" t="s">
        <v>859</v>
      </c>
      <c r="AT928" s="559" t="str">
        <f t="shared" ca="1" si="169"/>
        <v>R</v>
      </c>
      <c r="AU928" s="559">
        <f t="shared" si="170"/>
        <v>915</v>
      </c>
      <c r="AV928" s="285" t="str">
        <f t="shared" ca="1" si="167"/>
        <v>R915</v>
      </c>
      <c r="AW928" s="285">
        <f t="shared" si="165"/>
        <v>8</v>
      </c>
      <c r="AX928" s="285" t="str">
        <f t="shared" ca="1" si="166"/>
        <v>8. Ownership - Operating Costs</v>
      </c>
      <c r="AY928" s="293" t="s">
        <v>1626</v>
      </c>
      <c r="AZ928" s="285" t="s">
        <v>1681</v>
      </c>
      <c r="BA928" s="285">
        <f>$R$8</f>
        <v>2037</v>
      </c>
      <c r="BB928" s="285" t="str">
        <f t="shared" ca="1" si="168"/>
        <v>8_R915_Permit_requirements_2037</v>
      </c>
      <c r="BC928" s="285" t="s">
        <v>574</v>
      </c>
      <c r="BD928" s="285"/>
      <c r="BE928" s="293" t="str">
        <f t="shared" si="164"/>
        <v>&gt;=0</v>
      </c>
      <c r="BF928" s="293" t="s">
        <v>84</v>
      </c>
      <c r="BG928" s="293" t="s">
        <v>84</v>
      </c>
      <c r="BH928" s="293"/>
      <c r="BI928" s="293"/>
      <c r="BJ928" s="293"/>
      <c r="BK928" s="293"/>
    </row>
    <row r="929" spans="1:63" ht="13.5" hidden="1" customHeight="1" thickBot="1">
      <c r="A929" s="130"/>
      <c r="B929" s="181"/>
      <c r="C929" s="254"/>
      <c r="D929" s="761"/>
      <c r="E929" s="571"/>
      <c r="F929" s="571"/>
      <c r="G929" s="571"/>
      <c r="H929" s="571"/>
      <c r="I929" s="571"/>
      <c r="J929" s="571"/>
      <c r="K929" s="571"/>
      <c r="L929" s="571"/>
      <c r="M929" s="571"/>
      <c r="N929" s="571"/>
      <c r="O929" s="571"/>
      <c r="P929" s="571"/>
      <c r="Q929" s="571"/>
      <c r="R929" s="571"/>
      <c r="S929" s="571"/>
      <c r="T929" s="571"/>
      <c r="U929" s="571"/>
      <c r="V929" s="571"/>
      <c r="W929" s="571"/>
      <c r="X929" s="571"/>
      <c r="Y929" s="571"/>
      <c r="Z929" s="571"/>
      <c r="AA929" s="571"/>
      <c r="AB929" s="571"/>
      <c r="AC929" s="571"/>
      <c r="AD929" s="572"/>
      <c r="AE929" s="572"/>
      <c r="AF929" s="572"/>
      <c r="AG929" s="572"/>
      <c r="AH929" s="572"/>
      <c r="AI929" s="572"/>
      <c r="AJ929" s="572"/>
      <c r="AK929" s="572"/>
      <c r="AL929" s="572"/>
      <c r="AM929" s="572"/>
      <c r="AN929" s="581"/>
      <c r="AO929" s="181"/>
      <c r="AP929" s="87" t="s">
        <v>859</v>
      </c>
      <c r="AT929" s="559" t="str">
        <f t="shared" ca="1" si="169"/>
        <v>S</v>
      </c>
      <c r="AU929" s="559">
        <f t="shared" si="170"/>
        <v>915</v>
      </c>
      <c r="AV929" s="285" t="str">
        <f t="shared" ca="1" si="167"/>
        <v>S915</v>
      </c>
      <c r="AW929" s="285">
        <f t="shared" si="165"/>
        <v>8</v>
      </c>
      <c r="AX929" s="285" t="str">
        <f t="shared" ca="1" si="166"/>
        <v>8. Ownership - Operating Costs</v>
      </c>
      <c r="AY929" s="293" t="s">
        <v>1626</v>
      </c>
      <c r="AZ929" s="285" t="s">
        <v>1681</v>
      </c>
      <c r="BA929" s="285">
        <f>$S$8</f>
        <v>2038</v>
      </c>
      <c r="BB929" s="285" t="str">
        <f t="shared" ca="1" si="168"/>
        <v>8_S915_Permit_requirements_2038</v>
      </c>
      <c r="BC929" s="285" t="s">
        <v>574</v>
      </c>
      <c r="BD929" s="285"/>
      <c r="BE929" s="293" t="str">
        <f t="shared" si="164"/>
        <v>&gt;=0</v>
      </c>
      <c r="BF929" s="293" t="s">
        <v>84</v>
      </c>
      <c r="BG929" s="293" t="s">
        <v>84</v>
      </c>
      <c r="BH929" s="293"/>
      <c r="BI929" s="293"/>
      <c r="BJ929" s="293"/>
      <c r="BK929" s="293"/>
    </row>
    <row r="930" spans="1:63" ht="13.5" hidden="1" customHeight="1" thickBot="1">
      <c r="A930" s="130"/>
      <c r="B930" s="181"/>
      <c r="C930" s="254"/>
      <c r="D930" s="761"/>
      <c r="E930" s="571"/>
      <c r="F930" s="571"/>
      <c r="G930" s="571"/>
      <c r="H930" s="571"/>
      <c r="I930" s="571"/>
      <c r="J930" s="571"/>
      <c r="K930" s="571"/>
      <c r="L930" s="571"/>
      <c r="M930" s="571"/>
      <c r="N930" s="571"/>
      <c r="O930" s="571"/>
      <c r="P930" s="571"/>
      <c r="Q930" s="571"/>
      <c r="R930" s="571"/>
      <c r="S930" s="571"/>
      <c r="T930" s="571"/>
      <c r="U930" s="571"/>
      <c r="V930" s="571"/>
      <c r="W930" s="571"/>
      <c r="X930" s="571"/>
      <c r="Y930" s="571"/>
      <c r="Z930" s="571"/>
      <c r="AA930" s="571"/>
      <c r="AB930" s="571"/>
      <c r="AC930" s="571"/>
      <c r="AD930" s="572"/>
      <c r="AE930" s="572"/>
      <c r="AF930" s="572"/>
      <c r="AG930" s="572"/>
      <c r="AH930" s="572"/>
      <c r="AI930" s="572"/>
      <c r="AJ930" s="572"/>
      <c r="AK930" s="572"/>
      <c r="AL930" s="572"/>
      <c r="AM930" s="572"/>
      <c r="AN930" s="581"/>
      <c r="AO930" s="181"/>
      <c r="AP930" s="87" t="s">
        <v>859</v>
      </c>
      <c r="AT930" s="559" t="str">
        <f t="shared" ca="1" si="169"/>
        <v>T</v>
      </c>
      <c r="AU930" s="559">
        <f t="shared" si="170"/>
        <v>915</v>
      </c>
      <c r="AV930" s="285" t="str">
        <f t="shared" ca="1" si="167"/>
        <v>T915</v>
      </c>
      <c r="AW930" s="285">
        <f t="shared" si="165"/>
        <v>8</v>
      </c>
      <c r="AX930" s="285" t="str">
        <f t="shared" ca="1" si="166"/>
        <v>8. Ownership - Operating Costs</v>
      </c>
      <c r="AY930" s="293" t="s">
        <v>1626</v>
      </c>
      <c r="AZ930" s="285" t="s">
        <v>1681</v>
      </c>
      <c r="BA930" s="285">
        <f>$T$8</f>
        <v>2039</v>
      </c>
      <c r="BB930" s="285" t="str">
        <f t="shared" ca="1" si="168"/>
        <v>8_T915_Permit_requirements_2039</v>
      </c>
      <c r="BC930" s="285" t="s">
        <v>574</v>
      </c>
      <c r="BD930" s="285"/>
      <c r="BE930" s="293" t="str">
        <f t="shared" si="164"/>
        <v>&gt;=0</v>
      </c>
      <c r="BF930" s="293" t="s">
        <v>84</v>
      </c>
      <c r="BG930" s="293" t="s">
        <v>84</v>
      </c>
      <c r="BH930" s="293"/>
      <c r="BI930" s="293"/>
      <c r="BJ930" s="293"/>
      <c r="BK930" s="293"/>
    </row>
    <row r="931" spans="1:63" ht="13.5" hidden="1" customHeight="1" thickBot="1">
      <c r="A931" s="130"/>
      <c r="B931" s="181"/>
      <c r="C931" s="254"/>
      <c r="D931" s="761"/>
      <c r="E931" s="571"/>
      <c r="F931" s="571"/>
      <c r="G931" s="571"/>
      <c r="H931" s="571"/>
      <c r="I931" s="571"/>
      <c r="J931" s="571"/>
      <c r="K931" s="571"/>
      <c r="L931" s="571"/>
      <c r="M931" s="571"/>
      <c r="N931" s="571"/>
      <c r="O931" s="571"/>
      <c r="P931" s="571"/>
      <c r="Q931" s="571"/>
      <c r="R931" s="571"/>
      <c r="S931" s="571"/>
      <c r="T931" s="571"/>
      <c r="U931" s="571"/>
      <c r="V931" s="571"/>
      <c r="W931" s="571"/>
      <c r="X931" s="571"/>
      <c r="Y931" s="571"/>
      <c r="Z931" s="571"/>
      <c r="AA931" s="571"/>
      <c r="AB931" s="571"/>
      <c r="AC931" s="571"/>
      <c r="AD931" s="572"/>
      <c r="AE931" s="572"/>
      <c r="AF931" s="572"/>
      <c r="AG931" s="572"/>
      <c r="AH931" s="572"/>
      <c r="AI931" s="572"/>
      <c r="AJ931" s="572"/>
      <c r="AK931" s="572"/>
      <c r="AL931" s="572"/>
      <c r="AM931" s="572"/>
      <c r="AN931" s="581"/>
      <c r="AO931" s="181"/>
      <c r="AP931" s="87" t="s">
        <v>859</v>
      </c>
      <c r="AT931" s="559" t="str">
        <f t="shared" ca="1" si="169"/>
        <v>U</v>
      </c>
      <c r="AU931" s="559">
        <f t="shared" si="170"/>
        <v>915</v>
      </c>
      <c r="AV931" s="285" t="str">
        <f t="shared" ca="1" si="167"/>
        <v>U915</v>
      </c>
      <c r="AW931" s="285">
        <f t="shared" si="165"/>
        <v>8</v>
      </c>
      <c r="AX931" s="285" t="str">
        <f t="shared" ca="1" si="166"/>
        <v>8. Ownership - Operating Costs</v>
      </c>
      <c r="AY931" s="293" t="s">
        <v>1626</v>
      </c>
      <c r="AZ931" s="285" t="s">
        <v>1681</v>
      </c>
      <c r="BA931" s="285">
        <f>$U$8</f>
        <v>2040</v>
      </c>
      <c r="BB931" s="285" t="str">
        <f t="shared" ca="1" si="168"/>
        <v>8_U915_Permit_requirements_2040</v>
      </c>
      <c r="BC931" s="285" t="s">
        <v>574</v>
      </c>
      <c r="BD931" s="285"/>
      <c r="BE931" s="293" t="str">
        <f t="shared" si="164"/>
        <v>&gt;=0</v>
      </c>
      <c r="BF931" s="293" t="s">
        <v>84</v>
      </c>
      <c r="BG931" s="293" t="s">
        <v>84</v>
      </c>
      <c r="BH931" s="293"/>
      <c r="BI931" s="293"/>
      <c r="BJ931" s="293"/>
      <c r="BK931" s="293"/>
    </row>
    <row r="932" spans="1:63" ht="13.5" hidden="1" customHeight="1" thickBot="1">
      <c r="A932" s="130"/>
      <c r="B932" s="181"/>
      <c r="C932" s="254"/>
      <c r="D932" s="761"/>
      <c r="E932" s="571"/>
      <c r="F932" s="571"/>
      <c r="G932" s="571"/>
      <c r="H932" s="571"/>
      <c r="I932" s="571"/>
      <c r="J932" s="571"/>
      <c r="K932" s="571"/>
      <c r="L932" s="571"/>
      <c r="M932" s="571"/>
      <c r="N932" s="571"/>
      <c r="O932" s="571"/>
      <c r="P932" s="571"/>
      <c r="Q932" s="571"/>
      <c r="R932" s="571"/>
      <c r="S932" s="571"/>
      <c r="T932" s="571"/>
      <c r="U932" s="571"/>
      <c r="V932" s="571"/>
      <c r="W932" s="571"/>
      <c r="X932" s="571"/>
      <c r="Y932" s="571"/>
      <c r="Z932" s="571"/>
      <c r="AA932" s="571"/>
      <c r="AB932" s="571"/>
      <c r="AC932" s="571"/>
      <c r="AD932" s="572"/>
      <c r="AE932" s="572"/>
      <c r="AF932" s="572"/>
      <c r="AG932" s="572"/>
      <c r="AH932" s="572"/>
      <c r="AI932" s="572"/>
      <c r="AJ932" s="572"/>
      <c r="AK932" s="572"/>
      <c r="AL932" s="572"/>
      <c r="AM932" s="572"/>
      <c r="AN932" s="581"/>
      <c r="AO932" s="181"/>
      <c r="AP932" s="87" t="s">
        <v>859</v>
      </c>
      <c r="AT932" s="559" t="str">
        <f t="shared" ca="1" si="169"/>
        <v>V</v>
      </c>
      <c r="AU932" s="559">
        <f t="shared" si="170"/>
        <v>915</v>
      </c>
      <c r="AV932" s="285" t="str">
        <f t="shared" ca="1" si="167"/>
        <v>V915</v>
      </c>
      <c r="AW932" s="285">
        <f t="shared" si="165"/>
        <v>8</v>
      </c>
      <c r="AX932" s="285" t="str">
        <f t="shared" ca="1" si="166"/>
        <v>8. Ownership - Operating Costs</v>
      </c>
      <c r="AY932" s="293" t="s">
        <v>1626</v>
      </c>
      <c r="AZ932" s="285" t="s">
        <v>1681</v>
      </c>
      <c r="BA932" s="285">
        <f>$V$8</f>
        <v>2041</v>
      </c>
      <c r="BB932" s="285" t="str">
        <f t="shared" ca="1" si="168"/>
        <v>8_V915_Permit_requirements_2041</v>
      </c>
      <c r="BC932" s="285" t="s">
        <v>574</v>
      </c>
      <c r="BD932" s="285"/>
      <c r="BE932" s="293" t="str">
        <f t="shared" si="164"/>
        <v>&gt;=0</v>
      </c>
      <c r="BF932" s="293" t="s">
        <v>84</v>
      </c>
      <c r="BG932" s="293" t="s">
        <v>84</v>
      </c>
      <c r="BH932" s="293"/>
      <c r="BI932" s="293"/>
      <c r="BJ932" s="293"/>
      <c r="BK932" s="293"/>
    </row>
    <row r="933" spans="1:63" ht="13.5" hidden="1" customHeight="1" thickBot="1">
      <c r="A933" s="130"/>
      <c r="B933" s="181"/>
      <c r="C933" s="254"/>
      <c r="D933" s="761"/>
      <c r="E933" s="571"/>
      <c r="F933" s="571"/>
      <c r="G933" s="571"/>
      <c r="H933" s="571"/>
      <c r="I933" s="571"/>
      <c r="J933" s="571"/>
      <c r="K933" s="571"/>
      <c r="L933" s="571"/>
      <c r="M933" s="571"/>
      <c r="N933" s="571"/>
      <c r="O933" s="571"/>
      <c r="P933" s="571"/>
      <c r="Q933" s="571"/>
      <c r="R933" s="571"/>
      <c r="S933" s="571"/>
      <c r="T933" s="571"/>
      <c r="U933" s="571"/>
      <c r="V933" s="571"/>
      <c r="W933" s="571"/>
      <c r="X933" s="571"/>
      <c r="Y933" s="571"/>
      <c r="Z933" s="571"/>
      <c r="AA933" s="571"/>
      <c r="AB933" s="571"/>
      <c r="AC933" s="571"/>
      <c r="AD933" s="572"/>
      <c r="AE933" s="572"/>
      <c r="AF933" s="572"/>
      <c r="AG933" s="572"/>
      <c r="AH933" s="572"/>
      <c r="AI933" s="572"/>
      <c r="AJ933" s="572"/>
      <c r="AK933" s="572"/>
      <c r="AL933" s="572"/>
      <c r="AM933" s="572"/>
      <c r="AN933" s="581"/>
      <c r="AO933" s="181"/>
      <c r="AP933" s="87" t="s">
        <v>859</v>
      </c>
      <c r="AT933" s="559" t="str">
        <f t="shared" ca="1" si="169"/>
        <v>W</v>
      </c>
      <c r="AU933" s="559">
        <f t="shared" si="170"/>
        <v>915</v>
      </c>
      <c r="AV933" s="285" t="str">
        <f t="shared" ca="1" si="167"/>
        <v>W915</v>
      </c>
      <c r="AW933" s="285">
        <f t="shared" si="165"/>
        <v>8</v>
      </c>
      <c r="AX933" s="285" t="str">
        <f t="shared" ca="1" si="166"/>
        <v>8. Ownership - Operating Costs</v>
      </c>
      <c r="AY933" s="293" t="s">
        <v>1626</v>
      </c>
      <c r="AZ933" s="285" t="s">
        <v>1681</v>
      </c>
      <c r="BA933" s="285">
        <f>$W$8</f>
        <v>2042</v>
      </c>
      <c r="BB933" s="285" t="str">
        <f t="shared" ca="1" si="168"/>
        <v>8_W915_Permit_requirements_2042</v>
      </c>
      <c r="BC933" s="285" t="s">
        <v>574</v>
      </c>
      <c r="BD933" s="285"/>
      <c r="BE933" s="293" t="str">
        <f t="shared" si="164"/>
        <v>&gt;=0</v>
      </c>
      <c r="BF933" s="293" t="s">
        <v>84</v>
      </c>
      <c r="BG933" s="293" t="s">
        <v>84</v>
      </c>
      <c r="BH933" s="293"/>
      <c r="BI933" s="293"/>
      <c r="BJ933" s="293"/>
      <c r="BK933" s="293"/>
    </row>
    <row r="934" spans="1:63" ht="13.5" hidden="1" customHeight="1" thickBot="1">
      <c r="A934" s="130"/>
      <c r="B934" s="181"/>
      <c r="C934" s="254"/>
      <c r="D934" s="761"/>
      <c r="E934" s="571"/>
      <c r="F934" s="571"/>
      <c r="G934" s="571"/>
      <c r="H934" s="571"/>
      <c r="I934" s="571"/>
      <c r="J934" s="571"/>
      <c r="K934" s="571"/>
      <c r="L934" s="571"/>
      <c r="M934" s="571"/>
      <c r="N934" s="571"/>
      <c r="O934" s="571"/>
      <c r="P934" s="571"/>
      <c r="Q934" s="571"/>
      <c r="R934" s="571"/>
      <c r="S934" s="571"/>
      <c r="T934" s="571"/>
      <c r="U934" s="571"/>
      <c r="V934" s="571"/>
      <c r="W934" s="571"/>
      <c r="X934" s="571"/>
      <c r="Y934" s="571"/>
      <c r="Z934" s="571"/>
      <c r="AA934" s="571"/>
      <c r="AB934" s="571"/>
      <c r="AC934" s="571"/>
      <c r="AD934" s="572"/>
      <c r="AE934" s="572"/>
      <c r="AF934" s="572"/>
      <c r="AG934" s="572"/>
      <c r="AH934" s="572"/>
      <c r="AI934" s="572"/>
      <c r="AJ934" s="572"/>
      <c r="AK934" s="572"/>
      <c r="AL934" s="572"/>
      <c r="AM934" s="572"/>
      <c r="AN934" s="581"/>
      <c r="AO934" s="181"/>
      <c r="AP934" s="87" t="s">
        <v>859</v>
      </c>
      <c r="AT934" s="559" t="str">
        <f t="shared" ca="1" si="169"/>
        <v>X</v>
      </c>
      <c r="AU934" s="559">
        <f t="shared" si="170"/>
        <v>915</v>
      </c>
      <c r="AV934" s="285" t="str">
        <f t="shared" ca="1" si="167"/>
        <v>X915</v>
      </c>
      <c r="AW934" s="285">
        <f t="shared" si="165"/>
        <v>8</v>
      </c>
      <c r="AX934" s="285" t="str">
        <f t="shared" ca="1" si="166"/>
        <v>8. Ownership - Operating Costs</v>
      </c>
      <c r="AY934" s="293" t="s">
        <v>1626</v>
      </c>
      <c r="AZ934" s="285" t="s">
        <v>1681</v>
      </c>
      <c r="BA934" s="285">
        <f>$X$8</f>
        <v>2043</v>
      </c>
      <c r="BB934" s="285" t="str">
        <f t="shared" ca="1" si="168"/>
        <v>8_X915_Permit_requirements_2043</v>
      </c>
      <c r="BC934" s="285" t="s">
        <v>574</v>
      </c>
      <c r="BD934" s="285"/>
      <c r="BE934" s="293" t="str">
        <f t="shared" si="164"/>
        <v>&gt;=0</v>
      </c>
      <c r="BF934" s="293" t="s">
        <v>84</v>
      </c>
      <c r="BG934" s="293" t="s">
        <v>84</v>
      </c>
      <c r="BH934" s="293"/>
      <c r="BI934" s="293"/>
      <c r="BJ934" s="293"/>
      <c r="BK934" s="293"/>
    </row>
    <row r="935" spans="1:63" ht="13.5" hidden="1" customHeight="1" thickBot="1">
      <c r="A935" s="130"/>
      <c r="B935" s="181"/>
      <c r="C935" s="254"/>
      <c r="D935" s="761"/>
      <c r="E935" s="571"/>
      <c r="F935" s="571"/>
      <c r="G935" s="571"/>
      <c r="H935" s="571"/>
      <c r="I935" s="571"/>
      <c r="J935" s="571"/>
      <c r="K935" s="571"/>
      <c r="L935" s="571"/>
      <c r="M935" s="571"/>
      <c r="N935" s="571"/>
      <c r="O935" s="571"/>
      <c r="P935" s="571"/>
      <c r="Q935" s="571"/>
      <c r="R935" s="571"/>
      <c r="S935" s="571"/>
      <c r="T935" s="571"/>
      <c r="U935" s="571"/>
      <c r="V935" s="571"/>
      <c r="W935" s="571"/>
      <c r="X935" s="571"/>
      <c r="Y935" s="571"/>
      <c r="Z935" s="571"/>
      <c r="AA935" s="571"/>
      <c r="AB935" s="571"/>
      <c r="AC935" s="571"/>
      <c r="AD935" s="572"/>
      <c r="AE935" s="572"/>
      <c r="AF935" s="572"/>
      <c r="AG935" s="572"/>
      <c r="AH935" s="572"/>
      <c r="AI935" s="572"/>
      <c r="AJ935" s="572"/>
      <c r="AK935" s="572"/>
      <c r="AL935" s="572"/>
      <c r="AM935" s="572"/>
      <c r="AN935" s="581"/>
      <c r="AO935" s="181"/>
      <c r="AP935" s="87" t="s">
        <v>859</v>
      </c>
      <c r="AT935" s="559" t="str">
        <f t="shared" ca="1" si="169"/>
        <v>Y</v>
      </c>
      <c r="AU935" s="559">
        <f t="shared" si="170"/>
        <v>915</v>
      </c>
      <c r="AV935" s="285" t="str">
        <f t="shared" ca="1" si="167"/>
        <v>Y915</v>
      </c>
      <c r="AW935" s="285">
        <f t="shared" si="165"/>
        <v>8</v>
      </c>
      <c r="AX935" s="285" t="str">
        <f t="shared" ca="1" si="166"/>
        <v>8. Ownership - Operating Costs</v>
      </c>
      <c r="AY935" s="293" t="s">
        <v>1626</v>
      </c>
      <c r="AZ935" s="285" t="s">
        <v>1681</v>
      </c>
      <c r="BA935" s="285">
        <f>$Y$8</f>
        <v>2044</v>
      </c>
      <c r="BB935" s="285" t="str">
        <f t="shared" ca="1" si="168"/>
        <v>8_Y915_Permit_requirements_2044</v>
      </c>
      <c r="BC935" s="285" t="s">
        <v>574</v>
      </c>
      <c r="BD935" s="285"/>
      <c r="BE935" s="293" t="str">
        <f t="shared" si="164"/>
        <v>&gt;=0</v>
      </c>
      <c r="BF935" s="293" t="s">
        <v>84</v>
      </c>
      <c r="BG935" s="293" t="s">
        <v>84</v>
      </c>
      <c r="BH935" s="293"/>
      <c r="BI935" s="293"/>
      <c r="BJ935" s="293"/>
      <c r="BK935" s="293"/>
    </row>
    <row r="936" spans="1:63" ht="13.5" hidden="1" customHeight="1" thickBot="1">
      <c r="A936" s="130"/>
      <c r="B936" s="181"/>
      <c r="C936" s="254"/>
      <c r="D936" s="761"/>
      <c r="E936" s="571"/>
      <c r="F936" s="571"/>
      <c r="G936" s="571"/>
      <c r="H936" s="571"/>
      <c r="I936" s="571"/>
      <c r="J936" s="571"/>
      <c r="K936" s="571"/>
      <c r="L936" s="571"/>
      <c r="M936" s="571"/>
      <c r="N936" s="571"/>
      <c r="O936" s="571"/>
      <c r="P936" s="571"/>
      <c r="Q936" s="571"/>
      <c r="R936" s="571"/>
      <c r="S936" s="571"/>
      <c r="T936" s="571"/>
      <c r="U936" s="571"/>
      <c r="V936" s="571"/>
      <c r="W936" s="571"/>
      <c r="X936" s="571"/>
      <c r="Y936" s="571"/>
      <c r="Z936" s="571"/>
      <c r="AA936" s="571"/>
      <c r="AB936" s="571"/>
      <c r="AC936" s="571"/>
      <c r="AD936" s="572"/>
      <c r="AE936" s="572"/>
      <c r="AF936" s="572"/>
      <c r="AG936" s="572"/>
      <c r="AH936" s="572"/>
      <c r="AI936" s="572"/>
      <c r="AJ936" s="572"/>
      <c r="AK936" s="572"/>
      <c r="AL936" s="572"/>
      <c r="AM936" s="572"/>
      <c r="AN936" s="581"/>
      <c r="AO936" s="181"/>
      <c r="AP936" s="87" t="s">
        <v>859</v>
      </c>
      <c r="AT936" s="559" t="str">
        <f t="shared" ca="1" si="169"/>
        <v>Z</v>
      </c>
      <c r="AU936" s="559">
        <f t="shared" si="170"/>
        <v>915</v>
      </c>
      <c r="AV936" s="285" t="str">
        <f t="shared" ca="1" si="167"/>
        <v>Z915</v>
      </c>
      <c r="AW936" s="285">
        <f t="shared" si="165"/>
        <v>8</v>
      </c>
      <c r="AX936" s="285" t="str">
        <f t="shared" ca="1" si="166"/>
        <v>8. Ownership - Operating Costs</v>
      </c>
      <c r="AY936" s="293" t="s">
        <v>1626</v>
      </c>
      <c r="AZ936" s="285" t="s">
        <v>1681</v>
      </c>
      <c r="BA936" s="285">
        <f>$Z$8</f>
        <v>2045</v>
      </c>
      <c r="BB936" s="285" t="str">
        <f t="shared" ca="1" si="168"/>
        <v>8_Z915_Permit_requirements_2045</v>
      </c>
      <c r="BC936" s="285" t="s">
        <v>574</v>
      </c>
      <c r="BD936" s="285"/>
      <c r="BE936" s="293" t="str">
        <f t="shared" si="164"/>
        <v>&gt;=0</v>
      </c>
      <c r="BF936" s="293" t="s">
        <v>84</v>
      </c>
      <c r="BG936" s="293" t="s">
        <v>84</v>
      </c>
      <c r="BH936" s="293"/>
      <c r="BI936" s="293"/>
      <c r="BJ936" s="293"/>
      <c r="BK936" s="293"/>
    </row>
    <row r="937" spans="1:63" ht="13.5" hidden="1" customHeight="1" thickBot="1">
      <c r="A937" s="130"/>
      <c r="B937" s="181"/>
      <c r="C937" s="254"/>
      <c r="D937" s="761"/>
      <c r="E937" s="571"/>
      <c r="F937" s="571"/>
      <c r="G937" s="571"/>
      <c r="H937" s="571"/>
      <c r="I937" s="571"/>
      <c r="J937" s="571"/>
      <c r="K937" s="571"/>
      <c r="L937" s="571"/>
      <c r="M937" s="571"/>
      <c r="N937" s="571"/>
      <c r="O937" s="571"/>
      <c r="P937" s="571"/>
      <c r="Q937" s="571"/>
      <c r="R937" s="571"/>
      <c r="S937" s="571"/>
      <c r="T937" s="571"/>
      <c r="U937" s="571"/>
      <c r="V937" s="571"/>
      <c r="W937" s="571"/>
      <c r="X937" s="571"/>
      <c r="Y937" s="571"/>
      <c r="Z937" s="571"/>
      <c r="AA937" s="571"/>
      <c r="AB937" s="571"/>
      <c r="AC937" s="571"/>
      <c r="AD937" s="572"/>
      <c r="AE937" s="572"/>
      <c r="AF937" s="572"/>
      <c r="AG937" s="572"/>
      <c r="AH937" s="572"/>
      <c r="AI937" s="572"/>
      <c r="AJ937" s="572"/>
      <c r="AK937" s="572"/>
      <c r="AL937" s="572"/>
      <c r="AM937" s="572"/>
      <c r="AN937" s="581"/>
      <c r="AO937" s="181"/>
      <c r="AP937" s="87" t="s">
        <v>859</v>
      </c>
      <c r="AT937" s="559" t="str">
        <f t="shared" ca="1" si="169"/>
        <v>AA</v>
      </c>
      <c r="AU937" s="559">
        <f t="shared" si="170"/>
        <v>915</v>
      </c>
      <c r="AV937" s="285" t="str">
        <f t="shared" ca="1" si="167"/>
        <v>AA915</v>
      </c>
      <c r="AW937" s="285">
        <f t="shared" si="165"/>
        <v>8</v>
      </c>
      <c r="AX937" s="285" t="str">
        <f t="shared" ca="1" si="166"/>
        <v>8. Ownership - Operating Costs</v>
      </c>
      <c r="AY937" s="293" t="s">
        <v>1626</v>
      </c>
      <c r="AZ937" s="285" t="s">
        <v>1681</v>
      </c>
      <c r="BA937" s="285">
        <f>$AA$8</f>
        <v>2046</v>
      </c>
      <c r="BB937" s="285" t="str">
        <f t="shared" ca="1" si="168"/>
        <v>8_AA915_Permit_requirements_2046</v>
      </c>
      <c r="BC937" s="285" t="s">
        <v>574</v>
      </c>
      <c r="BD937" s="285"/>
      <c r="BE937" s="293" t="str">
        <f t="shared" si="164"/>
        <v>&gt;=0</v>
      </c>
      <c r="BF937" s="293" t="s">
        <v>84</v>
      </c>
      <c r="BG937" s="293" t="s">
        <v>84</v>
      </c>
      <c r="BH937" s="293"/>
      <c r="BI937" s="293"/>
      <c r="BJ937" s="293"/>
      <c r="BK937" s="293"/>
    </row>
    <row r="938" spans="1:63" ht="13.5" hidden="1" customHeight="1" thickBot="1">
      <c r="A938" s="130"/>
      <c r="B938" s="181"/>
      <c r="C938" s="254"/>
      <c r="D938" s="761"/>
      <c r="E938" s="571"/>
      <c r="F938" s="571"/>
      <c r="G938" s="571"/>
      <c r="H938" s="571"/>
      <c r="I938" s="571"/>
      <c r="J938" s="571"/>
      <c r="K938" s="571"/>
      <c r="L938" s="571"/>
      <c r="M938" s="571"/>
      <c r="N938" s="571"/>
      <c r="O938" s="571"/>
      <c r="P938" s="571"/>
      <c r="Q938" s="571"/>
      <c r="R938" s="571"/>
      <c r="S938" s="571"/>
      <c r="T938" s="571"/>
      <c r="U938" s="571"/>
      <c r="V938" s="571"/>
      <c r="W938" s="571"/>
      <c r="X938" s="571"/>
      <c r="Y938" s="571"/>
      <c r="Z938" s="571"/>
      <c r="AA938" s="571"/>
      <c r="AB938" s="571"/>
      <c r="AC938" s="571"/>
      <c r="AD938" s="572"/>
      <c r="AE938" s="572"/>
      <c r="AF938" s="572"/>
      <c r="AG938" s="572"/>
      <c r="AH938" s="572"/>
      <c r="AI938" s="572"/>
      <c r="AJ938" s="572"/>
      <c r="AK938" s="572"/>
      <c r="AL938" s="572"/>
      <c r="AM938" s="572"/>
      <c r="AN938" s="581"/>
      <c r="AO938" s="181"/>
      <c r="AP938" s="87" t="s">
        <v>859</v>
      </c>
      <c r="AT938" s="559" t="str">
        <f t="shared" ca="1" si="169"/>
        <v>AB</v>
      </c>
      <c r="AU938" s="559">
        <f t="shared" si="170"/>
        <v>915</v>
      </c>
      <c r="AV938" s="285" t="str">
        <f t="shared" ca="1" si="167"/>
        <v>AB915</v>
      </c>
      <c r="AW938" s="285">
        <f t="shared" si="165"/>
        <v>8</v>
      </c>
      <c r="AX938" s="285" t="str">
        <f t="shared" ca="1" si="166"/>
        <v>8. Ownership - Operating Costs</v>
      </c>
      <c r="AY938" s="293" t="s">
        <v>1626</v>
      </c>
      <c r="AZ938" s="285" t="s">
        <v>1681</v>
      </c>
      <c r="BA938" s="285">
        <f>$AB$8</f>
        <v>2047</v>
      </c>
      <c r="BB938" s="285" t="str">
        <f t="shared" ca="1" si="168"/>
        <v>8_AB915_Permit_requirements_2047</v>
      </c>
      <c r="BC938" s="285" t="s">
        <v>574</v>
      </c>
      <c r="BD938" s="285"/>
      <c r="BE938" s="293" t="str">
        <f t="shared" si="164"/>
        <v>&gt;=0</v>
      </c>
      <c r="BF938" s="293" t="s">
        <v>84</v>
      </c>
      <c r="BG938" s="293" t="s">
        <v>84</v>
      </c>
      <c r="BH938" s="293"/>
      <c r="BI938" s="293"/>
      <c r="BJ938" s="293"/>
      <c r="BK938" s="293"/>
    </row>
    <row r="939" spans="1:63" ht="13.5" hidden="1" customHeight="1" thickBot="1">
      <c r="A939" s="130"/>
      <c r="B939" s="181"/>
      <c r="C939" s="254"/>
      <c r="D939" s="761"/>
      <c r="E939" s="571"/>
      <c r="F939" s="571"/>
      <c r="G939" s="571"/>
      <c r="H939" s="571"/>
      <c r="I939" s="571"/>
      <c r="J939" s="571"/>
      <c r="K939" s="571"/>
      <c r="L939" s="571"/>
      <c r="M939" s="571"/>
      <c r="N939" s="571"/>
      <c r="O939" s="571"/>
      <c r="P939" s="571"/>
      <c r="Q939" s="571"/>
      <c r="R939" s="571"/>
      <c r="S939" s="571"/>
      <c r="T939" s="571"/>
      <c r="U939" s="571"/>
      <c r="V939" s="571"/>
      <c r="W939" s="571"/>
      <c r="X939" s="571"/>
      <c r="Y939" s="571"/>
      <c r="Z939" s="571"/>
      <c r="AA939" s="571"/>
      <c r="AB939" s="571"/>
      <c r="AC939" s="571"/>
      <c r="AD939" s="572"/>
      <c r="AE939" s="572"/>
      <c r="AF939" s="572"/>
      <c r="AG939" s="572"/>
      <c r="AH939" s="572"/>
      <c r="AI939" s="572"/>
      <c r="AJ939" s="572"/>
      <c r="AK939" s="572"/>
      <c r="AL939" s="572"/>
      <c r="AM939" s="572"/>
      <c r="AN939" s="581"/>
      <c r="AO939" s="181"/>
      <c r="AP939" s="87" t="s">
        <v>859</v>
      </c>
      <c r="AT939" s="559" t="str">
        <f t="shared" ca="1" si="169"/>
        <v>AC</v>
      </c>
      <c r="AU939" s="559">
        <f t="shared" si="170"/>
        <v>915</v>
      </c>
      <c r="AV939" s="285" t="str">
        <f t="shared" ca="1" si="167"/>
        <v>AC915</v>
      </c>
      <c r="AW939" s="285">
        <f t="shared" si="165"/>
        <v>8</v>
      </c>
      <c r="AX939" s="285" t="str">
        <f t="shared" ca="1" si="166"/>
        <v>8. Ownership - Operating Costs</v>
      </c>
      <c r="AY939" s="293" t="s">
        <v>1626</v>
      </c>
      <c r="AZ939" s="285" t="s">
        <v>1681</v>
      </c>
      <c r="BA939" s="285">
        <f>$AC$8</f>
        <v>2048</v>
      </c>
      <c r="BB939" s="285" t="str">
        <f t="shared" ca="1" si="168"/>
        <v>8_AC915_Permit_requirements_2048</v>
      </c>
      <c r="BC939" s="285" t="s">
        <v>574</v>
      </c>
      <c r="BD939" s="285"/>
      <c r="BE939" s="293" t="str">
        <f t="shared" si="164"/>
        <v>&gt;=0</v>
      </c>
      <c r="BF939" s="293" t="s">
        <v>84</v>
      </c>
      <c r="BG939" s="293" t="s">
        <v>84</v>
      </c>
      <c r="BH939" s="293"/>
      <c r="BI939" s="293"/>
      <c r="BJ939" s="293"/>
      <c r="BK939" s="293"/>
    </row>
    <row r="940" spans="1:63" ht="13.5" hidden="1" customHeight="1" thickBot="1">
      <c r="A940" s="130"/>
      <c r="B940" s="181"/>
      <c r="C940" s="254"/>
      <c r="D940" s="761"/>
      <c r="E940" s="571"/>
      <c r="F940" s="571"/>
      <c r="G940" s="571"/>
      <c r="H940" s="571"/>
      <c r="I940" s="571"/>
      <c r="J940" s="571"/>
      <c r="K940" s="571"/>
      <c r="L940" s="571"/>
      <c r="M940" s="571"/>
      <c r="N940" s="571"/>
      <c r="O940" s="571"/>
      <c r="P940" s="571"/>
      <c r="Q940" s="571"/>
      <c r="R940" s="571"/>
      <c r="S940" s="571"/>
      <c r="T940" s="571"/>
      <c r="U940" s="571"/>
      <c r="V940" s="571"/>
      <c r="W940" s="571"/>
      <c r="X940" s="571"/>
      <c r="Y940" s="571"/>
      <c r="Z940" s="571"/>
      <c r="AA940" s="571"/>
      <c r="AB940" s="571"/>
      <c r="AC940" s="571"/>
      <c r="AD940" s="572"/>
      <c r="AE940" s="572"/>
      <c r="AF940" s="572"/>
      <c r="AG940" s="572"/>
      <c r="AH940" s="572"/>
      <c r="AI940" s="572"/>
      <c r="AJ940" s="572"/>
      <c r="AK940" s="572"/>
      <c r="AL940" s="572"/>
      <c r="AM940" s="572"/>
      <c r="AN940" s="581"/>
      <c r="AO940" s="181"/>
      <c r="AP940" s="87" t="s">
        <v>859</v>
      </c>
      <c r="AT940" s="559" t="str">
        <f t="shared" ca="1" si="169"/>
        <v>AD</v>
      </c>
      <c r="AU940" s="559">
        <f t="shared" si="170"/>
        <v>915</v>
      </c>
      <c r="AV940" s="285" t="str">
        <f t="shared" ca="1" si="167"/>
        <v>AD915</v>
      </c>
      <c r="AW940" s="285">
        <f t="shared" si="165"/>
        <v>8</v>
      </c>
      <c r="AX940" s="285" t="str">
        <f t="shared" ca="1" si="166"/>
        <v>8. Ownership - Operating Costs</v>
      </c>
      <c r="AY940" s="293" t="s">
        <v>1626</v>
      </c>
      <c r="AZ940" s="285" t="s">
        <v>1681</v>
      </c>
      <c r="BA940" s="285">
        <f>$AD$8</f>
        <v>2049</v>
      </c>
      <c r="BB940" s="285" t="str">
        <f t="shared" ca="1" si="168"/>
        <v>8_AD915_Permit_requirements_2049</v>
      </c>
      <c r="BC940" s="285" t="s">
        <v>574</v>
      </c>
      <c r="BD940" s="285"/>
      <c r="BE940" s="293" t="str">
        <f t="shared" si="164"/>
        <v>&gt;=0</v>
      </c>
      <c r="BF940" s="293" t="s">
        <v>84</v>
      </c>
      <c r="BG940" s="293" t="s">
        <v>84</v>
      </c>
      <c r="BH940" s="293"/>
      <c r="BI940" s="293"/>
      <c r="BJ940" s="293"/>
      <c r="BK940" s="293"/>
    </row>
    <row r="941" spans="1:63" ht="13.5" hidden="1" customHeight="1" thickBot="1">
      <c r="A941" s="130"/>
      <c r="B941" s="181"/>
      <c r="C941" s="254"/>
      <c r="D941" s="761"/>
      <c r="E941" s="571"/>
      <c r="F941" s="571"/>
      <c r="G941" s="571"/>
      <c r="H941" s="571"/>
      <c r="I941" s="571"/>
      <c r="J941" s="571"/>
      <c r="K941" s="571"/>
      <c r="L941" s="571"/>
      <c r="M941" s="571"/>
      <c r="N941" s="571"/>
      <c r="O941" s="571"/>
      <c r="P941" s="571"/>
      <c r="Q941" s="571"/>
      <c r="R941" s="571"/>
      <c r="S941" s="571"/>
      <c r="T941" s="571"/>
      <c r="U941" s="571"/>
      <c r="V941" s="571"/>
      <c r="W941" s="571"/>
      <c r="X941" s="571"/>
      <c r="Y941" s="571"/>
      <c r="Z941" s="571"/>
      <c r="AA941" s="571"/>
      <c r="AB941" s="571"/>
      <c r="AC941" s="571"/>
      <c r="AD941" s="572"/>
      <c r="AE941" s="572"/>
      <c r="AF941" s="572"/>
      <c r="AG941" s="572"/>
      <c r="AH941" s="572"/>
      <c r="AI941" s="572"/>
      <c r="AJ941" s="572"/>
      <c r="AK941" s="572"/>
      <c r="AL941" s="572"/>
      <c r="AM941" s="572"/>
      <c r="AN941" s="581"/>
      <c r="AO941" s="181"/>
      <c r="AP941" s="87" t="s">
        <v>859</v>
      </c>
      <c r="AT941" s="559" t="str">
        <f t="shared" ca="1" si="169"/>
        <v>AE</v>
      </c>
      <c r="AU941" s="559">
        <f t="shared" si="170"/>
        <v>915</v>
      </c>
      <c r="AV941" s="285" t="str">
        <f t="shared" ca="1" si="167"/>
        <v>AE915</v>
      </c>
      <c r="AW941" s="285">
        <f t="shared" si="165"/>
        <v>8</v>
      </c>
      <c r="AX941" s="285" t="str">
        <f t="shared" ca="1" si="166"/>
        <v>8. Ownership - Operating Costs</v>
      </c>
      <c r="AY941" s="293" t="s">
        <v>1626</v>
      </c>
      <c r="AZ941" s="285" t="s">
        <v>1681</v>
      </c>
      <c r="BA941" s="285">
        <f>$AE$8</f>
        <v>2050</v>
      </c>
      <c r="BB941" s="285" t="str">
        <f t="shared" ca="1" si="168"/>
        <v>8_AE915_Permit_requirements_2050</v>
      </c>
      <c r="BC941" s="285" t="s">
        <v>574</v>
      </c>
      <c r="BD941" s="285"/>
      <c r="BE941" s="293" t="str">
        <f t="shared" si="164"/>
        <v>&gt;=0</v>
      </c>
      <c r="BF941" s="293" t="s">
        <v>84</v>
      </c>
      <c r="BG941" s="293" t="s">
        <v>84</v>
      </c>
      <c r="BH941" s="293"/>
      <c r="BI941" s="293"/>
      <c r="BJ941" s="293"/>
      <c r="BK941" s="293"/>
    </row>
    <row r="942" spans="1:63" ht="13.5" hidden="1" customHeight="1" thickBot="1">
      <c r="A942" s="130"/>
      <c r="B942" s="181"/>
      <c r="C942" s="254"/>
      <c r="D942" s="761"/>
      <c r="E942" s="571"/>
      <c r="F942" s="571"/>
      <c r="G942" s="571"/>
      <c r="H942" s="571"/>
      <c r="I942" s="571"/>
      <c r="J942" s="571"/>
      <c r="K942" s="571"/>
      <c r="L942" s="571"/>
      <c r="M942" s="571"/>
      <c r="N942" s="571"/>
      <c r="O942" s="571"/>
      <c r="P942" s="571"/>
      <c r="Q942" s="571"/>
      <c r="R942" s="571"/>
      <c r="S942" s="571"/>
      <c r="T942" s="571"/>
      <c r="U942" s="571"/>
      <c r="V942" s="571"/>
      <c r="W942" s="571"/>
      <c r="X942" s="571"/>
      <c r="Y942" s="571"/>
      <c r="Z942" s="571"/>
      <c r="AA942" s="571"/>
      <c r="AB942" s="571"/>
      <c r="AC942" s="571"/>
      <c r="AD942" s="572"/>
      <c r="AE942" s="572"/>
      <c r="AF942" s="572"/>
      <c r="AG942" s="572"/>
      <c r="AH942" s="572"/>
      <c r="AI942" s="572"/>
      <c r="AJ942" s="572"/>
      <c r="AK942" s="572"/>
      <c r="AL942" s="572"/>
      <c r="AM942" s="572"/>
      <c r="AN942" s="581"/>
      <c r="AO942" s="181"/>
      <c r="AP942" s="87" t="s">
        <v>859</v>
      </c>
      <c r="AT942" s="559" t="str">
        <f t="shared" ca="1" si="169"/>
        <v>AF</v>
      </c>
      <c r="AU942" s="559">
        <f t="shared" si="170"/>
        <v>915</v>
      </c>
      <c r="AV942" s="285" t="str">
        <f t="shared" ca="1" si="167"/>
        <v>AF915</v>
      </c>
      <c r="AW942" s="285">
        <f t="shared" si="165"/>
        <v>8</v>
      </c>
      <c r="AX942" s="285" t="str">
        <f t="shared" ca="1" si="166"/>
        <v>8. Ownership - Operating Costs</v>
      </c>
      <c r="AY942" s="293" t="s">
        <v>1626</v>
      </c>
      <c r="AZ942" s="285" t="s">
        <v>1681</v>
      </c>
      <c r="BA942" s="285">
        <f>$AF$8</f>
        <v>2051</v>
      </c>
      <c r="BB942" s="285" t="str">
        <f t="shared" ca="1" si="168"/>
        <v>8_AF915_Permit_requirements_2051</v>
      </c>
      <c r="BC942" s="285" t="s">
        <v>574</v>
      </c>
      <c r="BD942" s="285"/>
      <c r="BE942" s="293" t="str">
        <f t="shared" si="164"/>
        <v>&gt;=0</v>
      </c>
      <c r="BF942" s="293" t="s">
        <v>84</v>
      </c>
      <c r="BG942" s="293" t="s">
        <v>84</v>
      </c>
      <c r="BH942" s="293"/>
      <c r="BI942" s="293"/>
      <c r="BJ942" s="293"/>
      <c r="BK942" s="293"/>
    </row>
    <row r="943" spans="1:63" ht="13.5" hidden="1" customHeight="1" thickBot="1">
      <c r="A943" s="130"/>
      <c r="B943" s="181"/>
      <c r="C943" s="254"/>
      <c r="D943" s="761"/>
      <c r="E943" s="571"/>
      <c r="F943" s="571"/>
      <c r="G943" s="571"/>
      <c r="H943" s="571"/>
      <c r="I943" s="571"/>
      <c r="J943" s="571"/>
      <c r="K943" s="571"/>
      <c r="L943" s="571"/>
      <c r="M943" s="571"/>
      <c r="N943" s="571"/>
      <c r="O943" s="571"/>
      <c r="P943" s="571"/>
      <c r="Q943" s="571"/>
      <c r="R943" s="571"/>
      <c r="S943" s="571"/>
      <c r="T943" s="571"/>
      <c r="U943" s="571"/>
      <c r="V943" s="571"/>
      <c r="W943" s="571"/>
      <c r="X943" s="571"/>
      <c r="Y943" s="571"/>
      <c r="Z943" s="571"/>
      <c r="AA943" s="571"/>
      <c r="AB943" s="571"/>
      <c r="AC943" s="571"/>
      <c r="AD943" s="572"/>
      <c r="AE943" s="572"/>
      <c r="AF943" s="572"/>
      <c r="AG943" s="572"/>
      <c r="AH943" s="572"/>
      <c r="AI943" s="572"/>
      <c r="AJ943" s="572"/>
      <c r="AK943" s="572"/>
      <c r="AL943" s="572"/>
      <c r="AM943" s="572"/>
      <c r="AN943" s="581"/>
      <c r="AO943" s="181"/>
      <c r="AP943" s="87" t="s">
        <v>859</v>
      </c>
      <c r="AT943" s="559" t="str">
        <f t="shared" ca="1" si="169"/>
        <v>AG</v>
      </c>
      <c r="AU943" s="559">
        <f t="shared" si="170"/>
        <v>915</v>
      </c>
      <c r="AV943" s="285" t="str">
        <f t="shared" ca="1" si="167"/>
        <v>AG915</v>
      </c>
      <c r="AW943" s="285">
        <f t="shared" si="165"/>
        <v>8</v>
      </c>
      <c r="AX943" s="285" t="str">
        <f t="shared" ca="1" si="166"/>
        <v>8. Ownership - Operating Costs</v>
      </c>
      <c r="AY943" s="293" t="s">
        <v>1626</v>
      </c>
      <c r="AZ943" s="285" t="s">
        <v>1681</v>
      </c>
      <c r="BA943" s="285">
        <f>$AG$8</f>
        <v>2052</v>
      </c>
      <c r="BB943" s="285" t="str">
        <f t="shared" ca="1" si="168"/>
        <v>8_AG915_Permit_requirements_2052</v>
      </c>
      <c r="BC943" s="285" t="s">
        <v>574</v>
      </c>
      <c r="BD943" s="285"/>
      <c r="BE943" s="293" t="str">
        <f t="shared" si="164"/>
        <v>&gt;=0</v>
      </c>
      <c r="BF943" s="293" t="s">
        <v>84</v>
      </c>
      <c r="BG943" s="293" t="s">
        <v>84</v>
      </c>
      <c r="BH943" s="293"/>
      <c r="BI943" s="293"/>
      <c r="BJ943" s="293"/>
      <c r="BK943" s="293"/>
    </row>
    <row r="944" spans="1:63" ht="13.5" hidden="1" customHeight="1" thickBot="1">
      <c r="A944" s="130"/>
      <c r="B944" s="181"/>
      <c r="C944" s="254"/>
      <c r="D944" s="761"/>
      <c r="E944" s="571"/>
      <c r="F944" s="571"/>
      <c r="G944" s="571"/>
      <c r="H944" s="571"/>
      <c r="I944" s="571"/>
      <c r="J944" s="571"/>
      <c r="K944" s="571"/>
      <c r="L944" s="571"/>
      <c r="M944" s="571"/>
      <c r="N944" s="571"/>
      <c r="O944" s="571"/>
      <c r="P944" s="571"/>
      <c r="Q944" s="571"/>
      <c r="R944" s="571"/>
      <c r="S944" s="571"/>
      <c r="T944" s="571"/>
      <c r="U944" s="571"/>
      <c r="V944" s="571"/>
      <c r="W944" s="571"/>
      <c r="X944" s="571"/>
      <c r="Y944" s="571"/>
      <c r="Z944" s="571"/>
      <c r="AA944" s="571"/>
      <c r="AB944" s="571"/>
      <c r="AC944" s="571"/>
      <c r="AD944" s="572"/>
      <c r="AE944" s="572"/>
      <c r="AF944" s="572"/>
      <c r="AG944" s="572"/>
      <c r="AH944" s="572"/>
      <c r="AI944" s="572"/>
      <c r="AJ944" s="572"/>
      <c r="AK944" s="572"/>
      <c r="AL944" s="572"/>
      <c r="AM944" s="572"/>
      <c r="AN944" s="581"/>
      <c r="AO944" s="181"/>
      <c r="AP944" s="87" t="s">
        <v>859</v>
      </c>
      <c r="AT944" s="559" t="str">
        <f t="shared" ca="1" si="169"/>
        <v>AH</v>
      </c>
      <c r="AU944" s="559">
        <f t="shared" si="170"/>
        <v>915</v>
      </c>
      <c r="AV944" s="285" t="str">
        <f t="shared" ca="1" si="167"/>
        <v>AH915</v>
      </c>
      <c r="AW944" s="285">
        <f t="shared" si="165"/>
        <v>8</v>
      </c>
      <c r="AX944" s="285" t="str">
        <f t="shared" ca="1" si="166"/>
        <v>8. Ownership - Operating Costs</v>
      </c>
      <c r="AY944" s="293" t="s">
        <v>1626</v>
      </c>
      <c r="AZ944" s="285" t="s">
        <v>1681</v>
      </c>
      <c r="BA944" s="285">
        <f>$AH$8</f>
        <v>2053</v>
      </c>
      <c r="BB944" s="285" t="str">
        <f t="shared" ca="1" si="168"/>
        <v>8_AH915_Permit_requirements_2053</v>
      </c>
      <c r="BC944" s="285" t="s">
        <v>574</v>
      </c>
      <c r="BD944" s="285"/>
      <c r="BE944" s="293" t="str">
        <f t="shared" si="164"/>
        <v>&gt;=0</v>
      </c>
      <c r="BF944" s="293" t="s">
        <v>84</v>
      </c>
      <c r="BG944" s="293" t="s">
        <v>84</v>
      </c>
      <c r="BH944" s="293"/>
      <c r="BI944" s="293"/>
      <c r="BJ944" s="293"/>
      <c r="BK944" s="293"/>
    </row>
    <row r="945" spans="1:63" ht="13.5" hidden="1" customHeight="1" thickBot="1">
      <c r="A945" s="130"/>
      <c r="B945" s="181"/>
      <c r="C945" s="254"/>
      <c r="D945" s="761"/>
      <c r="E945" s="571"/>
      <c r="F945" s="571"/>
      <c r="G945" s="571"/>
      <c r="H945" s="571"/>
      <c r="I945" s="571"/>
      <c r="J945" s="571"/>
      <c r="K945" s="571"/>
      <c r="L945" s="571"/>
      <c r="M945" s="571"/>
      <c r="N945" s="571"/>
      <c r="O945" s="571"/>
      <c r="P945" s="571"/>
      <c r="Q945" s="571"/>
      <c r="R945" s="571"/>
      <c r="S945" s="571"/>
      <c r="T945" s="571"/>
      <c r="U945" s="571"/>
      <c r="V945" s="571"/>
      <c r="W945" s="571"/>
      <c r="X945" s="571"/>
      <c r="Y945" s="571"/>
      <c r="Z945" s="571"/>
      <c r="AA945" s="571"/>
      <c r="AB945" s="571"/>
      <c r="AC945" s="571"/>
      <c r="AD945" s="572"/>
      <c r="AE945" s="572"/>
      <c r="AF945" s="572"/>
      <c r="AG945" s="572"/>
      <c r="AH945" s="572"/>
      <c r="AI945" s="572"/>
      <c r="AJ945" s="572"/>
      <c r="AK945" s="572"/>
      <c r="AL945" s="572"/>
      <c r="AM945" s="572"/>
      <c r="AN945" s="581"/>
      <c r="AO945" s="181"/>
      <c r="AP945" s="87" t="s">
        <v>859</v>
      </c>
      <c r="AT945" s="559" t="str">
        <f t="shared" ca="1" si="169"/>
        <v>AI</v>
      </c>
      <c r="AU945" s="559">
        <f t="shared" si="170"/>
        <v>915</v>
      </c>
      <c r="AV945" s="285" t="str">
        <f t="shared" ca="1" si="167"/>
        <v>AI915</v>
      </c>
      <c r="AW945" s="285">
        <f t="shared" si="165"/>
        <v>8</v>
      </c>
      <c r="AX945" s="285" t="str">
        <f t="shared" ca="1" si="166"/>
        <v>8. Ownership - Operating Costs</v>
      </c>
      <c r="AY945" s="293" t="s">
        <v>1626</v>
      </c>
      <c r="AZ945" s="285" t="s">
        <v>1681</v>
      </c>
      <c r="BA945" s="285">
        <f>$AI$8</f>
        <v>2054</v>
      </c>
      <c r="BB945" s="285" t="str">
        <f t="shared" ca="1" si="168"/>
        <v>8_AI915_Permit_requirements_2054</v>
      </c>
      <c r="BC945" s="285" t="s">
        <v>574</v>
      </c>
      <c r="BD945" s="285"/>
      <c r="BE945" s="293" t="str">
        <f t="shared" si="164"/>
        <v>&gt;=0</v>
      </c>
      <c r="BF945" s="293" t="s">
        <v>84</v>
      </c>
      <c r="BG945" s="293" t="s">
        <v>84</v>
      </c>
      <c r="BH945" s="293"/>
      <c r="BI945" s="293"/>
      <c r="BJ945" s="293"/>
      <c r="BK945" s="293"/>
    </row>
    <row r="946" spans="1:63" ht="13.5" hidden="1" customHeight="1" thickBot="1">
      <c r="A946" s="130"/>
      <c r="B946" s="181"/>
      <c r="C946" s="254"/>
      <c r="D946" s="761"/>
      <c r="E946" s="571"/>
      <c r="F946" s="571"/>
      <c r="G946" s="571"/>
      <c r="H946" s="571"/>
      <c r="I946" s="571"/>
      <c r="J946" s="571"/>
      <c r="K946" s="571"/>
      <c r="L946" s="571"/>
      <c r="M946" s="571"/>
      <c r="N946" s="571"/>
      <c r="O946" s="571"/>
      <c r="P946" s="571"/>
      <c r="Q946" s="571"/>
      <c r="R946" s="571"/>
      <c r="S946" s="571"/>
      <c r="T946" s="571"/>
      <c r="U946" s="571"/>
      <c r="V946" s="571"/>
      <c r="W946" s="571"/>
      <c r="X946" s="571"/>
      <c r="Y946" s="571"/>
      <c r="Z946" s="571"/>
      <c r="AA946" s="571"/>
      <c r="AB946" s="571"/>
      <c r="AC946" s="571"/>
      <c r="AD946" s="572"/>
      <c r="AE946" s="572"/>
      <c r="AF946" s="572"/>
      <c r="AG946" s="572"/>
      <c r="AH946" s="572"/>
      <c r="AI946" s="572"/>
      <c r="AJ946" s="572"/>
      <c r="AK946" s="572"/>
      <c r="AL946" s="572"/>
      <c r="AM946" s="572"/>
      <c r="AN946" s="581"/>
      <c r="AO946" s="181"/>
      <c r="AP946" s="87" t="s">
        <v>859</v>
      </c>
      <c r="AT946" s="559" t="str">
        <f t="shared" ca="1" si="169"/>
        <v>AJ</v>
      </c>
      <c r="AU946" s="559">
        <f t="shared" si="170"/>
        <v>915</v>
      </c>
      <c r="AV946" s="285" t="str">
        <f t="shared" ca="1" si="167"/>
        <v>AJ915</v>
      </c>
      <c r="AW946" s="285">
        <f t="shared" si="165"/>
        <v>8</v>
      </c>
      <c r="AX946" s="285" t="str">
        <f t="shared" ca="1" si="166"/>
        <v>8. Ownership - Operating Costs</v>
      </c>
      <c r="AY946" s="293" t="s">
        <v>1626</v>
      </c>
      <c r="AZ946" s="285" t="s">
        <v>1681</v>
      </c>
      <c r="BA946" s="285">
        <f>$AJ$8</f>
        <v>2055</v>
      </c>
      <c r="BB946" s="285" t="str">
        <f t="shared" ca="1" si="168"/>
        <v>8_AJ915_Permit_requirements_2055</v>
      </c>
      <c r="BC946" s="285" t="s">
        <v>574</v>
      </c>
      <c r="BD946" s="285"/>
      <c r="BE946" s="293" t="str">
        <f t="shared" si="164"/>
        <v>&gt;=0</v>
      </c>
      <c r="BF946" s="293" t="s">
        <v>84</v>
      </c>
      <c r="BG946" s="293" t="s">
        <v>84</v>
      </c>
      <c r="BH946" s="293"/>
      <c r="BI946" s="293"/>
      <c r="BJ946" s="293"/>
      <c r="BK946" s="293"/>
    </row>
    <row r="947" spans="1:63" ht="13.5" hidden="1" customHeight="1" thickBot="1">
      <c r="A947" s="130"/>
      <c r="B947" s="181"/>
      <c r="C947" s="254"/>
      <c r="D947" s="761"/>
      <c r="E947" s="571"/>
      <c r="F947" s="571"/>
      <c r="G947" s="571"/>
      <c r="H947" s="571"/>
      <c r="I947" s="571"/>
      <c r="J947" s="571"/>
      <c r="K947" s="571"/>
      <c r="L947" s="571"/>
      <c r="M947" s="571"/>
      <c r="N947" s="571"/>
      <c r="O947" s="571"/>
      <c r="P947" s="571"/>
      <c r="Q947" s="571"/>
      <c r="R947" s="571"/>
      <c r="S947" s="571"/>
      <c r="T947" s="571"/>
      <c r="U947" s="571"/>
      <c r="V947" s="571"/>
      <c r="W947" s="571"/>
      <c r="X947" s="571"/>
      <c r="Y947" s="571"/>
      <c r="Z947" s="571"/>
      <c r="AA947" s="571"/>
      <c r="AB947" s="571"/>
      <c r="AC947" s="571"/>
      <c r="AD947" s="572"/>
      <c r="AE947" s="572"/>
      <c r="AF947" s="572"/>
      <c r="AG947" s="572"/>
      <c r="AH947" s="572"/>
      <c r="AI947" s="572"/>
      <c r="AJ947" s="572"/>
      <c r="AK947" s="572"/>
      <c r="AL947" s="572"/>
      <c r="AM947" s="572"/>
      <c r="AN947" s="581"/>
      <c r="AO947" s="181"/>
      <c r="AP947" s="87" t="s">
        <v>859</v>
      </c>
      <c r="AT947" s="559" t="str">
        <f t="shared" ca="1" si="169"/>
        <v>AK</v>
      </c>
      <c r="AU947" s="559">
        <f t="shared" si="170"/>
        <v>915</v>
      </c>
      <c r="AV947" s="285" t="str">
        <f t="shared" ca="1" si="167"/>
        <v>AK915</v>
      </c>
      <c r="AW947" s="285">
        <f t="shared" si="165"/>
        <v>8</v>
      </c>
      <c r="AX947" s="285" t="str">
        <f t="shared" ca="1" si="166"/>
        <v>8. Ownership - Operating Costs</v>
      </c>
      <c r="AY947" s="293" t="s">
        <v>1626</v>
      </c>
      <c r="AZ947" s="285" t="s">
        <v>1681</v>
      </c>
      <c r="BA947" s="285">
        <f>$AK$8</f>
        <v>2056</v>
      </c>
      <c r="BB947" s="285" t="str">
        <f t="shared" ca="1" si="168"/>
        <v>8_AK915_Permit_requirements_2056</v>
      </c>
      <c r="BC947" s="285" t="s">
        <v>574</v>
      </c>
      <c r="BD947" s="285"/>
      <c r="BE947" s="293" t="str">
        <f t="shared" si="164"/>
        <v>&gt;=0</v>
      </c>
      <c r="BF947" s="293" t="s">
        <v>84</v>
      </c>
      <c r="BG947" s="293" t="s">
        <v>84</v>
      </c>
      <c r="BH947" s="293"/>
      <c r="BI947" s="293"/>
      <c r="BJ947" s="293"/>
      <c r="BK947" s="293"/>
    </row>
    <row r="948" spans="1:63" ht="13.5" hidden="1" customHeight="1" thickBot="1">
      <c r="A948" s="130"/>
      <c r="B948" s="181"/>
      <c r="C948" s="254"/>
      <c r="D948" s="761"/>
      <c r="E948" s="571"/>
      <c r="F948" s="571"/>
      <c r="G948" s="571"/>
      <c r="H948" s="571"/>
      <c r="I948" s="571"/>
      <c r="J948" s="571"/>
      <c r="K948" s="571"/>
      <c r="L948" s="571"/>
      <c r="M948" s="571"/>
      <c r="N948" s="571"/>
      <c r="O948" s="571"/>
      <c r="P948" s="571"/>
      <c r="Q948" s="571"/>
      <c r="R948" s="571"/>
      <c r="S948" s="571"/>
      <c r="T948" s="571"/>
      <c r="U948" s="571"/>
      <c r="V948" s="571"/>
      <c r="W948" s="571"/>
      <c r="X948" s="571"/>
      <c r="Y948" s="571"/>
      <c r="Z948" s="571"/>
      <c r="AA948" s="571"/>
      <c r="AB948" s="571"/>
      <c r="AC948" s="571"/>
      <c r="AD948" s="572"/>
      <c r="AE948" s="572"/>
      <c r="AF948" s="572"/>
      <c r="AG948" s="572"/>
      <c r="AH948" s="572"/>
      <c r="AI948" s="572"/>
      <c r="AJ948" s="572"/>
      <c r="AK948" s="572"/>
      <c r="AL948" s="572"/>
      <c r="AM948" s="572"/>
      <c r="AN948" s="581"/>
      <c r="AO948" s="181"/>
      <c r="AP948" s="87" t="s">
        <v>859</v>
      </c>
      <c r="AT948" s="559" t="str">
        <f t="shared" ca="1" si="169"/>
        <v>AL</v>
      </c>
      <c r="AU948" s="559">
        <f t="shared" si="170"/>
        <v>915</v>
      </c>
      <c r="AV948" s="285" t="str">
        <f t="shared" ca="1" si="167"/>
        <v>AL915</v>
      </c>
      <c r="AW948" s="285">
        <f t="shared" si="165"/>
        <v>8</v>
      </c>
      <c r="AX948" s="285" t="str">
        <f t="shared" ca="1" si="166"/>
        <v>8. Ownership - Operating Costs</v>
      </c>
      <c r="AY948" s="293" t="s">
        <v>1626</v>
      </c>
      <c r="AZ948" s="285" t="s">
        <v>1681</v>
      </c>
      <c r="BA948" s="285">
        <f>$AL$8</f>
        <v>2057</v>
      </c>
      <c r="BB948" s="285" t="str">
        <f t="shared" ca="1" si="168"/>
        <v>8_AL915_Permit_requirements_2057</v>
      </c>
      <c r="BC948" s="285" t="s">
        <v>574</v>
      </c>
      <c r="BD948" s="285"/>
      <c r="BE948" s="293" t="str">
        <f t="shared" si="164"/>
        <v>&gt;=0</v>
      </c>
      <c r="BF948" s="293" t="s">
        <v>84</v>
      </c>
      <c r="BG948" s="293" t="s">
        <v>84</v>
      </c>
      <c r="BH948" s="293"/>
      <c r="BI948" s="293"/>
      <c r="BJ948" s="293"/>
      <c r="BK948" s="293"/>
    </row>
    <row r="949" spans="1:63" ht="13.5" hidden="1" customHeight="1" thickBot="1">
      <c r="A949" s="130"/>
      <c r="B949" s="181"/>
      <c r="C949" s="254"/>
      <c r="D949" s="761"/>
      <c r="E949" s="571"/>
      <c r="F949" s="571"/>
      <c r="G949" s="571"/>
      <c r="H949" s="571"/>
      <c r="I949" s="571"/>
      <c r="J949" s="571"/>
      <c r="K949" s="571"/>
      <c r="L949" s="571"/>
      <c r="M949" s="571"/>
      <c r="N949" s="571"/>
      <c r="O949" s="571"/>
      <c r="P949" s="571"/>
      <c r="Q949" s="571"/>
      <c r="R949" s="571"/>
      <c r="S949" s="571"/>
      <c r="T949" s="571"/>
      <c r="U949" s="571"/>
      <c r="V949" s="571"/>
      <c r="W949" s="571"/>
      <c r="X949" s="571"/>
      <c r="Y949" s="571"/>
      <c r="Z949" s="571"/>
      <c r="AA949" s="571"/>
      <c r="AB949" s="571"/>
      <c r="AC949" s="571"/>
      <c r="AD949" s="572"/>
      <c r="AE949" s="572"/>
      <c r="AF949" s="572"/>
      <c r="AG949" s="572"/>
      <c r="AH949" s="572"/>
      <c r="AI949" s="572"/>
      <c r="AJ949" s="572"/>
      <c r="AK949" s="572"/>
      <c r="AL949" s="572"/>
      <c r="AM949" s="572"/>
      <c r="AN949" s="581"/>
      <c r="AO949" s="181"/>
      <c r="AP949" s="87" t="s">
        <v>859</v>
      </c>
      <c r="AT949" s="559" t="str">
        <f t="shared" ca="1" si="169"/>
        <v>AM</v>
      </c>
      <c r="AU949" s="559">
        <f t="shared" si="170"/>
        <v>915</v>
      </c>
      <c r="AV949" s="285" t="str">
        <f t="shared" ca="1" si="167"/>
        <v>AM915</v>
      </c>
      <c r="AW949" s="285">
        <f t="shared" si="165"/>
        <v>8</v>
      </c>
      <c r="AX949" s="285" t="str">
        <f t="shared" ca="1" si="166"/>
        <v>8. Ownership - Operating Costs</v>
      </c>
      <c r="AY949" s="293" t="s">
        <v>1626</v>
      </c>
      <c r="AZ949" s="285" t="s">
        <v>1681</v>
      </c>
      <c r="BA949" s="285">
        <f>$AM$8</f>
        <v>2058</v>
      </c>
      <c r="BB949" s="285" t="str">
        <f t="shared" ca="1" si="168"/>
        <v>8_AM915_Permit_requirements_2058</v>
      </c>
      <c r="BC949" s="285" t="s">
        <v>574</v>
      </c>
      <c r="BD949" s="285"/>
      <c r="BE949" s="293" t="str">
        <f t="shared" si="164"/>
        <v>&gt;=0</v>
      </c>
      <c r="BF949" s="293" t="s">
        <v>84</v>
      </c>
      <c r="BG949" s="293" t="s">
        <v>84</v>
      </c>
      <c r="BH949" s="293"/>
      <c r="BI949" s="293"/>
      <c r="BJ949" s="293"/>
      <c r="BK949" s="293"/>
    </row>
    <row r="950" spans="1:63" ht="13.5" hidden="1" customHeight="1" thickBot="1">
      <c r="A950" s="130"/>
      <c r="B950" s="181"/>
      <c r="C950" s="254"/>
      <c r="D950" s="761"/>
      <c r="E950" s="571"/>
      <c r="F950" s="571"/>
      <c r="G950" s="571"/>
      <c r="H950" s="571"/>
      <c r="I950" s="571"/>
      <c r="J950" s="571"/>
      <c r="K950" s="571"/>
      <c r="L950" s="571"/>
      <c r="M950" s="571"/>
      <c r="N950" s="571"/>
      <c r="O950" s="571"/>
      <c r="P950" s="571"/>
      <c r="Q950" s="571"/>
      <c r="R950" s="571"/>
      <c r="S950" s="571"/>
      <c r="T950" s="571"/>
      <c r="U950" s="571"/>
      <c r="V950" s="571"/>
      <c r="W950" s="571"/>
      <c r="X950" s="571"/>
      <c r="Y950" s="571"/>
      <c r="Z950" s="571"/>
      <c r="AA950" s="571"/>
      <c r="AB950" s="571"/>
      <c r="AC950" s="571"/>
      <c r="AD950" s="572"/>
      <c r="AE950" s="572"/>
      <c r="AF950" s="572"/>
      <c r="AG950" s="572"/>
      <c r="AH950" s="572"/>
      <c r="AI950" s="572"/>
      <c r="AJ950" s="572"/>
      <c r="AK950" s="572"/>
      <c r="AL950" s="572"/>
      <c r="AM950" s="572"/>
      <c r="AN950" s="581"/>
      <c r="AO950" s="181"/>
      <c r="AP950" s="574" t="s">
        <v>859</v>
      </c>
      <c r="AQ950" s="574"/>
      <c r="AR950" s="574"/>
      <c r="AS950" s="574"/>
      <c r="AT950" s="575" t="str">
        <f t="shared" ca="1" si="169"/>
        <v>AN</v>
      </c>
      <c r="AU950" s="575">
        <f t="shared" si="170"/>
        <v>915</v>
      </c>
      <c r="AV950" s="484" t="str">
        <f t="shared" ca="1" si="167"/>
        <v>AN915</v>
      </c>
      <c r="AW950" s="484">
        <f t="shared" si="165"/>
        <v>8</v>
      </c>
      <c r="AX950" s="484" t="str">
        <f t="shared" ca="1" si="166"/>
        <v>8. Ownership - Operating Costs</v>
      </c>
      <c r="AY950" s="492" t="s">
        <v>1626</v>
      </c>
      <c r="AZ950" s="484" t="s">
        <v>1681</v>
      </c>
      <c r="BA950" s="484" t="s">
        <v>1572</v>
      </c>
      <c r="BB950" s="484" t="str">
        <f t="shared" ca="1" si="168"/>
        <v>8_AN915_Permit_requirements_Additional_Info</v>
      </c>
      <c r="BC950" s="492" t="s">
        <v>255</v>
      </c>
      <c r="BD950" s="492">
        <v>100</v>
      </c>
      <c r="BE950" s="492"/>
      <c r="BF950" s="492" t="s">
        <v>84</v>
      </c>
      <c r="BG950" s="492" t="s">
        <v>84</v>
      </c>
      <c r="BH950" s="293"/>
      <c r="BI950" s="293"/>
      <c r="BJ950" s="293"/>
      <c r="BK950" s="293"/>
    </row>
    <row r="951" spans="1:63" ht="13.5" thickBot="1">
      <c r="A951" s="130">
        <f>+A915+1</f>
        <v>33</v>
      </c>
      <c r="B951" s="181"/>
      <c r="C951" s="254" t="s">
        <v>1682</v>
      </c>
      <c r="D951" s="761" t="s">
        <v>1683</v>
      </c>
      <c r="E951" s="544"/>
      <c r="F951" s="544"/>
      <c r="G951" s="544"/>
      <c r="H951" s="544"/>
      <c r="I951" s="544"/>
      <c r="J951" s="544"/>
      <c r="K951" s="544"/>
      <c r="L951" s="544"/>
      <c r="M951" s="544"/>
      <c r="N951" s="544"/>
      <c r="O951" s="544"/>
      <c r="P951" s="544"/>
      <c r="Q951" s="544"/>
      <c r="R951" s="544"/>
      <c r="S951" s="544"/>
      <c r="T951" s="544"/>
      <c r="U951" s="544"/>
      <c r="V951" s="544"/>
      <c r="W951" s="544"/>
      <c r="X951" s="544"/>
      <c r="Y951" s="544"/>
      <c r="Z951" s="544"/>
      <c r="AA951" s="544"/>
      <c r="AB951" s="544"/>
      <c r="AC951" s="544"/>
      <c r="AD951" s="545"/>
      <c r="AE951" s="545"/>
      <c r="AF951" s="545"/>
      <c r="AG951" s="545"/>
      <c r="AH951" s="545"/>
      <c r="AI951" s="545"/>
      <c r="AJ951" s="545"/>
      <c r="AK951" s="545"/>
      <c r="AL951" s="545"/>
      <c r="AM951" s="545"/>
      <c r="AN951" s="371"/>
      <c r="AO951" s="181"/>
      <c r="AR951" s="87" t="s">
        <v>40</v>
      </c>
      <c r="AS951" s="87" t="str">
        <f ca="1">SUBSTITUTE(CELL("address",E951),"$","")</f>
        <v>E951</v>
      </c>
      <c r="AT951" s="386" t="str">
        <f ca="1">CHAR(CODE(AS951))</f>
        <v>E</v>
      </c>
      <c r="AU951" s="386">
        <f>ROW(AS951)</f>
        <v>951</v>
      </c>
      <c r="AV951" s="285" t="str">
        <f ca="1">CONCATENATE(AT951&amp;AU951)</f>
        <v>E951</v>
      </c>
      <c r="AW951" s="285">
        <f t="shared" ref="AW951:AW986" si="171">$AW$5</f>
        <v>8</v>
      </c>
      <c r="AX951" s="285" t="str">
        <f t="shared" ref="AX951:AX986" ca="1" si="172">MID(CELL("filename",AW951),FIND("]",CELL("filename",AW951))+1,256)</f>
        <v>8. Ownership - Operating Costs</v>
      </c>
      <c r="AY951" s="293" t="s">
        <v>1626</v>
      </c>
      <c r="AZ951" s="285" t="s">
        <v>1684</v>
      </c>
      <c r="BA951" s="285">
        <f>$E$8</f>
        <v>2024</v>
      </c>
      <c r="BB951" s="285" t="str">
        <f ca="1">AW951&amp;"_"&amp;AV951&amp;"_"&amp;AZ951&amp;"_"&amp;BA951</f>
        <v>8_E951_OM_service_agreement_wind_2024</v>
      </c>
      <c r="BC951" s="285" t="s">
        <v>574</v>
      </c>
      <c r="BD951" s="285"/>
      <c r="BE951" s="293" t="str">
        <f t="shared" si="164"/>
        <v>&gt;=0</v>
      </c>
      <c r="BF951" s="293" t="s">
        <v>84</v>
      </c>
      <c r="BG951" s="293" t="s">
        <v>84</v>
      </c>
      <c r="BH951" s="293"/>
      <c r="BI951" s="293"/>
      <c r="BJ951" s="293"/>
      <c r="BK951" s="293"/>
    </row>
    <row r="952" spans="1:63" ht="13.5" hidden="1" customHeight="1" thickBot="1">
      <c r="A952" s="130"/>
      <c r="B952" s="181"/>
      <c r="C952" s="254"/>
      <c r="D952" s="761"/>
      <c r="E952" s="571"/>
      <c r="F952" s="571"/>
      <c r="G952" s="571"/>
      <c r="H952" s="571"/>
      <c r="I952" s="571"/>
      <c r="J952" s="571"/>
      <c r="K952" s="571"/>
      <c r="L952" s="571"/>
      <c r="M952" s="571"/>
      <c r="N952" s="571"/>
      <c r="O952" s="571"/>
      <c r="P952" s="571"/>
      <c r="Q952" s="571"/>
      <c r="R952" s="571"/>
      <c r="S952" s="571"/>
      <c r="T952" s="571"/>
      <c r="U952" s="571"/>
      <c r="V952" s="571"/>
      <c r="W952" s="571"/>
      <c r="X952" s="571"/>
      <c r="Y952" s="571"/>
      <c r="Z952" s="571"/>
      <c r="AA952" s="571"/>
      <c r="AB952" s="571"/>
      <c r="AC952" s="571"/>
      <c r="AD952" s="572"/>
      <c r="AE952" s="572"/>
      <c r="AF952" s="572"/>
      <c r="AG952" s="572"/>
      <c r="AH952" s="572"/>
      <c r="AI952" s="572"/>
      <c r="AJ952" s="572"/>
      <c r="AK952" s="572"/>
      <c r="AL952" s="572"/>
      <c r="AM952" s="572"/>
      <c r="AN952" s="581"/>
      <c r="AO952" s="181"/>
      <c r="AP952" s="87" t="s">
        <v>859</v>
      </c>
      <c r="AT952" s="559" t="str">
        <f ca="1">IF(AT951="Z","AA",IF(LEN(AT951)=1,CHAR(CODE(AT951)+1),IF(RIGHT(AT951,1)="Z",CHAR(CODE(LEFT(AT951,1))+1),LEFT(AT951,1))&amp;CHAR(65+MOD(CODE(RIGHT(AT951,1))+1-65,26))))</f>
        <v>F</v>
      </c>
      <c r="AU952" s="559">
        <f>AU951</f>
        <v>951</v>
      </c>
      <c r="AV952" s="285" t="str">
        <f t="shared" ref="AV952:AV986" ca="1" si="173">CONCATENATE(AT952&amp;AU952)</f>
        <v>F951</v>
      </c>
      <c r="AW952" s="285">
        <f t="shared" si="171"/>
        <v>8</v>
      </c>
      <c r="AX952" s="285" t="str">
        <f t="shared" ca="1" si="172"/>
        <v>8. Ownership - Operating Costs</v>
      </c>
      <c r="AY952" s="293" t="s">
        <v>1626</v>
      </c>
      <c r="AZ952" s="285" t="s">
        <v>1684</v>
      </c>
      <c r="BA952" s="285">
        <f>$F$8</f>
        <v>2025</v>
      </c>
      <c r="BB952" s="285" t="str">
        <f t="shared" ref="BB952:BB986" ca="1" si="174">AW952&amp;"_"&amp;AV952&amp;"_"&amp;AZ952&amp;"_"&amp;BA952</f>
        <v>8_F951_OM_service_agreement_wind_2025</v>
      </c>
      <c r="BC952" s="285" t="s">
        <v>574</v>
      </c>
      <c r="BD952" s="285"/>
      <c r="BE952" s="293" t="str">
        <f t="shared" si="164"/>
        <v>&gt;=0</v>
      </c>
      <c r="BF952" s="293" t="s">
        <v>84</v>
      </c>
      <c r="BG952" s="293" t="s">
        <v>84</v>
      </c>
      <c r="BH952" s="293"/>
      <c r="BI952" s="293"/>
      <c r="BJ952" s="293"/>
      <c r="BK952" s="293"/>
    </row>
    <row r="953" spans="1:63" ht="13.5" hidden="1" customHeight="1" thickBot="1">
      <c r="A953" s="130"/>
      <c r="B953" s="181"/>
      <c r="C953" s="254"/>
      <c r="D953" s="761"/>
      <c r="E953" s="571"/>
      <c r="F953" s="571"/>
      <c r="G953" s="571"/>
      <c r="H953" s="571"/>
      <c r="I953" s="571"/>
      <c r="J953" s="571"/>
      <c r="K953" s="571"/>
      <c r="L953" s="571"/>
      <c r="M953" s="571"/>
      <c r="N953" s="571"/>
      <c r="O953" s="571"/>
      <c r="P953" s="571"/>
      <c r="Q953" s="571"/>
      <c r="R953" s="571"/>
      <c r="S953" s="571"/>
      <c r="T953" s="571"/>
      <c r="U953" s="571"/>
      <c r="V953" s="571"/>
      <c r="W953" s="571"/>
      <c r="X953" s="571"/>
      <c r="Y953" s="571"/>
      <c r="Z953" s="571"/>
      <c r="AA953" s="571"/>
      <c r="AB953" s="571"/>
      <c r="AC953" s="571"/>
      <c r="AD953" s="572"/>
      <c r="AE953" s="572"/>
      <c r="AF953" s="572"/>
      <c r="AG953" s="572"/>
      <c r="AH953" s="572"/>
      <c r="AI953" s="572"/>
      <c r="AJ953" s="572"/>
      <c r="AK953" s="572"/>
      <c r="AL953" s="572"/>
      <c r="AM953" s="572"/>
      <c r="AN953" s="581"/>
      <c r="AO953" s="181"/>
      <c r="AP953" s="87" t="s">
        <v>859</v>
      </c>
      <c r="AT953" s="559" t="str">
        <f t="shared" ref="AT953:AT986" ca="1" si="175">IF(AT952="Z","AA",IF(LEN(AT952)=1,CHAR(CODE(AT952)+1),IF(RIGHT(AT952,1)="Z",CHAR(CODE(LEFT(AT952,1))+1),LEFT(AT952,1))&amp;CHAR(65+MOD(CODE(RIGHT(AT952,1))+1-65,26))))</f>
        <v>G</v>
      </c>
      <c r="AU953" s="559">
        <f t="shared" ref="AU953:AU986" si="176">AU952</f>
        <v>951</v>
      </c>
      <c r="AV953" s="285" t="str">
        <f t="shared" ca="1" si="173"/>
        <v>G951</v>
      </c>
      <c r="AW953" s="285">
        <f t="shared" si="171"/>
        <v>8</v>
      </c>
      <c r="AX953" s="285" t="str">
        <f t="shared" ca="1" si="172"/>
        <v>8. Ownership - Operating Costs</v>
      </c>
      <c r="AY953" s="293" t="s">
        <v>1626</v>
      </c>
      <c r="AZ953" s="285" t="s">
        <v>1684</v>
      </c>
      <c r="BA953" s="285">
        <f>$G$8</f>
        <v>2026</v>
      </c>
      <c r="BB953" s="285" t="str">
        <f t="shared" ca="1" si="174"/>
        <v>8_G951_OM_service_agreement_wind_2026</v>
      </c>
      <c r="BC953" s="285" t="s">
        <v>574</v>
      </c>
      <c r="BD953" s="285"/>
      <c r="BE953" s="293" t="str">
        <f t="shared" si="164"/>
        <v>&gt;=0</v>
      </c>
      <c r="BF953" s="293" t="s">
        <v>84</v>
      </c>
      <c r="BG953" s="293" t="s">
        <v>84</v>
      </c>
      <c r="BH953" s="293"/>
      <c r="BI953" s="293"/>
      <c r="BJ953" s="293"/>
      <c r="BK953" s="293"/>
    </row>
    <row r="954" spans="1:63" ht="13.5" hidden="1" customHeight="1" thickBot="1">
      <c r="A954" s="130"/>
      <c r="B954" s="181"/>
      <c r="C954" s="254"/>
      <c r="D954" s="761"/>
      <c r="E954" s="571"/>
      <c r="F954" s="571"/>
      <c r="G954" s="571"/>
      <c r="H954" s="571"/>
      <c r="I954" s="571"/>
      <c r="J954" s="571"/>
      <c r="K954" s="571"/>
      <c r="L954" s="571"/>
      <c r="M954" s="571"/>
      <c r="N954" s="571"/>
      <c r="O954" s="571"/>
      <c r="P954" s="571"/>
      <c r="Q954" s="571"/>
      <c r="R954" s="571"/>
      <c r="S954" s="571"/>
      <c r="T954" s="571"/>
      <c r="U954" s="571"/>
      <c r="V954" s="571"/>
      <c r="W954" s="571"/>
      <c r="X954" s="571"/>
      <c r="Y954" s="571"/>
      <c r="Z954" s="571"/>
      <c r="AA954" s="571"/>
      <c r="AB954" s="571"/>
      <c r="AC954" s="571"/>
      <c r="AD954" s="572"/>
      <c r="AE954" s="572"/>
      <c r="AF954" s="572"/>
      <c r="AG954" s="572"/>
      <c r="AH954" s="572"/>
      <c r="AI954" s="572"/>
      <c r="AJ954" s="572"/>
      <c r="AK954" s="572"/>
      <c r="AL954" s="572"/>
      <c r="AM954" s="572"/>
      <c r="AN954" s="581"/>
      <c r="AO954" s="181"/>
      <c r="AP954" s="87" t="s">
        <v>859</v>
      </c>
      <c r="AT954" s="559" t="str">
        <f t="shared" ca="1" si="175"/>
        <v>H</v>
      </c>
      <c r="AU954" s="559">
        <f t="shared" si="176"/>
        <v>951</v>
      </c>
      <c r="AV954" s="285" t="str">
        <f t="shared" ca="1" si="173"/>
        <v>H951</v>
      </c>
      <c r="AW954" s="285">
        <f t="shared" si="171"/>
        <v>8</v>
      </c>
      <c r="AX954" s="285" t="str">
        <f t="shared" ca="1" si="172"/>
        <v>8. Ownership - Operating Costs</v>
      </c>
      <c r="AY954" s="293" t="s">
        <v>1626</v>
      </c>
      <c r="AZ954" s="285" t="s">
        <v>1684</v>
      </c>
      <c r="BA954" s="285">
        <f>$H$8</f>
        <v>2027</v>
      </c>
      <c r="BB954" s="285" t="str">
        <f t="shared" ca="1" si="174"/>
        <v>8_H951_OM_service_agreement_wind_2027</v>
      </c>
      <c r="BC954" s="285" t="s">
        <v>574</v>
      </c>
      <c r="BD954" s="285"/>
      <c r="BE954" s="293" t="str">
        <f t="shared" si="164"/>
        <v>&gt;=0</v>
      </c>
      <c r="BF954" s="293" t="s">
        <v>84</v>
      </c>
      <c r="BG954" s="293" t="s">
        <v>84</v>
      </c>
      <c r="BH954" s="293"/>
      <c r="BI954" s="293"/>
      <c r="BJ954" s="293"/>
      <c r="BK954" s="293"/>
    </row>
    <row r="955" spans="1:63" ht="13.5" hidden="1" customHeight="1" thickBot="1">
      <c r="A955" s="130"/>
      <c r="B955" s="181"/>
      <c r="C955" s="254"/>
      <c r="D955" s="761"/>
      <c r="E955" s="571"/>
      <c r="F955" s="571"/>
      <c r="G955" s="571"/>
      <c r="H955" s="571"/>
      <c r="I955" s="571"/>
      <c r="J955" s="571"/>
      <c r="K955" s="571"/>
      <c r="L955" s="571"/>
      <c r="M955" s="571"/>
      <c r="N955" s="571"/>
      <c r="O955" s="571"/>
      <c r="P955" s="571"/>
      <c r="Q955" s="571"/>
      <c r="R955" s="571"/>
      <c r="S955" s="571"/>
      <c r="T955" s="571"/>
      <c r="U955" s="571"/>
      <c r="V955" s="571"/>
      <c r="W955" s="571"/>
      <c r="X955" s="571"/>
      <c r="Y955" s="571"/>
      <c r="Z955" s="571"/>
      <c r="AA955" s="571"/>
      <c r="AB955" s="571"/>
      <c r="AC955" s="571"/>
      <c r="AD955" s="572"/>
      <c r="AE955" s="572"/>
      <c r="AF955" s="572"/>
      <c r="AG955" s="572"/>
      <c r="AH955" s="572"/>
      <c r="AI955" s="572"/>
      <c r="AJ955" s="572"/>
      <c r="AK955" s="572"/>
      <c r="AL955" s="572"/>
      <c r="AM955" s="572"/>
      <c r="AN955" s="581"/>
      <c r="AO955" s="181"/>
      <c r="AP955" s="87" t="s">
        <v>859</v>
      </c>
      <c r="AT955" s="559" t="str">
        <f t="shared" ca="1" si="175"/>
        <v>I</v>
      </c>
      <c r="AU955" s="559">
        <f t="shared" si="176"/>
        <v>951</v>
      </c>
      <c r="AV955" s="285" t="str">
        <f t="shared" ca="1" si="173"/>
        <v>I951</v>
      </c>
      <c r="AW955" s="285">
        <f t="shared" si="171"/>
        <v>8</v>
      </c>
      <c r="AX955" s="285" t="str">
        <f t="shared" ca="1" si="172"/>
        <v>8. Ownership - Operating Costs</v>
      </c>
      <c r="AY955" s="293" t="s">
        <v>1626</v>
      </c>
      <c r="AZ955" s="285" t="s">
        <v>1684</v>
      </c>
      <c r="BA955" s="285">
        <f>$I$8</f>
        <v>2028</v>
      </c>
      <c r="BB955" s="285" t="str">
        <f t="shared" ca="1" si="174"/>
        <v>8_I951_OM_service_agreement_wind_2028</v>
      </c>
      <c r="BC955" s="285" t="s">
        <v>574</v>
      </c>
      <c r="BD955" s="285"/>
      <c r="BE955" s="293" t="str">
        <f t="shared" ref="BE955:BE1018" si="177">"&gt;=0"</f>
        <v>&gt;=0</v>
      </c>
      <c r="BF955" s="293" t="s">
        <v>84</v>
      </c>
      <c r="BG955" s="293" t="s">
        <v>84</v>
      </c>
      <c r="BH955" s="293"/>
      <c r="BI955" s="293"/>
      <c r="BJ955" s="293"/>
      <c r="BK955" s="293"/>
    </row>
    <row r="956" spans="1:63" ht="13.5" hidden="1" customHeight="1" thickBot="1">
      <c r="A956" s="130"/>
      <c r="B956" s="181"/>
      <c r="C956" s="254"/>
      <c r="D956" s="761"/>
      <c r="E956" s="571"/>
      <c r="F956" s="571"/>
      <c r="G956" s="571"/>
      <c r="H956" s="571"/>
      <c r="I956" s="571"/>
      <c r="J956" s="571"/>
      <c r="K956" s="571"/>
      <c r="L956" s="571"/>
      <c r="M956" s="571"/>
      <c r="N956" s="571"/>
      <c r="O956" s="571"/>
      <c r="P956" s="571"/>
      <c r="Q956" s="571"/>
      <c r="R956" s="571"/>
      <c r="S956" s="571"/>
      <c r="T956" s="571"/>
      <c r="U956" s="571"/>
      <c r="V956" s="571"/>
      <c r="W956" s="571"/>
      <c r="X956" s="571"/>
      <c r="Y956" s="571"/>
      <c r="Z956" s="571"/>
      <c r="AA956" s="571"/>
      <c r="AB956" s="571"/>
      <c r="AC956" s="571"/>
      <c r="AD956" s="572"/>
      <c r="AE956" s="572"/>
      <c r="AF956" s="572"/>
      <c r="AG956" s="572"/>
      <c r="AH956" s="572"/>
      <c r="AI956" s="572"/>
      <c r="AJ956" s="572"/>
      <c r="AK956" s="572"/>
      <c r="AL956" s="572"/>
      <c r="AM956" s="572"/>
      <c r="AN956" s="581"/>
      <c r="AO956" s="181"/>
      <c r="AP956" s="87" t="s">
        <v>859</v>
      </c>
      <c r="AT956" s="559" t="str">
        <f t="shared" ca="1" si="175"/>
        <v>J</v>
      </c>
      <c r="AU956" s="559">
        <f t="shared" si="176"/>
        <v>951</v>
      </c>
      <c r="AV956" s="285" t="str">
        <f t="shared" ca="1" si="173"/>
        <v>J951</v>
      </c>
      <c r="AW956" s="285">
        <f t="shared" si="171"/>
        <v>8</v>
      </c>
      <c r="AX956" s="285" t="str">
        <f t="shared" ca="1" si="172"/>
        <v>8. Ownership - Operating Costs</v>
      </c>
      <c r="AY956" s="293" t="s">
        <v>1626</v>
      </c>
      <c r="AZ956" s="285" t="s">
        <v>1684</v>
      </c>
      <c r="BA956" s="285">
        <f>$J$8</f>
        <v>2029</v>
      </c>
      <c r="BB956" s="285" t="str">
        <f t="shared" ca="1" si="174"/>
        <v>8_J951_OM_service_agreement_wind_2029</v>
      </c>
      <c r="BC956" s="285" t="s">
        <v>574</v>
      </c>
      <c r="BD956" s="285"/>
      <c r="BE956" s="293" t="str">
        <f t="shared" si="177"/>
        <v>&gt;=0</v>
      </c>
      <c r="BF956" s="293" t="s">
        <v>84</v>
      </c>
      <c r="BG956" s="293" t="s">
        <v>84</v>
      </c>
      <c r="BH956" s="293"/>
      <c r="BI956" s="293"/>
      <c r="BJ956" s="293"/>
      <c r="BK956" s="293"/>
    </row>
    <row r="957" spans="1:63" ht="13.5" hidden="1" customHeight="1" thickBot="1">
      <c r="A957" s="130"/>
      <c r="B957" s="181"/>
      <c r="C957" s="254"/>
      <c r="D957" s="761"/>
      <c r="E957" s="571"/>
      <c r="F957" s="571"/>
      <c r="G957" s="571"/>
      <c r="H957" s="571"/>
      <c r="I957" s="571"/>
      <c r="J957" s="571"/>
      <c r="K957" s="571"/>
      <c r="L957" s="571"/>
      <c r="M957" s="571"/>
      <c r="N957" s="571"/>
      <c r="O957" s="571"/>
      <c r="P957" s="571"/>
      <c r="Q957" s="571"/>
      <c r="R957" s="571"/>
      <c r="S957" s="571"/>
      <c r="T957" s="571"/>
      <c r="U957" s="571"/>
      <c r="V957" s="571"/>
      <c r="W957" s="571"/>
      <c r="X957" s="571"/>
      <c r="Y957" s="571"/>
      <c r="Z957" s="571"/>
      <c r="AA957" s="571"/>
      <c r="AB957" s="571"/>
      <c r="AC957" s="571"/>
      <c r="AD957" s="572"/>
      <c r="AE957" s="572"/>
      <c r="AF957" s="572"/>
      <c r="AG957" s="572"/>
      <c r="AH957" s="572"/>
      <c r="AI957" s="572"/>
      <c r="AJ957" s="572"/>
      <c r="AK957" s="572"/>
      <c r="AL957" s="572"/>
      <c r="AM957" s="572"/>
      <c r="AN957" s="581"/>
      <c r="AO957" s="181"/>
      <c r="AP957" s="87" t="s">
        <v>859</v>
      </c>
      <c r="AT957" s="559" t="str">
        <f t="shared" ca="1" si="175"/>
        <v>K</v>
      </c>
      <c r="AU957" s="559">
        <f t="shared" si="176"/>
        <v>951</v>
      </c>
      <c r="AV957" s="285" t="str">
        <f t="shared" ca="1" si="173"/>
        <v>K951</v>
      </c>
      <c r="AW957" s="285">
        <f t="shared" si="171"/>
        <v>8</v>
      </c>
      <c r="AX957" s="285" t="str">
        <f t="shared" ca="1" si="172"/>
        <v>8. Ownership - Operating Costs</v>
      </c>
      <c r="AY957" s="293" t="s">
        <v>1626</v>
      </c>
      <c r="AZ957" s="285" t="s">
        <v>1684</v>
      </c>
      <c r="BA957" s="285">
        <f>$K$8</f>
        <v>2030</v>
      </c>
      <c r="BB957" s="285" t="str">
        <f t="shared" ca="1" si="174"/>
        <v>8_K951_OM_service_agreement_wind_2030</v>
      </c>
      <c r="BC957" s="285" t="s">
        <v>574</v>
      </c>
      <c r="BD957" s="285"/>
      <c r="BE957" s="293" t="str">
        <f t="shared" si="177"/>
        <v>&gt;=0</v>
      </c>
      <c r="BF957" s="293" t="s">
        <v>84</v>
      </c>
      <c r="BG957" s="293" t="s">
        <v>84</v>
      </c>
      <c r="BH957" s="293"/>
      <c r="BI957" s="293"/>
      <c r="BJ957" s="293"/>
      <c r="BK957" s="293"/>
    </row>
    <row r="958" spans="1:63" ht="13.5" hidden="1" customHeight="1" thickBot="1">
      <c r="A958" s="130"/>
      <c r="B958" s="181"/>
      <c r="C958" s="254"/>
      <c r="D958" s="761"/>
      <c r="E958" s="571"/>
      <c r="F958" s="571"/>
      <c r="G958" s="571"/>
      <c r="H958" s="571"/>
      <c r="I958" s="571"/>
      <c r="J958" s="571"/>
      <c r="K958" s="571"/>
      <c r="L958" s="571"/>
      <c r="M958" s="571"/>
      <c r="N958" s="571"/>
      <c r="O958" s="571"/>
      <c r="P958" s="571"/>
      <c r="Q958" s="571"/>
      <c r="R958" s="571"/>
      <c r="S958" s="571"/>
      <c r="T958" s="571"/>
      <c r="U958" s="571"/>
      <c r="V958" s="571"/>
      <c r="W958" s="571"/>
      <c r="X958" s="571"/>
      <c r="Y958" s="571"/>
      <c r="Z958" s="571"/>
      <c r="AA958" s="571"/>
      <c r="AB958" s="571"/>
      <c r="AC958" s="571"/>
      <c r="AD958" s="572"/>
      <c r="AE958" s="572"/>
      <c r="AF958" s="572"/>
      <c r="AG958" s="572"/>
      <c r="AH958" s="572"/>
      <c r="AI958" s="572"/>
      <c r="AJ958" s="572"/>
      <c r="AK958" s="572"/>
      <c r="AL958" s="572"/>
      <c r="AM958" s="572"/>
      <c r="AN958" s="581"/>
      <c r="AO958" s="181"/>
      <c r="AP958" s="87" t="s">
        <v>859</v>
      </c>
      <c r="AT958" s="559" t="str">
        <f t="shared" ca="1" si="175"/>
        <v>L</v>
      </c>
      <c r="AU958" s="559">
        <f t="shared" si="176"/>
        <v>951</v>
      </c>
      <c r="AV958" s="285" t="str">
        <f t="shared" ca="1" si="173"/>
        <v>L951</v>
      </c>
      <c r="AW958" s="285">
        <f t="shared" si="171"/>
        <v>8</v>
      </c>
      <c r="AX958" s="285" t="str">
        <f t="shared" ca="1" si="172"/>
        <v>8. Ownership - Operating Costs</v>
      </c>
      <c r="AY958" s="293" t="s">
        <v>1626</v>
      </c>
      <c r="AZ958" s="285" t="s">
        <v>1684</v>
      </c>
      <c r="BA958" s="285">
        <f>$L$8</f>
        <v>2031</v>
      </c>
      <c r="BB958" s="285" t="str">
        <f t="shared" ca="1" si="174"/>
        <v>8_L951_OM_service_agreement_wind_2031</v>
      </c>
      <c r="BC958" s="285" t="s">
        <v>574</v>
      </c>
      <c r="BD958" s="285"/>
      <c r="BE958" s="293" t="str">
        <f t="shared" si="177"/>
        <v>&gt;=0</v>
      </c>
      <c r="BF958" s="293" t="s">
        <v>84</v>
      </c>
      <c r="BG958" s="293" t="s">
        <v>84</v>
      </c>
      <c r="BH958" s="293"/>
      <c r="BI958" s="293"/>
      <c r="BJ958" s="293"/>
      <c r="BK958" s="293"/>
    </row>
    <row r="959" spans="1:63" ht="13.5" hidden="1" customHeight="1" thickBot="1">
      <c r="A959" s="130"/>
      <c r="B959" s="181"/>
      <c r="C959" s="254"/>
      <c r="D959" s="761"/>
      <c r="E959" s="571"/>
      <c r="F959" s="571"/>
      <c r="G959" s="571"/>
      <c r="H959" s="571"/>
      <c r="I959" s="571"/>
      <c r="J959" s="571"/>
      <c r="K959" s="571"/>
      <c r="L959" s="571"/>
      <c r="M959" s="571"/>
      <c r="N959" s="571"/>
      <c r="O959" s="571"/>
      <c r="P959" s="571"/>
      <c r="Q959" s="571"/>
      <c r="R959" s="571"/>
      <c r="S959" s="571"/>
      <c r="T959" s="571"/>
      <c r="U959" s="571"/>
      <c r="V959" s="571"/>
      <c r="W959" s="571"/>
      <c r="X959" s="571"/>
      <c r="Y959" s="571"/>
      <c r="Z959" s="571"/>
      <c r="AA959" s="571"/>
      <c r="AB959" s="571"/>
      <c r="AC959" s="571"/>
      <c r="AD959" s="572"/>
      <c r="AE959" s="572"/>
      <c r="AF959" s="572"/>
      <c r="AG959" s="572"/>
      <c r="AH959" s="572"/>
      <c r="AI959" s="572"/>
      <c r="AJ959" s="572"/>
      <c r="AK959" s="572"/>
      <c r="AL959" s="572"/>
      <c r="AM959" s="572"/>
      <c r="AN959" s="581"/>
      <c r="AO959" s="181"/>
      <c r="AP959" s="87" t="s">
        <v>859</v>
      </c>
      <c r="AT959" s="559" t="str">
        <f t="shared" ca="1" si="175"/>
        <v>M</v>
      </c>
      <c r="AU959" s="559">
        <f t="shared" si="176"/>
        <v>951</v>
      </c>
      <c r="AV959" s="285" t="str">
        <f t="shared" ca="1" si="173"/>
        <v>M951</v>
      </c>
      <c r="AW959" s="285">
        <f t="shared" si="171"/>
        <v>8</v>
      </c>
      <c r="AX959" s="285" t="str">
        <f t="shared" ca="1" si="172"/>
        <v>8. Ownership - Operating Costs</v>
      </c>
      <c r="AY959" s="293" t="s">
        <v>1626</v>
      </c>
      <c r="AZ959" s="285" t="s">
        <v>1684</v>
      </c>
      <c r="BA959" s="285">
        <f>$M$8</f>
        <v>2032</v>
      </c>
      <c r="BB959" s="285" t="str">
        <f t="shared" ca="1" si="174"/>
        <v>8_M951_OM_service_agreement_wind_2032</v>
      </c>
      <c r="BC959" s="285" t="s">
        <v>574</v>
      </c>
      <c r="BD959" s="285"/>
      <c r="BE959" s="293" t="str">
        <f t="shared" si="177"/>
        <v>&gt;=0</v>
      </c>
      <c r="BF959" s="293" t="s">
        <v>84</v>
      </c>
      <c r="BG959" s="293" t="s">
        <v>84</v>
      </c>
      <c r="BH959" s="293"/>
      <c r="BI959" s="293"/>
      <c r="BJ959" s="293"/>
      <c r="BK959" s="293"/>
    </row>
    <row r="960" spans="1:63" ht="13.5" hidden="1" customHeight="1" thickBot="1">
      <c r="A960" s="130"/>
      <c r="B960" s="181"/>
      <c r="C960" s="254"/>
      <c r="D960" s="761"/>
      <c r="E960" s="571"/>
      <c r="F960" s="571"/>
      <c r="G960" s="571"/>
      <c r="H960" s="571"/>
      <c r="I960" s="571"/>
      <c r="J960" s="571"/>
      <c r="K960" s="571"/>
      <c r="L960" s="571"/>
      <c r="M960" s="571"/>
      <c r="N960" s="571"/>
      <c r="O960" s="571"/>
      <c r="P960" s="571"/>
      <c r="Q960" s="571"/>
      <c r="R960" s="571"/>
      <c r="S960" s="571"/>
      <c r="T960" s="571"/>
      <c r="U960" s="571"/>
      <c r="V960" s="571"/>
      <c r="W960" s="571"/>
      <c r="X960" s="571"/>
      <c r="Y960" s="571"/>
      <c r="Z960" s="571"/>
      <c r="AA960" s="571"/>
      <c r="AB960" s="571"/>
      <c r="AC960" s="571"/>
      <c r="AD960" s="572"/>
      <c r="AE960" s="572"/>
      <c r="AF960" s="572"/>
      <c r="AG960" s="572"/>
      <c r="AH960" s="572"/>
      <c r="AI960" s="572"/>
      <c r="AJ960" s="572"/>
      <c r="AK960" s="572"/>
      <c r="AL960" s="572"/>
      <c r="AM960" s="572"/>
      <c r="AN960" s="581"/>
      <c r="AO960" s="181"/>
      <c r="AP960" s="87" t="s">
        <v>859</v>
      </c>
      <c r="AT960" s="559" t="str">
        <f t="shared" ca="1" si="175"/>
        <v>N</v>
      </c>
      <c r="AU960" s="559">
        <f t="shared" si="176"/>
        <v>951</v>
      </c>
      <c r="AV960" s="285" t="str">
        <f t="shared" ca="1" si="173"/>
        <v>N951</v>
      </c>
      <c r="AW960" s="285">
        <f t="shared" si="171"/>
        <v>8</v>
      </c>
      <c r="AX960" s="285" t="str">
        <f t="shared" ca="1" si="172"/>
        <v>8. Ownership - Operating Costs</v>
      </c>
      <c r="AY960" s="293" t="s">
        <v>1626</v>
      </c>
      <c r="AZ960" s="285" t="s">
        <v>1684</v>
      </c>
      <c r="BA960" s="285">
        <f>$N$8</f>
        <v>2033</v>
      </c>
      <c r="BB960" s="285" t="str">
        <f t="shared" ca="1" si="174"/>
        <v>8_N951_OM_service_agreement_wind_2033</v>
      </c>
      <c r="BC960" s="285" t="s">
        <v>574</v>
      </c>
      <c r="BD960" s="285"/>
      <c r="BE960" s="293" t="str">
        <f t="shared" si="177"/>
        <v>&gt;=0</v>
      </c>
      <c r="BF960" s="293" t="s">
        <v>84</v>
      </c>
      <c r="BG960" s="293" t="s">
        <v>84</v>
      </c>
      <c r="BH960" s="293"/>
      <c r="BI960" s="293"/>
      <c r="BJ960" s="293"/>
      <c r="BK960" s="293"/>
    </row>
    <row r="961" spans="1:63" ht="13.5" hidden="1" customHeight="1" thickBot="1">
      <c r="A961" s="130"/>
      <c r="B961" s="181"/>
      <c r="C961" s="254"/>
      <c r="D961" s="761"/>
      <c r="E961" s="571"/>
      <c r="F961" s="571"/>
      <c r="G961" s="571"/>
      <c r="H961" s="571"/>
      <c r="I961" s="571"/>
      <c r="J961" s="571"/>
      <c r="K961" s="571"/>
      <c r="L961" s="571"/>
      <c r="M961" s="571"/>
      <c r="N961" s="571"/>
      <c r="O961" s="571"/>
      <c r="P961" s="571"/>
      <c r="Q961" s="571"/>
      <c r="R961" s="571"/>
      <c r="S961" s="571"/>
      <c r="T961" s="571"/>
      <c r="U961" s="571"/>
      <c r="V961" s="571"/>
      <c r="W961" s="571"/>
      <c r="X961" s="571"/>
      <c r="Y961" s="571"/>
      <c r="Z961" s="571"/>
      <c r="AA961" s="571"/>
      <c r="AB961" s="571"/>
      <c r="AC961" s="571"/>
      <c r="AD961" s="572"/>
      <c r="AE961" s="572"/>
      <c r="AF961" s="572"/>
      <c r="AG961" s="572"/>
      <c r="AH961" s="572"/>
      <c r="AI961" s="572"/>
      <c r="AJ961" s="572"/>
      <c r="AK961" s="572"/>
      <c r="AL961" s="572"/>
      <c r="AM961" s="572"/>
      <c r="AN961" s="581"/>
      <c r="AO961" s="181"/>
      <c r="AP961" s="87" t="s">
        <v>859</v>
      </c>
      <c r="AT961" s="559" t="str">
        <f t="shared" ca="1" si="175"/>
        <v>O</v>
      </c>
      <c r="AU961" s="559">
        <f t="shared" si="176"/>
        <v>951</v>
      </c>
      <c r="AV961" s="285" t="str">
        <f t="shared" ca="1" si="173"/>
        <v>O951</v>
      </c>
      <c r="AW961" s="285">
        <f t="shared" si="171"/>
        <v>8</v>
      </c>
      <c r="AX961" s="285" t="str">
        <f t="shared" ca="1" si="172"/>
        <v>8. Ownership - Operating Costs</v>
      </c>
      <c r="AY961" s="293" t="s">
        <v>1626</v>
      </c>
      <c r="AZ961" s="285" t="s">
        <v>1684</v>
      </c>
      <c r="BA961" s="285">
        <f>$O$8</f>
        <v>2034</v>
      </c>
      <c r="BB961" s="285" t="str">
        <f t="shared" ca="1" si="174"/>
        <v>8_O951_OM_service_agreement_wind_2034</v>
      </c>
      <c r="BC961" s="285" t="s">
        <v>574</v>
      </c>
      <c r="BD961" s="285"/>
      <c r="BE961" s="293" t="str">
        <f t="shared" si="177"/>
        <v>&gt;=0</v>
      </c>
      <c r="BF961" s="293" t="s">
        <v>84</v>
      </c>
      <c r="BG961" s="293" t="s">
        <v>84</v>
      </c>
      <c r="BH961" s="293"/>
      <c r="BI961" s="293"/>
      <c r="BJ961" s="293"/>
      <c r="BK961" s="293"/>
    </row>
    <row r="962" spans="1:63" ht="13.5" hidden="1" customHeight="1" thickBot="1">
      <c r="A962" s="130"/>
      <c r="B962" s="181"/>
      <c r="C962" s="254"/>
      <c r="D962" s="761"/>
      <c r="E962" s="571"/>
      <c r="F962" s="571"/>
      <c r="G962" s="571"/>
      <c r="H962" s="571"/>
      <c r="I962" s="571"/>
      <c r="J962" s="571"/>
      <c r="K962" s="571"/>
      <c r="L962" s="571"/>
      <c r="M962" s="571"/>
      <c r="N962" s="571"/>
      <c r="O962" s="571"/>
      <c r="P962" s="571"/>
      <c r="Q962" s="571"/>
      <c r="R962" s="571"/>
      <c r="S962" s="571"/>
      <c r="T962" s="571"/>
      <c r="U962" s="571"/>
      <c r="V962" s="571"/>
      <c r="W962" s="571"/>
      <c r="X962" s="571"/>
      <c r="Y962" s="571"/>
      <c r="Z962" s="571"/>
      <c r="AA962" s="571"/>
      <c r="AB962" s="571"/>
      <c r="AC962" s="571"/>
      <c r="AD962" s="572"/>
      <c r="AE962" s="572"/>
      <c r="AF962" s="572"/>
      <c r="AG962" s="572"/>
      <c r="AH962" s="572"/>
      <c r="AI962" s="572"/>
      <c r="AJ962" s="572"/>
      <c r="AK962" s="572"/>
      <c r="AL962" s="572"/>
      <c r="AM962" s="572"/>
      <c r="AN962" s="581"/>
      <c r="AO962" s="181"/>
      <c r="AP962" s="87" t="s">
        <v>859</v>
      </c>
      <c r="AT962" s="559" t="str">
        <f t="shared" ca="1" si="175"/>
        <v>P</v>
      </c>
      <c r="AU962" s="559">
        <f t="shared" si="176"/>
        <v>951</v>
      </c>
      <c r="AV962" s="285" t="str">
        <f t="shared" ca="1" si="173"/>
        <v>P951</v>
      </c>
      <c r="AW962" s="285">
        <f t="shared" si="171"/>
        <v>8</v>
      </c>
      <c r="AX962" s="285" t="str">
        <f t="shared" ca="1" si="172"/>
        <v>8. Ownership - Operating Costs</v>
      </c>
      <c r="AY962" s="293" t="s">
        <v>1626</v>
      </c>
      <c r="AZ962" s="285" t="s">
        <v>1684</v>
      </c>
      <c r="BA962" s="285">
        <f>$P$8</f>
        <v>2035</v>
      </c>
      <c r="BB962" s="285" t="str">
        <f t="shared" ca="1" si="174"/>
        <v>8_P951_OM_service_agreement_wind_2035</v>
      </c>
      <c r="BC962" s="285" t="s">
        <v>574</v>
      </c>
      <c r="BD962" s="285"/>
      <c r="BE962" s="293" t="str">
        <f t="shared" si="177"/>
        <v>&gt;=0</v>
      </c>
      <c r="BF962" s="293" t="s">
        <v>84</v>
      </c>
      <c r="BG962" s="293" t="s">
        <v>84</v>
      </c>
      <c r="BH962" s="293"/>
      <c r="BI962" s="293"/>
      <c r="BJ962" s="293"/>
      <c r="BK962" s="293"/>
    </row>
    <row r="963" spans="1:63" ht="13.5" hidden="1" customHeight="1" thickBot="1">
      <c r="A963" s="130"/>
      <c r="B963" s="181"/>
      <c r="C963" s="254"/>
      <c r="D963" s="761"/>
      <c r="E963" s="571"/>
      <c r="F963" s="571"/>
      <c r="G963" s="571"/>
      <c r="H963" s="571"/>
      <c r="I963" s="571"/>
      <c r="J963" s="571"/>
      <c r="K963" s="571"/>
      <c r="L963" s="571"/>
      <c r="M963" s="571"/>
      <c r="N963" s="571"/>
      <c r="O963" s="571"/>
      <c r="P963" s="571"/>
      <c r="Q963" s="571"/>
      <c r="R963" s="571"/>
      <c r="S963" s="571"/>
      <c r="T963" s="571"/>
      <c r="U963" s="571"/>
      <c r="V963" s="571"/>
      <c r="W963" s="571"/>
      <c r="X963" s="571"/>
      <c r="Y963" s="571"/>
      <c r="Z963" s="571"/>
      <c r="AA963" s="571"/>
      <c r="AB963" s="571"/>
      <c r="AC963" s="571"/>
      <c r="AD963" s="572"/>
      <c r="AE963" s="572"/>
      <c r="AF963" s="572"/>
      <c r="AG963" s="572"/>
      <c r="AH963" s="572"/>
      <c r="AI963" s="572"/>
      <c r="AJ963" s="572"/>
      <c r="AK963" s="572"/>
      <c r="AL963" s="572"/>
      <c r="AM963" s="572"/>
      <c r="AN963" s="581"/>
      <c r="AO963" s="181"/>
      <c r="AP963" s="87" t="s">
        <v>859</v>
      </c>
      <c r="AT963" s="559" t="str">
        <f t="shared" ca="1" si="175"/>
        <v>Q</v>
      </c>
      <c r="AU963" s="559">
        <f t="shared" si="176"/>
        <v>951</v>
      </c>
      <c r="AV963" s="285" t="str">
        <f t="shared" ca="1" si="173"/>
        <v>Q951</v>
      </c>
      <c r="AW963" s="285">
        <f t="shared" si="171"/>
        <v>8</v>
      </c>
      <c r="AX963" s="285" t="str">
        <f t="shared" ca="1" si="172"/>
        <v>8. Ownership - Operating Costs</v>
      </c>
      <c r="AY963" s="293" t="s">
        <v>1626</v>
      </c>
      <c r="AZ963" s="285" t="s">
        <v>1684</v>
      </c>
      <c r="BA963" s="285">
        <f>$Q$8</f>
        <v>2036</v>
      </c>
      <c r="BB963" s="285" t="str">
        <f t="shared" ca="1" si="174"/>
        <v>8_Q951_OM_service_agreement_wind_2036</v>
      </c>
      <c r="BC963" s="285" t="s">
        <v>574</v>
      </c>
      <c r="BD963" s="285"/>
      <c r="BE963" s="293" t="str">
        <f t="shared" si="177"/>
        <v>&gt;=0</v>
      </c>
      <c r="BF963" s="293" t="s">
        <v>84</v>
      </c>
      <c r="BG963" s="293" t="s">
        <v>84</v>
      </c>
      <c r="BH963" s="293"/>
      <c r="BI963" s="293"/>
      <c r="BJ963" s="293"/>
      <c r="BK963" s="293"/>
    </row>
    <row r="964" spans="1:63" ht="13.5" hidden="1" customHeight="1" thickBot="1">
      <c r="A964" s="130"/>
      <c r="B964" s="181"/>
      <c r="C964" s="254"/>
      <c r="D964" s="761"/>
      <c r="E964" s="571"/>
      <c r="F964" s="571"/>
      <c r="G964" s="571"/>
      <c r="H964" s="571"/>
      <c r="I964" s="571"/>
      <c r="J964" s="571"/>
      <c r="K964" s="571"/>
      <c r="L964" s="571"/>
      <c r="M964" s="571"/>
      <c r="N964" s="571"/>
      <c r="O964" s="571"/>
      <c r="P964" s="571"/>
      <c r="Q964" s="571"/>
      <c r="R964" s="571"/>
      <c r="S964" s="571"/>
      <c r="T964" s="571"/>
      <c r="U964" s="571"/>
      <c r="V964" s="571"/>
      <c r="W964" s="571"/>
      <c r="X964" s="571"/>
      <c r="Y964" s="571"/>
      <c r="Z964" s="571"/>
      <c r="AA964" s="571"/>
      <c r="AB964" s="571"/>
      <c r="AC964" s="571"/>
      <c r="AD964" s="572"/>
      <c r="AE964" s="572"/>
      <c r="AF964" s="572"/>
      <c r="AG964" s="572"/>
      <c r="AH964" s="572"/>
      <c r="AI964" s="572"/>
      <c r="AJ964" s="572"/>
      <c r="AK964" s="572"/>
      <c r="AL964" s="572"/>
      <c r="AM964" s="572"/>
      <c r="AN964" s="581"/>
      <c r="AO964" s="181"/>
      <c r="AP964" s="87" t="s">
        <v>859</v>
      </c>
      <c r="AT964" s="559" t="str">
        <f t="shared" ca="1" si="175"/>
        <v>R</v>
      </c>
      <c r="AU964" s="559">
        <f t="shared" si="176"/>
        <v>951</v>
      </c>
      <c r="AV964" s="285" t="str">
        <f t="shared" ca="1" si="173"/>
        <v>R951</v>
      </c>
      <c r="AW964" s="285">
        <f t="shared" si="171"/>
        <v>8</v>
      </c>
      <c r="AX964" s="285" t="str">
        <f t="shared" ca="1" si="172"/>
        <v>8. Ownership - Operating Costs</v>
      </c>
      <c r="AY964" s="293" t="s">
        <v>1626</v>
      </c>
      <c r="AZ964" s="285" t="s">
        <v>1684</v>
      </c>
      <c r="BA964" s="285">
        <f>$R$8</f>
        <v>2037</v>
      </c>
      <c r="BB964" s="285" t="str">
        <f t="shared" ca="1" si="174"/>
        <v>8_R951_OM_service_agreement_wind_2037</v>
      </c>
      <c r="BC964" s="285" t="s">
        <v>574</v>
      </c>
      <c r="BD964" s="285"/>
      <c r="BE964" s="293" t="str">
        <f t="shared" si="177"/>
        <v>&gt;=0</v>
      </c>
      <c r="BF964" s="293" t="s">
        <v>84</v>
      </c>
      <c r="BG964" s="293" t="s">
        <v>84</v>
      </c>
      <c r="BH964" s="293"/>
      <c r="BI964" s="293"/>
      <c r="BJ964" s="293"/>
      <c r="BK964" s="293"/>
    </row>
    <row r="965" spans="1:63" ht="13.5" hidden="1" customHeight="1" thickBot="1">
      <c r="A965" s="130"/>
      <c r="B965" s="181"/>
      <c r="C965" s="254"/>
      <c r="D965" s="761"/>
      <c r="E965" s="571"/>
      <c r="F965" s="571"/>
      <c r="G965" s="571"/>
      <c r="H965" s="571"/>
      <c r="I965" s="571"/>
      <c r="J965" s="571"/>
      <c r="K965" s="571"/>
      <c r="L965" s="571"/>
      <c r="M965" s="571"/>
      <c r="N965" s="571"/>
      <c r="O965" s="571"/>
      <c r="P965" s="571"/>
      <c r="Q965" s="571"/>
      <c r="R965" s="571"/>
      <c r="S965" s="571"/>
      <c r="T965" s="571"/>
      <c r="U965" s="571"/>
      <c r="V965" s="571"/>
      <c r="W965" s="571"/>
      <c r="X965" s="571"/>
      <c r="Y965" s="571"/>
      <c r="Z965" s="571"/>
      <c r="AA965" s="571"/>
      <c r="AB965" s="571"/>
      <c r="AC965" s="571"/>
      <c r="AD965" s="572"/>
      <c r="AE965" s="572"/>
      <c r="AF965" s="572"/>
      <c r="AG965" s="572"/>
      <c r="AH965" s="572"/>
      <c r="AI965" s="572"/>
      <c r="AJ965" s="572"/>
      <c r="AK965" s="572"/>
      <c r="AL965" s="572"/>
      <c r="AM965" s="572"/>
      <c r="AN965" s="581"/>
      <c r="AO965" s="181"/>
      <c r="AP965" s="87" t="s">
        <v>859</v>
      </c>
      <c r="AT965" s="559" t="str">
        <f t="shared" ca="1" si="175"/>
        <v>S</v>
      </c>
      <c r="AU965" s="559">
        <f t="shared" si="176"/>
        <v>951</v>
      </c>
      <c r="AV965" s="285" t="str">
        <f t="shared" ca="1" si="173"/>
        <v>S951</v>
      </c>
      <c r="AW965" s="285">
        <f t="shared" si="171"/>
        <v>8</v>
      </c>
      <c r="AX965" s="285" t="str">
        <f t="shared" ca="1" si="172"/>
        <v>8. Ownership - Operating Costs</v>
      </c>
      <c r="AY965" s="293" t="s">
        <v>1626</v>
      </c>
      <c r="AZ965" s="285" t="s">
        <v>1684</v>
      </c>
      <c r="BA965" s="285">
        <f>$S$8</f>
        <v>2038</v>
      </c>
      <c r="BB965" s="285" t="str">
        <f t="shared" ca="1" si="174"/>
        <v>8_S951_OM_service_agreement_wind_2038</v>
      </c>
      <c r="BC965" s="285" t="s">
        <v>574</v>
      </c>
      <c r="BD965" s="285"/>
      <c r="BE965" s="293" t="str">
        <f t="shared" si="177"/>
        <v>&gt;=0</v>
      </c>
      <c r="BF965" s="293" t="s">
        <v>84</v>
      </c>
      <c r="BG965" s="293" t="s">
        <v>84</v>
      </c>
      <c r="BH965" s="293"/>
      <c r="BI965" s="293"/>
      <c r="BJ965" s="293"/>
      <c r="BK965" s="293"/>
    </row>
    <row r="966" spans="1:63" ht="13.5" hidden="1" customHeight="1" thickBot="1">
      <c r="A966" s="130"/>
      <c r="B966" s="181"/>
      <c r="C966" s="254"/>
      <c r="D966" s="761"/>
      <c r="E966" s="571"/>
      <c r="F966" s="571"/>
      <c r="G966" s="571"/>
      <c r="H966" s="571"/>
      <c r="I966" s="571"/>
      <c r="J966" s="571"/>
      <c r="K966" s="571"/>
      <c r="L966" s="571"/>
      <c r="M966" s="571"/>
      <c r="N966" s="571"/>
      <c r="O966" s="571"/>
      <c r="P966" s="571"/>
      <c r="Q966" s="571"/>
      <c r="R966" s="571"/>
      <c r="S966" s="571"/>
      <c r="T966" s="571"/>
      <c r="U966" s="571"/>
      <c r="V966" s="571"/>
      <c r="W966" s="571"/>
      <c r="X966" s="571"/>
      <c r="Y966" s="571"/>
      <c r="Z966" s="571"/>
      <c r="AA966" s="571"/>
      <c r="AB966" s="571"/>
      <c r="AC966" s="571"/>
      <c r="AD966" s="572"/>
      <c r="AE966" s="572"/>
      <c r="AF966" s="572"/>
      <c r="AG966" s="572"/>
      <c r="AH966" s="572"/>
      <c r="AI966" s="572"/>
      <c r="AJ966" s="572"/>
      <c r="AK966" s="572"/>
      <c r="AL966" s="572"/>
      <c r="AM966" s="572"/>
      <c r="AN966" s="581"/>
      <c r="AO966" s="181"/>
      <c r="AP966" s="87" t="s">
        <v>859</v>
      </c>
      <c r="AT966" s="559" t="str">
        <f t="shared" ca="1" si="175"/>
        <v>T</v>
      </c>
      <c r="AU966" s="559">
        <f t="shared" si="176"/>
        <v>951</v>
      </c>
      <c r="AV966" s="285" t="str">
        <f t="shared" ca="1" si="173"/>
        <v>T951</v>
      </c>
      <c r="AW966" s="285">
        <f t="shared" si="171"/>
        <v>8</v>
      </c>
      <c r="AX966" s="285" t="str">
        <f t="shared" ca="1" si="172"/>
        <v>8. Ownership - Operating Costs</v>
      </c>
      <c r="AY966" s="293" t="s">
        <v>1626</v>
      </c>
      <c r="AZ966" s="285" t="s">
        <v>1684</v>
      </c>
      <c r="BA966" s="285">
        <f>$T$8</f>
        <v>2039</v>
      </c>
      <c r="BB966" s="285" t="str">
        <f t="shared" ca="1" si="174"/>
        <v>8_T951_OM_service_agreement_wind_2039</v>
      </c>
      <c r="BC966" s="285" t="s">
        <v>574</v>
      </c>
      <c r="BD966" s="285"/>
      <c r="BE966" s="293" t="str">
        <f t="shared" si="177"/>
        <v>&gt;=0</v>
      </c>
      <c r="BF966" s="293" t="s">
        <v>84</v>
      </c>
      <c r="BG966" s="293" t="s">
        <v>84</v>
      </c>
      <c r="BH966" s="293"/>
      <c r="BI966" s="293"/>
      <c r="BJ966" s="293"/>
      <c r="BK966" s="293"/>
    </row>
    <row r="967" spans="1:63" ht="13.5" hidden="1" customHeight="1" thickBot="1">
      <c r="A967" s="130"/>
      <c r="B967" s="181"/>
      <c r="C967" s="254"/>
      <c r="D967" s="761"/>
      <c r="E967" s="571"/>
      <c r="F967" s="571"/>
      <c r="G967" s="571"/>
      <c r="H967" s="571"/>
      <c r="I967" s="571"/>
      <c r="J967" s="571"/>
      <c r="K967" s="571"/>
      <c r="L967" s="571"/>
      <c r="M967" s="571"/>
      <c r="N967" s="571"/>
      <c r="O967" s="571"/>
      <c r="P967" s="571"/>
      <c r="Q967" s="571"/>
      <c r="R967" s="571"/>
      <c r="S967" s="571"/>
      <c r="T967" s="571"/>
      <c r="U967" s="571"/>
      <c r="V967" s="571"/>
      <c r="W967" s="571"/>
      <c r="X967" s="571"/>
      <c r="Y967" s="571"/>
      <c r="Z967" s="571"/>
      <c r="AA967" s="571"/>
      <c r="AB967" s="571"/>
      <c r="AC967" s="571"/>
      <c r="AD967" s="572"/>
      <c r="AE967" s="572"/>
      <c r="AF967" s="572"/>
      <c r="AG967" s="572"/>
      <c r="AH967" s="572"/>
      <c r="AI967" s="572"/>
      <c r="AJ967" s="572"/>
      <c r="AK967" s="572"/>
      <c r="AL967" s="572"/>
      <c r="AM967" s="572"/>
      <c r="AN967" s="581"/>
      <c r="AO967" s="181"/>
      <c r="AP967" s="87" t="s">
        <v>859</v>
      </c>
      <c r="AT967" s="559" t="str">
        <f t="shared" ca="1" si="175"/>
        <v>U</v>
      </c>
      <c r="AU967" s="559">
        <f t="shared" si="176"/>
        <v>951</v>
      </c>
      <c r="AV967" s="285" t="str">
        <f t="shared" ca="1" si="173"/>
        <v>U951</v>
      </c>
      <c r="AW967" s="285">
        <f t="shared" si="171"/>
        <v>8</v>
      </c>
      <c r="AX967" s="285" t="str">
        <f t="shared" ca="1" si="172"/>
        <v>8. Ownership - Operating Costs</v>
      </c>
      <c r="AY967" s="293" t="s">
        <v>1626</v>
      </c>
      <c r="AZ967" s="285" t="s">
        <v>1684</v>
      </c>
      <c r="BA967" s="285">
        <f>$U$8</f>
        <v>2040</v>
      </c>
      <c r="BB967" s="285" t="str">
        <f t="shared" ca="1" si="174"/>
        <v>8_U951_OM_service_agreement_wind_2040</v>
      </c>
      <c r="BC967" s="285" t="s">
        <v>574</v>
      </c>
      <c r="BD967" s="285"/>
      <c r="BE967" s="293" t="str">
        <f t="shared" si="177"/>
        <v>&gt;=0</v>
      </c>
      <c r="BF967" s="293" t="s">
        <v>84</v>
      </c>
      <c r="BG967" s="293" t="s">
        <v>84</v>
      </c>
      <c r="BH967" s="293"/>
      <c r="BI967" s="293"/>
      <c r="BJ967" s="293"/>
      <c r="BK967" s="293"/>
    </row>
    <row r="968" spans="1:63" ht="13.5" hidden="1" customHeight="1" thickBot="1">
      <c r="A968" s="130"/>
      <c r="B968" s="181"/>
      <c r="C968" s="254"/>
      <c r="D968" s="761"/>
      <c r="E968" s="571"/>
      <c r="F968" s="571"/>
      <c r="G968" s="571"/>
      <c r="H968" s="571"/>
      <c r="I968" s="571"/>
      <c r="J968" s="571"/>
      <c r="K968" s="571"/>
      <c r="L968" s="571"/>
      <c r="M968" s="571"/>
      <c r="N968" s="571"/>
      <c r="O968" s="571"/>
      <c r="P968" s="571"/>
      <c r="Q968" s="571"/>
      <c r="R968" s="571"/>
      <c r="S968" s="571"/>
      <c r="T968" s="571"/>
      <c r="U968" s="571"/>
      <c r="V968" s="571"/>
      <c r="W968" s="571"/>
      <c r="X968" s="571"/>
      <c r="Y968" s="571"/>
      <c r="Z968" s="571"/>
      <c r="AA968" s="571"/>
      <c r="AB968" s="571"/>
      <c r="AC968" s="571"/>
      <c r="AD968" s="572"/>
      <c r="AE968" s="572"/>
      <c r="AF968" s="572"/>
      <c r="AG968" s="572"/>
      <c r="AH968" s="572"/>
      <c r="AI968" s="572"/>
      <c r="AJ968" s="572"/>
      <c r="AK968" s="572"/>
      <c r="AL968" s="572"/>
      <c r="AM968" s="572"/>
      <c r="AN968" s="581"/>
      <c r="AO968" s="181"/>
      <c r="AP968" s="87" t="s">
        <v>859</v>
      </c>
      <c r="AT968" s="559" t="str">
        <f t="shared" ca="1" si="175"/>
        <v>V</v>
      </c>
      <c r="AU968" s="559">
        <f t="shared" si="176"/>
        <v>951</v>
      </c>
      <c r="AV968" s="285" t="str">
        <f t="shared" ca="1" si="173"/>
        <v>V951</v>
      </c>
      <c r="AW968" s="285">
        <f t="shared" si="171"/>
        <v>8</v>
      </c>
      <c r="AX968" s="285" t="str">
        <f t="shared" ca="1" si="172"/>
        <v>8. Ownership - Operating Costs</v>
      </c>
      <c r="AY968" s="293" t="s">
        <v>1626</v>
      </c>
      <c r="AZ968" s="285" t="s">
        <v>1684</v>
      </c>
      <c r="BA968" s="285">
        <f>$V$8</f>
        <v>2041</v>
      </c>
      <c r="BB968" s="285" t="str">
        <f t="shared" ca="1" si="174"/>
        <v>8_V951_OM_service_agreement_wind_2041</v>
      </c>
      <c r="BC968" s="285" t="s">
        <v>574</v>
      </c>
      <c r="BD968" s="285"/>
      <c r="BE968" s="293" t="str">
        <f t="shared" si="177"/>
        <v>&gt;=0</v>
      </c>
      <c r="BF968" s="293" t="s">
        <v>84</v>
      </c>
      <c r="BG968" s="293" t="s">
        <v>84</v>
      </c>
      <c r="BH968" s="293"/>
      <c r="BI968" s="293"/>
      <c r="BJ968" s="293"/>
      <c r="BK968" s="293"/>
    </row>
    <row r="969" spans="1:63" ht="13.5" hidden="1" customHeight="1" thickBot="1">
      <c r="A969" s="130"/>
      <c r="B969" s="181"/>
      <c r="C969" s="254"/>
      <c r="D969" s="761"/>
      <c r="E969" s="571"/>
      <c r="F969" s="571"/>
      <c r="G969" s="571"/>
      <c r="H969" s="571"/>
      <c r="I969" s="571"/>
      <c r="J969" s="571"/>
      <c r="K969" s="571"/>
      <c r="L969" s="571"/>
      <c r="M969" s="571"/>
      <c r="N969" s="571"/>
      <c r="O969" s="571"/>
      <c r="P969" s="571"/>
      <c r="Q969" s="571"/>
      <c r="R969" s="571"/>
      <c r="S969" s="571"/>
      <c r="T969" s="571"/>
      <c r="U969" s="571"/>
      <c r="V969" s="571"/>
      <c r="W969" s="571"/>
      <c r="X969" s="571"/>
      <c r="Y969" s="571"/>
      <c r="Z969" s="571"/>
      <c r="AA969" s="571"/>
      <c r="AB969" s="571"/>
      <c r="AC969" s="571"/>
      <c r="AD969" s="572"/>
      <c r="AE969" s="572"/>
      <c r="AF969" s="572"/>
      <c r="AG969" s="572"/>
      <c r="AH969" s="572"/>
      <c r="AI969" s="572"/>
      <c r="AJ969" s="572"/>
      <c r="AK969" s="572"/>
      <c r="AL969" s="572"/>
      <c r="AM969" s="572"/>
      <c r="AN969" s="581"/>
      <c r="AO969" s="181"/>
      <c r="AP969" s="87" t="s">
        <v>859</v>
      </c>
      <c r="AT969" s="559" t="str">
        <f t="shared" ca="1" si="175"/>
        <v>W</v>
      </c>
      <c r="AU969" s="559">
        <f t="shared" si="176"/>
        <v>951</v>
      </c>
      <c r="AV969" s="285" t="str">
        <f t="shared" ca="1" si="173"/>
        <v>W951</v>
      </c>
      <c r="AW969" s="285">
        <f t="shared" si="171"/>
        <v>8</v>
      </c>
      <c r="AX969" s="285" t="str">
        <f t="shared" ca="1" si="172"/>
        <v>8. Ownership - Operating Costs</v>
      </c>
      <c r="AY969" s="293" t="s">
        <v>1626</v>
      </c>
      <c r="AZ969" s="285" t="s">
        <v>1684</v>
      </c>
      <c r="BA969" s="285">
        <f>$W$8</f>
        <v>2042</v>
      </c>
      <c r="BB969" s="285" t="str">
        <f t="shared" ca="1" si="174"/>
        <v>8_W951_OM_service_agreement_wind_2042</v>
      </c>
      <c r="BC969" s="285" t="s">
        <v>574</v>
      </c>
      <c r="BD969" s="285"/>
      <c r="BE969" s="293" t="str">
        <f t="shared" si="177"/>
        <v>&gt;=0</v>
      </c>
      <c r="BF969" s="293" t="s">
        <v>84</v>
      </c>
      <c r="BG969" s="293" t="s">
        <v>84</v>
      </c>
      <c r="BH969" s="293"/>
      <c r="BI969" s="293"/>
      <c r="BJ969" s="293"/>
      <c r="BK969" s="293"/>
    </row>
    <row r="970" spans="1:63" ht="13.5" hidden="1" customHeight="1" thickBot="1">
      <c r="A970" s="130"/>
      <c r="B970" s="181"/>
      <c r="C970" s="254"/>
      <c r="D970" s="761"/>
      <c r="E970" s="571"/>
      <c r="F970" s="571"/>
      <c r="G970" s="571"/>
      <c r="H970" s="571"/>
      <c r="I970" s="571"/>
      <c r="J970" s="571"/>
      <c r="K970" s="571"/>
      <c r="L970" s="571"/>
      <c r="M970" s="571"/>
      <c r="N970" s="571"/>
      <c r="O970" s="571"/>
      <c r="P970" s="571"/>
      <c r="Q970" s="571"/>
      <c r="R970" s="571"/>
      <c r="S970" s="571"/>
      <c r="T970" s="571"/>
      <c r="U970" s="571"/>
      <c r="V970" s="571"/>
      <c r="W970" s="571"/>
      <c r="X970" s="571"/>
      <c r="Y970" s="571"/>
      <c r="Z970" s="571"/>
      <c r="AA970" s="571"/>
      <c r="AB970" s="571"/>
      <c r="AC970" s="571"/>
      <c r="AD970" s="572"/>
      <c r="AE970" s="572"/>
      <c r="AF970" s="572"/>
      <c r="AG970" s="572"/>
      <c r="AH970" s="572"/>
      <c r="AI970" s="572"/>
      <c r="AJ970" s="572"/>
      <c r="AK970" s="572"/>
      <c r="AL970" s="572"/>
      <c r="AM970" s="572"/>
      <c r="AN970" s="581"/>
      <c r="AO970" s="181"/>
      <c r="AP970" s="87" t="s">
        <v>859</v>
      </c>
      <c r="AT970" s="559" t="str">
        <f t="shared" ca="1" si="175"/>
        <v>X</v>
      </c>
      <c r="AU970" s="559">
        <f t="shared" si="176"/>
        <v>951</v>
      </c>
      <c r="AV970" s="285" t="str">
        <f t="shared" ca="1" si="173"/>
        <v>X951</v>
      </c>
      <c r="AW970" s="285">
        <f t="shared" si="171"/>
        <v>8</v>
      </c>
      <c r="AX970" s="285" t="str">
        <f t="shared" ca="1" si="172"/>
        <v>8. Ownership - Operating Costs</v>
      </c>
      <c r="AY970" s="293" t="s">
        <v>1626</v>
      </c>
      <c r="AZ970" s="285" t="s">
        <v>1684</v>
      </c>
      <c r="BA970" s="285">
        <f>$X$8</f>
        <v>2043</v>
      </c>
      <c r="BB970" s="285" t="str">
        <f t="shared" ca="1" si="174"/>
        <v>8_X951_OM_service_agreement_wind_2043</v>
      </c>
      <c r="BC970" s="285" t="s">
        <v>574</v>
      </c>
      <c r="BD970" s="285"/>
      <c r="BE970" s="293" t="str">
        <f t="shared" si="177"/>
        <v>&gt;=0</v>
      </c>
      <c r="BF970" s="293" t="s">
        <v>84</v>
      </c>
      <c r="BG970" s="293" t="s">
        <v>84</v>
      </c>
      <c r="BH970" s="293"/>
      <c r="BI970" s="293"/>
      <c r="BJ970" s="293"/>
      <c r="BK970" s="293"/>
    </row>
    <row r="971" spans="1:63" ht="13.5" hidden="1" customHeight="1" thickBot="1">
      <c r="A971" s="130"/>
      <c r="B971" s="181"/>
      <c r="C971" s="254"/>
      <c r="D971" s="761"/>
      <c r="E971" s="571"/>
      <c r="F971" s="571"/>
      <c r="G971" s="571"/>
      <c r="H971" s="571"/>
      <c r="I971" s="571"/>
      <c r="J971" s="571"/>
      <c r="K971" s="571"/>
      <c r="L971" s="571"/>
      <c r="M971" s="571"/>
      <c r="N971" s="571"/>
      <c r="O971" s="571"/>
      <c r="P971" s="571"/>
      <c r="Q971" s="571"/>
      <c r="R971" s="571"/>
      <c r="S971" s="571"/>
      <c r="T971" s="571"/>
      <c r="U971" s="571"/>
      <c r="V971" s="571"/>
      <c r="W971" s="571"/>
      <c r="X971" s="571"/>
      <c r="Y971" s="571"/>
      <c r="Z971" s="571"/>
      <c r="AA971" s="571"/>
      <c r="AB971" s="571"/>
      <c r="AC971" s="571"/>
      <c r="AD971" s="572"/>
      <c r="AE971" s="572"/>
      <c r="AF971" s="572"/>
      <c r="AG971" s="572"/>
      <c r="AH971" s="572"/>
      <c r="AI971" s="572"/>
      <c r="AJ971" s="572"/>
      <c r="AK971" s="572"/>
      <c r="AL971" s="572"/>
      <c r="AM971" s="572"/>
      <c r="AN971" s="581"/>
      <c r="AO971" s="181"/>
      <c r="AP971" s="87" t="s">
        <v>859</v>
      </c>
      <c r="AT971" s="559" t="str">
        <f t="shared" ca="1" si="175"/>
        <v>Y</v>
      </c>
      <c r="AU971" s="559">
        <f t="shared" si="176"/>
        <v>951</v>
      </c>
      <c r="AV971" s="285" t="str">
        <f t="shared" ca="1" si="173"/>
        <v>Y951</v>
      </c>
      <c r="AW971" s="285">
        <f t="shared" si="171"/>
        <v>8</v>
      </c>
      <c r="AX971" s="285" t="str">
        <f t="shared" ca="1" si="172"/>
        <v>8. Ownership - Operating Costs</v>
      </c>
      <c r="AY971" s="293" t="s">
        <v>1626</v>
      </c>
      <c r="AZ971" s="285" t="s">
        <v>1684</v>
      </c>
      <c r="BA971" s="285">
        <f>$Y$8</f>
        <v>2044</v>
      </c>
      <c r="BB971" s="285" t="str">
        <f t="shared" ca="1" si="174"/>
        <v>8_Y951_OM_service_agreement_wind_2044</v>
      </c>
      <c r="BC971" s="285" t="s">
        <v>574</v>
      </c>
      <c r="BD971" s="285"/>
      <c r="BE971" s="293" t="str">
        <f t="shared" si="177"/>
        <v>&gt;=0</v>
      </c>
      <c r="BF971" s="293" t="s">
        <v>84</v>
      </c>
      <c r="BG971" s="293" t="s">
        <v>84</v>
      </c>
      <c r="BH971" s="293"/>
      <c r="BI971" s="293"/>
      <c r="BJ971" s="293"/>
      <c r="BK971" s="293"/>
    </row>
    <row r="972" spans="1:63" ht="13.5" hidden="1" customHeight="1" thickBot="1">
      <c r="A972" s="130"/>
      <c r="B972" s="181"/>
      <c r="C972" s="254"/>
      <c r="D972" s="761"/>
      <c r="E972" s="571"/>
      <c r="F972" s="571"/>
      <c r="G972" s="571"/>
      <c r="H972" s="571"/>
      <c r="I972" s="571"/>
      <c r="J972" s="571"/>
      <c r="K972" s="571"/>
      <c r="L972" s="571"/>
      <c r="M972" s="571"/>
      <c r="N972" s="571"/>
      <c r="O972" s="571"/>
      <c r="P972" s="571"/>
      <c r="Q972" s="571"/>
      <c r="R972" s="571"/>
      <c r="S972" s="571"/>
      <c r="T972" s="571"/>
      <c r="U972" s="571"/>
      <c r="V972" s="571"/>
      <c r="W972" s="571"/>
      <c r="X972" s="571"/>
      <c r="Y972" s="571"/>
      <c r="Z972" s="571"/>
      <c r="AA972" s="571"/>
      <c r="AB972" s="571"/>
      <c r="AC972" s="571"/>
      <c r="AD972" s="572"/>
      <c r="AE972" s="572"/>
      <c r="AF972" s="572"/>
      <c r="AG972" s="572"/>
      <c r="AH972" s="572"/>
      <c r="AI972" s="572"/>
      <c r="AJ972" s="572"/>
      <c r="AK972" s="572"/>
      <c r="AL972" s="572"/>
      <c r="AM972" s="572"/>
      <c r="AN972" s="581"/>
      <c r="AO972" s="181"/>
      <c r="AP972" s="87" t="s">
        <v>859</v>
      </c>
      <c r="AT972" s="559" t="str">
        <f t="shared" ca="1" si="175"/>
        <v>Z</v>
      </c>
      <c r="AU972" s="559">
        <f t="shared" si="176"/>
        <v>951</v>
      </c>
      <c r="AV972" s="285" t="str">
        <f t="shared" ca="1" si="173"/>
        <v>Z951</v>
      </c>
      <c r="AW972" s="285">
        <f t="shared" si="171"/>
        <v>8</v>
      </c>
      <c r="AX972" s="285" t="str">
        <f t="shared" ca="1" si="172"/>
        <v>8. Ownership - Operating Costs</v>
      </c>
      <c r="AY972" s="293" t="s">
        <v>1626</v>
      </c>
      <c r="AZ972" s="285" t="s">
        <v>1684</v>
      </c>
      <c r="BA972" s="285">
        <f>$Z$8</f>
        <v>2045</v>
      </c>
      <c r="BB972" s="285" t="str">
        <f t="shared" ca="1" si="174"/>
        <v>8_Z951_OM_service_agreement_wind_2045</v>
      </c>
      <c r="BC972" s="285" t="s">
        <v>574</v>
      </c>
      <c r="BD972" s="285"/>
      <c r="BE972" s="293" t="str">
        <f t="shared" si="177"/>
        <v>&gt;=0</v>
      </c>
      <c r="BF972" s="293" t="s">
        <v>84</v>
      </c>
      <c r="BG972" s="293" t="s">
        <v>84</v>
      </c>
      <c r="BH972" s="293"/>
      <c r="BI972" s="293"/>
      <c r="BJ972" s="293"/>
      <c r="BK972" s="293"/>
    </row>
    <row r="973" spans="1:63" ht="13.5" hidden="1" customHeight="1" thickBot="1">
      <c r="A973" s="130"/>
      <c r="B973" s="181"/>
      <c r="C973" s="254"/>
      <c r="D973" s="761"/>
      <c r="E973" s="571"/>
      <c r="F973" s="571"/>
      <c r="G973" s="571"/>
      <c r="H973" s="571"/>
      <c r="I973" s="571"/>
      <c r="J973" s="571"/>
      <c r="K973" s="571"/>
      <c r="L973" s="571"/>
      <c r="M973" s="571"/>
      <c r="N973" s="571"/>
      <c r="O973" s="571"/>
      <c r="P973" s="571"/>
      <c r="Q973" s="571"/>
      <c r="R973" s="571"/>
      <c r="S973" s="571"/>
      <c r="T973" s="571"/>
      <c r="U973" s="571"/>
      <c r="V973" s="571"/>
      <c r="W973" s="571"/>
      <c r="X973" s="571"/>
      <c r="Y973" s="571"/>
      <c r="Z973" s="571"/>
      <c r="AA973" s="571"/>
      <c r="AB973" s="571"/>
      <c r="AC973" s="571"/>
      <c r="AD973" s="572"/>
      <c r="AE973" s="572"/>
      <c r="AF973" s="572"/>
      <c r="AG973" s="572"/>
      <c r="AH973" s="572"/>
      <c r="AI973" s="572"/>
      <c r="AJ973" s="572"/>
      <c r="AK973" s="572"/>
      <c r="AL973" s="572"/>
      <c r="AM973" s="572"/>
      <c r="AN973" s="581"/>
      <c r="AO973" s="181"/>
      <c r="AP973" s="87" t="s">
        <v>859</v>
      </c>
      <c r="AT973" s="559" t="str">
        <f t="shared" ca="1" si="175"/>
        <v>AA</v>
      </c>
      <c r="AU973" s="559">
        <f t="shared" si="176"/>
        <v>951</v>
      </c>
      <c r="AV973" s="285" t="str">
        <f t="shared" ca="1" si="173"/>
        <v>AA951</v>
      </c>
      <c r="AW973" s="285">
        <f t="shared" si="171"/>
        <v>8</v>
      </c>
      <c r="AX973" s="285" t="str">
        <f t="shared" ca="1" si="172"/>
        <v>8. Ownership - Operating Costs</v>
      </c>
      <c r="AY973" s="293" t="s">
        <v>1626</v>
      </c>
      <c r="AZ973" s="285" t="s">
        <v>1684</v>
      </c>
      <c r="BA973" s="285">
        <f>$AA$8</f>
        <v>2046</v>
      </c>
      <c r="BB973" s="285" t="str">
        <f t="shared" ca="1" si="174"/>
        <v>8_AA951_OM_service_agreement_wind_2046</v>
      </c>
      <c r="BC973" s="285" t="s">
        <v>574</v>
      </c>
      <c r="BD973" s="285"/>
      <c r="BE973" s="293" t="str">
        <f t="shared" si="177"/>
        <v>&gt;=0</v>
      </c>
      <c r="BF973" s="293" t="s">
        <v>84</v>
      </c>
      <c r="BG973" s="293" t="s">
        <v>84</v>
      </c>
      <c r="BH973" s="293"/>
      <c r="BI973" s="293"/>
      <c r="BJ973" s="293"/>
      <c r="BK973" s="293"/>
    </row>
    <row r="974" spans="1:63" ht="13.5" hidden="1" customHeight="1" thickBot="1">
      <c r="A974" s="130"/>
      <c r="B974" s="181"/>
      <c r="C974" s="254"/>
      <c r="D974" s="761"/>
      <c r="E974" s="571"/>
      <c r="F974" s="571"/>
      <c r="G974" s="571"/>
      <c r="H974" s="571"/>
      <c r="I974" s="571"/>
      <c r="J974" s="571"/>
      <c r="K974" s="571"/>
      <c r="L974" s="571"/>
      <c r="M974" s="571"/>
      <c r="N974" s="571"/>
      <c r="O974" s="571"/>
      <c r="P974" s="571"/>
      <c r="Q974" s="571"/>
      <c r="R974" s="571"/>
      <c r="S974" s="571"/>
      <c r="T974" s="571"/>
      <c r="U974" s="571"/>
      <c r="V974" s="571"/>
      <c r="W974" s="571"/>
      <c r="X974" s="571"/>
      <c r="Y974" s="571"/>
      <c r="Z974" s="571"/>
      <c r="AA974" s="571"/>
      <c r="AB974" s="571"/>
      <c r="AC974" s="571"/>
      <c r="AD974" s="572"/>
      <c r="AE974" s="572"/>
      <c r="AF974" s="572"/>
      <c r="AG974" s="572"/>
      <c r="AH974" s="572"/>
      <c r="AI974" s="572"/>
      <c r="AJ974" s="572"/>
      <c r="AK974" s="572"/>
      <c r="AL974" s="572"/>
      <c r="AM974" s="572"/>
      <c r="AN974" s="581"/>
      <c r="AO974" s="181"/>
      <c r="AP974" s="87" t="s">
        <v>859</v>
      </c>
      <c r="AT974" s="559" t="str">
        <f t="shared" ca="1" si="175"/>
        <v>AB</v>
      </c>
      <c r="AU974" s="559">
        <f t="shared" si="176"/>
        <v>951</v>
      </c>
      <c r="AV974" s="285" t="str">
        <f t="shared" ca="1" si="173"/>
        <v>AB951</v>
      </c>
      <c r="AW974" s="285">
        <f t="shared" si="171"/>
        <v>8</v>
      </c>
      <c r="AX974" s="285" t="str">
        <f t="shared" ca="1" si="172"/>
        <v>8. Ownership - Operating Costs</v>
      </c>
      <c r="AY974" s="293" t="s">
        <v>1626</v>
      </c>
      <c r="AZ974" s="285" t="s">
        <v>1684</v>
      </c>
      <c r="BA974" s="285">
        <f>$AB$8</f>
        <v>2047</v>
      </c>
      <c r="BB974" s="285" t="str">
        <f t="shared" ca="1" si="174"/>
        <v>8_AB951_OM_service_agreement_wind_2047</v>
      </c>
      <c r="BC974" s="285" t="s">
        <v>574</v>
      </c>
      <c r="BD974" s="285"/>
      <c r="BE974" s="293" t="str">
        <f t="shared" si="177"/>
        <v>&gt;=0</v>
      </c>
      <c r="BF974" s="293" t="s">
        <v>84</v>
      </c>
      <c r="BG974" s="293" t="s">
        <v>84</v>
      </c>
      <c r="BH974" s="293"/>
      <c r="BI974" s="293"/>
      <c r="BJ974" s="293"/>
      <c r="BK974" s="293"/>
    </row>
    <row r="975" spans="1:63" ht="13.5" hidden="1" customHeight="1" thickBot="1">
      <c r="A975" s="130"/>
      <c r="B975" s="181"/>
      <c r="C975" s="254"/>
      <c r="D975" s="761"/>
      <c r="E975" s="571"/>
      <c r="F975" s="571"/>
      <c r="G975" s="571"/>
      <c r="H975" s="571"/>
      <c r="I975" s="571"/>
      <c r="J975" s="571"/>
      <c r="K975" s="571"/>
      <c r="L975" s="571"/>
      <c r="M975" s="571"/>
      <c r="N975" s="571"/>
      <c r="O975" s="571"/>
      <c r="P975" s="571"/>
      <c r="Q975" s="571"/>
      <c r="R975" s="571"/>
      <c r="S975" s="571"/>
      <c r="T975" s="571"/>
      <c r="U975" s="571"/>
      <c r="V975" s="571"/>
      <c r="W975" s="571"/>
      <c r="X975" s="571"/>
      <c r="Y975" s="571"/>
      <c r="Z975" s="571"/>
      <c r="AA975" s="571"/>
      <c r="AB975" s="571"/>
      <c r="AC975" s="571"/>
      <c r="AD975" s="572"/>
      <c r="AE975" s="572"/>
      <c r="AF975" s="572"/>
      <c r="AG975" s="572"/>
      <c r="AH975" s="572"/>
      <c r="AI975" s="572"/>
      <c r="AJ975" s="572"/>
      <c r="AK975" s="572"/>
      <c r="AL975" s="572"/>
      <c r="AM975" s="572"/>
      <c r="AN975" s="581"/>
      <c r="AO975" s="181"/>
      <c r="AP975" s="87" t="s">
        <v>859</v>
      </c>
      <c r="AT975" s="559" t="str">
        <f t="shared" ca="1" si="175"/>
        <v>AC</v>
      </c>
      <c r="AU975" s="559">
        <f t="shared" si="176"/>
        <v>951</v>
      </c>
      <c r="AV975" s="285" t="str">
        <f t="shared" ca="1" si="173"/>
        <v>AC951</v>
      </c>
      <c r="AW975" s="285">
        <f t="shared" si="171"/>
        <v>8</v>
      </c>
      <c r="AX975" s="285" t="str">
        <f t="shared" ca="1" si="172"/>
        <v>8. Ownership - Operating Costs</v>
      </c>
      <c r="AY975" s="293" t="s">
        <v>1626</v>
      </c>
      <c r="AZ975" s="285" t="s">
        <v>1684</v>
      </c>
      <c r="BA975" s="285">
        <f>$AC$8</f>
        <v>2048</v>
      </c>
      <c r="BB975" s="285" t="str">
        <f t="shared" ca="1" si="174"/>
        <v>8_AC951_OM_service_agreement_wind_2048</v>
      </c>
      <c r="BC975" s="285" t="s">
        <v>574</v>
      </c>
      <c r="BD975" s="285"/>
      <c r="BE975" s="293" t="str">
        <f t="shared" si="177"/>
        <v>&gt;=0</v>
      </c>
      <c r="BF975" s="293" t="s">
        <v>84</v>
      </c>
      <c r="BG975" s="293" t="s">
        <v>84</v>
      </c>
      <c r="BH975" s="293"/>
      <c r="BI975" s="293"/>
      <c r="BJ975" s="293"/>
      <c r="BK975" s="293"/>
    </row>
    <row r="976" spans="1:63" ht="13.5" hidden="1" customHeight="1" thickBot="1">
      <c r="A976" s="130"/>
      <c r="B976" s="181"/>
      <c r="C976" s="254"/>
      <c r="D976" s="761"/>
      <c r="E976" s="571"/>
      <c r="F976" s="571"/>
      <c r="G976" s="571"/>
      <c r="H976" s="571"/>
      <c r="I976" s="571"/>
      <c r="J976" s="571"/>
      <c r="K976" s="571"/>
      <c r="L976" s="571"/>
      <c r="M976" s="571"/>
      <c r="N976" s="571"/>
      <c r="O976" s="571"/>
      <c r="P976" s="571"/>
      <c r="Q976" s="571"/>
      <c r="R976" s="571"/>
      <c r="S976" s="571"/>
      <c r="T976" s="571"/>
      <c r="U976" s="571"/>
      <c r="V976" s="571"/>
      <c r="W976" s="571"/>
      <c r="X976" s="571"/>
      <c r="Y976" s="571"/>
      <c r="Z976" s="571"/>
      <c r="AA976" s="571"/>
      <c r="AB976" s="571"/>
      <c r="AC976" s="571"/>
      <c r="AD976" s="572"/>
      <c r="AE976" s="572"/>
      <c r="AF976" s="572"/>
      <c r="AG976" s="572"/>
      <c r="AH976" s="572"/>
      <c r="AI976" s="572"/>
      <c r="AJ976" s="572"/>
      <c r="AK976" s="572"/>
      <c r="AL976" s="572"/>
      <c r="AM976" s="572"/>
      <c r="AN976" s="581"/>
      <c r="AO976" s="181"/>
      <c r="AP976" s="87" t="s">
        <v>859</v>
      </c>
      <c r="AT976" s="559" t="str">
        <f t="shared" ca="1" si="175"/>
        <v>AD</v>
      </c>
      <c r="AU976" s="559">
        <f t="shared" si="176"/>
        <v>951</v>
      </c>
      <c r="AV976" s="285" t="str">
        <f t="shared" ca="1" si="173"/>
        <v>AD951</v>
      </c>
      <c r="AW976" s="285">
        <f t="shared" si="171"/>
        <v>8</v>
      </c>
      <c r="AX976" s="285" t="str">
        <f t="shared" ca="1" si="172"/>
        <v>8. Ownership - Operating Costs</v>
      </c>
      <c r="AY976" s="293" t="s">
        <v>1626</v>
      </c>
      <c r="AZ976" s="285" t="s">
        <v>1684</v>
      </c>
      <c r="BA976" s="285">
        <f>$AD$8</f>
        <v>2049</v>
      </c>
      <c r="BB976" s="285" t="str">
        <f t="shared" ca="1" si="174"/>
        <v>8_AD951_OM_service_agreement_wind_2049</v>
      </c>
      <c r="BC976" s="285" t="s">
        <v>574</v>
      </c>
      <c r="BD976" s="285"/>
      <c r="BE976" s="293" t="str">
        <f t="shared" si="177"/>
        <v>&gt;=0</v>
      </c>
      <c r="BF976" s="293" t="s">
        <v>84</v>
      </c>
      <c r="BG976" s="293" t="s">
        <v>84</v>
      </c>
      <c r="BH976" s="293"/>
      <c r="BI976" s="293"/>
      <c r="BJ976" s="293"/>
      <c r="BK976" s="293"/>
    </row>
    <row r="977" spans="1:63" ht="13.5" hidden="1" customHeight="1" thickBot="1">
      <c r="A977" s="130"/>
      <c r="B977" s="181"/>
      <c r="C977" s="254"/>
      <c r="D977" s="761"/>
      <c r="E977" s="571"/>
      <c r="F977" s="571"/>
      <c r="G977" s="571"/>
      <c r="H977" s="571"/>
      <c r="I977" s="571"/>
      <c r="J977" s="571"/>
      <c r="K977" s="571"/>
      <c r="L977" s="571"/>
      <c r="M977" s="571"/>
      <c r="N977" s="571"/>
      <c r="O977" s="571"/>
      <c r="P977" s="571"/>
      <c r="Q977" s="571"/>
      <c r="R977" s="571"/>
      <c r="S977" s="571"/>
      <c r="T977" s="571"/>
      <c r="U977" s="571"/>
      <c r="V977" s="571"/>
      <c r="W977" s="571"/>
      <c r="X977" s="571"/>
      <c r="Y977" s="571"/>
      <c r="Z977" s="571"/>
      <c r="AA977" s="571"/>
      <c r="AB977" s="571"/>
      <c r="AC977" s="571"/>
      <c r="AD977" s="572"/>
      <c r="AE977" s="572"/>
      <c r="AF977" s="572"/>
      <c r="AG977" s="572"/>
      <c r="AH977" s="572"/>
      <c r="AI977" s="572"/>
      <c r="AJ977" s="572"/>
      <c r="AK977" s="572"/>
      <c r="AL977" s="572"/>
      <c r="AM977" s="572"/>
      <c r="AN977" s="581"/>
      <c r="AO977" s="181"/>
      <c r="AP977" s="87" t="s">
        <v>859</v>
      </c>
      <c r="AT977" s="559" t="str">
        <f t="shared" ca="1" si="175"/>
        <v>AE</v>
      </c>
      <c r="AU977" s="559">
        <f t="shared" si="176"/>
        <v>951</v>
      </c>
      <c r="AV977" s="285" t="str">
        <f t="shared" ca="1" si="173"/>
        <v>AE951</v>
      </c>
      <c r="AW977" s="285">
        <f t="shared" si="171"/>
        <v>8</v>
      </c>
      <c r="AX977" s="285" t="str">
        <f t="shared" ca="1" si="172"/>
        <v>8. Ownership - Operating Costs</v>
      </c>
      <c r="AY977" s="293" t="s">
        <v>1626</v>
      </c>
      <c r="AZ977" s="285" t="s">
        <v>1684</v>
      </c>
      <c r="BA977" s="285">
        <f>$AE$8</f>
        <v>2050</v>
      </c>
      <c r="BB977" s="285" t="str">
        <f t="shared" ca="1" si="174"/>
        <v>8_AE951_OM_service_agreement_wind_2050</v>
      </c>
      <c r="BC977" s="285" t="s">
        <v>574</v>
      </c>
      <c r="BD977" s="285"/>
      <c r="BE977" s="293" t="str">
        <f t="shared" si="177"/>
        <v>&gt;=0</v>
      </c>
      <c r="BF977" s="293" t="s">
        <v>84</v>
      </c>
      <c r="BG977" s="293" t="s">
        <v>84</v>
      </c>
      <c r="BH977" s="293"/>
      <c r="BI977" s="293"/>
      <c r="BJ977" s="293"/>
      <c r="BK977" s="293"/>
    </row>
    <row r="978" spans="1:63" ht="13.5" hidden="1" customHeight="1" thickBot="1">
      <c r="A978" s="130"/>
      <c r="B978" s="181"/>
      <c r="C978" s="254"/>
      <c r="D978" s="761"/>
      <c r="E978" s="571"/>
      <c r="F978" s="571"/>
      <c r="G978" s="571"/>
      <c r="H978" s="571"/>
      <c r="I978" s="571"/>
      <c r="J978" s="571"/>
      <c r="K978" s="571"/>
      <c r="L978" s="571"/>
      <c r="M978" s="571"/>
      <c r="N978" s="571"/>
      <c r="O978" s="571"/>
      <c r="P978" s="571"/>
      <c r="Q978" s="571"/>
      <c r="R978" s="571"/>
      <c r="S978" s="571"/>
      <c r="T978" s="571"/>
      <c r="U978" s="571"/>
      <c r="V978" s="571"/>
      <c r="W978" s="571"/>
      <c r="X978" s="571"/>
      <c r="Y978" s="571"/>
      <c r="Z978" s="571"/>
      <c r="AA978" s="571"/>
      <c r="AB978" s="571"/>
      <c r="AC978" s="571"/>
      <c r="AD978" s="572"/>
      <c r="AE978" s="572"/>
      <c r="AF978" s="572"/>
      <c r="AG978" s="572"/>
      <c r="AH978" s="572"/>
      <c r="AI978" s="572"/>
      <c r="AJ978" s="572"/>
      <c r="AK978" s="572"/>
      <c r="AL978" s="572"/>
      <c r="AM978" s="572"/>
      <c r="AN978" s="581"/>
      <c r="AO978" s="181"/>
      <c r="AP978" s="87" t="s">
        <v>859</v>
      </c>
      <c r="AT978" s="559" t="str">
        <f t="shared" ca="1" si="175"/>
        <v>AF</v>
      </c>
      <c r="AU978" s="559">
        <f t="shared" si="176"/>
        <v>951</v>
      </c>
      <c r="AV978" s="285" t="str">
        <f t="shared" ca="1" si="173"/>
        <v>AF951</v>
      </c>
      <c r="AW978" s="285">
        <f t="shared" si="171"/>
        <v>8</v>
      </c>
      <c r="AX978" s="285" t="str">
        <f t="shared" ca="1" si="172"/>
        <v>8. Ownership - Operating Costs</v>
      </c>
      <c r="AY978" s="293" t="s">
        <v>1626</v>
      </c>
      <c r="AZ978" s="285" t="s">
        <v>1684</v>
      </c>
      <c r="BA978" s="285">
        <f>$AF$8</f>
        <v>2051</v>
      </c>
      <c r="BB978" s="285" t="str">
        <f t="shared" ca="1" si="174"/>
        <v>8_AF951_OM_service_agreement_wind_2051</v>
      </c>
      <c r="BC978" s="285" t="s">
        <v>574</v>
      </c>
      <c r="BD978" s="285"/>
      <c r="BE978" s="293" t="str">
        <f t="shared" si="177"/>
        <v>&gt;=0</v>
      </c>
      <c r="BF978" s="293" t="s">
        <v>84</v>
      </c>
      <c r="BG978" s="293" t="s">
        <v>84</v>
      </c>
      <c r="BH978" s="293"/>
      <c r="BI978" s="293"/>
      <c r="BJ978" s="293"/>
      <c r="BK978" s="293"/>
    </row>
    <row r="979" spans="1:63" ht="13.5" hidden="1" customHeight="1" thickBot="1">
      <c r="A979" s="130"/>
      <c r="B979" s="181"/>
      <c r="C979" s="254"/>
      <c r="D979" s="761"/>
      <c r="E979" s="571"/>
      <c r="F979" s="571"/>
      <c r="G979" s="571"/>
      <c r="H979" s="571"/>
      <c r="I979" s="571"/>
      <c r="J979" s="571"/>
      <c r="K979" s="571"/>
      <c r="L979" s="571"/>
      <c r="M979" s="571"/>
      <c r="N979" s="571"/>
      <c r="O979" s="571"/>
      <c r="P979" s="571"/>
      <c r="Q979" s="571"/>
      <c r="R979" s="571"/>
      <c r="S979" s="571"/>
      <c r="T979" s="571"/>
      <c r="U979" s="571"/>
      <c r="V979" s="571"/>
      <c r="W979" s="571"/>
      <c r="X979" s="571"/>
      <c r="Y979" s="571"/>
      <c r="Z979" s="571"/>
      <c r="AA979" s="571"/>
      <c r="AB979" s="571"/>
      <c r="AC979" s="571"/>
      <c r="AD979" s="572"/>
      <c r="AE979" s="572"/>
      <c r="AF979" s="572"/>
      <c r="AG979" s="572"/>
      <c r="AH979" s="572"/>
      <c r="AI979" s="572"/>
      <c r="AJ979" s="572"/>
      <c r="AK979" s="572"/>
      <c r="AL979" s="572"/>
      <c r="AM979" s="572"/>
      <c r="AN979" s="581"/>
      <c r="AO979" s="181"/>
      <c r="AP979" s="87" t="s">
        <v>859</v>
      </c>
      <c r="AT979" s="559" t="str">
        <f t="shared" ca="1" si="175"/>
        <v>AG</v>
      </c>
      <c r="AU979" s="559">
        <f t="shared" si="176"/>
        <v>951</v>
      </c>
      <c r="AV979" s="285" t="str">
        <f t="shared" ca="1" si="173"/>
        <v>AG951</v>
      </c>
      <c r="AW979" s="285">
        <f t="shared" si="171"/>
        <v>8</v>
      </c>
      <c r="AX979" s="285" t="str">
        <f t="shared" ca="1" si="172"/>
        <v>8. Ownership - Operating Costs</v>
      </c>
      <c r="AY979" s="293" t="s">
        <v>1626</v>
      </c>
      <c r="AZ979" s="285" t="s">
        <v>1684</v>
      </c>
      <c r="BA979" s="285">
        <f>$AG$8</f>
        <v>2052</v>
      </c>
      <c r="BB979" s="285" t="str">
        <f t="shared" ca="1" si="174"/>
        <v>8_AG951_OM_service_agreement_wind_2052</v>
      </c>
      <c r="BC979" s="285" t="s">
        <v>574</v>
      </c>
      <c r="BD979" s="285"/>
      <c r="BE979" s="293" t="str">
        <f t="shared" si="177"/>
        <v>&gt;=0</v>
      </c>
      <c r="BF979" s="293" t="s">
        <v>84</v>
      </c>
      <c r="BG979" s="293" t="s">
        <v>84</v>
      </c>
      <c r="BH979" s="293"/>
      <c r="BI979" s="293"/>
      <c r="BJ979" s="293"/>
      <c r="BK979" s="293"/>
    </row>
    <row r="980" spans="1:63" ht="13.5" hidden="1" customHeight="1" thickBot="1">
      <c r="A980" s="130"/>
      <c r="B980" s="181"/>
      <c r="C980" s="254"/>
      <c r="D980" s="761"/>
      <c r="E980" s="571"/>
      <c r="F980" s="571"/>
      <c r="G980" s="571"/>
      <c r="H980" s="571"/>
      <c r="I980" s="571"/>
      <c r="J980" s="571"/>
      <c r="K980" s="571"/>
      <c r="L980" s="571"/>
      <c r="M980" s="571"/>
      <c r="N980" s="571"/>
      <c r="O980" s="571"/>
      <c r="P980" s="571"/>
      <c r="Q980" s="571"/>
      <c r="R980" s="571"/>
      <c r="S980" s="571"/>
      <c r="T980" s="571"/>
      <c r="U980" s="571"/>
      <c r="V980" s="571"/>
      <c r="W980" s="571"/>
      <c r="X980" s="571"/>
      <c r="Y980" s="571"/>
      <c r="Z980" s="571"/>
      <c r="AA980" s="571"/>
      <c r="AB980" s="571"/>
      <c r="AC980" s="571"/>
      <c r="AD980" s="572"/>
      <c r="AE980" s="572"/>
      <c r="AF980" s="572"/>
      <c r="AG980" s="572"/>
      <c r="AH980" s="572"/>
      <c r="AI980" s="572"/>
      <c r="AJ980" s="572"/>
      <c r="AK980" s="572"/>
      <c r="AL980" s="572"/>
      <c r="AM980" s="572"/>
      <c r="AN980" s="581"/>
      <c r="AO980" s="181"/>
      <c r="AP980" s="87" t="s">
        <v>859</v>
      </c>
      <c r="AT980" s="559" t="str">
        <f t="shared" ca="1" si="175"/>
        <v>AH</v>
      </c>
      <c r="AU980" s="559">
        <f t="shared" si="176"/>
        <v>951</v>
      </c>
      <c r="AV980" s="285" t="str">
        <f t="shared" ca="1" si="173"/>
        <v>AH951</v>
      </c>
      <c r="AW980" s="285">
        <f t="shared" si="171"/>
        <v>8</v>
      </c>
      <c r="AX980" s="285" t="str">
        <f t="shared" ca="1" si="172"/>
        <v>8. Ownership - Operating Costs</v>
      </c>
      <c r="AY980" s="293" t="s">
        <v>1626</v>
      </c>
      <c r="AZ980" s="285" t="s">
        <v>1684</v>
      </c>
      <c r="BA980" s="285">
        <f>$AH$8</f>
        <v>2053</v>
      </c>
      <c r="BB980" s="285" t="str">
        <f t="shared" ca="1" si="174"/>
        <v>8_AH951_OM_service_agreement_wind_2053</v>
      </c>
      <c r="BC980" s="285" t="s">
        <v>574</v>
      </c>
      <c r="BD980" s="285"/>
      <c r="BE980" s="293" t="str">
        <f t="shared" si="177"/>
        <v>&gt;=0</v>
      </c>
      <c r="BF980" s="293" t="s">
        <v>84</v>
      </c>
      <c r="BG980" s="293" t="s">
        <v>84</v>
      </c>
      <c r="BH980" s="293"/>
      <c r="BI980" s="293"/>
      <c r="BJ980" s="293"/>
      <c r="BK980" s="293"/>
    </row>
    <row r="981" spans="1:63" ht="13.5" hidden="1" customHeight="1" thickBot="1">
      <c r="A981" s="130"/>
      <c r="B981" s="181"/>
      <c r="C981" s="254"/>
      <c r="D981" s="761"/>
      <c r="E981" s="571"/>
      <c r="F981" s="571"/>
      <c r="G981" s="571"/>
      <c r="H981" s="571"/>
      <c r="I981" s="571"/>
      <c r="J981" s="571"/>
      <c r="K981" s="571"/>
      <c r="L981" s="571"/>
      <c r="M981" s="571"/>
      <c r="N981" s="571"/>
      <c r="O981" s="571"/>
      <c r="P981" s="571"/>
      <c r="Q981" s="571"/>
      <c r="R981" s="571"/>
      <c r="S981" s="571"/>
      <c r="T981" s="571"/>
      <c r="U981" s="571"/>
      <c r="V981" s="571"/>
      <c r="W981" s="571"/>
      <c r="X981" s="571"/>
      <c r="Y981" s="571"/>
      <c r="Z981" s="571"/>
      <c r="AA981" s="571"/>
      <c r="AB981" s="571"/>
      <c r="AC981" s="571"/>
      <c r="AD981" s="572"/>
      <c r="AE981" s="572"/>
      <c r="AF981" s="572"/>
      <c r="AG981" s="572"/>
      <c r="AH981" s="572"/>
      <c r="AI981" s="572"/>
      <c r="AJ981" s="572"/>
      <c r="AK981" s="572"/>
      <c r="AL981" s="572"/>
      <c r="AM981" s="572"/>
      <c r="AN981" s="581"/>
      <c r="AO981" s="181"/>
      <c r="AP981" s="87" t="s">
        <v>859</v>
      </c>
      <c r="AT981" s="559" t="str">
        <f t="shared" ca="1" si="175"/>
        <v>AI</v>
      </c>
      <c r="AU981" s="559">
        <f t="shared" si="176"/>
        <v>951</v>
      </c>
      <c r="AV981" s="285" t="str">
        <f t="shared" ca="1" si="173"/>
        <v>AI951</v>
      </c>
      <c r="AW981" s="285">
        <f t="shared" si="171"/>
        <v>8</v>
      </c>
      <c r="AX981" s="285" t="str">
        <f t="shared" ca="1" si="172"/>
        <v>8. Ownership - Operating Costs</v>
      </c>
      <c r="AY981" s="293" t="s">
        <v>1626</v>
      </c>
      <c r="AZ981" s="285" t="s">
        <v>1684</v>
      </c>
      <c r="BA981" s="285">
        <f>$AI$8</f>
        <v>2054</v>
      </c>
      <c r="BB981" s="285" t="str">
        <f t="shared" ca="1" si="174"/>
        <v>8_AI951_OM_service_agreement_wind_2054</v>
      </c>
      <c r="BC981" s="285" t="s">
        <v>574</v>
      </c>
      <c r="BD981" s="285"/>
      <c r="BE981" s="293" t="str">
        <f t="shared" si="177"/>
        <v>&gt;=0</v>
      </c>
      <c r="BF981" s="293" t="s">
        <v>84</v>
      </c>
      <c r="BG981" s="293" t="s">
        <v>84</v>
      </c>
      <c r="BH981" s="293"/>
      <c r="BI981" s="293"/>
      <c r="BJ981" s="293"/>
      <c r="BK981" s="293"/>
    </row>
    <row r="982" spans="1:63" ht="13.5" hidden="1" customHeight="1" thickBot="1">
      <c r="A982" s="130"/>
      <c r="B982" s="181"/>
      <c r="C982" s="254"/>
      <c r="D982" s="761"/>
      <c r="E982" s="571"/>
      <c r="F982" s="571"/>
      <c r="G982" s="571"/>
      <c r="H982" s="571"/>
      <c r="I982" s="571"/>
      <c r="J982" s="571"/>
      <c r="K982" s="571"/>
      <c r="L982" s="571"/>
      <c r="M982" s="571"/>
      <c r="N982" s="571"/>
      <c r="O982" s="571"/>
      <c r="P982" s="571"/>
      <c r="Q982" s="571"/>
      <c r="R982" s="571"/>
      <c r="S982" s="571"/>
      <c r="T982" s="571"/>
      <c r="U982" s="571"/>
      <c r="V982" s="571"/>
      <c r="W982" s="571"/>
      <c r="X982" s="571"/>
      <c r="Y982" s="571"/>
      <c r="Z982" s="571"/>
      <c r="AA982" s="571"/>
      <c r="AB982" s="571"/>
      <c r="AC982" s="571"/>
      <c r="AD982" s="572"/>
      <c r="AE982" s="572"/>
      <c r="AF982" s="572"/>
      <c r="AG982" s="572"/>
      <c r="AH982" s="572"/>
      <c r="AI982" s="572"/>
      <c r="AJ982" s="572"/>
      <c r="AK982" s="572"/>
      <c r="AL982" s="572"/>
      <c r="AM982" s="572"/>
      <c r="AN982" s="581"/>
      <c r="AO982" s="181"/>
      <c r="AP982" s="87" t="s">
        <v>859</v>
      </c>
      <c r="AT982" s="559" t="str">
        <f t="shared" ca="1" si="175"/>
        <v>AJ</v>
      </c>
      <c r="AU982" s="559">
        <f t="shared" si="176"/>
        <v>951</v>
      </c>
      <c r="AV982" s="285" t="str">
        <f t="shared" ca="1" si="173"/>
        <v>AJ951</v>
      </c>
      <c r="AW982" s="285">
        <f t="shared" si="171"/>
        <v>8</v>
      </c>
      <c r="AX982" s="285" t="str">
        <f t="shared" ca="1" si="172"/>
        <v>8. Ownership - Operating Costs</v>
      </c>
      <c r="AY982" s="293" t="s">
        <v>1626</v>
      </c>
      <c r="AZ982" s="285" t="s">
        <v>1684</v>
      </c>
      <c r="BA982" s="285">
        <f>$AJ$8</f>
        <v>2055</v>
      </c>
      <c r="BB982" s="285" t="str">
        <f t="shared" ca="1" si="174"/>
        <v>8_AJ951_OM_service_agreement_wind_2055</v>
      </c>
      <c r="BC982" s="285" t="s">
        <v>574</v>
      </c>
      <c r="BD982" s="285"/>
      <c r="BE982" s="293" t="str">
        <f t="shared" si="177"/>
        <v>&gt;=0</v>
      </c>
      <c r="BF982" s="293" t="s">
        <v>84</v>
      </c>
      <c r="BG982" s="293" t="s">
        <v>84</v>
      </c>
      <c r="BH982" s="293"/>
      <c r="BI982" s="293"/>
      <c r="BJ982" s="293"/>
      <c r="BK982" s="293"/>
    </row>
    <row r="983" spans="1:63" ht="13.5" hidden="1" customHeight="1" thickBot="1">
      <c r="A983" s="130"/>
      <c r="B983" s="181"/>
      <c r="C983" s="254"/>
      <c r="D983" s="761"/>
      <c r="E983" s="571"/>
      <c r="F983" s="571"/>
      <c r="G983" s="571"/>
      <c r="H983" s="571"/>
      <c r="I983" s="571"/>
      <c r="J983" s="571"/>
      <c r="K983" s="571"/>
      <c r="L983" s="571"/>
      <c r="M983" s="571"/>
      <c r="N983" s="571"/>
      <c r="O983" s="571"/>
      <c r="P983" s="571"/>
      <c r="Q983" s="571"/>
      <c r="R983" s="571"/>
      <c r="S983" s="571"/>
      <c r="T983" s="571"/>
      <c r="U983" s="571"/>
      <c r="V983" s="571"/>
      <c r="W983" s="571"/>
      <c r="X983" s="571"/>
      <c r="Y983" s="571"/>
      <c r="Z983" s="571"/>
      <c r="AA983" s="571"/>
      <c r="AB983" s="571"/>
      <c r="AC983" s="571"/>
      <c r="AD983" s="572"/>
      <c r="AE983" s="572"/>
      <c r="AF983" s="572"/>
      <c r="AG983" s="572"/>
      <c r="AH983" s="572"/>
      <c r="AI983" s="572"/>
      <c r="AJ983" s="572"/>
      <c r="AK983" s="572"/>
      <c r="AL983" s="572"/>
      <c r="AM983" s="572"/>
      <c r="AN983" s="581"/>
      <c r="AO983" s="181"/>
      <c r="AP983" s="87" t="s">
        <v>859</v>
      </c>
      <c r="AT983" s="559" t="str">
        <f t="shared" ca="1" si="175"/>
        <v>AK</v>
      </c>
      <c r="AU983" s="559">
        <f t="shared" si="176"/>
        <v>951</v>
      </c>
      <c r="AV983" s="285" t="str">
        <f t="shared" ca="1" si="173"/>
        <v>AK951</v>
      </c>
      <c r="AW983" s="285">
        <f t="shared" si="171"/>
        <v>8</v>
      </c>
      <c r="AX983" s="285" t="str">
        <f t="shared" ca="1" si="172"/>
        <v>8. Ownership - Operating Costs</v>
      </c>
      <c r="AY983" s="293" t="s">
        <v>1626</v>
      </c>
      <c r="AZ983" s="285" t="s">
        <v>1684</v>
      </c>
      <c r="BA983" s="285">
        <f>$AK$8</f>
        <v>2056</v>
      </c>
      <c r="BB983" s="285" t="str">
        <f t="shared" ca="1" si="174"/>
        <v>8_AK951_OM_service_agreement_wind_2056</v>
      </c>
      <c r="BC983" s="285" t="s">
        <v>574</v>
      </c>
      <c r="BD983" s="285"/>
      <c r="BE983" s="293" t="str">
        <f t="shared" si="177"/>
        <v>&gt;=0</v>
      </c>
      <c r="BF983" s="293" t="s">
        <v>84</v>
      </c>
      <c r="BG983" s="293" t="s">
        <v>84</v>
      </c>
      <c r="BH983" s="293"/>
      <c r="BI983" s="293"/>
      <c r="BJ983" s="293"/>
      <c r="BK983" s="293"/>
    </row>
    <row r="984" spans="1:63" ht="13.5" hidden="1" customHeight="1" thickBot="1">
      <c r="A984" s="130"/>
      <c r="B984" s="181"/>
      <c r="C984" s="254"/>
      <c r="D984" s="761"/>
      <c r="E984" s="571"/>
      <c r="F984" s="571"/>
      <c r="G984" s="571"/>
      <c r="H984" s="571"/>
      <c r="I984" s="571"/>
      <c r="J984" s="571"/>
      <c r="K984" s="571"/>
      <c r="L984" s="571"/>
      <c r="M984" s="571"/>
      <c r="N984" s="571"/>
      <c r="O984" s="571"/>
      <c r="P984" s="571"/>
      <c r="Q984" s="571"/>
      <c r="R984" s="571"/>
      <c r="S984" s="571"/>
      <c r="T984" s="571"/>
      <c r="U984" s="571"/>
      <c r="V984" s="571"/>
      <c r="W984" s="571"/>
      <c r="X984" s="571"/>
      <c r="Y984" s="571"/>
      <c r="Z984" s="571"/>
      <c r="AA984" s="571"/>
      <c r="AB984" s="571"/>
      <c r="AC984" s="571"/>
      <c r="AD984" s="572"/>
      <c r="AE984" s="572"/>
      <c r="AF984" s="572"/>
      <c r="AG984" s="572"/>
      <c r="AH984" s="572"/>
      <c r="AI984" s="572"/>
      <c r="AJ984" s="572"/>
      <c r="AK984" s="572"/>
      <c r="AL984" s="572"/>
      <c r="AM984" s="572"/>
      <c r="AN984" s="581"/>
      <c r="AO984" s="181"/>
      <c r="AP984" s="87" t="s">
        <v>859</v>
      </c>
      <c r="AT984" s="559" t="str">
        <f t="shared" ca="1" si="175"/>
        <v>AL</v>
      </c>
      <c r="AU984" s="559">
        <f t="shared" si="176"/>
        <v>951</v>
      </c>
      <c r="AV984" s="285" t="str">
        <f t="shared" ca="1" si="173"/>
        <v>AL951</v>
      </c>
      <c r="AW984" s="285">
        <f t="shared" si="171"/>
        <v>8</v>
      </c>
      <c r="AX984" s="285" t="str">
        <f t="shared" ca="1" si="172"/>
        <v>8. Ownership - Operating Costs</v>
      </c>
      <c r="AY984" s="293" t="s">
        <v>1626</v>
      </c>
      <c r="AZ984" s="285" t="s">
        <v>1684</v>
      </c>
      <c r="BA984" s="285">
        <f>$AL$8</f>
        <v>2057</v>
      </c>
      <c r="BB984" s="285" t="str">
        <f t="shared" ca="1" si="174"/>
        <v>8_AL951_OM_service_agreement_wind_2057</v>
      </c>
      <c r="BC984" s="285" t="s">
        <v>574</v>
      </c>
      <c r="BD984" s="285"/>
      <c r="BE984" s="293" t="str">
        <f t="shared" si="177"/>
        <v>&gt;=0</v>
      </c>
      <c r="BF984" s="293" t="s">
        <v>84</v>
      </c>
      <c r="BG984" s="293" t="s">
        <v>84</v>
      </c>
      <c r="BH984" s="293"/>
      <c r="BI984" s="293"/>
      <c r="BJ984" s="293"/>
      <c r="BK984" s="293"/>
    </row>
    <row r="985" spans="1:63" ht="13.5" hidden="1" customHeight="1" thickBot="1">
      <c r="A985" s="130"/>
      <c r="B985" s="181"/>
      <c r="C985" s="254"/>
      <c r="D985" s="761"/>
      <c r="E985" s="571"/>
      <c r="F985" s="571"/>
      <c r="G985" s="571"/>
      <c r="H985" s="571"/>
      <c r="I985" s="571"/>
      <c r="J985" s="571"/>
      <c r="K985" s="571"/>
      <c r="L985" s="571"/>
      <c r="M985" s="571"/>
      <c r="N985" s="571"/>
      <c r="O985" s="571"/>
      <c r="P985" s="571"/>
      <c r="Q985" s="571"/>
      <c r="R985" s="571"/>
      <c r="S985" s="571"/>
      <c r="T985" s="571"/>
      <c r="U985" s="571"/>
      <c r="V985" s="571"/>
      <c r="W985" s="571"/>
      <c r="X985" s="571"/>
      <c r="Y985" s="571"/>
      <c r="Z985" s="571"/>
      <c r="AA985" s="571"/>
      <c r="AB985" s="571"/>
      <c r="AC985" s="571"/>
      <c r="AD985" s="572"/>
      <c r="AE985" s="572"/>
      <c r="AF985" s="572"/>
      <c r="AG985" s="572"/>
      <c r="AH985" s="572"/>
      <c r="AI985" s="572"/>
      <c r="AJ985" s="572"/>
      <c r="AK985" s="572"/>
      <c r="AL985" s="572"/>
      <c r="AM985" s="572"/>
      <c r="AN985" s="581"/>
      <c r="AO985" s="181"/>
      <c r="AP985" s="87" t="s">
        <v>859</v>
      </c>
      <c r="AT985" s="559" t="str">
        <f t="shared" ca="1" si="175"/>
        <v>AM</v>
      </c>
      <c r="AU985" s="559">
        <f t="shared" si="176"/>
        <v>951</v>
      </c>
      <c r="AV985" s="285" t="str">
        <f t="shared" ca="1" si="173"/>
        <v>AM951</v>
      </c>
      <c r="AW985" s="285">
        <f t="shared" si="171"/>
        <v>8</v>
      </c>
      <c r="AX985" s="285" t="str">
        <f t="shared" ca="1" si="172"/>
        <v>8. Ownership - Operating Costs</v>
      </c>
      <c r="AY985" s="293" t="s">
        <v>1626</v>
      </c>
      <c r="AZ985" s="285" t="s">
        <v>1684</v>
      </c>
      <c r="BA985" s="285">
        <f>$AM$8</f>
        <v>2058</v>
      </c>
      <c r="BB985" s="285" t="str">
        <f t="shared" ca="1" si="174"/>
        <v>8_AM951_OM_service_agreement_wind_2058</v>
      </c>
      <c r="BC985" s="285" t="s">
        <v>574</v>
      </c>
      <c r="BD985" s="285"/>
      <c r="BE985" s="293" t="str">
        <f t="shared" si="177"/>
        <v>&gt;=0</v>
      </c>
      <c r="BF985" s="293" t="s">
        <v>84</v>
      </c>
      <c r="BG985" s="293" t="s">
        <v>84</v>
      </c>
      <c r="BH985" s="293"/>
      <c r="BI985" s="293"/>
      <c r="BJ985" s="293"/>
      <c r="BK985" s="293"/>
    </row>
    <row r="986" spans="1:63" ht="13.5" hidden="1" customHeight="1" thickBot="1">
      <c r="A986" s="130"/>
      <c r="B986" s="181"/>
      <c r="C986" s="254"/>
      <c r="D986" s="761"/>
      <c r="E986" s="571"/>
      <c r="F986" s="571"/>
      <c r="G986" s="571"/>
      <c r="H986" s="571"/>
      <c r="I986" s="571"/>
      <c r="J986" s="571"/>
      <c r="K986" s="571"/>
      <c r="L986" s="571"/>
      <c r="M986" s="571"/>
      <c r="N986" s="571"/>
      <c r="O986" s="571"/>
      <c r="P986" s="571"/>
      <c r="Q986" s="571"/>
      <c r="R986" s="571"/>
      <c r="S986" s="571"/>
      <c r="T986" s="571"/>
      <c r="U986" s="571"/>
      <c r="V986" s="571"/>
      <c r="W986" s="571"/>
      <c r="X986" s="571"/>
      <c r="Y986" s="571"/>
      <c r="Z986" s="571"/>
      <c r="AA986" s="571"/>
      <c r="AB986" s="571"/>
      <c r="AC986" s="571"/>
      <c r="AD986" s="572"/>
      <c r="AE986" s="572"/>
      <c r="AF986" s="572"/>
      <c r="AG986" s="572"/>
      <c r="AH986" s="572"/>
      <c r="AI986" s="572"/>
      <c r="AJ986" s="572"/>
      <c r="AK986" s="572"/>
      <c r="AL986" s="572"/>
      <c r="AM986" s="572"/>
      <c r="AN986" s="581"/>
      <c r="AO986" s="181"/>
      <c r="AP986" s="574" t="s">
        <v>859</v>
      </c>
      <c r="AQ986" s="574"/>
      <c r="AR986" s="574"/>
      <c r="AS986" s="574"/>
      <c r="AT986" s="575" t="str">
        <f t="shared" ca="1" si="175"/>
        <v>AN</v>
      </c>
      <c r="AU986" s="575">
        <f t="shared" si="176"/>
        <v>951</v>
      </c>
      <c r="AV986" s="484" t="str">
        <f t="shared" ca="1" si="173"/>
        <v>AN951</v>
      </c>
      <c r="AW986" s="484">
        <f t="shared" si="171"/>
        <v>8</v>
      </c>
      <c r="AX986" s="484" t="str">
        <f t="shared" ca="1" si="172"/>
        <v>8. Ownership - Operating Costs</v>
      </c>
      <c r="AY986" s="492" t="s">
        <v>1626</v>
      </c>
      <c r="AZ986" s="484" t="s">
        <v>1684</v>
      </c>
      <c r="BA986" s="484" t="s">
        <v>1572</v>
      </c>
      <c r="BB986" s="484" t="str">
        <f t="shared" ca="1" si="174"/>
        <v>8_AN951_OM_service_agreement_wind_Additional_Info</v>
      </c>
      <c r="BC986" s="492" t="s">
        <v>255</v>
      </c>
      <c r="BD986" s="492">
        <v>100</v>
      </c>
      <c r="BE986" s="492"/>
      <c r="BF986" s="492" t="s">
        <v>84</v>
      </c>
      <c r="BG986" s="492" t="s">
        <v>84</v>
      </c>
      <c r="BH986" s="293"/>
      <c r="BI986" s="293"/>
      <c r="BJ986" s="293"/>
      <c r="BK986" s="293"/>
    </row>
    <row r="987" spans="1:63" ht="13.5" thickBot="1">
      <c r="A987" s="130">
        <f>+A951+1</f>
        <v>34</v>
      </c>
      <c r="B987" s="181"/>
      <c r="C987" s="254" t="s">
        <v>1685</v>
      </c>
      <c r="D987" s="761" t="s">
        <v>1569</v>
      </c>
      <c r="E987" s="544"/>
      <c r="F987" s="544"/>
      <c r="G987" s="544"/>
      <c r="H987" s="544"/>
      <c r="I987" s="544"/>
      <c r="J987" s="544"/>
      <c r="K987" s="544"/>
      <c r="L987" s="544"/>
      <c r="M987" s="544"/>
      <c r="N987" s="544"/>
      <c r="O987" s="544"/>
      <c r="P987" s="544"/>
      <c r="Q987" s="544"/>
      <c r="R987" s="544"/>
      <c r="S987" s="544"/>
      <c r="T987" s="544"/>
      <c r="U987" s="544"/>
      <c r="V987" s="544"/>
      <c r="W987" s="544"/>
      <c r="X987" s="544"/>
      <c r="Y987" s="544"/>
      <c r="Z987" s="544"/>
      <c r="AA987" s="544"/>
      <c r="AB987" s="544"/>
      <c r="AC987" s="544"/>
      <c r="AD987" s="545"/>
      <c r="AE987" s="545"/>
      <c r="AF987" s="545"/>
      <c r="AG987" s="545"/>
      <c r="AH987" s="545"/>
      <c r="AI987" s="545"/>
      <c r="AJ987" s="545"/>
      <c r="AK987" s="545"/>
      <c r="AL987" s="545"/>
      <c r="AM987" s="545"/>
      <c r="AN987" s="371"/>
      <c r="AO987" s="181"/>
      <c r="AR987" s="87" t="s">
        <v>40</v>
      </c>
      <c r="AS987" s="87" t="str">
        <f ca="1">SUBSTITUTE(CELL("address",E987),"$","")</f>
        <v>E987</v>
      </c>
      <c r="AT987" s="386" t="str">
        <f ca="1">CHAR(CODE(AS987))</f>
        <v>E</v>
      </c>
      <c r="AU987" s="386">
        <f>ROW(AS987)</f>
        <v>987</v>
      </c>
      <c r="AV987" s="285" t="str">
        <f ca="1">CONCATENATE(AT987&amp;AU987)</f>
        <v>E987</v>
      </c>
      <c r="AW987" s="285">
        <f t="shared" ref="AW987:AW1022" si="178">$AW$5</f>
        <v>8</v>
      </c>
      <c r="AX987" s="285" t="str">
        <f t="shared" ref="AX987:AX1022" ca="1" si="179">MID(CELL("filename",AW987),FIND("]",CELL("filename",AW987))+1,256)</f>
        <v>8. Ownership - Operating Costs</v>
      </c>
      <c r="AY987" s="293" t="s">
        <v>1626</v>
      </c>
      <c r="AZ987" s="285" t="s">
        <v>1686</v>
      </c>
      <c r="BA987" s="285">
        <f>$E$8</f>
        <v>2024</v>
      </c>
      <c r="BB987" s="285" t="str">
        <f ca="1">AW987&amp;"_"&amp;AV987&amp;"_"&amp;AZ987&amp;"_"&amp;BA987</f>
        <v>8_E987_Development_fee_2024</v>
      </c>
      <c r="BC987" s="285" t="s">
        <v>574</v>
      </c>
      <c r="BD987" s="285"/>
      <c r="BE987" s="293" t="str">
        <f t="shared" si="177"/>
        <v>&gt;=0</v>
      </c>
      <c r="BF987" s="293" t="s">
        <v>84</v>
      </c>
      <c r="BG987" s="293" t="s">
        <v>84</v>
      </c>
      <c r="BH987" s="293"/>
      <c r="BI987" s="293"/>
      <c r="BJ987" s="293"/>
      <c r="BK987" s="293"/>
    </row>
    <row r="988" spans="1:63" ht="13.5" hidden="1" customHeight="1" thickBot="1">
      <c r="A988" s="130"/>
      <c r="B988" s="181"/>
      <c r="C988" s="254"/>
      <c r="D988" s="761"/>
      <c r="E988" s="571"/>
      <c r="F988" s="571"/>
      <c r="G988" s="571"/>
      <c r="H988" s="571"/>
      <c r="I988" s="571"/>
      <c r="J988" s="571"/>
      <c r="K988" s="571"/>
      <c r="L988" s="571"/>
      <c r="M988" s="571"/>
      <c r="N988" s="571"/>
      <c r="O988" s="571"/>
      <c r="P988" s="571"/>
      <c r="Q988" s="571"/>
      <c r="R988" s="571"/>
      <c r="S988" s="571"/>
      <c r="T988" s="571"/>
      <c r="U988" s="571"/>
      <c r="V988" s="571"/>
      <c r="W988" s="571"/>
      <c r="X988" s="571"/>
      <c r="Y988" s="571"/>
      <c r="Z988" s="571"/>
      <c r="AA988" s="571"/>
      <c r="AB988" s="571"/>
      <c r="AC988" s="571"/>
      <c r="AD988" s="572"/>
      <c r="AE988" s="572"/>
      <c r="AF988" s="572"/>
      <c r="AG988" s="572"/>
      <c r="AH988" s="572"/>
      <c r="AI988" s="572"/>
      <c r="AJ988" s="572"/>
      <c r="AK988" s="572"/>
      <c r="AL988" s="572"/>
      <c r="AM988" s="572"/>
      <c r="AN988" s="581"/>
      <c r="AO988" s="181"/>
      <c r="AP988" s="87" t="s">
        <v>859</v>
      </c>
      <c r="AT988" s="559" t="str">
        <f ca="1">IF(AT987="Z","AA",IF(LEN(AT987)=1,CHAR(CODE(AT987)+1),IF(RIGHT(AT987,1)="Z",CHAR(CODE(LEFT(AT987,1))+1),LEFT(AT987,1))&amp;CHAR(65+MOD(CODE(RIGHT(AT987,1))+1-65,26))))</f>
        <v>F</v>
      </c>
      <c r="AU988" s="559">
        <f>AU987</f>
        <v>987</v>
      </c>
      <c r="AV988" s="285" t="str">
        <f t="shared" ref="AV988:AV1022" ca="1" si="180">CONCATENATE(AT988&amp;AU988)</f>
        <v>F987</v>
      </c>
      <c r="AW988" s="285">
        <f t="shared" si="178"/>
        <v>8</v>
      </c>
      <c r="AX988" s="285" t="str">
        <f t="shared" ca="1" si="179"/>
        <v>8. Ownership - Operating Costs</v>
      </c>
      <c r="AY988" s="293" t="s">
        <v>1626</v>
      </c>
      <c r="AZ988" s="285" t="s">
        <v>1686</v>
      </c>
      <c r="BA988" s="285">
        <f>$F$8</f>
        <v>2025</v>
      </c>
      <c r="BB988" s="285" t="str">
        <f t="shared" ref="BB988:BB1022" ca="1" si="181">AW988&amp;"_"&amp;AV988&amp;"_"&amp;AZ988&amp;"_"&amp;BA988</f>
        <v>8_F987_Development_fee_2025</v>
      </c>
      <c r="BC988" s="285" t="s">
        <v>574</v>
      </c>
      <c r="BD988" s="285"/>
      <c r="BE988" s="293" t="str">
        <f t="shared" si="177"/>
        <v>&gt;=0</v>
      </c>
      <c r="BF988" s="293" t="s">
        <v>84</v>
      </c>
      <c r="BG988" s="293" t="s">
        <v>84</v>
      </c>
      <c r="BH988" s="293"/>
      <c r="BI988" s="293"/>
      <c r="BJ988" s="293"/>
      <c r="BK988" s="293"/>
    </row>
    <row r="989" spans="1:63" ht="13.5" hidden="1" customHeight="1" thickBot="1">
      <c r="A989" s="130"/>
      <c r="B989" s="181"/>
      <c r="C989" s="254"/>
      <c r="D989" s="761"/>
      <c r="E989" s="571"/>
      <c r="F989" s="571"/>
      <c r="G989" s="571"/>
      <c r="H989" s="571"/>
      <c r="I989" s="571"/>
      <c r="J989" s="571"/>
      <c r="K989" s="571"/>
      <c r="L989" s="571"/>
      <c r="M989" s="571"/>
      <c r="N989" s="571"/>
      <c r="O989" s="571"/>
      <c r="P989" s="571"/>
      <c r="Q989" s="571"/>
      <c r="R989" s="571"/>
      <c r="S989" s="571"/>
      <c r="T989" s="571"/>
      <c r="U989" s="571"/>
      <c r="V989" s="571"/>
      <c r="W989" s="571"/>
      <c r="X989" s="571"/>
      <c r="Y989" s="571"/>
      <c r="Z989" s="571"/>
      <c r="AA989" s="571"/>
      <c r="AB989" s="571"/>
      <c r="AC989" s="571"/>
      <c r="AD989" s="572"/>
      <c r="AE989" s="572"/>
      <c r="AF989" s="572"/>
      <c r="AG989" s="572"/>
      <c r="AH989" s="572"/>
      <c r="AI989" s="572"/>
      <c r="AJ989" s="572"/>
      <c r="AK989" s="572"/>
      <c r="AL989" s="572"/>
      <c r="AM989" s="572"/>
      <c r="AN989" s="581"/>
      <c r="AO989" s="181"/>
      <c r="AP989" s="87" t="s">
        <v>859</v>
      </c>
      <c r="AT989" s="559" t="str">
        <f t="shared" ref="AT989:AT1022" ca="1" si="182">IF(AT988="Z","AA",IF(LEN(AT988)=1,CHAR(CODE(AT988)+1),IF(RIGHT(AT988,1)="Z",CHAR(CODE(LEFT(AT988,1))+1),LEFT(AT988,1))&amp;CHAR(65+MOD(CODE(RIGHT(AT988,1))+1-65,26))))</f>
        <v>G</v>
      </c>
      <c r="AU989" s="559">
        <f t="shared" ref="AU989:AU1022" si="183">AU988</f>
        <v>987</v>
      </c>
      <c r="AV989" s="285" t="str">
        <f t="shared" ca="1" si="180"/>
        <v>G987</v>
      </c>
      <c r="AW989" s="285">
        <f t="shared" si="178"/>
        <v>8</v>
      </c>
      <c r="AX989" s="285" t="str">
        <f t="shared" ca="1" si="179"/>
        <v>8. Ownership - Operating Costs</v>
      </c>
      <c r="AY989" s="293" t="s">
        <v>1626</v>
      </c>
      <c r="AZ989" s="285" t="s">
        <v>1686</v>
      </c>
      <c r="BA989" s="285">
        <f>$G$8</f>
        <v>2026</v>
      </c>
      <c r="BB989" s="285" t="str">
        <f t="shared" ca="1" si="181"/>
        <v>8_G987_Development_fee_2026</v>
      </c>
      <c r="BC989" s="285" t="s">
        <v>574</v>
      </c>
      <c r="BD989" s="285"/>
      <c r="BE989" s="293" t="str">
        <f t="shared" si="177"/>
        <v>&gt;=0</v>
      </c>
      <c r="BF989" s="293" t="s">
        <v>84</v>
      </c>
      <c r="BG989" s="293" t="s">
        <v>84</v>
      </c>
      <c r="BH989" s="293"/>
      <c r="BI989" s="293"/>
      <c r="BJ989" s="293"/>
      <c r="BK989" s="293"/>
    </row>
    <row r="990" spans="1:63" ht="13.5" hidden="1" customHeight="1" thickBot="1">
      <c r="A990" s="130"/>
      <c r="B990" s="181"/>
      <c r="C990" s="254"/>
      <c r="D990" s="761"/>
      <c r="E990" s="571"/>
      <c r="F990" s="571"/>
      <c r="G990" s="571"/>
      <c r="H990" s="571"/>
      <c r="I990" s="571"/>
      <c r="J990" s="571"/>
      <c r="K990" s="571"/>
      <c r="L990" s="571"/>
      <c r="M990" s="571"/>
      <c r="N990" s="571"/>
      <c r="O990" s="571"/>
      <c r="P990" s="571"/>
      <c r="Q990" s="571"/>
      <c r="R990" s="571"/>
      <c r="S990" s="571"/>
      <c r="T990" s="571"/>
      <c r="U990" s="571"/>
      <c r="V990" s="571"/>
      <c r="W990" s="571"/>
      <c r="X990" s="571"/>
      <c r="Y990" s="571"/>
      <c r="Z990" s="571"/>
      <c r="AA990" s="571"/>
      <c r="AB990" s="571"/>
      <c r="AC990" s="571"/>
      <c r="AD990" s="572"/>
      <c r="AE990" s="572"/>
      <c r="AF990" s="572"/>
      <c r="AG990" s="572"/>
      <c r="AH990" s="572"/>
      <c r="AI990" s="572"/>
      <c r="AJ990" s="572"/>
      <c r="AK990" s="572"/>
      <c r="AL990" s="572"/>
      <c r="AM990" s="572"/>
      <c r="AN990" s="581"/>
      <c r="AO990" s="181"/>
      <c r="AP990" s="87" t="s">
        <v>859</v>
      </c>
      <c r="AT990" s="559" t="str">
        <f t="shared" ca="1" si="182"/>
        <v>H</v>
      </c>
      <c r="AU990" s="559">
        <f t="shared" si="183"/>
        <v>987</v>
      </c>
      <c r="AV990" s="285" t="str">
        <f t="shared" ca="1" si="180"/>
        <v>H987</v>
      </c>
      <c r="AW990" s="285">
        <f t="shared" si="178"/>
        <v>8</v>
      </c>
      <c r="AX990" s="285" t="str">
        <f t="shared" ca="1" si="179"/>
        <v>8. Ownership - Operating Costs</v>
      </c>
      <c r="AY990" s="293" t="s">
        <v>1626</v>
      </c>
      <c r="AZ990" s="285" t="s">
        <v>1686</v>
      </c>
      <c r="BA990" s="285">
        <f>$H$8</f>
        <v>2027</v>
      </c>
      <c r="BB990" s="285" t="str">
        <f t="shared" ca="1" si="181"/>
        <v>8_H987_Development_fee_2027</v>
      </c>
      <c r="BC990" s="285" t="s">
        <v>574</v>
      </c>
      <c r="BD990" s="285"/>
      <c r="BE990" s="293" t="str">
        <f t="shared" si="177"/>
        <v>&gt;=0</v>
      </c>
      <c r="BF990" s="293" t="s">
        <v>84</v>
      </c>
      <c r="BG990" s="293" t="s">
        <v>84</v>
      </c>
      <c r="BH990" s="293"/>
      <c r="BI990" s="293"/>
      <c r="BJ990" s="293"/>
      <c r="BK990" s="293"/>
    </row>
    <row r="991" spans="1:63" ht="13.5" hidden="1" customHeight="1" thickBot="1">
      <c r="A991" s="130"/>
      <c r="B991" s="181"/>
      <c r="C991" s="254"/>
      <c r="D991" s="761"/>
      <c r="E991" s="571"/>
      <c r="F991" s="571"/>
      <c r="G991" s="571"/>
      <c r="H991" s="571"/>
      <c r="I991" s="571"/>
      <c r="J991" s="571"/>
      <c r="K991" s="571"/>
      <c r="L991" s="571"/>
      <c r="M991" s="571"/>
      <c r="N991" s="571"/>
      <c r="O991" s="571"/>
      <c r="P991" s="571"/>
      <c r="Q991" s="571"/>
      <c r="R991" s="571"/>
      <c r="S991" s="571"/>
      <c r="T991" s="571"/>
      <c r="U991" s="571"/>
      <c r="V991" s="571"/>
      <c r="W991" s="571"/>
      <c r="X991" s="571"/>
      <c r="Y991" s="571"/>
      <c r="Z991" s="571"/>
      <c r="AA991" s="571"/>
      <c r="AB991" s="571"/>
      <c r="AC991" s="571"/>
      <c r="AD991" s="572"/>
      <c r="AE991" s="572"/>
      <c r="AF991" s="572"/>
      <c r="AG991" s="572"/>
      <c r="AH991" s="572"/>
      <c r="AI991" s="572"/>
      <c r="AJ991" s="572"/>
      <c r="AK991" s="572"/>
      <c r="AL991" s="572"/>
      <c r="AM991" s="572"/>
      <c r="AN991" s="581"/>
      <c r="AO991" s="181"/>
      <c r="AP991" s="87" t="s">
        <v>859</v>
      </c>
      <c r="AT991" s="559" t="str">
        <f t="shared" ca="1" si="182"/>
        <v>I</v>
      </c>
      <c r="AU991" s="559">
        <f t="shared" si="183"/>
        <v>987</v>
      </c>
      <c r="AV991" s="285" t="str">
        <f t="shared" ca="1" si="180"/>
        <v>I987</v>
      </c>
      <c r="AW991" s="285">
        <f t="shared" si="178"/>
        <v>8</v>
      </c>
      <c r="AX991" s="285" t="str">
        <f t="shared" ca="1" si="179"/>
        <v>8. Ownership - Operating Costs</v>
      </c>
      <c r="AY991" s="293" t="s">
        <v>1626</v>
      </c>
      <c r="AZ991" s="285" t="s">
        <v>1686</v>
      </c>
      <c r="BA991" s="285">
        <f>$I$8</f>
        <v>2028</v>
      </c>
      <c r="BB991" s="285" t="str">
        <f t="shared" ca="1" si="181"/>
        <v>8_I987_Development_fee_2028</v>
      </c>
      <c r="BC991" s="285" t="s">
        <v>574</v>
      </c>
      <c r="BD991" s="285"/>
      <c r="BE991" s="293" t="str">
        <f t="shared" si="177"/>
        <v>&gt;=0</v>
      </c>
      <c r="BF991" s="293" t="s">
        <v>84</v>
      </c>
      <c r="BG991" s="293" t="s">
        <v>84</v>
      </c>
      <c r="BH991" s="293"/>
      <c r="BI991" s="293"/>
      <c r="BJ991" s="293"/>
      <c r="BK991" s="293"/>
    </row>
    <row r="992" spans="1:63" ht="13.5" hidden="1" customHeight="1" thickBot="1">
      <c r="A992" s="130"/>
      <c r="B992" s="181"/>
      <c r="C992" s="254"/>
      <c r="D992" s="761"/>
      <c r="E992" s="571"/>
      <c r="F992" s="571"/>
      <c r="G992" s="571"/>
      <c r="H992" s="571"/>
      <c r="I992" s="571"/>
      <c r="J992" s="571"/>
      <c r="K992" s="571"/>
      <c r="L992" s="571"/>
      <c r="M992" s="571"/>
      <c r="N992" s="571"/>
      <c r="O992" s="571"/>
      <c r="P992" s="571"/>
      <c r="Q992" s="571"/>
      <c r="R992" s="571"/>
      <c r="S992" s="571"/>
      <c r="T992" s="571"/>
      <c r="U992" s="571"/>
      <c r="V992" s="571"/>
      <c r="W992" s="571"/>
      <c r="X992" s="571"/>
      <c r="Y992" s="571"/>
      <c r="Z992" s="571"/>
      <c r="AA992" s="571"/>
      <c r="AB992" s="571"/>
      <c r="AC992" s="571"/>
      <c r="AD992" s="572"/>
      <c r="AE992" s="572"/>
      <c r="AF992" s="572"/>
      <c r="AG992" s="572"/>
      <c r="AH992" s="572"/>
      <c r="AI992" s="572"/>
      <c r="AJ992" s="572"/>
      <c r="AK992" s="572"/>
      <c r="AL992" s="572"/>
      <c r="AM992" s="572"/>
      <c r="AN992" s="581"/>
      <c r="AO992" s="181"/>
      <c r="AP992" s="87" t="s">
        <v>859</v>
      </c>
      <c r="AT992" s="559" t="str">
        <f t="shared" ca="1" si="182"/>
        <v>J</v>
      </c>
      <c r="AU992" s="559">
        <f t="shared" si="183"/>
        <v>987</v>
      </c>
      <c r="AV992" s="285" t="str">
        <f t="shared" ca="1" si="180"/>
        <v>J987</v>
      </c>
      <c r="AW992" s="285">
        <f t="shared" si="178"/>
        <v>8</v>
      </c>
      <c r="AX992" s="285" t="str">
        <f t="shared" ca="1" si="179"/>
        <v>8. Ownership - Operating Costs</v>
      </c>
      <c r="AY992" s="293" t="s">
        <v>1626</v>
      </c>
      <c r="AZ992" s="285" t="s">
        <v>1686</v>
      </c>
      <c r="BA992" s="285">
        <f>$J$8</f>
        <v>2029</v>
      </c>
      <c r="BB992" s="285" t="str">
        <f t="shared" ca="1" si="181"/>
        <v>8_J987_Development_fee_2029</v>
      </c>
      <c r="BC992" s="285" t="s">
        <v>574</v>
      </c>
      <c r="BD992" s="285"/>
      <c r="BE992" s="293" t="str">
        <f t="shared" si="177"/>
        <v>&gt;=0</v>
      </c>
      <c r="BF992" s="293" t="s">
        <v>84</v>
      </c>
      <c r="BG992" s="293" t="s">
        <v>84</v>
      </c>
      <c r="BH992" s="293"/>
      <c r="BI992" s="293"/>
      <c r="BJ992" s="293"/>
      <c r="BK992" s="293"/>
    </row>
    <row r="993" spans="1:63" ht="13.5" hidden="1" customHeight="1" thickBot="1">
      <c r="A993" s="130"/>
      <c r="B993" s="181"/>
      <c r="C993" s="254"/>
      <c r="D993" s="761"/>
      <c r="E993" s="571"/>
      <c r="F993" s="571"/>
      <c r="G993" s="571"/>
      <c r="H993" s="571"/>
      <c r="I993" s="571"/>
      <c r="J993" s="571"/>
      <c r="K993" s="571"/>
      <c r="L993" s="571"/>
      <c r="M993" s="571"/>
      <c r="N993" s="571"/>
      <c r="O993" s="571"/>
      <c r="P993" s="571"/>
      <c r="Q993" s="571"/>
      <c r="R993" s="571"/>
      <c r="S993" s="571"/>
      <c r="T993" s="571"/>
      <c r="U993" s="571"/>
      <c r="V993" s="571"/>
      <c r="W993" s="571"/>
      <c r="X993" s="571"/>
      <c r="Y993" s="571"/>
      <c r="Z993" s="571"/>
      <c r="AA993" s="571"/>
      <c r="AB993" s="571"/>
      <c r="AC993" s="571"/>
      <c r="AD993" s="572"/>
      <c r="AE993" s="572"/>
      <c r="AF993" s="572"/>
      <c r="AG993" s="572"/>
      <c r="AH993" s="572"/>
      <c r="AI993" s="572"/>
      <c r="AJ993" s="572"/>
      <c r="AK993" s="572"/>
      <c r="AL993" s="572"/>
      <c r="AM993" s="572"/>
      <c r="AN993" s="581"/>
      <c r="AO993" s="181"/>
      <c r="AP993" s="87" t="s">
        <v>859</v>
      </c>
      <c r="AT993" s="559" t="str">
        <f t="shared" ca="1" si="182"/>
        <v>K</v>
      </c>
      <c r="AU993" s="559">
        <f t="shared" si="183"/>
        <v>987</v>
      </c>
      <c r="AV993" s="285" t="str">
        <f t="shared" ca="1" si="180"/>
        <v>K987</v>
      </c>
      <c r="AW993" s="285">
        <f t="shared" si="178"/>
        <v>8</v>
      </c>
      <c r="AX993" s="285" t="str">
        <f t="shared" ca="1" si="179"/>
        <v>8. Ownership - Operating Costs</v>
      </c>
      <c r="AY993" s="293" t="s">
        <v>1626</v>
      </c>
      <c r="AZ993" s="285" t="s">
        <v>1686</v>
      </c>
      <c r="BA993" s="285">
        <f>$K$8</f>
        <v>2030</v>
      </c>
      <c r="BB993" s="285" t="str">
        <f t="shared" ca="1" si="181"/>
        <v>8_K987_Development_fee_2030</v>
      </c>
      <c r="BC993" s="285" t="s">
        <v>574</v>
      </c>
      <c r="BD993" s="285"/>
      <c r="BE993" s="293" t="str">
        <f t="shared" si="177"/>
        <v>&gt;=0</v>
      </c>
      <c r="BF993" s="293" t="s">
        <v>84</v>
      </c>
      <c r="BG993" s="293" t="s">
        <v>84</v>
      </c>
      <c r="BH993" s="293"/>
      <c r="BI993" s="293"/>
      <c r="BJ993" s="293"/>
      <c r="BK993" s="293"/>
    </row>
    <row r="994" spans="1:63" ht="13.5" hidden="1" customHeight="1" thickBot="1">
      <c r="A994" s="130"/>
      <c r="B994" s="181"/>
      <c r="C994" s="254"/>
      <c r="D994" s="761"/>
      <c r="E994" s="571"/>
      <c r="F994" s="571"/>
      <c r="G994" s="571"/>
      <c r="H994" s="571"/>
      <c r="I994" s="571"/>
      <c r="J994" s="571"/>
      <c r="K994" s="571"/>
      <c r="L994" s="571"/>
      <c r="M994" s="571"/>
      <c r="N994" s="571"/>
      <c r="O994" s="571"/>
      <c r="P994" s="571"/>
      <c r="Q994" s="571"/>
      <c r="R994" s="571"/>
      <c r="S994" s="571"/>
      <c r="T994" s="571"/>
      <c r="U994" s="571"/>
      <c r="V994" s="571"/>
      <c r="W994" s="571"/>
      <c r="X994" s="571"/>
      <c r="Y994" s="571"/>
      <c r="Z994" s="571"/>
      <c r="AA994" s="571"/>
      <c r="AB994" s="571"/>
      <c r="AC994" s="571"/>
      <c r="AD994" s="572"/>
      <c r="AE994" s="572"/>
      <c r="AF994" s="572"/>
      <c r="AG994" s="572"/>
      <c r="AH994" s="572"/>
      <c r="AI994" s="572"/>
      <c r="AJ994" s="572"/>
      <c r="AK994" s="572"/>
      <c r="AL994" s="572"/>
      <c r="AM994" s="572"/>
      <c r="AN994" s="581"/>
      <c r="AO994" s="181"/>
      <c r="AP994" s="87" t="s">
        <v>859</v>
      </c>
      <c r="AT994" s="559" t="str">
        <f t="shared" ca="1" si="182"/>
        <v>L</v>
      </c>
      <c r="AU994" s="559">
        <f t="shared" si="183"/>
        <v>987</v>
      </c>
      <c r="AV994" s="285" t="str">
        <f t="shared" ca="1" si="180"/>
        <v>L987</v>
      </c>
      <c r="AW994" s="285">
        <f t="shared" si="178"/>
        <v>8</v>
      </c>
      <c r="AX994" s="285" t="str">
        <f t="shared" ca="1" si="179"/>
        <v>8. Ownership - Operating Costs</v>
      </c>
      <c r="AY994" s="293" t="s">
        <v>1626</v>
      </c>
      <c r="AZ994" s="285" t="s">
        <v>1686</v>
      </c>
      <c r="BA994" s="285">
        <f>$L$8</f>
        <v>2031</v>
      </c>
      <c r="BB994" s="285" t="str">
        <f t="shared" ca="1" si="181"/>
        <v>8_L987_Development_fee_2031</v>
      </c>
      <c r="BC994" s="285" t="s">
        <v>574</v>
      </c>
      <c r="BD994" s="285"/>
      <c r="BE994" s="293" t="str">
        <f t="shared" si="177"/>
        <v>&gt;=0</v>
      </c>
      <c r="BF994" s="293" t="s">
        <v>84</v>
      </c>
      <c r="BG994" s="293" t="s">
        <v>84</v>
      </c>
      <c r="BH994" s="293"/>
      <c r="BI994" s="293"/>
      <c r="BJ994" s="293"/>
      <c r="BK994" s="293"/>
    </row>
    <row r="995" spans="1:63" ht="13.5" hidden="1" customHeight="1" thickBot="1">
      <c r="A995" s="130"/>
      <c r="B995" s="181"/>
      <c r="C995" s="254"/>
      <c r="D995" s="761"/>
      <c r="E995" s="571"/>
      <c r="F995" s="571"/>
      <c r="G995" s="571"/>
      <c r="H995" s="571"/>
      <c r="I995" s="571"/>
      <c r="J995" s="571"/>
      <c r="K995" s="571"/>
      <c r="L995" s="571"/>
      <c r="M995" s="571"/>
      <c r="N995" s="571"/>
      <c r="O995" s="571"/>
      <c r="P995" s="571"/>
      <c r="Q995" s="571"/>
      <c r="R995" s="571"/>
      <c r="S995" s="571"/>
      <c r="T995" s="571"/>
      <c r="U995" s="571"/>
      <c r="V995" s="571"/>
      <c r="W995" s="571"/>
      <c r="X995" s="571"/>
      <c r="Y995" s="571"/>
      <c r="Z995" s="571"/>
      <c r="AA995" s="571"/>
      <c r="AB995" s="571"/>
      <c r="AC995" s="571"/>
      <c r="AD995" s="572"/>
      <c r="AE995" s="572"/>
      <c r="AF995" s="572"/>
      <c r="AG995" s="572"/>
      <c r="AH995" s="572"/>
      <c r="AI995" s="572"/>
      <c r="AJ995" s="572"/>
      <c r="AK995" s="572"/>
      <c r="AL995" s="572"/>
      <c r="AM995" s="572"/>
      <c r="AN995" s="581"/>
      <c r="AO995" s="181"/>
      <c r="AP995" s="87" t="s">
        <v>859</v>
      </c>
      <c r="AT995" s="559" t="str">
        <f t="shared" ca="1" si="182"/>
        <v>M</v>
      </c>
      <c r="AU995" s="559">
        <f t="shared" si="183"/>
        <v>987</v>
      </c>
      <c r="AV995" s="285" t="str">
        <f t="shared" ca="1" si="180"/>
        <v>M987</v>
      </c>
      <c r="AW995" s="285">
        <f t="shared" si="178"/>
        <v>8</v>
      </c>
      <c r="AX995" s="285" t="str">
        <f t="shared" ca="1" si="179"/>
        <v>8. Ownership - Operating Costs</v>
      </c>
      <c r="AY995" s="293" t="s">
        <v>1626</v>
      </c>
      <c r="AZ995" s="285" t="s">
        <v>1686</v>
      </c>
      <c r="BA995" s="285">
        <f>$M$8</f>
        <v>2032</v>
      </c>
      <c r="BB995" s="285" t="str">
        <f t="shared" ca="1" si="181"/>
        <v>8_M987_Development_fee_2032</v>
      </c>
      <c r="BC995" s="285" t="s">
        <v>574</v>
      </c>
      <c r="BD995" s="285"/>
      <c r="BE995" s="293" t="str">
        <f t="shared" si="177"/>
        <v>&gt;=0</v>
      </c>
      <c r="BF995" s="293" t="s">
        <v>84</v>
      </c>
      <c r="BG995" s="293" t="s">
        <v>84</v>
      </c>
      <c r="BH995" s="293"/>
      <c r="BI995" s="293"/>
      <c r="BJ995" s="293"/>
      <c r="BK995" s="293"/>
    </row>
    <row r="996" spans="1:63" ht="13.5" hidden="1" customHeight="1" thickBot="1">
      <c r="A996" s="130"/>
      <c r="B996" s="181"/>
      <c r="C996" s="254"/>
      <c r="D996" s="761"/>
      <c r="E996" s="571"/>
      <c r="F996" s="571"/>
      <c r="G996" s="571"/>
      <c r="H996" s="571"/>
      <c r="I996" s="571"/>
      <c r="J996" s="571"/>
      <c r="K996" s="571"/>
      <c r="L996" s="571"/>
      <c r="M996" s="571"/>
      <c r="N996" s="571"/>
      <c r="O996" s="571"/>
      <c r="P996" s="571"/>
      <c r="Q996" s="571"/>
      <c r="R996" s="571"/>
      <c r="S996" s="571"/>
      <c r="T996" s="571"/>
      <c r="U996" s="571"/>
      <c r="V996" s="571"/>
      <c r="W996" s="571"/>
      <c r="X996" s="571"/>
      <c r="Y996" s="571"/>
      <c r="Z996" s="571"/>
      <c r="AA996" s="571"/>
      <c r="AB996" s="571"/>
      <c r="AC996" s="571"/>
      <c r="AD996" s="572"/>
      <c r="AE996" s="572"/>
      <c r="AF996" s="572"/>
      <c r="AG996" s="572"/>
      <c r="AH996" s="572"/>
      <c r="AI996" s="572"/>
      <c r="AJ996" s="572"/>
      <c r="AK996" s="572"/>
      <c r="AL996" s="572"/>
      <c r="AM996" s="572"/>
      <c r="AN996" s="581"/>
      <c r="AO996" s="181"/>
      <c r="AP996" s="87" t="s">
        <v>859</v>
      </c>
      <c r="AT996" s="559" t="str">
        <f t="shared" ca="1" si="182"/>
        <v>N</v>
      </c>
      <c r="AU996" s="559">
        <f t="shared" si="183"/>
        <v>987</v>
      </c>
      <c r="AV996" s="285" t="str">
        <f t="shared" ca="1" si="180"/>
        <v>N987</v>
      </c>
      <c r="AW996" s="285">
        <f t="shared" si="178"/>
        <v>8</v>
      </c>
      <c r="AX996" s="285" t="str">
        <f t="shared" ca="1" si="179"/>
        <v>8. Ownership - Operating Costs</v>
      </c>
      <c r="AY996" s="293" t="s">
        <v>1626</v>
      </c>
      <c r="AZ996" s="285" t="s">
        <v>1686</v>
      </c>
      <c r="BA996" s="285">
        <f>$N$8</f>
        <v>2033</v>
      </c>
      <c r="BB996" s="285" t="str">
        <f t="shared" ca="1" si="181"/>
        <v>8_N987_Development_fee_2033</v>
      </c>
      <c r="BC996" s="285" t="s">
        <v>574</v>
      </c>
      <c r="BD996" s="285"/>
      <c r="BE996" s="293" t="str">
        <f t="shared" si="177"/>
        <v>&gt;=0</v>
      </c>
      <c r="BF996" s="293" t="s">
        <v>84</v>
      </c>
      <c r="BG996" s="293" t="s">
        <v>84</v>
      </c>
      <c r="BH996" s="293"/>
      <c r="BI996" s="293"/>
      <c r="BJ996" s="293"/>
      <c r="BK996" s="293"/>
    </row>
    <row r="997" spans="1:63" ht="13.5" hidden="1" customHeight="1" thickBot="1">
      <c r="A997" s="130"/>
      <c r="B997" s="181"/>
      <c r="C997" s="254"/>
      <c r="D997" s="761"/>
      <c r="E997" s="571"/>
      <c r="F997" s="571"/>
      <c r="G997" s="571"/>
      <c r="H997" s="571"/>
      <c r="I997" s="571"/>
      <c r="J997" s="571"/>
      <c r="K997" s="571"/>
      <c r="L997" s="571"/>
      <c r="M997" s="571"/>
      <c r="N997" s="571"/>
      <c r="O997" s="571"/>
      <c r="P997" s="571"/>
      <c r="Q997" s="571"/>
      <c r="R997" s="571"/>
      <c r="S997" s="571"/>
      <c r="T997" s="571"/>
      <c r="U997" s="571"/>
      <c r="V997" s="571"/>
      <c r="W997" s="571"/>
      <c r="X997" s="571"/>
      <c r="Y997" s="571"/>
      <c r="Z997" s="571"/>
      <c r="AA997" s="571"/>
      <c r="AB997" s="571"/>
      <c r="AC997" s="571"/>
      <c r="AD997" s="572"/>
      <c r="AE997" s="572"/>
      <c r="AF997" s="572"/>
      <c r="AG997" s="572"/>
      <c r="AH997" s="572"/>
      <c r="AI997" s="572"/>
      <c r="AJ997" s="572"/>
      <c r="AK997" s="572"/>
      <c r="AL997" s="572"/>
      <c r="AM997" s="572"/>
      <c r="AN997" s="581"/>
      <c r="AO997" s="181"/>
      <c r="AP997" s="87" t="s">
        <v>859</v>
      </c>
      <c r="AT997" s="559" t="str">
        <f t="shared" ca="1" si="182"/>
        <v>O</v>
      </c>
      <c r="AU997" s="559">
        <f t="shared" si="183"/>
        <v>987</v>
      </c>
      <c r="AV997" s="285" t="str">
        <f t="shared" ca="1" si="180"/>
        <v>O987</v>
      </c>
      <c r="AW997" s="285">
        <f t="shared" si="178"/>
        <v>8</v>
      </c>
      <c r="AX997" s="285" t="str">
        <f t="shared" ca="1" si="179"/>
        <v>8. Ownership - Operating Costs</v>
      </c>
      <c r="AY997" s="293" t="s">
        <v>1626</v>
      </c>
      <c r="AZ997" s="285" t="s">
        <v>1686</v>
      </c>
      <c r="BA997" s="285">
        <f>$O$8</f>
        <v>2034</v>
      </c>
      <c r="BB997" s="285" t="str">
        <f t="shared" ca="1" si="181"/>
        <v>8_O987_Development_fee_2034</v>
      </c>
      <c r="BC997" s="285" t="s">
        <v>574</v>
      </c>
      <c r="BD997" s="285"/>
      <c r="BE997" s="293" t="str">
        <f t="shared" si="177"/>
        <v>&gt;=0</v>
      </c>
      <c r="BF997" s="293" t="s">
        <v>84</v>
      </c>
      <c r="BG997" s="293" t="s">
        <v>84</v>
      </c>
      <c r="BH997" s="293"/>
      <c r="BI997" s="293"/>
      <c r="BJ997" s="293"/>
      <c r="BK997" s="293"/>
    </row>
    <row r="998" spans="1:63" ht="13.5" hidden="1" customHeight="1" thickBot="1">
      <c r="A998" s="130"/>
      <c r="B998" s="181"/>
      <c r="C998" s="254"/>
      <c r="D998" s="761"/>
      <c r="E998" s="571"/>
      <c r="F998" s="571"/>
      <c r="G998" s="571"/>
      <c r="H998" s="571"/>
      <c r="I998" s="571"/>
      <c r="J998" s="571"/>
      <c r="K998" s="571"/>
      <c r="L998" s="571"/>
      <c r="M998" s="571"/>
      <c r="N998" s="571"/>
      <c r="O998" s="571"/>
      <c r="P998" s="571"/>
      <c r="Q998" s="571"/>
      <c r="R998" s="571"/>
      <c r="S998" s="571"/>
      <c r="T998" s="571"/>
      <c r="U998" s="571"/>
      <c r="V998" s="571"/>
      <c r="W998" s="571"/>
      <c r="X998" s="571"/>
      <c r="Y998" s="571"/>
      <c r="Z998" s="571"/>
      <c r="AA998" s="571"/>
      <c r="AB998" s="571"/>
      <c r="AC998" s="571"/>
      <c r="AD998" s="572"/>
      <c r="AE998" s="572"/>
      <c r="AF998" s="572"/>
      <c r="AG998" s="572"/>
      <c r="AH998" s="572"/>
      <c r="AI998" s="572"/>
      <c r="AJ998" s="572"/>
      <c r="AK998" s="572"/>
      <c r="AL998" s="572"/>
      <c r="AM998" s="572"/>
      <c r="AN998" s="581"/>
      <c r="AO998" s="181"/>
      <c r="AP998" s="87" t="s">
        <v>859</v>
      </c>
      <c r="AT998" s="559" t="str">
        <f t="shared" ca="1" si="182"/>
        <v>P</v>
      </c>
      <c r="AU998" s="559">
        <f t="shared" si="183"/>
        <v>987</v>
      </c>
      <c r="AV998" s="285" t="str">
        <f t="shared" ca="1" si="180"/>
        <v>P987</v>
      </c>
      <c r="AW998" s="285">
        <f t="shared" si="178"/>
        <v>8</v>
      </c>
      <c r="AX998" s="285" t="str">
        <f t="shared" ca="1" si="179"/>
        <v>8. Ownership - Operating Costs</v>
      </c>
      <c r="AY998" s="293" t="s">
        <v>1626</v>
      </c>
      <c r="AZ998" s="285" t="s">
        <v>1686</v>
      </c>
      <c r="BA998" s="285">
        <f>$P$8</f>
        <v>2035</v>
      </c>
      <c r="BB998" s="285" t="str">
        <f t="shared" ca="1" si="181"/>
        <v>8_P987_Development_fee_2035</v>
      </c>
      <c r="BC998" s="285" t="s">
        <v>574</v>
      </c>
      <c r="BD998" s="285"/>
      <c r="BE998" s="293" t="str">
        <f t="shared" si="177"/>
        <v>&gt;=0</v>
      </c>
      <c r="BF998" s="293" t="s">
        <v>84</v>
      </c>
      <c r="BG998" s="293" t="s">
        <v>84</v>
      </c>
      <c r="BH998" s="293"/>
      <c r="BI998" s="293"/>
      <c r="BJ998" s="293"/>
      <c r="BK998" s="293"/>
    </row>
    <row r="999" spans="1:63" ht="13.5" hidden="1" customHeight="1" thickBot="1">
      <c r="A999" s="130"/>
      <c r="B999" s="181"/>
      <c r="C999" s="254"/>
      <c r="D999" s="761"/>
      <c r="E999" s="571"/>
      <c r="F999" s="571"/>
      <c r="G999" s="571"/>
      <c r="H999" s="571"/>
      <c r="I999" s="571"/>
      <c r="J999" s="571"/>
      <c r="K999" s="571"/>
      <c r="L999" s="571"/>
      <c r="M999" s="571"/>
      <c r="N999" s="571"/>
      <c r="O999" s="571"/>
      <c r="P999" s="571"/>
      <c r="Q999" s="571"/>
      <c r="R999" s="571"/>
      <c r="S999" s="571"/>
      <c r="T999" s="571"/>
      <c r="U999" s="571"/>
      <c r="V999" s="571"/>
      <c r="W999" s="571"/>
      <c r="X999" s="571"/>
      <c r="Y999" s="571"/>
      <c r="Z999" s="571"/>
      <c r="AA999" s="571"/>
      <c r="AB999" s="571"/>
      <c r="AC999" s="571"/>
      <c r="AD999" s="572"/>
      <c r="AE999" s="572"/>
      <c r="AF999" s="572"/>
      <c r="AG999" s="572"/>
      <c r="AH999" s="572"/>
      <c r="AI999" s="572"/>
      <c r="AJ999" s="572"/>
      <c r="AK999" s="572"/>
      <c r="AL999" s="572"/>
      <c r="AM999" s="572"/>
      <c r="AN999" s="581"/>
      <c r="AO999" s="181"/>
      <c r="AP999" s="87" t="s">
        <v>859</v>
      </c>
      <c r="AT999" s="559" t="str">
        <f t="shared" ca="1" si="182"/>
        <v>Q</v>
      </c>
      <c r="AU999" s="559">
        <f t="shared" si="183"/>
        <v>987</v>
      </c>
      <c r="AV999" s="285" t="str">
        <f t="shared" ca="1" si="180"/>
        <v>Q987</v>
      </c>
      <c r="AW999" s="285">
        <f t="shared" si="178"/>
        <v>8</v>
      </c>
      <c r="AX999" s="285" t="str">
        <f t="shared" ca="1" si="179"/>
        <v>8. Ownership - Operating Costs</v>
      </c>
      <c r="AY999" s="293" t="s">
        <v>1626</v>
      </c>
      <c r="AZ999" s="285" t="s">
        <v>1686</v>
      </c>
      <c r="BA999" s="285">
        <f>$Q$8</f>
        <v>2036</v>
      </c>
      <c r="BB999" s="285" t="str">
        <f t="shared" ca="1" si="181"/>
        <v>8_Q987_Development_fee_2036</v>
      </c>
      <c r="BC999" s="285" t="s">
        <v>574</v>
      </c>
      <c r="BD999" s="285"/>
      <c r="BE999" s="293" t="str">
        <f t="shared" si="177"/>
        <v>&gt;=0</v>
      </c>
      <c r="BF999" s="293" t="s">
        <v>84</v>
      </c>
      <c r="BG999" s="293" t="s">
        <v>84</v>
      </c>
      <c r="BH999" s="293"/>
      <c r="BI999" s="293"/>
      <c r="BJ999" s="293"/>
      <c r="BK999" s="293"/>
    </row>
    <row r="1000" spans="1:63" ht="13.5" hidden="1" customHeight="1" thickBot="1">
      <c r="A1000" s="130"/>
      <c r="B1000" s="181"/>
      <c r="C1000" s="254"/>
      <c r="D1000" s="761"/>
      <c r="E1000" s="571"/>
      <c r="F1000" s="571"/>
      <c r="G1000" s="571"/>
      <c r="H1000" s="571"/>
      <c r="I1000" s="571"/>
      <c r="J1000" s="571"/>
      <c r="K1000" s="571"/>
      <c r="L1000" s="571"/>
      <c r="M1000" s="571"/>
      <c r="N1000" s="571"/>
      <c r="O1000" s="571"/>
      <c r="P1000" s="571"/>
      <c r="Q1000" s="571"/>
      <c r="R1000" s="571"/>
      <c r="S1000" s="571"/>
      <c r="T1000" s="571"/>
      <c r="U1000" s="571"/>
      <c r="V1000" s="571"/>
      <c r="W1000" s="571"/>
      <c r="X1000" s="571"/>
      <c r="Y1000" s="571"/>
      <c r="Z1000" s="571"/>
      <c r="AA1000" s="571"/>
      <c r="AB1000" s="571"/>
      <c r="AC1000" s="571"/>
      <c r="AD1000" s="572"/>
      <c r="AE1000" s="572"/>
      <c r="AF1000" s="572"/>
      <c r="AG1000" s="572"/>
      <c r="AH1000" s="572"/>
      <c r="AI1000" s="572"/>
      <c r="AJ1000" s="572"/>
      <c r="AK1000" s="572"/>
      <c r="AL1000" s="572"/>
      <c r="AM1000" s="572"/>
      <c r="AN1000" s="581"/>
      <c r="AO1000" s="181"/>
      <c r="AP1000" s="87" t="s">
        <v>859</v>
      </c>
      <c r="AT1000" s="559" t="str">
        <f t="shared" ca="1" si="182"/>
        <v>R</v>
      </c>
      <c r="AU1000" s="559">
        <f t="shared" si="183"/>
        <v>987</v>
      </c>
      <c r="AV1000" s="285" t="str">
        <f t="shared" ca="1" si="180"/>
        <v>R987</v>
      </c>
      <c r="AW1000" s="285">
        <f t="shared" si="178"/>
        <v>8</v>
      </c>
      <c r="AX1000" s="285" t="str">
        <f t="shared" ca="1" si="179"/>
        <v>8. Ownership - Operating Costs</v>
      </c>
      <c r="AY1000" s="293" t="s">
        <v>1626</v>
      </c>
      <c r="AZ1000" s="285" t="s">
        <v>1686</v>
      </c>
      <c r="BA1000" s="285">
        <f>$R$8</f>
        <v>2037</v>
      </c>
      <c r="BB1000" s="285" t="str">
        <f t="shared" ca="1" si="181"/>
        <v>8_R987_Development_fee_2037</v>
      </c>
      <c r="BC1000" s="285" t="s">
        <v>574</v>
      </c>
      <c r="BD1000" s="285"/>
      <c r="BE1000" s="293" t="str">
        <f t="shared" si="177"/>
        <v>&gt;=0</v>
      </c>
      <c r="BF1000" s="293" t="s">
        <v>84</v>
      </c>
      <c r="BG1000" s="293" t="s">
        <v>84</v>
      </c>
      <c r="BH1000" s="293"/>
      <c r="BI1000" s="293"/>
      <c r="BJ1000" s="293"/>
      <c r="BK1000" s="293"/>
    </row>
    <row r="1001" spans="1:63" ht="13.5" hidden="1" customHeight="1" thickBot="1">
      <c r="A1001" s="130"/>
      <c r="B1001" s="181"/>
      <c r="C1001" s="254"/>
      <c r="D1001" s="761"/>
      <c r="E1001" s="571"/>
      <c r="F1001" s="571"/>
      <c r="G1001" s="571"/>
      <c r="H1001" s="571"/>
      <c r="I1001" s="571"/>
      <c r="J1001" s="571"/>
      <c r="K1001" s="571"/>
      <c r="L1001" s="571"/>
      <c r="M1001" s="571"/>
      <c r="N1001" s="571"/>
      <c r="O1001" s="571"/>
      <c r="P1001" s="571"/>
      <c r="Q1001" s="571"/>
      <c r="R1001" s="571"/>
      <c r="S1001" s="571"/>
      <c r="T1001" s="571"/>
      <c r="U1001" s="571"/>
      <c r="V1001" s="571"/>
      <c r="W1001" s="571"/>
      <c r="X1001" s="571"/>
      <c r="Y1001" s="571"/>
      <c r="Z1001" s="571"/>
      <c r="AA1001" s="571"/>
      <c r="AB1001" s="571"/>
      <c r="AC1001" s="571"/>
      <c r="AD1001" s="572"/>
      <c r="AE1001" s="572"/>
      <c r="AF1001" s="572"/>
      <c r="AG1001" s="572"/>
      <c r="AH1001" s="572"/>
      <c r="AI1001" s="572"/>
      <c r="AJ1001" s="572"/>
      <c r="AK1001" s="572"/>
      <c r="AL1001" s="572"/>
      <c r="AM1001" s="572"/>
      <c r="AN1001" s="581"/>
      <c r="AO1001" s="181"/>
      <c r="AP1001" s="87" t="s">
        <v>859</v>
      </c>
      <c r="AT1001" s="559" t="str">
        <f t="shared" ca="1" si="182"/>
        <v>S</v>
      </c>
      <c r="AU1001" s="559">
        <f t="shared" si="183"/>
        <v>987</v>
      </c>
      <c r="AV1001" s="285" t="str">
        <f t="shared" ca="1" si="180"/>
        <v>S987</v>
      </c>
      <c r="AW1001" s="285">
        <f t="shared" si="178"/>
        <v>8</v>
      </c>
      <c r="AX1001" s="285" t="str">
        <f t="shared" ca="1" si="179"/>
        <v>8. Ownership - Operating Costs</v>
      </c>
      <c r="AY1001" s="293" t="s">
        <v>1626</v>
      </c>
      <c r="AZ1001" s="285" t="s">
        <v>1686</v>
      </c>
      <c r="BA1001" s="285">
        <f>$S$8</f>
        <v>2038</v>
      </c>
      <c r="BB1001" s="285" t="str">
        <f t="shared" ca="1" si="181"/>
        <v>8_S987_Development_fee_2038</v>
      </c>
      <c r="BC1001" s="285" t="s">
        <v>574</v>
      </c>
      <c r="BD1001" s="285"/>
      <c r="BE1001" s="293" t="str">
        <f t="shared" si="177"/>
        <v>&gt;=0</v>
      </c>
      <c r="BF1001" s="293" t="s">
        <v>84</v>
      </c>
      <c r="BG1001" s="293" t="s">
        <v>84</v>
      </c>
      <c r="BH1001" s="293"/>
      <c r="BI1001" s="293"/>
      <c r="BJ1001" s="293"/>
      <c r="BK1001" s="293"/>
    </row>
    <row r="1002" spans="1:63" ht="13.5" hidden="1" customHeight="1" thickBot="1">
      <c r="A1002" s="130"/>
      <c r="B1002" s="181"/>
      <c r="C1002" s="254"/>
      <c r="D1002" s="761"/>
      <c r="E1002" s="571"/>
      <c r="F1002" s="571"/>
      <c r="G1002" s="571"/>
      <c r="H1002" s="571"/>
      <c r="I1002" s="571"/>
      <c r="J1002" s="571"/>
      <c r="K1002" s="571"/>
      <c r="L1002" s="571"/>
      <c r="M1002" s="571"/>
      <c r="N1002" s="571"/>
      <c r="O1002" s="571"/>
      <c r="P1002" s="571"/>
      <c r="Q1002" s="571"/>
      <c r="R1002" s="571"/>
      <c r="S1002" s="571"/>
      <c r="T1002" s="571"/>
      <c r="U1002" s="571"/>
      <c r="V1002" s="571"/>
      <c r="W1002" s="571"/>
      <c r="X1002" s="571"/>
      <c r="Y1002" s="571"/>
      <c r="Z1002" s="571"/>
      <c r="AA1002" s="571"/>
      <c r="AB1002" s="571"/>
      <c r="AC1002" s="571"/>
      <c r="AD1002" s="572"/>
      <c r="AE1002" s="572"/>
      <c r="AF1002" s="572"/>
      <c r="AG1002" s="572"/>
      <c r="AH1002" s="572"/>
      <c r="AI1002" s="572"/>
      <c r="AJ1002" s="572"/>
      <c r="AK1002" s="572"/>
      <c r="AL1002" s="572"/>
      <c r="AM1002" s="572"/>
      <c r="AN1002" s="581"/>
      <c r="AO1002" s="181"/>
      <c r="AP1002" s="87" t="s">
        <v>859</v>
      </c>
      <c r="AT1002" s="559" t="str">
        <f t="shared" ca="1" si="182"/>
        <v>T</v>
      </c>
      <c r="AU1002" s="559">
        <f t="shared" si="183"/>
        <v>987</v>
      </c>
      <c r="AV1002" s="285" t="str">
        <f t="shared" ca="1" si="180"/>
        <v>T987</v>
      </c>
      <c r="AW1002" s="285">
        <f t="shared" si="178"/>
        <v>8</v>
      </c>
      <c r="AX1002" s="285" t="str">
        <f t="shared" ca="1" si="179"/>
        <v>8. Ownership - Operating Costs</v>
      </c>
      <c r="AY1002" s="293" t="s">
        <v>1626</v>
      </c>
      <c r="AZ1002" s="285" t="s">
        <v>1686</v>
      </c>
      <c r="BA1002" s="285">
        <f>$T$8</f>
        <v>2039</v>
      </c>
      <c r="BB1002" s="285" t="str">
        <f t="shared" ca="1" si="181"/>
        <v>8_T987_Development_fee_2039</v>
      </c>
      <c r="BC1002" s="285" t="s">
        <v>574</v>
      </c>
      <c r="BD1002" s="285"/>
      <c r="BE1002" s="293" t="str">
        <f t="shared" si="177"/>
        <v>&gt;=0</v>
      </c>
      <c r="BF1002" s="293" t="s">
        <v>84</v>
      </c>
      <c r="BG1002" s="293" t="s">
        <v>84</v>
      </c>
      <c r="BH1002" s="293"/>
      <c r="BI1002" s="293"/>
      <c r="BJ1002" s="293"/>
      <c r="BK1002" s="293"/>
    </row>
    <row r="1003" spans="1:63" ht="13.5" hidden="1" customHeight="1" thickBot="1">
      <c r="A1003" s="130"/>
      <c r="B1003" s="181"/>
      <c r="C1003" s="254"/>
      <c r="D1003" s="761"/>
      <c r="E1003" s="571"/>
      <c r="F1003" s="571"/>
      <c r="G1003" s="571"/>
      <c r="H1003" s="571"/>
      <c r="I1003" s="571"/>
      <c r="J1003" s="571"/>
      <c r="K1003" s="571"/>
      <c r="L1003" s="571"/>
      <c r="M1003" s="571"/>
      <c r="N1003" s="571"/>
      <c r="O1003" s="571"/>
      <c r="P1003" s="571"/>
      <c r="Q1003" s="571"/>
      <c r="R1003" s="571"/>
      <c r="S1003" s="571"/>
      <c r="T1003" s="571"/>
      <c r="U1003" s="571"/>
      <c r="V1003" s="571"/>
      <c r="W1003" s="571"/>
      <c r="X1003" s="571"/>
      <c r="Y1003" s="571"/>
      <c r="Z1003" s="571"/>
      <c r="AA1003" s="571"/>
      <c r="AB1003" s="571"/>
      <c r="AC1003" s="571"/>
      <c r="AD1003" s="572"/>
      <c r="AE1003" s="572"/>
      <c r="AF1003" s="572"/>
      <c r="AG1003" s="572"/>
      <c r="AH1003" s="572"/>
      <c r="AI1003" s="572"/>
      <c r="AJ1003" s="572"/>
      <c r="AK1003" s="572"/>
      <c r="AL1003" s="572"/>
      <c r="AM1003" s="572"/>
      <c r="AN1003" s="581"/>
      <c r="AO1003" s="181"/>
      <c r="AP1003" s="87" t="s">
        <v>859</v>
      </c>
      <c r="AT1003" s="559" t="str">
        <f t="shared" ca="1" si="182"/>
        <v>U</v>
      </c>
      <c r="AU1003" s="559">
        <f t="shared" si="183"/>
        <v>987</v>
      </c>
      <c r="AV1003" s="285" t="str">
        <f t="shared" ca="1" si="180"/>
        <v>U987</v>
      </c>
      <c r="AW1003" s="285">
        <f t="shared" si="178"/>
        <v>8</v>
      </c>
      <c r="AX1003" s="285" t="str">
        <f t="shared" ca="1" si="179"/>
        <v>8. Ownership - Operating Costs</v>
      </c>
      <c r="AY1003" s="293" t="s">
        <v>1626</v>
      </c>
      <c r="AZ1003" s="285" t="s">
        <v>1686</v>
      </c>
      <c r="BA1003" s="285">
        <f>$U$8</f>
        <v>2040</v>
      </c>
      <c r="BB1003" s="285" t="str">
        <f t="shared" ca="1" si="181"/>
        <v>8_U987_Development_fee_2040</v>
      </c>
      <c r="BC1003" s="285" t="s">
        <v>574</v>
      </c>
      <c r="BD1003" s="285"/>
      <c r="BE1003" s="293" t="str">
        <f t="shared" si="177"/>
        <v>&gt;=0</v>
      </c>
      <c r="BF1003" s="293" t="s">
        <v>84</v>
      </c>
      <c r="BG1003" s="293" t="s">
        <v>84</v>
      </c>
      <c r="BH1003" s="293"/>
      <c r="BI1003" s="293"/>
      <c r="BJ1003" s="293"/>
      <c r="BK1003" s="293"/>
    </row>
    <row r="1004" spans="1:63" ht="13.5" hidden="1" customHeight="1" thickBot="1">
      <c r="A1004" s="130"/>
      <c r="B1004" s="181"/>
      <c r="C1004" s="254"/>
      <c r="D1004" s="761"/>
      <c r="E1004" s="571"/>
      <c r="F1004" s="571"/>
      <c r="G1004" s="571"/>
      <c r="H1004" s="571"/>
      <c r="I1004" s="571"/>
      <c r="J1004" s="571"/>
      <c r="K1004" s="571"/>
      <c r="L1004" s="571"/>
      <c r="M1004" s="571"/>
      <c r="N1004" s="571"/>
      <c r="O1004" s="571"/>
      <c r="P1004" s="571"/>
      <c r="Q1004" s="571"/>
      <c r="R1004" s="571"/>
      <c r="S1004" s="571"/>
      <c r="T1004" s="571"/>
      <c r="U1004" s="571"/>
      <c r="V1004" s="571"/>
      <c r="W1004" s="571"/>
      <c r="X1004" s="571"/>
      <c r="Y1004" s="571"/>
      <c r="Z1004" s="571"/>
      <c r="AA1004" s="571"/>
      <c r="AB1004" s="571"/>
      <c r="AC1004" s="571"/>
      <c r="AD1004" s="572"/>
      <c r="AE1004" s="572"/>
      <c r="AF1004" s="572"/>
      <c r="AG1004" s="572"/>
      <c r="AH1004" s="572"/>
      <c r="AI1004" s="572"/>
      <c r="AJ1004" s="572"/>
      <c r="AK1004" s="572"/>
      <c r="AL1004" s="572"/>
      <c r="AM1004" s="572"/>
      <c r="AN1004" s="581"/>
      <c r="AO1004" s="181"/>
      <c r="AP1004" s="87" t="s">
        <v>859</v>
      </c>
      <c r="AT1004" s="559" t="str">
        <f t="shared" ca="1" si="182"/>
        <v>V</v>
      </c>
      <c r="AU1004" s="559">
        <f t="shared" si="183"/>
        <v>987</v>
      </c>
      <c r="AV1004" s="285" t="str">
        <f t="shared" ca="1" si="180"/>
        <v>V987</v>
      </c>
      <c r="AW1004" s="285">
        <f t="shared" si="178"/>
        <v>8</v>
      </c>
      <c r="AX1004" s="285" t="str">
        <f t="shared" ca="1" si="179"/>
        <v>8. Ownership - Operating Costs</v>
      </c>
      <c r="AY1004" s="293" t="s">
        <v>1626</v>
      </c>
      <c r="AZ1004" s="285" t="s">
        <v>1686</v>
      </c>
      <c r="BA1004" s="285">
        <f>$V$8</f>
        <v>2041</v>
      </c>
      <c r="BB1004" s="285" t="str">
        <f t="shared" ca="1" si="181"/>
        <v>8_V987_Development_fee_2041</v>
      </c>
      <c r="BC1004" s="285" t="s">
        <v>574</v>
      </c>
      <c r="BD1004" s="285"/>
      <c r="BE1004" s="293" t="str">
        <f t="shared" si="177"/>
        <v>&gt;=0</v>
      </c>
      <c r="BF1004" s="293" t="s">
        <v>84</v>
      </c>
      <c r="BG1004" s="293" t="s">
        <v>84</v>
      </c>
      <c r="BH1004" s="293"/>
      <c r="BI1004" s="293"/>
      <c r="BJ1004" s="293"/>
      <c r="BK1004" s="293"/>
    </row>
    <row r="1005" spans="1:63" ht="13.5" hidden="1" customHeight="1" thickBot="1">
      <c r="A1005" s="130"/>
      <c r="B1005" s="181"/>
      <c r="C1005" s="254"/>
      <c r="D1005" s="761"/>
      <c r="E1005" s="571"/>
      <c r="F1005" s="571"/>
      <c r="G1005" s="571"/>
      <c r="H1005" s="571"/>
      <c r="I1005" s="571"/>
      <c r="J1005" s="571"/>
      <c r="K1005" s="571"/>
      <c r="L1005" s="571"/>
      <c r="M1005" s="571"/>
      <c r="N1005" s="571"/>
      <c r="O1005" s="571"/>
      <c r="P1005" s="571"/>
      <c r="Q1005" s="571"/>
      <c r="R1005" s="571"/>
      <c r="S1005" s="571"/>
      <c r="T1005" s="571"/>
      <c r="U1005" s="571"/>
      <c r="V1005" s="571"/>
      <c r="W1005" s="571"/>
      <c r="X1005" s="571"/>
      <c r="Y1005" s="571"/>
      <c r="Z1005" s="571"/>
      <c r="AA1005" s="571"/>
      <c r="AB1005" s="571"/>
      <c r="AC1005" s="571"/>
      <c r="AD1005" s="572"/>
      <c r="AE1005" s="572"/>
      <c r="AF1005" s="572"/>
      <c r="AG1005" s="572"/>
      <c r="AH1005" s="572"/>
      <c r="AI1005" s="572"/>
      <c r="AJ1005" s="572"/>
      <c r="AK1005" s="572"/>
      <c r="AL1005" s="572"/>
      <c r="AM1005" s="572"/>
      <c r="AN1005" s="581"/>
      <c r="AO1005" s="181"/>
      <c r="AP1005" s="87" t="s">
        <v>859</v>
      </c>
      <c r="AT1005" s="559" t="str">
        <f t="shared" ca="1" si="182"/>
        <v>W</v>
      </c>
      <c r="AU1005" s="559">
        <f t="shared" si="183"/>
        <v>987</v>
      </c>
      <c r="AV1005" s="285" t="str">
        <f t="shared" ca="1" si="180"/>
        <v>W987</v>
      </c>
      <c r="AW1005" s="285">
        <f t="shared" si="178"/>
        <v>8</v>
      </c>
      <c r="AX1005" s="285" t="str">
        <f t="shared" ca="1" si="179"/>
        <v>8. Ownership - Operating Costs</v>
      </c>
      <c r="AY1005" s="293" t="s">
        <v>1626</v>
      </c>
      <c r="AZ1005" s="285" t="s">
        <v>1686</v>
      </c>
      <c r="BA1005" s="285">
        <f>$W$8</f>
        <v>2042</v>
      </c>
      <c r="BB1005" s="285" t="str">
        <f t="shared" ca="1" si="181"/>
        <v>8_W987_Development_fee_2042</v>
      </c>
      <c r="BC1005" s="285" t="s">
        <v>574</v>
      </c>
      <c r="BD1005" s="285"/>
      <c r="BE1005" s="293" t="str">
        <f t="shared" si="177"/>
        <v>&gt;=0</v>
      </c>
      <c r="BF1005" s="293" t="s">
        <v>84</v>
      </c>
      <c r="BG1005" s="293" t="s">
        <v>84</v>
      </c>
      <c r="BH1005" s="293"/>
      <c r="BI1005" s="293"/>
      <c r="BJ1005" s="293"/>
      <c r="BK1005" s="293"/>
    </row>
    <row r="1006" spans="1:63" ht="13.5" hidden="1" customHeight="1" thickBot="1">
      <c r="A1006" s="130"/>
      <c r="B1006" s="181"/>
      <c r="C1006" s="254"/>
      <c r="D1006" s="761"/>
      <c r="E1006" s="571"/>
      <c r="F1006" s="571"/>
      <c r="G1006" s="571"/>
      <c r="H1006" s="571"/>
      <c r="I1006" s="571"/>
      <c r="J1006" s="571"/>
      <c r="K1006" s="571"/>
      <c r="L1006" s="571"/>
      <c r="M1006" s="571"/>
      <c r="N1006" s="571"/>
      <c r="O1006" s="571"/>
      <c r="P1006" s="571"/>
      <c r="Q1006" s="571"/>
      <c r="R1006" s="571"/>
      <c r="S1006" s="571"/>
      <c r="T1006" s="571"/>
      <c r="U1006" s="571"/>
      <c r="V1006" s="571"/>
      <c r="W1006" s="571"/>
      <c r="X1006" s="571"/>
      <c r="Y1006" s="571"/>
      <c r="Z1006" s="571"/>
      <c r="AA1006" s="571"/>
      <c r="AB1006" s="571"/>
      <c r="AC1006" s="571"/>
      <c r="AD1006" s="572"/>
      <c r="AE1006" s="572"/>
      <c r="AF1006" s="572"/>
      <c r="AG1006" s="572"/>
      <c r="AH1006" s="572"/>
      <c r="AI1006" s="572"/>
      <c r="AJ1006" s="572"/>
      <c r="AK1006" s="572"/>
      <c r="AL1006" s="572"/>
      <c r="AM1006" s="572"/>
      <c r="AN1006" s="581"/>
      <c r="AO1006" s="181"/>
      <c r="AP1006" s="87" t="s">
        <v>859</v>
      </c>
      <c r="AT1006" s="559" t="str">
        <f t="shared" ca="1" si="182"/>
        <v>X</v>
      </c>
      <c r="AU1006" s="559">
        <f t="shared" si="183"/>
        <v>987</v>
      </c>
      <c r="AV1006" s="285" t="str">
        <f t="shared" ca="1" si="180"/>
        <v>X987</v>
      </c>
      <c r="AW1006" s="285">
        <f t="shared" si="178"/>
        <v>8</v>
      </c>
      <c r="AX1006" s="285" t="str">
        <f t="shared" ca="1" si="179"/>
        <v>8. Ownership - Operating Costs</v>
      </c>
      <c r="AY1006" s="293" t="s">
        <v>1626</v>
      </c>
      <c r="AZ1006" s="285" t="s">
        <v>1686</v>
      </c>
      <c r="BA1006" s="285">
        <f>$X$8</f>
        <v>2043</v>
      </c>
      <c r="BB1006" s="285" t="str">
        <f t="shared" ca="1" si="181"/>
        <v>8_X987_Development_fee_2043</v>
      </c>
      <c r="BC1006" s="285" t="s">
        <v>574</v>
      </c>
      <c r="BD1006" s="285"/>
      <c r="BE1006" s="293" t="str">
        <f t="shared" si="177"/>
        <v>&gt;=0</v>
      </c>
      <c r="BF1006" s="293" t="s">
        <v>84</v>
      </c>
      <c r="BG1006" s="293" t="s">
        <v>84</v>
      </c>
      <c r="BH1006" s="293"/>
      <c r="BI1006" s="293"/>
      <c r="BJ1006" s="293"/>
      <c r="BK1006" s="293"/>
    </row>
    <row r="1007" spans="1:63" ht="13.5" hidden="1" customHeight="1" thickBot="1">
      <c r="A1007" s="130"/>
      <c r="B1007" s="181"/>
      <c r="C1007" s="254"/>
      <c r="D1007" s="761"/>
      <c r="E1007" s="571"/>
      <c r="F1007" s="571"/>
      <c r="G1007" s="571"/>
      <c r="H1007" s="571"/>
      <c r="I1007" s="571"/>
      <c r="J1007" s="571"/>
      <c r="K1007" s="571"/>
      <c r="L1007" s="571"/>
      <c r="M1007" s="571"/>
      <c r="N1007" s="571"/>
      <c r="O1007" s="571"/>
      <c r="P1007" s="571"/>
      <c r="Q1007" s="571"/>
      <c r="R1007" s="571"/>
      <c r="S1007" s="571"/>
      <c r="T1007" s="571"/>
      <c r="U1007" s="571"/>
      <c r="V1007" s="571"/>
      <c r="W1007" s="571"/>
      <c r="X1007" s="571"/>
      <c r="Y1007" s="571"/>
      <c r="Z1007" s="571"/>
      <c r="AA1007" s="571"/>
      <c r="AB1007" s="571"/>
      <c r="AC1007" s="571"/>
      <c r="AD1007" s="572"/>
      <c r="AE1007" s="572"/>
      <c r="AF1007" s="572"/>
      <c r="AG1007" s="572"/>
      <c r="AH1007" s="572"/>
      <c r="AI1007" s="572"/>
      <c r="AJ1007" s="572"/>
      <c r="AK1007" s="572"/>
      <c r="AL1007" s="572"/>
      <c r="AM1007" s="572"/>
      <c r="AN1007" s="581"/>
      <c r="AO1007" s="181"/>
      <c r="AP1007" s="87" t="s">
        <v>859</v>
      </c>
      <c r="AT1007" s="559" t="str">
        <f t="shared" ca="1" si="182"/>
        <v>Y</v>
      </c>
      <c r="AU1007" s="559">
        <f t="shared" si="183"/>
        <v>987</v>
      </c>
      <c r="AV1007" s="285" t="str">
        <f t="shared" ca="1" si="180"/>
        <v>Y987</v>
      </c>
      <c r="AW1007" s="285">
        <f t="shared" si="178"/>
        <v>8</v>
      </c>
      <c r="AX1007" s="285" t="str">
        <f t="shared" ca="1" si="179"/>
        <v>8. Ownership - Operating Costs</v>
      </c>
      <c r="AY1007" s="293" t="s">
        <v>1626</v>
      </c>
      <c r="AZ1007" s="285" t="s">
        <v>1686</v>
      </c>
      <c r="BA1007" s="285">
        <f>$Y$8</f>
        <v>2044</v>
      </c>
      <c r="BB1007" s="285" t="str">
        <f t="shared" ca="1" si="181"/>
        <v>8_Y987_Development_fee_2044</v>
      </c>
      <c r="BC1007" s="285" t="s">
        <v>574</v>
      </c>
      <c r="BD1007" s="285"/>
      <c r="BE1007" s="293" t="str">
        <f t="shared" si="177"/>
        <v>&gt;=0</v>
      </c>
      <c r="BF1007" s="293" t="s">
        <v>84</v>
      </c>
      <c r="BG1007" s="293" t="s">
        <v>84</v>
      </c>
      <c r="BH1007" s="293"/>
      <c r="BI1007" s="293"/>
      <c r="BJ1007" s="293"/>
      <c r="BK1007" s="293"/>
    </row>
    <row r="1008" spans="1:63" ht="13.5" hidden="1" customHeight="1" thickBot="1">
      <c r="A1008" s="130"/>
      <c r="B1008" s="181"/>
      <c r="C1008" s="254"/>
      <c r="D1008" s="761"/>
      <c r="E1008" s="571"/>
      <c r="F1008" s="571"/>
      <c r="G1008" s="571"/>
      <c r="H1008" s="571"/>
      <c r="I1008" s="571"/>
      <c r="J1008" s="571"/>
      <c r="K1008" s="571"/>
      <c r="L1008" s="571"/>
      <c r="M1008" s="571"/>
      <c r="N1008" s="571"/>
      <c r="O1008" s="571"/>
      <c r="P1008" s="571"/>
      <c r="Q1008" s="571"/>
      <c r="R1008" s="571"/>
      <c r="S1008" s="571"/>
      <c r="T1008" s="571"/>
      <c r="U1008" s="571"/>
      <c r="V1008" s="571"/>
      <c r="W1008" s="571"/>
      <c r="X1008" s="571"/>
      <c r="Y1008" s="571"/>
      <c r="Z1008" s="571"/>
      <c r="AA1008" s="571"/>
      <c r="AB1008" s="571"/>
      <c r="AC1008" s="571"/>
      <c r="AD1008" s="572"/>
      <c r="AE1008" s="572"/>
      <c r="AF1008" s="572"/>
      <c r="AG1008" s="572"/>
      <c r="AH1008" s="572"/>
      <c r="AI1008" s="572"/>
      <c r="AJ1008" s="572"/>
      <c r="AK1008" s="572"/>
      <c r="AL1008" s="572"/>
      <c r="AM1008" s="572"/>
      <c r="AN1008" s="581"/>
      <c r="AO1008" s="181"/>
      <c r="AP1008" s="87" t="s">
        <v>859</v>
      </c>
      <c r="AT1008" s="559" t="str">
        <f t="shared" ca="1" si="182"/>
        <v>Z</v>
      </c>
      <c r="AU1008" s="559">
        <f t="shared" si="183"/>
        <v>987</v>
      </c>
      <c r="AV1008" s="285" t="str">
        <f t="shared" ca="1" si="180"/>
        <v>Z987</v>
      </c>
      <c r="AW1008" s="285">
        <f t="shared" si="178"/>
        <v>8</v>
      </c>
      <c r="AX1008" s="285" t="str">
        <f t="shared" ca="1" si="179"/>
        <v>8. Ownership - Operating Costs</v>
      </c>
      <c r="AY1008" s="293" t="s">
        <v>1626</v>
      </c>
      <c r="AZ1008" s="285" t="s">
        <v>1686</v>
      </c>
      <c r="BA1008" s="285">
        <f>$Z$8</f>
        <v>2045</v>
      </c>
      <c r="BB1008" s="285" t="str">
        <f t="shared" ca="1" si="181"/>
        <v>8_Z987_Development_fee_2045</v>
      </c>
      <c r="BC1008" s="285" t="s">
        <v>574</v>
      </c>
      <c r="BD1008" s="285"/>
      <c r="BE1008" s="293" t="str">
        <f t="shared" si="177"/>
        <v>&gt;=0</v>
      </c>
      <c r="BF1008" s="293" t="s">
        <v>84</v>
      </c>
      <c r="BG1008" s="293" t="s">
        <v>84</v>
      </c>
      <c r="BH1008" s="293"/>
      <c r="BI1008" s="293"/>
      <c r="BJ1008" s="293"/>
      <c r="BK1008" s="293"/>
    </row>
    <row r="1009" spans="1:63" ht="13.5" hidden="1" customHeight="1" thickBot="1">
      <c r="A1009" s="130"/>
      <c r="B1009" s="181"/>
      <c r="C1009" s="254"/>
      <c r="D1009" s="761"/>
      <c r="E1009" s="571"/>
      <c r="F1009" s="571"/>
      <c r="G1009" s="571"/>
      <c r="H1009" s="571"/>
      <c r="I1009" s="571"/>
      <c r="J1009" s="571"/>
      <c r="K1009" s="571"/>
      <c r="L1009" s="571"/>
      <c r="M1009" s="571"/>
      <c r="N1009" s="571"/>
      <c r="O1009" s="571"/>
      <c r="P1009" s="571"/>
      <c r="Q1009" s="571"/>
      <c r="R1009" s="571"/>
      <c r="S1009" s="571"/>
      <c r="T1009" s="571"/>
      <c r="U1009" s="571"/>
      <c r="V1009" s="571"/>
      <c r="W1009" s="571"/>
      <c r="X1009" s="571"/>
      <c r="Y1009" s="571"/>
      <c r="Z1009" s="571"/>
      <c r="AA1009" s="571"/>
      <c r="AB1009" s="571"/>
      <c r="AC1009" s="571"/>
      <c r="AD1009" s="572"/>
      <c r="AE1009" s="572"/>
      <c r="AF1009" s="572"/>
      <c r="AG1009" s="572"/>
      <c r="AH1009" s="572"/>
      <c r="AI1009" s="572"/>
      <c r="AJ1009" s="572"/>
      <c r="AK1009" s="572"/>
      <c r="AL1009" s="572"/>
      <c r="AM1009" s="572"/>
      <c r="AN1009" s="581"/>
      <c r="AO1009" s="181"/>
      <c r="AP1009" s="87" t="s">
        <v>859</v>
      </c>
      <c r="AT1009" s="559" t="str">
        <f t="shared" ca="1" si="182"/>
        <v>AA</v>
      </c>
      <c r="AU1009" s="559">
        <f t="shared" si="183"/>
        <v>987</v>
      </c>
      <c r="AV1009" s="285" t="str">
        <f t="shared" ca="1" si="180"/>
        <v>AA987</v>
      </c>
      <c r="AW1009" s="285">
        <f t="shared" si="178"/>
        <v>8</v>
      </c>
      <c r="AX1009" s="285" t="str">
        <f t="shared" ca="1" si="179"/>
        <v>8. Ownership - Operating Costs</v>
      </c>
      <c r="AY1009" s="293" t="s">
        <v>1626</v>
      </c>
      <c r="AZ1009" s="285" t="s">
        <v>1686</v>
      </c>
      <c r="BA1009" s="285">
        <f>$AA$8</f>
        <v>2046</v>
      </c>
      <c r="BB1009" s="285" t="str">
        <f t="shared" ca="1" si="181"/>
        <v>8_AA987_Development_fee_2046</v>
      </c>
      <c r="BC1009" s="285" t="s">
        <v>574</v>
      </c>
      <c r="BD1009" s="285"/>
      <c r="BE1009" s="293" t="str">
        <f t="shared" si="177"/>
        <v>&gt;=0</v>
      </c>
      <c r="BF1009" s="293" t="s">
        <v>84</v>
      </c>
      <c r="BG1009" s="293" t="s">
        <v>84</v>
      </c>
      <c r="BH1009" s="293"/>
      <c r="BI1009" s="293"/>
      <c r="BJ1009" s="293"/>
      <c r="BK1009" s="293"/>
    </row>
    <row r="1010" spans="1:63" ht="13.5" hidden="1" customHeight="1" thickBot="1">
      <c r="A1010" s="130"/>
      <c r="B1010" s="181"/>
      <c r="C1010" s="254"/>
      <c r="D1010" s="761"/>
      <c r="E1010" s="571"/>
      <c r="F1010" s="571"/>
      <c r="G1010" s="571"/>
      <c r="H1010" s="571"/>
      <c r="I1010" s="571"/>
      <c r="J1010" s="571"/>
      <c r="K1010" s="571"/>
      <c r="L1010" s="571"/>
      <c r="M1010" s="571"/>
      <c r="N1010" s="571"/>
      <c r="O1010" s="571"/>
      <c r="P1010" s="571"/>
      <c r="Q1010" s="571"/>
      <c r="R1010" s="571"/>
      <c r="S1010" s="571"/>
      <c r="T1010" s="571"/>
      <c r="U1010" s="571"/>
      <c r="V1010" s="571"/>
      <c r="W1010" s="571"/>
      <c r="X1010" s="571"/>
      <c r="Y1010" s="571"/>
      <c r="Z1010" s="571"/>
      <c r="AA1010" s="571"/>
      <c r="AB1010" s="571"/>
      <c r="AC1010" s="571"/>
      <c r="AD1010" s="572"/>
      <c r="AE1010" s="572"/>
      <c r="AF1010" s="572"/>
      <c r="AG1010" s="572"/>
      <c r="AH1010" s="572"/>
      <c r="AI1010" s="572"/>
      <c r="AJ1010" s="572"/>
      <c r="AK1010" s="572"/>
      <c r="AL1010" s="572"/>
      <c r="AM1010" s="572"/>
      <c r="AN1010" s="581"/>
      <c r="AO1010" s="181"/>
      <c r="AP1010" s="87" t="s">
        <v>859</v>
      </c>
      <c r="AT1010" s="559" t="str">
        <f t="shared" ca="1" si="182"/>
        <v>AB</v>
      </c>
      <c r="AU1010" s="559">
        <f t="shared" si="183"/>
        <v>987</v>
      </c>
      <c r="AV1010" s="285" t="str">
        <f t="shared" ca="1" si="180"/>
        <v>AB987</v>
      </c>
      <c r="AW1010" s="285">
        <f t="shared" si="178"/>
        <v>8</v>
      </c>
      <c r="AX1010" s="285" t="str">
        <f t="shared" ca="1" si="179"/>
        <v>8. Ownership - Operating Costs</v>
      </c>
      <c r="AY1010" s="293" t="s">
        <v>1626</v>
      </c>
      <c r="AZ1010" s="285" t="s">
        <v>1686</v>
      </c>
      <c r="BA1010" s="285">
        <f>$AB$8</f>
        <v>2047</v>
      </c>
      <c r="BB1010" s="285" t="str">
        <f t="shared" ca="1" si="181"/>
        <v>8_AB987_Development_fee_2047</v>
      </c>
      <c r="BC1010" s="285" t="s">
        <v>574</v>
      </c>
      <c r="BD1010" s="285"/>
      <c r="BE1010" s="293" t="str">
        <f t="shared" si="177"/>
        <v>&gt;=0</v>
      </c>
      <c r="BF1010" s="293" t="s">
        <v>84</v>
      </c>
      <c r="BG1010" s="293" t="s">
        <v>84</v>
      </c>
      <c r="BH1010" s="293"/>
      <c r="BI1010" s="293"/>
      <c r="BJ1010" s="293"/>
      <c r="BK1010" s="293"/>
    </row>
    <row r="1011" spans="1:63" ht="13.5" hidden="1" customHeight="1" thickBot="1">
      <c r="A1011" s="130"/>
      <c r="B1011" s="181"/>
      <c r="C1011" s="254"/>
      <c r="D1011" s="761"/>
      <c r="E1011" s="571"/>
      <c r="F1011" s="571"/>
      <c r="G1011" s="571"/>
      <c r="H1011" s="571"/>
      <c r="I1011" s="571"/>
      <c r="J1011" s="571"/>
      <c r="K1011" s="571"/>
      <c r="L1011" s="571"/>
      <c r="M1011" s="571"/>
      <c r="N1011" s="571"/>
      <c r="O1011" s="571"/>
      <c r="P1011" s="571"/>
      <c r="Q1011" s="571"/>
      <c r="R1011" s="571"/>
      <c r="S1011" s="571"/>
      <c r="T1011" s="571"/>
      <c r="U1011" s="571"/>
      <c r="V1011" s="571"/>
      <c r="W1011" s="571"/>
      <c r="X1011" s="571"/>
      <c r="Y1011" s="571"/>
      <c r="Z1011" s="571"/>
      <c r="AA1011" s="571"/>
      <c r="AB1011" s="571"/>
      <c r="AC1011" s="571"/>
      <c r="AD1011" s="572"/>
      <c r="AE1011" s="572"/>
      <c r="AF1011" s="572"/>
      <c r="AG1011" s="572"/>
      <c r="AH1011" s="572"/>
      <c r="AI1011" s="572"/>
      <c r="AJ1011" s="572"/>
      <c r="AK1011" s="572"/>
      <c r="AL1011" s="572"/>
      <c r="AM1011" s="572"/>
      <c r="AN1011" s="581"/>
      <c r="AO1011" s="181"/>
      <c r="AP1011" s="87" t="s">
        <v>859</v>
      </c>
      <c r="AT1011" s="559" t="str">
        <f t="shared" ca="1" si="182"/>
        <v>AC</v>
      </c>
      <c r="AU1011" s="559">
        <f t="shared" si="183"/>
        <v>987</v>
      </c>
      <c r="AV1011" s="285" t="str">
        <f t="shared" ca="1" si="180"/>
        <v>AC987</v>
      </c>
      <c r="AW1011" s="285">
        <f t="shared" si="178"/>
        <v>8</v>
      </c>
      <c r="AX1011" s="285" t="str">
        <f t="shared" ca="1" si="179"/>
        <v>8. Ownership - Operating Costs</v>
      </c>
      <c r="AY1011" s="293" t="s">
        <v>1626</v>
      </c>
      <c r="AZ1011" s="285" t="s">
        <v>1686</v>
      </c>
      <c r="BA1011" s="285">
        <f>$AC$8</f>
        <v>2048</v>
      </c>
      <c r="BB1011" s="285" t="str">
        <f t="shared" ca="1" si="181"/>
        <v>8_AC987_Development_fee_2048</v>
      </c>
      <c r="BC1011" s="285" t="s">
        <v>574</v>
      </c>
      <c r="BD1011" s="285"/>
      <c r="BE1011" s="293" t="str">
        <f t="shared" si="177"/>
        <v>&gt;=0</v>
      </c>
      <c r="BF1011" s="293" t="s">
        <v>84</v>
      </c>
      <c r="BG1011" s="293" t="s">
        <v>84</v>
      </c>
      <c r="BH1011" s="293"/>
      <c r="BI1011" s="293"/>
      <c r="BJ1011" s="293"/>
      <c r="BK1011" s="293"/>
    </row>
    <row r="1012" spans="1:63" ht="13.5" hidden="1" customHeight="1" thickBot="1">
      <c r="A1012" s="130"/>
      <c r="B1012" s="181"/>
      <c r="C1012" s="254"/>
      <c r="D1012" s="761"/>
      <c r="E1012" s="571"/>
      <c r="F1012" s="571"/>
      <c r="G1012" s="571"/>
      <c r="H1012" s="571"/>
      <c r="I1012" s="571"/>
      <c r="J1012" s="571"/>
      <c r="K1012" s="571"/>
      <c r="L1012" s="571"/>
      <c r="M1012" s="571"/>
      <c r="N1012" s="571"/>
      <c r="O1012" s="571"/>
      <c r="P1012" s="571"/>
      <c r="Q1012" s="571"/>
      <c r="R1012" s="571"/>
      <c r="S1012" s="571"/>
      <c r="T1012" s="571"/>
      <c r="U1012" s="571"/>
      <c r="V1012" s="571"/>
      <c r="W1012" s="571"/>
      <c r="X1012" s="571"/>
      <c r="Y1012" s="571"/>
      <c r="Z1012" s="571"/>
      <c r="AA1012" s="571"/>
      <c r="AB1012" s="571"/>
      <c r="AC1012" s="571"/>
      <c r="AD1012" s="572"/>
      <c r="AE1012" s="572"/>
      <c r="AF1012" s="572"/>
      <c r="AG1012" s="572"/>
      <c r="AH1012" s="572"/>
      <c r="AI1012" s="572"/>
      <c r="AJ1012" s="572"/>
      <c r="AK1012" s="572"/>
      <c r="AL1012" s="572"/>
      <c r="AM1012" s="572"/>
      <c r="AN1012" s="581"/>
      <c r="AO1012" s="181"/>
      <c r="AP1012" s="87" t="s">
        <v>859</v>
      </c>
      <c r="AT1012" s="559" t="str">
        <f t="shared" ca="1" si="182"/>
        <v>AD</v>
      </c>
      <c r="AU1012" s="559">
        <f t="shared" si="183"/>
        <v>987</v>
      </c>
      <c r="AV1012" s="285" t="str">
        <f t="shared" ca="1" si="180"/>
        <v>AD987</v>
      </c>
      <c r="AW1012" s="285">
        <f t="shared" si="178"/>
        <v>8</v>
      </c>
      <c r="AX1012" s="285" t="str">
        <f t="shared" ca="1" si="179"/>
        <v>8. Ownership - Operating Costs</v>
      </c>
      <c r="AY1012" s="293" t="s">
        <v>1626</v>
      </c>
      <c r="AZ1012" s="285" t="s">
        <v>1686</v>
      </c>
      <c r="BA1012" s="285">
        <f>$AD$8</f>
        <v>2049</v>
      </c>
      <c r="BB1012" s="285" t="str">
        <f t="shared" ca="1" si="181"/>
        <v>8_AD987_Development_fee_2049</v>
      </c>
      <c r="BC1012" s="285" t="s">
        <v>574</v>
      </c>
      <c r="BD1012" s="285"/>
      <c r="BE1012" s="293" t="str">
        <f t="shared" si="177"/>
        <v>&gt;=0</v>
      </c>
      <c r="BF1012" s="293" t="s">
        <v>84</v>
      </c>
      <c r="BG1012" s="293" t="s">
        <v>84</v>
      </c>
      <c r="BH1012" s="293"/>
      <c r="BI1012" s="293"/>
      <c r="BJ1012" s="293"/>
      <c r="BK1012" s="293"/>
    </row>
    <row r="1013" spans="1:63" ht="13.5" hidden="1" customHeight="1" thickBot="1">
      <c r="A1013" s="130"/>
      <c r="B1013" s="181"/>
      <c r="C1013" s="254"/>
      <c r="D1013" s="761"/>
      <c r="E1013" s="571"/>
      <c r="F1013" s="571"/>
      <c r="G1013" s="571"/>
      <c r="H1013" s="571"/>
      <c r="I1013" s="571"/>
      <c r="J1013" s="571"/>
      <c r="K1013" s="571"/>
      <c r="L1013" s="571"/>
      <c r="M1013" s="571"/>
      <c r="N1013" s="571"/>
      <c r="O1013" s="571"/>
      <c r="P1013" s="571"/>
      <c r="Q1013" s="571"/>
      <c r="R1013" s="571"/>
      <c r="S1013" s="571"/>
      <c r="T1013" s="571"/>
      <c r="U1013" s="571"/>
      <c r="V1013" s="571"/>
      <c r="W1013" s="571"/>
      <c r="X1013" s="571"/>
      <c r="Y1013" s="571"/>
      <c r="Z1013" s="571"/>
      <c r="AA1013" s="571"/>
      <c r="AB1013" s="571"/>
      <c r="AC1013" s="571"/>
      <c r="AD1013" s="572"/>
      <c r="AE1013" s="572"/>
      <c r="AF1013" s="572"/>
      <c r="AG1013" s="572"/>
      <c r="AH1013" s="572"/>
      <c r="AI1013" s="572"/>
      <c r="AJ1013" s="572"/>
      <c r="AK1013" s="572"/>
      <c r="AL1013" s="572"/>
      <c r="AM1013" s="572"/>
      <c r="AN1013" s="581"/>
      <c r="AO1013" s="181"/>
      <c r="AP1013" s="87" t="s">
        <v>859</v>
      </c>
      <c r="AT1013" s="559" t="str">
        <f t="shared" ca="1" si="182"/>
        <v>AE</v>
      </c>
      <c r="AU1013" s="559">
        <f t="shared" si="183"/>
        <v>987</v>
      </c>
      <c r="AV1013" s="285" t="str">
        <f t="shared" ca="1" si="180"/>
        <v>AE987</v>
      </c>
      <c r="AW1013" s="285">
        <f t="shared" si="178"/>
        <v>8</v>
      </c>
      <c r="AX1013" s="285" t="str">
        <f t="shared" ca="1" si="179"/>
        <v>8. Ownership - Operating Costs</v>
      </c>
      <c r="AY1013" s="293" t="s">
        <v>1626</v>
      </c>
      <c r="AZ1013" s="285" t="s">
        <v>1686</v>
      </c>
      <c r="BA1013" s="285">
        <f>$AE$8</f>
        <v>2050</v>
      </c>
      <c r="BB1013" s="285" t="str">
        <f t="shared" ca="1" si="181"/>
        <v>8_AE987_Development_fee_2050</v>
      </c>
      <c r="BC1013" s="285" t="s">
        <v>574</v>
      </c>
      <c r="BD1013" s="285"/>
      <c r="BE1013" s="293" t="str">
        <f t="shared" si="177"/>
        <v>&gt;=0</v>
      </c>
      <c r="BF1013" s="293" t="s">
        <v>84</v>
      </c>
      <c r="BG1013" s="293" t="s">
        <v>84</v>
      </c>
      <c r="BH1013" s="293"/>
      <c r="BI1013" s="293"/>
      <c r="BJ1013" s="293"/>
      <c r="BK1013" s="293"/>
    </row>
    <row r="1014" spans="1:63" ht="13.5" hidden="1" customHeight="1" thickBot="1">
      <c r="A1014" s="130"/>
      <c r="B1014" s="181"/>
      <c r="C1014" s="254"/>
      <c r="D1014" s="761"/>
      <c r="E1014" s="571"/>
      <c r="F1014" s="571"/>
      <c r="G1014" s="571"/>
      <c r="H1014" s="571"/>
      <c r="I1014" s="571"/>
      <c r="J1014" s="571"/>
      <c r="K1014" s="571"/>
      <c r="L1014" s="571"/>
      <c r="M1014" s="571"/>
      <c r="N1014" s="571"/>
      <c r="O1014" s="571"/>
      <c r="P1014" s="571"/>
      <c r="Q1014" s="571"/>
      <c r="R1014" s="571"/>
      <c r="S1014" s="571"/>
      <c r="T1014" s="571"/>
      <c r="U1014" s="571"/>
      <c r="V1014" s="571"/>
      <c r="W1014" s="571"/>
      <c r="X1014" s="571"/>
      <c r="Y1014" s="571"/>
      <c r="Z1014" s="571"/>
      <c r="AA1014" s="571"/>
      <c r="AB1014" s="571"/>
      <c r="AC1014" s="571"/>
      <c r="AD1014" s="572"/>
      <c r="AE1014" s="572"/>
      <c r="AF1014" s="572"/>
      <c r="AG1014" s="572"/>
      <c r="AH1014" s="572"/>
      <c r="AI1014" s="572"/>
      <c r="AJ1014" s="572"/>
      <c r="AK1014" s="572"/>
      <c r="AL1014" s="572"/>
      <c r="AM1014" s="572"/>
      <c r="AN1014" s="581"/>
      <c r="AO1014" s="181"/>
      <c r="AP1014" s="87" t="s">
        <v>859</v>
      </c>
      <c r="AT1014" s="559" t="str">
        <f t="shared" ca="1" si="182"/>
        <v>AF</v>
      </c>
      <c r="AU1014" s="559">
        <f t="shared" si="183"/>
        <v>987</v>
      </c>
      <c r="AV1014" s="285" t="str">
        <f t="shared" ca="1" si="180"/>
        <v>AF987</v>
      </c>
      <c r="AW1014" s="285">
        <f t="shared" si="178"/>
        <v>8</v>
      </c>
      <c r="AX1014" s="285" t="str">
        <f t="shared" ca="1" si="179"/>
        <v>8. Ownership - Operating Costs</v>
      </c>
      <c r="AY1014" s="293" t="s">
        <v>1626</v>
      </c>
      <c r="AZ1014" s="285" t="s">
        <v>1686</v>
      </c>
      <c r="BA1014" s="285">
        <f>$AF$8</f>
        <v>2051</v>
      </c>
      <c r="BB1014" s="285" t="str">
        <f t="shared" ca="1" si="181"/>
        <v>8_AF987_Development_fee_2051</v>
      </c>
      <c r="BC1014" s="285" t="s">
        <v>574</v>
      </c>
      <c r="BD1014" s="285"/>
      <c r="BE1014" s="293" t="str">
        <f t="shared" si="177"/>
        <v>&gt;=0</v>
      </c>
      <c r="BF1014" s="293" t="s">
        <v>84</v>
      </c>
      <c r="BG1014" s="293" t="s">
        <v>84</v>
      </c>
      <c r="BH1014" s="293"/>
      <c r="BI1014" s="293"/>
      <c r="BJ1014" s="293"/>
      <c r="BK1014" s="293"/>
    </row>
    <row r="1015" spans="1:63" ht="13.5" hidden="1" customHeight="1" thickBot="1">
      <c r="A1015" s="130"/>
      <c r="B1015" s="181"/>
      <c r="C1015" s="254"/>
      <c r="D1015" s="761"/>
      <c r="E1015" s="571"/>
      <c r="F1015" s="571"/>
      <c r="G1015" s="571"/>
      <c r="H1015" s="571"/>
      <c r="I1015" s="571"/>
      <c r="J1015" s="571"/>
      <c r="K1015" s="571"/>
      <c r="L1015" s="571"/>
      <c r="M1015" s="571"/>
      <c r="N1015" s="571"/>
      <c r="O1015" s="571"/>
      <c r="P1015" s="571"/>
      <c r="Q1015" s="571"/>
      <c r="R1015" s="571"/>
      <c r="S1015" s="571"/>
      <c r="T1015" s="571"/>
      <c r="U1015" s="571"/>
      <c r="V1015" s="571"/>
      <c r="W1015" s="571"/>
      <c r="X1015" s="571"/>
      <c r="Y1015" s="571"/>
      <c r="Z1015" s="571"/>
      <c r="AA1015" s="571"/>
      <c r="AB1015" s="571"/>
      <c r="AC1015" s="571"/>
      <c r="AD1015" s="572"/>
      <c r="AE1015" s="572"/>
      <c r="AF1015" s="572"/>
      <c r="AG1015" s="572"/>
      <c r="AH1015" s="572"/>
      <c r="AI1015" s="572"/>
      <c r="AJ1015" s="572"/>
      <c r="AK1015" s="572"/>
      <c r="AL1015" s="572"/>
      <c r="AM1015" s="572"/>
      <c r="AN1015" s="581"/>
      <c r="AO1015" s="181"/>
      <c r="AP1015" s="87" t="s">
        <v>859</v>
      </c>
      <c r="AT1015" s="559" t="str">
        <f t="shared" ca="1" si="182"/>
        <v>AG</v>
      </c>
      <c r="AU1015" s="559">
        <f t="shared" si="183"/>
        <v>987</v>
      </c>
      <c r="AV1015" s="285" t="str">
        <f t="shared" ca="1" si="180"/>
        <v>AG987</v>
      </c>
      <c r="AW1015" s="285">
        <f t="shared" si="178"/>
        <v>8</v>
      </c>
      <c r="AX1015" s="285" t="str">
        <f t="shared" ca="1" si="179"/>
        <v>8. Ownership - Operating Costs</v>
      </c>
      <c r="AY1015" s="293" t="s">
        <v>1626</v>
      </c>
      <c r="AZ1015" s="285" t="s">
        <v>1686</v>
      </c>
      <c r="BA1015" s="285">
        <f>$AG$8</f>
        <v>2052</v>
      </c>
      <c r="BB1015" s="285" t="str">
        <f t="shared" ca="1" si="181"/>
        <v>8_AG987_Development_fee_2052</v>
      </c>
      <c r="BC1015" s="285" t="s">
        <v>574</v>
      </c>
      <c r="BD1015" s="285"/>
      <c r="BE1015" s="293" t="str">
        <f t="shared" si="177"/>
        <v>&gt;=0</v>
      </c>
      <c r="BF1015" s="293" t="s">
        <v>84</v>
      </c>
      <c r="BG1015" s="293" t="s">
        <v>84</v>
      </c>
      <c r="BH1015" s="293"/>
      <c r="BI1015" s="293"/>
      <c r="BJ1015" s="293"/>
      <c r="BK1015" s="293"/>
    </row>
    <row r="1016" spans="1:63" ht="13.5" hidden="1" customHeight="1" thickBot="1">
      <c r="A1016" s="130"/>
      <c r="B1016" s="181"/>
      <c r="C1016" s="254"/>
      <c r="D1016" s="761"/>
      <c r="E1016" s="571"/>
      <c r="F1016" s="571"/>
      <c r="G1016" s="571"/>
      <c r="H1016" s="571"/>
      <c r="I1016" s="571"/>
      <c r="J1016" s="571"/>
      <c r="K1016" s="571"/>
      <c r="L1016" s="571"/>
      <c r="M1016" s="571"/>
      <c r="N1016" s="571"/>
      <c r="O1016" s="571"/>
      <c r="P1016" s="571"/>
      <c r="Q1016" s="571"/>
      <c r="R1016" s="571"/>
      <c r="S1016" s="571"/>
      <c r="T1016" s="571"/>
      <c r="U1016" s="571"/>
      <c r="V1016" s="571"/>
      <c r="W1016" s="571"/>
      <c r="X1016" s="571"/>
      <c r="Y1016" s="571"/>
      <c r="Z1016" s="571"/>
      <c r="AA1016" s="571"/>
      <c r="AB1016" s="571"/>
      <c r="AC1016" s="571"/>
      <c r="AD1016" s="572"/>
      <c r="AE1016" s="572"/>
      <c r="AF1016" s="572"/>
      <c r="AG1016" s="572"/>
      <c r="AH1016" s="572"/>
      <c r="AI1016" s="572"/>
      <c r="AJ1016" s="572"/>
      <c r="AK1016" s="572"/>
      <c r="AL1016" s="572"/>
      <c r="AM1016" s="572"/>
      <c r="AN1016" s="581"/>
      <c r="AO1016" s="181"/>
      <c r="AP1016" s="87" t="s">
        <v>859</v>
      </c>
      <c r="AT1016" s="559" t="str">
        <f t="shared" ca="1" si="182"/>
        <v>AH</v>
      </c>
      <c r="AU1016" s="559">
        <f t="shared" si="183"/>
        <v>987</v>
      </c>
      <c r="AV1016" s="285" t="str">
        <f t="shared" ca="1" si="180"/>
        <v>AH987</v>
      </c>
      <c r="AW1016" s="285">
        <f t="shared" si="178"/>
        <v>8</v>
      </c>
      <c r="AX1016" s="285" t="str">
        <f t="shared" ca="1" si="179"/>
        <v>8. Ownership - Operating Costs</v>
      </c>
      <c r="AY1016" s="293" t="s">
        <v>1626</v>
      </c>
      <c r="AZ1016" s="285" t="s">
        <v>1686</v>
      </c>
      <c r="BA1016" s="285">
        <f>$AH$8</f>
        <v>2053</v>
      </c>
      <c r="BB1016" s="285" t="str">
        <f t="shared" ca="1" si="181"/>
        <v>8_AH987_Development_fee_2053</v>
      </c>
      <c r="BC1016" s="285" t="s">
        <v>574</v>
      </c>
      <c r="BD1016" s="285"/>
      <c r="BE1016" s="293" t="str">
        <f t="shared" si="177"/>
        <v>&gt;=0</v>
      </c>
      <c r="BF1016" s="293" t="s">
        <v>84</v>
      </c>
      <c r="BG1016" s="293" t="s">
        <v>84</v>
      </c>
      <c r="BH1016" s="293"/>
      <c r="BI1016" s="293"/>
      <c r="BJ1016" s="293"/>
      <c r="BK1016" s="293"/>
    </row>
    <row r="1017" spans="1:63" ht="13.5" hidden="1" customHeight="1" thickBot="1">
      <c r="A1017" s="130"/>
      <c r="B1017" s="181"/>
      <c r="C1017" s="254"/>
      <c r="D1017" s="761"/>
      <c r="E1017" s="571"/>
      <c r="F1017" s="571"/>
      <c r="G1017" s="571"/>
      <c r="H1017" s="571"/>
      <c r="I1017" s="571"/>
      <c r="J1017" s="571"/>
      <c r="K1017" s="571"/>
      <c r="L1017" s="571"/>
      <c r="M1017" s="571"/>
      <c r="N1017" s="571"/>
      <c r="O1017" s="571"/>
      <c r="P1017" s="571"/>
      <c r="Q1017" s="571"/>
      <c r="R1017" s="571"/>
      <c r="S1017" s="571"/>
      <c r="T1017" s="571"/>
      <c r="U1017" s="571"/>
      <c r="V1017" s="571"/>
      <c r="W1017" s="571"/>
      <c r="X1017" s="571"/>
      <c r="Y1017" s="571"/>
      <c r="Z1017" s="571"/>
      <c r="AA1017" s="571"/>
      <c r="AB1017" s="571"/>
      <c r="AC1017" s="571"/>
      <c r="AD1017" s="572"/>
      <c r="AE1017" s="572"/>
      <c r="AF1017" s="572"/>
      <c r="AG1017" s="572"/>
      <c r="AH1017" s="572"/>
      <c r="AI1017" s="572"/>
      <c r="AJ1017" s="572"/>
      <c r="AK1017" s="572"/>
      <c r="AL1017" s="572"/>
      <c r="AM1017" s="572"/>
      <c r="AN1017" s="581"/>
      <c r="AO1017" s="181"/>
      <c r="AP1017" s="87" t="s">
        <v>859</v>
      </c>
      <c r="AT1017" s="559" t="str">
        <f t="shared" ca="1" si="182"/>
        <v>AI</v>
      </c>
      <c r="AU1017" s="559">
        <f t="shared" si="183"/>
        <v>987</v>
      </c>
      <c r="AV1017" s="285" t="str">
        <f t="shared" ca="1" si="180"/>
        <v>AI987</v>
      </c>
      <c r="AW1017" s="285">
        <f t="shared" si="178"/>
        <v>8</v>
      </c>
      <c r="AX1017" s="285" t="str">
        <f t="shared" ca="1" si="179"/>
        <v>8. Ownership - Operating Costs</v>
      </c>
      <c r="AY1017" s="293" t="s">
        <v>1626</v>
      </c>
      <c r="AZ1017" s="285" t="s">
        <v>1686</v>
      </c>
      <c r="BA1017" s="285">
        <f>$AI$8</f>
        <v>2054</v>
      </c>
      <c r="BB1017" s="285" t="str">
        <f t="shared" ca="1" si="181"/>
        <v>8_AI987_Development_fee_2054</v>
      </c>
      <c r="BC1017" s="285" t="s">
        <v>574</v>
      </c>
      <c r="BD1017" s="285"/>
      <c r="BE1017" s="293" t="str">
        <f t="shared" si="177"/>
        <v>&gt;=0</v>
      </c>
      <c r="BF1017" s="293" t="s">
        <v>84</v>
      </c>
      <c r="BG1017" s="293" t="s">
        <v>84</v>
      </c>
      <c r="BH1017" s="293"/>
      <c r="BI1017" s="293"/>
      <c r="BJ1017" s="293"/>
      <c r="BK1017" s="293"/>
    </row>
    <row r="1018" spans="1:63" ht="13.5" hidden="1" customHeight="1" thickBot="1">
      <c r="A1018" s="130"/>
      <c r="B1018" s="181"/>
      <c r="C1018" s="254"/>
      <c r="D1018" s="761"/>
      <c r="E1018" s="571"/>
      <c r="F1018" s="571"/>
      <c r="G1018" s="571"/>
      <c r="H1018" s="571"/>
      <c r="I1018" s="571"/>
      <c r="J1018" s="571"/>
      <c r="K1018" s="571"/>
      <c r="L1018" s="571"/>
      <c r="M1018" s="571"/>
      <c r="N1018" s="571"/>
      <c r="O1018" s="571"/>
      <c r="P1018" s="571"/>
      <c r="Q1018" s="571"/>
      <c r="R1018" s="571"/>
      <c r="S1018" s="571"/>
      <c r="T1018" s="571"/>
      <c r="U1018" s="571"/>
      <c r="V1018" s="571"/>
      <c r="W1018" s="571"/>
      <c r="X1018" s="571"/>
      <c r="Y1018" s="571"/>
      <c r="Z1018" s="571"/>
      <c r="AA1018" s="571"/>
      <c r="AB1018" s="571"/>
      <c r="AC1018" s="571"/>
      <c r="AD1018" s="572"/>
      <c r="AE1018" s="572"/>
      <c r="AF1018" s="572"/>
      <c r="AG1018" s="572"/>
      <c r="AH1018" s="572"/>
      <c r="AI1018" s="572"/>
      <c r="AJ1018" s="572"/>
      <c r="AK1018" s="572"/>
      <c r="AL1018" s="572"/>
      <c r="AM1018" s="572"/>
      <c r="AN1018" s="581"/>
      <c r="AO1018" s="181"/>
      <c r="AP1018" s="87" t="s">
        <v>859</v>
      </c>
      <c r="AT1018" s="559" t="str">
        <f t="shared" ca="1" si="182"/>
        <v>AJ</v>
      </c>
      <c r="AU1018" s="559">
        <f t="shared" si="183"/>
        <v>987</v>
      </c>
      <c r="AV1018" s="285" t="str">
        <f t="shared" ca="1" si="180"/>
        <v>AJ987</v>
      </c>
      <c r="AW1018" s="285">
        <f t="shared" si="178"/>
        <v>8</v>
      </c>
      <c r="AX1018" s="285" t="str">
        <f t="shared" ca="1" si="179"/>
        <v>8. Ownership - Operating Costs</v>
      </c>
      <c r="AY1018" s="293" t="s">
        <v>1626</v>
      </c>
      <c r="AZ1018" s="285" t="s">
        <v>1686</v>
      </c>
      <c r="BA1018" s="285">
        <f>$AJ$8</f>
        <v>2055</v>
      </c>
      <c r="BB1018" s="285" t="str">
        <f t="shared" ca="1" si="181"/>
        <v>8_AJ987_Development_fee_2055</v>
      </c>
      <c r="BC1018" s="285" t="s">
        <v>574</v>
      </c>
      <c r="BD1018" s="285"/>
      <c r="BE1018" s="293" t="str">
        <f t="shared" si="177"/>
        <v>&gt;=0</v>
      </c>
      <c r="BF1018" s="293" t="s">
        <v>84</v>
      </c>
      <c r="BG1018" s="293" t="s">
        <v>84</v>
      </c>
      <c r="BH1018" s="293"/>
      <c r="BI1018" s="293"/>
      <c r="BJ1018" s="293"/>
      <c r="BK1018" s="293"/>
    </row>
    <row r="1019" spans="1:63" ht="13.5" hidden="1" customHeight="1" thickBot="1">
      <c r="A1019" s="130"/>
      <c r="B1019" s="181"/>
      <c r="C1019" s="254"/>
      <c r="D1019" s="761"/>
      <c r="E1019" s="571"/>
      <c r="F1019" s="571"/>
      <c r="G1019" s="571"/>
      <c r="H1019" s="571"/>
      <c r="I1019" s="571"/>
      <c r="J1019" s="571"/>
      <c r="K1019" s="571"/>
      <c r="L1019" s="571"/>
      <c r="M1019" s="571"/>
      <c r="N1019" s="571"/>
      <c r="O1019" s="571"/>
      <c r="P1019" s="571"/>
      <c r="Q1019" s="571"/>
      <c r="R1019" s="571"/>
      <c r="S1019" s="571"/>
      <c r="T1019" s="571"/>
      <c r="U1019" s="571"/>
      <c r="V1019" s="571"/>
      <c r="W1019" s="571"/>
      <c r="X1019" s="571"/>
      <c r="Y1019" s="571"/>
      <c r="Z1019" s="571"/>
      <c r="AA1019" s="571"/>
      <c r="AB1019" s="571"/>
      <c r="AC1019" s="571"/>
      <c r="AD1019" s="572"/>
      <c r="AE1019" s="572"/>
      <c r="AF1019" s="572"/>
      <c r="AG1019" s="572"/>
      <c r="AH1019" s="572"/>
      <c r="AI1019" s="572"/>
      <c r="AJ1019" s="572"/>
      <c r="AK1019" s="572"/>
      <c r="AL1019" s="572"/>
      <c r="AM1019" s="572"/>
      <c r="AN1019" s="581"/>
      <c r="AO1019" s="181"/>
      <c r="AP1019" s="87" t="s">
        <v>859</v>
      </c>
      <c r="AT1019" s="559" t="str">
        <f t="shared" ca="1" si="182"/>
        <v>AK</v>
      </c>
      <c r="AU1019" s="559">
        <f t="shared" si="183"/>
        <v>987</v>
      </c>
      <c r="AV1019" s="285" t="str">
        <f t="shared" ca="1" si="180"/>
        <v>AK987</v>
      </c>
      <c r="AW1019" s="285">
        <f t="shared" si="178"/>
        <v>8</v>
      </c>
      <c r="AX1019" s="285" t="str">
        <f t="shared" ca="1" si="179"/>
        <v>8. Ownership - Operating Costs</v>
      </c>
      <c r="AY1019" s="293" t="s">
        <v>1626</v>
      </c>
      <c r="AZ1019" s="285" t="s">
        <v>1686</v>
      </c>
      <c r="BA1019" s="285">
        <f>$AK$8</f>
        <v>2056</v>
      </c>
      <c r="BB1019" s="285" t="str">
        <f t="shared" ca="1" si="181"/>
        <v>8_AK987_Development_fee_2056</v>
      </c>
      <c r="BC1019" s="285" t="s">
        <v>574</v>
      </c>
      <c r="BD1019" s="285"/>
      <c r="BE1019" s="293" t="str">
        <f t="shared" ref="BE1019:BE1057" si="184">"&gt;=0"</f>
        <v>&gt;=0</v>
      </c>
      <c r="BF1019" s="293" t="s">
        <v>84</v>
      </c>
      <c r="BG1019" s="293" t="s">
        <v>84</v>
      </c>
      <c r="BH1019" s="293"/>
      <c r="BI1019" s="293"/>
      <c r="BJ1019" s="293"/>
      <c r="BK1019" s="293"/>
    </row>
    <row r="1020" spans="1:63" ht="13.5" hidden="1" customHeight="1" thickBot="1">
      <c r="A1020" s="130"/>
      <c r="B1020" s="181"/>
      <c r="C1020" s="254"/>
      <c r="D1020" s="761"/>
      <c r="E1020" s="571"/>
      <c r="F1020" s="571"/>
      <c r="G1020" s="571"/>
      <c r="H1020" s="571"/>
      <c r="I1020" s="571"/>
      <c r="J1020" s="571"/>
      <c r="K1020" s="571"/>
      <c r="L1020" s="571"/>
      <c r="M1020" s="571"/>
      <c r="N1020" s="571"/>
      <c r="O1020" s="571"/>
      <c r="P1020" s="571"/>
      <c r="Q1020" s="571"/>
      <c r="R1020" s="571"/>
      <c r="S1020" s="571"/>
      <c r="T1020" s="571"/>
      <c r="U1020" s="571"/>
      <c r="V1020" s="571"/>
      <c r="W1020" s="571"/>
      <c r="X1020" s="571"/>
      <c r="Y1020" s="571"/>
      <c r="Z1020" s="571"/>
      <c r="AA1020" s="571"/>
      <c r="AB1020" s="571"/>
      <c r="AC1020" s="571"/>
      <c r="AD1020" s="572"/>
      <c r="AE1020" s="572"/>
      <c r="AF1020" s="572"/>
      <c r="AG1020" s="572"/>
      <c r="AH1020" s="572"/>
      <c r="AI1020" s="572"/>
      <c r="AJ1020" s="572"/>
      <c r="AK1020" s="572"/>
      <c r="AL1020" s="572"/>
      <c r="AM1020" s="572"/>
      <c r="AN1020" s="581"/>
      <c r="AO1020" s="181"/>
      <c r="AP1020" s="87" t="s">
        <v>859</v>
      </c>
      <c r="AT1020" s="559" t="str">
        <f t="shared" ca="1" si="182"/>
        <v>AL</v>
      </c>
      <c r="AU1020" s="559">
        <f t="shared" si="183"/>
        <v>987</v>
      </c>
      <c r="AV1020" s="285" t="str">
        <f t="shared" ca="1" si="180"/>
        <v>AL987</v>
      </c>
      <c r="AW1020" s="285">
        <f t="shared" si="178"/>
        <v>8</v>
      </c>
      <c r="AX1020" s="285" t="str">
        <f t="shared" ca="1" si="179"/>
        <v>8. Ownership - Operating Costs</v>
      </c>
      <c r="AY1020" s="293" t="s">
        <v>1626</v>
      </c>
      <c r="AZ1020" s="285" t="s">
        <v>1686</v>
      </c>
      <c r="BA1020" s="285">
        <f>$AL$8</f>
        <v>2057</v>
      </c>
      <c r="BB1020" s="285" t="str">
        <f t="shared" ca="1" si="181"/>
        <v>8_AL987_Development_fee_2057</v>
      </c>
      <c r="BC1020" s="285" t="s">
        <v>574</v>
      </c>
      <c r="BD1020" s="285"/>
      <c r="BE1020" s="293" t="str">
        <f t="shared" si="184"/>
        <v>&gt;=0</v>
      </c>
      <c r="BF1020" s="293" t="s">
        <v>84</v>
      </c>
      <c r="BG1020" s="293" t="s">
        <v>84</v>
      </c>
      <c r="BH1020" s="293"/>
      <c r="BI1020" s="293"/>
      <c r="BJ1020" s="293"/>
      <c r="BK1020" s="293"/>
    </row>
    <row r="1021" spans="1:63" ht="13.5" hidden="1" customHeight="1" thickBot="1">
      <c r="A1021" s="130"/>
      <c r="B1021" s="181"/>
      <c r="C1021" s="254"/>
      <c r="D1021" s="761"/>
      <c r="E1021" s="571"/>
      <c r="F1021" s="571"/>
      <c r="G1021" s="571"/>
      <c r="H1021" s="571"/>
      <c r="I1021" s="571"/>
      <c r="J1021" s="571"/>
      <c r="K1021" s="571"/>
      <c r="L1021" s="571"/>
      <c r="M1021" s="571"/>
      <c r="N1021" s="571"/>
      <c r="O1021" s="571"/>
      <c r="P1021" s="571"/>
      <c r="Q1021" s="571"/>
      <c r="R1021" s="571"/>
      <c r="S1021" s="571"/>
      <c r="T1021" s="571"/>
      <c r="U1021" s="571"/>
      <c r="V1021" s="571"/>
      <c r="W1021" s="571"/>
      <c r="X1021" s="571"/>
      <c r="Y1021" s="571"/>
      <c r="Z1021" s="571"/>
      <c r="AA1021" s="571"/>
      <c r="AB1021" s="571"/>
      <c r="AC1021" s="571"/>
      <c r="AD1021" s="572"/>
      <c r="AE1021" s="572"/>
      <c r="AF1021" s="572"/>
      <c r="AG1021" s="572"/>
      <c r="AH1021" s="572"/>
      <c r="AI1021" s="572"/>
      <c r="AJ1021" s="572"/>
      <c r="AK1021" s="572"/>
      <c r="AL1021" s="572"/>
      <c r="AM1021" s="572"/>
      <c r="AN1021" s="581"/>
      <c r="AO1021" s="181"/>
      <c r="AP1021" s="87" t="s">
        <v>859</v>
      </c>
      <c r="AT1021" s="559" t="str">
        <f t="shared" ca="1" si="182"/>
        <v>AM</v>
      </c>
      <c r="AU1021" s="559">
        <f t="shared" si="183"/>
        <v>987</v>
      </c>
      <c r="AV1021" s="285" t="str">
        <f t="shared" ca="1" si="180"/>
        <v>AM987</v>
      </c>
      <c r="AW1021" s="285">
        <f t="shared" si="178"/>
        <v>8</v>
      </c>
      <c r="AX1021" s="285" t="str">
        <f t="shared" ca="1" si="179"/>
        <v>8. Ownership - Operating Costs</v>
      </c>
      <c r="AY1021" s="293" t="s">
        <v>1626</v>
      </c>
      <c r="AZ1021" s="285" t="s">
        <v>1686</v>
      </c>
      <c r="BA1021" s="285">
        <f>$AM$8</f>
        <v>2058</v>
      </c>
      <c r="BB1021" s="285" t="str">
        <f t="shared" ca="1" si="181"/>
        <v>8_AM987_Development_fee_2058</v>
      </c>
      <c r="BC1021" s="285" t="s">
        <v>574</v>
      </c>
      <c r="BD1021" s="285"/>
      <c r="BE1021" s="293" t="str">
        <f t="shared" si="184"/>
        <v>&gt;=0</v>
      </c>
      <c r="BF1021" s="293" t="s">
        <v>84</v>
      </c>
      <c r="BG1021" s="293" t="s">
        <v>84</v>
      </c>
      <c r="BH1021" s="293"/>
      <c r="BI1021" s="293"/>
      <c r="BJ1021" s="293"/>
      <c r="BK1021" s="293"/>
    </row>
    <row r="1022" spans="1:63" ht="13.5" hidden="1" customHeight="1" thickBot="1">
      <c r="A1022" s="130"/>
      <c r="B1022" s="181"/>
      <c r="C1022" s="254"/>
      <c r="D1022" s="761"/>
      <c r="E1022" s="571"/>
      <c r="F1022" s="571"/>
      <c r="G1022" s="571"/>
      <c r="H1022" s="571"/>
      <c r="I1022" s="571"/>
      <c r="J1022" s="571"/>
      <c r="K1022" s="571"/>
      <c r="L1022" s="571"/>
      <c r="M1022" s="571"/>
      <c r="N1022" s="571"/>
      <c r="O1022" s="571"/>
      <c r="P1022" s="571"/>
      <c r="Q1022" s="571"/>
      <c r="R1022" s="571"/>
      <c r="S1022" s="571"/>
      <c r="T1022" s="571"/>
      <c r="U1022" s="571"/>
      <c r="V1022" s="571"/>
      <c r="W1022" s="571"/>
      <c r="X1022" s="571"/>
      <c r="Y1022" s="571"/>
      <c r="Z1022" s="571"/>
      <c r="AA1022" s="571"/>
      <c r="AB1022" s="571"/>
      <c r="AC1022" s="571"/>
      <c r="AD1022" s="572"/>
      <c r="AE1022" s="572"/>
      <c r="AF1022" s="572"/>
      <c r="AG1022" s="572"/>
      <c r="AH1022" s="572"/>
      <c r="AI1022" s="572"/>
      <c r="AJ1022" s="572"/>
      <c r="AK1022" s="572"/>
      <c r="AL1022" s="572"/>
      <c r="AM1022" s="572"/>
      <c r="AN1022" s="581"/>
      <c r="AO1022" s="181"/>
      <c r="AP1022" s="574" t="s">
        <v>859</v>
      </c>
      <c r="AQ1022" s="574"/>
      <c r="AR1022" s="574"/>
      <c r="AS1022" s="574"/>
      <c r="AT1022" s="575" t="str">
        <f t="shared" ca="1" si="182"/>
        <v>AN</v>
      </c>
      <c r="AU1022" s="575">
        <f t="shared" si="183"/>
        <v>987</v>
      </c>
      <c r="AV1022" s="484" t="str">
        <f t="shared" ca="1" si="180"/>
        <v>AN987</v>
      </c>
      <c r="AW1022" s="484">
        <f t="shared" si="178"/>
        <v>8</v>
      </c>
      <c r="AX1022" s="484" t="str">
        <f t="shared" ca="1" si="179"/>
        <v>8. Ownership - Operating Costs</v>
      </c>
      <c r="AY1022" s="492" t="s">
        <v>1626</v>
      </c>
      <c r="AZ1022" s="484" t="s">
        <v>1686</v>
      </c>
      <c r="BA1022" s="484" t="s">
        <v>1572</v>
      </c>
      <c r="BB1022" s="484" t="str">
        <f t="shared" ca="1" si="181"/>
        <v>8_AN987_Development_fee_Additional_Info</v>
      </c>
      <c r="BC1022" s="492" t="s">
        <v>255</v>
      </c>
      <c r="BD1022" s="492">
        <v>100</v>
      </c>
      <c r="BE1022" s="492"/>
      <c r="BF1022" s="492" t="s">
        <v>84</v>
      </c>
      <c r="BG1022" s="492" t="s">
        <v>84</v>
      </c>
      <c r="BH1022" s="293"/>
      <c r="BI1022" s="293"/>
      <c r="BJ1022" s="293"/>
      <c r="BK1022" s="293"/>
    </row>
    <row r="1023" spans="1:63" ht="13.5" thickBot="1">
      <c r="A1023" s="130">
        <f>+A987+1</f>
        <v>35</v>
      </c>
      <c r="B1023" s="181"/>
      <c r="C1023" s="157" t="s">
        <v>1687</v>
      </c>
      <c r="D1023" s="761" t="s">
        <v>1569</v>
      </c>
      <c r="E1023" s="544"/>
      <c r="F1023" s="544"/>
      <c r="G1023" s="544"/>
      <c r="H1023" s="544"/>
      <c r="I1023" s="544"/>
      <c r="J1023" s="544"/>
      <c r="K1023" s="544"/>
      <c r="L1023" s="544"/>
      <c r="M1023" s="544"/>
      <c r="N1023" s="544"/>
      <c r="O1023" s="544"/>
      <c r="P1023" s="544"/>
      <c r="Q1023" s="544"/>
      <c r="R1023" s="544"/>
      <c r="S1023" s="544"/>
      <c r="T1023" s="544"/>
      <c r="U1023" s="544"/>
      <c r="V1023" s="544"/>
      <c r="W1023" s="544"/>
      <c r="X1023" s="544"/>
      <c r="Y1023" s="544"/>
      <c r="Z1023" s="544"/>
      <c r="AA1023" s="544"/>
      <c r="AB1023" s="544"/>
      <c r="AC1023" s="544"/>
      <c r="AD1023" s="545"/>
      <c r="AE1023" s="545"/>
      <c r="AF1023" s="545"/>
      <c r="AG1023" s="545"/>
      <c r="AH1023" s="545"/>
      <c r="AI1023" s="545"/>
      <c r="AJ1023" s="545"/>
      <c r="AK1023" s="545"/>
      <c r="AL1023" s="545"/>
      <c r="AM1023" s="545"/>
      <c r="AN1023" s="371"/>
      <c r="AO1023" s="181"/>
      <c r="AR1023" s="87" t="s">
        <v>40</v>
      </c>
      <c r="AS1023" s="87" t="str">
        <f ca="1">SUBSTITUTE(CELL("address",E1023),"$","")</f>
        <v>E1023</v>
      </c>
      <c r="AT1023" s="386" t="str">
        <f ca="1">CHAR(CODE(AS1023))</f>
        <v>E</v>
      </c>
      <c r="AU1023" s="386">
        <f>ROW(AS1023)</f>
        <v>1023</v>
      </c>
      <c r="AV1023" s="285" t="str">
        <f ca="1">CONCATENATE(AT1023&amp;AU1023)</f>
        <v>E1023</v>
      </c>
      <c r="AW1023" s="285">
        <f t="shared" ref="AW1023:AW1058" si="185">$AW$5</f>
        <v>8</v>
      </c>
      <c r="AX1023" s="285" t="str">
        <f t="shared" ref="AX1023:AX1058" ca="1" si="186">MID(CELL("filename",AW1023),FIND("]",CELL("filename",AW1023))+1,256)</f>
        <v>8. Ownership - Operating Costs</v>
      </c>
      <c r="AY1023" s="293" t="s">
        <v>1626</v>
      </c>
      <c r="AZ1023" s="285" t="s">
        <v>1688</v>
      </c>
      <c r="BA1023" s="285">
        <f>$E$8</f>
        <v>2024</v>
      </c>
      <c r="BB1023" s="285" t="str">
        <f ca="1">AW1023&amp;"_"&amp;AV1023&amp;"_"&amp;AZ1023&amp;"_"&amp;BA1023</f>
        <v>8_E1023_Land_leases_2024</v>
      </c>
      <c r="BC1023" s="285" t="s">
        <v>574</v>
      </c>
      <c r="BD1023" s="285"/>
      <c r="BE1023" s="293" t="str">
        <f t="shared" si="184"/>
        <v>&gt;=0</v>
      </c>
      <c r="BF1023" s="293" t="s">
        <v>84</v>
      </c>
      <c r="BG1023" s="293" t="s">
        <v>84</v>
      </c>
      <c r="BH1023" s="293"/>
      <c r="BI1023" s="293"/>
      <c r="BJ1023" s="293"/>
      <c r="BK1023" s="293"/>
    </row>
    <row r="1024" spans="1:63" ht="13" hidden="1">
      <c r="A1024" s="130"/>
      <c r="B1024" s="181"/>
      <c r="C1024" s="157"/>
      <c r="D1024" s="761"/>
      <c r="E1024" s="578"/>
      <c r="F1024" s="578"/>
      <c r="G1024" s="578"/>
      <c r="H1024" s="578"/>
      <c r="I1024" s="578"/>
      <c r="J1024" s="578"/>
      <c r="K1024" s="578"/>
      <c r="L1024" s="578"/>
      <c r="M1024" s="578"/>
      <c r="N1024" s="578"/>
      <c r="O1024" s="578"/>
      <c r="P1024" s="578"/>
      <c r="Q1024" s="578"/>
      <c r="R1024" s="578"/>
      <c r="S1024" s="578"/>
      <c r="T1024" s="578"/>
      <c r="U1024" s="578"/>
      <c r="V1024" s="578"/>
      <c r="W1024" s="578"/>
      <c r="X1024" s="578"/>
      <c r="Y1024" s="578"/>
      <c r="Z1024" s="578"/>
      <c r="AA1024" s="578"/>
      <c r="AB1024" s="578"/>
      <c r="AC1024" s="578"/>
      <c r="AD1024" s="578"/>
      <c r="AE1024" s="578"/>
      <c r="AF1024" s="578"/>
      <c r="AG1024" s="578"/>
      <c r="AH1024" s="578"/>
      <c r="AI1024" s="578"/>
      <c r="AJ1024" s="578"/>
      <c r="AK1024" s="578"/>
      <c r="AL1024" s="578"/>
      <c r="AM1024" s="578"/>
      <c r="AN1024" s="580"/>
      <c r="AO1024" s="181"/>
      <c r="AP1024" s="87" t="s">
        <v>859</v>
      </c>
      <c r="AT1024" s="559" t="str">
        <f ca="1">IF(AT1023="Z","AA",IF(LEN(AT1023)=1,CHAR(CODE(AT1023)+1),IF(RIGHT(AT1023,1)="Z",CHAR(CODE(LEFT(AT1023,1))+1),LEFT(AT1023,1))&amp;CHAR(65+MOD(CODE(RIGHT(AT1023,1))+1-65,26))))</f>
        <v>F</v>
      </c>
      <c r="AU1024" s="559">
        <f>AU1023</f>
        <v>1023</v>
      </c>
      <c r="AV1024" s="285" t="str">
        <f t="shared" ref="AV1024:AV1058" ca="1" si="187">CONCATENATE(AT1024&amp;AU1024)</f>
        <v>F1023</v>
      </c>
      <c r="AW1024" s="285">
        <f t="shared" si="185"/>
        <v>8</v>
      </c>
      <c r="AX1024" s="285" t="str">
        <f t="shared" ca="1" si="186"/>
        <v>8. Ownership - Operating Costs</v>
      </c>
      <c r="AY1024" s="293" t="s">
        <v>1626</v>
      </c>
      <c r="AZ1024" s="285" t="s">
        <v>1688</v>
      </c>
      <c r="BA1024" s="285">
        <f>$F$8</f>
        <v>2025</v>
      </c>
      <c r="BB1024" s="285" t="str">
        <f t="shared" ref="BB1024:BB1058" ca="1" si="188">AW1024&amp;"_"&amp;AV1024&amp;"_"&amp;AZ1024&amp;"_"&amp;BA1024</f>
        <v>8_F1023_Land_leases_2025</v>
      </c>
      <c r="BC1024" s="285" t="s">
        <v>574</v>
      </c>
      <c r="BD1024" s="285"/>
      <c r="BE1024" s="293" t="str">
        <f t="shared" si="184"/>
        <v>&gt;=0</v>
      </c>
      <c r="BF1024" s="293" t="s">
        <v>84</v>
      </c>
      <c r="BG1024" s="293" t="s">
        <v>84</v>
      </c>
      <c r="BH1024" s="293"/>
      <c r="BI1024" s="293"/>
      <c r="BJ1024" s="293"/>
      <c r="BK1024" s="293"/>
    </row>
    <row r="1025" spans="1:63" ht="13" hidden="1">
      <c r="A1025" s="130"/>
      <c r="B1025" s="181"/>
      <c r="C1025" s="157"/>
      <c r="D1025" s="761"/>
      <c r="E1025" s="578"/>
      <c r="F1025" s="578"/>
      <c r="G1025" s="578"/>
      <c r="H1025" s="578"/>
      <c r="I1025" s="578"/>
      <c r="J1025" s="578"/>
      <c r="K1025" s="578"/>
      <c r="L1025" s="578"/>
      <c r="M1025" s="578"/>
      <c r="N1025" s="578"/>
      <c r="O1025" s="578"/>
      <c r="P1025" s="578"/>
      <c r="Q1025" s="578"/>
      <c r="R1025" s="578"/>
      <c r="S1025" s="578"/>
      <c r="T1025" s="578"/>
      <c r="U1025" s="578"/>
      <c r="V1025" s="578"/>
      <c r="W1025" s="578"/>
      <c r="X1025" s="578"/>
      <c r="Y1025" s="578"/>
      <c r="Z1025" s="578"/>
      <c r="AA1025" s="578"/>
      <c r="AB1025" s="578"/>
      <c r="AC1025" s="578"/>
      <c r="AD1025" s="578"/>
      <c r="AE1025" s="578"/>
      <c r="AF1025" s="578"/>
      <c r="AG1025" s="578"/>
      <c r="AH1025" s="578"/>
      <c r="AI1025" s="578"/>
      <c r="AJ1025" s="578"/>
      <c r="AK1025" s="578"/>
      <c r="AL1025" s="578"/>
      <c r="AM1025" s="578"/>
      <c r="AN1025" s="580"/>
      <c r="AO1025" s="181"/>
      <c r="AP1025" s="87" t="s">
        <v>859</v>
      </c>
      <c r="AT1025" s="559" t="str">
        <f t="shared" ref="AT1025:AT1058" ca="1" si="189">IF(AT1024="Z","AA",IF(LEN(AT1024)=1,CHAR(CODE(AT1024)+1),IF(RIGHT(AT1024,1)="Z",CHAR(CODE(LEFT(AT1024,1))+1),LEFT(AT1024,1))&amp;CHAR(65+MOD(CODE(RIGHT(AT1024,1))+1-65,26))))</f>
        <v>G</v>
      </c>
      <c r="AU1025" s="559">
        <f t="shared" ref="AU1025:AU1058" si="190">AU1024</f>
        <v>1023</v>
      </c>
      <c r="AV1025" s="285" t="str">
        <f t="shared" ca="1" si="187"/>
        <v>G1023</v>
      </c>
      <c r="AW1025" s="285">
        <f t="shared" si="185"/>
        <v>8</v>
      </c>
      <c r="AX1025" s="285" t="str">
        <f t="shared" ca="1" si="186"/>
        <v>8. Ownership - Operating Costs</v>
      </c>
      <c r="AY1025" s="293" t="s">
        <v>1626</v>
      </c>
      <c r="AZ1025" s="285" t="s">
        <v>1688</v>
      </c>
      <c r="BA1025" s="285">
        <f>$G$8</f>
        <v>2026</v>
      </c>
      <c r="BB1025" s="285" t="str">
        <f t="shared" ca="1" si="188"/>
        <v>8_G1023_Land_leases_2026</v>
      </c>
      <c r="BC1025" s="285" t="s">
        <v>574</v>
      </c>
      <c r="BD1025" s="285"/>
      <c r="BE1025" s="293" t="str">
        <f t="shared" si="184"/>
        <v>&gt;=0</v>
      </c>
      <c r="BF1025" s="293" t="s">
        <v>84</v>
      </c>
      <c r="BG1025" s="293" t="s">
        <v>84</v>
      </c>
      <c r="BH1025" s="293"/>
      <c r="BI1025" s="293"/>
      <c r="BJ1025" s="293"/>
      <c r="BK1025" s="293"/>
    </row>
    <row r="1026" spans="1:63" ht="13" hidden="1">
      <c r="A1026" s="130"/>
      <c r="B1026" s="181"/>
      <c r="C1026" s="157"/>
      <c r="D1026" s="761"/>
      <c r="E1026" s="578"/>
      <c r="F1026" s="578"/>
      <c r="G1026" s="578"/>
      <c r="H1026" s="578"/>
      <c r="I1026" s="578"/>
      <c r="J1026" s="578"/>
      <c r="K1026" s="578"/>
      <c r="L1026" s="578"/>
      <c r="M1026" s="578"/>
      <c r="N1026" s="578"/>
      <c r="O1026" s="578"/>
      <c r="P1026" s="578"/>
      <c r="Q1026" s="578"/>
      <c r="R1026" s="578"/>
      <c r="S1026" s="578"/>
      <c r="T1026" s="578"/>
      <c r="U1026" s="578"/>
      <c r="V1026" s="578"/>
      <c r="W1026" s="578"/>
      <c r="X1026" s="578"/>
      <c r="Y1026" s="578"/>
      <c r="Z1026" s="578"/>
      <c r="AA1026" s="578"/>
      <c r="AB1026" s="578"/>
      <c r="AC1026" s="578"/>
      <c r="AD1026" s="578"/>
      <c r="AE1026" s="578"/>
      <c r="AF1026" s="578"/>
      <c r="AG1026" s="578"/>
      <c r="AH1026" s="578"/>
      <c r="AI1026" s="578"/>
      <c r="AJ1026" s="578"/>
      <c r="AK1026" s="578"/>
      <c r="AL1026" s="578"/>
      <c r="AM1026" s="578"/>
      <c r="AN1026" s="580"/>
      <c r="AO1026" s="181"/>
      <c r="AP1026" s="87" t="s">
        <v>859</v>
      </c>
      <c r="AT1026" s="559" t="str">
        <f t="shared" ca="1" si="189"/>
        <v>H</v>
      </c>
      <c r="AU1026" s="559">
        <f t="shared" si="190"/>
        <v>1023</v>
      </c>
      <c r="AV1026" s="285" t="str">
        <f t="shared" ca="1" si="187"/>
        <v>H1023</v>
      </c>
      <c r="AW1026" s="285">
        <f t="shared" si="185"/>
        <v>8</v>
      </c>
      <c r="AX1026" s="285" t="str">
        <f t="shared" ca="1" si="186"/>
        <v>8. Ownership - Operating Costs</v>
      </c>
      <c r="AY1026" s="293" t="s">
        <v>1626</v>
      </c>
      <c r="AZ1026" s="285" t="s">
        <v>1688</v>
      </c>
      <c r="BA1026" s="285">
        <f>$H$8</f>
        <v>2027</v>
      </c>
      <c r="BB1026" s="285" t="str">
        <f t="shared" ca="1" si="188"/>
        <v>8_H1023_Land_leases_2027</v>
      </c>
      <c r="BC1026" s="285" t="s">
        <v>574</v>
      </c>
      <c r="BD1026" s="285"/>
      <c r="BE1026" s="293" t="str">
        <f t="shared" si="184"/>
        <v>&gt;=0</v>
      </c>
      <c r="BF1026" s="293" t="s">
        <v>84</v>
      </c>
      <c r="BG1026" s="293" t="s">
        <v>84</v>
      </c>
      <c r="BH1026" s="293"/>
      <c r="BI1026" s="293"/>
      <c r="BJ1026" s="293"/>
      <c r="BK1026" s="293"/>
    </row>
    <row r="1027" spans="1:63" ht="13" hidden="1">
      <c r="A1027" s="130"/>
      <c r="B1027" s="181"/>
      <c r="C1027" s="157"/>
      <c r="D1027" s="761"/>
      <c r="E1027" s="578"/>
      <c r="F1027" s="578"/>
      <c r="G1027" s="578"/>
      <c r="H1027" s="578"/>
      <c r="I1027" s="578"/>
      <c r="J1027" s="578"/>
      <c r="K1027" s="578"/>
      <c r="L1027" s="578"/>
      <c r="M1027" s="578"/>
      <c r="N1027" s="578"/>
      <c r="O1027" s="578"/>
      <c r="P1027" s="578"/>
      <c r="Q1027" s="578"/>
      <c r="R1027" s="578"/>
      <c r="S1027" s="578"/>
      <c r="T1027" s="578"/>
      <c r="U1027" s="578"/>
      <c r="V1027" s="578"/>
      <c r="W1027" s="578"/>
      <c r="X1027" s="578"/>
      <c r="Y1027" s="578"/>
      <c r="Z1027" s="578"/>
      <c r="AA1027" s="578"/>
      <c r="AB1027" s="578"/>
      <c r="AC1027" s="578"/>
      <c r="AD1027" s="578"/>
      <c r="AE1027" s="578"/>
      <c r="AF1027" s="578"/>
      <c r="AG1027" s="578"/>
      <c r="AH1027" s="578"/>
      <c r="AI1027" s="578"/>
      <c r="AJ1027" s="578"/>
      <c r="AK1027" s="578"/>
      <c r="AL1027" s="578"/>
      <c r="AM1027" s="578"/>
      <c r="AN1027" s="580"/>
      <c r="AO1027" s="181"/>
      <c r="AP1027" s="87" t="s">
        <v>859</v>
      </c>
      <c r="AT1027" s="559" t="str">
        <f t="shared" ca="1" si="189"/>
        <v>I</v>
      </c>
      <c r="AU1027" s="559">
        <f t="shared" si="190"/>
        <v>1023</v>
      </c>
      <c r="AV1027" s="285" t="str">
        <f t="shared" ca="1" si="187"/>
        <v>I1023</v>
      </c>
      <c r="AW1027" s="285">
        <f t="shared" si="185"/>
        <v>8</v>
      </c>
      <c r="AX1027" s="285" t="str">
        <f t="shared" ca="1" si="186"/>
        <v>8. Ownership - Operating Costs</v>
      </c>
      <c r="AY1027" s="293" t="s">
        <v>1626</v>
      </c>
      <c r="AZ1027" s="285" t="s">
        <v>1688</v>
      </c>
      <c r="BA1027" s="285">
        <f>$I$8</f>
        <v>2028</v>
      </c>
      <c r="BB1027" s="285" t="str">
        <f t="shared" ca="1" si="188"/>
        <v>8_I1023_Land_leases_2028</v>
      </c>
      <c r="BC1027" s="285" t="s">
        <v>574</v>
      </c>
      <c r="BD1027" s="285"/>
      <c r="BE1027" s="293" t="str">
        <f t="shared" si="184"/>
        <v>&gt;=0</v>
      </c>
      <c r="BF1027" s="293" t="s">
        <v>84</v>
      </c>
      <c r="BG1027" s="293" t="s">
        <v>84</v>
      </c>
      <c r="BH1027" s="293"/>
      <c r="BI1027" s="293"/>
      <c r="BJ1027" s="293"/>
      <c r="BK1027" s="293"/>
    </row>
    <row r="1028" spans="1:63" ht="13" hidden="1">
      <c r="A1028" s="130"/>
      <c r="B1028" s="181"/>
      <c r="C1028" s="157"/>
      <c r="D1028" s="761"/>
      <c r="E1028" s="578"/>
      <c r="F1028" s="578"/>
      <c r="G1028" s="578"/>
      <c r="H1028" s="578"/>
      <c r="I1028" s="578"/>
      <c r="J1028" s="578"/>
      <c r="K1028" s="578"/>
      <c r="L1028" s="578"/>
      <c r="M1028" s="578"/>
      <c r="N1028" s="578"/>
      <c r="O1028" s="578"/>
      <c r="P1028" s="578"/>
      <c r="Q1028" s="578"/>
      <c r="R1028" s="578"/>
      <c r="S1028" s="578"/>
      <c r="T1028" s="578"/>
      <c r="U1028" s="578"/>
      <c r="V1028" s="578"/>
      <c r="W1028" s="578"/>
      <c r="X1028" s="578"/>
      <c r="Y1028" s="578"/>
      <c r="Z1028" s="578"/>
      <c r="AA1028" s="578"/>
      <c r="AB1028" s="578"/>
      <c r="AC1028" s="578"/>
      <c r="AD1028" s="578"/>
      <c r="AE1028" s="578"/>
      <c r="AF1028" s="578"/>
      <c r="AG1028" s="578"/>
      <c r="AH1028" s="578"/>
      <c r="AI1028" s="578"/>
      <c r="AJ1028" s="578"/>
      <c r="AK1028" s="578"/>
      <c r="AL1028" s="578"/>
      <c r="AM1028" s="578"/>
      <c r="AN1028" s="580"/>
      <c r="AO1028" s="181"/>
      <c r="AP1028" s="87" t="s">
        <v>859</v>
      </c>
      <c r="AT1028" s="559" t="str">
        <f t="shared" ca="1" si="189"/>
        <v>J</v>
      </c>
      <c r="AU1028" s="559">
        <f t="shared" si="190"/>
        <v>1023</v>
      </c>
      <c r="AV1028" s="285" t="str">
        <f t="shared" ca="1" si="187"/>
        <v>J1023</v>
      </c>
      <c r="AW1028" s="285">
        <f t="shared" si="185"/>
        <v>8</v>
      </c>
      <c r="AX1028" s="285" t="str">
        <f t="shared" ca="1" si="186"/>
        <v>8. Ownership - Operating Costs</v>
      </c>
      <c r="AY1028" s="293" t="s">
        <v>1626</v>
      </c>
      <c r="AZ1028" s="285" t="s">
        <v>1688</v>
      </c>
      <c r="BA1028" s="285">
        <f>$J$8</f>
        <v>2029</v>
      </c>
      <c r="BB1028" s="285" t="str">
        <f t="shared" ca="1" si="188"/>
        <v>8_J1023_Land_leases_2029</v>
      </c>
      <c r="BC1028" s="285" t="s">
        <v>574</v>
      </c>
      <c r="BD1028" s="285"/>
      <c r="BE1028" s="293" t="str">
        <f t="shared" si="184"/>
        <v>&gt;=0</v>
      </c>
      <c r="BF1028" s="293" t="s">
        <v>84</v>
      </c>
      <c r="BG1028" s="293" t="s">
        <v>84</v>
      </c>
      <c r="BH1028" s="293"/>
      <c r="BI1028" s="293"/>
      <c r="BJ1028" s="293"/>
      <c r="BK1028" s="293"/>
    </row>
    <row r="1029" spans="1:63" ht="13" hidden="1">
      <c r="A1029" s="130"/>
      <c r="B1029" s="181"/>
      <c r="C1029" s="157"/>
      <c r="D1029" s="761"/>
      <c r="E1029" s="578"/>
      <c r="F1029" s="578"/>
      <c r="G1029" s="578"/>
      <c r="H1029" s="578"/>
      <c r="I1029" s="578"/>
      <c r="J1029" s="578"/>
      <c r="K1029" s="578"/>
      <c r="L1029" s="578"/>
      <c r="M1029" s="578"/>
      <c r="N1029" s="578"/>
      <c r="O1029" s="578"/>
      <c r="P1029" s="578"/>
      <c r="Q1029" s="578"/>
      <c r="R1029" s="578"/>
      <c r="S1029" s="578"/>
      <c r="T1029" s="578"/>
      <c r="U1029" s="578"/>
      <c r="V1029" s="578"/>
      <c r="W1029" s="578"/>
      <c r="X1029" s="578"/>
      <c r="Y1029" s="578"/>
      <c r="Z1029" s="578"/>
      <c r="AA1029" s="578"/>
      <c r="AB1029" s="578"/>
      <c r="AC1029" s="578"/>
      <c r="AD1029" s="578"/>
      <c r="AE1029" s="578"/>
      <c r="AF1029" s="578"/>
      <c r="AG1029" s="578"/>
      <c r="AH1029" s="578"/>
      <c r="AI1029" s="578"/>
      <c r="AJ1029" s="578"/>
      <c r="AK1029" s="578"/>
      <c r="AL1029" s="578"/>
      <c r="AM1029" s="578"/>
      <c r="AN1029" s="580"/>
      <c r="AO1029" s="181"/>
      <c r="AP1029" s="87" t="s">
        <v>859</v>
      </c>
      <c r="AT1029" s="559" t="str">
        <f t="shared" ca="1" si="189"/>
        <v>K</v>
      </c>
      <c r="AU1029" s="559">
        <f t="shared" si="190"/>
        <v>1023</v>
      </c>
      <c r="AV1029" s="285" t="str">
        <f t="shared" ca="1" si="187"/>
        <v>K1023</v>
      </c>
      <c r="AW1029" s="285">
        <f t="shared" si="185"/>
        <v>8</v>
      </c>
      <c r="AX1029" s="285" t="str">
        <f t="shared" ca="1" si="186"/>
        <v>8. Ownership - Operating Costs</v>
      </c>
      <c r="AY1029" s="293" t="s">
        <v>1626</v>
      </c>
      <c r="AZ1029" s="285" t="s">
        <v>1688</v>
      </c>
      <c r="BA1029" s="285">
        <f>$K$8</f>
        <v>2030</v>
      </c>
      <c r="BB1029" s="285" t="str">
        <f t="shared" ca="1" si="188"/>
        <v>8_K1023_Land_leases_2030</v>
      </c>
      <c r="BC1029" s="285" t="s">
        <v>574</v>
      </c>
      <c r="BD1029" s="285"/>
      <c r="BE1029" s="293" t="str">
        <f t="shared" si="184"/>
        <v>&gt;=0</v>
      </c>
      <c r="BF1029" s="293" t="s">
        <v>84</v>
      </c>
      <c r="BG1029" s="293" t="s">
        <v>84</v>
      </c>
      <c r="BH1029" s="293"/>
      <c r="BI1029" s="293"/>
      <c r="BJ1029" s="293"/>
      <c r="BK1029" s="293"/>
    </row>
    <row r="1030" spans="1:63" ht="13" hidden="1">
      <c r="A1030" s="130"/>
      <c r="B1030" s="181"/>
      <c r="C1030" s="157"/>
      <c r="D1030" s="761"/>
      <c r="E1030" s="578"/>
      <c r="F1030" s="578"/>
      <c r="G1030" s="578"/>
      <c r="H1030" s="578"/>
      <c r="I1030" s="578"/>
      <c r="J1030" s="578"/>
      <c r="K1030" s="578"/>
      <c r="L1030" s="578"/>
      <c r="M1030" s="578"/>
      <c r="N1030" s="578"/>
      <c r="O1030" s="578"/>
      <c r="P1030" s="578"/>
      <c r="Q1030" s="578"/>
      <c r="R1030" s="578"/>
      <c r="S1030" s="578"/>
      <c r="T1030" s="578"/>
      <c r="U1030" s="578"/>
      <c r="V1030" s="578"/>
      <c r="W1030" s="578"/>
      <c r="X1030" s="578"/>
      <c r="Y1030" s="578"/>
      <c r="Z1030" s="578"/>
      <c r="AA1030" s="578"/>
      <c r="AB1030" s="578"/>
      <c r="AC1030" s="578"/>
      <c r="AD1030" s="578"/>
      <c r="AE1030" s="578"/>
      <c r="AF1030" s="578"/>
      <c r="AG1030" s="578"/>
      <c r="AH1030" s="578"/>
      <c r="AI1030" s="578"/>
      <c r="AJ1030" s="578"/>
      <c r="AK1030" s="578"/>
      <c r="AL1030" s="578"/>
      <c r="AM1030" s="578"/>
      <c r="AN1030" s="580"/>
      <c r="AO1030" s="181"/>
      <c r="AP1030" s="87" t="s">
        <v>859</v>
      </c>
      <c r="AT1030" s="559" t="str">
        <f t="shared" ca="1" si="189"/>
        <v>L</v>
      </c>
      <c r="AU1030" s="559">
        <f t="shared" si="190"/>
        <v>1023</v>
      </c>
      <c r="AV1030" s="285" t="str">
        <f t="shared" ca="1" si="187"/>
        <v>L1023</v>
      </c>
      <c r="AW1030" s="285">
        <f t="shared" si="185"/>
        <v>8</v>
      </c>
      <c r="AX1030" s="285" t="str">
        <f t="shared" ca="1" si="186"/>
        <v>8. Ownership - Operating Costs</v>
      </c>
      <c r="AY1030" s="293" t="s">
        <v>1626</v>
      </c>
      <c r="AZ1030" s="285" t="s">
        <v>1688</v>
      </c>
      <c r="BA1030" s="285">
        <f>$L$8</f>
        <v>2031</v>
      </c>
      <c r="BB1030" s="285" t="str">
        <f t="shared" ca="1" si="188"/>
        <v>8_L1023_Land_leases_2031</v>
      </c>
      <c r="BC1030" s="285" t="s">
        <v>574</v>
      </c>
      <c r="BD1030" s="285"/>
      <c r="BE1030" s="293" t="str">
        <f t="shared" si="184"/>
        <v>&gt;=0</v>
      </c>
      <c r="BF1030" s="293" t="s">
        <v>84</v>
      </c>
      <c r="BG1030" s="293" t="s">
        <v>84</v>
      </c>
      <c r="BH1030" s="293"/>
      <c r="BI1030" s="293"/>
      <c r="BJ1030" s="293"/>
      <c r="BK1030" s="293"/>
    </row>
    <row r="1031" spans="1:63" ht="13" hidden="1">
      <c r="A1031" s="130"/>
      <c r="B1031" s="181"/>
      <c r="C1031" s="157"/>
      <c r="D1031" s="761"/>
      <c r="E1031" s="578"/>
      <c r="F1031" s="578"/>
      <c r="G1031" s="578"/>
      <c r="H1031" s="578"/>
      <c r="I1031" s="578"/>
      <c r="J1031" s="578"/>
      <c r="K1031" s="578"/>
      <c r="L1031" s="578"/>
      <c r="M1031" s="578"/>
      <c r="N1031" s="578"/>
      <c r="O1031" s="578"/>
      <c r="P1031" s="578"/>
      <c r="Q1031" s="578"/>
      <c r="R1031" s="578"/>
      <c r="S1031" s="578"/>
      <c r="T1031" s="578"/>
      <c r="U1031" s="578"/>
      <c r="V1031" s="578"/>
      <c r="W1031" s="578"/>
      <c r="X1031" s="578"/>
      <c r="Y1031" s="578"/>
      <c r="Z1031" s="578"/>
      <c r="AA1031" s="578"/>
      <c r="AB1031" s="578"/>
      <c r="AC1031" s="578"/>
      <c r="AD1031" s="578"/>
      <c r="AE1031" s="578"/>
      <c r="AF1031" s="578"/>
      <c r="AG1031" s="578"/>
      <c r="AH1031" s="578"/>
      <c r="AI1031" s="578"/>
      <c r="AJ1031" s="578"/>
      <c r="AK1031" s="578"/>
      <c r="AL1031" s="578"/>
      <c r="AM1031" s="578"/>
      <c r="AN1031" s="580"/>
      <c r="AO1031" s="181"/>
      <c r="AP1031" s="87" t="s">
        <v>859</v>
      </c>
      <c r="AT1031" s="559" t="str">
        <f t="shared" ca="1" si="189"/>
        <v>M</v>
      </c>
      <c r="AU1031" s="559">
        <f t="shared" si="190"/>
        <v>1023</v>
      </c>
      <c r="AV1031" s="285" t="str">
        <f t="shared" ca="1" si="187"/>
        <v>M1023</v>
      </c>
      <c r="AW1031" s="285">
        <f t="shared" si="185"/>
        <v>8</v>
      </c>
      <c r="AX1031" s="285" t="str">
        <f t="shared" ca="1" si="186"/>
        <v>8. Ownership - Operating Costs</v>
      </c>
      <c r="AY1031" s="293" t="s">
        <v>1626</v>
      </c>
      <c r="AZ1031" s="285" t="s">
        <v>1688</v>
      </c>
      <c r="BA1031" s="285">
        <f>$M$8</f>
        <v>2032</v>
      </c>
      <c r="BB1031" s="285" t="str">
        <f t="shared" ca="1" si="188"/>
        <v>8_M1023_Land_leases_2032</v>
      </c>
      <c r="BC1031" s="285" t="s">
        <v>574</v>
      </c>
      <c r="BD1031" s="285"/>
      <c r="BE1031" s="293" t="str">
        <f t="shared" si="184"/>
        <v>&gt;=0</v>
      </c>
      <c r="BF1031" s="293" t="s">
        <v>84</v>
      </c>
      <c r="BG1031" s="293" t="s">
        <v>84</v>
      </c>
      <c r="BH1031" s="293"/>
      <c r="BI1031" s="293"/>
      <c r="BJ1031" s="293"/>
      <c r="BK1031" s="293"/>
    </row>
    <row r="1032" spans="1:63" ht="13" hidden="1">
      <c r="A1032" s="130"/>
      <c r="B1032" s="181"/>
      <c r="C1032" s="157"/>
      <c r="D1032" s="761"/>
      <c r="E1032" s="578"/>
      <c r="F1032" s="578"/>
      <c r="G1032" s="578"/>
      <c r="H1032" s="578"/>
      <c r="I1032" s="578"/>
      <c r="J1032" s="578"/>
      <c r="K1032" s="578"/>
      <c r="L1032" s="578"/>
      <c r="M1032" s="578"/>
      <c r="N1032" s="578"/>
      <c r="O1032" s="578"/>
      <c r="P1032" s="578"/>
      <c r="Q1032" s="578"/>
      <c r="R1032" s="578"/>
      <c r="S1032" s="578"/>
      <c r="T1032" s="578"/>
      <c r="U1032" s="578"/>
      <c r="V1032" s="578"/>
      <c r="W1032" s="578"/>
      <c r="X1032" s="578"/>
      <c r="Y1032" s="578"/>
      <c r="Z1032" s="578"/>
      <c r="AA1032" s="578"/>
      <c r="AB1032" s="578"/>
      <c r="AC1032" s="578"/>
      <c r="AD1032" s="578"/>
      <c r="AE1032" s="578"/>
      <c r="AF1032" s="578"/>
      <c r="AG1032" s="578"/>
      <c r="AH1032" s="578"/>
      <c r="AI1032" s="578"/>
      <c r="AJ1032" s="578"/>
      <c r="AK1032" s="578"/>
      <c r="AL1032" s="578"/>
      <c r="AM1032" s="578"/>
      <c r="AN1032" s="580"/>
      <c r="AO1032" s="181"/>
      <c r="AP1032" s="87" t="s">
        <v>859</v>
      </c>
      <c r="AT1032" s="559" t="str">
        <f t="shared" ca="1" si="189"/>
        <v>N</v>
      </c>
      <c r="AU1032" s="559">
        <f t="shared" si="190"/>
        <v>1023</v>
      </c>
      <c r="AV1032" s="285" t="str">
        <f t="shared" ca="1" si="187"/>
        <v>N1023</v>
      </c>
      <c r="AW1032" s="285">
        <f t="shared" si="185"/>
        <v>8</v>
      </c>
      <c r="AX1032" s="285" t="str">
        <f t="shared" ca="1" si="186"/>
        <v>8. Ownership - Operating Costs</v>
      </c>
      <c r="AY1032" s="293" t="s">
        <v>1626</v>
      </c>
      <c r="AZ1032" s="285" t="s">
        <v>1688</v>
      </c>
      <c r="BA1032" s="285">
        <f>$N$8</f>
        <v>2033</v>
      </c>
      <c r="BB1032" s="285" t="str">
        <f t="shared" ca="1" si="188"/>
        <v>8_N1023_Land_leases_2033</v>
      </c>
      <c r="BC1032" s="285" t="s">
        <v>574</v>
      </c>
      <c r="BD1032" s="285"/>
      <c r="BE1032" s="293" t="str">
        <f t="shared" si="184"/>
        <v>&gt;=0</v>
      </c>
      <c r="BF1032" s="293" t="s">
        <v>84</v>
      </c>
      <c r="BG1032" s="293" t="s">
        <v>84</v>
      </c>
      <c r="BH1032" s="293"/>
      <c r="BI1032" s="293"/>
      <c r="BJ1032" s="293"/>
      <c r="BK1032" s="293"/>
    </row>
    <row r="1033" spans="1:63" ht="13" hidden="1">
      <c r="A1033" s="130"/>
      <c r="B1033" s="181"/>
      <c r="C1033" s="157"/>
      <c r="D1033" s="761"/>
      <c r="E1033" s="578"/>
      <c r="F1033" s="578"/>
      <c r="G1033" s="578"/>
      <c r="H1033" s="578"/>
      <c r="I1033" s="578"/>
      <c r="J1033" s="578"/>
      <c r="K1033" s="578"/>
      <c r="L1033" s="578"/>
      <c r="M1033" s="578"/>
      <c r="N1033" s="578"/>
      <c r="O1033" s="578"/>
      <c r="P1033" s="578"/>
      <c r="Q1033" s="578"/>
      <c r="R1033" s="578"/>
      <c r="S1033" s="578"/>
      <c r="T1033" s="578"/>
      <c r="U1033" s="578"/>
      <c r="V1033" s="578"/>
      <c r="W1033" s="578"/>
      <c r="X1033" s="578"/>
      <c r="Y1033" s="578"/>
      <c r="Z1033" s="578"/>
      <c r="AA1033" s="578"/>
      <c r="AB1033" s="578"/>
      <c r="AC1033" s="578"/>
      <c r="AD1033" s="578"/>
      <c r="AE1033" s="578"/>
      <c r="AF1033" s="578"/>
      <c r="AG1033" s="578"/>
      <c r="AH1033" s="578"/>
      <c r="AI1033" s="578"/>
      <c r="AJ1033" s="578"/>
      <c r="AK1033" s="578"/>
      <c r="AL1033" s="578"/>
      <c r="AM1033" s="578"/>
      <c r="AN1033" s="580"/>
      <c r="AO1033" s="181"/>
      <c r="AP1033" s="87" t="s">
        <v>859</v>
      </c>
      <c r="AT1033" s="559" t="str">
        <f t="shared" ca="1" si="189"/>
        <v>O</v>
      </c>
      <c r="AU1033" s="559">
        <f t="shared" si="190"/>
        <v>1023</v>
      </c>
      <c r="AV1033" s="285" t="str">
        <f t="shared" ca="1" si="187"/>
        <v>O1023</v>
      </c>
      <c r="AW1033" s="285">
        <f t="shared" si="185"/>
        <v>8</v>
      </c>
      <c r="AX1033" s="285" t="str">
        <f t="shared" ca="1" si="186"/>
        <v>8. Ownership - Operating Costs</v>
      </c>
      <c r="AY1033" s="293" t="s">
        <v>1626</v>
      </c>
      <c r="AZ1033" s="285" t="s">
        <v>1688</v>
      </c>
      <c r="BA1033" s="285">
        <f>$O$8</f>
        <v>2034</v>
      </c>
      <c r="BB1033" s="285" t="str">
        <f t="shared" ca="1" si="188"/>
        <v>8_O1023_Land_leases_2034</v>
      </c>
      <c r="BC1033" s="285" t="s">
        <v>574</v>
      </c>
      <c r="BD1033" s="285"/>
      <c r="BE1033" s="293" t="str">
        <f t="shared" si="184"/>
        <v>&gt;=0</v>
      </c>
      <c r="BF1033" s="293" t="s">
        <v>84</v>
      </c>
      <c r="BG1033" s="293" t="s">
        <v>84</v>
      </c>
      <c r="BH1033" s="293"/>
      <c r="BI1033" s="293"/>
      <c r="BJ1033" s="293"/>
      <c r="BK1033" s="293"/>
    </row>
    <row r="1034" spans="1:63" ht="13" hidden="1">
      <c r="A1034" s="130"/>
      <c r="B1034" s="181"/>
      <c r="C1034" s="157"/>
      <c r="D1034" s="761"/>
      <c r="E1034" s="578"/>
      <c r="F1034" s="578"/>
      <c r="G1034" s="578"/>
      <c r="H1034" s="578"/>
      <c r="I1034" s="578"/>
      <c r="J1034" s="578"/>
      <c r="K1034" s="578"/>
      <c r="L1034" s="578"/>
      <c r="M1034" s="578"/>
      <c r="N1034" s="578"/>
      <c r="O1034" s="578"/>
      <c r="P1034" s="578"/>
      <c r="Q1034" s="578"/>
      <c r="R1034" s="578"/>
      <c r="S1034" s="578"/>
      <c r="T1034" s="578"/>
      <c r="U1034" s="578"/>
      <c r="V1034" s="578"/>
      <c r="W1034" s="578"/>
      <c r="X1034" s="578"/>
      <c r="Y1034" s="578"/>
      <c r="Z1034" s="578"/>
      <c r="AA1034" s="578"/>
      <c r="AB1034" s="578"/>
      <c r="AC1034" s="578"/>
      <c r="AD1034" s="578"/>
      <c r="AE1034" s="578"/>
      <c r="AF1034" s="578"/>
      <c r="AG1034" s="578"/>
      <c r="AH1034" s="578"/>
      <c r="AI1034" s="578"/>
      <c r="AJ1034" s="578"/>
      <c r="AK1034" s="578"/>
      <c r="AL1034" s="578"/>
      <c r="AM1034" s="578"/>
      <c r="AN1034" s="580"/>
      <c r="AO1034" s="181"/>
      <c r="AP1034" s="87" t="s">
        <v>859</v>
      </c>
      <c r="AT1034" s="559" t="str">
        <f t="shared" ca="1" si="189"/>
        <v>P</v>
      </c>
      <c r="AU1034" s="559">
        <f t="shared" si="190"/>
        <v>1023</v>
      </c>
      <c r="AV1034" s="285" t="str">
        <f t="shared" ca="1" si="187"/>
        <v>P1023</v>
      </c>
      <c r="AW1034" s="285">
        <f t="shared" si="185"/>
        <v>8</v>
      </c>
      <c r="AX1034" s="285" t="str">
        <f t="shared" ca="1" si="186"/>
        <v>8. Ownership - Operating Costs</v>
      </c>
      <c r="AY1034" s="293" t="s">
        <v>1626</v>
      </c>
      <c r="AZ1034" s="285" t="s">
        <v>1688</v>
      </c>
      <c r="BA1034" s="285">
        <f>$P$8</f>
        <v>2035</v>
      </c>
      <c r="BB1034" s="285" t="str">
        <f t="shared" ca="1" si="188"/>
        <v>8_P1023_Land_leases_2035</v>
      </c>
      <c r="BC1034" s="285" t="s">
        <v>574</v>
      </c>
      <c r="BD1034" s="285"/>
      <c r="BE1034" s="293" t="str">
        <f t="shared" si="184"/>
        <v>&gt;=0</v>
      </c>
      <c r="BF1034" s="293" t="s">
        <v>84</v>
      </c>
      <c r="BG1034" s="293" t="s">
        <v>84</v>
      </c>
      <c r="BH1034" s="293"/>
      <c r="BI1034" s="293"/>
      <c r="BJ1034" s="293"/>
      <c r="BK1034" s="293"/>
    </row>
    <row r="1035" spans="1:63" ht="13" hidden="1">
      <c r="A1035" s="130"/>
      <c r="B1035" s="181"/>
      <c r="C1035" s="157"/>
      <c r="D1035" s="761"/>
      <c r="E1035" s="578"/>
      <c r="F1035" s="578"/>
      <c r="G1035" s="578"/>
      <c r="H1035" s="578"/>
      <c r="I1035" s="578"/>
      <c r="J1035" s="578"/>
      <c r="K1035" s="578"/>
      <c r="L1035" s="578"/>
      <c r="M1035" s="578"/>
      <c r="N1035" s="578"/>
      <c r="O1035" s="578"/>
      <c r="P1035" s="578"/>
      <c r="Q1035" s="578"/>
      <c r="R1035" s="578"/>
      <c r="S1035" s="578"/>
      <c r="T1035" s="578"/>
      <c r="U1035" s="578"/>
      <c r="V1035" s="578"/>
      <c r="W1035" s="578"/>
      <c r="X1035" s="578"/>
      <c r="Y1035" s="578"/>
      <c r="Z1035" s="578"/>
      <c r="AA1035" s="578"/>
      <c r="AB1035" s="578"/>
      <c r="AC1035" s="578"/>
      <c r="AD1035" s="578"/>
      <c r="AE1035" s="578"/>
      <c r="AF1035" s="578"/>
      <c r="AG1035" s="578"/>
      <c r="AH1035" s="578"/>
      <c r="AI1035" s="578"/>
      <c r="AJ1035" s="578"/>
      <c r="AK1035" s="578"/>
      <c r="AL1035" s="578"/>
      <c r="AM1035" s="578"/>
      <c r="AN1035" s="580"/>
      <c r="AO1035" s="181"/>
      <c r="AP1035" s="87" t="s">
        <v>859</v>
      </c>
      <c r="AT1035" s="559" t="str">
        <f t="shared" ca="1" si="189"/>
        <v>Q</v>
      </c>
      <c r="AU1035" s="559">
        <f t="shared" si="190"/>
        <v>1023</v>
      </c>
      <c r="AV1035" s="285" t="str">
        <f t="shared" ca="1" si="187"/>
        <v>Q1023</v>
      </c>
      <c r="AW1035" s="285">
        <f t="shared" si="185"/>
        <v>8</v>
      </c>
      <c r="AX1035" s="285" t="str">
        <f t="shared" ca="1" si="186"/>
        <v>8. Ownership - Operating Costs</v>
      </c>
      <c r="AY1035" s="293" t="s">
        <v>1626</v>
      </c>
      <c r="AZ1035" s="285" t="s">
        <v>1688</v>
      </c>
      <c r="BA1035" s="285">
        <f>$Q$8</f>
        <v>2036</v>
      </c>
      <c r="BB1035" s="285" t="str">
        <f t="shared" ca="1" si="188"/>
        <v>8_Q1023_Land_leases_2036</v>
      </c>
      <c r="BC1035" s="285" t="s">
        <v>574</v>
      </c>
      <c r="BD1035" s="285"/>
      <c r="BE1035" s="293" t="str">
        <f t="shared" si="184"/>
        <v>&gt;=0</v>
      </c>
      <c r="BF1035" s="293" t="s">
        <v>84</v>
      </c>
      <c r="BG1035" s="293" t="s">
        <v>84</v>
      </c>
      <c r="BH1035" s="293"/>
      <c r="BI1035" s="293"/>
      <c r="BJ1035" s="293"/>
      <c r="BK1035" s="293"/>
    </row>
    <row r="1036" spans="1:63" ht="13" hidden="1">
      <c r="A1036" s="130"/>
      <c r="B1036" s="181"/>
      <c r="C1036" s="157"/>
      <c r="D1036" s="761"/>
      <c r="E1036" s="578"/>
      <c r="F1036" s="578"/>
      <c r="G1036" s="578"/>
      <c r="H1036" s="578"/>
      <c r="I1036" s="578"/>
      <c r="J1036" s="578"/>
      <c r="K1036" s="578"/>
      <c r="L1036" s="578"/>
      <c r="M1036" s="578"/>
      <c r="N1036" s="578"/>
      <c r="O1036" s="578"/>
      <c r="P1036" s="578"/>
      <c r="Q1036" s="578"/>
      <c r="R1036" s="578"/>
      <c r="S1036" s="578"/>
      <c r="T1036" s="578"/>
      <c r="U1036" s="578"/>
      <c r="V1036" s="578"/>
      <c r="W1036" s="578"/>
      <c r="X1036" s="578"/>
      <c r="Y1036" s="578"/>
      <c r="Z1036" s="578"/>
      <c r="AA1036" s="578"/>
      <c r="AB1036" s="578"/>
      <c r="AC1036" s="578"/>
      <c r="AD1036" s="578"/>
      <c r="AE1036" s="578"/>
      <c r="AF1036" s="578"/>
      <c r="AG1036" s="578"/>
      <c r="AH1036" s="578"/>
      <c r="AI1036" s="578"/>
      <c r="AJ1036" s="578"/>
      <c r="AK1036" s="578"/>
      <c r="AL1036" s="578"/>
      <c r="AM1036" s="578"/>
      <c r="AN1036" s="580"/>
      <c r="AO1036" s="181"/>
      <c r="AP1036" s="87" t="s">
        <v>859</v>
      </c>
      <c r="AT1036" s="559" t="str">
        <f t="shared" ca="1" si="189"/>
        <v>R</v>
      </c>
      <c r="AU1036" s="559">
        <f t="shared" si="190"/>
        <v>1023</v>
      </c>
      <c r="AV1036" s="285" t="str">
        <f t="shared" ca="1" si="187"/>
        <v>R1023</v>
      </c>
      <c r="AW1036" s="285">
        <f t="shared" si="185"/>
        <v>8</v>
      </c>
      <c r="AX1036" s="285" t="str">
        <f t="shared" ca="1" si="186"/>
        <v>8. Ownership - Operating Costs</v>
      </c>
      <c r="AY1036" s="293" t="s">
        <v>1626</v>
      </c>
      <c r="AZ1036" s="285" t="s">
        <v>1688</v>
      </c>
      <c r="BA1036" s="285">
        <f>$R$8</f>
        <v>2037</v>
      </c>
      <c r="BB1036" s="285" t="str">
        <f t="shared" ca="1" si="188"/>
        <v>8_R1023_Land_leases_2037</v>
      </c>
      <c r="BC1036" s="285" t="s">
        <v>574</v>
      </c>
      <c r="BD1036" s="285"/>
      <c r="BE1036" s="293" t="str">
        <f t="shared" si="184"/>
        <v>&gt;=0</v>
      </c>
      <c r="BF1036" s="293" t="s">
        <v>84</v>
      </c>
      <c r="BG1036" s="293" t="s">
        <v>84</v>
      </c>
      <c r="BH1036" s="293"/>
      <c r="BI1036" s="293"/>
      <c r="BJ1036" s="293"/>
      <c r="BK1036" s="293"/>
    </row>
    <row r="1037" spans="1:63" ht="13" hidden="1">
      <c r="A1037" s="130"/>
      <c r="B1037" s="181"/>
      <c r="C1037" s="157"/>
      <c r="D1037" s="761"/>
      <c r="E1037" s="578"/>
      <c r="F1037" s="578"/>
      <c r="G1037" s="578"/>
      <c r="H1037" s="578"/>
      <c r="I1037" s="578"/>
      <c r="J1037" s="578"/>
      <c r="K1037" s="578"/>
      <c r="L1037" s="578"/>
      <c r="M1037" s="578"/>
      <c r="N1037" s="578"/>
      <c r="O1037" s="578"/>
      <c r="P1037" s="578"/>
      <c r="Q1037" s="578"/>
      <c r="R1037" s="578"/>
      <c r="S1037" s="578"/>
      <c r="T1037" s="578"/>
      <c r="U1037" s="578"/>
      <c r="V1037" s="578"/>
      <c r="W1037" s="578"/>
      <c r="X1037" s="578"/>
      <c r="Y1037" s="578"/>
      <c r="Z1037" s="578"/>
      <c r="AA1037" s="578"/>
      <c r="AB1037" s="578"/>
      <c r="AC1037" s="578"/>
      <c r="AD1037" s="578"/>
      <c r="AE1037" s="578"/>
      <c r="AF1037" s="578"/>
      <c r="AG1037" s="578"/>
      <c r="AH1037" s="578"/>
      <c r="AI1037" s="578"/>
      <c r="AJ1037" s="578"/>
      <c r="AK1037" s="578"/>
      <c r="AL1037" s="578"/>
      <c r="AM1037" s="578"/>
      <c r="AN1037" s="580"/>
      <c r="AO1037" s="181"/>
      <c r="AP1037" s="87" t="s">
        <v>859</v>
      </c>
      <c r="AT1037" s="559" t="str">
        <f t="shared" ca="1" si="189"/>
        <v>S</v>
      </c>
      <c r="AU1037" s="559">
        <f t="shared" si="190"/>
        <v>1023</v>
      </c>
      <c r="AV1037" s="285" t="str">
        <f t="shared" ca="1" si="187"/>
        <v>S1023</v>
      </c>
      <c r="AW1037" s="285">
        <f t="shared" si="185"/>
        <v>8</v>
      </c>
      <c r="AX1037" s="285" t="str">
        <f t="shared" ca="1" si="186"/>
        <v>8. Ownership - Operating Costs</v>
      </c>
      <c r="AY1037" s="293" t="s">
        <v>1626</v>
      </c>
      <c r="AZ1037" s="285" t="s">
        <v>1688</v>
      </c>
      <c r="BA1037" s="285">
        <f>$S$8</f>
        <v>2038</v>
      </c>
      <c r="BB1037" s="285" t="str">
        <f t="shared" ca="1" si="188"/>
        <v>8_S1023_Land_leases_2038</v>
      </c>
      <c r="BC1037" s="285" t="s">
        <v>574</v>
      </c>
      <c r="BD1037" s="285"/>
      <c r="BE1037" s="293" t="str">
        <f t="shared" si="184"/>
        <v>&gt;=0</v>
      </c>
      <c r="BF1037" s="293" t="s">
        <v>84</v>
      </c>
      <c r="BG1037" s="293" t="s">
        <v>84</v>
      </c>
      <c r="BH1037" s="293"/>
      <c r="BI1037" s="293"/>
      <c r="BJ1037" s="293"/>
      <c r="BK1037" s="293"/>
    </row>
    <row r="1038" spans="1:63" ht="13" hidden="1">
      <c r="A1038" s="130"/>
      <c r="B1038" s="181"/>
      <c r="C1038" s="157"/>
      <c r="D1038" s="761"/>
      <c r="E1038" s="578"/>
      <c r="F1038" s="578"/>
      <c r="G1038" s="578"/>
      <c r="H1038" s="578"/>
      <c r="I1038" s="578"/>
      <c r="J1038" s="578"/>
      <c r="K1038" s="578"/>
      <c r="L1038" s="578"/>
      <c r="M1038" s="578"/>
      <c r="N1038" s="578"/>
      <c r="O1038" s="578"/>
      <c r="P1038" s="578"/>
      <c r="Q1038" s="578"/>
      <c r="R1038" s="578"/>
      <c r="S1038" s="578"/>
      <c r="T1038" s="578"/>
      <c r="U1038" s="578"/>
      <c r="V1038" s="578"/>
      <c r="W1038" s="578"/>
      <c r="X1038" s="578"/>
      <c r="Y1038" s="578"/>
      <c r="Z1038" s="578"/>
      <c r="AA1038" s="578"/>
      <c r="AB1038" s="578"/>
      <c r="AC1038" s="578"/>
      <c r="AD1038" s="578"/>
      <c r="AE1038" s="578"/>
      <c r="AF1038" s="578"/>
      <c r="AG1038" s="578"/>
      <c r="AH1038" s="578"/>
      <c r="AI1038" s="578"/>
      <c r="AJ1038" s="578"/>
      <c r="AK1038" s="578"/>
      <c r="AL1038" s="578"/>
      <c r="AM1038" s="578"/>
      <c r="AN1038" s="580"/>
      <c r="AO1038" s="181"/>
      <c r="AP1038" s="87" t="s">
        <v>859</v>
      </c>
      <c r="AT1038" s="559" t="str">
        <f t="shared" ca="1" si="189"/>
        <v>T</v>
      </c>
      <c r="AU1038" s="559">
        <f t="shared" si="190"/>
        <v>1023</v>
      </c>
      <c r="AV1038" s="285" t="str">
        <f t="shared" ca="1" si="187"/>
        <v>T1023</v>
      </c>
      <c r="AW1038" s="285">
        <f t="shared" si="185"/>
        <v>8</v>
      </c>
      <c r="AX1038" s="285" t="str">
        <f t="shared" ca="1" si="186"/>
        <v>8. Ownership - Operating Costs</v>
      </c>
      <c r="AY1038" s="293" t="s">
        <v>1626</v>
      </c>
      <c r="AZ1038" s="285" t="s">
        <v>1688</v>
      </c>
      <c r="BA1038" s="285">
        <f>$T$8</f>
        <v>2039</v>
      </c>
      <c r="BB1038" s="285" t="str">
        <f t="shared" ca="1" si="188"/>
        <v>8_T1023_Land_leases_2039</v>
      </c>
      <c r="BC1038" s="285" t="s">
        <v>574</v>
      </c>
      <c r="BD1038" s="285"/>
      <c r="BE1038" s="293" t="str">
        <f t="shared" si="184"/>
        <v>&gt;=0</v>
      </c>
      <c r="BF1038" s="293" t="s">
        <v>84</v>
      </c>
      <c r="BG1038" s="293" t="s">
        <v>84</v>
      </c>
      <c r="BH1038" s="293"/>
      <c r="BI1038" s="293"/>
      <c r="BJ1038" s="293"/>
      <c r="BK1038" s="293"/>
    </row>
    <row r="1039" spans="1:63" ht="13" hidden="1">
      <c r="A1039" s="130"/>
      <c r="B1039" s="181"/>
      <c r="C1039" s="157"/>
      <c r="D1039" s="761"/>
      <c r="E1039" s="578"/>
      <c r="F1039" s="578"/>
      <c r="G1039" s="578"/>
      <c r="H1039" s="578"/>
      <c r="I1039" s="578"/>
      <c r="J1039" s="578"/>
      <c r="K1039" s="578"/>
      <c r="L1039" s="578"/>
      <c r="M1039" s="578"/>
      <c r="N1039" s="578"/>
      <c r="O1039" s="578"/>
      <c r="P1039" s="578"/>
      <c r="Q1039" s="578"/>
      <c r="R1039" s="578"/>
      <c r="S1039" s="578"/>
      <c r="T1039" s="578"/>
      <c r="U1039" s="578"/>
      <c r="V1039" s="578"/>
      <c r="W1039" s="578"/>
      <c r="X1039" s="578"/>
      <c r="Y1039" s="578"/>
      <c r="Z1039" s="578"/>
      <c r="AA1039" s="578"/>
      <c r="AB1039" s="578"/>
      <c r="AC1039" s="578"/>
      <c r="AD1039" s="578"/>
      <c r="AE1039" s="578"/>
      <c r="AF1039" s="578"/>
      <c r="AG1039" s="578"/>
      <c r="AH1039" s="578"/>
      <c r="AI1039" s="578"/>
      <c r="AJ1039" s="578"/>
      <c r="AK1039" s="578"/>
      <c r="AL1039" s="578"/>
      <c r="AM1039" s="578"/>
      <c r="AN1039" s="580"/>
      <c r="AO1039" s="181"/>
      <c r="AP1039" s="87" t="s">
        <v>859</v>
      </c>
      <c r="AT1039" s="559" t="str">
        <f t="shared" ca="1" si="189"/>
        <v>U</v>
      </c>
      <c r="AU1039" s="559">
        <f t="shared" si="190"/>
        <v>1023</v>
      </c>
      <c r="AV1039" s="285" t="str">
        <f t="shared" ca="1" si="187"/>
        <v>U1023</v>
      </c>
      <c r="AW1039" s="285">
        <f t="shared" si="185"/>
        <v>8</v>
      </c>
      <c r="AX1039" s="285" t="str">
        <f t="shared" ca="1" si="186"/>
        <v>8. Ownership - Operating Costs</v>
      </c>
      <c r="AY1039" s="293" t="s">
        <v>1626</v>
      </c>
      <c r="AZ1039" s="285" t="s">
        <v>1688</v>
      </c>
      <c r="BA1039" s="285">
        <f>$U$8</f>
        <v>2040</v>
      </c>
      <c r="BB1039" s="285" t="str">
        <f t="shared" ca="1" si="188"/>
        <v>8_U1023_Land_leases_2040</v>
      </c>
      <c r="BC1039" s="285" t="s">
        <v>574</v>
      </c>
      <c r="BD1039" s="285"/>
      <c r="BE1039" s="293" t="str">
        <f t="shared" si="184"/>
        <v>&gt;=0</v>
      </c>
      <c r="BF1039" s="293" t="s">
        <v>84</v>
      </c>
      <c r="BG1039" s="293" t="s">
        <v>84</v>
      </c>
      <c r="BH1039" s="293"/>
      <c r="BI1039" s="293"/>
      <c r="BJ1039" s="293"/>
      <c r="BK1039" s="293"/>
    </row>
    <row r="1040" spans="1:63" ht="13" hidden="1">
      <c r="A1040" s="130"/>
      <c r="B1040" s="181"/>
      <c r="C1040" s="157"/>
      <c r="D1040" s="761"/>
      <c r="E1040" s="578"/>
      <c r="F1040" s="578"/>
      <c r="G1040" s="578"/>
      <c r="H1040" s="578"/>
      <c r="I1040" s="578"/>
      <c r="J1040" s="578"/>
      <c r="K1040" s="578"/>
      <c r="L1040" s="578"/>
      <c r="M1040" s="578"/>
      <c r="N1040" s="578"/>
      <c r="O1040" s="578"/>
      <c r="P1040" s="578"/>
      <c r="Q1040" s="578"/>
      <c r="R1040" s="578"/>
      <c r="S1040" s="578"/>
      <c r="T1040" s="578"/>
      <c r="U1040" s="578"/>
      <c r="V1040" s="578"/>
      <c r="W1040" s="578"/>
      <c r="X1040" s="578"/>
      <c r="Y1040" s="578"/>
      <c r="Z1040" s="578"/>
      <c r="AA1040" s="578"/>
      <c r="AB1040" s="578"/>
      <c r="AC1040" s="578"/>
      <c r="AD1040" s="578"/>
      <c r="AE1040" s="578"/>
      <c r="AF1040" s="578"/>
      <c r="AG1040" s="578"/>
      <c r="AH1040" s="578"/>
      <c r="AI1040" s="578"/>
      <c r="AJ1040" s="578"/>
      <c r="AK1040" s="578"/>
      <c r="AL1040" s="578"/>
      <c r="AM1040" s="578"/>
      <c r="AN1040" s="580"/>
      <c r="AO1040" s="181"/>
      <c r="AP1040" s="87" t="s">
        <v>859</v>
      </c>
      <c r="AT1040" s="559" t="str">
        <f t="shared" ca="1" si="189"/>
        <v>V</v>
      </c>
      <c r="AU1040" s="559">
        <f t="shared" si="190"/>
        <v>1023</v>
      </c>
      <c r="AV1040" s="285" t="str">
        <f t="shared" ca="1" si="187"/>
        <v>V1023</v>
      </c>
      <c r="AW1040" s="285">
        <f t="shared" si="185"/>
        <v>8</v>
      </c>
      <c r="AX1040" s="285" t="str">
        <f t="shared" ca="1" si="186"/>
        <v>8. Ownership - Operating Costs</v>
      </c>
      <c r="AY1040" s="293" t="s">
        <v>1626</v>
      </c>
      <c r="AZ1040" s="285" t="s">
        <v>1688</v>
      </c>
      <c r="BA1040" s="285">
        <f>$V$8</f>
        <v>2041</v>
      </c>
      <c r="BB1040" s="285" t="str">
        <f t="shared" ca="1" si="188"/>
        <v>8_V1023_Land_leases_2041</v>
      </c>
      <c r="BC1040" s="285" t="s">
        <v>574</v>
      </c>
      <c r="BD1040" s="285"/>
      <c r="BE1040" s="293" t="str">
        <f t="shared" si="184"/>
        <v>&gt;=0</v>
      </c>
      <c r="BF1040" s="293" t="s">
        <v>84</v>
      </c>
      <c r="BG1040" s="293" t="s">
        <v>84</v>
      </c>
      <c r="BH1040" s="293"/>
      <c r="BI1040" s="293"/>
      <c r="BJ1040" s="293"/>
      <c r="BK1040" s="293"/>
    </row>
    <row r="1041" spans="1:63" ht="13" hidden="1">
      <c r="A1041" s="130"/>
      <c r="B1041" s="181"/>
      <c r="C1041" s="157"/>
      <c r="D1041" s="761"/>
      <c r="E1041" s="578"/>
      <c r="F1041" s="578"/>
      <c r="G1041" s="578"/>
      <c r="H1041" s="578"/>
      <c r="I1041" s="578"/>
      <c r="J1041" s="578"/>
      <c r="K1041" s="578"/>
      <c r="L1041" s="578"/>
      <c r="M1041" s="578"/>
      <c r="N1041" s="578"/>
      <c r="O1041" s="578"/>
      <c r="P1041" s="578"/>
      <c r="Q1041" s="578"/>
      <c r="R1041" s="578"/>
      <c r="S1041" s="578"/>
      <c r="T1041" s="578"/>
      <c r="U1041" s="578"/>
      <c r="V1041" s="578"/>
      <c r="W1041" s="578"/>
      <c r="X1041" s="578"/>
      <c r="Y1041" s="578"/>
      <c r="Z1041" s="578"/>
      <c r="AA1041" s="578"/>
      <c r="AB1041" s="578"/>
      <c r="AC1041" s="578"/>
      <c r="AD1041" s="578"/>
      <c r="AE1041" s="578"/>
      <c r="AF1041" s="578"/>
      <c r="AG1041" s="578"/>
      <c r="AH1041" s="578"/>
      <c r="AI1041" s="578"/>
      <c r="AJ1041" s="578"/>
      <c r="AK1041" s="578"/>
      <c r="AL1041" s="578"/>
      <c r="AM1041" s="578"/>
      <c r="AN1041" s="580"/>
      <c r="AO1041" s="181"/>
      <c r="AP1041" s="87" t="s">
        <v>859</v>
      </c>
      <c r="AT1041" s="559" t="str">
        <f t="shared" ca="1" si="189"/>
        <v>W</v>
      </c>
      <c r="AU1041" s="559">
        <f t="shared" si="190"/>
        <v>1023</v>
      </c>
      <c r="AV1041" s="285" t="str">
        <f t="shared" ca="1" si="187"/>
        <v>W1023</v>
      </c>
      <c r="AW1041" s="285">
        <f t="shared" si="185"/>
        <v>8</v>
      </c>
      <c r="AX1041" s="285" t="str">
        <f t="shared" ca="1" si="186"/>
        <v>8. Ownership - Operating Costs</v>
      </c>
      <c r="AY1041" s="293" t="s">
        <v>1626</v>
      </c>
      <c r="AZ1041" s="285" t="s">
        <v>1688</v>
      </c>
      <c r="BA1041" s="285">
        <f>$W$8</f>
        <v>2042</v>
      </c>
      <c r="BB1041" s="285" t="str">
        <f t="shared" ca="1" si="188"/>
        <v>8_W1023_Land_leases_2042</v>
      </c>
      <c r="BC1041" s="285" t="s">
        <v>574</v>
      </c>
      <c r="BD1041" s="285"/>
      <c r="BE1041" s="293" t="str">
        <f t="shared" si="184"/>
        <v>&gt;=0</v>
      </c>
      <c r="BF1041" s="293" t="s">
        <v>84</v>
      </c>
      <c r="BG1041" s="293" t="s">
        <v>84</v>
      </c>
      <c r="BH1041" s="293"/>
      <c r="BI1041" s="293"/>
      <c r="BJ1041" s="293"/>
      <c r="BK1041" s="293"/>
    </row>
    <row r="1042" spans="1:63" ht="13" hidden="1">
      <c r="A1042" s="130"/>
      <c r="B1042" s="181"/>
      <c r="C1042" s="157"/>
      <c r="D1042" s="761"/>
      <c r="E1042" s="578"/>
      <c r="F1042" s="578"/>
      <c r="G1042" s="578"/>
      <c r="H1042" s="578"/>
      <c r="I1042" s="578"/>
      <c r="J1042" s="578"/>
      <c r="K1042" s="578"/>
      <c r="L1042" s="578"/>
      <c r="M1042" s="578"/>
      <c r="N1042" s="578"/>
      <c r="O1042" s="578"/>
      <c r="P1042" s="578"/>
      <c r="Q1042" s="578"/>
      <c r="R1042" s="578"/>
      <c r="S1042" s="578"/>
      <c r="T1042" s="578"/>
      <c r="U1042" s="578"/>
      <c r="V1042" s="578"/>
      <c r="W1042" s="578"/>
      <c r="X1042" s="578"/>
      <c r="Y1042" s="578"/>
      <c r="Z1042" s="578"/>
      <c r="AA1042" s="578"/>
      <c r="AB1042" s="578"/>
      <c r="AC1042" s="578"/>
      <c r="AD1042" s="578"/>
      <c r="AE1042" s="578"/>
      <c r="AF1042" s="578"/>
      <c r="AG1042" s="578"/>
      <c r="AH1042" s="578"/>
      <c r="AI1042" s="578"/>
      <c r="AJ1042" s="578"/>
      <c r="AK1042" s="578"/>
      <c r="AL1042" s="578"/>
      <c r="AM1042" s="578"/>
      <c r="AN1042" s="580"/>
      <c r="AO1042" s="181"/>
      <c r="AP1042" s="87" t="s">
        <v>859</v>
      </c>
      <c r="AT1042" s="559" t="str">
        <f t="shared" ca="1" si="189"/>
        <v>X</v>
      </c>
      <c r="AU1042" s="559">
        <f t="shared" si="190"/>
        <v>1023</v>
      </c>
      <c r="AV1042" s="285" t="str">
        <f t="shared" ca="1" si="187"/>
        <v>X1023</v>
      </c>
      <c r="AW1042" s="285">
        <f t="shared" si="185"/>
        <v>8</v>
      </c>
      <c r="AX1042" s="285" t="str">
        <f t="shared" ca="1" si="186"/>
        <v>8. Ownership - Operating Costs</v>
      </c>
      <c r="AY1042" s="293" t="s">
        <v>1626</v>
      </c>
      <c r="AZ1042" s="285" t="s">
        <v>1688</v>
      </c>
      <c r="BA1042" s="285">
        <f>$X$8</f>
        <v>2043</v>
      </c>
      <c r="BB1042" s="285" t="str">
        <f t="shared" ca="1" si="188"/>
        <v>8_X1023_Land_leases_2043</v>
      </c>
      <c r="BC1042" s="285" t="s">
        <v>574</v>
      </c>
      <c r="BD1042" s="285"/>
      <c r="BE1042" s="293" t="str">
        <f t="shared" si="184"/>
        <v>&gt;=0</v>
      </c>
      <c r="BF1042" s="293" t="s">
        <v>84</v>
      </c>
      <c r="BG1042" s="293" t="s">
        <v>84</v>
      </c>
      <c r="BH1042" s="293"/>
      <c r="BI1042" s="293"/>
      <c r="BJ1042" s="293"/>
      <c r="BK1042" s="293"/>
    </row>
    <row r="1043" spans="1:63" ht="13" hidden="1">
      <c r="A1043" s="130"/>
      <c r="B1043" s="181"/>
      <c r="C1043" s="157"/>
      <c r="D1043" s="761"/>
      <c r="E1043" s="578"/>
      <c r="F1043" s="578"/>
      <c r="G1043" s="578"/>
      <c r="H1043" s="578"/>
      <c r="I1043" s="578"/>
      <c r="J1043" s="578"/>
      <c r="K1043" s="578"/>
      <c r="L1043" s="578"/>
      <c r="M1043" s="578"/>
      <c r="N1043" s="578"/>
      <c r="O1043" s="578"/>
      <c r="P1043" s="578"/>
      <c r="Q1043" s="578"/>
      <c r="R1043" s="578"/>
      <c r="S1043" s="578"/>
      <c r="T1043" s="578"/>
      <c r="U1043" s="578"/>
      <c r="V1043" s="578"/>
      <c r="W1043" s="578"/>
      <c r="X1043" s="578"/>
      <c r="Y1043" s="578"/>
      <c r="Z1043" s="578"/>
      <c r="AA1043" s="578"/>
      <c r="AB1043" s="578"/>
      <c r="AC1043" s="578"/>
      <c r="AD1043" s="578"/>
      <c r="AE1043" s="578"/>
      <c r="AF1043" s="578"/>
      <c r="AG1043" s="578"/>
      <c r="AH1043" s="578"/>
      <c r="AI1043" s="578"/>
      <c r="AJ1043" s="578"/>
      <c r="AK1043" s="578"/>
      <c r="AL1043" s="578"/>
      <c r="AM1043" s="578"/>
      <c r="AN1043" s="580"/>
      <c r="AO1043" s="181"/>
      <c r="AP1043" s="87" t="s">
        <v>859</v>
      </c>
      <c r="AT1043" s="559" t="str">
        <f t="shared" ca="1" si="189"/>
        <v>Y</v>
      </c>
      <c r="AU1043" s="559">
        <f t="shared" si="190"/>
        <v>1023</v>
      </c>
      <c r="AV1043" s="285" t="str">
        <f t="shared" ca="1" si="187"/>
        <v>Y1023</v>
      </c>
      <c r="AW1043" s="285">
        <f t="shared" si="185"/>
        <v>8</v>
      </c>
      <c r="AX1043" s="285" t="str">
        <f t="shared" ca="1" si="186"/>
        <v>8. Ownership - Operating Costs</v>
      </c>
      <c r="AY1043" s="293" t="s">
        <v>1626</v>
      </c>
      <c r="AZ1043" s="285" t="s">
        <v>1688</v>
      </c>
      <c r="BA1043" s="285">
        <f>$Y$8</f>
        <v>2044</v>
      </c>
      <c r="BB1043" s="285" t="str">
        <f t="shared" ca="1" si="188"/>
        <v>8_Y1023_Land_leases_2044</v>
      </c>
      <c r="BC1043" s="285" t="s">
        <v>574</v>
      </c>
      <c r="BD1043" s="285"/>
      <c r="BE1043" s="293" t="str">
        <f t="shared" si="184"/>
        <v>&gt;=0</v>
      </c>
      <c r="BF1043" s="293" t="s">
        <v>84</v>
      </c>
      <c r="BG1043" s="293" t="s">
        <v>84</v>
      </c>
      <c r="BH1043" s="293"/>
      <c r="BI1043" s="293"/>
      <c r="BJ1043" s="293"/>
      <c r="BK1043" s="293"/>
    </row>
    <row r="1044" spans="1:63" ht="13" hidden="1">
      <c r="A1044" s="130"/>
      <c r="B1044" s="181"/>
      <c r="C1044" s="157"/>
      <c r="D1044" s="761"/>
      <c r="E1044" s="578"/>
      <c r="F1044" s="578"/>
      <c r="G1044" s="578"/>
      <c r="H1044" s="578"/>
      <c r="I1044" s="578"/>
      <c r="J1044" s="578"/>
      <c r="K1044" s="578"/>
      <c r="L1044" s="578"/>
      <c r="M1044" s="578"/>
      <c r="N1044" s="578"/>
      <c r="O1044" s="578"/>
      <c r="P1044" s="578"/>
      <c r="Q1044" s="578"/>
      <c r="R1044" s="578"/>
      <c r="S1044" s="578"/>
      <c r="T1044" s="578"/>
      <c r="U1044" s="578"/>
      <c r="V1044" s="578"/>
      <c r="W1044" s="578"/>
      <c r="X1044" s="578"/>
      <c r="Y1044" s="578"/>
      <c r="Z1044" s="578"/>
      <c r="AA1044" s="578"/>
      <c r="AB1044" s="578"/>
      <c r="AC1044" s="578"/>
      <c r="AD1044" s="578"/>
      <c r="AE1044" s="578"/>
      <c r="AF1044" s="578"/>
      <c r="AG1044" s="578"/>
      <c r="AH1044" s="578"/>
      <c r="AI1044" s="578"/>
      <c r="AJ1044" s="578"/>
      <c r="AK1044" s="578"/>
      <c r="AL1044" s="578"/>
      <c r="AM1044" s="578"/>
      <c r="AN1044" s="580"/>
      <c r="AO1044" s="181"/>
      <c r="AP1044" s="87" t="s">
        <v>859</v>
      </c>
      <c r="AT1044" s="559" t="str">
        <f t="shared" ca="1" si="189"/>
        <v>Z</v>
      </c>
      <c r="AU1044" s="559">
        <f t="shared" si="190"/>
        <v>1023</v>
      </c>
      <c r="AV1044" s="285" t="str">
        <f t="shared" ca="1" si="187"/>
        <v>Z1023</v>
      </c>
      <c r="AW1044" s="285">
        <f t="shared" si="185"/>
        <v>8</v>
      </c>
      <c r="AX1044" s="285" t="str">
        <f t="shared" ca="1" si="186"/>
        <v>8. Ownership - Operating Costs</v>
      </c>
      <c r="AY1044" s="293" t="s">
        <v>1626</v>
      </c>
      <c r="AZ1044" s="285" t="s">
        <v>1688</v>
      </c>
      <c r="BA1044" s="285">
        <f>$Z$8</f>
        <v>2045</v>
      </c>
      <c r="BB1044" s="285" t="str">
        <f t="shared" ca="1" si="188"/>
        <v>8_Z1023_Land_leases_2045</v>
      </c>
      <c r="BC1044" s="285" t="s">
        <v>574</v>
      </c>
      <c r="BD1044" s="285"/>
      <c r="BE1044" s="293" t="str">
        <f t="shared" si="184"/>
        <v>&gt;=0</v>
      </c>
      <c r="BF1044" s="293" t="s">
        <v>84</v>
      </c>
      <c r="BG1044" s="293" t="s">
        <v>84</v>
      </c>
      <c r="BH1044" s="293"/>
      <c r="BI1044" s="293"/>
      <c r="BJ1044" s="293"/>
      <c r="BK1044" s="293"/>
    </row>
    <row r="1045" spans="1:63" ht="13" hidden="1">
      <c r="A1045" s="130"/>
      <c r="B1045" s="181"/>
      <c r="C1045" s="157"/>
      <c r="D1045" s="761"/>
      <c r="E1045" s="578"/>
      <c r="F1045" s="578"/>
      <c r="G1045" s="578"/>
      <c r="H1045" s="578"/>
      <c r="I1045" s="578"/>
      <c r="J1045" s="578"/>
      <c r="K1045" s="578"/>
      <c r="L1045" s="578"/>
      <c r="M1045" s="578"/>
      <c r="N1045" s="578"/>
      <c r="O1045" s="578"/>
      <c r="P1045" s="578"/>
      <c r="Q1045" s="578"/>
      <c r="R1045" s="578"/>
      <c r="S1045" s="578"/>
      <c r="T1045" s="578"/>
      <c r="U1045" s="578"/>
      <c r="V1045" s="578"/>
      <c r="W1045" s="578"/>
      <c r="X1045" s="578"/>
      <c r="Y1045" s="578"/>
      <c r="Z1045" s="578"/>
      <c r="AA1045" s="578"/>
      <c r="AB1045" s="578"/>
      <c r="AC1045" s="578"/>
      <c r="AD1045" s="578"/>
      <c r="AE1045" s="578"/>
      <c r="AF1045" s="578"/>
      <c r="AG1045" s="578"/>
      <c r="AH1045" s="578"/>
      <c r="AI1045" s="578"/>
      <c r="AJ1045" s="578"/>
      <c r="AK1045" s="578"/>
      <c r="AL1045" s="578"/>
      <c r="AM1045" s="578"/>
      <c r="AN1045" s="580"/>
      <c r="AO1045" s="181"/>
      <c r="AP1045" s="87" t="s">
        <v>859</v>
      </c>
      <c r="AT1045" s="559" t="str">
        <f t="shared" ca="1" si="189"/>
        <v>AA</v>
      </c>
      <c r="AU1045" s="559">
        <f t="shared" si="190"/>
        <v>1023</v>
      </c>
      <c r="AV1045" s="285" t="str">
        <f t="shared" ca="1" si="187"/>
        <v>AA1023</v>
      </c>
      <c r="AW1045" s="285">
        <f t="shared" si="185"/>
        <v>8</v>
      </c>
      <c r="AX1045" s="285" t="str">
        <f t="shared" ca="1" si="186"/>
        <v>8. Ownership - Operating Costs</v>
      </c>
      <c r="AY1045" s="293" t="s">
        <v>1626</v>
      </c>
      <c r="AZ1045" s="285" t="s">
        <v>1688</v>
      </c>
      <c r="BA1045" s="285">
        <f>$AA$8</f>
        <v>2046</v>
      </c>
      <c r="BB1045" s="285" t="str">
        <f t="shared" ca="1" si="188"/>
        <v>8_AA1023_Land_leases_2046</v>
      </c>
      <c r="BC1045" s="285" t="s">
        <v>574</v>
      </c>
      <c r="BD1045" s="285"/>
      <c r="BE1045" s="293" t="str">
        <f t="shared" si="184"/>
        <v>&gt;=0</v>
      </c>
      <c r="BF1045" s="293" t="s">
        <v>84</v>
      </c>
      <c r="BG1045" s="293" t="s">
        <v>84</v>
      </c>
      <c r="BH1045" s="293"/>
      <c r="BI1045" s="293"/>
      <c r="BJ1045" s="293"/>
      <c r="BK1045" s="293"/>
    </row>
    <row r="1046" spans="1:63" ht="13" hidden="1">
      <c r="A1046" s="130"/>
      <c r="B1046" s="181"/>
      <c r="C1046" s="157"/>
      <c r="D1046" s="761"/>
      <c r="E1046" s="578"/>
      <c r="F1046" s="578"/>
      <c r="G1046" s="578"/>
      <c r="H1046" s="578"/>
      <c r="I1046" s="578"/>
      <c r="J1046" s="578"/>
      <c r="K1046" s="578"/>
      <c r="L1046" s="578"/>
      <c r="M1046" s="578"/>
      <c r="N1046" s="578"/>
      <c r="O1046" s="578"/>
      <c r="P1046" s="578"/>
      <c r="Q1046" s="578"/>
      <c r="R1046" s="578"/>
      <c r="S1046" s="578"/>
      <c r="T1046" s="578"/>
      <c r="U1046" s="578"/>
      <c r="V1046" s="578"/>
      <c r="W1046" s="578"/>
      <c r="X1046" s="578"/>
      <c r="Y1046" s="578"/>
      <c r="Z1046" s="578"/>
      <c r="AA1046" s="578"/>
      <c r="AB1046" s="578"/>
      <c r="AC1046" s="578"/>
      <c r="AD1046" s="578"/>
      <c r="AE1046" s="578"/>
      <c r="AF1046" s="578"/>
      <c r="AG1046" s="578"/>
      <c r="AH1046" s="578"/>
      <c r="AI1046" s="578"/>
      <c r="AJ1046" s="578"/>
      <c r="AK1046" s="578"/>
      <c r="AL1046" s="578"/>
      <c r="AM1046" s="578"/>
      <c r="AN1046" s="580"/>
      <c r="AO1046" s="181"/>
      <c r="AP1046" s="87" t="s">
        <v>859</v>
      </c>
      <c r="AT1046" s="559" t="str">
        <f t="shared" ca="1" si="189"/>
        <v>AB</v>
      </c>
      <c r="AU1046" s="559">
        <f t="shared" si="190"/>
        <v>1023</v>
      </c>
      <c r="AV1046" s="285" t="str">
        <f t="shared" ca="1" si="187"/>
        <v>AB1023</v>
      </c>
      <c r="AW1046" s="285">
        <f t="shared" si="185"/>
        <v>8</v>
      </c>
      <c r="AX1046" s="285" t="str">
        <f t="shared" ca="1" si="186"/>
        <v>8. Ownership - Operating Costs</v>
      </c>
      <c r="AY1046" s="293" t="s">
        <v>1626</v>
      </c>
      <c r="AZ1046" s="285" t="s">
        <v>1688</v>
      </c>
      <c r="BA1046" s="285">
        <f>$AB$8</f>
        <v>2047</v>
      </c>
      <c r="BB1046" s="285" t="str">
        <f t="shared" ca="1" si="188"/>
        <v>8_AB1023_Land_leases_2047</v>
      </c>
      <c r="BC1046" s="285" t="s">
        <v>574</v>
      </c>
      <c r="BD1046" s="285"/>
      <c r="BE1046" s="293" t="str">
        <f t="shared" si="184"/>
        <v>&gt;=0</v>
      </c>
      <c r="BF1046" s="293" t="s">
        <v>84</v>
      </c>
      <c r="BG1046" s="293" t="s">
        <v>84</v>
      </c>
      <c r="BH1046" s="293"/>
      <c r="BI1046" s="293"/>
      <c r="BJ1046" s="293"/>
      <c r="BK1046" s="293"/>
    </row>
    <row r="1047" spans="1:63" ht="13" hidden="1">
      <c r="A1047" s="130"/>
      <c r="B1047" s="181"/>
      <c r="C1047" s="157"/>
      <c r="D1047" s="761"/>
      <c r="E1047" s="578"/>
      <c r="F1047" s="578"/>
      <c r="G1047" s="578"/>
      <c r="H1047" s="578"/>
      <c r="I1047" s="578"/>
      <c r="J1047" s="578"/>
      <c r="K1047" s="578"/>
      <c r="L1047" s="578"/>
      <c r="M1047" s="578"/>
      <c r="N1047" s="578"/>
      <c r="O1047" s="578"/>
      <c r="P1047" s="578"/>
      <c r="Q1047" s="578"/>
      <c r="R1047" s="578"/>
      <c r="S1047" s="578"/>
      <c r="T1047" s="578"/>
      <c r="U1047" s="578"/>
      <c r="V1047" s="578"/>
      <c r="W1047" s="578"/>
      <c r="X1047" s="578"/>
      <c r="Y1047" s="578"/>
      <c r="Z1047" s="578"/>
      <c r="AA1047" s="578"/>
      <c r="AB1047" s="578"/>
      <c r="AC1047" s="578"/>
      <c r="AD1047" s="578"/>
      <c r="AE1047" s="578"/>
      <c r="AF1047" s="578"/>
      <c r="AG1047" s="578"/>
      <c r="AH1047" s="578"/>
      <c r="AI1047" s="578"/>
      <c r="AJ1047" s="578"/>
      <c r="AK1047" s="578"/>
      <c r="AL1047" s="578"/>
      <c r="AM1047" s="578"/>
      <c r="AN1047" s="580"/>
      <c r="AO1047" s="181"/>
      <c r="AP1047" s="87" t="s">
        <v>859</v>
      </c>
      <c r="AT1047" s="559" t="str">
        <f t="shared" ca="1" si="189"/>
        <v>AC</v>
      </c>
      <c r="AU1047" s="559">
        <f t="shared" si="190"/>
        <v>1023</v>
      </c>
      <c r="AV1047" s="285" t="str">
        <f t="shared" ca="1" si="187"/>
        <v>AC1023</v>
      </c>
      <c r="AW1047" s="285">
        <f t="shared" si="185"/>
        <v>8</v>
      </c>
      <c r="AX1047" s="285" t="str">
        <f t="shared" ca="1" si="186"/>
        <v>8. Ownership - Operating Costs</v>
      </c>
      <c r="AY1047" s="293" t="s">
        <v>1626</v>
      </c>
      <c r="AZ1047" s="285" t="s">
        <v>1688</v>
      </c>
      <c r="BA1047" s="285">
        <f>$AC$8</f>
        <v>2048</v>
      </c>
      <c r="BB1047" s="285" t="str">
        <f t="shared" ca="1" si="188"/>
        <v>8_AC1023_Land_leases_2048</v>
      </c>
      <c r="BC1047" s="285" t="s">
        <v>574</v>
      </c>
      <c r="BD1047" s="285"/>
      <c r="BE1047" s="293" t="str">
        <f t="shared" si="184"/>
        <v>&gt;=0</v>
      </c>
      <c r="BF1047" s="293" t="s">
        <v>84</v>
      </c>
      <c r="BG1047" s="293" t="s">
        <v>84</v>
      </c>
      <c r="BH1047" s="293"/>
      <c r="BI1047" s="293"/>
      <c r="BJ1047" s="293"/>
      <c r="BK1047" s="293"/>
    </row>
    <row r="1048" spans="1:63" ht="13" hidden="1">
      <c r="A1048" s="130"/>
      <c r="B1048" s="181"/>
      <c r="C1048" s="157"/>
      <c r="D1048" s="761"/>
      <c r="E1048" s="578"/>
      <c r="F1048" s="578"/>
      <c r="G1048" s="578"/>
      <c r="H1048" s="578"/>
      <c r="I1048" s="578"/>
      <c r="J1048" s="578"/>
      <c r="K1048" s="578"/>
      <c r="L1048" s="578"/>
      <c r="M1048" s="578"/>
      <c r="N1048" s="578"/>
      <c r="O1048" s="578"/>
      <c r="P1048" s="578"/>
      <c r="Q1048" s="578"/>
      <c r="R1048" s="578"/>
      <c r="S1048" s="578"/>
      <c r="T1048" s="578"/>
      <c r="U1048" s="578"/>
      <c r="V1048" s="578"/>
      <c r="W1048" s="578"/>
      <c r="X1048" s="578"/>
      <c r="Y1048" s="578"/>
      <c r="Z1048" s="578"/>
      <c r="AA1048" s="578"/>
      <c r="AB1048" s="578"/>
      <c r="AC1048" s="578"/>
      <c r="AD1048" s="578"/>
      <c r="AE1048" s="578"/>
      <c r="AF1048" s="578"/>
      <c r="AG1048" s="578"/>
      <c r="AH1048" s="578"/>
      <c r="AI1048" s="578"/>
      <c r="AJ1048" s="578"/>
      <c r="AK1048" s="578"/>
      <c r="AL1048" s="578"/>
      <c r="AM1048" s="578"/>
      <c r="AN1048" s="580"/>
      <c r="AO1048" s="181"/>
      <c r="AP1048" s="87" t="s">
        <v>859</v>
      </c>
      <c r="AT1048" s="559" t="str">
        <f t="shared" ca="1" si="189"/>
        <v>AD</v>
      </c>
      <c r="AU1048" s="559">
        <f t="shared" si="190"/>
        <v>1023</v>
      </c>
      <c r="AV1048" s="285" t="str">
        <f t="shared" ca="1" si="187"/>
        <v>AD1023</v>
      </c>
      <c r="AW1048" s="285">
        <f t="shared" si="185"/>
        <v>8</v>
      </c>
      <c r="AX1048" s="285" t="str">
        <f t="shared" ca="1" si="186"/>
        <v>8. Ownership - Operating Costs</v>
      </c>
      <c r="AY1048" s="293" t="s">
        <v>1626</v>
      </c>
      <c r="AZ1048" s="285" t="s">
        <v>1688</v>
      </c>
      <c r="BA1048" s="285">
        <f>$AD$8</f>
        <v>2049</v>
      </c>
      <c r="BB1048" s="285" t="str">
        <f t="shared" ca="1" si="188"/>
        <v>8_AD1023_Land_leases_2049</v>
      </c>
      <c r="BC1048" s="285" t="s">
        <v>574</v>
      </c>
      <c r="BD1048" s="285"/>
      <c r="BE1048" s="293" t="str">
        <f t="shared" si="184"/>
        <v>&gt;=0</v>
      </c>
      <c r="BF1048" s="293" t="s">
        <v>84</v>
      </c>
      <c r="BG1048" s="293" t="s">
        <v>84</v>
      </c>
      <c r="BH1048" s="293"/>
      <c r="BI1048" s="293"/>
      <c r="BJ1048" s="293"/>
      <c r="BK1048" s="293"/>
    </row>
    <row r="1049" spans="1:63" ht="13" hidden="1">
      <c r="A1049" s="130"/>
      <c r="B1049" s="181"/>
      <c r="C1049" s="157"/>
      <c r="D1049" s="761"/>
      <c r="E1049" s="578"/>
      <c r="F1049" s="578"/>
      <c r="G1049" s="578"/>
      <c r="H1049" s="578"/>
      <c r="I1049" s="578"/>
      <c r="J1049" s="578"/>
      <c r="K1049" s="578"/>
      <c r="L1049" s="578"/>
      <c r="M1049" s="578"/>
      <c r="N1049" s="578"/>
      <c r="O1049" s="578"/>
      <c r="P1049" s="578"/>
      <c r="Q1049" s="578"/>
      <c r="R1049" s="578"/>
      <c r="S1049" s="578"/>
      <c r="T1049" s="578"/>
      <c r="U1049" s="578"/>
      <c r="V1049" s="578"/>
      <c r="W1049" s="578"/>
      <c r="X1049" s="578"/>
      <c r="Y1049" s="578"/>
      <c r="Z1049" s="578"/>
      <c r="AA1049" s="578"/>
      <c r="AB1049" s="578"/>
      <c r="AC1049" s="578"/>
      <c r="AD1049" s="578"/>
      <c r="AE1049" s="578"/>
      <c r="AF1049" s="578"/>
      <c r="AG1049" s="578"/>
      <c r="AH1049" s="578"/>
      <c r="AI1049" s="578"/>
      <c r="AJ1049" s="578"/>
      <c r="AK1049" s="578"/>
      <c r="AL1049" s="578"/>
      <c r="AM1049" s="578"/>
      <c r="AN1049" s="580"/>
      <c r="AO1049" s="181"/>
      <c r="AP1049" s="87" t="s">
        <v>859</v>
      </c>
      <c r="AT1049" s="559" t="str">
        <f t="shared" ca="1" si="189"/>
        <v>AE</v>
      </c>
      <c r="AU1049" s="559">
        <f t="shared" si="190"/>
        <v>1023</v>
      </c>
      <c r="AV1049" s="285" t="str">
        <f t="shared" ca="1" si="187"/>
        <v>AE1023</v>
      </c>
      <c r="AW1049" s="285">
        <f t="shared" si="185"/>
        <v>8</v>
      </c>
      <c r="AX1049" s="285" t="str">
        <f t="shared" ca="1" si="186"/>
        <v>8. Ownership - Operating Costs</v>
      </c>
      <c r="AY1049" s="293" t="s">
        <v>1626</v>
      </c>
      <c r="AZ1049" s="285" t="s">
        <v>1688</v>
      </c>
      <c r="BA1049" s="285">
        <f>$AE$8</f>
        <v>2050</v>
      </c>
      <c r="BB1049" s="285" t="str">
        <f t="shared" ca="1" si="188"/>
        <v>8_AE1023_Land_leases_2050</v>
      </c>
      <c r="BC1049" s="285" t="s">
        <v>574</v>
      </c>
      <c r="BD1049" s="285"/>
      <c r="BE1049" s="293" t="str">
        <f t="shared" si="184"/>
        <v>&gt;=0</v>
      </c>
      <c r="BF1049" s="293" t="s">
        <v>84</v>
      </c>
      <c r="BG1049" s="293" t="s">
        <v>84</v>
      </c>
      <c r="BH1049" s="293"/>
      <c r="BI1049" s="293"/>
      <c r="BJ1049" s="293"/>
      <c r="BK1049" s="293"/>
    </row>
    <row r="1050" spans="1:63" ht="13" hidden="1">
      <c r="A1050" s="130"/>
      <c r="B1050" s="181"/>
      <c r="C1050" s="157"/>
      <c r="D1050" s="761"/>
      <c r="E1050" s="578"/>
      <c r="F1050" s="578"/>
      <c r="G1050" s="578"/>
      <c r="H1050" s="578"/>
      <c r="I1050" s="578"/>
      <c r="J1050" s="578"/>
      <c r="K1050" s="578"/>
      <c r="L1050" s="578"/>
      <c r="M1050" s="578"/>
      <c r="N1050" s="578"/>
      <c r="O1050" s="578"/>
      <c r="P1050" s="578"/>
      <c r="Q1050" s="578"/>
      <c r="R1050" s="578"/>
      <c r="S1050" s="578"/>
      <c r="T1050" s="578"/>
      <c r="U1050" s="578"/>
      <c r="V1050" s="578"/>
      <c r="W1050" s="578"/>
      <c r="X1050" s="578"/>
      <c r="Y1050" s="578"/>
      <c r="Z1050" s="578"/>
      <c r="AA1050" s="578"/>
      <c r="AB1050" s="578"/>
      <c r="AC1050" s="578"/>
      <c r="AD1050" s="578"/>
      <c r="AE1050" s="578"/>
      <c r="AF1050" s="578"/>
      <c r="AG1050" s="578"/>
      <c r="AH1050" s="578"/>
      <c r="AI1050" s="578"/>
      <c r="AJ1050" s="578"/>
      <c r="AK1050" s="578"/>
      <c r="AL1050" s="578"/>
      <c r="AM1050" s="578"/>
      <c r="AN1050" s="580"/>
      <c r="AO1050" s="181"/>
      <c r="AP1050" s="87" t="s">
        <v>859</v>
      </c>
      <c r="AT1050" s="559" t="str">
        <f t="shared" ca="1" si="189"/>
        <v>AF</v>
      </c>
      <c r="AU1050" s="559">
        <f t="shared" si="190"/>
        <v>1023</v>
      </c>
      <c r="AV1050" s="285" t="str">
        <f t="shared" ca="1" si="187"/>
        <v>AF1023</v>
      </c>
      <c r="AW1050" s="285">
        <f t="shared" si="185"/>
        <v>8</v>
      </c>
      <c r="AX1050" s="285" t="str">
        <f t="shared" ca="1" si="186"/>
        <v>8. Ownership - Operating Costs</v>
      </c>
      <c r="AY1050" s="293" t="s">
        <v>1626</v>
      </c>
      <c r="AZ1050" s="285" t="s">
        <v>1688</v>
      </c>
      <c r="BA1050" s="285">
        <f>$AF$8</f>
        <v>2051</v>
      </c>
      <c r="BB1050" s="285" t="str">
        <f t="shared" ca="1" si="188"/>
        <v>8_AF1023_Land_leases_2051</v>
      </c>
      <c r="BC1050" s="285" t="s">
        <v>574</v>
      </c>
      <c r="BD1050" s="285"/>
      <c r="BE1050" s="293" t="str">
        <f t="shared" si="184"/>
        <v>&gt;=0</v>
      </c>
      <c r="BF1050" s="293" t="s">
        <v>84</v>
      </c>
      <c r="BG1050" s="293" t="s">
        <v>84</v>
      </c>
      <c r="BH1050" s="293"/>
      <c r="BI1050" s="293"/>
      <c r="BJ1050" s="293"/>
      <c r="BK1050" s="293"/>
    </row>
    <row r="1051" spans="1:63" ht="13" hidden="1">
      <c r="A1051" s="130"/>
      <c r="B1051" s="181"/>
      <c r="C1051" s="157"/>
      <c r="D1051" s="761"/>
      <c r="E1051" s="578"/>
      <c r="F1051" s="578"/>
      <c r="G1051" s="578"/>
      <c r="H1051" s="578"/>
      <c r="I1051" s="578"/>
      <c r="J1051" s="578"/>
      <c r="K1051" s="578"/>
      <c r="L1051" s="578"/>
      <c r="M1051" s="578"/>
      <c r="N1051" s="578"/>
      <c r="O1051" s="578"/>
      <c r="P1051" s="578"/>
      <c r="Q1051" s="578"/>
      <c r="R1051" s="578"/>
      <c r="S1051" s="578"/>
      <c r="T1051" s="578"/>
      <c r="U1051" s="578"/>
      <c r="V1051" s="578"/>
      <c r="W1051" s="578"/>
      <c r="X1051" s="578"/>
      <c r="Y1051" s="578"/>
      <c r="Z1051" s="578"/>
      <c r="AA1051" s="578"/>
      <c r="AB1051" s="578"/>
      <c r="AC1051" s="578"/>
      <c r="AD1051" s="578"/>
      <c r="AE1051" s="578"/>
      <c r="AF1051" s="578"/>
      <c r="AG1051" s="578"/>
      <c r="AH1051" s="578"/>
      <c r="AI1051" s="578"/>
      <c r="AJ1051" s="578"/>
      <c r="AK1051" s="578"/>
      <c r="AL1051" s="578"/>
      <c r="AM1051" s="578"/>
      <c r="AN1051" s="580"/>
      <c r="AO1051" s="181"/>
      <c r="AP1051" s="87" t="s">
        <v>859</v>
      </c>
      <c r="AT1051" s="559" t="str">
        <f t="shared" ca="1" si="189"/>
        <v>AG</v>
      </c>
      <c r="AU1051" s="559">
        <f t="shared" si="190"/>
        <v>1023</v>
      </c>
      <c r="AV1051" s="285" t="str">
        <f t="shared" ca="1" si="187"/>
        <v>AG1023</v>
      </c>
      <c r="AW1051" s="285">
        <f t="shared" si="185"/>
        <v>8</v>
      </c>
      <c r="AX1051" s="285" t="str">
        <f t="shared" ca="1" si="186"/>
        <v>8. Ownership - Operating Costs</v>
      </c>
      <c r="AY1051" s="293" t="s">
        <v>1626</v>
      </c>
      <c r="AZ1051" s="285" t="s">
        <v>1688</v>
      </c>
      <c r="BA1051" s="285">
        <f>$AG$8</f>
        <v>2052</v>
      </c>
      <c r="BB1051" s="285" t="str">
        <f t="shared" ca="1" si="188"/>
        <v>8_AG1023_Land_leases_2052</v>
      </c>
      <c r="BC1051" s="285" t="s">
        <v>574</v>
      </c>
      <c r="BD1051" s="285"/>
      <c r="BE1051" s="293" t="str">
        <f t="shared" si="184"/>
        <v>&gt;=0</v>
      </c>
      <c r="BF1051" s="293" t="s">
        <v>84</v>
      </c>
      <c r="BG1051" s="293" t="s">
        <v>84</v>
      </c>
      <c r="BH1051" s="293"/>
      <c r="BI1051" s="293"/>
      <c r="BJ1051" s="293"/>
      <c r="BK1051" s="293"/>
    </row>
    <row r="1052" spans="1:63" ht="13" hidden="1">
      <c r="A1052" s="130"/>
      <c r="B1052" s="181"/>
      <c r="C1052" s="157"/>
      <c r="D1052" s="761"/>
      <c r="E1052" s="578"/>
      <c r="F1052" s="578"/>
      <c r="G1052" s="578"/>
      <c r="H1052" s="578"/>
      <c r="I1052" s="578"/>
      <c r="J1052" s="578"/>
      <c r="K1052" s="578"/>
      <c r="L1052" s="578"/>
      <c r="M1052" s="578"/>
      <c r="N1052" s="578"/>
      <c r="O1052" s="578"/>
      <c r="P1052" s="578"/>
      <c r="Q1052" s="578"/>
      <c r="R1052" s="578"/>
      <c r="S1052" s="578"/>
      <c r="T1052" s="578"/>
      <c r="U1052" s="578"/>
      <c r="V1052" s="578"/>
      <c r="W1052" s="578"/>
      <c r="X1052" s="578"/>
      <c r="Y1052" s="578"/>
      <c r="Z1052" s="578"/>
      <c r="AA1052" s="578"/>
      <c r="AB1052" s="578"/>
      <c r="AC1052" s="578"/>
      <c r="AD1052" s="578"/>
      <c r="AE1052" s="578"/>
      <c r="AF1052" s="578"/>
      <c r="AG1052" s="578"/>
      <c r="AH1052" s="578"/>
      <c r="AI1052" s="578"/>
      <c r="AJ1052" s="578"/>
      <c r="AK1052" s="578"/>
      <c r="AL1052" s="578"/>
      <c r="AM1052" s="578"/>
      <c r="AN1052" s="580"/>
      <c r="AO1052" s="181"/>
      <c r="AP1052" s="87" t="s">
        <v>859</v>
      </c>
      <c r="AT1052" s="559" t="str">
        <f t="shared" ca="1" si="189"/>
        <v>AH</v>
      </c>
      <c r="AU1052" s="559">
        <f t="shared" si="190"/>
        <v>1023</v>
      </c>
      <c r="AV1052" s="285" t="str">
        <f t="shared" ca="1" si="187"/>
        <v>AH1023</v>
      </c>
      <c r="AW1052" s="285">
        <f t="shared" si="185"/>
        <v>8</v>
      </c>
      <c r="AX1052" s="285" t="str">
        <f t="shared" ca="1" si="186"/>
        <v>8. Ownership - Operating Costs</v>
      </c>
      <c r="AY1052" s="293" t="s">
        <v>1626</v>
      </c>
      <c r="AZ1052" s="285" t="s">
        <v>1688</v>
      </c>
      <c r="BA1052" s="285">
        <f>$AH$8</f>
        <v>2053</v>
      </c>
      <c r="BB1052" s="285" t="str">
        <f t="shared" ca="1" si="188"/>
        <v>8_AH1023_Land_leases_2053</v>
      </c>
      <c r="BC1052" s="285" t="s">
        <v>574</v>
      </c>
      <c r="BD1052" s="285"/>
      <c r="BE1052" s="293" t="str">
        <f t="shared" si="184"/>
        <v>&gt;=0</v>
      </c>
      <c r="BF1052" s="293" t="s">
        <v>84</v>
      </c>
      <c r="BG1052" s="293" t="s">
        <v>84</v>
      </c>
      <c r="BH1052" s="293"/>
      <c r="BI1052" s="293"/>
      <c r="BJ1052" s="293"/>
      <c r="BK1052" s="293"/>
    </row>
    <row r="1053" spans="1:63" ht="13" hidden="1">
      <c r="A1053" s="130"/>
      <c r="B1053" s="181"/>
      <c r="C1053" s="157"/>
      <c r="D1053" s="761"/>
      <c r="E1053" s="578"/>
      <c r="F1053" s="578"/>
      <c r="G1053" s="578"/>
      <c r="H1053" s="578"/>
      <c r="I1053" s="578"/>
      <c r="J1053" s="578"/>
      <c r="K1053" s="578"/>
      <c r="L1053" s="578"/>
      <c r="M1053" s="578"/>
      <c r="N1053" s="578"/>
      <c r="O1053" s="578"/>
      <c r="P1053" s="578"/>
      <c r="Q1053" s="578"/>
      <c r="R1053" s="578"/>
      <c r="S1053" s="578"/>
      <c r="T1053" s="578"/>
      <c r="U1053" s="578"/>
      <c r="V1053" s="578"/>
      <c r="W1053" s="578"/>
      <c r="X1053" s="578"/>
      <c r="Y1053" s="578"/>
      <c r="Z1053" s="578"/>
      <c r="AA1053" s="578"/>
      <c r="AB1053" s="578"/>
      <c r="AC1053" s="578"/>
      <c r="AD1053" s="578"/>
      <c r="AE1053" s="578"/>
      <c r="AF1053" s="578"/>
      <c r="AG1053" s="578"/>
      <c r="AH1053" s="578"/>
      <c r="AI1053" s="578"/>
      <c r="AJ1053" s="578"/>
      <c r="AK1053" s="578"/>
      <c r="AL1053" s="578"/>
      <c r="AM1053" s="578"/>
      <c r="AN1053" s="580"/>
      <c r="AO1053" s="181"/>
      <c r="AP1053" s="87" t="s">
        <v>859</v>
      </c>
      <c r="AT1053" s="559" t="str">
        <f t="shared" ca="1" si="189"/>
        <v>AI</v>
      </c>
      <c r="AU1053" s="559">
        <f t="shared" si="190"/>
        <v>1023</v>
      </c>
      <c r="AV1053" s="285" t="str">
        <f t="shared" ca="1" si="187"/>
        <v>AI1023</v>
      </c>
      <c r="AW1053" s="285">
        <f t="shared" si="185"/>
        <v>8</v>
      </c>
      <c r="AX1053" s="285" t="str">
        <f t="shared" ca="1" si="186"/>
        <v>8. Ownership - Operating Costs</v>
      </c>
      <c r="AY1053" s="293" t="s">
        <v>1626</v>
      </c>
      <c r="AZ1053" s="285" t="s">
        <v>1688</v>
      </c>
      <c r="BA1053" s="285">
        <f>$AI$8</f>
        <v>2054</v>
      </c>
      <c r="BB1053" s="285" t="str">
        <f t="shared" ca="1" si="188"/>
        <v>8_AI1023_Land_leases_2054</v>
      </c>
      <c r="BC1053" s="285" t="s">
        <v>574</v>
      </c>
      <c r="BD1053" s="285"/>
      <c r="BE1053" s="293" t="str">
        <f t="shared" si="184"/>
        <v>&gt;=0</v>
      </c>
      <c r="BF1053" s="293" t="s">
        <v>84</v>
      </c>
      <c r="BG1053" s="293" t="s">
        <v>84</v>
      </c>
      <c r="BH1053" s="293"/>
      <c r="BI1053" s="293"/>
      <c r="BJ1053" s="293"/>
      <c r="BK1053" s="293"/>
    </row>
    <row r="1054" spans="1:63" ht="13" hidden="1">
      <c r="A1054" s="130"/>
      <c r="B1054" s="181"/>
      <c r="C1054" s="157"/>
      <c r="D1054" s="761"/>
      <c r="E1054" s="578"/>
      <c r="F1054" s="578"/>
      <c r="G1054" s="578"/>
      <c r="H1054" s="578"/>
      <c r="I1054" s="578"/>
      <c r="J1054" s="578"/>
      <c r="K1054" s="578"/>
      <c r="L1054" s="578"/>
      <c r="M1054" s="578"/>
      <c r="N1054" s="578"/>
      <c r="O1054" s="578"/>
      <c r="P1054" s="578"/>
      <c r="Q1054" s="578"/>
      <c r="R1054" s="578"/>
      <c r="S1054" s="578"/>
      <c r="T1054" s="578"/>
      <c r="U1054" s="578"/>
      <c r="V1054" s="578"/>
      <c r="W1054" s="578"/>
      <c r="X1054" s="578"/>
      <c r="Y1054" s="578"/>
      <c r="Z1054" s="578"/>
      <c r="AA1054" s="578"/>
      <c r="AB1054" s="578"/>
      <c r="AC1054" s="578"/>
      <c r="AD1054" s="578"/>
      <c r="AE1054" s="578"/>
      <c r="AF1054" s="578"/>
      <c r="AG1054" s="578"/>
      <c r="AH1054" s="578"/>
      <c r="AI1054" s="578"/>
      <c r="AJ1054" s="578"/>
      <c r="AK1054" s="578"/>
      <c r="AL1054" s="578"/>
      <c r="AM1054" s="578"/>
      <c r="AN1054" s="580"/>
      <c r="AO1054" s="181"/>
      <c r="AP1054" s="87" t="s">
        <v>859</v>
      </c>
      <c r="AT1054" s="559" t="str">
        <f t="shared" ca="1" si="189"/>
        <v>AJ</v>
      </c>
      <c r="AU1054" s="559">
        <f t="shared" si="190"/>
        <v>1023</v>
      </c>
      <c r="AV1054" s="285" t="str">
        <f t="shared" ca="1" si="187"/>
        <v>AJ1023</v>
      </c>
      <c r="AW1054" s="285">
        <f t="shared" si="185"/>
        <v>8</v>
      </c>
      <c r="AX1054" s="285" t="str">
        <f t="shared" ca="1" si="186"/>
        <v>8. Ownership - Operating Costs</v>
      </c>
      <c r="AY1054" s="293" t="s">
        <v>1626</v>
      </c>
      <c r="AZ1054" s="285" t="s">
        <v>1688</v>
      </c>
      <c r="BA1054" s="285">
        <f>$AJ$8</f>
        <v>2055</v>
      </c>
      <c r="BB1054" s="285" t="str">
        <f t="shared" ca="1" si="188"/>
        <v>8_AJ1023_Land_leases_2055</v>
      </c>
      <c r="BC1054" s="285" t="s">
        <v>574</v>
      </c>
      <c r="BD1054" s="285"/>
      <c r="BE1054" s="293" t="str">
        <f t="shared" si="184"/>
        <v>&gt;=0</v>
      </c>
      <c r="BF1054" s="293" t="s">
        <v>84</v>
      </c>
      <c r="BG1054" s="293" t="s">
        <v>84</v>
      </c>
      <c r="BH1054" s="293"/>
      <c r="BI1054" s="293"/>
      <c r="BJ1054" s="293"/>
      <c r="BK1054" s="293"/>
    </row>
    <row r="1055" spans="1:63" ht="13" hidden="1">
      <c r="A1055" s="130"/>
      <c r="B1055" s="181"/>
      <c r="C1055" s="157"/>
      <c r="D1055" s="761"/>
      <c r="E1055" s="578"/>
      <c r="F1055" s="578"/>
      <c r="G1055" s="578"/>
      <c r="H1055" s="578"/>
      <c r="I1055" s="578"/>
      <c r="J1055" s="578"/>
      <c r="K1055" s="578"/>
      <c r="L1055" s="578"/>
      <c r="M1055" s="578"/>
      <c r="N1055" s="578"/>
      <c r="O1055" s="578"/>
      <c r="P1055" s="578"/>
      <c r="Q1055" s="578"/>
      <c r="R1055" s="578"/>
      <c r="S1055" s="578"/>
      <c r="T1055" s="578"/>
      <c r="U1055" s="578"/>
      <c r="V1055" s="578"/>
      <c r="W1055" s="578"/>
      <c r="X1055" s="578"/>
      <c r="Y1055" s="578"/>
      <c r="Z1055" s="578"/>
      <c r="AA1055" s="578"/>
      <c r="AB1055" s="578"/>
      <c r="AC1055" s="578"/>
      <c r="AD1055" s="578"/>
      <c r="AE1055" s="578"/>
      <c r="AF1055" s="578"/>
      <c r="AG1055" s="578"/>
      <c r="AH1055" s="578"/>
      <c r="AI1055" s="578"/>
      <c r="AJ1055" s="578"/>
      <c r="AK1055" s="578"/>
      <c r="AL1055" s="578"/>
      <c r="AM1055" s="578"/>
      <c r="AN1055" s="580"/>
      <c r="AO1055" s="181"/>
      <c r="AP1055" s="87" t="s">
        <v>859</v>
      </c>
      <c r="AT1055" s="559" t="str">
        <f t="shared" ca="1" si="189"/>
        <v>AK</v>
      </c>
      <c r="AU1055" s="559">
        <f t="shared" si="190"/>
        <v>1023</v>
      </c>
      <c r="AV1055" s="285" t="str">
        <f t="shared" ca="1" si="187"/>
        <v>AK1023</v>
      </c>
      <c r="AW1055" s="285">
        <f t="shared" si="185"/>
        <v>8</v>
      </c>
      <c r="AX1055" s="285" t="str">
        <f t="shared" ca="1" si="186"/>
        <v>8. Ownership - Operating Costs</v>
      </c>
      <c r="AY1055" s="293" t="s">
        <v>1626</v>
      </c>
      <c r="AZ1055" s="285" t="s">
        <v>1688</v>
      </c>
      <c r="BA1055" s="285">
        <f>$AK$8</f>
        <v>2056</v>
      </c>
      <c r="BB1055" s="285" t="str">
        <f t="shared" ca="1" si="188"/>
        <v>8_AK1023_Land_leases_2056</v>
      </c>
      <c r="BC1055" s="285" t="s">
        <v>574</v>
      </c>
      <c r="BD1055" s="285"/>
      <c r="BE1055" s="293" t="str">
        <f t="shared" si="184"/>
        <v>&gt;=0</v>
      </c>
      <c r="BF1055" s="293" t="s">
        <v>84</v>
      </c>
      <c r="BG1055" s="293" t="s">
        <v>84</v>
      </c>
      <c r="BH1055" s="293"/>
      <c r="BI1055" s="293"/>
      <c r="BJ1055" s="293"/>
      <c r="BK1055" s="293"/>
    </row>
    <row r="1056" spans="1:63" ht="13" hidden="1">
      <c r="A1056" s="130"/>
      <c r="B1056" s="181"/>
      <c r="C1056" s="157"/>
      <c r="D1056" s="761"/>
      <c r="E1056" s="578"/>
      <c r="F1056" s="578"/>
      <c r="G1056" s="578"/>
      <c r="H1056" s="578"/>
      <c r="I1056" s="578"/>
      <c r="J1056" s="578"/>
      <c r="K1056" s="578"/>
      <c r="L1056" s="578"/>
      <c r="M1056" s="578"/>
      <c r="N1056" s="578"/>
      <c r="O1056" s="578"/>
      <c r="P1056" s="578"/>
      <c r="Q1056" s="578"/>
      <c r="R1056" s="578"/>
      <c r="S1056" s="578"/>
      <c r="T1056" s="578"/>
      <c r="U1056" s="578"/>
      <c r="V1056" s="578"/>
      <c r="W1056" s="578"/>
      <c r="X1056" s="578"/>
      <c r="Y1056" s="578"/>
      <c r="Z1056" s="578"/>
      <c r="AA1056" s="578"/>
      <c r="AB1056" s="578"/>
      <c r="AC1056" s="578"/>
      <c r="AD1056" s="578"/>
      <c r="AE1056" s="578"/>
      <c r="AF1056" s="578"/>
      <c r="AG1056" s="578"/>
      <c r="AH1056" s="578"/>
      <c r="AI1056" s="578"/>
      <c r="AJ1056" s="578"/>
      <c r="AK1056" s="578"/>
      <c r="AL1056" s="578"/>
      <c r="AM1056" s="578"/>
      <c r="AN1056" s="580"/>
      <c r="AO1056" s="181"/>
      <c r="AP1056" s="87" t="s">
        <v>859</v>
      </c>
      <c r="AT1056" s="559" t="str">
        <f t="shared" ca="1" si="189"/>
        <v>AL</v>
      </c>
      <c r="AU1056" s="559">
        <f t="shared" si="190"/>
        <v>1023</v>
      </c>
      <c r="AV1056" s="285" t="str">
        <f t="shared" ca="1" si="187"/>
        <v>AL1023</v>
      </c>
      <c r="AW1056" s="285">
        <f t="shared" si="185"/>
        <v>8</v>
      </c>
      <c r="AX1056" s="285" t="str">
        <f t="shared" ca="1" si="186"/>
        <v>8. Ownership - Operating Costs</v>
      </c>
      <c r="AY1056" s="293" t="s">
        <v>1626</v>
      </c>
      <c r="AZ1056" s="285" t="s">
        <v>1688</v>
      </c>
      <c r="BA1056" s="285">
        <f>$AL$8</f>
        <v>2057</v>
      </c>
      <c r="BB1056" s="285" t="str">
        <f t="shared" ca="1" si="188"/>
        <v>8_AL1023_Land_leases_2057</v>
      </c>
      <c r="BC1056" s="285" t="s">
        <v>574</v>
      </c>
      <c r="BD1056" s="285"/>
      <c r="BE1056" s="293" t="str">
        <f t="shared" si="184"/>
        <v>&gt;=0</v>
      </c>
      <c r="BF1056" s="293" t="s">
        <v>84</v>
      </c>
      <c r="BG1056" s="293" t="s">
        <v>84</v>
      </c>
      <c r="BH1056" s="293"/>
      <c r="BI1056" s="293"/>
      <c r="BJ1056" s="293"/>
      <c r="BK1056" s="293"/>
    </row>
    <row r="1057" spans="1:63" ht="13" hidden="1">
      <c r="A1057" s="130"/>
      <c r="B1057" s="181"/>
      <c r="C1057" s="157"/>
      <c r="D1057" s="761"/>
      <c r="E1057" s="578"/>
      <c r="F1057" s="578"/>
      <c r="G1057" s="578"/>
      <c r="H1057" s="578"/>
      <c r="I1057" s="578"/>
      <c r="J1057" s="578"/>
      <c r="K1057" s="578"/>
      <c r="L1057" s="578"/>
      <c r="M1057" s="578"/>
      <c r="N1057" s="578"/>
      <c r="O1057" s="578"/>
      <c r="P1057" s="578"/>
      <c r="Q1057" s="578"/>
      <c r="R1057" s="578"/>
      <c r="S1057" s="578"/>
      <c r="T1057" s="578"/>
      <c r="U1057" s="578"/>
      <c r="V1057" s="578"/>
      <c r="W1057" s="578"/>
      <c r="X1057" s="578"/>
      <c r="Y1057" s="578"/>
      <c r="Z1057" s="578"/>
      <c r="AA1057" s="578"/>
      <c r="AB1057" s="578"/>
      <c r="AC1057" s="578"/>
      <c r="AD1057" s="578"/>
      <c r="AE1057" s="578"/>
      <c r="AF1057" s="578"/>
      <c r="AG1057" s="578"/>
      <c r="AH1057" s="578"/>
      <c r="AI1057" s="578"/>
      <c r="AJ1057" s="578"/>
      <c r="AK1057" s="578"/>
      <c r="AL1057" s="578"/>
      <c r="AM1057" s="578"/>
      <c r="AN1057" s="580"/>
      <c r="AO1057" s="181"/>
      <c r="AP1057" s="87" t="s">
        <v>859</v>
      </c>
      <c r="AT1057" s="559" t="str">
        <f t="shared" ca="1" si="189"/>
        <v>AM</v>
      </c>
      <c r="AU1057" s="559">
        <f t="shared" si="190"/>
        <v>1023</v>
      </c>
      <c r="AV1057" s="285" t="str">
        <f t="shared" ca="1" si="187"/>
        <v>AM1023</v>
      </c>
      <c r="AW1057" s="285">
        <f t="shared" si="185"/>
        <v>8</v>
      </c>
      <c r="AX1057" s="285" t="str">
        <f t="shared" ca="1" si="186"/>
        <v>8. Ownership - Operating Costs</v>
      </c>
      <c r="AY1057" s="293" t="s">
        <v>1626</v>
      </c>
      <c r="AZ1057" s="285" t="s">
        <v>1688</v>
      </c>
      <c r="BA1057" s="285">
        <f>$AM$8</f>
        <v>2058</v>
      </c>
      <c r="BB1057" s="285" t="str">
        <f t="shared" ca="1" si="188"/>
        <v>8_AM1023_Land_leases_2058</v>
      </c>
      <c r="BC1057" s="285" t="s">
        <v>574</v>
      </c>
      <c r="BD1057" s="285"/>
      <c r="BE1057" s="293" t="str">
        <f t="shared" si="184"/>
        <v>&gt;=0</v>
      </c>
      <c r="BF1057" s="293" t="s">
        <v>84</v>
      </c>
      <c r="BG1057" s="293" t="s">
        <v>84</v>
      </c>
      <c r="BH1057" s="293"/>
      <c r="BI1057" s="293"/>
      <c r="BJ1057" s="293"/>
      <c r="BK1057" s="293"/>
    </row>
    <row r="1058" spans="1:63" ht="13" hidden="1">
      <c r="A1058" s="130"/>
      <c r="B1058" s="181"/>
      <c r="C1058" s="157"/>
      <c r="D1058" s="761"/>
      <c r="E1058" s="578"/>
      <c r="F1058" s="578"/>
      <c r="G1058" s="578"/>
      <c r="H1058" s="578"/>
      <c r="I1058" s="578"/>
      <c r="J1058" s="578"/>
      <c r="K1058" s="578"/>
      <c r="L1058" s="578"/>
      <c r="M1058" s="578"/>
      <c r="N1058" s="578"/>
      <c r="O1058" s="578"/>
      <c r="P1058" s="578"/>
      <c r="Q1058" s="578"/>
      <c r="R1058" s="578"/>
      <c r="S1058" s="578"/>
      <c r="T1058" s="578"/>
      <c r="U1058" s="578"/>
      <c r="V1058" s="578"/>
      <c r="W1058" s="578"/>
      <c r="X1058" s="578"/>
      <c r="Y1058" s="578"/>
      <c r="Z1058" s="578"/>
      <c r="AA1058" s="578"/>
      <c r="AB1058" s="578"/>
      <c r="AC1058" s="578"/>
      <c r="AD1058" s="578"/>
      <c r="AE1058" s="578"/>
      <c r="AF1058" s="578"/>
      <c r="AG1058" s="578"/>
      <c r="AH1058" s="578"/>
      <c r="AI1058" s="578"/>
      <c r="AJ1058" s="578"/>
      <c r="AK1058" s="578"/>
      <c r="AL1058" s="578"/>
      <c r="AM1058" s="578"/>
      <c r="AN1058" s="580"/>
      <c r="AO1058" s="181"/>
      <c r="AP1058" s="574" t="s">
        <v>859</v>
      </c>
      <c r="AQ1058" s="574"/>
      <c r="AR1058" s="574"/>
      <c r="AS1058" s="574"/>
      <c r="AT1058" s="575" t="str">
        <f t="shared" ca="1" si="189"/>
        <v>AN</v>
      </c>
      <c r="AU1058" s="575">
        <f t="shared" si="190"/>
        <v>1023</v>
      </c>
      <c r="AV1058" s="484" t="str">
        <f t="shared" ca="1" si="187"/>
        <v>AN1023</v>
      </c>
      <c r="AW1058" s="484">
        <f t="shared" si="185"/>
        <v>8</v>
      </c>
      <c r="AX1058" s="484" t="str">
        <f t="shared" ca="1" si="186"/>
        <v>8. Ownership - Operating Costs</v>
      </c>
      <c r="AY1058" s="492" t="s">
        <v>1626</v>
      </c>
      <c r="AZ1058" s="484" t="s">
        <v>1688</v>
      </c>
      <c r="BA1058" s="484" t="s">
        <v>1572</v>
      </c>
      <c r="BB1058" s="484" t="str">
        <f t="shared" ca="1" si="188"/>
        <v>8_AN1023_Land_leases_Additional_Info</v>
      </c>
      <c r="BC1058" s="492" t="s">
        <v>255</v>
      </c>
      <c r="BD1058" s="492">
        <v>100</v>
      </c>
      <c r="BE1058" s="492"/>
      <c r="BF1058" s="492" t="s">
        <v>84</v>
      </c>
      <c r="BG1058" s="492" t="s">
        <v>84</v>
      </c>
      <c r="BH1058" s="293"/>
      <c r="BI1058" s="293"/>
      <c r="BJ1058" s="293"/>
      <c r="BK1058" s="293"/>
    </row>
    <row r="1059" spans="1:63" ht="13">
      <c r="A1059" s="130">
        <f>+A1023+1</f>
        <v>36</v>
      </c>
      <c r="B1059" s="181"/>
      <c r="C1059" s="192"/>
      <c r="D1059" s="190"/>
      <c r="E1059" s="181"/>
      <c r="F1059" s="181"/>
      <c r="G1059" s="181"/>
      <c r="H1059" s="181"/>
      <c r="I1059" s="181"/>
      <c r="J1059" s="181"/>
      <c r="K1059" s="181"/>
      <c r="L1059" s="181"/>
      <c r="M1059" s="181"/>
      <c r="N1059" s="181"/>
      <c r="O1059" s="181"/>
      <c r="P1059" s="181"/>
      <c r="Q1059" s="181"/>
      <c r="R1059" s="181"/>
      <c r="S1059" s="181"/>
      <c r="T1059" s="181"/>
      <c r="U1059" s="181"/>
      <c r="V1059" s="181"/>
      <c r="W1059" s="181"/>
      <c r="X1059" s="181"/>
      <c r="Y1059" s="181"/>
      <c r="Z1059" s="181"/>
      <c r="AA1059" s="181"/>
      <c r="AB1059" s="181"/>
      <c r="AC1059" s="181"/>
      <c r="AD1059" s="181"/>
      <c r="AE1059" s="181"/>
      <c r="AF1059" s="181"/>
      <c r="AG1059" s="181"/>
      <c r="AH1059" s="181"/>
      <c r="AI1059" s="181"/>
      <c r="AJ1059" s="181"/>
      <c r="AK1059" s="181"/>
      <c r="AL1059" s="181"/>
      <c r="AM1059" s="181"/>
      <c r="AN1059" s="185"/>
      <c r="AO1059" s="181"/>
      <c r="AP1059" s="181"/>
      <c r="AQ1059" s="181"/>
      <c r="AR1059" s="181"/>
      <c r="AS1059" s="181"/>
      <c r="AT1059" s="181"/>
      <c r="AU1059" s="181"/>
      <c r="AV1059" s="285"/>
      <c r="AW1059" s="285"/>
      <c r="AX1059" s="285"/>
      <c r="AZ1059" s="285"/>
      <c r="BA1059" s="285"/>
      <c r="BB1059" s="285"/>
      <c r="BC1059" s="285"/>
      <c r="BD1059" s="285"/>
      <c r="BG1059" s="293"/>
      <c r="BH1059" s="293"/>
      <c r="BI1059" s="293"/>
      <c r="BJ1059" s="293"/>
      <c r="BK1059" s="293"/>
    </row>
    <row r="1060" spans="1:63" ht="13">
      <c r="A1060" s="130">
        <f>+A1059+1</f>
        <v>37</v>
      </c>
      <c r="B1060" s="181"/>
      <c r="C1060" s="192"/>
      <c r="D1060" s="190"/>
      <c r="E1060" s="181"/>
      <c r="F1060" s="181"/>
      <c r="G1060" s="181"/>
      <c r="H1060" s="181"/>
      <c r="I1060" s="181"/>
      <c r="J1060" s="181"/>
      <c r="K1060" s="181"/>
      <c r="L1060" s="181"/>
      <c r="M1060" s="181"/>
      <c r="N1060" s="181"/>
      <c r="O1060" s="181"/>
      <c r="P1060" s="181"/>
      <c r="Q1060" s="181"/>
      <c r="R1060" s="181"/>
      <c r="S1060" s="181"/>
      <c r="T1060" s="181"/>
      <c r="U1060" s="181"/>
      <c r="V1060" s="181"/>
      <c r="W1060" s="181"/>
      <c r="X1060" s="181"/>
      <c r="Y1060" s="181"/>
      <c r="Z1060" s="181"/>
      <c r="AA1060" s="181"/>
      <c r="AB1060" s="181"/>
      <c r="AC1060" s="181"/>
      <c r="AD1060" s="181"/>
      <c r="AE1060" s="181"/>
      <c r="AF1060" s="181"/>
      <c r="AG1060" s="181"/>
      <c r="AH1060" s="181"/>
      <c r="AI1060" s="181"/>
      <c r="AJ1060" s="181"/>
      <c r="AK1060" s="181"/>
      <c r="AL1060" s="181"/>
      <c r="AM1060" s="181"/>
      <c r="AN1060" s="185"/>
      <c r="AO1060" s="181"/>
      <c r="AP1060" s="181"/>
      <c r="AQ1060" s="181"/>
      <c r="AR1060" s="181"/>
      <c r="AS1060" s="181"/>
      <c r="AT1060" s="181"/>
      <c r="AU1060" s="181"/>
      <c r="AV1060" s="285"/>
      <c r="AW1060" s="285"/>
      <c r="AX1060" s="285"/>
      <c r="AZ1060" s="285"/>
      <c r="BA1060" s="285"/>
      <c r="BB1060" s="285"/>
      <c r="BC1060" s="285"/>
      <c r="BD1060" s="285"/>
      <c r="BG1060" s="293"/>
      <c r="BH1060" s="293"/>
      <c r="BI1060" s="293"/>
      <c r="BJ1060" s="293"/>
      <c r="BK1060" s="293"/>
    </row>
    <row r="1061" spans="1:63" ht="13.5" thickBot="1">
      <c r="A1061" s="130">
        <f t="shared" si="41"/>
        <v>38</v>
      </c>
      <c r="B1061" s="181"/>
      <c r="C1061" s="194"/>
      <c r="D1061" s="190"/>
      <c r="E1061" s="181"/>
      <c r="F1061" s="181"/>
      <c r="G1061" s="181"/>
      <c r="H1061" s="181"/>
      <c r="I1061" s="181"/>
      <c r="J1061" s="181"/>
      <c r="K1061" s="181"/>
      <c r="L1061" s="181"/>
      <c r="M1061" s="181"/>
      <c r="N1061" s="181"/>
      <c r="O1061" s="181"/>
      <c r="P1061" s="181"/>
      <c r="Q1061" s="181"/>
      <c r="R1061" s="181"/>
      <c r="S1061" s="181"/>
      <c r="T1061" s="181"/>
      <c r="U1061" s="181"/>
      <c r="V1061" s="181"/>
      <c r="W1061" s="181"/>
      <c r="X1061" s="181"/>
      <c r="Y1061" s="181"/>
      <c r="Z1061" s="181"/>
      <c r="AA1061" s="181"/>
      <c r="AB1061" s="181"/>
      <c r="AC1061" s="181"/>
      <c r="AD1061" s="181"/>
      <c r="AE1061" s="181"/>
      <c r="AF1061" s="181"/>
      <c r="AG1061" s="181"/>
      <c r="AH1061" s="181"/>
      <c r="AI1061" s="181"/>
      <c r="AJ1061" s="181"/>
      <c r="AK1061" s="181"/>
      <c r="AL1061" s="181"/>
      <c r="AM1061" s="181"/>
      <c r="AN1061" s="185"/>
      <c r="AO1061" s="181"/>
      <c r="AP1061" s="181"/>
      <c r="AQ1061" s="181"/>
      <c r="AR1061" s="181"/>
      <c r="AS1061" s="181"/>
      <c r="AT1061" s="181"/>
      <c r="AU1061" s="181"/>
      <c r="AV1061" s="285"/>
      <c r="AW1061" s="285"/>
      <c r="AX1061" s="285"/>
      <c r="AZ1061" s="285"/>
      <c r="BA1061" s="285"/>
      <c r="BB1061" s="285"/>
      <c r="BC1061" s="285"/>
      <c r="BD1061" s="285"/>
      <c r="BG1061" s="293"/>
      <c r="BH1061" s="293"/>
      <c r="BI1061" s="293"/>
      <c r="BJ1061" s="293"/>
      <c r="BK1061" s="293"/>
    </row>
    <row r="1062" spans="1:63" ht="14.5" thickBot="1">
      <c r="A1062" s="130">
        <f t="shared" si="41"/>
        <v>39</v>
      </c>
      <c r="B1062" s="251" t="s">
        <v>1689</v>
      </c>
      <c r="C1062" s="194"/>
      <c r="D1062" s="190"/>
      <c r="E1062" s="206">
        <v>2024</v>
      </c>
      <c r="F1062" s="206">
        <f>+E1062+1</f>
        <v>2025</v>
      </c>
      <c r="G1062" s="206">
        <f t="shared" ref="G1062:AC1062" si="191">+F1062+1</f>
        <v>2026</v>
      </c>
      <c r="H1062" s="206">
        <f t="shared" si="191"/>
        <v>2027</v>
      </c>
      <c r="I1062" s="206">
        <f t="shared" si="191"/>
        <v>2028</v>
      </c>
      <c r="J1062" s="206">
        <f t="shared" si="191"/>
        <v>2029</v>
      </c>
      <c r="K1062" s="206">
        <f t="shared" si="191"/>
        <v>2030</v>
      </c>
      <c r="L1062" s="206">
        <f t="shared" si="191"/>
        <v>2031</v>
      </c>
      <c r="M1062" s="206">
        <f t="shared" si="191"/>
        <v>2032</v>
      </c>
      <c r="N1062" s="206">
        <f t="shared" si="191"/>
        <v>2033</v>
      </c>
      <c r="O1062" s="206">
        <f t="shared" si="191"/>
        <v>2034</v>
      </c>
      <c r="P1062" s="206">
        <f t="shared" si="191"/>
        <v>2035</v>
      </c>
      <c r="Q1062" s="206">
        <f t="shared" si="191"/>
        <v>2036</v>
      </c>
      <c r="R1062" s="206">
        <f t="shared" si="191"/>
        <v>2037</v>
      </c>
      <c r="S1062" s="206">
        <f t="shared" si="191"/>
        <v>2038</v>
      </c>
      <c r="T1062" s="206">
        <f t="shared" si="191"/>
        <v>2039</v>
      </c>
      <c r="U1062" s="206">
        <f t="shared" si="191"/>
        <v>2040</v>
      </c>
      <c r="V1062" s="206">
        <f t="shared" si="191"/>
        <v>2041</v>
      </c>
      <c r="W1062" s="206">
        <f t="shared" si="191"/>
        <v>2042</v>
      </c>
      <c r="X1062" s="206">
        <f t="shared" si="191"/>
        <v>2043</v>
      </c>
      <c r="Y1062" s="206">
        <f t="shared" si="191"/>
        <v>2044</v>
      </c>
      <c r="Z1062" s="206">
        <f t="shared" si="191"/>
        <v>2045</v>
      </c>
      <c r="AA1062" s="206">
        <f t="shared" si="191"/>
        <v>2046</v>
      </c>
      <c r="AB1062" s="206">
        <f t="shared" si="191"/>
        <v>2047</v>
      </c>
      <c r="AC1062" s="206">
        <f t="shared" si="191"/>
        <v>2048</v>
      </c>
      <c r="AD1062" s="206">
        <f t="shared" ref="AD1062:AM1062" si="192">+AC1062+1</f>
        <v>2049</v>
      </c>
      <c r="AE1062" s="206">
        <f t="shared" si="192"/>
        <v>2050</v>
      </c>
      <c r="AF1062" s="206">
        <f t="shared" si="192"/>
        <v>2051</v>
      </c>
      <c r="AG1062" s="206">
        <f t="shared" si="192"/>
        <v>2052</v>
      </c>
      <c r="AH1062" s="206">
        <f t="shared" si="192"/>
        <v>2053</v>
      </c>
      <c r="AI1062" s="206">
        <f t="shared" si="192"/>
        <v>2054</v>
      </c>
      <c r="AJ1062" s="206">
        <f t="shared" si="192"/>
        <v>2055</v>
      </c>
      <c r="AK1062" s="206">
        <f t="shared" si="192"/>
        <v>2056</v>
      </c>
      <c r="AL1062" s="206">
        <f t="shared" si="192"/>
        <v>2057</v>
      </c>
      <c r="AM1062" s="206">
        <f t="shared" si="192"/>
        <v>2058</v>
      </c>
      <c r="AN1062" s="191" t="s">
        <v>1629</v>
      </c>
      <c r="AO1062" s="181"/>
      <c r="AP1062" s="181"/>
      <c r="AQ1062" s="181"/>
      <c r="AR1062" s="181"/>
      <c r="AS1062" s="181"/>
      <c r="AT1062" s="181"/>
      <c r="AU1062" s="181"/>
      <c r="AV1062" s="285"/>
      <c r="AW1062" s="285"/>
      <c r="AX1062" s="285"/>
      <c r="AZ1062" s="285"/>
      <c r="BA1062" s="285"/>
      <c r="BB1062" s="285"/>
      <c r="BC1062" s="285"/>
      <c r="BD1062" s="285"/>
      <c r="BG1062" s="293"/>
      <c r="BH1062" s="293"/>
      <c r="BI1062" s="293"/>
      <c r="BJ1062" s="293"/>
      <c r="BK1062" s="293"/>
    </row>
    <row r="1063" spans="1:63" ht="13.5" thickBot="1">
      <c r="A1063" s="130">
        <f>+A1061+1</f>
        <v>39</v>
      </c>
      <c r="B1063" s="189"/>
      <c r="C1063" s="157" t="s">
        <v>1690</v>
      </c>
      <c r="D1063" s="761" t="s">
        <v>1691</v>
      </c>
      <c r="E1063" s="544"/>
      <c r="F1063" s="544"/>
      <c r="G1063" s="544"/>
      <c r="H1063" s="544"/>
      <c r="I1063" s="544"/>
      <c r="J1063" s="544"/>
      <c r="K1063" s="544"/>
      <c r="L1063" s="544"/>
      <c r="M1063" s="544"/>
      <c r="N1063" s="544"/>
      <c r="O1063" s="544"/>
      <c r="P1063" s="544"/>
      <c r="Q1063" s="544"/>
      <c r="R1063" s="544"/>
      <c r="S1063" s="544"/>
      <c r="T1063" s="544"/>
      <c r="U1063" s="544"/>
      <c r="V1063" s="544"/>
      <c r="W1063" s="544"/>
      <c r="X1063" s="544"/>
      <c r="Y1063" s="544"/>
      <c r="Z1063" s="544"/>
      <c r="AA1063" s="544"/>
      <c r="AB1063" s="544"/>
      <c r="AC1063" s="544"/>
      <c r="AD1063" s="545"/>
      <c r="AE1063" s="545"/>
      <c r="AF1063" s="545"/>
      <c r="AG1063" s="545"/>
      <c r="AH1063" s="545"/>
      <c r="AI1063" s="545"/>
      <c r="AJ1063" s="545"/>
      <c r="AK1063" s="545"/>
      <c r="AL1063" s="545"/>
      <c r="AM1063" s="545"/>
      <c r="AN1063" s="371"/>
      <c r="AO1063" s="181"/>
      <c r="AR1063" s="87" t="s">
        <v>40</v>
      </c>
      <c r="AS1063" s="87" t="str">
        <f ca="1">SUBSTITUTE(CELL("address",E1063),"$","")</f>
        <v>E1063</v>
      </c>
      <c r="AT1063" s="386" t="str">
        <f ca="1">CHAR(CODE(AS1063))</f>
        <v>E</v>
      </c>
      <c r="AU1063" s="386">
        <f>ROW(AS1063)</f>
        <v>1063</v>
      </c>
      <c r="AV1063" s="285" t="str">
        <f ca="1">CONCATENATE(AT1063&amp;AU1063)</f>
        <v>E1063</v>
      </c>
      <c r="AW1063" s="285">
        <f t="shared" ref="AW1063:AW1126" si="193">$AW$5</f>
        <v>8</v>
      </c>
      <c r="AX1063" s="285" t="str">
        <f t="shared" ref="AX1063:AX1098" ca="1" si="194">MID(CELL("filename",AW1063),FIND("]",CELL("filename",AW1063))+1,256)</f>
        <v>8. Ownership - Operating Costs</v>
      </c>
      <c r="AY1063" s="293" t="s">
        <v>1626</v>
      </c>
      <c r="AZ1063" s="285" t="s">
        <v>1646</v>
      </c>
      <c r="BA1063" s="285">
        <f>$E$8</f>
        <v>2024</v>
      </c>
      <c r="BB1063" s="285" t="str">
        <f ca="1">AW1063&amp;"_"&amp;AV1063&amp;"_"&amp;AZ1063&amp;"_"&amp;BA1063</f>
        <v>8_E1063_OM_general_2024</v>
      </c>
      <c r="BC1063" s="285" t="s">
        <v>574</v>
      </c>
      <c r="BD1063" s="285"/>
      <c r="BE1063" s="293" t="str">
        <f t="shared" ref="BE1063:BE1094" si="195">"&gt;=0"</f>
        <v>&gt;=0</v>
      </c>
      <c r="BF1063" s="293" t="s">
        <v>84</v>
      </c>
      <c r="BG1063" s="293" t="s">
        <v>84</v>
      </c>
      <c r="BH1063" s="293"/>
      <c r="BI1063" s="293"/>
      <c r="BJ1063" s="293"/>
      <c r="BK1063" s="293"/>
    </row>
    <row r="1064" spans="1:63" ht="13.5" hidden="1" thickBot="1">
      <c r="A1064" s="130"/>
      <c r="B1064" s="189"/>
      <c r="C1064" s="157"/>
      <c r="D1064" s="761"/>
      <c r="E1064" s="571"/>
      <c r="F1064" s="571"/>
      <c r="G1064" s="571"/>
      <c r="H1064" s="571"/>
      <c r="I1064" s="571"/>
      <c r="J1064" s="571"/>
      <c r="K1064" s="571"/>
      <c r="L1064" s="571"/>
      <c r="M1064" s="571"/>
      <c r="N1064" s="571"/>
      <c r="O1064" s="571"/>
      <c r="P1064" s="571"/>
      <c r="Q1064" s="571"/>
      <c r="R1064" s="571"/>
      <c r="S1064" s="571"/>
      <c r="T1064" s="571"/>
      <c r="U1064" s="571"/>
      <c r="V1064" s="571"/>
      <c r="W1064" s="571"/>
      <c r="X1064" s="571"/>
      <c r="Y1064" s="571"/>
      <c r="Z1064" s="571"/>
      <c r="AA1064" s="571"/>
      <c r="AB1064" s="571"/>
      <c r="AC1064" s="571"/>
      <c r="AD1064" s="572"/>
      <c r="AE1064" s="572"/>
      <c r="AF1064" s="572"/>
      <c r="AG1064" s="572"/>
      <c r="AH1064" s="572"/>
      <c r="AI1064" s="572"/>
      <c r="AJ1064" s="572"/>
      <c r="AK1064" s="572"/>
      <c r="AL1064" s="572"/>
      <c r="AM1064" s="572"/>
      <c r="AN1064" s="581"/>
      <c r="AO1064" s="181"/>
      <c r="AP1064" s="87" t="s">
        <v>859</v>
      </c>
      <c r="AT1064" s="559" t="str">
        <f ca="1">IF(AT1063="Z","AA",IF(LEN(AT1063)=1,CHAR(CODE(AT1063)+1),IF(RIGHT(AT1063,1)="Z",CHAR(CODE(LEFT(AT1063,1))+1),LEFT(AT1063,1))&amp;CHAR(65+MOD(CODE(RIGHT(AT1063,1))+1-65,26))))</f>
        <v>F</v>
      </c>
      <c r="AU1064" s="559">
        <f>AU1063</f>
        <v>1063</v>
      </c>
      <c r="AV1064" s="285" t="str">
        <f t="shared" ref="AV1064:AV1098" ca="1" si="196">CONCATENATE(AT1064&amp;AU1064)</f>
        <v>F1063</v>
      </c>
      <c r="AW1064" s="285">
        <f t="shared" si="193"/>
        <v>8</v>
      </c>
      <c r="AX1064" s="285" t="str">
        <f t="shared" ca="1" si="194"/>
        <v>8. Ownership - Operating Costs</v>
      </c>
      <c r="AY1064" s="293" t="s">
        <v>1626</v>
      </c>
      <c r="AZ1064" s="285" t="s">
        <v>1646</v>
      </c>
      <c r="BA1064" s="285">
        <f>$F$8</f>
        <v>2025</v>
      </c>
      <c r="BB1064" s="285" t="str">
        <f t="shared" ref="BB1064:BB1098" ca="1" si="197">AW1064&amp;"_"&amp;AV1064&amp;"_"&amp;AZ1064&amp;"_"&amp;BA1064</f>
        <v>8_F1063_OM_general_2025</v>
      </c>
      <c r="BC1064" s="285" t="s">
        <v>574</v>
      </c>
      <c r="BD1064" s="285"/>
      <c r="BE1064" s="293" t="str">
        <f t="shared" si="195"/>
        <v>&gt;=0</v>
      </c>
      <c r="BF1064" s="293" t="s">
        <v>84</v>
      </c>
      <c r="BG1064" s="293" t="s">
        <v>84</v>
      </c>
      <c r="BH1064" s="293"/>
      <c r="BI1064" s="293"/>
      <c r="BJ1064" s="293"/>
      <c r="BK1064" s="293"/>
    </row>
    <row r="1065" spans="1:63" ht="13.5" hidden="1" thickBot="1">
      <c r="A1065" s="130"/>
      <c r="B1065" s="189"/>
      <c r="C1065" s="157"/>
      <c r="D1065" s="761"/>
      <c r="E1065" s="571"/>
      <c r="F1065" s="571"/>
      <c r="G1065" s="571"/>
      <c r="H1065" s="571"/>
      <c r="I1065" s="571"/>
      <c r="J1065" s="571"/>
      <c r="K1065" s="571"/>
      <c r="L1065" s="571"/>
      <c r="M1065" s="571"/>
      <c r="N1065" s="571"/>
      <c r="O1065" s="571"/>
      <c r="P1065" s="571"/>
      <c r="Q1065" s="571"/>
      <c r="R1065" s="571"/>
      <c r="S1065" s="571"/>
      <c r="T1065" s="571"/>
      <c r="U1065" s="571"/>
      <c r="V1065" s="571"/>
      <c r="W1065" s="571"/>
      <c r="X1065" s="571"/>
      <c r="Y1065" s="571"/>
      <c r="Z1065" s="571"/>
      <c r="AA1065" s="571"/>
      <c r="AB1065" s="571"/>
      <c r="AC1065" s="571"/>
      <c r="AD1065" s="572"/>
      <c r="AE1065" s="572"/>
      <c r="AF1065" s="572"/>
      <c r="AG1065" s="572"/>
      <c r="AH1065" s="572"/>
      <c r="AI1065" s="572"/>
      <c r="AJ1065" s="572"/>
      <c r="AK1065" s="572"/>
      <c r="AL1065" s="572"/>
      <c r="AM1065" s="572"/>
      <c r="AN1065" s="581"/>
      <c r="AO1065" s="181"/>
      <c r="AP1065" s="87" t="s">
        <v>859</v>
      </c>
      <c r="AT1065" s="559" t="str">
        <f t="shared" ref="AT1065:AT1098" ca="1" si="198">IF(AT1064="Z","AA",IF(LEN(AT1064)=1,CHAR(CODE(AT1064)+1),IF(RIGHT(AT1064,1)="Z",CHAR(CODE(LEFT(AT1064,1))+1),LEFT(AT1064,1))&amp;CHAR(65+MOD(CODE(RIGHT(AT1064,1))+1-65,26))))</f>
        <v>G</v>
      </c>
      <c r="AU1065" s="559">
        <f t="shared" ref="AU1065:AU1098" si="199">AU1064</f>
        <v>1063</v>
      </c>
      <c r="AV1065" s="285" t="str">
        <f t="shared" ca="1" si="196"/>
        <v>G1063</v>
      </c>
      <c r="AW1065" s="285">
        <f t="shared" si="193"/>
        <v>8</v>
      </c>
      <c r="AX1065" s="285" t="str">
        <f t="shared" ca="1" si="194"/>
        <v>8. Ownership - Operating Costs</v>
      </c>
      <c r="AY1065" s="293" t="s">
        <v>1626</v>
      </c>
      <c r="AZ1065" s="285" t="s">
        <v>1646</v>
      </c>
      <c r="BA1065" s="285">
        <f>$G$8</f>
        <v>2026</v>
      </c>
      <c r="BB1065" s="285" t="str">
        <f t="shared" ca="1" si="197"/>
        <v>8_G1063_OM_general_2026</v>
      </c>
      <c r="BC1065" s="285" t="s">
        <v>574</v>
      </c>
      <c r="BD1065" s="285"/>
      <c r="BE1065" s="293" t="str">
        <f t="shared" si="195"/>
        <v>&gt;=0</v>
      </c>
      <c r="BF1065" s="293" t="s">
        <v>84</v>
      </c>
      <c r="BG1065" s="293" t="s">
        <v>84</v>
      </c>
      <c r="BH1065" s="293"/>
      <c r="BI1065" s="293"/>
      <c r="BJ1065" s="293"/>
      <c r="BK1065" s="293"/>
    </row>
    <row r="1066" spans="1:63" ht="13.5" hidden="1" thickBot="1">
      <c r="A1066" s="130"/>
      <c r="B1066" s="189"/>
      <c r="C1066" s="157"/>
      <c r="D1066" s="761"/>
      <c r="E1066" s="571"/>
      <c r="F1066" s="571"/>
      <c r="G1066" s="571"/>
      <c r="H1066" s="571"/>
      <c r="I1066" s="571"/>
      <c r="J1066" s="571"/>
      <c r="K1066" s="571"/>
      <c r="L1066" s="571"/>
      <c r="M1066" s="571"/>
      <c r="N1066" s="571"/>
      <c r="O1066" s="571"/>
      <c r="P1066" s="571"/>
      <c r="Q1066" s="571"/>
      <c r="R1066" s="571"/>
      <c r="S1066" s="571"/>
      <c r="T1066" s="571"/>
      <c r="U1066" s="571"/>
      <c r="V1066" s="571"/>
      <c r="W1066" s="571"/>
      <c r="X1066" s="571"/>
      <c r="Y1066" s="571"/>
      <c r="Z1066" s="571"/>
      <c r="AA1066" s="571"/>
      <c r="AB1066" s="571"/>
      <c r="AC1066" s="571"/>
      <c r="AD1066" s="572"/>
      <c r="AE1066" s="572"/>
      <c r="AF1066" s="572"/>
      <c r="AG1066" s="572"/>
      <c r="AH1066" s="572"/>
      <c r="AI1066" s="572"/>
      <c r="AJ1066" s="572"/>
      <c r="AK1066" s="572"/>
      <c r="AL1066" s="572"/>
      <c r="AM1066" s="572"/>
      <c r="AN1066" s="581"/>
      <c r="AO1066" s="181"/>
      <c r="AP1066" s="87" t="s">
        <v>859</v>
      </c>
      <c r="AT1066" s="559" t="str">
        <f t="shared" ca="1" si="198"/>
        <v>H</v>
      </c>
      <c r="AU1066" s="559">
        <f t="shared" si="199"/>
        <v>1063</v>
      </c>
      <c r="AV1066" s="285" t="str">
        <f t="shared" ca="1" si="196"/>
        <v>H1063</v>
      </c>
      <c r="AW1066" s="285">
        <f t="shared" si="193"/>
        <v>8</v>
      </c>
      <c r="AX1066" s="285" t="str">
        <f t="shared" ca="1" si="194"/>
        <v>8. Ownership - Operating Costs</v>
      </c>
      <c r="AY1066" s="293" t="s">
        <v>1626</v>
      </c>
      <c r="AZ1066" s="285" t="s">
        <v>1646</v>
      </c>
      <c r="BA1066" s="285">
        <f>$H$8</f>
        <v>2027</v>
      </c>
      <c r="BB1066" s="285" t="str">
        <f t="shared" ca="1" si="197"/>
        <v>8_H1063_OM_general_2027</v>
      </c>
      <c r="BC1066" s="285" t="s">
        <v>574</v>
      </c>
      <c r="BD1066" s="285"/>
      <c r="BE1066" s="293" t="str">
        <f t="shared" si="195"/>
        <v>&gt;=0</v>
      </c>
      <c r="BF1066" s="293" t="s">
        <v>84</v>
      </c>
      <c r="BG1066" s="293" t="s">
        <v>84</v>
      </c>
      <c r="BH1066" s="293"/>
      <c r="BI1066" s="293"/>
      <c r="BJ1066" s="293"/>
      <c r="BK1066" s="293"/>
    </row>
    <row r="1067" spans="1:63" ht="13.5" hidden="1" thickBot="1">
      <c r="A1067" s="130"/>
      <c r="B1067" s="189"/>
      <c r="C1067" s="157"/>
      <c r="D1067" s="761"/>
      <c r="E1067" s="571"/>
      <c r="F1067" s="571"/>
      <c r="G1067" s="571"/>
      <c r="H1067" s="571"/>
      <c r="I1067" s="571"/>
      <c r="J1067" s="571"/>
      <c r="K1067" s="571"/>
      <c r="L1067" s="571"/>
      <c r="M1067" s="571"/>
      <c r="N1067" s="571"/>
      <c r="O1067" s="571"/>
      <c r="P1067" s="571"/>
      <c r="Q1067" s="571"/>
      <c r="R1067" s="571"/>
      <c r="S1067" s="571"/>
      <c r="T1067" s="571"/>
      <c r="U1067" s="571"/>
      <c r="V1067" s="571"/>
      <c r="W1067" s="571"/>
      <c r="X1067" s="571"/>
      <c r="Y1067" s="571"/>
      <c r="Z1067" s="571"/>
      <c r="AA1067" s="571"/>
      <c r="AB1067" s="571"/>
      <c r="AC1067" s="571"/>
      <c r="AD1067" s="572"/>
      <c r="AE1067" s="572"/>
      <c r="AF1067" s="572"/>
      <c r="AG1067" s="572"/>
      <c r="AH1067" s="572"/>
      <c r="AI1067" s="572"/>
      <c r="AJ1067" s="572"/>
      <c r="AK1067" s="572"/>
      <c r="AL1067" s="572"/>
      <c r="AM1067" s="572"/>
      <c r="AN1067" s="581"/>
      <c r="AO1067" s="181"/>
      <c r="AP1067" s="87" t="s">
        <v>859</v>
      </c>
      <c r="AT1067" s="559" t="str">
        <f t="shared" ca="1" si="198"/>
        <v>I</v>
      </c>
      <c r="AU1067" s="559">
        <f t="shared" si="199"/>
        <v>1063</v>
      </c>
      <c r="AV1067" s="285" t="str">
        <f t="shared" ca="1" si="196"/>
        <v>I1063</v>
      </c>
      <c r="AW1067" s="285">
        <f t="shared" si="193"/>
        <v>8</v>
      </c>
      <c r="AX1067" s="285" t="str">
        <f t="shared" ca="1" si="194"/>
        <v>8. Ownership - Operating Costs</v>
      </c>
      <c r="AY1067" s="293" t="s">
        <v>1626</v>
      </c>
      <c r="AZ1067" s="285" t="s">
        <v>1646</v>
      </c>
      <c r="BA1067" s="285">
        <f>$I$8</f>
        <v>2028</v>
      </c>
      <c r="BB1067" s="285" t="str">
        <f t="shared" ca="1" si="197"/>
        <v>8_I1063_OM_general_2028</v>
      </c>
      <c r="BC1067" s="285" t="s">
        <v>574</v>
      </c>
      <c r="BD1067" s="285"/>
      <c r="BE1067" s="293" t="str">
        <f t="shared" si="195"/>
        <v>&gt;=0</v>
      </c>
      <c r="BF1067" s="293" t="s">
        <v>84</v>
      </c>
      <c r="BG1067" s="293" t="s">
        <v>84</v>
      </c>
      <c r="BH1067" s="293"/>
      <c r="BI1067" s="293"/>
      <c r="BJ1067" s="293"/>
      <c r="BK1067" s="293"/>
    </row>
    <row r="1068" spans="1:63" ht="13.5" hidden="1" thickBot="1">
      <c r="A1068" s="130"/>
      <c r="B1068" s="189"/>
      <c r="C1068" s="157"/>
      <c r="D1068" s="761"/>
      <c r="E1068" s="571"/>
      <c r="F1068" s="571"/>
      <c r="G1068" s="571"/>
      <c r="H1068" s="571"/>
      <c r="I1068" s="571"/>
      <c r="J1068" s="571"/>
      <c r="K1068" s="571"/>
      <c r="L1068" s="571"/>
      <c r="M1068" s="571"/>
      <c r="N1068" s="571"/>
      <c r="O1068" s="571"/>
      <c r="P1068" s="571"/>
      <c r="Q1068" s="571"/>
      <c r="R1068" s="571"/>
      <c r="S1068" s="571"/>
      <c r="T1068" s="571"/>
      <c r="U1068" s="571"/>
      <c r="V1068" s="571"/>
      <c r="W1068" s="571"/>
      <c r="X1068" s="571"/>
      <c r="Y1068" s="571"/>
      <c r="Z1068" s="571"/>
      <c r="AA1068" s="571"/>
      <c r="AB1068" s="571"/>
      <c r="AC1068" s="571"/>
      <c r="AD1068" s="572"/>
      <c r="AE1068" s="572"/>
      <c r="AF1068" s="572"/>
      <c r="AG1068" s="572"/>
      <c r="AH1068" s="572"/>
      <c r="AI1068" s="572"/>
      <c r="AJ1068" s="572"/>
      <c r="AK1068" s="572"/>
      <c r="AL1068" s="572"/>
      <c r="AM1068" s="572"/>
      <c r="AN1068" s="581"/>
      <c r="AO1068" s="181"/>
      <c r="AP1068" s="87" t="s">
        <v>859</v>
      </c>
      <c r="AT1068" s="559" t="str">
        <f t="shared" ca="1" si="198"/>
        <v>J</v>
      </c>
      <c r="AU1068" s="559">
        <f t="shared" si="199"/>
        <v>1063</v>
      </c>
      <c r="AV1068" s="285" t="str">
        <f t="shared" ca="1" si="196"/>
        <v>J1063</v>
      </c>
      <c r="AW1068" s="285">
        <f t="shared" si="193"/>
        <v>8</v>
      </c>
      <c r="AX1068" s="285" t="str">
        <f t="shared" ca="1" si="194"/>
        <v>8. Ownership - Operating Costs</v>
      </c>
      <c r="AY1068" s="293" t="s">
        <v>1626</v>
      </c>
      <c r="AZ1068" s="285" t="s">
        <v>1646</v>
      </c>
      <c r="BA1068" s="285">
        <f>$J$8</f>
        <v>2029</v>
      </c>
      <c r="BB1068" s="285" t="str">
        <f t="shared" ca="1" si="197"/>
        <v>8_J1063_OM_general_2029</v>
      </c>
      <c r="BC1068" s="285" t="s">
        <v>574</v>
      </c>
      <c r="BD1068" s="285"/>
      <c r="BE1068" s="293" t="str">
        <f t="shared" si="195"/>
        <v>&gt;=0</v>
      </c>
      <c r="BF1068" s="293" t="s">
        <v>84</v>
      </c>
      <c r="BG1068" s="293" t="s">
        <v>84</v>
      </c>
      <c r="BH1068" s="293"/>
      <c r="BI1068" s="293"/>
      <c r="BJ1068" s="293"/>
      <c r="BK1068" s="293"/>
    </row>
    <row r="1069" spans="1:63" ht="13.5" hidden="1" thickBot="1">
      <c r="A1069" s="130"/>
      <c r="B1069" s="189"/>
      <c r="C1069" s="157"/>
      <c r="D1069" s="761"/>
      <c r="E1069" s="571"/>
      <c r="F1069" s="571"/>
      <c r="G1069" s="571"/>
      <c r="H1069" s="571"/>
      <c r="I1069" s="571"/>
      <c r="J1069" s="571"/>
      <c r="K1069" s="571"/>
      <c r="L1069" s="571"/>
      <c r="M1069" s="571"/>
      <c r="N1069" s="571"/>
      <c r="O1069" s="571"/>
      <c r="P1069" s="571"/>
      <c r="Q1069" s="571"/>
      <c r="R1069" s="571"/>
      <c r="S1069" s="571"/>
      <c r="T1069" s="571"/>
      <c r="U1069" s="571"/>
      <c r="V1069" s="571"/>
      <c r="W1069" s="571"/>
      <c r="X1069" s="571"/>
      <c r="Y1069" s="571"/>
      <c r="Z1069" s="571"/>
      <c r="AA1069" s="571"/>
      <c r="AB1069" s="571"/>
      <c r="AC1069" s="571"/>
      <c r="AD1069" s="572"/>
      <c r="AE1069" s="572"/>
      <c r="AF1069" s="572"/>
      <c r="AG1069" s="572"/>
      <c r="AH1069" s="572"/>
      <c r="AI1069" s="572"/>
      <c r="AJ1069" s="572"/>
      <c r="AK1069" s="572"/>
      <c r="AL1069" s="572"/>
      <c r="AM1069" s="572"/>
      <c r="AN1069" s="581"/>
      <c r="AO1069" s="181"/>
      <c r="AP1069" s="87" t="s">
        <v>859</v>
      </c>
      <c r="AT1069" s="559" t="str">
        <f t="shared" ca="1" si="198"/>
        <v>K</v>
      </c>
      <c r="AU1069" s="559">
        <f t="shared" si="199"/>
        <v>1063</v>
      </c>
      <c r="AV1069" s="285" t="str">
        <f t="shared" ca="1" si="196"/>
        <v>K1063</v>
      </c>
      <c r="AW1069" s="285">
        <f t="shared" si="193"/>
        <v>8</v>
      </c>
      <c r="AX1069" s="285" t="str">
        <f t="shared" ca="1" si="194"/>
        <v>8. Ownership - Operating Costs</v>
      </c>
      <c r="AY1069" s="293" t="s">
        <v>1626</v>
      </c>
      <c r="AZ1069" s="285" t="s">
        <v>1646</v>
      </c>
      <c r="BA1069" s="285">
        <f>$K$8</f>
        <v>2030</v>
      </c>
      <c r="BB1069" s="285" t="str">
        <f t="shared" ca="1" si="197"/>
        <v>8_K1063_OM_general_2030</v>
      </c>
      <c r="BC1069" s="285" t="s">
        <v>574</v>
      </c>
      <c r="BD1069" s="285"/>
      <c r="BE1069" s="293" t="str">
        <f t="shared" si="195"/>
        <v>&gt;=0</v>
      </c>
      <c r="BF1069" s="293" t="s">
        <v>84</v>
      </c>
      <c r="BG1069" s="293" t="s">
        <v>84</v>
      </c>
      <c r="BH1069" s="293"/>
      <c r="BI1069" s="293"/>
      <c r="BJ1069" s="293"/>
      <c r="BK1069" s="293"/>
    </row>
    <row r="1070" spans="1:63" ht="13.5" hidden="1" thickBot="1">
      <c r="A1070" s="130"/>
      <c r="B1070" s="189"/>
      <c r="C1070" s="157"/>
      <c r="D1070" s="761"/>
      <c r="E1070" s="571"/>
      <c r="F1070" s="571"/>
      <c r="G1070" s="571"/>
      <c r="H1070" s="571"/>
      <c r="I1070" s="571"/>
      <c r="J1070" s="571"/>
      <c r="K1070" s="571"/>
      <c r="L1070" s="571"/>
      <c r="M1070" s="571"/>
      <c r="N1070" s="571"/>
      <c r="O1070" s="571"/>
      <c r="P1070" s="571"/>
      <c r="Q1070" s="571"/>
      <c r="R1070" s="571"/>
      <c r="S1070" s="571"/>
      <c r="T1070" s="571"/>
      <c r="U1070" s="571"/>
      <c r="V1070" s="571"/>
      <c r="W1070" s="571"/>
      <c r="X1070" s="571"/>
      <c r="Y1070" s="571"/>
      <c r="Z1070" s="571"/>
      <c r="AA1070" s="571"/>
      <c r="AB1070" s="571"/>
      <c r="AC1070" s="571"/>
      <c r="AD1070" s="572"/>
      <c r="AE1070" s="572"/>
      <c r="AF1070" s="572"/>
      <c r="AG1070" s="572"/>
      <c r="AH1070" s="572"/>
      <c r="AI1070" s="572"/>
      <c r="AJ1070" s="572"/>
      <c r="AK1070" s="572"/>
      <c r="AL1070" s="572"/>
      <c r="AM1070" s="572"/>
      <c r="AN1070" s="581"/>
      <c r="AO1070" s="181"/>
      <c r="AP1070" s="87" t="s">
        <v>859</v>
      </c>
      <c r="AT1070" s="559" t="str">
        <f t="shared" ca="1" si="198"/>
        <v>L</v>
      </c>
      <c r="AU1070" s="559">
        <f t="shared" si="199"/>
        <v>1063</v>
      </c>
      <c r="AV1070" s="285" t="str">
        <f t="shared" ca="1" si="196"/>
        <v>L1063</v>
      </c>
      <c r="AW1070" s="285">
        <f t="shared" si="193"/>
        <v>8</v>
      </c>
      <c r="AX1070" s="285" t="str">
        <f t="shared" ca="1" si="194"/>
        <v>8. Ownership - Operating Costs</v>
      </c>
      <c r="AY1070" s="293" t="s">
        <v>1626</v>
      </c>
      <c r="AZ1070" s="285" t="s">
        <v>1646</v>
      </c>
      <c r="BA1070" s="285">
        <f>$L$8</f>
        <v>2031</v>
      </c>
      <c r="BB1070" s="285" t="str">
        <f t="shared" ca="1" si="197"/>
        <v>8_L1063_OM_general_2031</v>
      </c>
      <c r="BC1070" s="285" t="s">
        <v>574</v>
      </c>
      <c r="BD1070" s="285"/>
      <c r="BE1070" s="293" t="str">
        <f t="shared" si="195"/>
        <v>&gt;=0</v>
      </c>
      <c r="BF1070" s="293" t="s">
        <v>84</v>
      </c>
      <c r="BG1070" s="293" t="s">
        <v>84</v>
      </c>
      <c r="BH1070" s="293"/>
      <c r="BI1070" s="293"/>
      <c r="BJ1070" s="293"/>
      <c r="BK1070" s="293"/>
    </row>
    <row r="1071" spans="1:63" ht="13.5" hidden="1" thickBot="1">
      <c r="A1071" s="130"/>
      <c r="B1071" s="189"/>
      <c r="C1071" s="157"/>
      <c r="D1071" s="761"/>
      <c r="E1071" s="571"/>
      <c r="F1071" s="571"/>
      <c r="G1071" s="571"/>
      <c r="H1071" s="571"/>
      <c r="I1071" s="571"/>
      <c r="J1071" s="571"/>
      <c r="K1071" s="571"/>
      <c r="L1071" s="571"/>
      <c r="M1071" s="571"/>
      <c r="N1071" s="571"/>
      <c r="O1071" s="571"/>
      <c r="P1071" s="571"/>
      <c r="Q1071" s="571"/>
      <c r="R1071" s="571"/>
      <c r="S1071" s="571"/>
      <c r="T1071" s="571"/>
      <c r="U1071" s="571"/>
      <c r="V1071" s="571"/>
      <c r="W1071" s="571"/>
      <c r="X1071" s="571"/>
      <c r="Y1071" s="571"/>
      <c r="Z1071" s="571"/>
      <c r="AA1071" s="571"/>
      <c r="AB1071" s="571"/>
      <c r="AC1071" s="571"/>
      <c r="AD1071" s="572"/>
      <c r="AE1071" s="572"/>
      <c r="AF1071" s="572"/>
      <c r="AG1071" s="572"/>
      <c r="AH1071" s="572"/>
      <c r="AI1071" s="572"/>
      <c r="AJ1071" s="572"/>
      <c r="AK1071" s="572"/>
      <c r="AL1071" s="572"/>
      <c r="AM1071" s="572"/>
      <c r="AN1071" s="581"/>
      <c r="AO1071" s="181"/>
      <c r="AP1071" s="87" t="s">
        <v>859</v>
      </c>
      <c r="AT1071" s="559" t="str">
        <f t="shared" ca="1" si="198"/>
        <v>M</v>
      </c>
      <c r="AU1071" s="559">
        <f t="shared" si="199"/>
        <v>1063</v>
      </c>
      <c r="AV1071" s="285" t="str">
        <f t="shared" ca="1" si="196"/>
        <v>M1063</v>
      </c>
      <c r="AW1071" s="285">
        <f t="shared" si="193"/>
        <v>8</v>
      </c>
      <c r="AX1071" s="285" t="str">
        <f t="shared" ca="1" si="194"/>
        <v>8. Ownership - Operating Costs</v>
      </c>
      <c r="AY1071" s="293" t="s">
        <v>1626</v>
      </c>
      <c r="AZ1071" s="285" t="s">
        <v>1646</v>
      </c>
      <c r="BA1071" s="285">
        <f>$M$8</f>
        <v>2032</v>
      </c>
      <c r="BB1071" s="285" t="str">
        <f t="shared" ca="1" si="197"/>
        <v>8_M1063_OM_general_2032</v>
      </c>
      <c r="BC1071" s="285" t="s">
        <v>574</v>
      </c>
      <c r="BD1071" s="285"/>
      <c r="BE1071" s="293" t="str">
        <f t="shared" si="195"/>
        <v>&gt;=0</v>
      </c>
      <c r="BF1071" s="293" t="s">
        <v>84</v>
      </c>
      <c r="BG1071" s="293" t="s">
        <v>84</v>
      </c>
      <c r="BH1071" s="293"/>
      <c r="BI1071" s="293"/>
      <c r="BJ1071" s="293"/>
      <c r="BK1071" s="293"/>
    </row>
    <row r="1072" spans="1:63" ht="13.5" hidden="1" thickBot="1">
      <c r="A1072" s="130"/>
      <c r="B1072" s="189"/>
      <c r="C1072" s="157"/>
      <c r="D1072" s="761"/>
      <c r="E1072" s="571"/>
      <c r="F1072" s="571"/>
      <c r="G1072" s="571"/>
      <c r="H1072" s="571"/>
      <c r="I1072" s="571"/>
      <c r="J1072" s="571"/>
      <c r="K1072" s="571"/>
      <c r="L1072" s="571"/>
      <c r="M1072" s="571"/>
      <c r="N1072" s="571"/>
      <c r="O1072" s="571"/>
      <c r="P1072" s="571"/>
      <c r="Q1072" s="571"/>
      <c r="R1072" s="571"/>
      <c r="S1072" s="571"/>
      <c r="T1072" s="571"/>
      <c r="U1072" s="571"/>
      <c r="V1072" s="571"/>
      <c r="W1072" s="571"/>
      <c r="X1072" s="571"/>
      <c r="Y1072" s="571"/>
      <c r="Z1072" s="571"/>
      <c r="AA1072" s="571"/>
      <c r="AB1072" s="571"/>
      <c r="AC1072" s="571"/>
      <c r="AD1072" s="572"/>
      <c r="AE1072" s="572"/>
      <c r="AF1072" s="572"/>
      <c r="AG1072" s="572"/>
      <c r="AH1072" s="572"/>
      <c r="AI1072" s="572"/>
      <c r="AJ1072" s="572"/>
      <c r="AK1072" s="572"/>
      <c r="AL1072" s="572"/>
      <c r="AM1072" s="572"/>
      <c r="AN1072" s="581"/>
      <c r="AO1072" s="181"/>
      <c r="AP1072" s="87" t="s">
        <v>859</v>
      </c>
      <c r="AT1072" s="559" t="str">
        <f t="shared" ca="1" si="198"/>
        <v>N</v>
      </c>
      <c r="AU1072" s="559">
        <f t="shared" si="199"/>
        <v>1063</v>
      </c>
      <c r="AV1072" s="285" t="str">
        <f t="shared" ca="1" si="196"/>
        <v>N1063</v>
      </c>
      <c r="AW1072" s="285">
        <f t="shared" si="193"/>
        <v>8</v>
      </c>
      <c r="AX1072" s="285" t="str">
        <f t="shared" ca="1" si="194"/>
        <v>8. Ownership - Operating Costs</v>
      </c>
      <c r="AY1072" s="293" t="s">
        <v>1626</v>
      </c>
      <c r="AZ1072" s="285" t="s">
        <v>1646</v>
      </c>
      <c r="BA1072" s="285">
        <f>$N$8</f>
        <v>2033</v>
      </c>
      <c r="BB1072" s="285" t="str">
        <f t="shared" ca="1" si="197"/>
        <v>8_N1063_OM_general_2033</v>
      </c>
      <c r="BC1072" s="285" t="s">
        <v>574</v>
      </c>
      <c r="BD1072" s="285"/>
      <c r="BE1072" s="293" t="str">
        <f t="shared" si="195"/>
        <v>&gt;=0</v>
      </c>
      <c r="BF1072" s="293" t="s">
        <v>84</v>
      </c>
      <c r="BG1072" s="293" t="s">
        <v>84</v>
      </c>
      <c r="BH1072" s="293"/>
      <c r="BI1072" s="293"/>
      <c r="BJ1072" s="293"/>
      <c r="BK1072" s="293"/>
    </row>
    <row r="1073" spans="1:63" ht="13.5" hidden="1" thickBot="1">
      <c r="A1073" s="130"/>
      <c r="B1073" s="189"/>
      <c r="C1073" s="157"/>
      <c r="D1073" s="761"/>
      <c r="E1073" s="571"/>
      <c r="F1073" s="571"/>
      <c r="G1073" s="571"/>
      <c r="H1073" s="571"/>
      <c r="I1073" s="571"/>
      <c r="J1073" s="571"/>
      <c r="K1073" s="571"/>
      <c r="L1073" s="571"/>
      <c r="M1073" s="571"/>
      <c r="N1073" s="571"/>
      <c r="O1073" s="571"/>
      <c r="P1073" s="571"/>
      <c r="Q1073" s="571"/>
      <c r="R1073" s="571"/>
      <c r="S1073" s="571"/>
      <c r="T1073" s="571"/>
      <c r="U1073" s="571"/>
      <c r="V1073" s="571"/>
      <c r="W1073" s="571"/>
      <c r="X1073" s="571"/>
      <c r="Y1073" s="571"/>
      <c r="Z1073" s="571"/>
      <c r="AA1073" s="571"/>
      <c r="AB1073" s="571"/>
      <c r="AC1073" s="571"/>
      <c r="AD1073" s="572"/>
      <c r="AE1073" s="572"/>
      <c r="AF1073" s="572"/>
      <c r="AG1073" s="572"/>
      <c r="AH1073" s="572"/>
      <c r="AI1073" s="572"/>
      <c r="AJ1073" s="572"/>
      <c r="AK1073" s="572"/>
      <c r="AL1073" s="572"/>
      <c r="AM1073" s="572"/>
      <c r="AN1073" s="581"/>
      <c r="AO1073" s="181"/>
      <c r="AP1073" s="87" t="s">
        <v>859</v>
      </c>
      <c r="AT1073" s="559" t="str">
        <f t="shared" ca="1" si="198"/>
        <v>O</v>
      </c>
      <c r="AU1073" s="559">
        <f t="shared" si="199"/>
        <v>1063</v>
      </c>
      <c r="AV1073" s="285" t="str">
        <f t="shared" ca="1" si="196"/>
        <v>O1063</v>
      </c>
      <c r="AW1073" s="285">
        <f t="shared" si="193"/>
        <v>8</v>
      </c>
      <c r="AX1073" s="285" t="str">
        <f t="shared" ca="1" si="194"/>
        <v>8. Ownership - Operating Costs</v>
      </c>
      <c r="AY1073" s="293" t="s">
        <v>1626</v>
      </c>
      <c r="AZ1073" s="285" t="s">
        <v>1646</v>
      </c>
      <c r="BA1073" s="285">
        <f>$O$8</f>
        <v>2034</v>
      </c>
      <c r="BB1073" s="285" t="str">
        <f t="shared" ca="1" si="197"/>
        <v>8_O1063_OM_general_2034</v>
      </c>
      <c r="BC1073" s="285" t="s">
        <v>574</v>
      </c>
      <c r="BD1073" s="285"/>
      <c r="BE1073" s="293" t="str">
        <f t="shared" si="195"/>
        <v>&gt;=0</v>
      </c>
      <c r="BF1073" s="293" t="s">
        <v>84</v>
      </c>
      <c r="BG1073" s="293" t="s">
        <v>84</v>
      </c>
      <c r="BH1073" s="293"/>
      <c r="BI1073" s="293"/>
      <c r="BJ1073" s="293"/>
      <c r="BK1073" s="293"/>
    </row>
    <row r="1074" spans="1:63" ht="13.5" hidden="1" thickBot="1">
      <c r="A1074" s="130"/>
      <c r="B1074" s="189"/>
      <c r="C1074" s="157"/>
      <c r="D1074" s="761"/>
      <c r="E1074" s="571"/>
      <c r="F1074" s="571"/>
      <c r="G1074" s="571"/>
      <c r="H1074" s="571"/>
      <c r="I1074" s="571"/>
      <c r="J1074" s="571"/>
      <c r="K1074" s="571"/>
      <c r="L1074" s="571"/>
      <c r="M1074" s="571"/>
      <c r="N1074" s="571"/>
      <c r="O1074" s="571"/>
      <c r="P1074" s="571"/>
      <c r="Q1074" s="571"/>
      <c r="R1074" s="571"/>
      <c r="S1074" s="571"/>
      <c r="T1074" s="571"/>
      <c r="U1074" s="571"/>
      <c r="V1074" s="571"/>
      <c r="W1074" s="571"/>
      <c r="X1074" s="571"/>
      <c r="Y1074" s="571"/>
      <c r="Z1074" s="571"/>
      <c r="AA1074" s="571"/>
      <c r="AB1074" s="571"/>
      <c r="AC1074" s="571"/>
      <c r="AD1074" s="572"/>
      <c r="AE1074" s="572"/>
      <c r="AF1074" s="572"/>
      <c r="AG1074" s="572"/>
      <c r="AH1074" s="572"/>
      <c r="AI1074" s="572"/>
      <c r="AJ1074" s="572"/>
      <c r="AK1074" s="572"/>
      <c r="AL1074" s="572"/>
      <c r="AM1074" s="572"/>
      <c r="AN1074" s="581"/>
      <c r="AO1074" s="181"/>
      <c r="AP1074" s="87" t="s">
        <v>859</v>
      </c>
      <c r="AT1074" s="559" t="str">
        <f t="shared" ca="1" si="198"/>
        <v>P</v>
      </c>
      <c r="AU1074" s="559">
        <f t="shared" si="199"/>
        <v>1063</v>
      </c>
      <c r="AV1074" s="285" t="str">
        <f t="shared" ca="1" si="196"/>
        <v>P1063</v>
      </c>
      <c r="AW1074" s="285">
        <f t="shared" si="193"/>
        <v>8</v>
      </c>
      <c r="AX1074" s="285" t="str">
        <f t="shared" ca="1" si="194"/>
        <v>8. Ownership - Operating Costs</v>
      </c>
      <c r="AY1074" s="293" t="s">
        <v>1626</v>
      </c>
      <c r="AZ1074" s="285" t="s">
        <v>1646</v>
      </c>
      <c r="BA1074" s="285">
        <f>$P$8</f>
        <v>2035</v>
      </c>
      <c r="BB1074" s="285" t="str">
        <f t="shared" ca="1" si="197"/>
        <v>8_P1063_OM_general_2035</v>
      </c>
      <c r="BC1074" s="285" t="s">
        <v>574</v>
      </c>
      <c r="BD1074" s="285"/>
      <c r="BE1074" s="293" t="str">
        <f t="shared" si="195"/>
        <v>&gt;=0</v>
      </c>
      <c r="BF1074" s="293" t="s">
        <v>84</v>
      </c>
      <c r="BG1074" s="293" t="s">
        <v>84</v>
      </c>
      <c r="BH1074" s="293"/>
      <c r="BI1074" s="293"/>
      <c r="BJ1074" s="293"/>
      <c r="BK1074" s="293"/>
    </row>
    <row r="1075" spans="1:63" ht="13.5" hidden="1" thickBot="1">
      <c r="A1075" s="130"/>
      <c r="B1075" s="189"/>
      <c r="C1075" s="157"/>
      <c r="D1075" s="761"/>
      <c r="E1075" s="571"/>
      <c r="F1075" s="571"/>
      <c r="G1075" s="571"/>
      <c r="H1075" s="571"/>
      <c r="I1075" s="571"/>
      <c r="J1075" s="571"/>
      <c r="K1075" s="571"/>
      <c r="L1075" s="571"/>
      <c r="M1075" s="571"/>
      <c r="N1075" s="571"/>
      <c r="O1075" s="571"/>
      <c r="P1075" s="571"/>
      <c r="Q1075" s="571"/>
      <c r="R1075" s="571"/>
      <c r="S1075" s="571"/>
      <c r="T1075" s="571"/>
      <c r="U1075" s="571"/>
      <c r="V1075" s="571"/>
      <c r="W1075" s="571"/>
      <c r="X1075" s="571"/>
      <c r="Y1075" s="571"/>
      <c r="Z1075" s="571"/>
      <c r="AA1075" s="571"/>
      <c r="AB1075" s="571"/>
      <c r="AC1075" s="571"/>
      <c r="AD1075" s="572"/>
      <c r="AE1075" s="572"/>
      <c r="AF1075" s="572"/>
      <c r="AG1075" s="572"/>
      <c r="AH1075" s="572"/>
      <c r="AI1075" s="572"/>
      <c r="AJ1075" s="572"/>
      <c r="AK1075" s="572"/>
      <c r="AL1075" s="572"/>
      <c r="AM1075" s="572"/>
      <c r="AN1075" s="581"/>
      <c r="AO1075" s="181"/>
      <c r="AP1075" s="87" t="s">
        <v>859</v>
      </c>
      <c r="AT1075" s="559" t="str">
        <f t="shared" ca="1" si="198"/>
        <v>Q</v>
      </c>
      <c r="AU1075" s="559">
        <f t="shared" si="199"/>
        <v>1063</v>
      </c>
      <c r="AV1075" s="285" t="str">
        <f t="shared" ca="1" si="196"/>
        <v>Q1063</v>
      </c>
      <c r="AW1075" s="285">
        <f t="shared" si="193"/>
        <v>8</v>
      </c>
      <c r="AX1075" s="285" t="str">
        <f t="shared" ca="1" si="194"/>
        <v>8. Ownership - Operating Costs</v>
      </c>
      <c r="AY1075" s="293" t="s">
        <v>1626</v>
      </c>
      <c r="AZ1075" s="285" t="s">
        <v>1646</v>
      </c>
      <c r="BA1075" s="285">
        <f>$Q$8</f>
        <v>2036</v>
      </c>
      <c r="BB1075" s="285" t="str">
        <f t="shared" ca="1" si="197"/>
        <v>8_Q1063_OM_general_2036</v>
      </c>
      <c r="BC1075" s="285" t="s">
        <v>574</v>
      </c>
      <c r="BD1075" s="285"/>
      <c r="BE1075" s="293" t="str">
        <f t="shared" si="195"/>
        <v>&gt;=0</v>
      </c>
      <c r="BF1075" s="293" t="s">
        <v>84</v>
      </c>
      <c r="BG1075" s="293" t="s">
        <v>84</v>
      </c>
      <c r="BH1075" s="293"/>
      <c r="BI1075" s="293"/>
      <c r="BJ1075" s="293"/>
      <c r="BK1075" s="293"/>
    </row>
    <row r="1076" spans="1:63" ht="13.5" hidden="1" thickBot="1">
      <c r="A1076" s="130"/>
      <c r="B1076" s="189"/>
      <c r="C1076" s="157"/>
      <c r="D1076" s="761"/>
      <c r="E1076" s="571"/>
      <c r="F1076" s="571"/>
      <c r="G1076" s="571"/>
      <c r="H1076" s="571"/>
      <c r="I1076" s="571"/>
      <c r="J1076" s="571"/>
      <c r="K1076" s="571"/>
      <c r="L1076" s="571"/>
      <c r="M1076" s="571"/>
      <c r="N1076" s="571"/>
      <c r="O1076" s="571"/>
      <c r="P1076" s="571"/>
      <c r="Q1076" s="571"/>
      <c r="R1076" s="571"/>
      <c r="S1076" s="571"/>
      <c r="T1076" s="571"/>
      <c r="U1076" s="571"/>
      <c r="V1076" s="571"/>
      <c r="W1076" s="571"/>
      <c r="X1076" s="571"/>
      <c r="Y1076" s="571"/>
      <c r="Z1076" s="571"/>
      <c r="AA1076" s="571"/>
      <c r="AB1076" s="571"/>
      <c r="AC1076" s="571"/>
      <c r="AD1076" s="572"/>
      <c r="AE1076" s="572"/>
      <c r="AF1076" s="572"/>
      <c r="AG1076" s="572"/>
      <c r="AH1076" s="572"/>
      <c r="AI1076" s="572"/>
      <c r="AJ1076" s="572"/>
      <c r="AK1076" s="572"/>
      <c r="AL1076" s="572"/>
      <c r="AM1076" s="572"/>
      <c r="AN1076" s="581"/>
      <c r="AO1076" s="181"/>
      <c r="AP1076" s="87" t="s">
        <v>859</v>
      </c>
      <c r="AT1076" s="559" t="str">
        <f t="shared" ca="1" si="198"/>
        <v>R</v>
      </c>
      <c r="AU1076" s="559">
        <f t="shared" si="199"/>
        <v>1063</v>
      </c>
      <c r="AV1076" s="285" t="str">
        <f t="shared" ca="1" si="196"/>
        <v>R1063</v>
      </c>
      <c r="AW1076" s="285">
        <f t="shared" si="193"/>
        <v>8</v>
      </c>
      <c r="AX1076" s="285" t="str">
        <f t="shared" ca="1" si="194"/>
        <v>8. Ownership - Operating Costs</v>
      </c>
      <c r="AY1076" s="293" t="s">
        <v>1626</v>
      </c>
      <c r="AZ1076" s="285" t="s">
        <v>1646</v>
      </c>
      <c r="BA1076" s="285">
        <f>$R$8</f>
        <v>2037</v>
      </c>
      <c r="BB1076" s="285" t="str">
        <f t="shared" ca="1" si="197"/>
        <v>8_R1063_OM_general_2037</v>
      </c>
      <c r="BC1076" s="285" t="s">
        <v>574</v>
      </c>
      <c r="BD1076" s="285"/>
      <c r="BE1076" s="293" t="str">
        <f t="shared" si="195"/>
        <v>&gt;=0</v>
      </c>
      <c r="BF1076" s="293" t="s">
        <v>84</v>
      </c>
      <c r="BG1076" s="293" t="s">
        <v>84</v>
      </c>
      <c r="BH1076" s="293"/>
      <c r="BI1076" s="293"/>
      <c r="BJ1076" s="293"/>
      <c r="BK1076" s="293"/>
    </row>
    <row r="1077" spans="1:63" ht="13.5" hidden="1" thickBot="1">
      <c r="A1077" s="130"/>
      <c r="B1077" s="189"/>
      <c r="C1077" s="157"/>
      <c r="D1077" s="761"/>
      <c r="E1077" s="571"/>
      <c r="F1077" s="571"/>
      <c r="G1077" s="571"/>
      <c r="H1077" s="571"/>
      <c r="I1077" s="571"/>
      <c r="J1077" s="571"/>
      <c r="K1077" s="571"/>
      <c r="L1077" s="571"/>
      <c r="M1077" s="571"/>
      <c r="N1077" s="571"/>
      <c r="O1077" s="571"/>
      <c r="P1077" s="571"/>
      <c r="Q1077" s="571"/>
      <c r="R1077" s="571"/>
      <c r="S1077" s="571"/>
      <c r="T1077" s="571"/>
      <c r="U1077" s="571"/>
      <c r="V1077" s="571"/>
      <c r="W1077" s="571"/>
      <c r="X1077" s="571"/>
      <c r="Y1077" s="571"/>
      <c r="Z1077" s="571"/>
      <c r="AA1077" s="571"/>
      <c r="AB1077" s="571"/>
      <c r="AC1077" s="571"/>
      <c r="AD1077" s="572"/>
      <c r="AE1077" s="572"/>
      <c r="AF1077" s="572"/>
      <c r="AG1077" s="572"/>
      <c r="AH1077" s="572"/>
      <c r="AI1077" s="572"/>
      <c r="AJ1077" s="572"/>
      <c r="AK1077" s="572"/>
      <c r="AL1077" s="572"/>
      <c r="AM1077" s="572"/>
      <c r="AN1077" s="581"/>
      <c r="AO1077" s="181"/>
      <c r="AP1077" s="87" t="s">
        <v>859</v>
      </c>
      <c r="AT1077" s="559" t="str">
        <f t="shared" ca="1" si="198"/>
        <v>S</v>
      </c>
      <c r="AU1077" s="559">
        <f t="shared" si="199"/>
        <v>1063</v>
      </c>
      <c r="AV1077" s="285" t="str">
        <f t="shared" ca="1" si="196"/>
        <v>S1063</v>
      </c>
      <c r="AW1077" s="285">
        <f t="shared" si="193"/>
        <v>8</v>
      </c>
      <c r="AX1077" s="285" t="str">
        <f t="shared" ca="1" si="194"/>
        <v>8. Ownership - Operating Costs</v>
      </c>
      <c r="AY1077" s="293" t="s">
        <v>1626</v>
      </c>
      <c r="AZ1077" s="285" t="s">
        <v>1646</v>
      </c>
      <c r="BA1077" s="285">
        <f>$S$8</f>
        <v>2038</v>
      </c>
      <c r="BB1077" s="285" t="str">
        <f t="shared" ca="1" si="197"/>
        <v>8_S1063_OM_general_2038</v>
      </c>
      <c r="BC1077" s="285" t="s">
        <v>574</v>
      </c>
      <c r="BD1077" s="285"/>
      <c r="BE1077" s="293" t="str">
        <f t="shared" si="195"/>
        <v>&gt;=0</v>
      </c>
      <c r="BF1077" s="293" t="s">
        <v>84</v>
      </c>
      <c r="BG1077" s="293" t="s">
        <v>84</v>
      </c>
      <c r="BH1077" s="293"/>
      <c r="BI1077" s="293"/>
      <c r="BJ1077" s="293"/>
      <c r="BK1077" s="293"/>
    </row>
    <row r="1078" spans="1:63" ht="13.5" hidden="1" thickBot="1">
      <c r="A1078" s="130"/>
      <c r="B1078" s="189"/>
      <c r="C1078" s="157"/>
      <c r="D1078" s="761"/>
      <c r="E1078" s="571"/>
      <c r="F1078" s="571"/>
      <c r="G1078" s="571"/>
      <c r="H1078" s="571"/>
      <c r="I1078" s="571"/>
      <c r="J1078" s="571"/>
      <c r="K1078" s="571"/>
      <c r="L1078" s="571"/>
      <c r="M1078" s="571"/>
      <c r="N1078" s="571"/>
      <c r="O1078" s="571"/>
      <c r="P1078" s="571"/>
      <c r="Q1078" s="571"/>
      <c r="R1078" s="571"/>
      <c r="S1078" s="571"/>
      <c r="T1078" s="571"/>
      <c r="U1078" s="571"/>
      <c r="V1078" s="571"/>
      <c r="W1078" s="571"/>
      <c r="X1078" s="571"/>
      <c r="Y1078" s="571"/>
      <c r="Z1078" s="571"/>
      <c r="AA1078" s="571"/>
      <c r="AB1078" s="571"/>
      <c r="AC1078" s="571"/>
      <c r="AD1078" s="572"/>
      <c r="AE1078" s="572"/>
      <c r="AF1078" s="572"/>
      <c r="AG1078" s="572"/>
      <c r="AH1078" s="572"/>
      <c r="AI1078" s="572"/>
      <c r="AJ1078" s="572"/>
      <c r="AK1078" s="572"/>
      <c r="AL1078" s="572"/>
      <c r="AM1078" s="572"/>
      <c r="AN1078" s="581"/>
      <c r="AO1078" s="181"/>
      <c r="AP1078" s="87" t="s">
        <v>859</v>
      </c>
      <c r="AT1078" s="559" t="str">
        <f t="shared" ca="1" si="198"/>
        <v>T</v>
      </c>
      <c r="AU1078" s="559">
        <f t="shared" si="199"/>
        <v>1063</v>
      </c>
      <c r="AV1078" s="285" t="str">
        <f t="shared" ca="1" si="196"/>
        <v>T1063</v>
      </c>
      <c r="AW1078" s="285">
        <f t="shared" si="193"/>
        <v>8</v>
      </c>
      <c r="AX1078" s="285" t="str">
        <f t="shared" ca="1" si="194"/>
        <v>8. Ownership - Operating Costs</v>
      </c>
      <c r="AY1078" s="293" t="s">
        <v>1626</v>
      </c>
      <c r="AZ1078" s="285" t="s">
        <v>1646</v>
      </c>
      <c r="BA1078" s="285">
        <f>$T$8</f>
        <v>2039</v>
      </c>
      <c r="BB1078" s="285" t="str">
        <f t="shared" ca="1" si="197"/>
        <v>8_T1063_OM_general_2039</v>
      </c>
      <c r="BC1078" s="285" t="s">
        <v>574</v>
      </c>
      <c r="BD1078" s="285"/>
      <c r="BE1078" s="293" t="str">
        <f t="shared" si="195"/>
        <v>&gt;=0</v>
      </c>
      <c r="BF1078" s="293" t="s">
        <v>84</v>
      </c>
      <c r="BG1078" s="293" t="s">
        <v>84</v>
      </c>
      <c r="BH1078" s="293"/>
      <c r="BI1078" s="293"/>
      <c r="BJ1078" s="293"/>
      <c r="BK1078" s="293"/>
    </row>
    <row r="1079" spans="1:63" ht="13.5" hidden="1" thickBot="1">
      <c r="A1079" s="130"/>
      <c r="B1079" s="189"/>
      <c r="C1079" s="157"/>
      <c r="D1079" s="761"/>
      <c r="E1079" s="571"/>
      <c r="F1079" s="571"/>
      <c r="G1079" s="571"/>
      <c r="H1079" s="571"/>
      <c r="I1079" s="571"/>
      <c r="J1079" s="571"/>
      <c r="K1079" s="571"/>
      <c r="L1079" s="571"/>
      <c r="M1079" s="571"/>
      <c r="N1079" s="571"/>
      <c r="O1079" s="571"/>
      <c r="P1079" s="571"/>
      <c r="Q1079" s="571"/>
      <c r="R1079" s="571"/>
      <c r="S1079" s="571"/>
      <c r="T1079" s="571"/>
      <c r="U1079" s="571"/>
      <c r="V1079" s="571"/>
      <c r="W1079" s="571"/>
      <c r="X1079" s="571"/>
      <c r="Y1079" s="571"/>
      <c r="Z1079" s="571"/>
      <c r="AA1079" s="571"/>
      <c r="AB1079" s="571"/>
      <c r="AC1079" s="571"/>
      <c r="AD1079" s="572"/>
      <c r="AE1079" s="572"/>
      <c r="AF1079" s="572"/>
      <c r="AG1079" s="572"/>
      <c r="AH1079" s="572"/>
      <c r="AI1079" s="572"/>
      <c r="AJ1079" s="572"/>
      <c r="AK1079" s="572"/>
      <c r="AL1079" s="572"/>
      <c r="AM1079" s="572"/>
      <c r="AN1079" s="581"/>
      <c r="AO1079" s="181"/>
      <c r="AP1079" s="87" t="s">
        <v>859</v>
      </c>
      <c r="AT1079" s="559" t="str">
        <f t="shared" ca="1" si="198"/>
        <v>U</v>
      </c>
      <c r="AU1079" s="559">
        <f t="shared" si="199"/>
        <v>1063</v>
      </c>
      <c r="AV1079" s="285" t="str">
        <f t="shared" ca="1" si="196"/>
        <v>U1063</v>
      </c>
      <c r="AW1079" s="285">
        <f t="shared" si="193"/>
        <v>8</v>
      </c>
      <c r="AX1079" s="285" t="str">
        <f t="shared" ca="1" si="194"/>
        <v>8. Ownership - Operating Costs</v>
      </c>
      <c r="AY1079" s="293" t="s">
        <v>1626</v>
      </c>
      <c r="AZ1079" s="285" t="s">
        <v>1646</v>
      </c>
      <c r="BA1079" s="285">
        <f>$U$8</f>
        <v>2040</v>
      </c>
      <c r="BB1079" s="285" t="str">
        <f t="shared" ca="1" si="197"/>
        <v>8_U1063_OM_general_2040</v>
      </c>
      <c r="BC1079" s="285" t="s">
        <v>574</v>
      </c>
      <c r="BD1079" s="285"/>
      <c r="BE1079" s="293" t="str">
        <f t="shared" si="195"/>
        <v>&gt;=0</v>
      </c>
      <c r="BF1079" s="293" t="s">
        <v>84</v>
      </c>
      <c r="BG1079" s="293" t="s">
        <v>84</v>
      </c>
      <c r="BH1079" s="293"/>
      <c r="BI1079" s="293"/>
      <c r="BJ1079" s="293"/>
      <c r="BK1079" s="293"/>
    </row>
    <row r="1080" spans="1:63" ht="13.5" hidden="1" thickBot="1">
      <c r="A1080" s="130"/>
      <c r="B1080" s="189"/>
      <c r="C1080" s="157"/>
      <c r="D1080" s="761"/>
      <c r="E1080" s="571"/>
      <c r="F1080" s="571"/>
      <c r="G1080" s="571"/>
      <c r="H1080" s="571"/>
      <c r="I1080" s="571"/>
      <c r="J1080" s="571"/>
      <c r="K1080" s="571"/>
      <c r="L1080" s="571"/>
      <c r="M1080" s="571"/>
      <c r="N1080" s="571"/>
      <c r="O1080" s="571"/>
      <c r="P1080" s="571"/>
      <c r="Q1080" s="571"/>
      <c r="R1080" s="571"/>
      <c r="S1080" s="571"/>
      <c r="T1080" s="571"/>
      <c r="U1080" s="571"/>
      <c r="V1080" s="571"/>
      <c r="W1080" s="571"/>
      <c r="X1080" s="571"/>
      <c r="Y1080" s="571"/>
      <c r="Z1080" s="571"/>
      <c r="AA1080" s="571"/>
      <c r="AB1080" s="571"/>
      <c r="AC1080" s="571"/>
      <c r="AD1080" s="572"/>
      <c r="AE1080" s="572"/>
      <c r="AF1080" s="572"/>
      <c r="AG1080" s="572"/>
      <c r="AH1080" s="572"/>
      <c r="AI1080" s="572"/>
      <c r="AJ1080" s="572"/>
      <c r="AK1080" s="572"/>
      <c r="AL1080" s="572"/>
      <c r="AM1080" s="572"/>
      <c r="AN1080" s="581"/>
      <c r="AO1080" s="181"/>
      <c r="AP1080" s="87" t="s">
        <v>859</v>
      </c>
      <c r="AT1080" s="559" t="str">
        <f t="shared" ca="1" si="198"/>
        <v>V</v>
      </c>
      <c r="AU1080" s="559">
        <f t="shared" si="199"/>
        <v>1063</v>
      </c>
      <c r="AV1080" s="285" t="str">
        <f t="shared" ca="1" si="196"/>
        <v>V1063</v>
      </c>
      <c r="AW1080" s="285">
        <f t="shared" si="193"/>
        <v>8</v>
      </c>
      <c r="AX1080" s="285" t="str">
        <f t="shared" ca="1" si="194"/>
        <v>8. Ownership - Operating Costs</v>
      </c>
      <c r="AY1080" s="293" t="s">
        <v>1626</v>
      </c>
      <c r="AZ1080" s="285" t="s">
        <v>1646</v>
      </c>
      <c r="BA1080" s="285">
        <f>$V$8</f>
        <v>2041</v>
      </c>
      <c r="BB1080" s="285" t="str">
        <f t="shared" ca="1" si="197"/>
        <v>8_V1063_OM_general_2041</v>
      </c>
      <c r="BC1080" s="285" t="s">
        <v>574</v>
      </c>
      <c r="BD1080" s="285"/>
      <c r="BE1080" s="293" t="str">
        <f t="shared" si="195"/>
        <v>&gt;=0</v>
      </c>
      <c r="BF1080" s="293" t="s">
        <v>84</v>
      </c>
      <c r="BG1080" s="293" t="s">
        <v>84</v>
      </c>
      <c r="BH1080" s="293"/>
      <c r="BI1080" s="293"/>
      <c r="BJ1080" s="293"/>
      <c r="BK1080" s="293"/>
    </row>
    <row r="1081" spans="1:63" ht="13.5" hidden="1" thickBot="1">
      <c r="A1081" s="130"/>
      <c r="B1081" s="189"/>
      <c r="C1081" s="157"/>
      <c r="D1081" s="761"/>
      <c r="E1081" s="571"/>
      <c r="F1081" s="571"/>
      <c r="G1081" s="571"/>
      <c r="H1081" s="571"/>
      <c r="I1081" s="571"/>
      <c r="J1081" s="571"/>
      <c r="K1081" s="571"/>
      <c r="L1081" s="571"/>
      <c r="M1081" s="571"/>
      <c r="N1081" s="571"/>
      <c r="O1081" s="571"/>
      <c r="P1081" s="571"/>
      <c r="Q1081" s="571"/>
      <c r="R1081" s="571"/>
      <c r="S1081" s="571"/>
      <c r="T1081" s="571"/>
      <c r="U1081" s="571"/>
      <c r="V1081" s="571"/>
      <c r="W1081" s="571"/>
      <c r="X1081" s="571"/>
      <c r="Y1081" s="571"/>
      <c r="Z1081" s="571"/>
      <c r="AA1081" s="571"/>
      <c r="AB1081" s="571"/>
      <c r="AC1081" s="571"/>
      <c r="AD1081" s="572"/>
      <c r="AE1081" s="572"/>
      <c r="AF1081" s="572"/>
      <c r="AG1081" s="572"/>
      <c r="AH1081" s="572"/>
      <c r="AI1081" s="572"/>
      <c r="AJ1081" s="572"/>
      <c r="AK1081" s="572"/>
      <c r="AL1081" s="572"/>
      <c r="AM1081" s="572"/>
      <c r="AN1081" s="581"/>
      <c r="AO1081" s="181"/>
      <c r="AP1081" s="87" t="s">
        <v>859</v>
      </c>
      <c r="AT1081" s="559" t="str">
        <f t="shared" ca="1" si="198"/>
        <v>W</v>
      </c>
      <c r="AU1081" s="559">
        <f t="shared" si="199"/>
        <v>1063</v>
      </c>
      <c r="AV1081" s="285" t="str">
        <f t="shared" ca="1" si="196"/>
        <v>W1063</v>
      </c>
      <c r="AW1081" s="285">
        <f t="shared" si="193"/>
        <v>8</v>
      </c>
      <c r="AX1081" s="285" t="str">
        <f t="shared" ca="1" si="194"/>
        <v>8. Ownership - Operating Costs</v>
      </c>
      <c r="AY1081" s="293" t="s">
        <v>1626</v>
      </c>
      <c r="AZ1081" s="285" t="s">
        <v>1646</v>
      </c>
      <c r="BA1081" s="285">
        <f>$W$8</f>
        <v>2042</v>
      </c>
      <c r="BB1081" s="285" t="str">
        <f t="shared" ca="1" si="197"/>
        <v>8_W1063_OM_general_2042</v>
      </c>
      <c r="BC1081" s="285" t="s">
        <v>574</v>
      </c>
      <c r="BD1081" s="285"/>
      <c r="BE1081" s="293" t="str">
        <f t="shared" si="195"/>
        <v>&gt;=0</v>
      </c>
      <c r="BF1081" s="293" t="s">
        <v>84</v>
      </c>
      <c r="BG1081" s="293" t="s">
        <v>84</v>
      </c>
      <c r="BH1081" s="293"/>
      <c r="BI1081" s="293"/>
      <c r="BJ1081" s="293"/>
      <c r="BK1081" s="293"/>
    </row>
    <row r="1082" spans="1:63" ht="13.5" hidden="1" thickBot="1">
      <c r="A1082" s="130"/>
      <c r="B1082" s="189"/>
      <c r="C1082" s="157"/>
      <c r="D1082" s="761"/>
      <c r="E1082" s="571"/>
      <c r="F1082" s="571"/>
      <c r="G1082" s="571"/>
      <c r="H1082" s="571"/>
      <c r="I1082" s="571"/>
      <c r="J1082" s="571"/>
      <c r="K1082" s="571"/>
      <c r="L1082" s="571"/>
      <c r="M1082" s="571"/>
      <c r="N1082" s="571"/>
      <c r="O1082" s="571"/>
      <c r="P1082" s="571"/>
      <c r="Q1082" s="571"/>
      <c r="R1082" s="571"/>
      <c r="S1082" s="571"/>
      <c r="T1082" s="571"/>
      <c r="U1082" s="571"/>
      <c r="V1082" s="571"/>
      <c r="W1082" s="571"/>
      <c r="X1082" s="571"/>
      <c r="Y1082" s="571"/>
      <c r="Z1082" s="571"/>
      <c r="AA1082" s="571"/>
      <c r="AB1082" s="571"/>
      <c r="AC1082" s="571"/>
      <c r="AD1082" s="572"/>
      <c r="AE1082" s="572"/>
      <c r="AF1082" s="572"/>
      <c r="AG1082" s="572"/>
      <c r="AH1082" s="572"/>
      <c r="AI1082" s="572"/>
      <c r="AJ1082" s="572"/>
      <c r="AK1082" s="572"/>
      <c r="AL1082" s="572"/>
      <c r="AM1082" s="572"/>
      <c r="AN1082" s="581"/>
      <c r="AO1082" s="181"/>
      <c r="AP1082" s="87" t="s">
        <v>859</v>
      </c>
      <c r="AT1082" s="559" t="str">
        <f t="shared" ca="1" si="198"/>
        <v>X</v>
      </c>
      <c r="AU1082" s="559">
        <f t="shared" si="199"/>
        <v>1063</v>
      </c>
      <c r="AV1082" s="285" t="str">
        <f t="shared" ca="1" si="196"/>
        <v>X1063</v>
      </c>
      <c r="AW1082" s="285">
        <f t="shared" si="193"/>
        <v>8</v>
      </c>
      <c r="AX1082" s="285" t="str">
        <f t="shared" ca="1" si="194"/>
        <v>8. Ownership - Operating Costs</v>
      </c>
      <c r="AY1082" s="293" t="s">
        <v>1626</v>
      </c>
      <c r="AZ1082" s="285" t="s">
        <v>1646</v>
      </c>
      <c r="BA1082" s="285">
        <f>$X$8</f>
        <v>2043</v>
      </c>
      <c r="BB1082" s="285" t="str">
        <f t="shared" ca="1" si="197"/>
        <v>8_X1063_OM_general_2043</v>
      </c>
      <c r="BC1082" s="285" t="s">
        <v>574</v>
      </c>
      <c r="BD1082" s="285"/>
      <c r="BE1082" s="293" t="str">
        <f t="shared" si="195"/>
        <v>&gt;=0</v>
      </c>
      <c r="BF1082" s="293" t="s">
        <v>84</v>
      </c>
      <c r="BG1082" s="293" t="s">
        <v>84</v>
      </c>
      <c r="BH1082" s="293"/>
      <c r="BI1082" s="293"/>
      <c r="BJ1082" s="293"/>
      <c r="BK1082" s="293"/>
    </row>
    <row r="1083" spans="1:63" ht="13.5" hidden="1" thickBot="1">
      <c r="A1083" s="130"/>
      <c r="B1083" s="189"/>
      <c r="C1083" s="157"/>
      <c r="D1083" s="761"/>
      <c r="E1083" s="571"/>
      <c r="F1083" s="571"/>
      <c r="G1083" s="571"/>
      <c r="H1083" s="571"/>
      <c r="I1083" s="571"/>
      <c r="J1083" s="571"/>
      <c r="K1083" s="571"/>
      <c r="L1083" s="571"/>
      <c r="M1083" s="571"/>
      <c r="N1083" s="571"/>
      <c r="O1083" s="571"/>
      <c r="P1083" s="571"/>
      <c r="Q1083" s="571"/>
      <c r="R1083" s="571"/>
      <c r="S1083" s="571"/>
      <c r="T1083" s="571"/>
      <c r="U1083" s="571"/>
      <c r="V1083" s="571"/>
      <c r="W1083" s="571"/>
      <c r="X1083" s="571"/>
      <c r="Y1083" s="571"/>
      <c r="Z1083" s="571"/>
      <c r="AA1083" s="571"/>
      <c r="AB1083" s="571"/>
      <c r="AC1083" s="571"/>
      <c r="AD1083" s="572"/>
      <c r="AE1083" s="572"/>
      <c r="AF1083" s="572"/>
      <c r="AG1083" s="572"/>
      <c r="AH1083" s="572"/>
      <c r="AI1083" s="572"/>
      <c r="AJ1083" s="572"/>
      <c r="AK1083" s="572"/>
      <c r="AL1083" s="572"/>
      <c r="AM1083" s="572"/>
      <c r="AN1083" s="581"/>
      <c r="AO1083" s="181"/>
      <c r="AP1083" s="87" t="s">
        <v>859</v>
      </c>
      <c r="AT1083" s="559" t="str">
        <f t="shared" ca="1" si="198"/>
        <v>Y</v>
      </c>
      <c r="AU1083" s="559">
        <f t="shared" si="199"/>
        <v>1063</v>
      </c>
      <c r="AV1083" s="285" t="str">
        <f t="shared" ca="1" si="196"/>
        <v>Y1063</v>
      </c>
      <c r="AW1083" s="285">
        <f t="shared" si="193"/>
        <v>8</v>
      </c>
      <c r="AX1083" s="285" t="str">
        <f t="shared" ca="1" si="194"/>
        <v>8. Ownership - Operating Costs</v>
      </c>
      <c r="AY1083" s="293" t="s">
        <v>1626</v>
      </c>
      <c r="AZ1083" s="285" t="s">
        <v>1646</v>
      </c>
      <c r="BA1083" s="285">
        <f>$Y$8</f>
        <v>2044</v>
      </c>
      <c r="BB1083" s="285" t="str">
        <f t="shared" ca="1" si="197"/>
        <v>8_Y1063_OM_general_2044</v>
      </c>
      <c r="BC1083" s="285" t="s">
        <v>574</v>
      </c>
      <c r="BD1083" s="285"/>
      <c r="BE1083" s="293" t="str">
        <f t="shared" si="195"/>
        <v>&gt;=0</v>
      </c>
      <c r="BF1083" s="293" t="s">
        <v>84</v>
      </c>
      <c r="BG1083" s="293" t="s">
        <v>84</v>
      </c>
      <c r="BH1083" s="293"/>
      <c r="BI1083" s="293"/>
      <c r="BJ1083" s="293"/>
      <c r="BK1083" s="293"/>
    </row>
    <row r="1084" spans="1:63" ht="13.5" hidden="1" thickBot="1">
      <c r="A1084" s="130"/>
      <c r="B1084" s="189"/>
      <c r="C1084" s="157"/>
      <c r="D1084" s="761"/>
      <c r="E1084" s="571"/>
      <c r="F1084" s="571"/>
      <c r="G1084" s="571"/>
      <c r="H1084" s="571"/>
      <c r="I1084" s="571"/>
      <c r="J1084" s="571"/>
      <c r="K1084" s="571"/>
      <c r="L1084" s="571"/>
      <c r="M1084" s="571"/>
      <c r="N1084" s="571"/>
      <c r="O1084" s="571"/>
      <c r="P1084" s="571"/>
      <c r="Q1084" s="571"/>
      <c r="R1084" s="571"/>
      <c r="S1084" s="571"/>
      <c r="T1084" s="571"/>
      <c r="U1084" s="571"/>
      <c r="V1084" s="571"/>
      <c r="W1084" s="571"/>
      <c r="X1084" s="571"/>
      <c r="Y1084" s="571"/>
      <c r="Z1084" s="571"/>
      <c r="AA1084" s="571"/>
      <c r="AB1084" s="571"/>
      <c r="AC1084" s="571"/>
      <c r="AD1084" s="572"/>
      <c r="AE1084" s="572"/>
      <c r="AF1084" s="572"/>
      <c r="AG1084" s="572"/>
      <c r="AH1084" s="572"/>
      <c r="AI1084" s="572"/>
      <c r="AJ1084" s="572"/>
      <c r="AK1084" s="572"/>
      <c r="AL1084" s="572"/>
      <c r="AM1084" s="572"/>
      <c r="AN1084" s="581"/>
      <c r="AO1084" s="181"/>
      <c r="AP1084" s="87" t="s">
        <v>859</v>
      </c>
      <c r="AT1084" s="559" t="str">
        <f t="shared" ca="1" si="198"/>
        <v>Z</v>
      </c>
      <c r="AU1084" s="559">
        <f t="shared" si="199"/>
        <v>1063</v>
      </c>
      <c r="AV1084" s="285" t="str">
        <f t="shared" ca="1" si="196"/>
        <v>Z1063</v>
      </c>
      <c r="AW1084" s="285">
        <f t="shared" si="193"/>
        <v>8</v>
      </c>
      <c r="AX1084" s="285" t="str">
        <f t="shared" ca="1" si="194"/>
        <v>8. Ownership - Operating Costs</v>
      </c>
      <c r="AY1084" s="293" t="s">
        <v>1626</v>
      </c>
      <c r="AZ1084" s="285" t="s">
        <v>1646</v>
      </c>
      <c r="BA1084" s="285">
        <f>$Z$8</f>
        <v>2045</v>
      </c>
      <c r="BB1084" s="285" t="str">
        <f t="shared" ca="1" si="197"/>
        <v>8_Z1063_OM_general_2045</v>
      </c>
      <c r="BC1084" s="285" t="s">
        <v>574</v>
      </c>
      <c r="BD1084" s="285"/>
      <c r="BE1084" s="293" t="str">
        <f t="shared" si="195"/>
        <v>&gt;=0</v>
      </c>
      <c r="BF1084" s="293" t="s">
        <v>84</v>
      </c>
      <c r="BG1084" s="293" t="s">
        <v>84</v>
      </c>
      <c r="BH1084" s="293"/>
      <c r="BI1084" s="293"/>
      <c r="BJ1084" s="293"/>
      <c r="BK1084" s="293"/>
    </row>
    <row r="1085" spans="1:63" ht="13.5" hidden="1" thickBot="1">
      <c r="A1085" s="130"/>
      <c r="B1085" s="189"/>
      <c r="C1085" s="157"/>
      <c r="D1085" s="761"/>
      <c r="E1085" s="571"/>
      <c r="F1085" s="571"/>
      <c r="G1085" s="571"/>
      <c r="H1085" s="571"/>
      <c r="I1085" s="571"/>
      <c r="J1085" s="571"/>
      <c r="K1085" s="571"/>
      <c r="L1085" s="571"/>
      <c r="M1085" s="571"/>
      <c r="N1085" s="571"/>
      <c r="O1085" s="571"/>
      <c r="P1085" s="571"/>
      <c r="Q1085" s="571"/>
      <c r="R1085" s="571"/>
      <c r="S1085" s="571"/>
      <c r="T1085" s="571"/>
      <c r="U1085" s="571"/>
      <c r="V1085" s="571"/>
      <c r="W1085" s="571"/>
      <c r="X1085" s="571"/>
      <c r="Y1085" s="571"/>
      <c r="Z1085" s="571"/>
      <c r="AA1085" s="571"/>
      <c r="AB1085" s="571"/>
      <c r="AC1085" s="571"/>
      <c r="AD1085" s="572"/>
      <c r="AE1085" s="572"/>
      <c r="AF1085" s="572"/>
      <c r="AG1085" s="572"/>
      <c r="AH1085" s="572"/>
      <c r="AI1085" s="572"/>
      <c r="AJ1085" s="572"/>
      <c r="AK1085" s="572"/>
      <c r="AL1085" s="572"/>
      <c r="AM1085" s="572"/>
      <c r="AN1085" s="581"/>
      <c r="AO1085" s="181"/>
      <c r="AP1085" s="87" t="s">
        <v>859</v>
      </c>
      <c r="AT1085" s="559" t="str">
        <f t="shared" ca="1" si="198"/>
        <v>AA</v>
      </c>
      <c r="AU1085" s="559">
        <f t="shared" si="199"/>
        <v>1063</v>
      </c>
      <c r="AV1085" s="285" t="str">
        <f t="shared" ca="1" si="196"/>
        <v>AA1063</v>
      </c>
      <c r="AW1085" s="285">
        <f t="shared" si="193"/>
        <v>8</v>
      </c>
      <c r="AX1085" s="285" t="str">
        <f t="shared" ca="1" si="194"/>
        <v>8. Ownership - Operating Costs</v>
      </c>
      <c r="AY1085" s="293" t="s">
        <v>1626</v>
      </c>
      <c r="AZ1085" s="285" t="s">
        <v>1646</v>
      </c>
      <c r="BA1085" s="285">
        <f>$AA$8</f>
        <v>2046</v>
      </c>
      <c r="BB1085" s="285" t="str">
        <f t="shared" ca="1" si="197"/>
        <v>8_AA1063_OM_general_2046</v>
      </c>
      <c r="BC1085" s="285" t="s">
        <v>574</v>
      </c>
      <c r="BD1085" s="285"/>
      <c r="BE1085" s="293" t="str">
        <f t="shared" si="195"/>
        <v>&gt;=0</v>
      </c>
      <c r="BF1085" s="293" t="s">
        <v>84</v>
      </c>
      <c r="BG1085" s="293" t="s">
        <v>84</v>
      </c>
      <c r="BH1085" s="293"/>
      <c r="BI1085" s="293"/>
      <c r="BJ1085" s="293"/>
      <c r="BK1085" s="293"/>
    </row>
    <row r="1086" spans="1:63" ht="13.5" hidden="1" thickBot="1">
      <c r="A1086" s="130"/>
      <c r="B1086" s="189"/>
      <c r="C1086" s="157"/>
      <c r="D1086" s="761"/>
      <c r="E1086" s="571"/>
      <c r="F1086" s="571"/>
      <c r="G1086" s="571"/>
      <c r="H1086" s="571"/>
      <c r="I1086" s="571"/>
      <c r="J1086" s="571"/>
      <c r="K1086" s="571"/>
      <c r="L1086" s="571"/>
      <c r="M1086" s="571"/>
      <c r="N1086" s="571"/>
      <c r="O1086" s="571"/>
      <c r="P1086" s="571"/>
      <c r="Q1086" s="571"/>
      <c r="R1086" s="571"/>
      <c r="S1086" s="571"/>
      <c r="T1086" s="571"/>
      <c r="U1086" s="571"/>
      <c r="V1086" s="571"/>
      <c r="W1086" s="571"/>
      <c r="X1086" s="571"/>
      <c r="Y1086" s="571"/>
      <c r="Z1086" s="571"/>
      <c r="AA1086" s="571"/>
      <c r="AB1086" s="571"/>
      <c r="AC1086" s="571"/>
      <c r="AD1086" s="572"/>
      <c r="AE1086" s="572"/>
      <c r="AF1086" s="572"/>
      <c r="AG1086" s="572"/>
      <c r="AH1086" s="572"/>
      <c r="AI1086" s="572"/>
      <c r="AJ1086" s="572"/>
      <c r="AK1086" s="572"/>
      <c r="AL1086" s="572"/>
      <c r="AM1086" s="572"/>
      <c r="AN1086" s="581"/>
      <c r="AO1086" s="181"/>
      <c r="AP1086" s="87" t="s">
        <v>859</v>
      </c>
      <c r="AT1086" s="559" t="str">
        <f t="shared" ca="1" si="198"/>
        <v>AB</v>
      </c>
      <c r="AU1086" s="559">
        <f t="shared" si="199"/>
        <v>1063</v>
      </c>
      <c r="AV1086" s="285" t="str">
        <f t="shared" ca="1" si="196"/>
        <v>AB1063</v>
      </c>
      <c r="AW1086" s="285">
        <f t="shared" si="193"/>
        <v>8</v>
      </c>
      <c r="AX1086" s="285" t="str">
        <f t="shared" ca="1" si="194"/>
        <v>8. Ownership - Operating Costs</v>
      </c>
      <c r="AY1086" s="293" t="s">
        <v>1626</v>
      </c>
      <c r="AZ1086" s="285" t="s">
        <v>1646</v>
      </c>
      <c r="BA1086" s="285">
        <f>$AB$8</f>
        <v>2047</v>
      </c>
      <c r="BB1086" s="285" t="str">
        <f t="shared" ca="1" si="197"/>
        <v>8_AB1063_OM_general_2047</v>
      </c>
      <c r="BC1086" s="285" t="s">
        <v>574</v>
      </c>
      <c r="BD1086" s="285"/>
      <c r="BE1086" s="293" t="str">
        <f t="shared" si="195"/>
        <v>&gt;=0</v>
      </c>
      <c r="BF1086" s="293" t="s">
        <v>84</v>
      </c>
      <c r="BG1086" s="293" t="s">
        <v>84</v>
      </c>
      <c r="BH1086" s="293"/>
      <c r="BI1086" s="293"/>
      <c r="BJ1086" s="293"/>
      <c r="BK1086" s="293"/>
    </row>
    <row r="1087" spans="1:63" ht="13.5" hidden="1" thickBot="1">
      <c r="A1087" s="130"/>
      <c r="B1087" s="189"/>
      <c r="C1087" s="157"/>
      <c r="D1087" s="761"/>
      <c r="E1087" s="571"/>
      <c r="F1087" s="571"/>
      <c r="G1087" s="571"/>
      <c r="H1087" s="571"/>
      <c r="I1087" s="571"/>
      <c r="J1087" s="571"/>
      <c r="K1087" s="571"/>
      <c r="L1087" s="571"/>
      <c r="M1087" s="571"/>
      <c r="N1087" s="571"/>
      <c r="O1087" s="571"/>
      <c r="P1087" s="571"/>
      <c r="Q1087" s="571"/>
      <c r="R1087" s="571"/>
      <c r="S1087" s="571"/>
      <c r="T1087" s="571"/>
      <c r="U1087" s="571"/>
      <c r="V1087" s="571"/>
      <c r="W1087" s="571"/>
      <c r="X1087" s="571"/>
      <c r="Y1087" s="571"/>
      <c r="Z1087" s="571"/>
      <c r="AA1087" s="571"/>
      <c r="AB1087" s="571"/>
      <c r="AC1087" s="571"/>
      <c r="AD1087" s="572"/>
      <c r="AE1087" s="572"/>
      <c r="AF1087" s="572"/>
      <c r="AG1087" s="572"/>
      <c r="AH1087" s="572"/>
      <c r="AI1087" s="572"/>
      <c r="AJ1087" s="572"/>
      <c r="AK1087" s="572"/>
      <c r="AL1087" s="572"/>
      <c r="AM1087" s="572"/>
      <c r="AN1087" s="581"/>
      <c r="AO1087" s="181"/>
      <c r="AP1087" s="87" t="s">
        <v>859</v>
      </c>
      <c r="AT1087" s="559" t="str">
        <f t="shared" ca="1" si="198"/>
        <v>AC</v>
      </c>
      <c r="AU1087" s="559">
        <f t="shared" si="199"/>
        <v>1063</v>
      </c>
      <c r="AV1087" s="285" t="str">
        <f t="shared" ca="1" si="196"/>
        <v>AC1063</v>
      </c>
      <c r="AW1087" s="285">
        <f t="shared" si="193"/>
        <v>8</v>
      </c>
      <c r="AX1087" s="285" t="str">
        <f t="shared" ca="1" si="194"/>
        <v>8. Ownership - Operating Costs</v>
      </c>
      <c r="AY1087" s="293" t="s">
        <v>1626</v>
      </c>
      <c r="AZ1087" s="285" t="s">
        <v>1646</v>
      </c>
      <c r="BA1087" s="285">
        <f>$AC$8</f>
        <v>2048</v>
      </c>
      <c r="BB1087" s="285" t="str">
        <f t="shared" ca="1" si="197"/>
        <v>8_AC1063_OM_general_2048</v>
      </c>
      <c r="BC1087" s="285" t="s">
        <v>574</v>
      </c>
      <c r="BD1087" s="285"/>
      <c r="BE1087" s="293" t="str">
        <f t="shared" si="195"/>
        <v>&gt;=0</v>
      </c>
      <c r="BF1087" s="293" t="s">
        <v>84</v>
      </c>
      <c r="BG1087" s="293" t="s">
        <v>84</v>
      </c>
      <c r="BH1087" s="293"/>
      <c r="BI1087" s="293"/>
      <c r="BJ1087" s="293"/>
      <c r="BK1087" s="293"/>
    </row>
    <row r="1088" spans="1:63" ht="13.5" hidden="1" thickBot="1">
      <c r="A1088" s="130"/>
      <c r="B1088" s="189"/>
      <c r="C1088" s="157"/>
      <c r="D1088" s="761"/>
      <c r="E1088" s="571"/>
      <c r="F1088" s="571"/>
      <c r="G1088" s="571"/>
      <c r="H1088" s="571"/>
      <c r="I1088" s="571"/>
      <c r="J1088" s="571"/>
      <c r="K1088" s="571"/>
      <c r="L1088" s="571"/>
      <c r="M1088" s="571"/>
      <c r="N1088" s="571"/>
      <c r="O1088" s="571"/>
      <c r="P1088" s="571"/>
      <c r="Q1088" s="571"/>
      <c r="R1088" s="571"/>
      <c r="S1088" s="571"/>
      <c r="T1088" s="571"/>
      <c r="U1088" s="571"/>
      <c r="V1088" s="571"/>
      <c r="W1088" s="571"/>
      <c r="X1088" s="571"/>
      <c r="Y1088" s="571"/>
      <c r="Z1088" s="571"/>
      <c r="AA1088" s="571"/>
      <c r="AB1088" s="571"/>
      <c r="AC1088" s="571"/>
      <c r="AD1088" s="572"/>
      <c r="AE1088" s="572"/>
      <c r="AF1088" s="572"/>
      <c r="AG1088" s="572"/>
      <c r="AH1088" s="572"/>
      <c r="AI1088" s="572"/>
      <c r="AJ1088" s="572"/>
      <c r="AK1088" s="572"/>
      <c r="AL1088" s="572"/>
      <c r="AM1088" s="572"/>
      <c r="AN1088" s="581"/>
      <c r="AO1088" s="181"/>
      <c r="AP1088" s="87" t="s">
        <v>859</v>
      </c>
      <c r="AT1088" s="559" t="str">
        <f t="shared" ca="1" si="198"/>
        <v>AD</v>
      </c>
      <c r="AU1088" s="559">
        <f t="shared" si="199"/>
        <v>1063</v>
      </c>
      <c r="AV1088" s="285" t="str">
        <f t="shared" ca="1" si="196"/>
        <v>AD1063</v>
      </c>
      <c r="AW1088" s="285">
        <f t="shared" si="193"/>
        <v>8</v>
      </c>
      <c r="AX1088" s="285" t="str">
        <f t="shared" ca="1" si="194"/>
        <v>8. Ownership - Operating Costs</v>
      </c>
      <c r="AY1088" s="293" t="s">
        <v>1626</v>
      </c>
      <c r="AZ1088" s="285" t="s">
        <v>1646</v>
      </c>
      <c r="BA1088" s="285">
        <f>$AD$8</f>
        <v>2049</v>
      </c>
      <c r="BB1088" s="285" t="str">
        <f t="shared" ca="1" si="197"/>
        <v>8_AD1063_OM_general_2049</v>
      </c>
      <c r="BC1088" s="285" t="s">
        <v>574</v>
      </c>
      <c r="BD1088" s="285"/>
      <c r="BE1088" s="293" t="str">
        <f t="shared" si="195"/>
        <v>&gt;=0</v>
      </c>
      <c r="BF1088" s="293" t="s">
        <v>84</v>
      </c>
      <c r="BG1088" s="293" t="s">
        <v>84</v>
      </c>
      <c r="BH1088" s="293"/>
      <c r="BI1088" s="293"/>
      <c r="BJ1088" s="293"/>
      <c r="BK1088" s="293"/>
    </row>
    <row r="1089" spans="1:63" ht="13.5" hidden="1" thickBot="1">
      <c r="A1089" s="130"/>
      <c r="B1089" s="189"/>
      <c r="C1089" s="157"/>
      <c r="D1089" s="761"/>
      <c r="E1089" s="571"/>
      <c r="F1089" s="571"/>
      <c r="G1089" s="571"/>
      <c r="H1089" s="571"/>
      <c r="I1089" s="571"/>
      <c r="J1089" s="571"/>
      <c r="K1089" s="571"/>
      <c r="L1089" s="571"/>
      <c r="M1089" s="571"/>
      <c r="N1089" s="571"/>
      <c r="O1089" s="571"/>
      <c r="P1089" s="571"/>
      <c r="Q1089" s="571"/>
      <c r="R1089" s="571"/>
      <c r="S1089" s="571"/>
      <c r="T1089" s="571"/>
      <c r="U1089" s="571"/>
      <c r="V1089" s="571"/>
      <c r="W1089" s="571"/>
      <c r="X1089" s="571"/>
      <c r="Y1089" s="571"/>
      <c r="Z1089" s="571"/>
      <c r="AA1089" s="571"/>
      <c r="AB1089" s="571"/>
      <c r="AC1089" s="571"/>
      <c r="AD1089" s="572"/>
      <c r="AE1089" s="572"/>
      <c r="AF1089" s="572"/>
      <c r="AG1089" s="572"/>
      <c r="AH1089" s="572"/>
      <c r="AI1089" s="572"/>
      <c r="AJ1089" s="572"/>
      <c r="AK1089" s="572"/>
      <c r="AL1089" s="572"/>
      <c r="AM1089" s="572"/>
      <c r="AN1089" s="581"/>
      <c r="AO1089" s="181"/>
      <c r="AP1089" s="87" t="s">
        <v>859</v>
      </c>
      <c r="AT1089" s="559" t="str">
        <f t="shared" ca="1" si="198"/>
        <v>AE</v>
      </c>
      <c r="AU1089" s="559">
        <f t="shared" si="199"/>
        <v>1063</v>
      </c>
      <c r="AV1089" s="285" t="str">
        <f t="shared" ca="1" si="196"/>
        <v>AE1063</v>
      </c>
      <c r="AW1089" s="285">
        <f t="shared" si="193"/>
        <v>8</v>
      </c>
      <c r="AX1089" s="285" t="str">
        <f t="shared" ca="1" si="194"/>
        <v>8. Ownership - Operating Costs</v>
      </c>
      <c r="AY1089" s="293" t="s">
        <v>1626</v>
      </c>
      <c r="AZ1089" s="285" t="s">
        <v>1646</v>
      </c>
      <c r="BA1089" s="285">
        <f>$AE$8</f>
        <v>2050</v>
      </c>
      <c r="BB1089" s="285" t="str">
        <f t="shared" ca="1" si="197"/>
        <v>8_AE1063_OM_general_2050</v>
      </c>
      <c r="BC1089" s="285" t="s">
        <v>574</v>
      </c>
      <c r="BD1089" s="285"/>
      <c r="BE1089" s="293" t="str">
        <f t="shared" si="195"/>
        <v>&gt;=0</v>
      </c>
      <c r="BF1089" s="293" t="s">
        <v>84</v>
      </c>
      <c r="BG1089" s="293" t="s">
        <v>84</v>
      </c>
      <c r="BH1089" s="293"/>
      <c r="BI1089" s="293"/>
      <c r="BJ1089" s="293"/>
      <c r="BK1089" s="293"/>
    </row>
    <row r="1090" spans="1:63" ht="13.5" hidden="1" thickBot="1">
      <c r="A1090" s="130"/>
      <c r="B1090" s="189"/>
      <c r="C1090" s="157"/>
      <c r="D1090" s="761"/>
      <c r="E1090" s="571"/>
      <c r="F1090" s="571"/>
      <c r="G1090" s="571"/>
      <c r="H1090" s="571"/>
      <c r="I1090" s="571"/>
      <c r="J1090" s="571"/>
      <c r="K1090" s="571"/>
      <c r="L1090" s="571"/>
      <c r="M1090" s="571"/>
      <c r="N1090" s="571"/>
      <c r="O1090" s="571"/>
      <c r="P1090" s="571"/>
      <c r="Q1090" s="571"/>
      <c r="R1090" s="571"/>
      <c r="S1090" s="571"/>
      <c r="T1090" s="571"/>
      <c r="U1090" s="571"/>
      <c r="V1090" s="571"/>
      <c r="W1090" s="571"/>
      <c r="X1090" s="571"/>
      <c r="Y1090" s="571"/>
      <c r="Z1090" s="571"/>
      <c r="AA1090" s="571"/>
      <c r="AB1090" s="571"/>
      <c r="AC1090" s="571"/>
      <c r="AD1090" s="572"/>
      <c r="AE1090" s="572"/>
      <c r="AF1090" s="572"/>
      <c r="AG1090" s="572"/>
      <c r="AH1090" s="572"/>
      <c r="AI1090" s="572"/>
      <c r="AJ1090" s="572"/>
      <c r="AK1090" s="572"/>
      <c r="AL1090" s="572"/>
      <c r="AM1090" s="572"/>
      <c r="AN1090" s="581"/>
      <c r="AO1090" s="181"/>
      <c r="AP1090" s="87" t="s">
        <v>859</v>
      </c>
      <c r="AT1090" s="559" t="str">
        <f t="shared" ca="1" si="198"/>
        <v>AF</v>
      </c>
      <c r="AU1090" s="559">
        <f t="shared" si="199"/>
        <v>1063</v>
      </c>
      <c r="AV1090" s="285" t="str">
        <f t="shared" ca="1" si="196"/>
        <v>AF1063</v>
      </c>
      <c r="AW1090" s="285">
        <f t="shared" si="193"/>
        <v>8</v>
      </c>
      <c r="AX1090" s="285" t="str">
        <f t="shared" ca="1" si="194"/>
        <v>8. Ownership - Operating Costs</v>
      </c>
      <c r="AY1090" s="293" t="s">
        <v>1626</v>
      </c>
      <c r="AZ1090" s="285" t="s">
        <v>1646</v>
      </c>
      <c r="BA1090" s="285">
        <f>$AF$8</f>
        <v>2051</v>
      </c>
      <c r="BB1090" s="285" t="str">
        <f t="shared" ca="1" si="197"/>
        <v>8_AF1063_OM_general_2051</v>
      </c>
      <c r="BC1090" s="285" t="s">
        <v>574</v>
      </c>
      <c r="BD1090" s="285"/>
      <c r="BE1090" s="293" t="str">
        <f t="shared" si="195"/>
        <v>&gt;=0</v>
      </c>
      <c r="BF1090" s="293" t="s">
        <v>84</v>
      </c>
      <c r="BG1090" s="293" t="s">
        <v>84</v>
      </c>
      <c r="BH1090" s="293"/>
      <c r="BI1090" s="293"/>
      <c r="BJ1090" s="293"/>
      <c r="BK1090" s="293"/>
    </row>
    <row r="1091" spans="1:63" ht="13.5" hidden="1" thickBot="1">
      <c r="A1091" s="130"/>
      <c r="B1091" s="189"/>
      <c r="C1091" s="157"/>
      <c r="D1091" s="761"/>
      <c r="E1091" s="571"/>
      <c r="F1091" s="571"/>
      <c r="G1091" s="571"/>
      <c r="H1091" s="571"/>
      <c r="I1091" s="571"/>
      <c r="J1091" s="571"/>
      <c r="K1091" s="571"/>
      <c r="L1091" s="571"/>
      <c r="M1091" s="571"/>
      <c r="N1091" s="571"/>
      <c r="O1091" s="571"/>
      <c r="P1091" s="571"/>
      <c r="Q1091" s="571"/>
      <c r="R1091" s="571"/>
      <c r="S1091" s="571"/>
      <c r="T1091" s="571"/>
      <c r="U1091" s="571"/>
      <c r="V1091" s="571"/>
      <c r="W1091" s="571"/>
      <c r="X1091" s="571"/>
      <c r="Y1091" s="571"/>
      <c r="Z1091" s="571"/>
      <c r="AA1091" s="571"/>
      <c r="AB1091" s="571"/>
      <c r="AC1091" s="571"/>
      <c r="AD1091" s="572"/>
      <c r="AE1091" s="572"/>
      <c r="AF1091" s="572"/>
      <c r="AG1091" s="572"/>
      <c r="AH1091" s="572"/>
      <c r="AI1091" s="572"/>
      <c r="AJ1091" s="572"/>
      <c r="AK1091" s="572"/>
      <c r="AL1091" s="572"/>
      <c r="AM1091" s="572"/>
      <c r="AN1091" s="581"/>
      <c r="AO1091" s="181"/>
      <c r="AP1091" s="87" t="s">
        <v>859</v>
      </c>
      <c r="AT1091" s="559" t="str">
        <f t="shared" ca="1" si="198"/>
        <v>AG</v>
      </c>
      <c r="AU1091" s="559">
        <f t="shared" si="199"/>
        <v>1063</v>
      </c>
      <c r="AV1091" s="285" t="str">
        <f t="shared" ca="1" si="196"/>
        <v>AG1063</v>
      </c>
      <c r="AW1091" s="285">
        <f t="shared" si="193"/>
        <v>8</v>
      </c>
      <c r="AX1091" s="285" t="str">
        <f t="shared" ca="1" si="194"/>
        <v>8. Ownership - Operating Costs</v>
      </c>
      <c r="AY1091" s="293" t="s">
        <v>1626</v>
      </c>
      <c r="AZ1091" s="285" t="s">
        <v>1646</v>
      </c>
      <c r="BA1091" s="285">
        <f>$AG$8</f>
        <v>2052</v>
      </c>
      <c r="BB1091" s="285" t="str">
        <f t="shared" ca="1" si="197"/>
        <v>8_AG1063_OM_general_2052</v>
      </c>
      <c r="BC1091" s="285" t="s">
        <v>574</v>
      </c>
      <c r="BD1091" s="285"/>
      <c r="BE1091" s="293" t="str">
        <f t="shared" si="195"/>
        <v>&gt;=0</v>
      </c>
      <c r="BF1091" s="293" t="s">
        <v>84</v>
      </c>
      <c r="BG1091" s="293" t="s">
        <v>84</v>
      </c>
      <c r="BH1091" s="293"/>
      <c r="BI1091" s="293"/>
      <c r="BJ1091" s="293"/>
      <c r="BK1091" s="293"/>
    </row>
    <row r="1092" spans="1:63" ht="13.5" hidden="1" thickBot="1">
      <c r="A1092" s="130"/>
      <c r="B1092" s="189"/>
      <c r="C1092" s="157"/>
      <c r="D1092" s="761"/>
      <c r="E1092" s="571"/>
      <c r="F1092" s="571"/>
      <c r="G1092" s="571"/>
      <c r="H1092" s="571"/>
      <c r="I1092" s="571"/>
      <c r="J1092" s="571"/>
      <c r="K1092" s="571"/>
      <c r="L1092" s="571"/>
      <c r="M1092" s="571"/>
      <c r="N1092" s="571"/>
      <c r="O1092" s="571"/>
      <c r="P1092" s="571"/>
      <c r="Q1092" s="571"/>
      <c r="R1092" s="571"/>
      <c r="S1092" s="571"/>
      <c r="T1092" s="571"/>
      <c r="U1092" s="571"/>
      <c r="V1092" s="571"/>
      <c r="W1092" s="571"/>
      <c r="X1092" s="571"/>
      <c r="Y1092" s="571"/>
      <c r="Z1092" s="571"/>
      <c r="AA1092" s="571"/>
      <c r="AB1092" s="571"/>
      <c r="AC1092" s="571"/>
      <c r="AD1092" s="572"/>
      <c r="AE1092" s="572"/>
      <c r="AF1092" s="572"/>
      <c r="AG1092" s="572"/>
      <c r="AH1092" s="572"/>
      <c r="AI1092" s="572"/>
      <c r="AJ1092" s="572"/>
      <c r="AK1092" s="572"/>
      <c r="AL1092" s="572"/>
      <c r="AM1092" s="572"/>
      <c r="AN1092" s="581"/>
      <c r="AO1092" s="181"/>
      <c r="AP1092" s="87" t="s">
        <v>859</v>
      </c>
      <c r="AT1092" s="559" t="str">
        <f t="shared" ca="1" si="198"/>
        <v>AH</v>
      </c>
      <c r="AU1092" s="559">
        <f t="shared" si="199"/>
        <v>1063</v>
      </c>
      <c r="AV1092" s="285" t="str">
        <f t="shared" ca="1" si="196"/>
        <v>AH1063</v>
      </c>
      <c r="AW1092" s="285">
        <f t="shared" si="193"/>
        <v>8</v>
      </c>
      <c r="AX1092" s="285" t="str">
        <f t="shared" ca="1" si="194"/>
        <v>8. Ownership - Operating Costs</v>
      </c>
      <c r="AY1092" s="293" t="s">
        <v>1626</v>
      </c>
      <c r="AZ1092" s="285" t="s">
        <v>1646</v>
      </c>
      <c r="BA1092" s="285">
        <f>$AH$8</f>
        <v>2053</v>
      </c>
      <c r="BB1092" s="285" t="str">
        <f t="shared" ca="1" si="197"/>
        <v>8_AH1063_OM_general_2053</v>
      </c>
      <c r="BC1092" s="285" t="s">
        <v>574</v>
      </c>
      <c r="BD1092" s="285"/>
      <c r="BE1092" s="293" t="str">
        <f t="shared" si="195"/>
        <v>&gt;=0</v>
      </c>
      <c r="BF1092" s="293" t="s">
        <v>84</v>
      </c>
      <c r="BG1092" s="293" t="s">
        <v>84</v>
      </c>
      <c r="BH1092" s="293"/>
      <c r="BI1092" s="293"/>
      <c r="BJ1092" s="293"/>
      <c r="BK1092" s="293"/>
    </row>
    <row r="1093" spans="1:63" ht="13.5" hidden="1" thickBot="1">
      <c r="A1093" s="130"/>
      <c r="B1093" s="189"/>
      <c r="C1093" s="157"/>
      <c r="D1093" s="761"/>
      <c r="E1093" s="571"/>
      <c r="F1093" s="571"/>
      <c r="G1093" s="571"/>
      <c r="H1093" s="571"/>
      <c r="I1093" s="571"/>
      <c r="J1093" s="571"/>
      <c r="K1093" s="571"/>
      <c r="L1093" s="571"/>
      <c r="M1093" s="571"/>
      <c r="N1093" s="571"/>
      <c r="O1093" s="571"/>
      <c r="P1093" s="571"/>
      <c r="Q1093" s="571"/>
      <c r="R1093" s="571"/>
      <c r="S1093" s="571"/>
      <c r="T1093" s="571"/>
      <c r="U1093" s="571"/>
      <c r="V1093" s="571"/>
      <c r="W1093" s="571"/>
      <c r="X1093" s="571"/>
      <c r="Y1093" s="571"/>
      <c r="Z1093" s="571"/>
      <c r="AA1093" s="571"/>
      <c r="AB1093" s="571"/>
      <c r="AC1093" s="571"/>
      <c r="AD1093" s="572"/>
      <c r="AE1093" s="572"/>
      <c r="AF1093" s="572"/>
      <c r="AG1093" s="572"/>
      <c r="AH1093" s="572"/>
      <c r="AI1093" s="572"/>
      <c r="AJ1093" s="572"/>
      <c r="AK1093" s="572"/>
      <c r="AL1093" s="572"/>
      <c r="AM1093" s="572"/>
      <c r="AN1093" s="581"/>
      <c r="AO1093" s="181"/>
      <c r="AP1093" s="87" t="s">
        <v>859</v>
      </c>
      <c r="AT1093" s="559" t="str">
        <f t="shared" ca="1" si="198"/>
        <v>AI</v>
      </c>
      <c r="AU1093" s="559">
        <f t="shared" si="199"/>
        <v>1063</v>
      </c>
      <c r="AV1093" s="285" t="str">
        <f t="shared" ca="1" si="196"/>
        <v>AI1063</v>
      </c>
      <c r="AW1093" s="285">
        <f t="shared" si="193"/>
        <v>8</v>
      </c>
      <c r="AX1093" s="285" t="str">
        <f t="shared" ca="1" si="194"/>
        <v>8. Ownership - Operating Costs</v>
      </c>
      <c r="AY1093" s="293" t="s">
        <v>1626</v>
      </c>
      <c r="AZ1093" s="285" t="s">
        <v>1646</v>
      </c>
      <c r="BA1093" s="285">
        <f>$AI$8</f>
        <v>2054</v>
      </c>
      <c r="BB1093" s="285" t="str">
        <f t="shared" ca="1" si="197"/>
        <v>8_AI1063_OM_general_2054</v>
      </c>
      <c r="BC1093" s="285" t="s">
        <v>574</v>
      </c>
      <c r="BD1093" s="285"/>
      <c r="BE1093" s="293" t="str">
        <f t="shared" si="195"/>
        <v>&gt;=0</v>
      </c>
      <c r="BF1093" s="293" t="s">
        <v>84</v>
      </c>
      <c r="BG1093" s="293" t="s">
        <v>84</v>
      </c>
      <c r="BH1093" s="293"/>
      <c r="BI1093" s="293"/>
      <c r="BJ1093" s="293"/>
      <c r="BK1093" s="293"/>
    </row>
    <row r="1094" spans="1:63" ht="13.5" hidden="1" thickBot="1">
      <c r="A1094" s="130"/>
      <c r="B1094" s="189"/>
      <c r="C1094" s="157"/>
      <c r="D1094" s="761"/>
      <c r="E1094" s="571"/>
      <c r="F1094" s="571"/>
      <c r="G1094" s="571"/>
      <c r="H1094" s="571"/>
      <c r="I1094" s="571"/>
      <c r="J1094" s="571"/>
      <c r="K1094" s="571"/>
      <c r="L1094" s="571"/>
      <c r="M1094" s="571"/>
      <c r="N1094" s="571"/>
      <c r="O1094" s="571"/>
      <c r="P1094" s="571"/>
      <c r="Q1094" s="571"/>
      <c r="R1094" s="571"/>
      <c r="S1094" s="571"/>
      <c r="T1094" s="571"/>
      <c r="U1094" s="571"/>
      <c r="V1094" s="571"/>
      <c r="W1094" s="571"/>
      <c r="X1094" s="571"/>
      <c r="Y1094" s="571"/>
      <c r="Z1094" s="571"/>
      <c r="AA1094" s="571"/>
      <c r="AB1094" s="571"/>
      <c r="AC1094" s="571"/>
      <c r="AD1094" s="572"/>
      <c r="AE1094" s="572"/>
      <c r="AF1094" s="572"/>
      <c r="AG1094" s="572"/>
      <c r="AH1094" s="572"/>
      <c r="AI1094" s="572"/>
      <c r="AJ1094" s="572"/>
      <c r="AK1094" s="572"/>
      <c r="AL1094" s="572"/>
      <c r="AM1094" s="572"/>
      <c r="AN1094" s="581"/>
      <c r="AO1094" s="181"/>
      <c r="AP1094" s="87" t="s">
        <v>859</v>
      </c>
      <c r="AT1094" s="559" t="str">
        <f t="shared" ca="1" si="198"/>
        <v>AJ</v>
      </c>
      <c r="AU1094" s="559">
        <f t="shared" si="199"/>
        <v>1063</v>
      </c>
      <c r="AV1094" s="285" t="str">
        <f t="shared" ca="1" si="196"/>
        <v>AJ1063</v>
      </c>
      <c r="AW1094" s="285">
        <f t="shared" si="193"/>
        <v>8</v>
      </c>
      <c r="AX1094" s="285" t="str">
        <f t="shared" ca="1" si="194"/>
        <v>8. Ownership - Operating Costs</v>
      </c>
      <c r="AY1094" s="293" t="s">
        <v>1626</v>
      </c>
      <c r="AZ1094" s="285" t="s">
        <v>1646</v>
      </c>
      <c r="BA1094" s="285">
        <f>$AJ$8</f>
        <v>2055</v>
      </c>
      <c r="BB1094" s="285" t="str">
        <f t="shared" ca="1" si="197"/>
        <v>8_AJ1063_OM_general_2055</v>
      </c>
      <c r="BC1094" s="285" t="s">
        <v>574</v>
      </c>
      <c r="BD1094" s="285"/>
      <c r="BE1094" s="293" t="str">
        <f t="shared" si="195"/>
        <v>&gt;=0</v>
      </c>
      <c r="BF1094" s="293" t="s">
        <v>84</v>
      </c>
      <c r="BG1094" s="293" t="s">
        <v>84</v>
      </c>
      <c r="BH1094" s="293"/>
      <c r="BI1094" s="293"/>
      <c r="BJ1094" s="293"/>
      <c r="BK1094" s="293"/>
    </row>
    <row r="1095" spans="1:63" ht="13.5" hidden="1" thickBot="1">
      <c r="A1095" s="130"/>
      <c r="B1095" s="189"/>
      <c r="C1095" s="157"/>
      <c r="D1095" s="761"/>
      <c r="E1095" s="571"/>
      <c r="F1095" s="571"/>
      <c r="G1095" s="571"/>
      <c r="H1095" s="571"/>
      <c r="I1095" s="571"/>
      <c r="J1095" s="571"/>
      <c r="K1095" s="571"/>
      <c r="L1095" s="571"/>
      <c r="M1095" s="571"/>
      <c r="N1095" s="571"/>
      <c r="O1095" s="571"/>
      <c r="P1095" s="571"/>
      <c r="Q1095" s="571"/>
      <c r="R1095" s="571"/>
      <c r="S1095" s="571"/>
      <c r="T1095" s="571"/>
      <c r="U1095" s="571"/>
      <c r="V1095" s="571"/>
      <c r="W1095" s="571"/>
      <c r="X1095" s="571"/>
      <c r="Y1095" s="571"/>
      <c r="Z1095" s="571"/>
      <c r="AA1095" s="571"/>
      <c r="AB1095" s="571"/>
      <c r="AC1095" s="571"/>
      <c r="AD1095" s="572"/>
      <c r="AE1095" s="572"/>
      <c r="AF1095" s="572"/>
      <c r="AG1095" s="572"/>
      <c r="AH1095" s="572"/>
      <c r="AI1095" s="572"/>
      <c r="AJ1095" s="572"/>
      <c r="AK1095" s="572"/>
      <c r="AL1095" s="572"/>
      <c r="AM1095" s="572"/>
      <c r="AN1095" s="581"/>
      <c r="AO1095" s="181"/>
      <c r="AP1095" s="87" t="s">
        <v>859</v>
      </c>
      <c r="AT1095" s="559" t="str">
        <f t="shared" ca="1" si="198"/>
        <v>AK</v>
      </c>
      <c r="AU1095" s="559">
        <f t="shared" si="199"/>
        <v>1063</v>
      </c>
      <c r="AV1095" s="285" t="str">
        <f t="shared" ca="1" si="196"/>
        <v>AK1063</v>
      </c>
      <c r="AW1095" s="285">
        <f t="shared" si="193"/>
        <v>8</v>
      </c>
      <c r="AX1095" s="285" t="str">
        <f t="shared" ca="1" si="194"/>
        <v>8. Ownership - Operating Costs</v>
      </c>
      <c r="AY1095" s="293" t="s">
        <v>1626</v>
      </c>
      <c r="AZ1095" s="285" t="s">
        <v>1646</v>
      </c>
      <c r="BA1095" s="285">
        <f>$AK$8</f>
        <v>2056</v>
      </c>
      <c r="BB1095" s="285" t="str">
        <f t="shared" ca="1" si="197"/>
        <v>8_AK1063_OM_general_2056</v>
      </c>
      <c r="BC1095" s="285" t="s">
        <v>574</v>
      </c>
      <c r="BD1095" s="285"/>
      <c r="BE1095" s="293" t="str">
        <f t="shared" ref="BE1095:BE1126" si="200">"&gt;=0"</f>
        <v>&gt;=0</v>
      </c>
      <c r="BF1095" s="293" t="s">
        <v>84</v>
      </c>
      <c r="BG1095" s="293" t="s">
        <v>84</v>
      </c>
      <c r="BH1095" s="293"/>
      <c r="BI1095" s="293"/>
      <c r="BJ1095" s="293"/>
      <c r="BK1095" s="293"/>
    </row>
    <row r="1096" spans="1:63" ht="13.5" hidden="1" thickBot="1">
      <c r="A1096" s="130"/>
      <c r="B1096" s="189"/>
      <c r="C1096" s="157"/>
      <c r="D1096" s="761"/>
      <c r="E1096" s="571"/>
      <c r="F1096" s="571"/>
      <c r="G1096" s="571"/>
      <c r="H1096" s="571"/>
      <c r="I1096" s="571"/>
      <c r="J1096" s="571"/>
      <c r="K1096" s="571"/>
      <c r="L1096" s="571"/>
      <c r="M1096" s="571"/>
      <c r="N1096" s="571"/>
      <c r="O1096" s="571"/>
      <c r="P1096" s="571"/>
      <c r="Q1096" s="571"/>
      <c r="R1096" s="571"/>
      <c r="S1096" s="571"/>
      <c r="T1096" s="571"/>
      <c r="U1096" s="571"/>
      <c r="V1096" s="571"/>
      <c r="W1096" s="571"/>
      <c r="X1096" s="571"/>
      <c r="Y1096" s="571"/>
      <c r="Z1096" s="571"/>
      <c r="AA1096" s="571"/>
      <c r="AB1096" s="571"/>
      <c r="AC1096" s="571"/>
      <c r="AD1096" s="572"/>
      <c r="AE1096" s="572"/>
      <c r="AF1096" s="572"/>
      <c r="AG1096" s="572"/>
      <c r="AH1096" s="572"/>
      <c r="AI1096" s="572"/>
      <c r="AJ1096" s="572"/>
      <c r="AK1096" s="572"/>
      <c r="AL1096" s="572"/>
      <c r="AM1096" s="572"/>
      <c r="AN1096" s="581"/>
      <c r="AO1096" s="181"/>
      <c r="AP1096" s="87" t="s">
        <v>859</v>
      </c>
      <c r="AT1096" s="559" t="str">
        <f t="shared" ca="1" si="198"/>
        <v>AL</v>
      </c>
      <c r="AU1096" s="559">
        <f t="shared" si="199"/>
        <v>1063</v>
      </c>
      <c r="AV1096" s="285" t="str">
        <f t="shared" ca="1" si="196"/>
        <v>AL1063</v>
      </c>
      <c r="AW1096" s="285">
        <f t="shared" si="193"/>
        <v>8</v>
      </c>
      <c r="AX1096" s="285" t="str">
        <f t="shared" ca="1" si="194"/>
        <v>8. Ownership - Operating Costs</v>
      </c>
      <c r="AY1096" s="293" t="s">
        <v>1626</v>
      </c>
      <c r="AZ1096" s="285" t="s">
        <v>1646</v>
      </c>
      <c r="BA1096" s="285">
        <f>$AL$8</f>
        <v>2057</v>
      </c>
      <c r="BB1096" s="285" t="str">
        <f t="shared" ca="1" si="197"/>
        <v>8_AL1063_OM_general_2057</v>
      </c>
      <c r="BC1096" s="285" t="s">
        <v>574</v>
      </c>
      <c r="BD1096" s="285"/>
      <c r="BE1096" s="293" t="str">
        <f t="shared" si="200"/>
        <v>&gt;=0</v>
      </c>
      <c r="BF1096" s="293" t="s">
        <v>84</v>
      </c>
      <c r="BG1096" s="293" t="s">
        <v>84</v>
      </c>
      <c r="BH1096" s="293"/>
      <c r="BI1096" s="293"/>
      <c r="BJ1096" s="293"/>
      <c r="BK1096" s="293"/>
    </row>
    <row r="1097" spans="1:63" ht="13.5" hidden="1" thickBot="1">
      <c r="A1097" s="130"/>
      <c r="B1097" s="189"/>
      <c r="C1097" s="157"/>
      <c r="D1097" s="761"/>
      <c r="E1097" s="571"/>
      <c r="F1097" s="571"/>
      <c r="G1097" s="571"/>
      <c r="H1097" s="571"/>
      <c r="I1097" s="571"/>
      <c r="J1097" s="571"/>
      <c r="K1097" s="571"/>
      <c r="L1097" s="571"/>
      <c r="M1097" s="571"/>
      <c r="N1097" s="571"/>
      <c r="O1097" s="571"/>
      <c r="P1097" s="571"/>
      <c r="Q1097" s="571"/>
      <c r="R1097" s="571"/>
      <c r="S1097" s="571"/>
      <c r="T1097" s="571"/>
      <c r="U1097" s="571"/>
      <c r="V1097" s="571"/>
      <c r="W1097" s="571"/>
      <c r="X1097" s="571"/>
      <c r="Y1097" s="571"/>
      <c r="Z1097" s="571"/>
      <c r="AA1097" s="571"/>
      <c r="AB1097" s="571"/>
      <c r="AC1097" s="571"/>
      <c r="AD1097" s="572"/>
      <c r="AE1097" s="572"/>
      <c r="AF1097" s="572"/>
      <c r="AG1097" s="572"/>
      <c r="AH1097" s="572"/>
      <c r="AI1097" s="572"/>
      <c r="AJ1097" s="572"/>
      <c r="AK1097" s="572"/>
      <c r="AL1097" s="572"/>
      <c r="AM1097" s="572"/>
      <c r="AN1097" s="581"/>
      <c r="AO1097" s="181"/>
      <c r="AP1097" s="87" t="s">
        <v>859</v>
      </c>
      <c r="AT1097" s="559" t="str">
        <f t="shared" ca="1" si="198"/>
        <v>AM</v>
      </c>
      <c r="AU1097" s="559">
        <f t="shared" si="199"/>
        <v>1063</v>
      </c>
      <c r="AV1097" s="285" t="str">
        <f t="shared" ca="1" si="196"/>
        <v>AM1063</v>
      </c>
      <c r="AW1097" s="285">
        <f t="shared" si="193"/>
        <v>8</v>
      </c>
      <c r="AX1097" s="285" t="str">
        <f t="shared" ca="1" si="194"/>
        <v>8. Ownership - Operating Costs</v>
      </c>
      <c r="AY1097" s="293" t="s">
        <v>1626</v>
      </c>
      <c r="AZ1097" s="285" t="s">
        <v>1646</v>
      </c>
      <c r="BA1097" s="285">
        <f>$AM$8</f>
        <v>2058</v>
      </c>
      <c r="BB1097" s="285" t="str">
        <f t="shared" ca="1" si="197"/>
        <v>8_AM1063_OM_general_2058</v>
      </c>
      <c r="BC1097" s="285" t="s">
        <v>574</v>
      </c>
      <c r="BD1097" s="285"/>
      <c r="BE1097" s="293" t="str">
        <f t="shared" si="200"/>
        <v>&gt;=0</v>
      </c>
      <c r="BF1097" s="293" t="s">
        <v>84</v>
      </c>
      <c r="BG1097" s="293" t="s">
        <v>84</v>
      </c>
      <c r="BH1097" s="293"/>
      <c r="BI1097" s="293"/>
      <c r="BJ1097" s="293"/>
      <c r="BK1097" s="293"/>
    </row>
    <row r="1098" spans="1:63" ht="13.5" hidden="1" thickBot="1">
      <c r="A1098" s="130"/>
      <c r="B1098" s="189"/>
      <c r="C1098" s="157"/>
      <c r="D1098" s="761"/>
      <c r="E1098" s="571"/>
      <c r="F1098" s="571"/>
      <c r="G1098" s="571"/>
      <c r="H1098" s="571"/>
      <c r="I1098" s="571"/>
      <c r="J1098" s="571"/>
      <c r="K1098" s="571"/>
      <c r="L1098" s="571"/>
      <c r="M1098" s="571"/>
      <c r="N1098" s="571"/>
      <c r="O1098" s="571"/>
      <c r="P1098" s="571"/>
      <c r="Q1098" s="571"/>
      <c r="R1098" s="571"/>
      <c r="S1098" s="571"/>
      <c r="T1098" s="571"/>
      <c r="U1098" s="571"/>
      <c r="V1098" s="571"/>
      <c r="W1098" s="571"/>
      <c r="X1098" s="571"/>
      <c r="Y1098" s="571"/>
      <c r="Z1098" s="571"/>
      <c r="AA1098" s="571"/>
      <c r="AB1098" s="571"/>
      <c r="AC1098" s="571"/>
      <c r="AD1098" s="572"/>
      <c r="AE1098" s="572"/>
      <c r="AF1098" s="572"/>
      <c r="AG1098" s="572"/>
      <c r="AH1098" s="572"/>
      <c r="AI1098" s="572"/>
      <c r="AJ1098" s="572"/>
      <c r="AK1098" s="572"/>
      <c r="AL1098" s="572"/>
      <c r="AM1098" s="572"/>
      <c r="AN1098" s="581"/>
      <c r="AO1098" s="181"/>
      <c r="AP1098" s="574" t="s">
        <v>859</v>
      </c>
      <c r="AQ1098" s="574"/>
      <c r="AR1098" s="574"/>
      <c r="AS1098" s="574"/>
      <c r="AT1098" s="575" t="str">
        <f t="shared" ca="1" si="198"/>
        <v>AN</v>
      </c>
      <c r="AU1098" s="575">
        <f t="shared" si="199"/>
        <v>1063</v>
      </c>
      <c r="AV1098" s="484" t="str">
        <f t="shared" ca="1" si="196"/>
        <v>AN1063</v>
      </c>
      <c r="AW1098" s="484">
        <f t="shared" si="193"/>
        <v>8</v>
      </c>
      <c r="AX1098" s="484" t="str">
        <f t="shared" ca="1" si="194"/>
        <v>8. Ownership - Operating Costs</v>
      </c>
      <c r="AY1098" s="492" t="s">
        <v>1626</v>
      </c>
      <c r="AZ1098" s="484" t="s">
        <v>1646</v>
      </c>
      <c r="BA1098" s="484" t="s">
        <v>1572</v>
      </c>
      <c r="BB1098" s="484" t="str">
        <f t="shared" ca="1" si="197"/>
        <v>8_AN1063_OM_general_Additional_Info</v>
      </c>
      <c r="BC1098" s="492" t="s">
        <v>255</v>
      </c>
      <c r="BD1098" s="492">
        <v>100</v>
      </c>
      <c r="BE1098" s="492"/>
      <c r="BF1098" s="492" t="s">
        <v>84</v>
      </c>
      <c r="BG1098" s="492" t="s">
        <v>84</v>
      </c>
      <c r="BH1098" s="293"/>
      <c r="BI1098" s="293"/>
      <c r="BJ1098" s="293"/>
      <c r="BK1098" s="293"/>
    </row>
    <row r="1099" spans="1:63" ht="25.5" thickBot="1">
      <c r="A1099" s="130">
        <f>+A1063+1</f>
        <v>40</v>
      </c>
      <c r="B1099" s="189"/>
      <c r="C1099" s="256" t="s">
        <v>1692</v>
      </c>
      <c r="D1099" s="761" t="s">
        <v>1693</v>
      </c>
      <c r="E1099" s="544"/>
      <c r="F1099" s="544"/>
      <c r="G1099" s="544"/>
      <c r="H1099" s="544"/>
      <c r="I1099" s="544"/>
      <c r="J1099" s="544"/>
      <c r="K1099" s="544"/>
      <c r="L1099" s="544"/>
      <c r="M1099" s="544"/>
      <c r="N1099" s="544"/>
      <c r="O1099" s="544"/>
      <c r="P1099" s="544"/>
      <c r="Q1099" s="544"/>
      <c r="R1099" s="544"/>
      <c r="S1099" s="544"/>
      <c r="T1099" s="544"/>
      <c r="U1099" s="544"/>
      <c r="V1099" s="544"/>
      <c r="W1099" s="544"/>
      <c r="X1099" s="544"/>
      <c r="Y1099" s="544"/>
      <c r="Z1099" s="544"/>
      <c r="AA1099" s="544"/>
      <c r="AB1099" s="544"/>
      <c r="AC1099" s="544"/>
      <c r="AD1099" s="545"/>
      <c r="AE1099" s="545"/>
      <c r="AF1099" s="545"/>
      <c r="AG1099" s="545"/>
      <c r="AH1099" s="545"/>
      <c r="AI1099" s="545"/>
      <c r="AJ1099" s="545"/>
      <c r="AK1099" s="545"/>
      <c r="AL1099" s="545"/>
      <c r="AM1099" s="545"/>
      <c r="AN1099" s="371"/>
      <c r="AO1099" s="181"/>
      <c r="AR1099" s="87" t="s">
        <v>40</v>
      </c>
      <c r="AS1099" s="87" t="str">
        <f ca="1">SUBSTITUTE(CELL("address",E1099),"$","")</f>
        <v>E1099</v>
      </c>
      <c r="AT1099" s="386" t="str">
        <f ca="1">CHAR(CODE(AS1099))</f>
        <v>E</v>
      </c>
      <c r="AU1099" s="386">
        <f>ROW(AS1099)</f>
        <v>1099</v>
      </c>
      <c r="AV1099" s="285" t="str">
        <f ca="1">CONCATENATE(AT1099&amp;AU1099)</f>
        <v>E1099</v>
      </c>
      <c r="AW1099" s="285">
        <f t="shared" si="193"/>
        <v>8</v>
      </c>
      <c r="AX1099" s="285" t="str">
        <f t="shared" ref="AX1099:AX1134" ca="1" si="201">MID(CELL("filename",AW1099),FIND("]",CELL("filename",AW1099))+1,256)</f>
        <v>8. Ownership - Operating Costs</v>
      </c>
      <c r="AY1099" s="293" t="s">
        <v>1626</v>
      </c>
      <c r="AZ1099" s="285" t="s">
        <v>1694</v>
      </c>
      <c r="BA1099" s="285">
        <f>$E$8</f>
        <v>2024</v>
      </c>
      <c r="BB1099" s="285" t="str">
        <f ca="1">AW1099&amp;"_"&amp;AV1099&amp;"_"&amp;AZ1099&amp;"_"&amp;BA1099</f>
        <v>8_E1099_Running_Costs_2024</v>
      </c>
      <c r="BC1099" s="285" t="s">
        <v>574</v>
      </c>
      <c r="BD1099" s="285"/>
      <c r="BE1099" s="293" t="str">
        <f t="shared" si="200"/>
        <v>&gt;=0</v>
      </c>
      <c r="BF1099" s="293" t="s">
        <v>84</v>
      </c>
      <c r="BG1099" s="293" t="s">
        <v>84</v>
      </c>
      <c r="BH1099" s="293"/>
      <c r="BI1099" s="293"/>
      <c r="BJ1099" s="293"/>
      <c r="BK1099" s="293"/>
    </row>
    <row r="1100" spans="1:63" ht="13.5" hidden="1" thickBot="1">
      <c r="A1100" s="130"/>
      <c r="B1100" s="189"/>
      <c r="C1100" s="256"/>
      <c r="D1100" s="761"/>
      <c r="E1100" s="571"/>
      <c r="F1100" s="571"/>
      <c r="G1100" s="571"/>
      <c r="H1100" s="571"/>
      <c r="I1100" s="571"/>
      <c r="J1100" s="571"/>
      <c r="K1100" s="571"/>
      <c r="L1100" s="571"/>
      <c r="M1100" s="571"/>
      <c r="N1100" s="571"/>
      <c r="O1100" s="571"/>
      <c r="P1100" s="571"/>
      <c r="Q1100" s="571"/>
      <c r="R1100" s="571"/>
      <c r="S1100" s="571"/>
      <c r="T1100" s="571"/>
      <c r="U1100" s="571"/>
      <c r="V1100" s="571"/>
      <c r="W1100" s="571"/>
      <c r="X1100" s="571"/>
      <c r="Y1100" s="571"/>
      <c r="Z1100" s="571"/>
      <c r="AA1100" s="571"/>
      <c r="AB1100" s="571"/>
      <c r="AC1100" s="571"/>
      <c r="AD1100" s="572"/>
      <c r="AE1100" s="572"/>
      <c r="AF1100" s="572"/>
      <c r="AG1100" s="572"/>
      <c r="AH1100" s="572"/>
      <c r="AI1100" s="572"/>
      <c r="AJ1100" s="572"/>
      <c r="AK1100" s="572"/>
      <c r="AL1100" s="572"/>
      <c r="AM1100" s="572"/>
      <c r="AN1100" s="581"/>
      <c r="AO1100" s="181"/>
      <c r="AP1100" s="87" t="s">
        <v>859</v>
      </c>
      <c r="AT1100" s="559" t="str">
        <f ca="1">IF(AT1099="Z","AA",IF(LEN(AT1099)=1,CHAR(CODE(AT1099)+1),IF(RIGHT(AT1099,1)="Z",CHAR(CODE(LEFT(AT1099,1))+1),LEFT(AT1099,1))&amp;CHAR(65+MOD(CODE(RIGHT(AT1099,1))+1-65,26))))</f>
        <v>F</v>
      </c>
      <c r="AU1100" s="559">
        <f>AU1099</f>
        <v>1099</v>
      </c>
      <c r="AV1100" s="285" t="str">
        <f t="shared" ref="AV1100:AV1134" ca="1" si="202">CONCATENATE(AT1100&amp;AU1100)</f>
        <v>F1099</v>
      </c>
      <c r="AW1100" s="285">
        <f t="shared" si="193"/>
        <v>8</v>
      </c>
      <c r="AX1100" s="285" t="str">
        <f t="shared" ca="1" si="201"/>
        <v>8. Ownership - Operating Costs</v>
      </c>
      <c r="AY1100" s="293" t="s">
        <v>1626</v>
      </c>
      <c r="AZ1100" s="285" t="s">
        <v>1694</v>
      </c>
      <c r="BA1100" s="285">
        <f>$F$8</f>
        <v>2025</v>
      </c>
      <c r="BB1100" s="285" t="str">
        <f t="shared" ref="BB1100:BB1134" ca="1" si="203">AW1100&amp;"_"&amp;AV1100&amp;"_"&amp;AZ1100&amp;"_"&amp;BA1100</f>
        <v>8_F1099_Running_Costs_2025</v>
      </c>
      <c r="BC1100" s="285" t="s">
        <v>574</v>
      </c>
      <c r="BD1100" s="285"/>
      <c r="BE1100" s="293" t="str">
        <f t="shared" si="200"/>
        <v>&gt;=0</v>
      </c>
      <c r="BF1100" s="293" t="s">
        <v>84</v>
      </c>
      <c r="BG1100" s="293" t="s">
        <v>84</v>
      </c>
      <c r="BH1100" s="293"/>
      <c r="BI1100" s="293"/>
      <c r="BJ1100" s="293"/>
      <c r="BK1100" s="293"/>
    </row>
    <row r="1101" spans="1:63" ht="13.5" hidden="1" thickBot="1">
      <c r="A1101" s="130"/>
      <c r="B1101" s="189"/>
      <c r="C1101" s="256"/>
      <c r="D1101" s="761"/>
      <c r="E1101" s="571"/>
      <c r="F1101" s="571"/>
      <c r="G1101" s="571"/>
      <c r="H1101" s="571"/>
      <c r="I1101" s="571"/>
      <c r="J1101" s="571"/>
      <c r="K1101" s="571"/>
      <c r="L1101" s="571"/>
      <c r="M1101" s="571"/>
      <c r="N1101" s="571"/>
      <c r="O1101" s="571"/>
      <c r="P1101" s="571"/>
      <c r="Q1101" s="571"/>
      <c r="R1101" s="571"/>
      <c r="S1101" s="571"/>
      <c r="T1101" s="571"/>
      <c r="U1101" s="571"/>
      <c r="V1101" s="571"/>
      <c r="W1101" s="571"/>
      <c r="X1101" s="571"/>
      <c r="Y1101" s="571"/>
      <c r="Z1101" s="571"/>
      <c r="AA1101" s="571"/>
      <c r="AB1101" s="571"/>
      <c r="AC1101" s="571"/>
      <c r="AD1101" s="572"/>
      <c r="AE1101" s="572"/>
      <c r="AF1101" s="572"/>
      <c r="AG1101" s="572"/>
      <c r="AH1101" s="572"/>
      <c r="AI1101" s="572"/>
      <c r="AJ1101" s="572"/>
      <c r="AK1101" s="572"/>
      <c r="AL1101" s="572"/>
      <c r="AM1101" s="572"/>
      <c r="AN1101" s="581"/>
      <c r="AO1101" s="181"/>
      <c r="AP1101" s="87" t="s">
        <v>859</v>
      </c>
      <c r="AT1101" s="559" t="str">
        <f t="shared" ref="AT1101:AT1134" ca="1" si="204">IF(AT1100="Z","AA",IF(LEN(AT1100)=1,CHAR(CODE(AT1100)+1),IF(RIGHT(AT1100,1)="Z",CHAR(CODE(LEFT(AT1100,1))+1),LEFT(AT1100,1))&amp;CHAR(65+MOD(CODE(RIGHT(AT1100,1))+1-65,26))))</f>
        <v>G</v>
      </c>
      <c r="AU1101" s="559">
        <f t="shared" ref="AU1101:AU1134" si="205">AU1100</f>
        <v>1099</v>
      </c>
      <c r="AV1101" s="285" t="str">
        <f t="shared" ca="1" si="202"/>
        <v>G1099</v>
      </c>
      <c r="AW1101" s="285">
        <f t="shared" si="193"/>
        <v>8</v>
      </c>
      <c r="AX1101" s="285" t="str">
        <f t="shared" ca="1" si="201"/>
        <v>8. Ownership - Operating Costs</v>
      </c>
      <c r="AY1101" s="293" t="s">
        <v>1626</v>
      </c>
      <c r="AZ1101" s="285" t="s">
        <v>1694</v>
      </c>
      <c r="BA1101" s="285">
        <f>$G$8</f>
        <v>2026</v>
      </c>
      <c r="BB1101" s="285" t="str">
        <f t="shared" ca="1" si="203"/>
        <v>8_G1099_Running_Costs_2026</v>
      </c>
      <c r="BC1101" s="285" t="s">
        <v>574</v>
      </c>
      <c r="BD1101" s="285"/>
      <c r="BE1101" s="293" t="str">
        <f t="shared" si="200"/>
        <v>&gt;=0</v>
      </c>
      <c r="BF1101" s="293" t="s">
        <v>84</v>
      </c>
      <c r="BG1101" s="293" t="s">
        <v>84</v>
      </c>
      <c r="BH1101" s="293"/>
      <c r="BI1101" s="293"/>
      <c r="BJ1101" s="293"/>
      <c r="BK1101" s="293"/>
    </row>
    <row r="1102" spans="1:63" ht="13.5" hidden="1" thickBot="1">
      <c r="A1102" s="130"/>
      <c r="B1102" s="189"/>
      <c r="C1102" s="256"/>
      <c r="D1102" s="761"/>
      <c r="E1102" s="571"/>
      <c r="F1102" s="571"/>
      <c r="G1102" s="571"/>
      <c r="H1102" s="571"/>
      <c r="I1102" s="571"/>
      <c r="J1102" s="571"/>
      <c r="K1102" s="571"/>
      <c r="L1102" s="571"/>
      <c r="M1102" s="571"/>
      <c r="N1102" s="571"/>
      <c r="O1102" s="571"/>
      <c r="P1102" s="571"/>
      <c r="Q1102" s="571"/>
      <c r="R1102" s="571"/>
      <c r="S1102" s="571"/>
      <c r="T1102" s="571"/>
      <c r="U1102" s="571"/>
      <c r="V1102" s="571"/>
      <c r="W1102" s="571"/>
      <c r="X1102" s="571"/>
      <c r="Y1102" s="571"/>
      <c r="Z1102" s="571"/>
      <c r="AA1102" s="571"/>
      <c r="AB1102" s="571"/>
      <c r="AC1102" s="571"/>
      <c r="AD1102" s="572"/>
      <c r="AE1102" s="572"/>
      <c r="AF1102" s="572"/>
      <c r="AG1102" s="572"/>
      <c r="AH1102" s="572"/>
      <c r="AI1102" s="572"/>
      <c r="AJ1102" s="572"/>
      <c r="AK1102" s="572"/>
      <c r="AL1102" s="572"/>
      <c r="AM1102" s="572"/>
      <c r="AN1102" s="581"/>
      <c r="AO1102" s="181"/>
      <c r="AP1102" s="87" t="s">
        <v>859</v>
      </c>
      <c r="AT1102" s="559" t="str">
        <f t="shared" ca="1" si="204"/>
        <v>H</v>
      </c>
      <c r="AU1102" s="559">
        <f t="shared" si="205"/>
        <v>1099</v>
      </c>
      <c r="AV1102" s="285" t="str">
        <f t="shared" ca="1" si="202"/>
        <v>H1099</v>
      </c>
      <c r="AW1102" s="285">
        <f t="shared" si="193"/>
        <v>8</v>
      </c>
      <c r="AX1102" s="285" t="str">
        <f t="shared" ca="1" si="201"/>
        <v>8. Ownership - Operating Costs</v>
      </c>
      <c r="AY1102" s="293" t="s">
        <v>1626</v>
      </c>
      <c r="AZ1102" s="285" t="s">
        <v>1694</v>
      </c>
      <c r="BA1102" s="285">
        <f>$H$8</f>
        <v>2027</v>
      </c>
      <c r="BB1102" s="285" t="str">
        <f t="shared" ca="1" si="203"/>
        <v>8_H1099_Running_Costs_2027</v>
      </c>
      <c r="BC1102" s="285" t="s">
        <v>574</v>
      </c>
      <c r="BD1102" s="285"/>
      <c r="BE1102" s="293" t="str">
        <f t="shared" si="200"/>
        <v>&gt;=0</v>
      </c>
      <c r="BF1102" s="293" t="s">
        <v>84</v>
      </c>
      <c r="BG1102" s="293" t="s">
        <v>84</v>
      </c>
      <c r="BH1102" s="293"/>
      <c r="BI1102" s="293"/>
      <c r="BJ1102" s="293"/>
      <c r="BK1102" s="293"/>
    </row>
    <row r="1103" spans="1:63" ht="13.5" hidden="1" thickBot="1">
      <c r="A1103" s="130"/>
      <c r="B1103" s="189"/>
      <c r="C1103" s="256"/>
      <c r="D1103" s="761"/>
      <c r="E1103" s="571"/>
      <c r="F1103" s="571"/>
      <c r="G1103" s="571"/>
      <c r="H1103" s="571"/>
      <c r="I1103" s="571"/>
      <c r="J1103" s="571"/>
      <c r="K1103" s="571"/>
      <c r="L1103" s="571"/>
      <c r="M1103" s="571"/>
      <c r="N1103" s="571"/>
      <c r="O1103" s="571"/>
      <c r="P1103" s="571"/>
      <c r="Q1103" s="571"/>
      <c r="R1103" s="571"/>
      <c r="S1103" s="571"/>
      <c r="T1103" s="571"/>
      <c r="U1103" s="571"/>
      <c r="V1103" s="571"/>
      <c r="W1103" s="571"/>
      <c r="X1103" s="571"/>
      <c r="Y1103" s="571"/>
      <c r="Z1103" s="571"/>
      <c r="AA1103" s="571"/>
      <c r="AB1103" s="571"/>
      <c r="AC1103" s="571"/>
      <c r="AD1103" s="572"/>
      <c r="AE1103" s="572"/>
      <c r="AF1103" s="572"/>
      <c r="AG1103" s="572"/>
      <c r="AH1103" s="572"/>
      <c r="AI1103" s="572"/>
      <c r="AJ1103" s="572"/>
      <c r="AK1103" s="572"/>
      <c r="AL1103" s="572"/>
      <c r="AM1103" s="572"/>
      <c r="AN1103" s="581"/>
      <c r="AO1103" s="181"/>
      <c r="AP1103" s="87" t="s">
        <v>859</v>
      </c>
      <c r="AT1103" s="559" t="str">
        <f t="shared" ca="1" si="204"/>
        <v>I</v>
      </c>
      <c r="AU1103" s="559">
        <f t="shared" si="205"/>
        <v>1099</v>
      </c>
      <c r="AV1103" s="285" t="str">
        <f t="shared" ca="1" si="202"/>
        <v>I1099</v>
      </c>
      <c r="AW1103" s="285">
        <f t="shared" si="193"/>
        <v>8</v>
      </c>
      <c r="AX1103" s="285" t="str">
        <f t="shared" ca="1" si="201"/>
        <v>8. Ownership - Operating Costs</v>
      </c>
      <c r="AY1103" s="293" t="s">
        <v>1626</v>
      </c>
      <c r="AZ1103" s="285" t="s">
        <v>1694</v>
      </c>
      <c r="BA1103" s="285">
        <f>$I$8</f>
        <v>2028</v>
      </c>
      <c r="BB1103" s="285" t="str">
        <f t="shared" ca="1" si="203"/>
        <v>8_I1099_Running_Costs_2028</v>
      </c>
      <c r="BC1103" s="285" t="s">
        <v>574</v>
      </c>
      <c r="BD1103" s="285"/>
      <c r="BE1103" s="293" t="str">
        <f t="shared" si="200"/>
        <v>&gt;=0</v>
      </c>
      <c r="BF1103" s="293" t="s">
        <v>84</v>
      </c>
      <c r="BG1103" s="293" t="s">
        <v>84</v>
      </c>
      <c r="BH1103" s="293"/>
      <c r="BI1103" s="293"/>
      <c r="BJ1103" s="293"/>
      <c r="BK1103" s="293"/>
    </row>
    <row r="1104" spans="1:63" ht="13.5" hidden="1" thickBot="1">
      <c r="A1104" s="130"/>
      <c r="B1104" s="189"/>
      <c r="C1104" s="256"/>
      <c r="D1104" s="761"/>
      <c r="E1104" s="571"/>
      <c r="F1104" s="571"/>
      <c r="G1104" s="571"/>
      <c r="H1104" s="571"/>
      <c r="I1104" s="571"/>
      <c r="J1104" s="571"/>
      <c r="K1104" s="571"/>
      <c r="L1104" s="571"/>
      <c r="M1104" s="571"/>
      <c r="N1104" s="571"/>
      <c r="O1104" s="571"/>
      <c r="P1104" s="571"/>
      <c r="Q1104" s="571"/>
      <c r="R1104" s="571"/>
      <c r="S1104" s="571"/>
      <c r="T1104" s="571"/>
      <c r="U1104" s="571"/>
      <c r="V1104" s="571"/>
      <c r="W1104" s="571"/>
      <c r="X1104" s="571"/>
      <c r="Y1104" s="571"/>
      <c r="Z1104" s="571"/>
      <c r="AA1104" s="571"/>
      <c r="AB1104" s="571"/>
      <c r="AC1104" s="571"/>
      <c r="AD1104" s="572"/>
      <c r="AE1104" s="572"/>
      <c r="AF1104" s="572"/>
      <c r="AG1104" s="572"/>
      <c r="AH1104" s="572"/>
      <c r="AI1104" s="572"/>
      <c r="AJ1104" s="572"/>
      <c r="AK1104" s="572"/>
      <c r="AL1104" s="572"/>
      <c r="AM1104" s="572"/>
      <c r="AN1104" s="581"/>
      <c r="AO1104" s="181"/>
      <c r="AP1104" s="87" t="s">
        <v>859</v>
      </c>
      <c r="AT1104" s="559" t="str">
        <f t="shared" ca="1" si="204"/>
        <v>J</v>
      </c>
      <c r="AU1104" s="559">
        <f t="shared" si="205"/>
        <v>1099</v>
      </c>
      <c r="AV1104" s="285" t="str">
        <f t="shared" ca="1" si="202"/>
        <v>J1099</v>
      </c>
      <c r="AW1104" s="285">
        <f t="shared" si="193"/>
        <v>8</v>
      </c>
      <c r="AX1104" s="285" t="str">
        <f t="shared" ca="1" si="201"/>
        <v>8. Ownership - Operating Costs</v>
      </c>
      <c r="AY1104" s="293" t="s">
        <v>1626</v>
      </c>
      <c r="AZ1104" s="285" t="s">
        <v>1694</v>
      </c>
      <c r="BA1104" s="285">
        <f>$J$8</f>
        <v>2029</v>
      </c>
      <c r="BB1104" s="285" t="str">
        <f t="shared" ca="1" si="203"/>
        <v>8_J1099_Running_Costs_2029</v>
      </c>
      <c r="BC1104" s="285" t="s">
        <v>574</v>
      </c>
      <c r="BD1104" s="285"/>
      <c r="BE1104" s="293" t="str">
        <f t="shared" si="200"/>
        <v>&gt;=0</v>
      </c>
      <c r="BF1104" s="293" t="s">
        <v>84</v>
      </c>
      <c r="BG1104" s="293" t="s">
        <v>84</v>
      </c>
      <c r="BH1104" s="293"/>
      <c r="BI1104" s="293"/>
      <c r="BJ1104" s="293"/>
      <c r="BK1104" s="293"/>
    </row>
    <row r="1105" spans="1:63" ht="13.5" hidden="1" thickBot="1">
      <c r="A1105" s="130"/>
      <c r="B1105" s="189"/>
      <c r="C1105" s="256"/>
      <c r="D1105" s="761"/>
      <c r="E1105" s="571"/>
      <c r="F1105" s="571"/>
      <c r="G1105" s="571"/>
      <c r="H1105" s="571"/>
      <c r="I1105" s="571"/>
      <c r="J1105" s="571"/>
      <c r="K1105" s="571"/>
      <c r="L1105" s="571"/>
      <c r="M1105" s="571"/>
      <c r="N1105" s="571"/>
      <c r="O1105" s="571"/>
      <c r="P1105" s="571"/>
      <c r="Q1105" s="571"/>
      <c r="R1105" s="571"/>
      <c r="S1105" s="571"/>
      <c r="T1105" s="571"/>
      <c r="U1105" s="571"/>
      <c r="V1105" s="571"/>
      <c r="W1105" s="571"/>
      <c r="X1105" s="571"/>
      <c r="Y1105" s="571"/>
      <c r="Z1105" s="571"/>
      <c r="AA1105" s="571"/>
      <c r="AB1105" s="571"/>
      <c r="AC1105" s="571"/>
      <c r="AD1105" s="572"/>
      <c r="AE1105" s="572"/>
      <c r="AF1105" s="572"/>
      <c r="AG1105" s="572"/>
      <c r="AH1105" s="572"/>
      <c r="AI1105" s="572"/>
      <c r="AJ1105" s="572"/>
      <c r="AK1105" s="572"/>
      <c r="AL1105" s="572"/>
      <c r="AM1105" s="572"/>
      <c r="AN1105" s="581"/>
      <c r="AO1105" s="181"/>
      <c r="AP1105" s="87" t="s">
        <v>859</v>
      </c>
      <c r="AT1105" s="559" t="str">
        <f t="shared" ca="1" si="204"/>
        <v>K</v>
      </c>
      <c r="AU1105" s="559">
        <f t="shared" si="205"/>
        <v>1099</v>
      </c>
      <c r="AV1105" s="285" t="str">
        <f t="shared" ca="1" si="202"/>
        <v>K1099</v>
      </c>
      <c r="AW1105" s="285">
        <f t="shared" si="193"/>
        <v>8</v>
      </c>
      <c r="AX1105" s="285" t="str">
        <f t="shared" ca="1" si="201"/>
        <v>8. Ownership - Operating Costs</v>
      </c>
      <c r="AY1105" s="293" t="s">
        <v>1626</v>
      </c>
      <c r="AZ1105" s="285" t="s">
        <v>1694</v>
      </c>
      <c r="BA1105" s="285">
        <f>$K$8</f>
        <v>2030</v>
      </c>
      <c r="BB1105" s="285" t="str">
        <f t="shared" ca="1" si="203"/>
        <v>8_K1099_Running_Costs_2030</v>
      </c>
      <c r="BC1105" s="285" t="s">
        <v>574</v>
      </c>
      <c r="BD1105" s="285"/>
      <c r="BE1105" s="293" t="str">
        <f t="shared" si="200"/>
        <v>&gt;=0</v>
      </c>
      <c r="BF1105" s="293" t="s">
        <v>84</v>
      </c>
      <c r="BG1105" s="293" t="s">
        <v>84</v>
      </c>
      <c r="BH1105" s="293"/>
      <c r="BI1105" s="293"/>
      <c r="BJ1105" s="293"/>
      <c r="BK1105" s="293"/>
    </row>
    <row r="1106" spans="1:63" ht="13.5" hidden="1" thickBot="1">
      <c r="A1106" s="130"/>
      <c r="B1106" s="189"/>
      <c r="C1106" s="256"/>
      <c r="D1106" s="761"/>
      <c r="E1106" s="571"/>
      <c r="F1106" s="571"/>
      <c r="G1106" s="571"/>
      <c r="H1106" s="571"/>
      <c r="I1106" s="571"/>
      <c r="J1106" s="571"/>
      <c r="K1106" s="571"/>
      <c r="L1106" s="571"/>
      <c r="M1106" s="571"/>
      <c r="N1106" s="571"/>
      <c r="O1106" s="571"/>
      <c r="P1106" s="571"/>
      <c r="Q1106" s="571"/>
      <c r="R1106" s="571"/>
      <c r="S1106" s="571"/>
      <c r="T1106" s="571"/>
      <c r="U1106" s="571"/>
      <c r="V1106" s="571"/>
      <c r="W1106" s="571"/>
      <c r="X1106" s="571"/>
      <c r="Y1106" s="571"/>
      <c r="Z1106" s="571"/>
      <c r="AA1106" s="571"/>
      <c r="AB1106" s="571"/>
      <c r="AC1106" s="571"/>
      <c r="AD1106" s="572"/>
      <c r="AE1106" s="572"/>
      <c r="AF1106" s="572"/>
      <c r="AG1106" s="572"/>
      <c r="AH1106" s="572"/>
      <c r="AI1106" s="572"/>
      <c r="AJ1106" s="572"/>
      <c r="AK1106" s="572"/>
      <c r="AL1106" s="572"/>
      <c r="AM1106" s="572"/>
      <c r="AN1106" s="581"/>
      <c r="AO1106" s="181"/>
      <c r="AP1106" s="87" t="s">
        <v>859</v>
      </c>
      <c r="AT1106" s="559" t="str">
        <f t="shared" ca="1" si="204"/>
        <v>L</v>
      </c>
      <c r="AU1106" s="559">
        <f t="shared" si="205"/>
        <v>1099</v>
      </c>
      <c r="AV1106" s="285" t="str">
        <f t="shared" ca="1" si="202"/>
        <v>L1099</v>
      </c>
      <c r="AW1106" s="285">
        <f t="shared" si="193"/>
        <v>8</v>
      </c>
      <c r="AX1106" s="285" t="str">
        <f t="shared" ca="1" si="201"/>
        <v>8. Ownership - Operating Costs</v>
      </c>
      <c r="AY1106" s="293" t="s">
        <v>1626</v>
      </c>
      <c r="AZ1106" s="285" t="s">
        <v>1694</v>
      </c>
      <c r="BA1106" s="285">
        <f>$L$8</f>
        <v>2031</v>
      </c>
      <c r="BB1106" s="285" t="str">
        <f t="shared" ca="1" si="203"/>
        <v>8_L1099_Running_Costs_2031</v>
      </c>
      <c r="BC1106" s="285" t="s">
        <v>574</v>
      </c>
      <c r="BD1106" s="285"/>
      <c r="BE1106" s="293" t="str">
        <f t="shared" si="200"/>
        <v>&gt;=0</v>
      </c>
      <c r="BF1106" s="293" t="s">
        <v>84</v>
      </c>
      <c r="BG1106" s="293" t="s">
        <v>84</v>
      </c>
      <c r="BH1106" s="293"/>
      <c r="BI1106" s="293"/>
      <c r="BJ1106" s="293"/>
      <c r="BK1106" s="293"/>
    </row>
    <row r="1107" spans="1:63" ht="13.5" hidden="1" thickBot="1">
      <c r="A1107" s="130"/>
      <c r="B1107" s="189"/>
      <c r="C1107" s="256"/>
      <c r="D1107" s="761"/>
      <c r="E1107" s="571"/>
      <c r="F1107" s="571"/>
      <c r="G1107" s="571"/>
      <c r="H1107" s="571"/>
      <c r="I1107" s="571"/>
      <c r="J1107" s="571"/>
      <c r="K1107" s="571"/>
      <c r="L1107" s="571"/>
      <c r="M1107" s="571"/>
      <c r="N1107" s="571"/>
      <c r="O1107" s="571"/>
      <c r="P1107" s="571"/>
      <c r="Q1107" s="571"/>
      <c r="R1107" s="571"/>
      <c r="S1107" s="571"/>
      <c r="T1107" s="571"/>
      <c r="U1107" s="571"/>
      <c r="V1107" s="571"/>
      <c r="W1107" s="571"/>
      <c r="X1107" s="571"/>
      <c r="Y1107" s="571"/>
      <c r="Z1107" s="571"/>
      <c r="AA1107" s="571"/>
      <c r="AB1107" s="571"/>
      <c r="AC1107" s="571"/>
      <c r="AD1107" s="572"/>
      <c r="AE1107" s="572"/>
      <c r="AF1107" s="572"/>
      <c r="AG1107" s="572"/>
      <c r="AH1107" s="572"/>
      <c r="AI1107" s="572"/>
      <c r="AJ1107" s="572"/>
      <c r="AK1107" s="572"/>
      <c r="AL1107" s="572"/>
      <c r="AM1107" s="572"/>
      <c r="AN1107" s="581"/>
      <c r="AO1107" s="181"/>
      <c r="AP1107" s="87" t="s">
        <v>859</v>
      </c>
      <c r="AT1107" s="559" t="str">
        <f t="shared" ca="1" si="204"/>
        <v>M</v>
      </c>
      <c r="AU1107" s="559">
        <f t="shared" si="205"/>
        <v>1099</v>
      </c>
      <c r="AV1107" s="285" t="str">
        <f t="shared" ca="1" si="202"/>
        <v>M1099</v>
      </c>
      <c r="AW1107" s="285">
        <f t="shared" si="193"/>
        <v>8</v>
      </c>
      <c r="AX1107" s="285" t="str">
        <f t="shared" ca="1" si="201"/>
        <v>8. Ownership - Operating Costs</v>
      </c>
      <c r="AY1107" s="293" t="s">
        <v>1626</v>
      </c>
      <c r="AZ1107" s="285" t="s">
        <v>1694</v>
      </c>
      <c r="BA1107" s="285">
        <f>$M$8</f>
        <v>2032</v>
      </c>
      <c r="BB1107" s="285" t="str">
        <f t="shared" ca="1" si="203"/>
        <v>8_M1099_Running_Costs_2032</v>
      </c>
      <c r="BC1107" s="285" t="s">
        <v>574</v>
      </c>
      <c r="BD1107" s="285"/>
      <c r="BE1107" s="293" t="str">
        <f t="shared" si="200"/>
        <v>&gt;=0</v>
      </c>
      <c r="BF1107" s="293" t="s">
        <v>84</v>
      </c>
      <c r="BG1107" s="293" t="s">
        <v>84</v>
      </c>
      <c r="BH1107" s="293"/>
      <c r="BI1107" s="293"/>
      <c r="BJ1107" s="293"/>
      <c r="BK1107" s="293"/>
    </row>
    <row r="1108" spans="1:63" ht="13.5" hidden="1" thickBot="1">
      <c r="A1108" s="130"/>
      <c r="B1108" s="189"/>
      <c r="C1108" s="256"/>
      <c r="D1108" s="761"/>
      <c r="E1108" s="571"/>
      <c r="F1108" s="571"/>
      <c r="G1108" s="571"/>
      <c r="H1108" s="571"/>
      <c r="I1108" s="571"/>
      <c r="J1108" s="571"/>
      <c r="K1108" s="571"/>
      <c r="L1108" s="571"/>
      <c r="M1108" s="571"/>
      <c r="N1108" s="571"/>
      <c r="O1108" s="571"/>
      <c r="P1108" s="571"/>
      <c r="Q1108" s="571"/>
      <c r="R1108" s="571"/>
      <c r="S1108" s="571"/>
      <c r="T1108" s="571"/>
      <c r="U1108" s="571"/>
      <c r="V1108" s="571"/>
      <c r="W1108" s="571"/>
      <c r="X1108" s="571"/>
      <c r="Y1108" s="571"/>
      <c r="Z1108" s="571"/>
      <c r="AA1108" s="571"/>
      <c r="AB1108" s="571"/>
      <c r="AC1108" s="571"/>
      <c r="AD1108" s="572"/>
      <c r="AE1108" s="572"/>
      <c r="AF1108" s="572"/>
      <c r="AG1108" s="572"/>
      <c r="AH1108" s="572"/>
      <c r="AI1108" s="572"/>
      <c r="AJ1108" s="572"/>
      <c r="AK1108" s="572"/>
      <c r="AL1108" s="572"/>
      <c r="AM1108" s="572"/>
      <c r="AN1108" s="581"/>
      <c r="AO1108" s="181"/>
      <c r="AP1108" s="87" t="s">
        <v>859</v>
      </c>
      <c r="AT1108" s="559" t="str">
        <f t="shared" ca="1" si="204"/>
        <v>N</v>
      </c>
      <c r="AU1108" s="559">
        <f t="shared" si="205"/>
        <v>1099</v>
      </c>
      <c r="AV1108" s="285" t="str">
        <f t="shared" ca="1" si="202"/>
        <v>N1099</v>
      </c>
      <c r="AW1108" s="285">
        <f t="shared" si="193"/>
        <v>8</v>
      </c>
      <c r="AX1108" s="285" t="str">
        <f t="shared" ca="1" si="201"/>
        <v>8. Ownership - Operating Costs</v>
      </c>
      <c r="AY1108" s="293" t="s">
        <v>1626</v>
      </c>
      <c r="AZ1108" s="285" t="s">
        <v>1694</v>
      </c>
      <c r="BA1108" s="285">
        <f>$N$8</f>
        <v>2033</v>
      </c>
      <c r="BB1108" s="285" t="str">
        <f t="shared" ca="1" si="203"/>
        <v>8_N1099_Running_Costs_2033</v>
      </c>
      <c r="BC1108" s="285" t="s">
        <v>574</v>
      </c>
      <c r="BD1108" s="285"/>
      <c r="BE1108" s="293" t="str">
        <f t="shared" si="200"/>
        <v>&gt;=0</v>
      </c>
      <c r="BF1108" s="293" t="s">
        <v>84</v>
      </c>
      <c r="BG1108" s="293" t="s">
        <v>84</v>
      </c>
      <c r="BH1108" s="293"/>
      <c r="BI1108" s="293"/>
      <c r="BJ1108" s="293"/>
      <c r="BK1108" s="293"/>
    </row>
    <row r="1109" spans="1:63" ht="13.5" hidden="1" thickBot="1">
      <c r="A1109" s="130"/>
      <c r="B1109" s="189"/>
      <c r="C1109" s="256"/>
      <c r="D1109" s="761"/>
      <c r="E1109" s="571"/>
      <c r="F1109" s="571"/>
      <c r="G1109" s="571"/>
      <c r="H1109" s="571"/>
      <c r="I1109" s="571"/>
      <c r="J1109" s="571"/>
      <c r="K1109" s="571"/>
      <c r="L1109" s="571"/>
      <c r="M1109" s="571"/>
      <c r="N1109" s="571"/>
      <c r="O1109" s="571"/>
      <c r="P1109" s="571"/>
      <c r="Q1109" s="571"/>
      <c r="R1109" s="571"/>
      <c r="S1109" s="571"/>
      <c r="T1109" s="571"/>
      <c r="U1109" s="571"/>
      <c r="V1109" s="571"/>
      <c r="W1109" s="571"/>
      <c r="X1109" s="571"/>
      <c r="Y1109" s="571"/>
      <c r="Z1109" s="571"/>
      <c r="AA1109" s="571"/>
      <c r="AB1109" s="571"/>
      <c r="AC1109" s="571"/>
      <c r="AD1109" s="572"/>
      <c r="AE1109" s="572"/>
      <c r="AF1109" s="572"/>
      <c r="AG1109" s="572"/>
      <c r="AH1109" s="572"/>
      <c r="AI1109" s="572"/>
      <c r="AJ1109" s="572"/>
      <c r="AK1109" s="572"/>
      <c r="AL1109" s="572"/>
      <c r="AM1109" s="572"/>
      <c r="AN1109" s="581"/>
      <c r="AO1109" s="181"/>
      <c r="AP1109" s="87" t="s">
        <v>859</v>
      </c>
      <c r="AT1109" s="559" t="str">
        <f t="shared" ca="1" si="204"/>
        <v>O</v>
      </c>
      <c r="AU1109" s="559">
        <f t="shared" si="205"/>
        <v>1099</v>
      </c>
      <c r="AV1109" s="285" t="str">
        <f t="shared" ca="1" si="202"/>
        <v>O1099</v>
      </c>
      <c r="AW1109" s="285">
        <f t="shared" si="193"/>
        <v>8</v>
      </c>
      <c r="AX1109" s="285" t="str">
        <f t="shared" ca="1" si="201"/>
        <v>8. Ownership - Operating Costs</v>
      </c>
      <c r="AY1109" s="293" t="s">
        <v>1626</v>
      </c>
      <c r="AZ1109" s="285" t="s">
        <v>1694</v>
      </c>
      <c r="BA1109" s="285">
        <f>$O$8</f>
        <v>2034</v>
      </c>
      <c r="BB1109" s="285" t="str">
        <f t="shared" ca="1" si="203"/>
        <v>8_O1099_Running_Costs_2034</v>
      </c>
      <c r="BC1109" s="285" t="s">
        <v>574</v>
      </c>
      <c r="BD1109" s="285"/>
      <c r="BE1109" s="293" t="str">
        <f t="shared" si="200"/>
        <v>&gt;=0</v>
      </c>
      <c r="BF1109" s="293" t="s">
        <v>84</v>
      </c>
      <c r="BG1109" s="293" t="s">
        <v>84</v>
      </c>
      <c r="BH1109" s="293"/>
      <c r="BI1109" s="293"/>
      <c r="BJ1109" s="293"/>
      <c r="BK1109" s="293"/>
    </row>
    <row r="1110" spans="1:63" ht="13.5" hidden="1" thickBot="1">
      <c r="A1110" s="130"/>
      <c r="B1110" s="189"/>
      <c r="C1110" s="256"/>
      <c r="D1110" s="761"/>
      <c r="E1110" s="571"/>
      <c r="F1110" s="571"/>
      <c r="G1110" s="571"/>
      <c r="H1110" s="571"/>
      <c r="I1110" s="571"/>
      <c r="J1110" s="571"/>
      <c r="K1110" s="571"/>
      <c r="L1110" s="571"/>
      <c r="M1110" s="571"/>
      <c r="N1110" s="571"/>
      <c r="O1110" s="571"/>
      <c r="P1110" s="571"/>
      <c r="Q1110" s="571"/>
      <c r="R1110" s="571"/>
      <c r="S1110" s="571"/>
      <c r="T1110" s="571"/>
      <c r="U1110" s="571"/>
      <c r="V1110" s="571"/>
      <c r="W1110" s="571"/>
      <c r="X1110" s="571"/>
      <c r="Y1110" s="571"/>
      <c r="Z1110" s="571"/>
      <c r="AA1110" s="571"/>
      <c r="AB1110" s="571"/>
      <c r="AC1110" s="571"/>
      <c r="AD1110" s="572"/>
      <c r="AE1110" s="572"/>
      <c r="AF1110" s="572"/>
      <c r="AG1110" s="572"/>
      <c r="AH1110" s="572"/>
      <c r="AI1110" s="572"/>
      <c r="AJ1110" s="572"/>
      <c r="AK1110" s="572"/>
      <c r="AL1110" s="572"/>
      <c r="AM1110" s="572"/>
      <c r="AN1110" s="581"/>
      <c r="AO1110" s="181"/>
      <c r="AP1110" s="87" t="s">
        <v>859</v>
      </c>
      <c r="AT1110" s="559" t="str">
        <f t="shared" ca="1" si="204"/>
        <v>P</v>
      </c>
      <c r="AU1110" s="559">
        <f t="shared" si="205"/>
        <v>1099</v>
      </c>
      <c r="AV1110" s="285" t="str">
        <f t="shared" ca="1" si="202"/>
        <v>P1099</v>
      </c>
      <c r="AW1110" s="285">
        <f t="shared" si="193"/>
        <v>8</v>
      </c>
      <c r="AX1110" s="285" t="str">
        <f t="shared" ca="1" si="201"/>
        <v>8. Ownership - Operating Costs</v>
      </c>
      <c r="AY1110" s="293" t="s">
        <v>1626</v>
      </c>
      <c r="AZ1110" s="285" t="s">
        <v>1694</v>
      </c>
      <c r="BA1110" s="285">
        <f>$P$8</f>
        <v>2035</v>
      </c>
      <c r="BB1110" s="285" t="str">
        <f t="shared" ca="1" si="203"/>
        <v>8_P1099_Running_Costs_2035</v>
      </c>
      <c r="BC1110" s="285" t="s">
        <v>574</v>
      </c>
      <c r="BD1110" s="285"/>
      <c r="BE1110" s="293" t="str">
        <f t="shared" si="200"/>
        <v>&gt;=0</v>
      </c>
      <c r="BF1110" s="293" t="s">
        <v>84</v>
      </c>
      <c r="BG1110" s="293" t="s">
        <v>84</v>
      </c>
      <c r="BH1110" s="293"/>
      <c r="BI1110" s="293"/>
      <c r="BJ1110" s="293"/>
      <c r="BK1110" s="293"/>
    </row>
    <row r="1111" spans="1:63" ht="13.5" hidden="1" thickBot="1">
      <c r="A1111" s="130"/>
      <c r="B1111" s="189"/>
      <c r="C1111" s="256"/>
      <c r="D1111" s="761"/>
      <c r="E1111" s="571"/>
      <c r="F1111" s="571"/>
      <c r="G1111" s="571"/>
      <c r="H1111" s="571"/>
      <c r="I1111" s="571"/>
      <c r="J1111" s="571"/>
      <c r="K1111" s="571"/>
      <c r="L1111" s="571"/>
      <c r="M1111" s="571"/>
      <c r="N1111" s="571"/>
      <c r="O1111" s="571"/>
      <c r="P1111" s="571"/>
      <c r="Q1111" s="571"/>
      <c r="R1111" s="571"/>
      <c r="S1111" s="571"/>
      <c r="T1111" s="571"/>
      <c r="U1111" s="571"/>
      <c r="V1111" s="571"/>
      <c r="W1111" s="571"/>
      <c r="X1111" s="571"/>
      <c r="Y1111" s="571"/>
      <c r="Z1111" s="571"/>
      <c r="AA1111" s="571"/>
      <c r="AB1111" s="571"/>
      <c r="AC1111" s="571"/>
      <c r="AD1111" s="572"/>
      <c r="AE1111" s="572"/>
      <c r="AF1111" s="572"/>
      <c r="AG1111" s="572"/>
      <c r="AH1111" s="572"/>
      <c r="AI1111" s="572"/>
      <c r="AJ1111" s="572"/>
      <c r="AK1111" s="572"/>
      <c r="AL1111" s="572"/>
      <c r="AM1111" s="572"/>
      <c r="AN1111" s="581"/>
      <c r="AO1111" s="181"/>
      <c r="AP1111" s="87" t="s">
        <v>859</v>
      </c>
      <c r="AT1111" s="559" t="str">
        <f t="shared" ca="1" si="204"/>
        <v>Q</v>
      </c>
      <c r="AU1111" s="559">
        <f t="shared" si="205"/>
        <v>1099</v>
      </c>
      <c r="AV1111" s="285" t="str">
        <f t="shared" ca="1" si="202"/>
        <v>Q1099</v>
      </c>
      <c r="AW1111" s="285">
        <f t="shared" si="193"/>
        <v>8</v>
      </c>
      <c r="AX1111" s="285" t="str">
        <f t="shared" ca="1" si="201"/>
        <v>8. Ownership - Operating Costs</v>
      </c>
      <c r="AY1111" s="293" t="s">
        <v>1626</v>
      </c>
      <c r="AZ1111" s="285" t="s">
        <v>1694</v>
      </c>
      <c r="BA1111" s="285">
        <f>$Q$8</f>
        <v>2036</v>
      </c>
      <c r="BB1111" s="285" t="str">
        <f t="shared" ca="1" si="203"/>
        <v>8_Q1099_Running_Costs_2036</v>
      </c>
      <c r="BC1111" s="285" t="s">
        <v>574</v>
      </c>
      <c r="BD1111" s="285"/>
      <c r="BE1111" s="293" t="str">
        <f t="shared" si="200"/>
        <v>&gt;=0</v>
      </c>
      <c r="BF1111" s="293" t="s">
        <v>84</v>
      </c>
      <c r="BG1111" s="293" t="s">
        <v>84</v>
      </c>
      <c r="BH1111" s="293"/>
      <c r="BI1111" s="293"/>
      <c r="BJ1111" s="293"/>
      <c r="BK1111" s="293"/>
    </row>
    <row r="1112" spans="1:63" ht="13.5" hidden="1" thickBot="1">
      <c r="A1112" s="130"/>
      <c r="B1112" s="189"/>
      <c r="C1112" s="256"/>
      <c r="D1112" s="761"/>
      <c r="E1112" s="571"/>
      <c r="F1112" s="571"/>
      <c r="G1112" s="571"/>
      <c r="H1112" s="571"/>
      <c r="I1112" s="571"/>
      <c r="J1112" s="571"/>
      <c r="K1112" s="571"/>
      <c r="L1112" s="571"/>
      <c r="M1112" s="571"/>
      <c r="N1112" s="571"/>
      <c r="O1112" s="571"/>
      <c r="P1112" s="571"/>
      <c r="Q1112" s="571"/>
      <c r="R1112" s="571"/>
      <c r="S1112" s="571"/>
      <c r="T1112" s="571"/>
      <c r="U1112" s="571"/>
      <c r="V1112" s="571"/>
      <c r="W1112" s="571"/>
      <c r="X1112" s="571"/>
      <c r="Y1112" s="571"/>
      <c r="Z1112" s="571"/>
      <c r="AA1112" s="571"/>
      <c r="AB1112" s="571"/>
      <c r="AC1112" s="571"/>
      <c r="AD1112" s="572"/>
      <c r="AE1112" s="572"/>
      <c r="AF1112" s="572"/>
      <c r="AG1112" s="572"/>
      <c r="AH1112" s="572"/>
      <c r="AI1112" s="572"/>
      <c r="AJ1112" s="572"/>
      <c r="AK1112" s="572"/>
      <c r="AL1112" s="572"/>
      <c r="AM1112" s="572"/>
      <c r="AN1112" s="581"/>
      <c r="AO1112" s="181"/>
      <c r="AP1112" s="87" t="s">
        <v>859</v>
      </c>
      <c r="AT1112" s="559" t="str">
        <f t="shared" ca="1" si="204"/>
        <v>R</v>
      </c>
      <c r="AU1112" s="559">
        <f t="shared" si="205"/>
        <v>1099</v>
      </c>
      <c r="AV1112" s="285" t="str">
        <f t="shared" ca="1" si="202"/>
        <v>R1099</v>
      </c>
      <c r="AW1112" s="285">
        <f t="shared" si="193"/>
        <v>8</v>
      </c>
      <c r="AX1112" s="285" t="str">
        <f t="shared" ca="1" si="201"/>
        <v>8. Ownership - Operating Costs</v>
      </c>
      <c r="AY1112" s="293" t="s">
        <v>1626</v>
      </c>
      <c r="AZ1112" s="285" t="s">
        <v>1694</v>
      </c>
      <c r="BA1112" s="285">
        <f>$R$8</f>
        <v>2037</v>
      </c>
      <c r="BB1112" s="285" t="str">
        <f t="shared" ca="1" si="203"/>
        <v>8_R1099_Running_Costs_2037</v>
      </c>
      <c r="BC1112" s="285" t="s">
        <v>574</v>
      </c>
      <c r="BD1112" s="285"/>
      <c r="BE1112" s="293" t="str">
        <f t="shared" si="200"/>
        <v>&gt;=0</v>
      </c>
      <c r="BF1112" s="293" t="s">
        <v>84</v>
      </c>
      <c r="BG1112" s="293" t="s">
        <v>84</v>
      </c>
      <c r="BH1112" s="293"/>
      <c r="BI1112" s="293"/>
      <c r="BJ1112" s="293"/>
      <c r="BK1112" s="293"/>
    </row>
    <row r="1113" spans="1:63" ht="13.5" hidden="1" thickBot="1">
      <c r="A1113" s="130"/>
      <c r="B1113" s="189"/>
      <c r="C1113" s="256"/>
      <c r="D1113" s="761"/>
      <c r="E1113" s="571"/>
      <c r="F1113" s="571"/>
      <c r="G1113" s="571"/>
      <c r="H1113" s="571"/>
      <c r="I1113" s="571"/>
      <c r="J1113" s="571"/>
      <c r="K1113" s="571"/>
      <c r="L1113" s="571"/>
      <c r="M1113" s="571"/>
      <c r="N1113" s="571"/>
      <c r="O1113" s="571"/>
      <c r="P1113" s="571"/>
      <c r="Q1113" s="571"/>
      <c r="R1113" s="571"/>
      <c r="S1113" s="571"/>
      <c r="T1113" s="571"/>
      <c r="U1113" s="571"/>
      <c r="V1113" s="571"/>
      <c r="W1113" s="571"/>
      <c r="X1113" s="571"/>
      <c r="Y1113" s="571"/>
      <c r="Z1113" s="571"/>
      <c r="AA1113" s="571"/>
      <c r="AB1113" s="571"/>
      <c r="AC1113" s="571"/>
      <c r="AD1113" s="572"/>
      <c r="AE1113" s="572"/>
      <c r="AF1113" s="572"/>
      <c r="AG1113" s="572"/>
      <c r="AH1113" s="572"/>
      <c r="AI1113" s="572"/>
      <c r="AJ1113" s="572"/>
      <c r="AK1113" s="572"/>
      <c r="AL1113" s="572"/>
      <c r="AM1113" s="572"/>
      <c r="AN1113" s="581"/>
      <c r="AO1113" s="181"/>
      <c r="AP1113" s="87" t="s">
        <v>859</v>
      </c>
      <c r="AT1113" s="559" t="str">
        <f t="shared" ca="1" si="204"/>
        <v>S</v>
      </c>
      <c r="AU1113" s="559">
        <f t="shared" si="205"/>
        <v>1099</v>
      </c>
      <c r="AV1113" s="285" t="str">
        <f t="shared" ca="1" si="202"/>
        <v>S1099</v>
      </c>
      <c r="AW1113" s="285">
        <f t="shared" si="193"/>
        <v>8</v>
      </c>
      <c r="AX1113" s="285" t="str">
        <f t="shared" ca="1" si="201"/>
        <v>8. Ownership - Operating Costs</v>
      </c>
      <c r="AY1113" s="293" t="s">
        <v>1626</v>
      </c>
      <c r="AZ1113" s="285" t="s">
        <v>1694</v>
      </c>
      <c r="BA1113" s="285">
        <f>$S$8</f>
        <v>2038</v>
      </c>
      <c r="BB1113" s="285" t="str">
        <f t="shared" ca="1" si="203"/>
        <v>8_S1099_Running_Costs_2038</v>
      </c>
      <c r="BC1113" s="285" t="s">
        <v>574</v>
      </c>
      <c r="BD1113" s="285"/>
      <c r="BE1113" s="293" t="str">
        <f t="shared" si="200"/>
        <v>&gt;=0</v>
      </c>
      <c r="BF1113" s="293" t="s">
        <v>84</v>
      </c>
      <c r="BG1113" s="293" t="s">
        <v>84</v>
      </c>
      <c r="BH1113" s="293"/>
      <c r="BI1113" s="293"/>
      <c r="BJ1113" s="293"/>
      <c r="BK1113" s="293"/>
    </row>
    <row r="1114" spans="1:63" ht="13.5" hidden="1" thickBot="1">
      <c r="A1114" s="130"/>
      <c r="B1114" s="189"/>
      <c r="C1114" s="256"/>
      <c r="D1114" s="761"/>
      <c r="E1114" s="571"/>
      <c r="F1114" s="571"/>
      <c r="G1114" s="571"/>
      <c r="H1114" s="571"/>
      <c r="I1114" s="571"/>
      <c r="J1114" s="571"/>
      <c r="K1114" s="571"/>
      <c r="L1114" s="571"/>
      <c r="M1114" s="571"/>
      <c r="N1114" s="571"/>
      <c r="O1114" s="571"/>
      <c r="P1114" s="571"/>
      <c r="Q1114" s="571"/>
      <c r="R1114" s="571"/>
      <c r="S1114" s="571"/>
      <c r="T1114" s="571"/>
      <c r="U1114" s="571"/>
      <c r="V1114" s="571"/>
      <c r="W1114" s="571"/>
      <c r="X1114" s="571"/>
      <c r="Y1114" s="571"/>
      <c r="Z1114" s="571"/>
      <c r="AA1114" s="571"/>
      <c r="AB1114" s="571"/>
      <c r="AC1114" s="571"/>
      <c r="AD1114" s="572"/>
      <c r="AE1114" s="572"/>
      <c r="AF1114" s="572"/>
      <c r="AG1114" s="572"/>
      <c r="AH1114" s="572"/>
      <c r="AI1114" s="572"/>
      <c r="AJ1114" s="572"/>
      <c r="AK1114" s="572"/>
      <c r="AL1114" s="572"/>
      <c r="AM1114" s="572"/>
      <c r="AN1114" s="581"/>
      <c r="AO1114" s="181"/>
      <c r="AP1114" s="87" t="s">
        <v>859</v>
      </c>
      <c r="AT1114" s="559" t="str">
        <f t="shared" ca="1" si="204"/>
        <v>T</v>
      </c>
      <c r="AU1114" s="559">
        <f t="shared" si="205"/>
        <v>1099</v>
      </c>
      <c r="AV1114" s="285" t="str">
        <f t="shared" ca="1" si="202"/>
        <v>T1099</v>
      </c>
      <c r="AW1114" s="285">
        <f t="shared" si="193"/>
        <v>8</v>
      </c>
      <c r="AX1114" s="285" t="str">
        <f t="shared" ca="1" si="201"/>
        <v>8. Ownership - Operating Costs</v>
      </c>
      <c r="AY1114" s="293" t="s">
        <v>1626</v>
      </c>
      <c r="AZ1114" s="285" t="s">
        <v>1694</v>
      </c>
      <c r="BA1114" s="285">
        <f>$T$8</f>
        <v>2039</v>
      </c>
      <c r="BB1114" s="285" t="str">
        <f t="shared" ca="1" si="203"/>
        <v>8_T1099_Running_Costs_2039</v>
      </c>
      <c r="BC1114" s="285" t="s">
        <v>574</v>
      </c>
      <c r="BD1114" s="285"/>
      <c r="BE1114" s="293" t="str">
        <f t="shared" si="200"/>
        <v>&gt;=0</v>
      </c>
      <c r="BF1114" s="293" t="s">
        <v>84</v>
      </c>
      <c r="BG1114" s="293" t="s">
        <v>84</v>
      </c>
      <c r="BH1114" s="293"/>
      <c r="BI1114" s="293"/>
      <c r="BJ1114" s="293"/>
      <c r="BK1114" s="293"/>
    </row>
    <row r="1115" spans="1:63" ht="13.5" hidden="1" thickBot="1">
      <c r="A1115" s="130"/>
      <c r="B1115" s="189"/>
      <c r="C1115" s="256"/>
      <c r="D1115" s="761"/>
      <c r="E1115" s="571"/>
      <c r="F1115" s="571"/>
      <c r="G1115" s="571"/>
      <c r="H1115" s="571"/>
      <c r="I1115" s="571"/>
      <c r="J1115" s="571"/>
      <c r="K1115" s="571"/>
      <c r="L1115" s="571"/>
      <c r="M1115" s="571"/>
      <c r="N1115" s="571"/>
      <c r="O1115" s="571"/>
      <c r="P1115" s="571"/>
      <c r="Q1115" s="571"/>
      <c r="R1115" s="571"/>
      <c r="S1115" s="571"/>
      <c r="T1115" s="571"/>
      <c r="U1115" s="571"/>
      <c r="V1115" s="571"/>
      <c r="W1115" s="571"/>
      <c r="X1115" s="571"/>
      <c r="Y1115" s="571"/>
      <c r="Z1115" s="571"/>
      <c r="AA1115" s="571"/>
      <c r="AB1115" s="571"/>
      <c r="AC1115" s="571"/>
      <c r="AD1115" s="572"/>
      <c r="AE1115" s="572"/>
      <c r="AF1115" s="572"/>
      <c r="AG1115" s="572"/>
      <c r="AH1115" s="572"/>
      <c r="AI1115" s="572"/>
      <c r="AJ1115" s="572"/>
      <c r="AK1115" s="572"/>
      <c r="AL1115" s="572"/>
      <c r="AM1115" s="572"/>
      <c r="AN1115" s="581"/>
      <c r="AO1115" s="181"/>
      <c r="AP1115" s="87" t="s">
        <v>859</v>
      </c>
      <c r="AT1115" s="559" t="str">
        <f t="shared" ca="1" si="204"/>
        <v>U</v>
      </c>
      <c r="AU1115" s="559">
        <f t="shared" si="205"/>
        <v>1099</v>
      </c>
      <c r="AV1115" s="285" t="str">
        <f t="shared" ca="1" si="202"/>
        <v>U1099</v>
      </c>
      <c r="AW1115" s="285">
        <f t="shared" si="193"/>
        <v>8</v>
      </c>
      <c r="AX1115" s="285" t="str">
        <f t="shared" ca="1" si="201"/>
        <v>8. Ownership - Operating Costs</v>
      </c>
      <c r="AY1115" s="293" t="s">
        <v>1626</v>
      </c>
      <c r="AZ1115" s="285" t="s">
        <v>1694</v>
      </c>
      <c r="BA1115" s="285">
        <f>$U$8</f>
        <v>2040</v>
      </c>
      <c r="BB1115" s="285" t="str">
        <f t="shared" ca="1" si="203"/>
        <v>8_U1099_Running_Costs_2040</v>
      </c>
      <c r="BC1115" s="285" t="s">
        <v>574</v>
      </c>
      <c r="BD1115" s="285"/>
      <c r="BE1115" s="293" t="str">
        <f t="shared" si="200"/>
        <v>&gt;=0</v>
      </c>
      <c r="BF1115" s="293" t="s">
        <v>84</v>
      </c>
      <c r="BG1115" s="293" t="s">
        <v>84</v>
      </c>
      <c r="BH1115" s="293"/>
      <c r="BI1115" s="293"/>
      <c r="BJ1115" s="293"/>
      <c r="BK1115" s="293"/>
    </row>
    <row r="1116" spans="1:63" ht="13.5" hidden="1" thickBot="1">
      <c r="A1116" s="130"/>
      <c r="B1116" s="189"/>
      <c r="C1116" s="256"/>
      <c r="D1116" s="761"/>
      <c r="E1116" s="571"/>
      <c r="F1116" s="571"/>
      <c r="G1116" s="571"/>
      <c r="H1116" s="571"/>
      <c r="I1116" s="571"/>
      <c r="J1116" s="571"/>
      <c r="K1116" s="571"/>
      <c r="L1116" s="571"/>
      <c r="M1116" s="571"/>
      <c r="N1116" s="571"/>
      <c r="O1116" s="571"/>
      <c r="P1116" s="571"/>
      <c r="Q1116" s="571"/>
      <c r="R1116" s="571"/>
      <c r="S1116" s="571"/>
      <c r="T1116" s="571"/>
      <c r="U1116" s="571"/>
      <c r="V1116" s="571"/>
      <c r="W1116" s="571"/>
      <c r="X1116" s="571"/>
      <c r="Y1116" s="571"/>
      <c r="Z1116" s="571"/>
      <c r="AA1116" s="571"/>
      <c r="AB1116" s="571"/>
      <c r="AC1116" s="571"/>
      <c r="AD1116" s="572"/>
      <c r="AE1116" s="572"/>
      <c r="AF1116" s="572"/>
      <c r="AG1116" s="572"/>
      <c r="AH1116" s="572"/>
      <c r="AI1116" s="572"/>
      <c r="AJ1116" s="572"/>
      <c r="AK1116" s="572"/>
      <c r="AL1116" s="572"/>
      <c r="AM1116" s="572"/>
      <c r="AN1116" s="581"/>
      <c r="AO1116" s="181"/>
      <c r="AP1116" s="87" t="s">
        <v>859</v>
      </c>
      <c r="AT1116" s="559" t="str">
        <f t="shared" ca="1" si="204"/>
        <v>V</v>
      </c>
      <c r="AU1116" s="559">
        <f t="shared" si="205"/>
        <v>1099</v>
      </c>
      <c r="AV1116" s="285" t="str">
        <f t="shared" ca="1" si="202"/>
        <v>V1099</v>
      </c>
      <c r="AW1116" s="285">
        <f t="shared" si="193"/>
        <v>8</v>
      </c>
      <c r="AX1116" s="285" t="str">
        <f t="shared" ca="1" si="201"/>
        <v>8. Ownership - Operating Costs</v>
      </c>
      <c r="AY1116" s="293" t="s">
        <v>1626</v>
      </c>
      <c r="AZ1116" s="285" t="s">
        <v>1694</v>
      </c>
      <c r="BA1116" s="285">
        <f>$V$8</f>
        <v>2041</v>
      </c>
      <c r="BB1116" s="285" t="str">
        <f t="shared" ca="1" si="203"/>
        <v>8_V1099_Running_Costs_2041</v>
      </c>
      <c r="BC1116" s="285" t="s">
        <v>574</v>
      </c>
      <c r="BD1116" s="285"/>
      <c r="BE1116" s="293" t="str">
        <f t="shared" si="200"/>
        <v>&gt;=0</v>
      </c>
      <c r="BF1116" s="293" t="s">
        <v>84</v>
      </c>
      <c r="BG1116" s="293" t="s">
        <v>84</v>
      </c>
      <c r="BH1116" s="293"/>
      <c r="BI1116" s="293"/>
      <c r="BJ1116" s="293"/>
      <c r="BK1116" s="293"/>
    </row>
    <row r="1117" spans="1:63" ht="13.5" hidden="1" thickBot="1">
      <c r="A1117" s="130"/>
      <c r="B1117" s="189"/>
      <c r="C1117" s="256"/>
      <c r="D1117" s="761"/>
      <c r="E1117" s="571"/>
      <c r="F1117" s="571"/>
      <c r="G1117" s="571"/>
      <c r="H1117" s="571"/>
      <c r="I1117" s="571"/>
      <c r="J1117" s="571"/>
      <c r="K1117" s="571"/>
      <c r="L1117" s="571"/>
      <c r="M1117" s="571"/>
      <c r="N1117" s="571"/>
      <c r="O1117" s="571"/>
      <c r="P1117" s="571"/>
      <c r="Q1117" s="571"/>
      <c r="R1117" s="571"/>
      <c r="S1117" s="571"/>
      <c r="T1117" s="571"/>
      <c r="U1117" s="571"/>
      <c r="V1117" s="571"/>
      <c r="W1117" s="571"/>
      <c r="X1117" s="571"/>
      <c r="Y1117" s="571"/>
      <c r="Z1117" s="571"/>
      <c r="AA1117" s="571"/>
      <c r="AB1117" s="571"/>
      <c r="AC1117" s="571"/>
      <c r="AD1117" s="572"/>
      <c r="AE1117" s="572"/>
      <c r="AF1117" s="572"/>
      <c r="AG1117" s="572"/>
      <c r="AH1117" s="572"/>
      <c r="AI1117" s="572"/>
      <c r="AJ1117" s="572"/>
      <c r="AK1117" s="572"/>
      <c r="AL1117" s="572"/>
      <c r="AM1117" s="572"/>
      <c r="AN1117" s="581"/>
      <c r="AO1117" s="181"/>
      <c r="AP1117" s="87" t="s">
        <v>859</v>
      </c>
      <c r="AT1117" s="559" t="str">
        <f t="shared" ca="1" si="204"/>
        <v>W</v>
      </c>
      <c r="AU1117" s="559">
        <f t="shared" si="205"/>
        <v>1099</v>
      </c>
      <c r="AV1117" s="285" t="str">
        <f t="shared" ca="1" si="202"/>
        <v>W1099</v>
      </c>
      <c r="AW1117" s="285">
        <f t="shared" si="193"/>
        <v>8</v>
      </c>
      <c r="AX1117" s="285" t="str">
        <f t="shared" ca="1" si="201"/>
        <v>8. Ownership - Operating Costs</v>
      </c>
      <c r="AY1117" s="293" t="s">
        <v>1626</v>
      </c>
      <c r="AZ1117" s="285" t="s">
        <v>1694</v>
      </c>
      <c r="BA1117" s="285">
        <f>$W$8</f>
        <v>2042</v>
      </c>
      <c r="BB1117" s="285" t="str">
        <f t="shared" ca="1" si="203"/>
        <v>8_W1099_Running_Costs_2042</v>
      </c>
      <c r="BC1117" s="285" t="s">
        <v>574</v>
      </c>
      <c r="BD1117" s="285"/>
      <c r="BE1117" s="293" t="str">
        <f t="shared" si="200"/>
        <v>&gt;=0</v>
      </c>
      <c r="BF1117" s="293" t="s">
        <v>84</v>
      </c>
      <c r="BG1117" s="293" t="s">
        <v>84</v>
      </c>
      <c r="BH1117" s="293"/>
      <c r="BI1117" s="293"/>
      <c r="BJ1117" s="293"/>
      <c r="BK1117" s="293"/>
    </row>
    <row r="1118" spans="1:63" ht="13.5" hidden="1" thickBot="1">
      <c r="A1118" s="130"/>
      <c r="B1118" s="189"/>
      <c r="C1118" s="256"/>
      <c r="D1118" s="761"/>
      <c r="E1118" s="571"/>
      <c r="F1118" s="571"/>
      <c r="G1118" s="571"/>
      <c r="H1118" s="571"/>
      <c r="I1118" s="571"/>
      <c r="J1118" s="571"/>
      <c r="K1118" s="571"/>
      <c r="L1118" s="571"/>
      <c r="M1118" s="571"/>
      <c r="N1118" s="571"/>
      <c r="O1118" s="571"/>
      <c r="P1118" s="571"/>
      <c r="Q1118" s="571"/>
      <c r="R1118" s="571"/>
      <c r="S1118" s="571"/>
      <c r="T1118" s="571"/>
      <c r="U1118" s="571"/>
      <c r="V1118" s="571"/>
      <c r="W1118" s="571"/>
      <c r="X1118" s="571"/>
      <c r="Y1118" s="571"/>
      <c r="Z1118" s="571"/>
      <c r="AA1118" s="571"/>
      <c r="AB1118" s="571"/>
      <c r="AC1118" s="571"/>
      <c r="AD1118" s="572"/>
      <c r="AE1118" s="572"/>
      <c r="AF1118" s="572"/>
      <c r="AG1118" s="572"/>
      <c r="AH1118" s="572"/>
      <c r="AI1118" s="572"/>
      <c r="AJ1118" s="572"/>
      <c r="AK1118" s="572"/>
      <c r="AL1118" s="572"/>
      <c r="AM1118" s="572"/>
      <c r="AN1118" s="581"/>
      <c r="AO1118" s="181"/>
      <c r="AP1118" s="87" t="s">
        <v>859</v>
      </c>
      <c r="AT1118" s="559" t="str">
        <f t="shared" ca="1" si="204"/>
        <v>X</v>
      </c>
      <c r="AU1118" s="559">
        <f t="shared" si="205"/>
        <v>1099</v>
      </c>
      <c r="AV1118" s="285" t="str">
        <f t="shared" ca="1" si="202"/>
        <v>X1099</v>
      </c>
      <c r="AW1118" s="285">
        <f t="shared" si="193"/>
        <v>8</v>
      </c>
      <c r="AX1118" s="285" t="str">
        <f t="shared" ca="1" si="201"/>
        <v>8. Ownership - Operating Costs</v>
      </c>
      <c r="AY1118" s="293" t="s">
        <v>1626</v>
      </c>
      <c r="AZ1118" s="285" t="s">
        <v>1694</v>
      </c>
      <c r="BA1118" s="285">
        <f>$X$8</f>
        <v>2043</v>
      </c>
      <c r="BB1118" s="285" t="str">
        <f t="shared" ca="1" si="203"/>
        <v>8_X1099_Running_Costs_2043</v>
      </c>
      <c r="BC1118" s="285" t="s">
        <v>574</v>
      </c>
      <c r="BD1118" s="285"/>
      <c r="BE1118" s="293" t="str">
        <f t="shared" si="200"/>
        <v>&gt;=0</v>
      </c>
      <c r="BF1118" s="293" t="s">
        <v>84</v>
      </c>
      <c r="BG1118" s="293" t="s">
        <v>84</v>
      </c>
      <c r="BH1118" s="293"/>
      <c r="BI1118" s="293"/>
      <c r="BJ1118" s="293"/>
      <c r="BK1118" s="293"/>
    </row>
    <row r="1119" spans="1:63" ht="13.5" hidden="1" thickBot="1">
      <c r="A1119" s="130"/>
      <c r="B1119" s="189"/>
      <c r="C1119" s="256"/>
      <c r="D1119" s="761"/>
      <c r="E1119" s="571"/>
      <c r="F1119" s="571"/>
      <c r="G1119" s="571"/>
      <c r="H1119" s="571"/>
      <c r="I1119" s="571"/>
      <c r="J1119" s="571"/>
      <c r="K1119" s="571"/>
      <c r="L1119" s="571"/>
      <c r="M1119" s="571"/>
      <c r="N1119" s="571"/>
      <c r="O1119" s="571"/>
      <c r="P1119" s="571"/>
      <c r="Q1119" s="571"/>
      <c r="R1119" s="571"/>
      <c r="S1119" s="571"/>
      <c r="T1119" s="571"/>
      <c r="U1119" s="571"/>
      <c r="V1119" s="571"/>
      <c r="W1119" s="571"/>
      <c r="X1119" s="571"/>
      <c r="Y1119" s="571"/>
      <c r="Z1119" s="571"/>
      <c r="AA1119" s="571"/>
      <c r="AB1119" s="571"/>
      <c r="AC1119" s="571"/>
      <c r="AD1119" s="572"/>
      <c r="AE1119" s="572"/>
      <c r="AF1119" s="572"/>
      <c r="AG1119" s="572"/>
      <c r="AH1119" s="572"/>
      <c r="AI1119" s="572"/>
      <c r="AJ1119" s="572"/>
      <c r="AK1119" s="572"/>
      <c r="AL1119" s="572"/>
      <c r="AM1119" s="572"/>
      <c r="AN1119" s="581"/>
      <c r="AO1119" s="181"/>
      <c r="AP1119" s="87" t="s">
        <v>859</v>
      </c>
      <c r="AT1119" s="559" t="str">
        <f t="shared" ca="1" si="204"/>
        <v>Y</v>
      </c>
      <c r="AU1119" s="559">
        <f t="shared" si="205"/>
        <v>1099</v>
      </c>
      <c r="AV1119" s="285" t="str">
        <f t="shared" ca="1" si="202"/>
        <v>Y1099</v>
      </c>
      <c r="AW1119" s="285">
        <f t="shared" si="193"/>
        <v>8</v>
      </c>
      <c r="AX1119" s="285" t="str">
        <f t="shared" ca="1" si="201"/>
        <v>8. Ownership - Operating Costs</v>
      </c>
      <c r="AY1119" s="293" t="s">
        <v>1626</v>
      </c>
      <c r="AZ1119" s="285" t="s">
        <v>1694</v>
      </c>
      <c r="BA1119" s="285">
        <f>$Y$8</f>
        <v>2044</v>
      </c>
      <c r="BB1119" s="285" t="str">
        <f t="shared" ca="1" si="203"/>
        <v>8_Y1099_Running_Costs_2044</v>
      </c>
      <c r="BC1119" s="285" t="s">
        <v>574</v>
      </c>
      <c r="BD1119" s="285"/>
      <c r="BE1119" s="293" t="str">
        <f t="shared" si="200"/>
        <v>&gt;=0</v>
      </c>
      <c r="BF1119" s="293" t="s">
        <v>84</v>
      </c>
      <c r="BG1119" s="293" t="s">
        <v>84</v>
      </c>
      <c r="BH1119" s="293"/>
      <c r="BI1119" s="293"/>
      <c r="BJ1119" s="293"/>
      <c r="BK1119" s="293"/>
    </row>
    <row r="1120" spans="1:63" ht="13.5" hidden="1" thickBot="1">
      <c r="A1120" s="130"/>
      <c r="B1120" s="189"/>
      <c r="C1120" s="256"/>
      <c r="D1120" s="761"/>
      <c r="E1120" s="571"/>
      <c r="F1120" s="571"/>
      <c r="G1120" s="571"/>
      <c r="H1120" s="571"/>
      <c r="I1120" s="571"/>
      <c r="J1120" s="571"/>
      <c r="K1120" s="571"/>
      <c r="L1120" s="571"/>
      <c r="M1120" s="571"/>
      <c r="N1120" s="571"/>
      <c r="O1120" s="571"/>
      <c r="P1120" s="571"/>
      <c r="Q1120" s="571"/>
      <c r="R1120" s="571"/>
      <c r="S1120" s="571"/>
      <c r="T1120" s="571"/>
      <c r="U1120" s="571"/>
      <c r="V1120" s="571"/>
      <c r="W1120" s="571"/>
      <c r="X1120" s="571"/>
      <c r="Y1120" s="571"/>
      <c r="Z1120" s="571"/>
      <c r="AA1120" s="571"/>
      <c r="AB1120" s="571"/>
      <c r="AC1120" s="571"/>
      <c r="AD1120" s="572"/>
      <c r="AE1120" s="572"/>
      <c r="AF1120" s="572"/>
      <c r="AG1120" s="572"/>
      <c r="AH1120" s="572"/>
      <c r="AI1120" s="572"/>
      <c r="AJ1120" s="572"/>
      <c r="AK1120" s="572"/>
      <c r="AL1120" s="572"/>
      <c r="AM1120" s="572"/>
      <c r="AN1120" s="581"/>
      <c r="AO1120" s="181"/>
      <c r="AP1120" s="87" t="s">
        <v>859</v>
      </c>
      <c r="AT1120" s="559" t="str">
        <f t="shared" ca="1" si="204"/>
        <v>Z</v>
      </c>
      <c r="AU1120" s="559">
        <f t="shared" si="205"/>
        <v>1099</v>
      </c>
      <c r="AV1120" s="285" t="str">
        <f t="shared" ca="1" si="202"/>
        <v>Z1099</v>
      </c>
      <c r="AW1120" s="285">
        <f t="shared" si="193"/>
        <v>8</v>
      </c>
      <c r="AX1120" s="285" t="str">
        <f t="shared" ca="1" si="201"/>
        <v>8. Ownership - Operating Costs</v>
      </c>
      <c r="AY1120" s="293" t="s">
        <v>1626</v>
      </c>
      <c r="AZ1120" s="285" t="s">
        <v>1694</v>
      </c>
      <c r="BA1120" s="285">
        <f>$Z$8</f>
        <v>2045</v>
      </c>
      <c r="BB1120" s="285" t="str">
        <f t="shared" ca="1" si="203"/>
        <v>8_Z1099_Running_Costs_2045</v>
      </c>
      <c r="BC1120" s="285" t="s">
        <v>574</v>
      </c>
      <c r="BD1120" s="285"/>
      <c r="BE1120" s="293" t="str">
        <f t="shared" si="200"/>
        <v>&gt;=0</v>
      </c>
      <c r="BF1120" s="293" t="s">
        <v>84</v>
      </c>
      <c r="BG1120" s="293" t="s">
        <v>84</v>
      </c>
      <c r="BH1120" s="293"/>
      <c r="BI1120" s="293"/>
      <c r="BJ1120" s="293"/>
      <c r="BK1120" s="293"/>
    </row>
    <row r="1121" spans="1:63" ht="13.5" hidden="1" thickBot="1">
      <c r="A1121" s="130"/>
      <c r="B1121" s="189"/>
      <c r="C1121" s="256"/>
      <c r="D1121" s="761"/>
      <c r="E1121" s="571"/>
      <c r="F1121" s="571"/>
      <c r="G1121" s="571"/>
      <c r="H1121" s="571"/>
      <c r="I1121" s="571"/>
      <c r="J1121" s="571"/>
      <c r="K1121" s="571"/>
      <c r="L1121" s="571"/>
      <c r="M1121" s="571"/>
      <c r="N1121" s="571"/>
      <c r="O1121" s="571"/>
      <c r="P1121" s="571"/>
      <c r="Q1121" s="571"/>
      <c r="R1121" s="571"/>
      <c r="S1121" s="571"/>
      <c r="T1121" s="571"/>
      <c r="U1121" s="571"/>
      <c r="V1121" s="571"/>
      <c r="W1121" s="571"/>
      <c r="X1121" s="571"/>
      <c r="Y1121" s="571"/>
      <c r="Z1121" s="571"/>
      <c r="AA1121" s="571"/>
      <c r="AB1121" s="571"/>
      <c r="AC1121" s="571"/>
      <c r="AD1121" s="572"/>
      <c r="AE1121" s="572"/>
      <c r="AF1121" s="572"/>
      <c r="AG1121" s="572"/>
      <c r="AH1121" s="572"/>
      <c r="AI1121" s="572"/>
      <c r="AJ1121" s="572"/>
      <c r="AK1121" s="572"/>
      <c r="AL1121" s="572"/>
      <c r="AM1121" s="572"/>
      <c r="AN1121" s="581"/>
      <c r="AO1121" s="181"/>
      <c r="AP1121" s="87" t="s">
        <v>859</v>
      </c>
      <c r="AT1121" s="559" t="str">
        <f t="shared" ca="1" si="204"/>
        <v>AA</v>
      </c>
      <c r="AU1121" s="559">
        <f t="shared" si="205"/>
        <v>1099</v>
      </c>
      <c r="AV1121" s="285" t="str">
        <f t="shared" ca="1" si="202"/>
        <v>AA1099</v>
      </c>
      <c r="AW1121" s="285">
        <f t="shared" si="193"/>
        <v>8</v>
      </c>
      <c r="AX1121" s="285" t="str">
        <f t="shared" ca="1" si="201"/>
        <v>8. Ownership - Operating Costs</v>
      </c>
      <c r="AY1121" s="293" t="s">
        <v>1626</v>
      </c>
      <c r="AZ1121" s="285" t="s">
        <v>1694</v>
      </c>
      <c r="BA1121" s="285">
        <f>$AA$8</f>
        <v>2046</v>
      </c>
      <c r="BB1121" s="285" t="str">
        <f t="shared" ca="1" si="203"/>
        <v>8_AA1099_Running_Costs_2046</v>
      </c>
      <c r="BC1121" s="285" t="s">
        <v>574</v>
      </c>
      <c r="BD1121" s="285"/>
      <c r="BE1121" s="293" t="str">
        <f t="shared" si="200"/>
        <v>&gt;=0</v>
      </c>
      <c r="BF1121" s="293" t="s">
        <v>84</v>
      </c>
      <c r="BG1121" s="293" t="s">
        <v>84</v>
      </c>
      <c r="BH1121" s="293"/>
      <c r="BI1121" s="293"/>
      <c r="BJ1121" s="293"/>
      <c r="BK1121" s="293"/>
    </row>
    <row r="1122" spans="1:63" ht="13.5" hidden="1" thickBot="1">
      <c r="A1122" s="130"/>
      <c r="B1122" s="189"/>
      <c r="C1122" s="256"/>
      <c r="D1122" s="761"/>
      <c r="E1122" s="571"/>
      <c r="F1122" s="571"/>
      <c r="G1122" s="571"/>
      <c r="H1122" s="571"/>
      <c r="I1122" s="571"/>
      <c r="J1122" s="571"/>
      <c r="K1122" s="571"/>
      <c r="L1122" s="571"/>
      <c r="M1122" s="571"/>
      <c r="N1122" s="571"/>
      <c r="O1122" s="571"/>
      <c r="P1122" s="571"/>
      <c r="Q1122" s="571"/>
      <c r="R1122" s="571"/>
      <c r="S1122" s="571"/>
      <c r="T1122" s="571"/>
      <c r="U1122" s="571"/>
      <c r="V1122" s="571"/>
      <c r="W1122" s="571"/>
      <c r="X1122" s="571"/>
      <c r="Y1122" s="571"/>
      <c r="Z1122" s="571"/>
      <c r="AA1122" s="571"/>
      <c r="AB1122" s="571"/>
      <c r="AC1122" s="571"/>
      <c r="AD1122" s="572"/>
      <c r="AE1122" s="572"/>
      <c r="AF1122" s="572"/>
      <c r="AG1122" s="572"/>
      <c r="AH1122" s="572"/>
      <c r="AI1122" s="572"/>
      <c r="AJ1122" s="572"/>
      <c r="AK1122" s="572"/>
      <c r="AL1122" s="572"/>
      <c r="AM1122" s="572"/>
      <c r="AN1122" s="581"/>
      <c r="AO1122" s="181"/>
      <c r="AP1122" s="87" t="s">
        <v>859</v>
      </c>
      <c r="AT1122" s="559" t="str">
        <f t="shared" ca="1" si="204"/>
        <v>AB</v>
      </c>
      <c r="AU1122" s="559">
        <f t="shared" si="205"/>
        <v>1099</v>
      </c>
      <c r="AV1122" s="285" t="str">
        <f t="shared" ca="1" si="202"/>
        <v>AB1099</v>
      </c>
      <c r="AW1122" s="285">
        <f t="shared" si="193"/>
        <v>8</v>
      </c>
      <c r="AX1122" s="285" t="str">
        <f t="shared" ca="1" si="201"/>
        <v>8. Ownership - Operating Costs</v>
      </c>
      <c r="AY1122" s="293" t="s">
        <v>1626</v>
      </c>
      <c r="AZ1122" s="285" t="s">
        <v>1694</v>
      </c>
      <c r="BA1122" s="285">
        <f>$AB$8</f>
        <v>2047</v>
      </c>
      <c r="BB1122" s="285" t="str">
        <f t="shared" ca="1" si="203"/>
        <v>8_AB1099_Running_Costs_2047</v>
      </c>
      <c r="BC1122" s="285" t="s">
        <v>574</v>
      </c>
      <c r="BD1122" s="285"/>
      <c r="BE1122" s="293" t="str">
        <f t="shared" si="200"/>
        <v>&gt;=0</v>
      </c>
      <c r="BF1122" s="293" t="s">
        <v>84</v>
      </c>
      <c r="BG1122" s="293" t="s">
        <v>84</v>
      </c>
      <c r="BH1122" s="293"/>
      <c r="BI1122" s="293"/>
      <c r="BJ1122" s="293"/>
      <c r="BK1122" s="293"/>
    </row>
    <row r="1123" spans="1:63" ht="13.5" hidden="1" thickBot="1">
      <c r="A1123" s="130"/>
      <c r="B1123" s="189"/>
      <c r="C1123" s="256"/>
      <c r="D1123" s="761"/>
      <c r="E1123" s="571"/>
      <c r="F1123" s="571"/>
      <c r="G1123" s="571"/>
      <c r="H1123" s="571"/>
      <c r="I1123" s="571"/>
      <c r="J1123" s="571"/>
      <c r="K1123" s="571"/>
      <c r="L1123" s="571"/>
      <c r="M1123" s="571"/>
      <c r="N1123" s="571"/>
      <c r="O1123" s="571"/>
      <c r="P1123" s="571"/>
      <c r="Q1123" s="571"/>
      <c r="R1123" s="571"/>
      <c r="S1123" s="571"/>
      <c r="T1123" s="571"/>
      <c r="U1123" s="571"/>
      <c r="V1123" s="571"/>
      <c r="W1123" s="571"/>
      <c r="X1123" s="571"/>
      <c r="Y1123" s="571"/>
      <c r="Z1123" s="571"/>
      <c r="AA1123" s="571"/>
      <c r="AB1123" s="571"/>
      <c r="AC1123" s="571"/>
      <c r="AD1123" s="572"/>
      <c r="AE1123" s="572"/>
      <c r="AF1123" s="572"/>
      <c r="AG1123" s="572"/>
      <c r="AH1123" s="572"/>
      <c r="AI1123" s="572"/>
      <c r="AJ1123" s="572"/>
      <c r="AK1123" s="572"/>
      <c r="AL1123" s="572"/>
      <c r="AM1123" s="572"/>
      <c r="AN1123" s="581"/>
      <c r="AO1123" s="181"/>
      <c r="AP1123" s="87" t="s">
        <v>859</v>
      </c>
      <c r="AT1123" s="559" t="str">
        <f t="shared" ca="1" si="204"/>
        <v>AC</v>
      </c>
      <c r="AU1123" s="559">
        <f t="shared" si="205"/>
        <v>1099</v>
      </c>
      <c r="AV1123" s="285" t="str">
        <f t="shared" ca="1" si="202"/>
        <v>AC1099</v>
      </c>
      <c r="AW1123" s="285">
        <f t="shared" si="193"/>
        <v>8</v>
      </c>
      <c r="AX1123" s="285" t="str">
        <f t="shared" ca="1" si="201"/>
        <v>8. Ownership - Operating Costs</v>
      </c>
      <c r="AY1123" s="293" t="s">
        <v>1626</v>
      </c>
      <c r="AZ1123" s="285" t="s">
        <v>1694</v>
      </c>
      <c r="BA1123" s="285">
        <f>$AC$8</f>
        <v>2048</v>
      </c>
      <c r="BB1123" s="285" t="str">
        <f t="shared" ca="1" si="203"/>
        <v>8_AC1099_Running_Costs_2048</v>
      </c>
      <c r="BC1123" s="285" t="s">
        <v>574</v>
      </c>
      <c r="BD1123" s="285"/>
      <c r="BE1123" s="293" t="str">
        <f t="shared" si="200"/>
        <v>&gt;=0</v>
      </c>
      <c r="BF1123" s="293" t="s">
        <v>84</v>
      </c>
      <c r="BG1123" s="293" t="s">
        <v>84</v>
      </c>
      <c r="BH1123" s="293"/>
      <c r="BI1123" s="293"/>
      <c r="BJ1123" s="293"/>
      <c r="BK1123" s="293"/>
    </row>
    <row r="1124" spans="1:63" ht="13.5" hidden="1" thickBot="1">
      <c r="A1124" s="130"/>
      <c r="B1124" s="189"/>
      <c r="C1124" s="256"/>
      <c r="D1124" s="761"/>
      <c r="E1124" s="571"/>
      <c r="F1124" s="571"/>
      <c r="G1124" s="571"/>
      <c r="H1124" s="571"/>
      <c r="I1124" s="571"/>
      <c r="J1124" s="571"/>
      <c r="K1124" s="571"/>
      <c r="L1124" s="571"/>
      <c r="M1124" s="571"/>
      <c r="N1124" s="571"/>
      <c r="O1124" s="571"/>
      <c r="P1124" s="571"/>
      <c r="Q1124" s="571"/>
      <c r="R1124" s="571"/>
      <c r="S1124" s="571"/>
      <c r="T1124" s="571"/>
      <c r="U1124" s="571"/>
      <c r="V1124" s="571"/>
      <c r="W1124" s="571"/>
      <c r="X1124" s="571"/>
      <c r="Y1124" s="571"/>
      <c r="Z1124" s="571"/>
      <c r="AA1124" s="571"/>
      <c r="AB1124" s="571"/>
      <c r="AC1124" s="571"/>
      <c r="AD1124" s="572"/>
      <c r="AE1124" s="572"/>
      <c r="AF1124" s="572"/>
      <c r="AG1124" s="572"/>
      <c r="AH1124" s="572"/>
      <c r="AI1124" s="572"/>
      <c r="AJ1124" s="572"/>
      <c r="AK1124" s="572"/>
      <c r="AL1124" s="572"/>
      <c r="AM1124" s="572"/>
      <c r="AN1124" s="581"/>
      <c r="AO1124" s="181"/>
      <c r="AP1124" s="87" t="s">
        <v>859</v>
      </c>
      <c r="AT1124" s="559" t="str">
        <f t="shared" ca="1" si="204"/>
        <v>AD</v>
      </c>
      <c r="AU1124" s="559">
        <f t="shared" si="205"/>
        <v>1099</v>
      </c>
      <c r="AV1124" s="285" t="str">
        <f t="shared" ca="1" si="202"/>
        <v>AD1099</v>
      </c>
      <c r="AW1124" s="285">
        <f t="shared" si="193"/>
        <v>8</v>
      </c>
      <c r="AX1124" s="285" t="str">
        <f t="shared" ca="1" si="201"/>
        <v>8. Ownership - Operating Costs</v>
      </c>
      <c r="AY1124" s="293" t="s">
        <v>1626</v>
      </c>
      <c r="AZ1124" s="285" t="s">
        <v>1694</v>
      </c>
      <c r="BA1124" s="285">
        <f>$AD$8</f>
        <v>2049</v>
      </c>
      <c r="BB1124" s="285" t="str">
        <f t="shared" ca="1" si="203"/>
        <v>8_AD1099_Running_Costs_2049</v>
      </c>
      <c r="BC1124" s="285" t="s">
        <v>574</v>
      </c>
      <c r="BD1124" s="285"/>
      <c r="BE1124" s="293" t="str">
        <f t="shared" si="200"/>
        <v>&gt;=0</v>
      </c>
      <c r="BF1124" s="293" t="s">
        <v>84</v>
      </c>
      <c r="BG1124" s="293" t="s">
        <v>84</v>
      </c>
      <c r="BH1124" s="293"/>
      <c r="BI1124" s="293"/>
      <c r="BJ1124" s="293"/>
      <c r="BK1124" s="293"/>
    </row>
    <row r="1125" spans="1:63" ht="13.5" hidden="1" thickBot="1">
      <c r="A1125" s="130"/>
      <c r="B1125" s="189"/>
      <c r="C1125" s="256"/>
      <c r="D1125" s="761"/>
      <c r="E1125" s="571"/>
      <c r="F1125" s="571"/>
      <c r="G1125" s="571"/>
      <c r="H1125" s="571"/>
      <c r="I1125" s="571"/>
      <c r="J1125" s="571"/>
      <c r="K1125" s="571"/>
      <c r="L1125" s="571"/>
      <c r="M1125" s="571"/>
      <c r="N1125" s="571"/>
      <c r="O1125" s="571"/>
      <c r="P1125" s="571"/>
      <c r="Q1125" s="571"/>
      <c r="R1125" s="571"/>
      <c r="S1125" s="571"/>
      <c r="T1125" s="571"/>
      <c r="U1125" s="571"/>
      <c r="V1125" s="571"/>
      <c r="W1125" s="571"/>
      <c r="X1125" s="571"/>
      <c r="Y1125" s="571"/>
      <c r="Z1125" s="571"/>
      <c r="AA1125" s="571"/>
      <c r="AB1125" s="571"/>
      <c r="AC1125" s="571"/>
      <c r="AD1125" s="572"/>
      <c r="AE1125" s="572"/>
      <c r="AF1125" s="572"/>
      <c r="AG1125" s="572"/>
      <c r="AH1125" s="572"/>
      <c r="AI1125" s="572"/>
      <c r="AJ1125" s="572"/>
      <c r="AK1125" s="572"/>
      <c r="AL1125" s="572"/>
      <c r="AM1125" s="572"/>
      <c r="AN1125" s="581"/>
      <c r="AO1125" s="181"/>
      <c r="AP1125" s="87" t="s">
        <v>859</v>
      </c>
      <c r="AT1125" s="559" t="str">
        <f t="shared" ca="1" si="204"/>
        <v>AE</v>
      </c>
      <c r="AU1125" s="559">
        <f t="shared" si="205"/>
        <v>1099</v>
      </c>
      <c r="AV1125" s="285" t="str">
        <f t="shared" ca="1" si="202"/>
        <v>AE1099</v>
      </c>
      <c r="AW1125" s="285">
        <f t="shared" si="193"/>
        <v>8</v>
      </c>
      <c r="AX1125" s="285" t="str">
        <f t="shared" ca="1" si="201"/>
        <v>8. Ownership - Operating Costs</v>
      </c>
      <c r="AY1125" s="293" t="s">
        <v>1626</v>
      </c>
      <c r="AZ1125" s="285" t="s">
        <v>1694</v>
      </c>
      <c r="BA1125" s="285">
        <f>$AE$8</f>
        <v>2050</v>
      </c>
      <c r="BB1125" s="285" t="str">
        <f t="shared" ca="1" si="203"/>
        <v>8_AE1099_Running_Costs_2050</v>
      </c>
      <c r="BC1125" s="285" t="s">
        <v>574</v>
      </c>
      <c r="BD1125" s="285"/>
      <c r="BE1125" s="293" t="str">
        <f t="shared" si="200"/>
        <v>&gt;=0</v>
      </c>
      <c r="BF1125" s="293" t="s">
        <v>84</v>
      </c>
      <c r="BG1125" s="293" t="s">
        <v>84</v>
      </c>
      <c r="BH1125" s="293"/>
      <c r="BI1125" s="293"/>
      <c r="BJ1125" s="293"/>
      <c r="BK1125" s="293"/>
    </row>
    <row r="1126" spans="1:63" ht="13.5" hidden="1" thickBot="1">
      <c r="A1126" s="130"/>
      <c r="B1126" s="189"/>
      <c r="C1126" s="256"/>
      <c r="D1126" s="761"/>
      <c r="E1126" s="571"/>
      <c r="F1126" s="571"/>
      <c r="G1126" s="571"/>
      <c r="H1126" s="571"/>
      <c r="I1126" s="571"/>
      <c r="J1126" s="571"/>
      <c r="K1126" s="571"/>
      <c r="L1126" s="571"/>
      <c r="M1126" s="571"/>
      <c r="N1126" s="571"/>
      <c r="O1126" s="571"/>
      <c r="P1126" s="571"/>
      <c r="Q1126" s="571"/>
      <c r="R1126" s="571"/>
      <c r="S1126" s="571"/>
      <c r="T1126" s="571"/>
      <c r="U1126" s="571"/>
      <c r="V1126" s="571"/>
      <c r="W1126" s="571"/>
      <c r="X1126" s="571"/>
      <c r="Y1126" s="571"/>
      <c r="Z1126" s="571"/>
      <c r="AA1126" s="571"/>
      <c r="AB1126" s="571"/>
      <c r="AC1126" s="571"/>
      <c r="AD1126" s="572"/>
      <c r="AE1126" s="572"/>
      <c r="AF1126" s="572"/>
      <c r="AG1126" s="572"/>
      <c r="AH1126" s="572"/>
      <c r="AI1126" s="572"/>
      <c r="AJ1126" s="572"/>
      <c r="AK1126" s="572"/>
      <c r="AL1126" s="572"/>
      <c r="AM1126" s="572"/>
      <c r="AN1126" s="581"/>
      <c r="AO1126" s="181"/>
      <c r="AP1126" s="87" t="s">
        <v>859</v>
      </c>
      <c r="AT1126" s="559" t="str">
        <f t="shared" ca="1" si="204"/>
        <v>AF</v>
      </c>
      <c r="AU1126" s="559">
        <f t="shared" si="205"/>
        <v>1099</v>
      </c>
      <c r="AV1126" s="285" t="str">
        <f t="shared" ca="1" si="202"/>
        <v>AF1099</v>
      </c>
      <c r="AW1126" s="285">
        <f t="shared" si="193"/>
        <v>8</v>
      </c>
      <c r="AX1126" s="285" t="str">
        <f t="shared" ca="1" si="201"/>
        <v>8. Ownership - Operating Costs</v>
      </c>
      <c r="AY1126" s="293" t="s">
        <v>1626</v>
      </c>
      <c r="AZ1126" s="285" t="s">
        <v>1694</v>
      </c>
      <c r="BA1126" s="285">
        <f>$AF$8</f>
        <v>2051</v>
      </c>
      <c r="BB1126" s="285" t="str">
        <f t="shared" ca="1" si="203"/>
        <v>8_AF1099_Running_Costs_2051</v>
      </c>
      <c r="BC1126" s="285" t="s">
        <v>574</v>
      </c>
      <c r="BD1126" s="285"/>
      <c r="BE1126" s="293" t="str">
        <f t="shared" si="200"/>
        <v>&gt;=0</v>
      </c>
      <c r="BF1126" s="293" t="s">
        <v>84</v>
      </c>
      <c r="BG1126" s="293" t="s">
        <v>84</v>
      </c>
      <c r="BH1126" s="293"/>
      <c r="BI1126" s="293"/>
      <c r="BJ1126" s="293"/>
      <c r="BK1126" s="293"/>
    </row>
    <row r="1127" spans="1:63" ht="13.5" hidden="1" thickBot="1">
      <c r="A1127" s="130"/>
      <c r="B1127" s="189"/>
      <c r="C1127" s="256"/>
      <c r="D1127" s="761"/>
      <c r="E1127" s="571"/>
      <c r="F1127" s="571"/>
      <c r="G1127" s="571"/>
      <c r="H1127" s="571"/>
      <c r="I1127" s="571"/>
      <c r="J1127" s="571"/>
      <c r="K1127" s="571"/>
      <c r="L1127" s="571"/>
      <c r="M1127" s="571"/>
      <c r="N1127" s="571"/>
      <c r="O1127" s="571"/>
      <c r="P1127" s="571"/>
      <c r="Q1127" s="571"/>
      <c r="R1127" s="571"/>
      <c r="S1127" s="571"/>
      <c r="T1127" s="571"/>
      <c r="U1127" s="571"/>
      <c r="V1127" s="571"/>
      <c r="W1127" s="571"/>
      <c r="X1127" s="571"/>
      <c r="Y1127" s="571"/>
      <c r="Z1127" s="571"/>
      <c r="AA1127" s="571"/>
      <c r="AB1127" s="571"/>
      <c r="AC1127" s="571"/>
      <c r="AD1127" s="572"/>
      <c r="AE1127" s="572"/>
      <c r="AF1127" s="572"/>
      <c r="AG1127" s="572"/>
      <c r="AH1127" s="572"/>
      <c r="AI1127" s="572"/>
      <c r="AJ1127" s="572"/>
      <c r="AK1127" s="572"/>
      <c r="AL1127" s="572"/>
      <c r="AM1127" s="572"/>
      <c r="AN1127" s="581"/>
      <c r="AO1127" s="181"/>
      <c r="AP1127" s="87" t="s">
        <v>859</v>
      </c>
      <c r="AT1127" s="559" t="str">
        <f t="shared" ca="1" si="204"/>
        <v>AG</v>
      </c>
      <c r="AU1127" s="559">
        <f t="shared" si="205"/>
        <v>1099</v>
      </c>
      <c r="AV1127" s="285" t="str">
        <f t="shared" ca="1" si="202"/>
        <v>AG1099</v>
      </c>
      <c r="AW1127" s="285">
        <f t="shared" ref="AW1127:AW1190" si="206">$AW$5</f>
        <v>8</v>
      </c>
      <c r="AX1127" s="285" t="str">
        <f t="shared" ca="1" si="201"/>
        <v>8. Ownership - Operating Costs</v>
      </c>
      <c r="AY1127" s="293" t="s">
        <v>1626</v>
      </c>
      <c r="AZ1127" s="285" t="s">
        <v>1694</v>
      </c>
      <c r="BA1127" s="285">
        <f>$AG$8</f>
        <v>2052</v>
      </c>
      <c r="BB1127" s="285" t="str">
        <f t="shared" ca="1" si="203"/>
        <v>8_AG1099_Running_Costs_2052</v>
      </c>
      <c r="BC1127" s="285" t="s">
        <v>574</v>
      </c>
      <c r="BD1127" s="285"/>
      <c r="BE1127" s="293" t="str">
        <f t="shared" ref="BE1127:BE1158" si="207">"&gt;=0"</f>
        <v>&gt;=0</v>
      </c>
      <c r="BF1127" s="293" t="s">
        <v>84</v>
      </c>
      <c r="BG1127" s="293" t="s">
        <v>84</v>
      </c>
      <c r="BH1127" s="293"/>
      <c r="BI1127" s="293"/>
      <c r="BJ1127" s="293"/>
      <c r="BK1127" s="293"/>
    </row>
    <row r="1128" spans="1:63" ht="13.5" hidden="1" thickBot="1">
      <c r="A1128" s="130"/>
      <c r="B1128" s="189"/>
      <c r="C1128" s="256"/>
      <c r="D1128" s="761"/>
      <c r="E1128" s="571"/>
      <c r="F1128" s="571"/>
      <c r="G1128" s="571"/>
      <c r="H1128" s="571"/>
      <c r="I1128" s="571"/>
      <c r="J1128" s="571"/>
      <c r="K1128" s="571"/>
      <c r="L1128" s="571"/>
      <c r="M1128" s="571"/>
      <c r="N1128" s="571"/>
      <c r="O1128" s="571"/>
      <c r="P1128" s="571"/>
      <c r="Q1128" s="571"/>
      <c r="R1128" s="571"/>
      <c r="S1128" s="571"/>
      <c r="T1128" s="571"/>
      <c r="U1128" s="571"/>
      <c r="V1128" s="571"/>
      <c r="W1128" s="571"/>
      <c r="X1128" s="571"/>
      <c r="Y1128" s="571"/>
      <c r="Z1128" s="571"/>
      <c r="AA1128" s="571"/>
      <c r="AB1128" s="571"/>
      <c r="AC1128" s="571"/>
      <c r="AD1128" s="572"/>
      <c r="AE1128" s="572"/>
      <c r="AF1128" s="572"/>
      <c r="AG1128" s="572"/>
      <c r="AH1128" s="572"/>
      <c r="AI1128" s="572"/>
      <c r="AJ1128" s="572"/>
      <c r="AK1128" s="572"/>
      <c r="AL1128" s="572"/>
      <c r="AM1128" s="572"/>
      <c r="AN1128" s="581"/>
      <c r="AO1128" s="181"/>
      <c r="AP1128" s="87" t="s">
        <v>859</v>
      </c>
      <c r="AT1128" s="559" t="str">
        <f t="shared" ca="1" si="204"/>
        <v>AH</v>
      </c>
      <c r="AU1128" s="559">
        <f t="shared" si="205"/>
        <v>1099</v>
      </c>
      <c r="AV1128" s="285" t="str">
        <f t="shared" ca="1" si="202"/>
        <v>AH1099</v>
      </c>
      <c r="AW1128" s="285">
        <f t="shared" si="206"/>
        <v>8</v>
      </c>
      <c r="AX1128" s="285" t="str">
        <f t="shared" ca="1" si="201"/>
        <v>8. Ownership - Operating Costs</v>
      </c>
      <c r="AY1128" s="293" t="s">
        <v>1626</v>
      </c>
      <c r="AZ1128" s="285" t="s">
        <v>1694</v>
      </c>
      <c r="BA1128" s="285">
        <f>$AH$8</f>
        <v>2053</v>
      </c>
      <c r="BB1128" s="285" t="str">
        <f t="shared" ca="1" si="203"/>
        <v>8_AH1099_Running_Costs_2053</v>
      </c>
      <c r="BC1128" s="285" t="s">
        <v>574</v>
      </c>
      <c r="BD1128" s="285"/>
      <c r="BE1128" s="293" t="str">
        <f t="shared" si="207"/>
        <v>&gt;=0</v>
      </c>
      <c r="BF1128" s="293" t="s">
        <v>84</v>
      </c>
      <c r="BG1128" s="293" t="s">
        <v>84</v>
      </c>
      <c r="BH1128" s="293"/>
      <c r="BI1128" s="293"/>
      <c r="BJ1128" s="293"/>
      <c r="BK1128" s="293"/>
    </row>
    <row r="1129" spans="1:63" ht="13.5" hidden="1" thickBot="1">
      <c r="A1129" s="130"/>
      <c r="B1129" s="189"/>
      <c r="C1129" s="256"/>
      <c r="D1129" s="761"/>
      <c r="E1129" s="571"/>
      <c r="F1129" s="571"/>
      <c r="G1129" s="571"/>
      <c r="H1129" s="571"/>
      <c r="I1129" s="571"/>
      <c r="J1129" s="571"/>
      <c r="K1129" s="571"/>
      <c r="L1129" s="571"/>
      <c r="M1129" s="571"/>
      <c r="N1129" s="571"/>
      <c r="O1129" s="571"/>
      <c r="P1129" s="571"/>
      <c r="Q1129" s="571"/>
      <c r="R1129" s="571"/>
      <c r="S1129" s="571"/>
      <c r="T1129" s="571"/>
      <c r="U1129" s="571"/>
      <c r="V1129" s="571"/>
      <c r="W1129" s="571"/>
      <c r="X1129" s="571"/>
      <c r="Y1129" s="571"/>
      <c r="Z1129" s="571"/>
      <c r="AA1129" s="571"/>
      <c r="AB1129" s="571"/>
      <c r="AC1129" s="571"/>
      <c r="AD1129" s="572"/>
      <c r="AE1129" s="572"/>
      <c r="AF1129" s="572"/>
      <c r="AG1129" s="572"/>
      <c r="AH1129" s="572"/>
      <c r="AI1129" s="572"/>
      <c r="AJ1129" s="572"/>
      <c r="AK1129" s="572"/>
      <c r="AL1129" s="572"/>
      <c r="AM1129" s="572"/>
      <c r="AN1129" s="581"/>
      <c r="AO1129" s="181"/>
      <c r="AP1129" s="87" t="s">
        <v>859</v>
      </c>
      <c r="AT1129" s="559" t="str">
        <f t="shared" ca="1" si="204"/>
        <v>AI</v>
      </c>
      <c r="AU1129" s="559">
        <f t="shared" si="205"/>
        <v>1099</v>
      </c>
      <c r="AV1129" s="285" t="str">
        <f t="shared" ca="1" si="202"/>
        <v>AI1099</v>
      </c>
      <c r="AW1129" s="285">
        <f t="shared" si="206"/>
        <v>8</v>
      </c>
      <c r="AX1129" s="285" t="str">
        <f t="shared" ca="1" si="201"/>
        <v>8. Ownership - Operating Costs</v>
      </c>
      <c r="AY1129" s="293" t="s">
        <v>1626</v>
      </c>
      <c r="AZ1129" s="285" t="s">
        <v>1694</v>
      </c>
      <c r="BA1129" s="285">
        <f>$AI$8</f>
        <v>2054</v>
      </c>
      <c r="BB1129" s="285" t="str">
        <f t="shared" ca="1" si="203"/>
        <v>8_AI1099_Running_Costs_2054</v>
      </c>
      <c r="BC1129" s="285" t="s">
        <v>574</v>
      </c>
      <c r="BD1129" s="285"/>
      <c r="BE1129" s="293" t="str">
        <f t="shared" si="207"/>
        <v>&gt;=0</v>
      </c>
      <c r="BF1129" s="293" t="s">
        <v>84</v>
      </c>
      <c r="BG1129" s="293" t="s">
        <v>84</v>
      </c>
      <c r="BH1129" s="293"/>
      <c r="BI1129" s="293"/>
      <c r="BJ1129" s="293"/>
      <c r="BK1129" s="293"/>
    </row>
    <row r="1130" spans="1:63" ht="13.5" hidden="1" thickBot="1">
      <c r="A1130" s="130"/>
      <c r="B1130" s="189"/>
      <c r="C1130" s="256"/>
      <c r="D1130" s="761"/>
      <c r="E1130" s="571"/>
      <c r="F1130" s="571"/>
      <c r="G1130" s="571"/>
      <c r="H1130" s="571"/>
      <c r="I1130" s="571"/>
      <c r="J1130" s="571"/>
      <c r="K1130" s="571"/>
      <c r="L1130" s="571"/>
      <c r="M1130" s="571"/>
      <c r="N1130" s="571"/>
      <c r="O1130" s="571"/>
      <c r="P1130" s="571"/>
      <c r="Q1130" s="571"/>
      <c r="R1130" s="571"/>
      <c r="S1130" s="571"/>
      <c r="T1130" s="571"/>
      <c r="U1130" s="571"/>
      <c r="V1130" s="571"/>
      <c r="W1130" s="571"/>
      <c r="X1130" s="571"/>
      <c r="Y1130" s="571"/>
      <c r="Z1130" s="571"/>
      <c r="AA1130" s="571"/>
      <c r="AB1130" s="571"/>
      <c r="AC1130" s="571"/>
      <c r="AD1130" s="572"/>
      <c r="AE1130" s="572"/>
      <c r="AF1130" s="572"/>
      <c r="AG1130" s="572"/>
      <c r="AH1130" s="572"/>
      <c r="AI1130" s="572"/>
      <c r="AJ1130" s="572"/>
      <c r="AK1130" s="572"/>
      <c r="AL1130" s="572"/>
      <c r="AM1130" s="572"/>
      <c r="AN1130" s="581"/>
      <c r="AO1130" s="181"/>
      <c r="AP1130" s="87" t="s">
        <v>859</v>
      </c>
      <c r="AT1130" s="559" t="str">
        <f t="shared" ca="1" si="204"/>
        <v>AJ</v>
      </c>
      <c r="AU1130" s="559">
        <f t="shared" si="205"/>
        <v>1099</v>
      </c>
      <c r="AV1130" s="285" t="str">
        <f t="shared" ca="1" si="202"/>
        <v>AJ1099</v>
      </c>
      <c r="AW1130" s="285">
        <f t="shared" si="206"/>
        <v>8</v>
      </c>
      <c r="AX1130" s="285" t="str">
        <f t="shared" ca="1" si="201"/>
        <v>8. Ownership - Operating Costs</v>
      </c>
      <c r="AY1130" s="293" t="s">
        <v>1626</v>
      </c>
      <c r="AZ1130" s="285" t="s">
        <v>1694</v>
      </c>
      <c r="BA1130" s="285">
        <f>$AJ$8</f>
        <v>2055</v>
      </c>
      <c r="BB1130" s="285" t="str">
        <f t="shared" ca="1" si="203"/>
        <v>8_AJ1099_Running_Costs_2055</v>
      </c>
      <c r="BC1130" s="285" t="s">
        <v>574</v>
      </c>
      <c r="BD1130" s="285"/>
      <c r="BE1130" s="293" t="str">
        <f t="shared" si="207"/>
        <v>&gt;=0</v>
      </c>
      <c r="BF1130" s="293" t="s">
        <v>84</v>
      </c>
      <c r="BG1130" s="293" t="s">
        <v>84</v>
      </c>
      <c r="BH1130" s="293"/>
      <c r="BI1130" s="293"/>
      <c r="BJ1130" s="293"/>
      <c r="BK1130" s="293"/>
    </row>
    <row r="1131" spans="1:63" ht="13.5" hidden="1" thickBot="1">
      <c r="A1131" s="130"/>
      <c r="B1131" s="189"/>
      <c r="C1131" s="256"/>
      <c r="D1131" s="761"/>
      <c r="E1131" s="571"/>
      <c r="F1131" s="571"/>
      <c r="G1131" s="571"/>
      <c r="H1131" s="571"/>
      <c r="I1131" s="571"/>
      <c r="J1131" s="571"/>
      <c r="K1131" s="571"/>
      <c r="L1131" s="571"/>
      <c r="M1131" s="571"/>
      <c r="N1131" s="571"/>
      <c r="O1131" s="571"/>
      <c r="P1131" s="571"/>
      <c r="Q1131" s="571"/>
      <c r="R1131" s="571"/>
      <c r="S1131" s="571"/>
      <c r="T1131" s="571"/>
      <c r="U1131" s="571"/>
      <c r="V1131" s="571"/>
      <c r="W1131" s="571"/>
      <c r="X1131" s="571"/>
      <c r="Y1131" s="571"/>
      <c r="Z1131" s="571"/>
      <c r="AA1131" s="571"/>
      <c r="AB1131" s="571"/>
      <c r="AC1131" s="571"/>
      <c r="AD1131" s="572"/>
      <c r="AE1131" s="572"/>
      <c r="AF1131" s="572"/>
      <c r="AG1131" s="572"/>
      <c r="AH1131" s="572"/>
      <c r="AI1131" s="572"/>
      <c r="AJ1131" s="572"/>
      <c r="AK1131" s="572"/>
      <c r="AL1131" s="572"/>
      <c r="AM1131" s="572"/>
      <c r="AN1131" s="581"/>
      <c r="AO1131" s="181"/>
      <c r="AP1131" s="87" t="s">
        <v>859</v>
      </c>
      <c r="AT1131" s="559" t="str">
        <f t="shared" ca="1" si="204"/>
        <v>AK</v>
      </c>
      <c r="AU1131" s="559">
        <f t="shared" si="205"/>
        <v>1099</v>
      </c>
      <c r="AV1131" s="285" t="str">
        <f t="shared" ca="1" si="202"/>
        <v>AK1099</v>
      </c>
      <c r="AW1131" s="285">
        <f t="shared" si="206"/>
        <v>8</v>
      </c>
      <c r="AX1131" s="285" t="str">
        <f t="shared" ca="1" si="201"/>
        <v>8. Ownership - Operating Costs</v>
      </c>
      <c r="AY1131" s="293" t="s">
        <v>1626</v>
      </c>
      <c r="AZ1131" s="285" t="s">
        <v>1694</v>
      </c>
      <c r="BA1131" s="285">
        <f>$AK$8</f>
        <v>2056</v>
      </c>
      <c r="BB1131" s="285" t="str">
        <f t="shared" ca="1" si="203"/>
        <v>8_AK1099_Running_Costs_2056</v>
      </c>
      <c r="BC1131" s="285" t="s">
        <v>574</v>
      </c>
      <c r="BD1131" s="285"/>
      <c r="BE1131" s="293" t="str">
        <f t="shared" si="207"/>
        <v>&gt;=0</v>
      </c>
      <c r="BF1131" s="293" t="s">
        <v>84</v>
      </c>
      <c r="BG1131" s="293" t="s">
        <v>84</v>
      </c>
      <c r="BH1131" s="293"/>
      <c r="BI1131" s="293"/>
      <c r="BJ1131" s="293"/>
      <c r="BK1131" s="293"/>
    </row>
    <row r="1132" spans="1:63" ht="13.5" hidden="1" thickBot="1">
      <c r="A1132" s="130"/>
      <c r="B1132" s="189"/>
      <c r="C1132" s="256"/>
      <c r="D1132" s="761"/>
      <c r="E1132" s="571"/>
      <c r="F1132" s="571"/>
      <c r="G1132" s="571"/>
      <c r="H1132" s="571"/>
      <c r="I1132" s="571"/>
      <c r="J1132" s="571"/>
      <c r="K1132" s="571"/>
      <c r="L1132" s="571"/>
      <c r="M1132" s="571"/>
      <c r="N1132" s="571"/>
      <c r="O1132" s="571"/>
      <c r="P1132" s="571"/>
      <c r="Q1132" s="571"/>
      <c r="R1132" s="571"/>
      <c r="S1132" s="571"/>
      <c r="T1132" s="571"/>
      <c r="U1132" s="571"/>
      <c r="V1132" s="571"/>
      <c r="W1132" s="571"/>
      <c r="X1132" s="571"/>
      <c r="Y1132" s="571"/>
      <c r="Z1132" s="571"/>
      <c r="AA1132" s="571"/>
      <c r="AB1132" s="571"/>
      <c r="AC1132" s="571"/>
      <c r="AD1132" s="572"/>
      <c r="AE1132" s="572"/>
      <c r="AF1132" s="572"/>
      <c r="AG1132" s="572"/>
      <c r="AH1132" s="572"/>
      <c r="AI1132" s="572"/>
      <c r="AJ1132" s="572"/>
      <c r="AK1132" s="572"/>
      <c r="AL1132" s="572"/>
      <c r="AM1132" s="572"/>
      <c r="AN1132" s="581"/>
      <c r="AO1132" s="181"/>
      <c r="AP1132" s="87" t="s">
        <v>859</v>
      </c>
      <c r="AT1132" s="559" t="str">
        <f t="shared" ca="1" si="204"/>
        <v>AL</v>
      </c>
      <c r="AU1132" s="559">
        <f t="shared" si="205"/>
        <v>1099</v>
      </c>
      <c r="AV1132" s="285" t="str">
        <f t="shared" ca="1" si="202"/>
        <v>AL1099</v>
      </c>
      <c r="AW1132" s="285">
        <f t="shared" si="206"/>
        <v>8</v>
      </c>
      <c r="AX1132" s="285" t="str">
        <f t="shared" ca="1" si="201"/>
        <v>8. Ownership - Operating Costs</v>
      </c>
      <c r="AY1132" s="293" t="s">
        <v>1626</v>
      </c>
      <c r="AZ1132" s="285" t="s">
        <v>1694</v>
      </c>
      <c r="BA1132" s="285">
        <f>$AL$8</f>
        <v>2057</v>
      </c>
      <c r="BB1132" s="285" t="str">
        <f t="shared" ca="1" si="203"/>
        <v>8_AL1099_Running_Costs_2057</v>
      </c>
      <c r="BC1132" s="285" t="s">
        <v>574</v>
      </c>
      <c r="BD1132" s="285"/>
      <c r="BE1132" s="293" t="str">
        <f t="shared" si="207"/>
        <v>&gt;=0</v>
      </c>
      <c r="BF1132" s="293" t="s">
        <v>84</v>
      </c>
      <c r="BG1132" s="293" t="s">
        <v>84</v>
      </c>
      <c r="BH1132" s="293"/>
      <c r="BI1132" s="293"/>
      <c r="BJ1132" s="293"/>
      <c r="BK1132" s="293"/>
    </row>
    <row r="1133" spans="1:63" ht="13.5" hidden="1" thickBot="1">
      <c r="A1133" s="130"/>
      <c r="B1133" s="189"/>
      <c r="C1133" s="256"/>
      <c r="D1133" s="761"/>
      <c r="E1133" s="571"/>
      <c r="F1133" s="571"/>
      <c r="G1133" s="571"/>
      <c r="H1133" s="571"/>
      <c r="I1133" s="571"/>
      <c r="J1133" s="571"/>
      <c r="K1133" s="571"/>
      <c r="L1133" s="571"/>
      <c r="M1133" s="571"/>
      <c r="N1133" s="571"/>
      <c r="O1133" s="571"/>
      <c r="P1133" s="571"/>
      <c r="Q1133" s="571"/>
      <c r="R1133" s="571"/>
      <c r="S1133" s="571"/>
      <c r="T1133" s="571"/>
      <c r="U1133" s="571"/>
      <c r="V1133" s="571"/>
      <c r="W1133" s="571"/>
      <c r="X1133" s="571"/>
      <c r="Y1133" s="571"/>
      <c r="Z1133" s="571"/>
      <c r="AA1133" s="571"/>
      <c r="AB1133" s="571"/>
      <c r="AC1133" s="571"/>
      <c r="AD1133" s="572"/>
      <c r="AE1133" s="572"/>
      <c r="AF1133" s="572"/>
      <c r="AG1133" s="572"/>
      <c r="AH1133" s="572"/>
      <c r="AI1133" s="572"/>
      <c r="AJ1133" s="572"/>
      <c r="AK1133" s="572"/>
      <c r="AL1133" s="572"/>
      <c r="AM1133" s="572"/>
      <c r="AN1133" s="581"/>
      <c r="AO1133" s="181"/>
      <c r="AP1133" s="87" t="s">
        <v>859</v>
      </c>
      <c r="AT1133" s="559" t="str">
        <f t="shared" ca="1" si="204"/>
        <v>AM</v>
      </c>
      <c r="AU1133" s="559">
        <f t="shared" si="205"/>
        <v>1099</v>
      </c>
      <c r="AV1133" s="285" t="str">
        <f t="shared" ca="1" si="202"/>
        <v>AM1099</v>
      </c>
      <c r="AW1133" s="285">
        <f t="shared" si="206"/>
        <v>8</v>
      </c>
      <c r="AX1133" s="285" t="str">
        <f t="shared" ca="1" si="201"/>
        <v>8. Ownership - Operating Costs</v>
      </c>
      <c r="AY1133" s="293" t="s">
        <v>1626</v>
      </c>
      <c r="AZ1133" s="285" t="s">
        <v>1694</v>
      </c>
      <c r="BA1133" s="285">
        <f>$AM$8</f>
        <v>2058</v>
      </c>
      <c r="BB1133" s="285" t="str">
        <f t="shared" ca="1" si="203"/>
        <v>8_AM1099_Running_Costs_2058</v>
      </c>
      <c r="BC1133" s="285" t="s">
        <v>574</v>
      </c>
      <c r="BD1133" s="285"/>
      <c r="BE1133" s="293" t="str">
        <f t="shared" si="207"/>
        <v>&gt;=0</v>
      </c>
      <c r="BF1133" s="293" t="s">
        <v>84</v>
      </c>
      <c r="BG1133" s="293" t="s">
        <v>84</v>
      </c>
      <c r="BH1133" s="293"/>
      <c r="BI1133" s="293"/>
      <c r="BJ1133" s="293"/>
      <c r="BK1133" s="293"/>
    </row>
    <row r="1134" spans="1:63" ht="13.5" hidden="1" thickBot="1">
      <c r="A1134" s="130"/>
      <c r="B1134" s="189"/>
      <c r="C1134" s="256"/>
      <c r="D1134" s="761"/>
      <c r="E1134" s="571"/>
      <c r="F1134" s="571"/>
      <c r="G1134" s="571"/>
      <c r="H1134" s="571"/>
      <c r="I1134" s="571"/>
      <c r="J1134" s="571"/>
      <c r="K1134" s="571"/>
      <c r="L1134" s="571"/>
      <c r="M1134" s="571"/>
      <c r="N1134" s="571"/>
      <c r="O1134" s="571"/>
      <c r="P1134" s="571"/>
      <c r="Q1134" s="571"/>
      <c r="R1134" s="571"/>
      <c r="S1134" s="571"/>
      <c r="T1134" s="571"/>
      <c r="U1134" s="571"/>
      <c r="V1134" s="571"/>
      <c r="W1134" s="571"/>
      <c r="X1134" s="571"/>
      <c r="Y1134" s="571"/>
      <c r="Z1134" s="571"/>
      <c r="AA1134" s="571"/>
      <c r="AB1134" s="571"/>
      <c r="AC1134" s="571"/>
      <c r="AD1134" s="572"/>
      <c r="AE1134" s="572"/>
      <c r="AF1134" s="572"/>
      <c r="AG1134" s="572"/>
      <c r="AH1134" s="572"/>
      <c r="AI1134" s="572"/>
      <c r="AJ1134" s="572"/>
      <c r="AK1134" s="572"/>
      <c r="AL1134" s="572"/>
      <c r="AM1134" s="572"/>
      <c r="AN1134" s="581"/>
      <c r="AO1134" s="181"/>
      <c r="AP1134" s="574" t="s">
        <v>859</v>
      </c>
      <c r="AQ1134" s="574"/>
      <c r="AR1134" s="574"/>
      <c r="AS1134" s="574"/>
      <c r="AT1134" s="575" t="str">
        <f t="shared" ca="1" si="204"/>
        <v>AN</v>
      </c>
      <c r="AU1134" s="575">
        <f t="shared" si="205"/>
        <v>1099</v>
      </c>
      <c r="AV1134" s="484" t="str">
        <f t="shared" ca="1" si="202"/>
        <v>AN1099</v>
      </c>
      <c r="AW1134" s="484">
        <f t="shared" si="206"/>
        <v>8</v>
      </c>
      <c r="AX1134" s="484" t="str">
        <f t="shared" ca="1" si="201"/>
        <v>8. Ownership - Operating Costs</v>
      </c>
      <c r="AY1134" s="492" t="s">
        <v>1626</v>
      </c>
      <c r="AZ1134" s="484" t="s">
        <v>1694</v>
      </c>
      <c r="BA1134" s="484" t="s">
        <v>1572</v>
      </c>
      <c r="BB1134" s="484" t="str">
        <f t="shared" ca="1" si="203"/>
        <v>8_AN1099_Running_Costs_Additional_Info</v>
      </c>
      <c r="BC1134" s="492" t="s">
        <v>255</v>
      </c>
      <c r="BD1134" s="492">
        <v>100</v>
      </c>
      <c r="BE1134" s="492"/>
      <c r="BF1134" s="492" t="s">
        <v>84</v>
      </c>
      <c r="BG1134" s="492" t="s">
        <v>84</v>
      </c>
      <c r="BH1134" s="293"/>
      <c r="BI1134" s="293"/>
      <c r="BJ1134" s="293"/>
      <c r="BK1134" s="293"/>
    </row>
    <row r="1135" spans="1:63" ht="13.5" thickBot="1">
      <c r="A1135" s="130">
        <f>+A1099+1</f>
        <v>41</v>
      </c>
      <c r="B1135" s="189"/>
      <c r="C1135" s="254" t="s">
        <v>1647</v>
      </c>
      <c r="D1135" s="761" t="s">
        <v>1691</v>
      </c>
      <c r="E1135" s="544"/>
      <c r="F1135" s="544"/>
      <c r="G1135" s="544"/>
      <c r="H1135" s="544"/>
      <c r="I1135" s="544"/>
      <c r="J1135" s="544"/>
      <c r="K1135" s="544"/>
      <c r="L1135" s="544"/>
      <c r="M1135" s="544"/>
      <c r="N1135" s="544"/>
      <c r="O1135" s="544"/>
      <c r="P1135" s="544"/>
      <c r="Q1135" s="544"/>
      <c r="R1135" s="544"/>
      <c r="S1135" s="544"/>
      <c r="T1135" s="544"/>
      <c r="U1135" s="544"/>
      <c r="V1135" s="544"/>
      <c r="W1135" s="544"/>
      <c r="X1135" s="544"/>
      <c r="Y1135" s="544"/>
      <c r="Z1135" s="544"/>
      <c r="AA1135" s="544"/>
      <c r="AB1135" s="544"/>
      <c r="AC1135" s="544"/>
      <c r="AD1135" s="545"/>
      <c r="AE1135" s="545"/>
      <c r="AF1135" s="545"/>
      <c r="AG1135" s="545"/>
      <c r="AH1135" s="545"/>
      <c r="AI1135" s="545"/>
      <c r="AJ1135" s="545"/>
      <c r="AK1135" s="545"/>
      <c r="AL1135" s="545"/>
      <c r="AM1135" s="545"/>
      <c r="AN1135" s="371"/>
      <c r="AO1135" s="181"/>
      <c r="AR1135" s="87" t="s">
        <v>40</v>
      </c>
      <c r="AS1135" s="87" t="str">
        <f ca="1">SUBSTITUTE(CELL("address",E1135),"$","")</f>
        <v>E1135</v>
      </c>
      <c r="AT1135" s="386" t="str">
        <f ca="1">CHAR(CODE(AS1135))</f>
        <v>E</v>
      </c>
      <c r="AU1135" s="386">
        <f>ROW(AS1135)</f>
        <v>1135</v>
      </c>
      <c r="AV1135" s="285" t="str">
        <f ca="1">CONCATENATE(AT1135&amp;AU1135)</f>
        <v>E1135</v>
      </c>
      <c r="AW1135" s="285">
        <f t="shared" si="206"/>
        <v>8</v>
      </c>
      <c r="AX1135" s="285" t="str">
        <f t="shared" ref="AX1135:AX1170" ca="1" si="208">MID(CELL("filename",AW1135),FIND("]",CELL("filename",AW1135))+1,256)</f>
        <v>8. Ownership - Operating Costs</v>
      </c>
      <c r="AY1135" s="293" t="s">
        <v>1626</v>
      </c>
      <c r="AZ1135" s="285" t="s">
        <v>1648</v>
      </c>
      <c r="BA1135" s="285">
        <f>$E$8</f>
        <v>2024</v>
      </c>
      <c r="BB1135" s="285" t="str">
        <f ca="1">AW1135&amp;"_"&amp;AV1135&amp;"_"&amp;AZ1135&amp;"_"&amp;BA1135</f>
        <v>8_E1135_Transmission_electric_to_point_of_delivery_POD_2024</v>
      </c>
      <c r="BC1135" s="285" t="s">
        <v>574</v>
      </c>
      <c r="BD1135" s="285"/>
      <c r="BE1135" s="293" t="str">
        <f t="shared" si="207"/>
        <v>&gt;=0</v>
      </c>
      <c r="BF1135" s="293" t="s">
        <v>84</v>
      </c>
      <c r="BG1135" s="293" t="s">
        <v>84</v>
      </c>
      <c r="BH1135" s="293"/>
      <c r="BI1135" s="293"/>
      <c r="BJ1135" s="293"/>
      <c r="BK1135" s="293"/>
    </row>
    <row r="1136" spans="1:63" ht="13.5" hidden="1" thickBot="1">
      <c r="A1136" s="130"/>
      <c r="B1136" s="189"/>
      <c r="C1136" s="254"/>
      <c r="D1136" s="761"/>
      <c r="E1136" s="571"/>
      <c r="F1136" s="571"/>
      <c r="G1136" s="571"/>
      <c r="H1136" s="571"/>
      <c r="I1136" s="571"/>
      <c r="J1136" s="571"/>
      <c r="K1136" s="571"/>
      <c r="L1136" s="571"/>
      <c r="M1136" s="571"/>
      <c r="N1136" s="571"/>
      <c r="O1136" s="571"/>
      <c r="P1136" s="571"/>
      <c r="Q1136" s="571"/>
      <c r="R1136" s="571"/>
      <c r="S1136" s="571"/>
      <c r="T1136" s="571"/>
      <c r="U1136" s="571"/>
      <c r="V1136" s="571"/>
      <c r="W1136" s="571"/>
      <c r="X1136" s="571"/>
      <c r="Y1136" s="571"/>
      <c r="Z1136" s="571"/>
      <c r="AA1136" s="571"/>
      <c r="AB1136" s="571"/>
      <c r="AC1136" s="571"/>
      <c r="AD1136" s="572"/>
      <c r="AE1136" s="572"/>
      <c r="AF1136" s="572"/>
      <c r="AG1136" s="572"/>
      <c r="AH1136" s="572"/>
      <c r="AI1136" s="572"/>
      <c r="AJ1136" s="572"/>
      <c r="AK1136" s="572"/>
      <c r="AL1136" s="572"/>
      <c r="AM1136" s="572"/>
      <c r="AN1136" s="581"/>
      <c r="AO1136" s="181"/>
      <c r="AP1136" s="87" t="s">
        <v>859</v>
      </c>
      <c r="AT1136" s="559" t="str">
        <f ca="1">IF(AT1135="Z","AA",IF(LEN(AT1135)=1,CHAR(CODE(AT1135)+1),IF(RIGHT(AT1135,1)="Z",CHAR(CODE(LEFT(AT1135,1))+1),LEFT(AT1135,1))&amp;CHAR(65+MOD(CODE(RIGHT(AT1135,1))+1-65,26))))</f>
        <v>F</v>
      </c>
      <c r="AU1136" s="559">
        <f>AU1135</f>
        <v>1135</v>
      </c>
      <c r="AV1136" s="285" t="str">
        <f t="shared" ref="AV1136:AV1170" ca="1" si="209">CONCATENATE(AT1136&amp;AU1136)</f>
        <v>F1135</v>
      </c>
      <c r="AW1136" s="285">
        <f t="shared" si="206"/>
        <v>8</v>
      </c>
      <c r="AX1136" s="285" t="str">
        <f t="shared" ca="1" si="208"/>
        <v>8. Ownership - Operating Costs</v>
      </c>
      <c r="AY1136" s="293" t="s">
        <v>1626</v>
      </c>
      <c r="AZ1136" s="285" t="s">
        <v>1648</v>
      </c>
      <c r="BA1136" s="285">
        <f>$F$8</f>
        <v>2025</v>
      </c>
      <c r="BB1136" s="285" t="str">
        <f t="shared" ref="BB1136:BB1170" ca="1" si="210">AW1136&amp;"_"&amp;AV1136&amp;"_"&amp;AZ1136&amp;"_"&amp;BA1136</f>
        <v>8_F1135_Transmission_electric_to_point_of_delivery_POD_2025</v>
      </c>
      <c r="BC1136" s="285" t="s">
        <v>574</v>
      </c>
      <c r="BD1136" s="285"/>
      <c r="BE1136" s="293" t="str">
        <f t="shared" si="207"/>
        <v>&gt;=0</v>
      </c>
      <c r="BF1136" s="293" t="s">
        <v>84</v>
      </c>
      <c r="BG1136" s="293" t="s">
        <v>84</v>
      </c>
      <c r="BH1136" s="293"/>
      <c r="BI1136" s="293"/>
      <c r="BJ1136" s="293"/>
      <c r="BK1136" s="293"/>
    </row>
    <row r="1137" spans="1:63" ht="13.5" hidden="1" thickBot="1">
      <c r="A1137" s="130"/>
      <c r="B1137" s="189"/>
      <c r="C1137" s="254"/>
      <c r="D1137" s="761"/>
      <c r="E1137" s="571"/>
      <c r="F1137" s="571"/>
      <c r="G1137" s="571"/>
      <c r="H1137" s="571"/>
      <c r="I1137" s="571"/>
      <c r="J1137" s="571"/>
      <c r="K1137" s="571"/>
      <c r="L1137" s="571"/>
      <c r="M1137" s="571"/>
      <c r="N1137" s="571"/>
      <c r="O1137" s="571"/>
      <c r="P1137" s="571"/>
      <c r="Q1137" s="571"/>
      <c r="R1137" s="571"/>
      <c r="S1137" s="571"/>
      <c r="T1137" s="571"/>
      <c r="U1137" s="571"/>
      <c r="V1137" s="571"/>
      <c r="W1137" s="571"/>
      <c r="X1137" s="571"/>
      <c r="Y1137" s="571"/>
      <c r="Z1137" s="571"/>
      <c r="AA1137" s="571"/>
      <c r="AB1137" s="571"/>
      <c r="AC1137" s="571"/>
      <c r="AD1137" s="572"/>
      <c r="AE1137" s="572"/>
      <c r="AF1137" s="572"/>
      <c r="AG1137" s="572"/>
      <c r="AH1137" s="572"/>
      <c r="AI1137" s="572"/>
      <c r="AJ1137" s="572"/>
      <c r="AK1137" s="572"/>
      <c r="AL1137" s="572"/>
      <c r="AM1137" s="572"/>
      <c r="AN1137" s="581"/>
      <c r="AO1137" s="181"/>
      <c r="AP1137" s="87" t="s">
        <v>859</v>
      </c>
      <c r="AT1137" s="559" t="str">
        <f t="shared" ref="AT1137:AT1170" ca="1" si="211">IF(AT1136="Z","AA",IF(LEN(AT1136)=1,CHAR(CODE(AT1136)+1),IF(RIGHT(AT1136,1)="Z",CHAR(CODE(LEFT(AT1136,1))+1),LEFT(AT1136,1))&amp;CHAR(65+MOD(CODE(RIGHT(AT1136,1))+1-65,26))))</f>
        <v>G</v>
      </c>
      <c r="AU1137" s="559">
        <f t="shared" ref="AU1137:AU1170" si="212">AU1136</f>
        <v>1135</v>
      </c>
      <c r="AV1137" s="285" t="str">
        <f t="shared" ca="1" si="209"/>
        <v>G1135</v>
      </c>
      <c r="AW1137" s="285">
        <f t="shared" si="206"/>
        <v>8</v>
      </c>
      <c r="AX1137" s="285" t="str">
        <f t="shared" ca="1" si="208"/>
        <v>8. Ownership - Operating Costs</v>
      </c>
      <c r="AY1137" s="293" t="s">
        <v>1626</v>
      </c>
      <c r="AZ1137" s="285" t="s">
        <v>1648</v>
      </c>
      <c r="BA1137" s="285">
        <f>$G$8</f>
        <v>2026</v>
      </c>
      <c r="BB1137" s="285" t="str">
        <f t="shared" ca="1" si="210"/>
        <v>8_G1135_Transmission_electric_to_point_of_delivery_POD_2026</v>
      </c>
      <c r="BC1137" s="285" t="s">
        <v>574</v>
      </c>
      <c r="BD1137" s="285"/>
      <c r="BE1137" s="293" t="str">
        <f t="shared" si="207"/>
        <v>&gt;=0</v>
      </c>
      <c r="BF1137" s="293" t="s">
        <v>84</v>
      </c>
      <c r="BG1137" s="293" t="s">
        <v>84</v>
      </c>
      <c r="BH1137" s="293"/>
      <c r="BI1137" s="293"/>
      <c r="BJ1137" s="293"/>
      <c r="BK1137" s="293"/>
    </row>
    <row r="1138" spans="1:63" ht="13.5" hidden="1" thickBot="1">
      <c r="A1138" s="130"/>
      <c r="B1138" s="189"/>
      <c r="C1138" s="254"/>
      <c r="D1138" s="761"/>
      <c r="E1138" s="571"/>
      <c r="F1138" s="571"/>
      <c r="G1138" s="571"/>
      <c r="H1138" s="571"/>
      <c r="I1138" s="571"/>
      <c r="J1138" s="571"/>
      <c r="K1138" s="571"/>
      <c r="L1138" s="571"/>
      <c r="M1138" s="571"/>
      <c r="N1138" s="571"/>
      <c r="O1138" s="571"/>
      <c r="P1138" s="571"/>
      <c r="Q1138" s="571"/>
      <c r="R1138" s="571"/>
      <c r="S1138" s="571"/>
      <c r="T1138" s="571"/>
      <c r="U1138" s="571"/>
      <c r="V1138" s="571"/>
      <c r="W1138" s="571"/>
      <c r="X1138" s="571"/>
      <c r="Y1138" s="571"/>
      <c r="Z1138" s="571"/>
      <c r="AA1138" s="571"/>
      <c r="AB1138" s="571"/>
      <c r="AC1138" s="571"/>
      <c r="AD1138" s="572"/>
      <c r="AE1138" s="572"/>
      <c r="AF1138" s="572"/>
      <c r="AG1138" s="572"/>
      <c r="AH1138" s="572"/>
      <c r="AI1138" s="572"/>
      <c r="AJ1138" s="572"/>
      <c r="AK1138" s="572"/>
      <c r="AL1138" s="572"/>
      <c r="AM1138" s="572"/>
      <c r="AN1138" s="581"/>
      <c r="AO1138" s="181"/>
      <c r="AP1138" s="87" t="s">
        <v>859</v>
      </c>
      <c r="AT1138" s="559" t="str">
        <f t="shared" ca="1" si="211"/>
        <v>H</v>
      </c>
      <c r="AU1138" s="559">
        <f t="shared" si="212"/>
        <v>1135</v>
      </c>
      <c r="AV1138" s="285" t="str">
        <f t="shared" ca="1" si="209"/>
        <v>H1135</v>
      </c>
      <c r="AW1138" s="285">
        <f t="shared" si="206"/>
        <v>8</v>
      </c>
      <c r="AX1138" s="285" t="str">
        <f t="shared" ca="1" si="208"/>
        <v>8. Ownership - Operating Costs</v>
      </c>
      <c r="AY1138" s="293" t="s">
        <v>1626</v>
      </c>
      <c r="AZ1138" s="285" t="s">
        <v>1648</v>
      </c>
      <c r="BA1138" s="285">
        <f>$H$8</f>
        <v>2027</v>
      </c>
      <c r="BB1138" s="285" t="str">
        <f t="shared" ca="1" si="210"/>
        <v>8_H1135_Transmission_electric_to_point_of_delivery_POD_2027</v>
      </c>
      <c r="BC1138" s="285" t="s">
        <v>574</v>
      </c>
      <c r="BD1138" s="285"/>
      <c r="BE1138" s="293" t="str">
        <f t="shared" si="207"/>
        <v>&gt;=0</v>
      </c>
      <c r="BF1138" s="293" t="s">
        <v>84</v>
      </c>
      <c r="BG1138" s="293" t="s">
        <v>84</v>
      </c>
      <c r="BH1138" s="293"/>
      <c r="BI1138" s="293"/>
      <c r="BJ1138" s="293"/>
      <c r="BK1138" s="293"/>
    </row>
    <row r="1139" spans="1:63" ht="13.5" hidden="1" thickBot="1">
      <c r="A1139" s="130"/>
      <c r="B1139" s="189"/>
      <c r="C1139" s="254"/>
      <c r="D1139" s="761"/>
      <c r="E1139" s="571"/>
      <c r="F1139" s="571"/>
      <c r="G1139" s="571"/>
      <c r="H1139" s="571"/>
      <c r="I1139" s="571"/>
      <c r="J1139" s="571"/>
      <c r="K1139" s="571"/>
      <c r="L1139" s="571"/>
      <c r="M1139" s="571"/>
      <c r="N1139" s="571"/>
      <c r="O1139" s="571"/>
      <c r="P1139" s="571"/>
      <c r="Q1139" s="571"/>
      <c r="R1139" s="571"/>
      <c r="S1139" s="571"/>
      <c r="T1139" s="571"/>
      <c r="U1139" s="571"/>
      <c r="V1139" s="571"/>
      <c r="W1139" s="571"/>
      <c r="X1139" s="571"/>
      <c r="Y1139" s="571"/>
      <c r="Z1139" s="571"/>
      <c r="AA1139" s="571"/>
      <c r="AB1139" s="571"/>
      <c r="AC1139" s="571"/>
      <c r="AD1139" s="572"/>
      <c r="AE1139" s="572"/>
      <c r="AF1139" s="572"/>
      <c r="AG1139" s="572"/>
      <c r="AH1139" s="572"/>
      <c r="AI1139" s="572"/>
      <c r="AJ1139" s="572"/>
      <c r="AK1139" s="572"/>
      <c r="AL1139" s="572"/>
      <c r="AM1139" s="572"/>
      <c r="AN1139" s="581"/>
      <c r="AO1139" s="181"/>
      <c r="AP1139" s="87" t="s">
        <v>859</v>
      </c>
      <c r="AT1139" s="559" t="str">
        <f t="shared" ca="1" si="211"/>
        <v>I</v>
      </c>
      <c r="AU1139" s="559">
        <f t="shared" si="212"/>
        <v>1135</v>
      </c>
      <c r="AV1139" s="285" t="str">
        <f t="shared" ca="1" si="209"/>
        <v>I1135</v>
      </c>
      <c r="AW1139" s="285">
        <f t="shared" si="206"/>
        <v>8</v>
      </c>
      <c r="AX1139" s="285" t="str">
        <f t="shared" ca="1" si="208"/>
        <v>8. Ownership - Operating Costs</v>
      </c>
      <c r="AY1139" s="293" t="s">
        <v>1626</v>
      </c>
      <c r="AZ1139" s="285" t="s">
        <v>1648</v>
      </c>
      <c r="BA1139" s="285">
        <f>$I$8</f>
        <v>2028</v>
      </c>
      <c r="BB1139" s="285" t="str">
        <f t="shared" ca="1" si="210"/>
        <v>8_I1135_Transmission_electric_to_point_of_delivery_POD_2028</v>
      </c>
      <c r="BC1139" s="285" t="s">
        <v>574</v>
      </c>
      <c r="BD1139" s="285"/>
      <c r="BE1139" s="293" t="str">
        <f t="shared" si="207"/>
        <v>&gt;=0</v>
      </c>
      <c r="BF1139" s="293" t="s">
        <v>84</v>
      </c>
      <c r="BG1139" s="293" t="s">
        <v>84</v>
      </c>
      <c r="BH1139" s="293"/>
      <c r="BI1139" s="293"/>
      <c r="BJ1139" s="293"/>
      <c r="BK1139" s="293"/>
    </row>
    <row r="1140" spans="1:63" ht="13.5" hidden="1" thickBot="1">
      <c r="A1140" s="130"/>
      <c r="B1140" s="189"/>
      <c r="C1140" s="254"/>
      <c r="D1140" s="761"/>
      <c r="E1140" s="571"/>
      <c r="F1140" s="571"/>
      <c r="G1140" s="571"/>
      <c r="H1140" s="571"/>
      <c r="I1140" s="571"/>
      <c r="J1140" s="571"/>
      <c r="K1140" s="571"/>
      <c r="L1140" s="571"/>
      <c r="M1140" s="571"/>
      <c r="N1140" s="571"/>
      <c r="O1140" s="571"/>
      <c r="P1140" s="571"/>
      <c r="Q1140" s="571"/>
      <c r="R1140" s="571"/>
      <c r="S1140" s="571"/>
      <c r="T1140" s="571"/>
      <c r="U1140" s="571"/>
      <c r="V1140" s="571"/>
      <c r="W1140" s="571"/>
      <c r="X1140" s="571"/>
      <c r="Y1140" s="571"/>
      <c r="Z1140" s="571"/>
      <c r="AA1140" s="571"/>
      <c r="AB1140" s="571"/>
      <c r="AC1140" s="571"/>
      <c r="AD1140" s="572"/>
      <c r="AE1140" s="572"/>
      <c r="AF1140" s="572"/>
      <c r="AG1140" s="572"/>
      <c r="AH1140" s="572"/>
      <c r="AI1140" s="572"/>
      <c r="AJ1140" s="572"/>
      <c r="AK1140" s="572"/>
      <c r="AL1140" s="572"/>
      <c r="AM1140" s="572"/>
      <c r="AN1140" s="581"/>
      <c r="AO1140" s="181"/>
      <c r="AP1140" s="87" t="s">
        <v>859</v>
      </c>
      <c r="AT1140" s="559" t="str">
        <f t="shared" ca="1" si="211"/>
        <v>J</v>
      </c>
      <c r="AU1140" s="559">
        <f t="shared" si="212"/>
        <v>1135</v>
      </c>
      <c r="AV1140" s="285" t="str">
        <f t="shared" ca="1" si="209"/>
        <v>J1135</v>
      </c>
      <c r="AW1140" s="285">
        <f t="shared" si="206"/>
        <v>8</v>
      </c>
      <c r="AX1140" s="285" t="str">
        <f t="shared" ca="1" si="208"/>
        <v>8. Ownership - Operating Costs</v>
      </c>
      <c r="AY1140" s="293" t="s">
        <v>1626</v>
      </c>
      <c r="AZ1140" s="285" t="s">
        <v>1648</v>
      </c>
      <c r="BA1140" s="285">
        <f>$J$8</f>
        <v>2029</v>
      </c>
      <c r="BB1140" s="285" t="str">
        <f t="shared" ca="1" si="210"/>
        <v>8_J1135_Transmission_electric_to_point_of_delivery_POD_2029</v>
      </c>
      <c r="BC1140" s="285" t="s">
        <v>574</v>
      </c>
      <c r="BD1140" s="285"/>
      <c r="BE1140" s="293" t="str">
        <f t="shared" si="207"/>
        <v>&gt;=0</v>
      </c>
      <c r="BF1140" s="293" t="s">
        <v>84</v>
      </c>
      <c r="BG1140" s="293" t="s">
        <v>84</v>
      </c>
      <c r="BH1140" s="293"/>
      <c r="BI1140" s="293"/>
      <c r="BJ1140" s="293"/>
      <c r="BK1140" s="293"/>
    </row>
    <row r="1141" spans="1:63" ht="13.5" hidden="1" thickBot="1">
      <c r="A1141" s="130"/>
      <c r="B1141" s="189"/>
      <c r="C1141" s="254"/>
      <c r="D1141" s="761"/>
      <c r="E1141" s="571"/>
      <c r="F1141" s="571"/>
      <c r="G1141" s="571"/>
      <c r="H1141" s="571"/>
      <c r="I1141" s="571"/>
      <c r="J1141" s="571"/>
      <c r="K1141" s="571"/>
      <c r="L1141" s="571"/>
      <c r="M1141" s="571"/>
      <c r="N1141" s="571"/>
      <c r="O1141" s="571"/>
      <c r="P1141" s="571"/>
      <c r="Q1141" s="571"/>
      <c r="R1141" s="571"/>
      <c r="S1141" s="571"/>
      <c r="T1141" s="571"/>
      <c r="U1141" s="571"/>
      <c r="V1141" s="571"/>
      <c r="W1141" s="571"/>
      <c r="X1141" s="571"/>
      <c r="Y1141" s="571"/>
      <c r="Z1141" s="571"/>
      <c r="AA1141" s="571"/>
      <c r="AB1141" s="571"/>
      <c r="AC1141" s="571"/>
      <c r="AD1141" s="572"/>
      <c r="AE1141" s="572"/>
      <c r="AF1141" s="572"/>
      <c r="AG1141" s="572"/>
      <c r="AH1141" s="572"/>
      <c r="AI1141" s="572"/>
      <c r="AJ1141" s="572"/>
      <c r="AK1141" s="572"/>
      <c r="AL1141" s="572"/>
      <c r="AM1141" s="572"/>
      <c r="AN1141" s="581"/>
      <c r="AO1141" s="181"/>
      <c r="AP1141" s="87" t="s">
        <v>859</v>
      </c>
      <c r="AT1141" s="559" t="str">
        <f t="shared" ca="1" si="211"/>
        <v>K</v>
      </c>
      <c r="AU1141" s="559">
        <f t="shared" si="212"/>
        <v>1135</v>
      </c>
      <c r="AV1141" s="285" t="str">
        <f t="shared" ca="1" si="209"/>
        <v>K1135</v>
      </c>
      <c r="AW1141" s="285">
        <f t="shared" si="206"/>
        <v>8</v>
      </c>
      <c r="AX1141" s="285" t="str">
        <f t="shared" ca="1" si="208"/>
        <v>8. Ownership - Operating Costs</v>
      </c>
      <c r="AY1141" s="293" t="s">
        <v>1626</v>
      </c>
      <c r="AZ1141" s="285" t="s">
        <v>1648</v>
      </c>
      <c r="BA1141" s="285">
        <f>$K$8</f>
        <v>2030</v>
      </c>
      <c r="BB1141" s="285" t="str">
        <f t="shared" ca="1" si="210"/>
        <v>8_K1135_Transmission_electric_to_point_of_delivery_POD_2030</v>
      </c>
      <c r="BC1141" s="285" t="s">
        <v>574</v>
      </c>
      <c r="BD1141" s="285"/>
      <c r="BE1141" s="293" t="str">
        <f t="shared" si="207"/>
        <v>&gt;=0</v>
      </c>
      <c r="BF1141" s="293" t="s">
        <v>84</v>
      </c>
      <c r="BG1141" s="293" t="s">
        <v>84</v>
      </c>
      <c r="BH1141" s="293"/>
      <c r="BI1141" s="293"/>
      <c r="BJ1141" s="293"/>
      <c r="BK1141" s="293"/>
    </row>
    <row r="1142" spans="1:63" ht="13.5" hidden="1" thickBot="1">
      <c r="A1142" s="130"/>
      <c r="B1142" s="189"/>
      <c r="C1142" s="254"/>
      <c r="D1142" s="761"/>
      <c r="E1142" s="571"/>
      <c r="F1142" s="571"/>
      <c r="G1142" s="571"/>
      <c r="H1142" s="571"/>
      <c r="I1142" s="571"/>
      <c r="J1142" s="571"/>
      <c r="K1142" s="571"/>
      <c r="L1142" s="571"/>
      <c r="M1142" s="571"/>
      <c r="N1142" s="571"/>
      <c r="O1142" s="571"/>
      <c r="P1142" s="571"/>
      <c r="Q1142" s="571"/>
      <c r="R1142" s="571"/>
      <c r="S1142" s="571"/>
      <c r="T1142" s="571"/>
      <c r="U1142" s="571"/>
      <c r="V1142" s="571"/>
      <c r="W1142" s="571"/>
      <c r="X1142" s="571"/>
      <c r="Y1142" s="571"/>
      <c r="Z1142" s="571"/>
      <c r="AA1142" s="571"/>
      <c r="AB1142" s="571"/>
      <c r="AC1142" s="571"/>
      <c r="AD1142" s="572"/>
      <c r="AE1142" s="572"/>
      <c r="AF1142" s="572"/>
      <c r="AG1142" s="572"/>
      <c r="AH1142" s="572"/>
      <c r="AI1142" s="572"/>
      <c r="AJ1142" s="572"/>
      <c r="AK1142" s="572"/>
      <c r="AL1142" s="572"/>
      <c r="AM1142" s="572"/>
      <c r="AN1142" s="581"/>
      <c r="AO1142" s="181"/>
      <c r="AP1142" s="87" t="s">
        <v>859</v>
      </c>
      <c r="AT1142" s="559" t="str">
        <f t="shared" ca="1" si="211"/>
        <v>L</v>
      </c>
      <c r="AU1142" s="559">
        <f t="shared" si="212"/>
        <v>1135</v>
      </c>
      <c r="AV1142" s="285" t="str">
        <f t="shared" ca="1" si="209"/>
        <v>L1135</v>
      </c>
      <c r="AW1142" s="285">
        <f t="shared" si="206"/>
        <v>8</v>
      </c>
      <c r="AX1142" s="285" t="str">
        <f t="shared" ca="1" si="208"/>
        <v>8. Ownership - Operating Costs</v>
      </c>
      <c r="AY1142" s="293" t="s">
        <v>1626</v>
      </c>
      <c r="AZ1142" s="285" t="s">
        <v>1648</v>
      </c>
      <c r="BA1142" s="285">
        <f>$L$8</f>
        <v>2031</v>
      </c>
      <c r="BB1142" s="285" t="str">
        <f t="shared" ca="1" si="210"/>
        <v>8_L1135_Transmission_electric_to_point_of_delivery_POD_2031</v>
      </c>
      <c r="BC1142" s="285" t="s">
        <v>574</v>
      </c>
      <c r="BD1142" s="285"/>
      <c r="BE1142" s="293" t="str">
        <f t="shared" si="207"/>
        <v>&gt;=0</v>
      </c>
      <c r="BF1142" s="293" t="s">
        <v>84</v>
      </c>
      <c r="BG1142" s="293" t="s">
        <v>84</v>
      </c>
      <c r="BH1142" s="293"/>
      <c r="BI1142" s="293"/>
      <c r="BJ1142" s="293"/>
      <c r="BK1142" s="293"/>
    </row>
    <row r="1143" spans="1:63" ht="13.5" hidden="1" thickBot="1">
      <c r="A1143" s="130"/>
      <c r="B1143" s="189"/>
      <c r="C1143" s="254"/>
      <c r="D1143" s="761"/>
      <c r="E1143" s="571"/>
      <c r="F1143" s="571"/>
      <c r="G1143" s="571"/>
      <c r="H1143" s="571"/>
      <c r="I1143" s="571"/>
      <c r="J1143" s="571"/>
      <c r="K1143" s="571"/>
      <c r="L1143" s="571"/>
      <c r="M1143" s="571"/>
      <c r="N1143" s="571"/>
      <c r="O1143" s="571"/>
      <c r="P1143" s="571"/>
      <c r="Q1143" s="571"/>
      <c r="R1143" s="571"/>
      <c r="S1143" s="571"/>
      <c r="T1143" s="571"/>
      <c r="U1143" s="571"/>
      <c r="V1143" s="571"/>
      <c r="W1143" s="571"/>
      <c r="X1143" s="571"/>
      <c r="Y1143" s="571"/>
      <c r="Z1143" s="571"/>
      <c r="AA1143" s="571"/>
      <c r="AB1143" s="571"/>
      <c r="AC1143" s="571"/>
      <c r="AD1143" s="572"/>
      <c r="AE1143" s="572"/>
      <c r="AF1143" s="572"/>
      <c r="AG1143" s="572"/>
      <c r="AH1143" s="572"/>
      <c r="AI1143" s="572"/>
      <c r="AJ1143" s="572"/>
      <c r="AK1143" s="572"/>
      <c r="AL1143" s="572"/>
      <c r="AM1143" s="572"/>
      <c r="AN1143" s="581"/>
      <c r="AO1143" s="181"/>
      <c r="AP1143" s="87" t="s">
        <v>859</v>
      </c>
      <c r="AT1143" s="559" t="str">
        <f t="shared" ca="1" si="211"/>
        <v>M</v>
      </c>
      <c r="AU1143" s="559">
        <f t="shared" si="212"/>
        <v>1135</v>
      </c>
      <c r="AV1143" s="285" t="str">
        <f t="shared" ca="1" si="209"/>
        <v>M1135</v>
      </c>
      <c r="AW1143" s="285">
        <f t="shared" si="206"/>
        <v>8</v>
      </c>
      <c r="AX1143" s="285" t="str">
        <f t="shared" ca="1" si="208"/>
        <v>8. Ownership - Operating Costs</v>
      </c>
      <c r="AY1143" s="293" t="s">
        <v>1626</v>
      </c>
      <c r="AZ1143" s="285" t="s">
        <v>1648</v>
      </c>
      <c r="BA1143" s="285">
        <f>$M$8</f>
        <v>2032</v>
      </c>
      <c r="BB1143" s="285" t="str">
        <f t="shared" ca="1" si="210"/>
        <v>8_M1135_Transmission_electric_to_point_of_delivery_POD_2032</v>
      </c>
      <c r="BC1143" s="285" t="s">
        <v>574</v>
      </c>
      <c r="BD1143" s="285"/>
      <c r="BE1143" s="293" t="str">
        <f t="shared" si="207"/>
        <v>&gt;=0</v>
      </c>
      <c r="BF1143" s="293" t="s">
        <v>84</v>
      </c>
      <c r="BG1143" s="293" t="s">
        <v>84</v>
      </c>
      <c r="BH1143" s="293"/>
      <c r="BI1143" s="293"/>
      <c r="BJ1143" s="293"/>
      <c r="BK1143" s="293"/>
    </row>
    <row r="1144" spans="1:63" ht="13.5" hidden="1" thickBot="1">
      <c r="A1144" s="130"/>
      <c r="B1144" s="189"/>
      <c r="C1144" s="254"/>
      <c r="D1144" s="761"/>
      <c r="E1144" s="571"/>
      <c r="F1144" s="571"/>
      <c r="G1144" s="571"/>
      <c r="H1144" s="571"/>
      <c r="I1144" s="571"/>
      <c r="J1144" s="571"/>
      <c r="K1144" s="571"/>
      <c r="L1144" s="571"/>
      <c r="M1144" s="571"/>
      <c r="N1144" s="571"/>
      <c r="O1144" s="571"/>
      <c r="P1144" s="571"/>
      <c r="Q1144" s="571"/>
      <c r="R1144" s="571"/>
      <c r="S1144" s="571"/>
      <c r="T1144" s="571"/>
      <c r="U1144" s="571"/>
      <c r="V1144" s="571"/>
      <c r="W1144" s="571"/>
      <c r="X1144" s="571"/>
      <c r="Y1144" s="571"/>
      <c r="Z1144" s="571"/>
      <c r="AA1144" s="571"/>
      <c r="AB1144" s="571"/>
      <c r="AC1144" s="571"/>
      <c r="AD1144" s="572"/>
      <c r="AE1144" s="572"/>
      <c r="AF1144" s="572"/>
      <c r="AG1144" s="572"/>
      <c r="AH1144" s="572"/>
      <c r="AI1144" s="572"/>
      <c r="AJ1144" s="572"/>
      <c r="AK1144" s="572"/>
      <c r="AL1144" s="572"/>
      <c r="AM1144" s="572"/>
      <c r="AN1144" s="581"/>
      <c r="AO1144" s="181"/>
      <c r="AP1144" s="87" t="s">
        <v>859</v>
      </c>
      <c r="AT1144" s="559" t="str">
        <f t="shared" ca="1" si="211"/>
        <v>N</v>
      </c>
      <c r="AU1144" s="559">
        <f t="shared" si="212"/>
        <v>1135</v>
      </c>
      <c r="AV1144" s="285" t="str">
        <f t="shared" ca="1" si="209"/>
        <v>N1135</v>
      </c>
      <c r="AW1144" s="285">
        <f t="shared" si="206"/>
        <v>8</v>
      </c>
      <c r="AX1144" s="285" t="str">
        <f t="shared" ca="1" si="208"/>
        <v>8. Ownership - Operating Costs</v>
      </c>
      <c r="AY1144" s="293" t="s">
        <v>1626</v>
      </c>
      <c r="AZ1144" s="285" t="s">
        <v>1648</v>
      </c>
      <c r="BA1144" s="285">
        <f>$N$8</f>
        <v>2033</v>
      </c>
      <c r="BB1144" s="285" t="str">
        <f t="shared" ca="1" si="210"/>
        <v>8_N1135_Transmission_electric_to_point_of_delivery_POD_2033</v>
      </c>
      <c r="BC1144" s="285" t="s">
        <v>574</v>
      </c>
      <c r="BD1144" s="285"/>
      <c r="BE1144" s="293" t="str">
        <f t="shared" si="207"/>
        <v>&gt;=0</v>
      </c>
      <c r="BF1144" s="293" t="s">
        <v>84</v>
      </c>
      <c r="BG1144" s="293" t="s">
        <v>84</v>
      </c>
      <c r="BH1144" s="293"/>
      <c r="BI1144" s="293"/>
      <c r="BJ1144" s="293"/>
      <c r="BK1144" s="293"/>
    </row>
    <row r="1145" spans="1:63" ht="13.5" hidden="1" thickBot="1">
      <c r="A1145" s="130"/>
      <c r="B1145" s="189"/>
      <c r="C1145" s="254"/>
      <c r="D1145" s="761"/>
      <c r="E1145" s="571"/>
      <c r="F1145" s="571"/>
      <c r="G1145" s="571"/>
      <c r="H1145" s="571"/>
      <c r="I1145" s="571"/>
      <c r="J1145" s="571"/>
      <c r="K1145" s="571"/>
      <c r="L1145" s="571"/>
      <c r="M1145" s="571"/>
      <c r="N1145" s="571"/>
      <c r="O1145" s="571"/>
      <c r="P1145" s="571"/>
      <c r="Q1145" s="571"/>
      <c r="R1145" s="571"/>
      <c r="S1145" s="571"/>
      <c r="T1145" s="571"/>
      <c r="U1145" s="571"/>
      <c r="V1145" s="571"/>
      <c r="W1145" s="571"/>
      <c r="X1145" s="571"/>
      <c r="Y1145" s="571"/>
      <c r="Z1145" s="571"/>
      <c r="AA1145" s="571"/>
      <c r="AB1145" s="571"/>
      <c r="AC1145" s="571"/>
      <c r="AD1145" s="572"/>
      <c r="AE1145" s="572"/>
      <c r="AF1145" s="572"/>
      <c r="AG1145" s="572"/>
      <c r="AH1145" s="572"/>
      <c r="AI1145" s="572"/>
      <c r="AJ1145" s="572"/>
      <c r="AK1145" s="572"/>
      <c r="AL1145" s="572"/>
      <c r="AM1145" s="572"/>
      <c r="AN1145" s="581"/>
      <c r="AO1145" s="181"/>
      <c r="AP1145" s="87" t="s">
        <v>859</v>
      </c>
      <c r="AT1145" s="559" t="str">
        <f t="shared" ca="1" si="211"/>
        <v>O</v>
      </c>
      <c r="AU1145" s="559">
        <f t="shared" si="212"/>
        <v>1135</v>
      </c>
      <c r="AV1145" s="285" t="str">
        <f t="shared" ca="1" si="209"/>
        <v>O1135</v>
      </c>
      <c r="AW1145" s="285">
        <f t="shared" si="206"/>
        <v>8</v>
      </c>
      <c r="AX1145" s="285" t="str">
        <f t="shared" ca="1" si="208"/>
        <v>8. Ownership - Operating Costs</v>
      </c>
      <c r="AY1145" s="293" t="s">
        <v>1626</v>
      </c>
      <c r="AZ1145" s="285" t="s">
        <v>1648</v>
      </c>
      <c r="BA1145" s="285">
        <f>$O$8</f>
        <v>2034</v>
      </c>
      <c r="BB1145" s="285" t="str">
        <f t="shared" ca="1" si="210"/>
        <v>8_O1135_Transmission_electric_to_point_of_delivery_POD_2034</v>
      </c>
      <c r="BC1145" s="285" t="s">
        <v>574</v>
      </c>
      <c r="BD1145" s="285"/>
      <c r="BE1145" s="293" t="str">
        <f t="shared" si="207"/>
        <v>&gt;=0</v>
      </c>
      <c r="BF1145" s="293" t="s">
        <v>84</v>
      </c>
      <c r="BG1145" s="293" t="s">
        <v>84</v>
      </c>
      <c r="BH1145" s="293"/>
      <c r="BI1145" s="293"/>
      <c r="BJ1145" s="293"/>
      <c r="BK1145" s="293"/>
    </row>
    <row r="1146" spans="1:63" ht="13.5" hidden="1" thickBot="1">
      <c r="A1146" s="130"/>
      <c r="B1146" s="189"/>
      <c r="C1146" s="254"/>
      <c r="D1146" s="761"/>
      <c r="E1146" s="571"/>
      <c r="F1146" s="571"/>
      <c r="G1146" s="571"/>
      <c r="H1146" s="571"/>
      <c r="I1146" s="571"/>
      <c r="J1146" s="571"/>
      <c r="K1146" s="571"/>
      <c r="L1146" s="571"/>
      <c r="M1146" s="571"/>
      <c r="N1146" s="571"/>
      <c r="O1146" s="571"/>
      <c r="P1146" s="571"/>
      <c r="Q1146" s="571"/>
      <c r="R1146" s="571"/>
      <c r="S1146" s="571"/>
      <c r="T1146" s="571"/>
      <c r="U1146" s="571"/>
      <c r="V1146" s="571"/>
      <c r="W1146" s="571"/>
      <c r="X1146" s="571"/>
      <c r="Y1146" s="571"/>
      <c r="Z1146" s="571"/>
      <c r="AA1146" s="571"/>
      <c r="AB1146" s="571"/>
      <c r="AC1146" s="571"/>
      <c r="AD1146" s="572"/>
      <c r="AE1146" s="572"/>
      <c r="AF1146" s="572"/>
      <c r="AG1146" s="572"/>
      <c r="AH1146" s="572"/>
      <c r="AI1146" s="572"/>
      <c r="AJ1146" s="572"/>
      <c r="AK1146" s="572"/>
      <c r="AL1146" s="572"/>
      <c r="AM1146" s="572"/>
      <c r="AN1146" s="581"/>
      <c r="AO1146" s="181"/>
      <c r="AP1146" s="87" t="s">
        <v>859</v>
      </c>
      <c r="AT1146" s="559" t="str">
        <f t="shared" ca="1" si="211"/>
        <v>P</v>
      </c>
      <c r="AU1146" s="559">
        <f t="shared" si="212"/>
        <v>1135</v>
      </c>
      <c r="AV1146" s="285" t="str">
        <f t="shared" ca="1" si="209"/>
        <v>P1135</v>
      </c>
      <c r="AW1146" s="285">
        <f t="shared" si="206"/>
        <v>8</v>
      </c>
      <c r="AX1146" s="285" t="str">
        <f t="shared" ca="1" si="208"/>
        <v>8. Ownership - Operating Costs</v>
      </c>
      <c r="AY1146" s="293" t="s">
        <v>1626</v>
      </c>
      <c r="AZ1146" s="285" t="s">
        <v>1648</v>
      </c>
      <c r="BA1146" s="285">
        <f>$P$8</f>
        <v>2035</v>
      </c>
      <c r="BB1146" s="285" t="str">
        <f t="shared" ca="1" si="210"/>
        <v>8_P1135_Transmission_electric_to_point_of_delivery_POD_2035</v>
      </c>
      <c r="BC1146" s="285" t="s">
        <v>574</v>
      </c>
      <c r="BD1146" s="285"/>
      <c r="BE1146" s="293" t="str">
        <f t="shared" si="207"/>
        <v>&gt;=0</v>
      </c>
      <c r="BF1146" s="293" t="s">
        <v>84</v>
      </c>
      <c r="BG1146" s="293" t="s">
        <v>84</v>
      </c>
      <c r="BH1146" s="293"/>
      <c r="BI1146" s="293"/>
      <c r="BJ1146" s="293"/>
      <c r="BK1146" s="293"/>
    </row>
    <row r="1147" spans="1:63" ht="13.5" hidden="1" thickBot="1">
      <c r="A1147" s="130"/>
      <c r="B1147" s="189"/>
      <c r="C1147" s="254"/>
      <c r="D1147" s="761"/>
      <c r="E1147" s="571"/>
      <c r="F1147" s="571"/>
      <c r="G1147" s="571"/>
      <c r="H1147" s="571"/>
      <c r="I1147" s="571"/>
      <c r="J1147" s="571"/>
      <c r="K1147" s="571"/>
      <c r="L1147" s="571"/>
      <c r="M1147" s="571"/>
      <c r="N1147" s="571"/>
      <c r="O1147" s="571"/>
      <c r="P1147" s="571"/>
      <c r="Q1147" s="571"/>
      <c r="R1147" s="571"/>
      <c r="S1147" s="571"/>
      <c r="T1147" s="571"/>
      <c r="U1147" s="571"/>
      <c r="V1147" s="571"/>
      <c r="W1147" s="571"/>
      <c r="X1147" s="571"/>
      <c r="Y1147" s="571"/>
      <c r="Z1147" s="571"/>
      <c r="AA1147" s="571"/>
      <c r="AB1147" s="571"/>
      <c r="AC1147" s="571"/>
      <c r="AD1147" s="572"/>
      <c r="AE1147" s="572"/>
      <c r="AF1147" s="572"/>
      <c r="AG1147" s="572"/>
      <c r="AH1147" s="572"/>
      <c r="AI1147" s="572"/>
      <c r="AJ1147" s="572"/>
      <c r="AK1147" s="572"/>
      <c r="AL1147" s="572"/>
      <c r="AM1147" s="572"/>
      <c r="AN1147" s="581"/>
      <c r="AO1147" s="181"/>
      <c r="AP1147" s="87" t="s">
        <v>859</v>
      </c>
      <c r="AT1147" s="559" t="str">
        <f t="shared" ca="1" si="211"/>
        <v>Q</v>
      </c>
      <c r="AU1147" s="559">
        <f t="shared" si="212"/>
        <v>1135</v>
      </c>
      <c r="AV1147" s="285" t="str">
        <f t="shared" ca="1" si="209"/>
        <v>Q1135</v>
      </c>
      <c r="AW1147" s="285">
        <f t="shared" si="206"/>
        <v>8</v>
      </c>
      <c r="AX1147" s="285" t="str">
        <f t="shared" ca="1" si="208"/>
        <v>8. Ownership - Operating Costs</v>
      </c>
      <c r="AY1147" s="293" t="s">
        <v>1626</v>
      </c>
      <c r="AZ1147" s="285" t="s">
        <v>1648</v>
      </c>
      <c r="BA1147" s="285">
        <f>$Q$8</f>
        <v>2036</v>
      </c>
      <c r="BB1147" s="285" t="str">
        <f t="shared" ca="1" si="210"/>
        <v>8_Q1135_Transmission_electric_to_point_of_delivery_POD_2036</v>
      </c>
      <c r="BC1147" s="285" t="s">
        <v>574</v>
      </c>
      <c r="BD1147" s="285"/>
      <c r="BE1147" s="293" t="str">
        <f t="shared" si="207"/>
        <v>&gt;=0</v>
      </c>
      <c r="BF1147" s="293" t="s">
        <v>84</v>
      </c>
      <c r="BG1147" s="293" t="s">
        <v>84</v>
      </c>
      <c r="BH1147" s="293"/>
      <c r="BI1147" s="293"/>
      <c r="BJ1147" s="293"/>
      <c r="BK1147" s="293"/>
    </row>
    <row r="1148" spans="1:63" ht="13.5" hidden="1" thickBot="1">
      <c r="A1148" s="130"/>
      <c r="B1148" s="189"/>
      <c r="C1148" s="254"/>
      <c r="D1148" s="761"/>
      <c r="E1148" s="571"/>
      <c r="F1148" s="571"/>
      <c r="G1148" s="571"/>
      <c r="H1148" s="571"/>
      <c r="I1148" s="571"/>
      <c r="J1148" s="571"/>
      <c r="K1148" s="571"/>
      <c r="L1148" s="571"/>
      <c r="M1148" s="571"/>
      <c r="N1148" s="571"/>
      <c r="O1148" s="571"/>
      <c r="P1148" s="571"/>
      <c r="Q1148" s="571"/>
      <c r="R1148" s="571"/>
      <c r="S1148" s="571"/>
      <c r="T1148" s="571"/>
      <c r="U1148" s="571"/>
      <c r="V1148" s="571"/>
      <c r="W1148" s="571"/>
      <c r="X1148" s="571"/>
      <c r="Y1148" s="571"/>
      <c r="Z1148" s="571"/>
      <c r="AA1148" s="571"/>
      <c r="AB1148" s="571"/>
      <c r="AC1148" s="571"/>
      <c r="AD1148" s="572"/>
      <c r="AE1148" s="572"/>
      <c r="AF1148" s="572"/>
      <c r="AG1148" s="572"/>
      <c r="AH1148" s="572"/>
      <c r="AI1148" s="572"/>
      <c r="AJ1148" s="572"/>
      <c r="AK1148" s="572"/>
      <c r="AL1148" s="572"/>
      <c r="AM1148" s="572"/>
      <c r="AN1148" s="581"/>
      <c r="AO1148" s="181"/>
      <c r="AP1148" s="87" t="s">
        <v>859</v>
      </c>
      <c r="AT1148" s="559" t="str">
        <f t="shared" ca="1" si="211"/>
        <v>R</v>
      </c>
      <c r="AU1148" s="559">
        <f t="shared" si="212"/>
        <v>1135</v>
      </c>
      <c r="AV1148" s="285" t="str">
        <f t="shared" ca="1" si="209"/>
        <v>R1135</v>
      </c>
      <c r="AW1148" s="285">
        <f t="shared" si="206"/>
        <v>8</v>
      </c>
      <c r="AX1148" s="285" t="str">
        <f t="shared" ca="1" si="208"/>
        <v>8. Ownership - Operating Costs</v>
      </c>
      <c r="AY1148" s="293" t="s">
        <v>1626</v>
      </c>
      <c r="AZ1148" s="285" t="s">
        <v>1648</v>
      </c>
      <c r="BA1148" s="285">
        <f>$R$8</f>
        <v>2037</v>
      </c>
      <c r="BB1148" s="285" t="str">
        <f t="shared" ca="1" si="210"/>
        <v>8_R1135_Transmission_electric_to_point_of_delivery_POD_2037</v>
      </c>
      <c r="BC1148" s="285" t="s">
        <v>574</v>
      </c>
      <c r="BD1148" s="285"/>
      <c r="BE1148" s="293" t="str">
        <f t="shared" si="207"/>
        <v>&gt;=0</v>
      </c>
      <c r="BF1148" s="293" t="s">
        <v>84</v>
      </c>
      <c r="BG1148" s="293" t="s">
        <v>84</v>
      </c>
      <c r="BH1148" s="293"/>
      <c r="BI1148" s="293"/>
      <c r="BJ1148" s="293"/>
      <c r="BK1148" s="293"/>
    </row>
    <row r="1149" spans="1:63" ht="13.5" hidden="1" thickBot="1">
      <c r="A1149" s="130"/>
      <c r="B1149" s="189"/>
      <c r="C1149" s="254"/>
      <c r="D1149" s="761"/>
      <c r="E1149" s="571"/>
      <c r="F1149" s="571"/>
      <c r="G1149" s="571"/>
      <c r="H1149" s="571"/>
      <c r="I1149" s="571"/>
      <c r="J1149" s="571"/>
      <c r="K1149" s="571"/>
      <c r="L1149" s="571"/>
      <c r="M1149" s="571"/>
      <c r="N1149" s="571"/>
      <c r="O1149" s="571"/>
      <c r="P1149" s="571"/>
      <c r="Q1149" s="571"/>
      <c r="R1149" s="571"/>
      <c r="S1149" s="571"/>
      <c r="T1149" s="571"/>
      <c r="U1149" s="571"/>
      <c r="V1149" s="571"/>
      <c r="W1149" s="571"/>
      <c r="X1149" s="571"/>
      <c r="Y1149" s="571"/>
      <c r="Z1149" s="571"/>
      <c r="AA1149" s="571"/>
      <c r="AB1149" s="571"/>
      <c r="AC1149" s="571"/>
      <c r="AD1149" s="572"/>
      <c r="AE1149" s="572"/>
      <c r="AF1149" s="572"/>
      <c r="AG1149" s="572"/>
      <c r="AH1149" s="572"/>
      <c r="AI1149" s="572"/>
      <c r="AJ1149" s="572"/>
      <c r="AK1149" s="572"/>
      <c r="AL1149" s="572"/>
      <c r="AM1149" s="572"/>
      <c r="AN1149" s="581"/>
      <c r="AO1149" s="181"/>
      <c r="AP1149" s="87" t="s">
        <v>859</v>
      </c>
      <c r="AT1149" s="559" t="str">
        <f t="shared" ca="1" si="211"/>
        <v>S</v>
      </c>
      <c r="AU1149" s="559">
        <f t="shared" si="212"/>
        <v>1135</v>
      </c>
      <c r="AV1149" s="285" t="str">
        <f t="shared" ca="1" si="209"/>
        <v>S1135</v>
      </c>
      <c r="AW1149" s="285">
        <f t="shared" si="206"/>
        <v>8</v>
      </c>
      <c r="AX1149" s="285" t="str">
        <f t="shared" ca="1" si="208"/>
        <v>8. Ownership - Operating Costs</v>
      </c>
      <c r="AY1149" s="293" t="s">
        <v>1626</v>
      </c>
      <c r="AZ1149" s="285" t="s">
        <v>1648</v>
      </c>
      <c r="BA1149" s="285">
        <f>$S$8</f>
        <v>2038</v>
      </c>
      <c r="BB1149" s="285" t="str">
        <f t="shared" ca="1" si="210"/>
        <v>8_S1135_Transmission_electric_to_point_of_delivery_POD_2038</v>
      </c>
      <c r="BC1149" s="285" t="s">
        <v>574</v>
      </c>
      <c r="BD1149" s="285"/>
      <c r="BE1149" s="293" t="str">
        <f t="shared" si="207"/>
        <v>&gt;=0</v>
      </c>
      <c r="BF1149" s="293" t="s">
        <v>84</v>
      </c>
      <c r="BG1149" s="293" t="s">
        <v>84</v>
      </c>
      <c r="BH1149" s="293"/>
      <c r="BI1149" s="293"/>
      <c r="BJ1149" s="293"/>
      <c r="BK1149" s="293"/>
    </row>
    <row r="1150" spans="1:63" ht="13.5" hidden="1" thickBot="1">
      <c r="A1150" s="130"/>
      <c r="B1150" s="189"/>
      <c r="C1150" s="254"/>
      <c r="D1150" s="761"/>
      <c r="E1150" s="571"/>
      <c r="F1150" s="571"/>
      <c r="G1150" s="571"/>
      <c r="H1150" s="571"/>
      <c r="I1150" s="571"/>
      <c r="J1150" s="571"/>
      <c r="K1150" s="571"/>
      <c r="L1150" s="571"/>
      <c r="M1150" s="571"/>
      <c r="N1150" s="571"/>
      <c r="O1150" s="571"/>
      <c r="P1150" s="571"/>
      <c r="Q1150" s="571"/>
      <c r="R1150" s="571"/>
      <c r="S1150" s="571"/>
      <c r="T1150" s="571"/>
      <c r="U1150" s="571"/>
      <c r="V1150" s="571"/>
      <c r="W1150" s="571"/>
      <c r="X1150" s="571"/>
      <c r="Y1150" s="571"/>
      <c r="Z1150" s="571"/>
      <c r="AA1150" s="571"/>
      <c r="AB1150" s="571"/>
      <c r="AC1150" s="571"/>
      <c r="AD1150" s="572"/>
      <c r="AE1150" s="572"/>
      <c r="AF1150" s="572"/>
      <c r="AG1150" s="572"/>
      <c r="AH1150" s="572"/>
      <c r="AI1150" s="572"/>
      <c r="AJ1150" s="572"/>
      <c r="AK1150" s="572"/>
      <c r="AL1150" s="572"/>
      <c r="AM1150" s="572"/>
      <c r="AN1150" s="581"/>
      <c r="AO1150" s="181"/>
      <c r="AP1150" s="87" t="s">
        <v>859</v>
      </c>
      <c r="AT1150" s="559" t="str">
        <f t="shared" ca="1" si="211"/>
        <v>T</v>
      </c>
      <c r="AU1150" s="559">
        <f t="shared" si="212"/>
        <v>1135</v>
      </c>
      <c r="AV1150" s="285" t="str">
        <f t="shared" ca="1" si="209"/>
        <v>T1135</v>
      </c>
      <c r="AW1150" s="285">
        <f t="shared" si="206"/>
        <v>8</v>
      </c>
      <c r="AX1150" s="285" t="str">
        <f t="shared" ca="1" si="208"/>
        <v>8. Ownership - Operating Costs</v>
      </c>
      <c r="AY1150" s="293" t="s">
        <v>1626</v>
      </c>
      <c r="AZ1150" s="285" t="s">
        <v>1648</v>
      </c>
      <c r="BA1150" s="285">
        <f>$T$8</f>
        <v>2039</v>
      </c>
      <c r="BB1150" s="285" t="str">
        <f t="shared" ca="1" si="210"/>
        <v>8_T1135_Transmission_electric_to_point_of_delivery_POD_2039</v>
      </c>
      <c r="BC1150" s="285" t="s">
        <v>574</v>
      </c>
      <c r="BD1150" s="285"/>
      <c r="BE1150" s="293" t="str">
        <f t="shared" si="207"/>
        <v>&gt;=0</v>
      </c>
      <c r="BF1150" s="293" t="s">
        <v>84</v>
      </c>
      <c r="BG1150" s="293" t="s">
        <v>84</v>
      </c>
      <c r="BH1150" s="293"/>
      <c r="BI1150" s="293"/>
      <c r="BJ1150" s="293"/>
      <c r="BK1150" s="293"/>
    </row>
    <row r="1151" spans="1:63" ht="13.5" hidden="1" thickBot="1">
      <c r="A1151" s="130"/>
      <c r="B1151" s="189"/>
      <c r="C1151" s="254"/>
      <c r="D1151" s="761"/>
      <c r="E1151" s="571"/>
      <c r="F1151" s="571"/>
      <c r="G1151" s="571"/>
      <c r="H1151" s="571"/>
      <c r="I1151" s="571"/>
      <c r="J1151" s="571"/>
      <c r="K1151" s="571"/>
      <c r="L1151" s="571"/>
      <c r="M1151" s="571"/>
      <c r="N1151" s="571"/>
      <c r="O1151" s="571"/>
      <c r="P1151" s="571"/>
      <c r="Q1151" s="571"/>
      <c r="R1151" s="571"/>
      <c r="S1151" s="571"/>
      <c r="T1151" s="571"/>
      <c r="U1151" s="571"/>
      <c r="V1151" s="571"/>
      <c r="W1151" s="571"/>
      <c r="X1151" s="571"/>
      <c r="Y1151" s="571"/>
      <c r="Z1151" s="571"/>
      <c r="AA1151" s="571"/>
      <c r="AB1151" s="571"/>
      <c r="AC1151" s="571"/>
      <c r="AD1151" s="572"/>
      <c r="AE1151" s="572"/>
      <c r="AF1151" s="572"/>
      <c r="AG1151" s="572"/>
      <c r="AH1151" s="572"/>
      <c r="AI1151" s="572"/>
      <c r="AJ1151" s="572"/>
      <c r="AK1151" s="572"/>
      <c r="AL1151" s="572"/>
      <c r="AM1151" s="572"/>
      <c r="AN1151" s="581"/>
      <c r="AO1151" s="181"/>
      <c r="AP1151" s="87" t="s">
        <v>859</v>
      </c>
      <c r="AT1151" s="559" t="str">
        <f t="shared" ca="1" si="211"/>
        <v>U</v>
      </c>
      <c r="AU1151" s="559">
        <f t="shared" si="212"/>
        <v>1135</v>
      </c>
      <c r="AV1151" s="285" t="str">
        <f t="shared" ca="1" si="209"/>
        <v>U1135</v>
      </c>
      <c r="AW1151" s="285">
        <f t="shared" si="206"/>
        <v>8</v>
      </c>
      <c r="AX1151" s="285" t="str">
        <f t="shared" ca="1" si="208"/>
        <v>8. Ownership - Operating Costs</v>
      </c>
      <c r="AY1151" s="293" t="s">
        <v>1626</v>
      </c>
      <c r="AZ1151" s="285" t="s">
        <v>1648</v>
      </c>
      <c r="BA1151" s="285">
        <f>$U$8</f>
        <v>2040</v>
      </c>
      <c r="BB1151" s="285" t="str">
        <f t="shared" ca="1" si="210"/>
        <v>8_U1135_Transmission_electric_to_point_of_delivery_POD_2040</v>
      </c>
      <c r="BC1151" s="285" t="s">
        <v>574</v>
      </c>
      <c r="BD1151" s="285"/>
      <c r="BE1151" s="293" t="str">
        <f t="shared" si="207"/>
        <v>&gt;=0</v>
      </c>
      <c r="BF1151" s="293" t="s">
        <v>84</v>
      </c>
      <c r="BG1151" s="293" t="s">
        <v>84</v>
      </c>
      <c r="BH1151" s="293"/>
      <c r="BI1151" s="293"/>
      <c r="BJ1151" s="293"/>
      <c r="BK1151" s="293"/>
    </row>
    <row r="1152" spans="1:63" ht="13.5" hidden="1" thickBot="1">
      <c r="A1152" s="130"/>
      <c r="B1152" s="189"/>
      <c r="C1152" s="254"/>
      <c r="D1152" s="761"/>
      <c r="E1152" s="571"/>
      <c r="F1152" s="571"/>
      <c r="G1152" s="571"/>
      <c r="H1152" s="571"/>
      <c r="I1152" s="571"/>
      <c r="J1152" s="571"/>
      <c r="K1152" s="571"/>
      <c r="L1152" s="571"/>
      <c r="M1152" s="571"/>
      <c r="N1152" s="571"/>
      <c r="O1152" s="571"/>
      <c r="P1152" s="571"/>
      <c r="Q1152" s="571"/>
      <c r="R1152" s="571"/>
      <c r="S1152" s="571"/>
      <c r="T1152" s="571"/>
      <c r="U1152" s="571"/>
      <c r="V1152" s="571"/>
      <c r="W1152" s="571"/>
      <c r="X1152" s="571"/>
      <c r="Y1152" s="571"/>
      <c r="Z1152" s="571"/>
      <c r="AA1152" s="571"/>
      <c r="AB1152" s="571"/>
      <c r="AC1152" s="571"/>
      <c r="AD1152" s="572"/>
      <c r="AE1152" s="572"/>
      <c r="AF1152" s="572"/>
      <c r="AG1152" s="572"/>
      <c r="AH1152" s="572"/>
      <c r="AI1152" s="572"/>
      <c r="AJ1152" s="572"/>
      <c r="AK1152" s="572"/>
      <c r="AL1152" s="572"/>
      <c r="AM1152" s="572"/>
      <c r="AN1152" s="581"/>
      <c r="AO1152" s="181"/>
      <c r="AP1152" s="87" t="s">
        <v>859</v>
      </c>
      <c r="AT1152" s="559" t="str">
        <f t="shared" ca="1" si="211"/>
        <v>V</v>
      </c>
      <c r="AU1152" s="559">
        <f t="shared" si="212"/>
        <v>1135</v>
      </c>
      <c r="AV1152" s="285" t="str">
        <f t="shared" ca="1" si="209"/>
        <v>V1135</v>
      </c>
      <c r="AW1152" s="285">
        <f t="shared" si="206"/>
        <v>8</v>
      </c>
      <c r="AX1152" s="285" t="str">
        <f t="shared" ca="1" si="208"/>
        <v>8. Ownership - Operating Costs</v>
      </c>
      <c r="AY1152" s="293" t="s">
        <v>1626</v>
      </c>
      <c r="AZ1152" s="285" t="s">
        <v>1648</v>
      </c>
      <c r="BA1152" s="285">
        <f>$V$8</f>
        <v>2041</v>
      </c>
      <c r="BB1152" s="285" t="str">
        <f t="shared" ca="1" si="210"/>
        <v>8_V1135_Transmission_electric_to_point_of_delivery_POD_2041</v>
      </c>
      <c r="BC1152" s="285" t="s">
        <v>574</v>
      </c>
      <c r="BD1152" s="285"/>
      <c r="BE1152" s="293" t="str">
        <f t="shared" si="207"/>
        <v>&gt;=0</v>
      </c>
      <c r="BF1152" s="293" t="s">
        <v>84</v>
      </c>
      <c r="BG1152" s="293" t="s">
        <v>84</v>
      </c>
      <c r="BH1152" s="293"/>
      <c r="BI1152" s="293"/>
      <c r="BJ1152" s="293"/>
      <c r="BK1152" s="293"/>
    </row>
    <row r="1153" spans="1:63" ht="13.5" hidden="1" thickBot="1">
      <c r="A1153" s="130"/>
      <c r="B1153" s="189"/>
      <c r="C1153" s="254"/>
      <c r="D1153" s="761"/>
      <c r="E1153" s="571"/>
      <c r="F1153" s="571"/>
      <c r="G1153" s="571"/>
      <c r="H1153" s="571"/>
      <c r="I1153" s="571"/>
      <c r="J1153" s="571"/>
      <c r="K1153" s="571"/>
      <c r="L1153" s="571"/>
      <c r="M1153" s="571"/>
      <c r="N1153" s="571"/>
      <c r="O1153" s="571"/>
      <c r="P1153" s="571"/>
      <c r="Q1153" s="571"/>
      <c r="R1153" s="571"/>
      <c r="S1153" s="571"/>
      <c r="T1153" s="571"/>
      <c r="U1153" s="571"/>
      <c r="V1153" s="571"/>
      <c r="W1153" s="571"/>
      <c r="X1153" s="571"/>
      <c r="Y1153" s="571"/>
      <c r="Z1153" s="571"/>
      <c r="AA1153" s="571"/>
      <c r="AB1153" s="571"/>
      <c r="AC1153" s="571"/>
      <c r="AD1153" s="572"/>
      <c r="AE1153" s="572"/>
      <c r="AF1153" s="572"/>
      <c r="AG1153" s="572"/>
      <c r="AH1153" s="572"/>
      <c r="AI1153" s="572"/>
      <c r="AJ1153" s="572"/>
      <c r="AK1153" s="572"/>
      <c r="AL1153" s="572"/>
      <c r="AM1153" s="572"/>
      <c r="AN1153" s="581"/>
      <c r="AO1153" s="181"/>
      <c r="AP1153" s="87" t="s">
        <v>859</v>
      </c>
      <c r="AT1153" s="559" t="str">
        <f t="shared" ca="1" si="211"/>
        <v>W</v>
      </c>
      <c r="AU1153" s="559">
        <f t="shared" si="212"/>
        <v>1135</v>
      </c>
      <c r="AV1153" s="285" t="str">
        <f t="shared" ca="1" si="209"/>
        <v>W1135</v>
      </c>
      <c r="AW1153" s="285">
        <f t="shared" si="206"/>
        <v>8</v>
      </c>
      <c r="AX1153" s="285" t="str">
        <f t="shared" ca="1" si="208"/>
        <v>8. Ownership - Operating Costs</v>
      </c>
      <c r="AY1153" s="293" t="s">
        <v>1626</v>
      </c>
      <c r="AZ1153" s="285" t="s">
        <v>1648</v>
      </c>
      <c r="BA1153" s="285">
        <f>$W$8</f>
        <v>2042</v>
      </c>
      <c r="BB1153" s="285" t="str">
        <f t="shared" ca="1" si="210"/>
        <v>8_W1135_Transmission_electric_to_point_of_delivery_POD_2042</v>
      </c>
      <c r="BC1153" s="285" t="s">
        <v>574</v>
      </c>
      <c r="BD1153" s="285"/>
      <c r="BE1153" s="293" t="str">
        <f t="shared" si="207"/>
        <v>&gt;=0</v>
      </c>
      <c r="BF1153" s="293" t="s">
        <v>84</v>
      </c>
      <c r="BG1153" s="293" t="s">
        <v>84</v>
      </c>
      <c r="BH1153" s="293"/>
      <c r="BI1153" s="293"/>
      <c r="BJ1153" s="293"/>
      <c r="BK1153" s="293"/>
    </row>
    <row r="1154" spans="1:63" ht="13.5" hidden="1" thickBot="1">
      <c r="A1154" s="130"/>
      <c r="B1154" s="189"/>
      <c r="C1154" s="254"/>
      <c r="D1154" s="761"/>
      <c r="E1154" s="571"/>
      <c r="F1154" s="571"/>
      <c r="G1154" s="571"/>
      <c r="H1154" s="571"/>
      <c r="I1154" s="571"/>
      <c r="J1154" s="571"/>
      <c r="K1154" s="571"/>
      <c r="L1154" s="571"/>
      <c r="M1154" s="571"/>
      <c r="N1154" s="571"/>
      <c r="O1154" s="571"/>
      <c r="P1154" s="571"/>
      <c r="Q1154" s="571"/>
      <c r="R1154" s="571"/>
      <c r="S1154" s="571"/>
      <c r="T1154" s="571"/>
      <c r="U1154" s="571"/>
      <c r="V1154" s="571"/>
      <c r="W1154" s="571"/>
      <c r="X1154" s="571"/>
      <c r="Y1154" s="571"/>
      <c r="Z1154" s="571"/>
      <c r="AA1154" s="571"/>
      <c r="AB1154" s="571"/>
      <c r="AC1154" s="571"/>
      <c r="AD1154" s="572"/>
      <c r="AE1154" s="572"/>
      <c r="AF1154" s="572"/>
      <c r="AG1154" s="572"/>
      <c r="AH1154" s="572"/>
      <c r="AI1154" s="572"/>
      <c r="AJ1154" s="572"/>
      <c r="AK1154" s="572"/>
      <c r="AL1154" s="572"/>
      <c r="AM1154" s="572"/>
      <c r="AN1154" s="581"/>
      <c r="AO1154" s="181"/>
      <c r="AP1154" s="87" t="s">
        <v>859</v>
      </c>
      <c r="AT1154" s="559" t="str">
        <f t="shared" ca="1" si="211"/>
        <v>X</v>
      </c>
      <c r="AU1154" s="559">
        <f t="shared" si="212"/>
        <v>1135</v>
      </c>
      <c r="AV1154" s="285" t="str">
        <f t="shared" ca="1" si="209"/>
        <v>X1135</v>
      </c>
      <c r="AW1154" s="285">
        <f t="shared" si="206"/>
        <v>8</v>
      </c>
      <c r="AX1154" s="285" t="str">
        <f t="shared" ca="1" si="208"/>
        <v>8. Ownership - Operating Costs</v>
      </c>
      <c r="AY1154" s="293" t="s">
        <v>1626</v>
      </c>
      <c r="AZ1154" s="285" t="s">
        <v>1648</v>
      </c>
      <c r="BA1154" s="285">
        <f>$X$8</f>
        <v>2043</v>
      </c>
      <c r="BB1154" s="285" t="str">
        <f t="shared" ca="1" si="210"/>
        <v>8_X1135_Transmission_electric_to_point_of_delivery_POD_2043</v>
      </c>
      <c r="BC1154" s="285" t="s">
        <v>574</v>
      </c>
      <c r="BD1154" s="285"/>
      <c r="BE1154" s="293" t="str">
        <f t="shared" si="207"/>
        <v>&gt;=0</v>
      </c>
      <c r="BF1154" s="293" t="s">
        <v>84</v>
      </c>
      <c r="BG1154" s="293" t="s">
        <v>84</v>
      </c>
      <c r="BH1154" s="293"/>
      <c r="BI1154" s="293"/>
      <c r="BJ1154" s="293"/>
      <c r="BK1154" s="293"/>
    </row>
    <row r="1155" spans="1:63" ht="13.5" hidden="1" thickBot="1">
      <c r="A1155" s="130"/>
      <c r="B1155" s="189"/>
      <c r="C1155" s="254"/>
      <c r="D1155" s="761"/>
      <c r="E1155" s="571"/>
      <c r="F1155" s="571"/>
      <c r="G1155" s="571"/>
      <c r="H1155" s="571"/>
      <c r="I1155" s="571"/>
      <c r="J1155" s="571"/>
      <c r="K1155" s="571"/>
      <c r="L1155" s="571"/>
      <c r="M1155" s="571"/>
      <c r="N1155" s="571"/>
      <c r="O1155" s="571"/>
      <c r="P1155" s="571"/>
      <c r="Q1155" s="571"/>
      <c r="R1155" s="571"/>
      <c r="S1155" s="571"/>
      <c r="T1155" s="571"/>
      <c r="U1155" s="571"/>
      <c r="V1155" s="571"/>
      <c r="W1155" s="571"/>
      <c r="X1155" s="571"/>
      <c r="Y1155" s="571"/>
      <c r="Z1155" s="571"/>
      <c r="AA1155" s="571"/>
      <c r="AB1155" s="571"/>
      <c r="AC1155" s="571"/>
      <c r="AD1155" s="572"/>
      <c r="AE1155" s="572"/>
      <c r="AF1155" s="572"/>
      <c r="AG1155" s="572"/>
      <c r="AH1155" s="572"/>
      <c r="AI1155" s="572"/>
      <c r="AJ1155" s="572"/>
      <c r="AK1155" s="572"/>
      <c r="AL1155" s="572"/>
      <c r="AM1155" s="572"/>
      <c r="AN1155" s="581"/>
      <c r="AO1155" s="181"/>
      <c r="AP1155" s="87" t="s">
        <v>859</v>
      </c>
      <c r="AT1155" s="559" t="str">
        <f t="shared" ca="1" si="211"/>
        <v>Y</v>
      </c>
      <c r="AU1155" s="559">
        <f t="shared" si="212"/>
        <v>1135</v>
      </c>
      <c r="AV1155" s="285" t="str">
        <f t="shared" ca="1" si="209"/>
        <v>Y1135</v>
      </c>
      <c r="AW1155" s="285">
        <f t="shared" si="206"/>
        <v>8</v>
      </c>
      <c r="AX1155" s="285" t="str">
        <f t="shared" ca="1" si="208"/>
        <v>8. Ownership - Operating Costs</v>
      </c>
      <c r="AY1155" s="293" t="s">
        <v>1626</v>
      </c>
      <c r="AZ1155" s="285" t="s">
        <v>1648</v>
      </c>
      <c r="BA1155" s="285">
        <f>$Y$8</f>
        <v>2044</v>
      </c>
      <c r="BB1155" s="285" t="str">
        <f t="shared" ca="1" si="210"/>
        <v>8_Y1135_Transmission_electric_to_point_of_delivery_POD_2044</v>
      </c>
      <c r="BC1155" s="285" t="s">
        <v>574</v>
      </c>
      <c r="BD1155" s="285"/>
      <c r="BE1155" s="293" t="str">
        <f t="shared" si="207"/>
        <v>&gt;=0</v>
      </c>
      <c r="BF1155" s="293" t="s">
        <v>84</v>
      </c>
      <c r="BG1155" s="293" t="s">
        <v>84</v>
      </c>
      <c r="BH1155" s="293"/>
      <c r="BI1155" s="293"/>
      <c r="BJ1155" s="293"/>
      <c r="BK1155" s="293"/>
    </row>
    <row r="1156" spans="1:63" ht="13.5" hidden="1" thickBot="1">
      <c r="A1156" s="130"/>
      <c r="B1156" s="189"/>
      <c r="C1156" s="254"/>
      <c r="D1156" s="761"/>
      <c r="E1156" s="571"/>
      <c r="F1156" s="571"/>
      <c r="G1156" s="571"/>
      <c r="H1156" s="571"/>
      <c r="I1156" s="571"/>
      <c r="J1156" s="571"/>
      <c r="K1156" s="571"/>
      <c r="L1156" s="571"/>
      <c r="M1156" s="571"/>
      <c r="N1156" s="571"/>
      <c r="O1156" s="571"/>
      <c r="P1156" s="571"/>
      <c r="Q1156" s="571"/>
      <c r="R1156" s="571"/>
      <c r="S1156" s="571"/>
      <c r="T1156" s="571"/>
      <c r="U1156" s="571"/>
      <c r="V1156" s="571"/>
      <c r="W1156" s="571"/>
      <c r="X1156" s="571"/>
      <c r="Y1156" s="571"/>
      <c r="Z1156" s="571"/>
      <c r="AA1156" s="571"/>
      <c r="AB1156" s="571"/>
      <c r="AC1156" s="571"/>
      <c r="AD1156" s="572"/>
      <c r="AE1156" s="572"/>
      <c r="AF1156" s="572"/>
      <c r="AG1156" s="572"/>
      <c r="AH1156" s="572"/>
      <c r="AI1156" s="572"/>
      <c r="AJ1156" s="572"/>
      <c r="AK1156" s="572"/>
      <c r="AL1156" s="572"/>
      <c r="AM1156" s="572"/>
      <c r="AN1156" s="581"/>
      <c r="AO1156" s="181"/>
      <c r="AP1156" s="87" t="s">
        <v>859</v>
      </c>
      <c r="AT1156" s="559" t="str">
        <f t="shared" ca="1" si="211"/>
        <v>Z</v>
      </c>
      <c r="AU1156" s="559">
        <f t="shared" si="212"/>
        <v>1135</v>
      </c>
      <c r="AV1156" s="285" t="str">
        <f t="shared" ca="1" si="209"/>
        <v>Z1135</v>
      </c>
      <c r="AW1156" s="285">
        <f t="shared" si="206"/>
        <v>8</v>
      </c>
      <c r="AX1156" s="285" t="str">
        <f t="shared" ca="1" si="208"/>
        <v>8. Ownership - Operating Costs</v>
      </c>
      <c r="AY1156" s="293" t="s">
        <v>1626</v>
      </c>
      <c r="AZ1156" s="285" t="s">
        <v>1648</v>
      </c>
      <c r="BA1156" s="285">
        <f>$Z$8</f>
        <v>2045</v>
      </c>
      <c r="BB1156" s="285" t="str">
        <f t="shared" ca="1" si="210"/>
        <v>8_Z1135_Transmission_electric_to_point_of_delivery_POD_2045</v>
      </c>
      <c r="BC1156" s="285" t="s">
        <v>574</v>
      </c>
      <c r="BD1156" s="285"/>
      <c r="BE1156" s="293" t="str">
        <f t="shared" si="207"/>
        <v>&gt;=0</v>
      </c>
      <c r="BF1156" s="293" t="s">
        <v>84</v>
      </c>
      <c r="BG1156" s="293" t="s">
        <v>84</v>
      </c>
      <c r="BH1156" s="293"/>
      <c r="BI1156" s="293"/>
      <c r="BJ1156" s="293"/>
      <c r="BK1156" s="293"/>
    </row>
    <row r="1157" spans="1:63" ht="13.5" hidden="1" thickBot="1">
      <c r="A1157" s="130"/>
      <c r="B1157" s="189"/>
      <c r="C1157" s="254"/>
      <c r="D1157" s="761"/>
      <c r="E1157" s="571"/>
      <c r="F1157" s="571"/>
      <c r="G1157" s="571"/>
      <c r="H1157" s="571"/>
      <c r="I1157" s="571"/>
      <c r="J1157" s="571"/>
      <c r="K1157" s="571"/>
      <c r="L1157" s="571"/>
      <c r="M1157" s="571"/>
      <c r="N1157" s="571"/>
      <c r="O1157" s="571"/>
      <c r="P1157" s="571"/>
      <c r="Q1157" s="571"/>
      <c r="R1157" s="571"/>
      <c r="S1157" s="571"/>
      <c r="T1157" s="571"/>
      <c r="U1157" s="571"/>
      <c r="V1157" s="571"/>
      <c r="W1157" s="571"/>
      <c r="X1157" s="571"/>
      <c r="Y1157" s="571"/>
      <c r="Z1157" s="571"/>
      <c r="AA1157" s="571"/>
      <c r="AB1157" s="571"/>
      <c r="AC1157" s="571"/>
      <c r="AD1157" s="572"/>
      <c r="AE1157" s="572"/>
      <c r="AF1157" s="572"/>
      <c r="AG1157" s="572"/>
      <c r="AH1157" s="572"/>
      <c r="AI1157" s="572"/>
      <c r="AJ1157" s="572"/>
      <c r="AK1157" s="572"/>
      <c r="AL1157" s="572"/>
      <c r="AM1157" s="572"/>
      <c r="AN1157" s="581"/>
      <c r="AO1157" s="181"/>
      <c r="AP1157" s="87" t="s">
        <v>859</v>
      </c>
      <c r="AT1157" s="559" t="str">
        <f t="shared" ca="1" si="211"/>
        <v>AA</v>
      </c>
      <c r="AU1157" s="559">
        <f t="shared" si="212"/>
        <v>1135</v>
      </c>
      <c r="AV1157" s="285" t="str">
        <f t="shared" ca="1" si="209"/>
        <v>AA1135</v>
      </c>
      <c r="AW1157" s="285">
        <f t="shared" si="206"/>
        <v>8</v>
      </c>
      <c r="AX1157" s="285" t="str">
        <f t="shared" ca="1" si="208"/>
        <v>8. Ownership - Operating Costs</v>
      </c>
      <c r="AY1157" s="293" t="s">
        <v>1626</v>
      </c>
      <c r="AZ1157" s="285" t="s">
        <v>1648</v>
      </c>
      <c r="BA1157" s="285">
        <f>$AA$8</f>
        <v>2046</v>
      </c>
      <c r="BB1157" s="285" t="str">
        <f t="shared" ca="1" si="210"/>
        <v>8_AA1135_Transmission_electric_to_point_of_delivery_POD_2046</v>
      </c>
      <c r="BC1157" s="285" t="s">
        <v>574</v>
      </c>
      <c r="BD1157" s="285"/>
      <c r="BE1157" s="293" t="str">
        <f t="shared" si="207"/>
        <v>&gt;=0</v>
      </c>
      <c r="BF1157" s="293" t="s">
        <v>84</v>
      </c>
      <c r="BG1157" s="293" t="s">
        <v>84</v>
      </c>
      <c r="BH1157" s="293"/>
      <c r="BI1157" s="293"/>
      <c r="BJ1157" s="293"/>
      <c r="BK1157" s="293"/>
    </row>
    <row r="1158" spans="1:63" ht="13.5" hidden="1" thickBot="1">
      <c r="A1158" s="130"/>
      <c r="B1158" s="189"/>
      <c r="C1158" s="254"/>
      <c r="D1158" s="761"/>
      <c r="E1158" s="571"/>
      <c r="F1158" s="571"/>
      <c r="G1158" s="571"/>
      <c r="H1158" s="571"/>
      <c r="I1158" s="571"/>
      <c r="J1158" s="571"/>
      <c r="K1158" s="571"/>
      <c r="L1158" s="571"/>
      <c r="M1158" s="571"/>
      <c r="N1158" s="571"/>
      <c r="O1158" s="571"/>
      <c r="P1158" s="571"/>
      <c r="Q1158" s="571"/>
      <c r="R1158" s="571"/>
      <c r="S1158" s="571"/>
      <c r="T1158" s="571"/>
      <c r="U1158" s="571"/>
      <c r="V1158" s="571"/>
      <c r="W1158" s="571"/>
      <c r="X1158" s="571"/>
      <c r="Y1158" s="571"/>
      <c r="Z1158" s="571"/>
      <c r="AA1158" s="571"/>
      <c r="AB1158" s="571"/>
      <c r="AC1158" s="571"/>
      <c r="AD1158" s="572"/>
      <c r="AE1158" s="572"/>
      <c r="AF1158" s="572"/>
      <c r="AG1158" s="572"/>
      <c r="AH1158" s="572"/>
      <c r="AI1158" s="572"/>
      <c r="AJ1158" s="572"/>
      <c r="AK1158" s="572"/>
      <c r="AL1158" s="572"/>
      <c r="AM1158" s="572"/>
      <c r="AN1158" s="581"/>
      <c r="AO1158" s="181"/>
      <c r="AP1158" s="87" t="s">
        <v>859</v>
      </c>
      <c r="AT1158" s="559" t="str">
        <f t="shared" ca="1" si="211"/>
        <v>AB</v>
      </c>
      <c r="AU1158" s="559">
        <f t="shared" si="212"/>
        <v>1135</v>
      </c>
      <c r="AV1158" s="285" t="str">
        <f t="shared" ca="1" si="209"/>
        <v>AB1135</v>
      </c>
      <c r="AW1158" s="285">
        <f t="shared" si="206"/>
        <v>8</v>
      </c>
      <c r="AX1158" s="285" t="str">
        <f t="shared" ca="1" si="208"/>
        <v>8. Ownership - Operating Costs</v>
      </c>
      <c r="AY1158" s="293" t="s">
        <v>1626</v>
      </c>
      <c r="AZ1158" s="285" t="s">
        <v>1648</v>
      </c>
      <c r="BA1158" s="285">
        <f>$AB$8</f>
        <v>2047</v>
      </c>
      <c r="BB1158" s="285" t="str">
        <f t="shared" ca="1" si="210"/>
        <v>8_AB1135_Transmission_electric_to_point_of_delivery_POD_2047</v>
      </c>
      <c r="BC1158" s="285" t="s">
        <v>574</v>
      </c>
      <c r="BD1158" s="285"/>
      <c r="BE1158" s="293" t="str">
        <f t="shared" si="207"/>
        <v>&gt;=0</v>
      </c>
      <c r="BF1158" s="293" t="s">
        <v>84</v>
      </c>
      <c r="BG1158" s="293" t="s">
        <v>84</v>
      </c>
      <c r="BH1158" s="293"/>
      <c r="BI1158" s="293"/>
      <c r="BJ1158" s="293"/>
      <c r="BK1158" s="293"/>
    </row>
    <row r="1159" spans="1:63" ht="13.5" hidden="1" thickBot="1">
      <c r="A1159" s="130"/>
      <c r="B1159" s="189"/>
      <c r="C1159" s="254"/>
      <c r="D1159" s="761"/>
      <c r="E1159" s="571"/>
      <c r="F1159" s="571"/>
      <c r="G1159" s="571"/>
      <c r="H1159" s="571"/>
      <c r="I1159" s="571"/>
      <c r="J1159" s="571"/>
      <c r="K1159" s="571"/>
      <c r="L1159" s="571"/>
      <c r="M1159" s="571"/>
      <c r="N1159" s="571"/>
      <c r="O1159" s="571"/>
      <c r="P1159" s="571"/>
      <c r="Q1159" s="571"/>
      <c r="R1159" s="571"/>
      <c r="S1159" s="571"/>
      <c r="T1159" s="571"/>
      <c r="U1159" s="571"/>
      <c r="V1159" s="571"/>
      <c r="W1159" s="571"/>
      <c r="X1159" s="571"/>
      <c r="Y1159" s="571"/>
      <c r="Z1159" s="571"/>
      <c r="AA1159" s="571"/>
      <c r="AB1159" s="571"/>
      <c r="AC1159" s="571"/>
      <c r="AD1159" s="572"/>
      <c r="AE1159" s="572"/>
      <c r="AF1159" s="572"/>
      <c r="AG1159" s="572"/>
      <c r="AH1159" s="572"/>
      <c r="AI1159" s="572"/>
      <c r="AJ1159" s="572"/>
      <c r="AK1159" s="572"/>
      <c r="AL1159" s="572"/>
      <c r="AM1159" s="572"/>
      <c r="AN1159" s="581"/>
      <c r="AO1159" s="181"/>
      <c r="AP1159" s="87" t="s">
        <v>859</v>
      </c>
      <c r="AT1159" s="559" t="str">
        <f t="shared" ca="1" si="211"/>
        <v>AC</v>
      </c>
      <c r="AU1159" s="559">
        <f t="shared" si="212"/>
        <v>1135</v>
      </c>
      <c r="AV1159" s="285" t="str">
        <f t="shared" ca="1" si="209"/>
        <v>AC1135</v>
      </c>
      <c r="AW1159" s="285">
        <f t="shared" si="206"/>
        <v>8</v>
      </c>
      <c r="AX1159" s="285" t="str">
        <f t="shared" ca="1" si="208"/>
        <v>8. Ownership - Operating Costs</v>
      </c>
      <c r="AY1159" s="293" t="s">
        <v>1626</v>
      </c>
      <c r="AZ1159" s="285" t="s">
        <v>1648</v>
      </c>
      <c r="BA1159" s="285">
        <f>$AC$8</f>
        <v>2048</v>
      </c>
      <c r="BB1159" s="285" t="str">
        <f t="shared" ca="1" si="210"/>
        <v>8_AC1135_Transmission_electric_to_point_of_delivery_POD_2048</v>
      </c>
      <c r="BC1159" s="285" t="s">
        <v>574</v>
      </c>
      <c r="BD1159" s="285"/>
      <c r="BE1159" s="293" t="str">
        <f t="shared" ref="BE1159:BE1169" si="213">"&gt;=0"</f>
        <v>&gt;=0</v>
      </c>
      <c r="BF1159" s="293" t="s">
        <v>84</v>
      </c>
      <c r="BG1159" s="293" t="s">
        <v>84</v>
      </c>
      <c r="BH1159" s="293"/>
      <c r="BI1159" s="293"/>
      <c r="BJ1159" s="293"/>
      <c r="BK1159" s="293"/>
    </row>
    <row r="1160" spans="1:63" ht="13.5" hidden="1" thickBot="1">
      <c r="A1160" s="130"/>
      <c r="B1160" s="189"/>
      <c r="C1160" s="254"/>
      <c r="D1160" s="761"/>
      <c r="E1160" s="571"/>
      <c r="F1160" s="571"/>
      <c r="G1160" s="571"/>
      <c r="H1160" s="571"/>
      <c r="I1160" s="571"/>
      <c r="J1160" s="571"/>
      <c r="K1160" s="571"/>
      <c r="L1160" s="571"/>
      <c r="M1160" s="571"/>
      <c r="N1160" s="571"/>
      <c r="O1160" s="571"/>
      <c r="P1160" s="571"/>
      <c r="Q1160" s="571"/>
      <c r="R1160" s="571"/>
      <c r="S1160" s="571"/>
      <c r="T1160" s="571"/>
      <c r="U1160" s="571"/>
      <c r="V1160" s="571"/>
      <c r="W1160" s="571"/>
      <c r="X1160" s="571"/>
      <c r="Y1160" s="571"/>
      <c r="Z1160" s="571"/>
      <c r="AA1160" s="571"/>
      <c r="AB1160" s="571"/>
      <c r="AC1160" s="571"/>
      <c r="AD1160" s="572"/>
      <c r="AE1160" s="572"/>
      <c r="AF1160" s="572"/>
      <c r="AG1160" s="572"/>
      <c r="AH1160" s="572"/>
      <c r="AI1160" s="572"/>
      <c r="AJ1160" s="572"/>
      <c r="AK1160" s="572"/>
      <c r="AL1160" s="572"/>
      <c r="AM1160" s="572"/>
      <c r="AN1160" s="581"/>
      <c r="AO1160" s="181"/>
      <c r="AP1160" s="87" t="s">
        <v>859</v>
      </c>
      <c r="AT1160" s="559" t="str">
        <f t="shared" ca="1" si="211"/>
        <v>AD</v>
      </c>
      <c r="AU1160" s="559">
        <f t="shared" si="212"/>
        <v>1135</v>
      </c>
      <c r="AV1160" s="285" t="str">
        <f t="shared" ca="1" si="209"/>
        <v>AD1135</v>
      </c>
      <c r="AW1160" s="285">
        <f t="shared" si="206"/>
        <v>8</v>
      </c>
      <c r="AX1160" s="285" t="str">
        <f t="shared" ca="1" si="208"/>
        <v>8. Ownership - Operating Costs</v>
      </c>
      <c r="AY1160" s="293" t="s">
        <v>1626</v>
      </c>
      <c r="AZ1160" s="285" t="s">
        <v>1648</v>
      </c>
      <c r="BA1160" s="285">
        <f>$AD$8</f>
        <v>2049</v>
      </c>
      <c r="BB1160" s="285" t="str">
        <f t="shared" ca="1" si="210"/>
        <v>8_AD1135_Transmission_electric_to_point_of_delivery_POD_2049</v>
      </c>
      <c r="BC1160" s="285" t="s">
        <v>574</v>
      </c>
      <c r="BD1160" s="285"/>
      <c r="BE1160" s="293" t="str">
        <f t="shared" si="213"/>
        <v>&gt;=0</v>
      </c>
      <c r="BF1160" s="293" t="s">
        <v>84</v>
      </c>
      <c r="BG1160" s="293" t="s">
        <v>84</v>
      </c>
      <c r="BH1160" s="293"/>
      <c r="BI1160" s="293"/>
      <c r="BJ1160" s="293"/>
      <c r="BK1160" s="293"/>
    </row>
    <row r="1161" spans="1:63" ht="13.5" hidden="1" thickBot="1">
      <c r="A1161" s="130"/>
      <c r="B1161" s="189"/>
      <c r="C1161" s="254"/>
      <c r="D1161" s="761"/>
      <c r="E1161" s="571"/>
      <c r="F1161" s="571"/>
      <c r="G1161" s="571"/>
      <c r="H1161" s="571"/>
      <c r="I1161" s="571"/>
      <c r="J1161" s="571"/>
      <c r="K1161" s="571"/>
      <c r="L1161" s="571"/>
      <c r="M1161" s="571"/>
      <c r="N1161" s="571"/>
      <c r="O1161" s="571"/>
      <c r="P1161" s="571"/>
      <c r="Q1161" s="571"/>
      <c r="R1161" s="571"/>
      <c r="S1161" s="571"/>
      <c r="T1161" s="571"/>
      <c r="U1161" s="571"/>
      <c r="V1161" s="571"/>
      <c r="W1161" s="571"/>
      <c r="X1161" s="571"/>
      <c r="Y1161" s="571"/>
      <c r="Z1161" s="571"/>
      <c r="AA1161" s="571"/>
      <c r="AB1161" s="571"/>
      <c r="AC1161" s="571"/>
      <c r="AD1161" s="572"/>
      <c r="AE1161" s="572"/>
      <c r="AF1161" s="572"/>
      <c r="AG1161" s="572"/>
      <c r="AH1161" s="572"/>
      <c r="AI1161" s="572"/>
      <c r="AJ1161" s="572"/>
      <c r="AK1161" s="572"/>
      <c r="AL1161" s="572"/>
      <c r="AM1161" s="572"/>
      <c r="AN1161" s="581"/>
      <c r="AO1161" s="181"/>
      <c r="AP1161" s="87" t="s">
        <v>859</v>
      </c>
      <c r="AT1161" s="559" t="str">
        <f t="shared" ca="1" si="211"/>
        <v>AE</v>
      </c>
      <c r="AU1161" s="559">
        <f t="shared" si="212"/>
        <v>1135</v>
      </c>
      <c r="AV1161" s="285" t="str">
        <f t="shared" ca="1" si="209"/>
        <v>AE1135</v>
      </c>
      <c r="AW1161" s="285">
        <f t="shared" si="206"/>
        <v>8</v>
      </c>
      <c r="AX1161" s="285" t="str">
        <f t="shared" ca="1" si="208"/>
        <v>8. Ownership - Operating Costs</v>
      </c>
      <c r="AY1161" s="293" t="s">
        <v>1626</v>
      </c>
      <c r="AZ1161" s="285" t="s">
        <v>1648</v>
      </c>
      <c r="BA1161" s="285">
        <f>$AE$8</f>
        <v>2050</v>
      </c>
      <c r="BB1161" s="285" t="str">
        <f t="shared" ca="1" si="210"/>
        <v>8_AE1135_Transmission_electric_to_point_of_delivery_POD_2050</v>
      </c>
      <c r="BC1161" s="285" t="s">
        <v>574</v>
      </c>
      <c r="BD1161" s="285"/>
      <c r="BE1161" s="293" t="str">
        <f t="shared" si="213"/>
        <v>&gt;=0</v>
      </c>
      <c r="BF1161" s="293" t="s">
        <v>84</v>
      </c>
      <c r="BG1161" s="293" t="s">
        <v>84</v>
      </c>
      <c r="BH1161" s="293"/>
      <c r="BI1161" s="293"/>
      <c r="BJ1161" s="293"/>
      <c r="BK1161" s="293"/>
    </row>
    <row r="1162" spans="1:63" ht="13.5" hidden="1" thickBot="1">
      <c r="A1162" s="130"/>
      <c r="B1162" s="189"/>
      <c r="C1162" s="254"/>
      <c r="D1162" s="761"/>
      <c r="E1162" s="571"/>
      <c r="F1162" s="571"/>
      <c r="G1162" s="571"/>
      <c r="H1162" s="571"/>
      <c r="I1162" s="571"/>
      <c r="J1162" s="571"/>
      <c r="K1162" s="571"/>
      <c r="L1162" s="571"/>
      <c r="M1162" s="571"/>
      <c r="N1162" s="571"/>
      <c r="O1162" s="571"/>
      <c r="P1162" s="571"/>
      <c r="Q1162" s="571"/>
      <c r="R1162" s="571"/>
      <c r="S1162" s="571"/>
      <c r="T1162" s="571"/>
      <c r="U1162" s="571"/>
      <c r="V1162" s="571"/>
      <c r="W1162" s="571"/>
      <c r="X1162" s="571"/>
      <c r="Y1162" s="571"/>
      <c r="Z1162" s="571"/>
      <c r="AA1162" s="571"/>
      <c r="AB1162" s="571"/>
      <c r="AC1162" s="571"/>
      <c r="AD1162" s="572"/>
      <c r="AE1162" s="572"/>
      <c r="AF1162" s="572"/>
      <c r="AG1162" s="572"/>
      <c r="AH1162" s="572"/>
      <c r="AI1162" s="572"/>
      <c r="AJ1162" s="572"/>
      <c r="AK1162" s="572"/>
      <c r="AL1162" s="572"/>
      <c r="AM1162" s="572"/>
      <c r="AN1162" s="581"/>
      <c r="AO1162" s="181"/>
      <c r="AP1162" s="87" t="s">
        <v>859</v>
      </c>
      <c r="AT1162" s="559" t="str">
        <f t="shared" ca="1" si="211"/>
        <v>AF</v>
      </c>
      <c r="AU1162" s="559">
        <f t="shared" si="212"/>
        <v>1135</v>
      </c>
      <c r="AV1162" s="285" t="str">
        <f t="shared" ca="1" si="209"/>
        <v>AF1135</v>
      </c>
      <c r="AW1162" s="285">
        <f t="shared" si="206"/>
        <v>8</v>
      </c>
      <c r="AX1162" s="285" t="str">
        <f t="shared" ca="1" si="208"/>
        <v>8. Ownership - Operating Costs</v>
      </c>
      <c r="AY1162" s="293" t="s">
        <v>1626</v>
      </c>
      <c r="AZ1162" s="285" t="s">
        <v>1648</v>
      </c>
      <c r="BA1162" s="285">
        <f>$AF$8</f>
        <v>2051</v>
      </c>
      <c r="BB1162" s="285" t="str">
        <f t="shared" ca="1" si="210"/>
        <v>8_AF1135_Transmission_electric_to_point_of_delivery_POD_2051</v>
      </c>
      <c r="BC1162" s="285" t="s">
        <v>574</v>
      </c>
      <c r="BD1162" s="285"/>
      <c r="BE1162" s="293" t="str">
        <f t="shared" si="213"/>
        <v>&gt;=0</v>
      </c>
      <c r="BF1162" s="293" t="s">
        <v>84</v>
      </c>
      <c r="BG1162" s="293" t="s">
        <v>84</v>
      </c>
      <c r="BH1162" s="293"/>
      <c r="BI1162" s="293"/>
      <c r="BJ1162" s="293"/>
      <c r="BK1162" s="293"/>
    </row>
    <row r="1163" spans="1:63" ht="13.5" hidden="1" thickBot="1">
      <c r="A1163" s="130"/>
      <c r="B1163" s="189"/>
      <c r="C1163" s="254"/>
      <c r="D1163" s="761"/>
      <c r="E1163" s="571"/>
      <c r="F1163" s="571"/>
      <c r="G1163" s="571"/>
      <c r="H1163" s="571"/>
      <c r="I1163" s="571"/>
      <c r="J1163" s="571"/>
      <c r="K1163" s="571"/>
      <c r="L1163" s="571"/>
      <c r="M1163" s="571"/>
      <c r="N1163" s="571"/>
      <c r="O1163" s="571"/>
      <c r="P1163" s="571"/>
      <c r="Q1163" s="571"/>
      <c r="R1163" s="571"/>
      <c r="S1163" s="571"/>
      <c r="T1163" s="571"/>
      <c r="U1163" s="571"/>
      <c r="V1163" s="571"/>
      <c r="W1163" s="571"/>
      <c r="X1163" s="571"/>
      <c r="Y1163" s="571"/>
      <c r="Z1163" s="571"/>
      <c r="AA1163" s="571"/>
      <c r="AB1163" s="571"/>
      <c r="AC1163" s="571"/>
      <c r="AD1163" s="572"/>
      <c r="AE1163" s="572"/>
      <c r="AF1163" s="572"/>
      <c r="AG1163" s="572"/>
      <c r="AH1163" s="572"/>
      <c r="AI1163" s="572"/>
      <c r="AJ1163" s="572"/>
      <c r="AK1163" s="572"/>
      <c r="AL1163" s="572"/>
      <c r="AM1163" s="572"/>
      <c r="AN1163" s="581"/>
      <c r="AO1163" s="181"/>
      <c r="AP1163" s="87" t="s">
        <v>859</v>
      </c>
      <c r="AT1163" s="559" t="str">
        <f t="shared" ca="1" si="211"/>
        <v>AG</v>
      </c>
      <c r="AU1163" s="559">
        <f t="shared" si="212"/>
        <v>1135</v>
      </c>
      <c r="AV1163" s="285" t="str">
        <f t="shared" ca="1" si="209"/>
        <v>AG1135</v>
      </c>
      <c r="AW1163" s="285">
        <f t="shared" si="206"/>
        <v>8</v>
      </c>
      <c r="AX1163" s="285" t="str">
        <f t="shared" ca="1" si="208"/>
        <v>8. Ownership - Operating Costs</v>
      </c>
      <c r="AY1163" s="293" t="s">
        <v>1626</v>
      </c>
      <c r="AZ1163" s="285" t="s">
        <v>1648</v>
      </c>
      <c r="BA1163" s="285">
        <f>$AG$8</f>
        <v>2052</v>
      </c>
      <c r="BB1163" s="285" t="str">
        <f t="shared" ca="1" si="210"/>
        <v>8_AG1135_Transmission_electric_to_point_of_delivery_POD_2052</v>
      </c>
      <c r="BC1163" s="285" t="s">
        <v>574</v>
      </c>
      <c r="BD1163" s="285"/>
      <c r="BE1163" s="293" t="str">
        <f t="shared" si="213"/>
        <v>&gt;=0</v>
      </c>
      <c r="BF1163" s="293" t="s">
        <v>84</v>
      </c>
      <c r="BG1163" s="293" t="s">
        <v>84</v>
      </c>
      <c r="BH1163" s="293"/>
      <c r="BI1163" s="293"/>
      <c r="BJ1163" s="293"/>
      <c r="BK1163" s="293"/>
    </row>
    <row r="1164" spans="1:63" ht="13.5" hidden="1" thickBot="1">
      <c r="A1164" s="130"/>
      <c r="B1164" s="189"/>
      <c r="C1164" s="254"/>
      <c r="D1164" s="761"/>
      <c r="E1164" s="571"/>
      <c r="F1164" s="571"/>
      <c r="G1164" s="571"/>
      <c r="H1164" s="571"/>
      <c r="I1164" s="571"/>
      <c r="J1164" s="571"/>
      <c r="K1164" s="571"/>
      <c r="L1164" s="571"/>
      <c r="M1164" s="571"/>
      <c r="N1164" s="571"/>
      <c r="O1164" s="571"/>
      <c r="P1164" s="571"/>
      <c r="Q1164" s="571"/>
      <c r="R1164" s="571"/>
      <c r="S1164" s="571"/>
      <c r="T1164" s="571"/>
      <c r="U1164" s="571"/>
      <c r="V1164" s="571"/>
      <c r="W1164" s="571"/>
      <c r="X1164" s="571"/>
      <c r="Y1164" s="571"/>
      <c r="Z1164" s="571"/>
      <c r="AA1164" s="571"/>
      <c r="AB1164" s="571"/>
      <c r="AC1164" s="571"/>
      <c r="AD1164" s="572"/>
      <c r="AE1164" s="572"/>
      <c r="AF1164" s="572"/>
      <c r="AG1164" s="572"/>
      <c r="AH1164" s="572"/>
      <c r="AI1164" s="572"/>
      <c r="AJ1164" s="572"/>
      <c r="AK1164" s="572"/>
      <c r="AL1164" s="572"/>
      <c r="AM1164" s="572"/>
      <c r="AN1164" s="581"/>
      <c r="AO1164" s="181"/>
      <c r="AP1164" s="87" t="s">
        <v>859</v>
      </c>
      <c r="AT1164" s="559" t="str">
        <f t="shared" ca="1" si="211"/>
        <v>AH</v>
      </c>
      <c r="AU1164" s="559">
        <f t="shared" si="212"/>
        <v>1135</v>
      </c>
      <c r="AV1164" s="285" t="str">
        <f t="shared" ca="1" si="209"/>
        <v>AH1135</v>
      </c>
      <c r="AW1164" s="285">
        <f t="shared" si="206"/>
        <v>8</v>
      </c>
      <c r="AX1164" s="285" t="str">
        <f t="shared" ca="1" si="208"/>
        <v>8. Ownership - Operating Costs</v>
      </c>
      <c r="AY1164" s="293" t="s">
        <v>1626</v>
      </c>
      <c r="AZ1164" s="285" t="s">
        <v>1648</v>
      </c>
      <c r="BA1164" s="285">
        <f>$AH$8</f>
        <v>2053</v>
      </c>
      <c r="BB1164" s="285" t="str">
        <f t="shared" ca="1" si="210"/>
        <v>8_AH1135_Transmission_electric_to_point_of_delivery_POD_2053</v>
      </c>
      <c r="BC1164" s="285" t="s">
        <v>574</v>
      </c>
      <c r="BD1164" s="285"/>
      <c r="BE1164" s="293" t="str">
        <f t="shared" si="213"/>
        <v>&gt;=0</v>
      </c>
      <c r="BF1164" s="293" t="s">
        <v>84</v>
      </c>
      <c r="BG1164" s="293" t="s">
        <v>84</v>
      </c>
      <c r="BH1164" s="293"/>
      <c r="BI1164" s="293"/>
      <c r="BJ1164" s="293"/>
      <c r="BK1164" s="293"/>
    </row>
    <row r="1165" spans="1:63" ht="13.5" hidden="1" thickBot="1">
      <c r="A1165" s="130"/>
      <c r="B1165" s="189"/>
      <c r="C1165" s="254"/>
      <c r="D1165" s="761"/>
      <c r="E1165" s="571"/>
      <c r="F1165" s="571"/>
      <c r="G1165" s="571"/>
      <c r="H1165" s="571"/>
      <c r="I1165" s="571"/>
      <c r="J1165" s="571"/>
      <c r="K1165" s="571"/>
      <c r="L1165" s="571"/>
      <c r="M1165" s="571"/>
      <c r="N1165" s="571"/>
      <c r="O1165" s="571"/>
      <c r="P1165" s="571"/>
      <c r="Q1165" s="571"/>
      <c r="R1165" s="571"/>
      <c r="S1165" s="571"/>
      <c r="T1165" s="571"/>
      <c r="U1165" s="571"/>
      <c r="V1165" s="571"/>
      <c r="W1165" s="571"/>
      <c r="X1165" s="571"/>
      <c r="Y1165" s="571"/>
      <c r="Z1165" s="571"/>
      <c r="AA1165" s="571"/>
      <c r="AB1165" s="571"/>
      <c r="AC1165" s="571"/>
      <c r="AD1165" s="572"/>
      <c r="AE1165" s="572"/>
      <c r="AF1165" s="572"/>
      <c r="AG1165" s="572"/>
      <c r="AH1165" s="572"/>
      <c r="AI1165" s="572"/>
      <c r="AJ1165" s="572"/>
      <c r="AK1165" s="572"/>
      <c r="AL1165" s="572"/>
      <c r="AM1165" s="572"/>
      <c r="AN1165" s="581"/>
      <c r="AO1165" s="181"/>
      <c r="AP1165" s="87" t="s">
        <v>859</v>
      </c>
      <c r="AT1165" s="559" t="str">
        <f t="shared" ca="1" si="211"/>
        <v>AI</v>
      </c>
      <c r="AU1165" s="559">
        <f t="shared" si="212"/>
        <v>1135</v>
      </c>
      <c r="AV1165" s="285" t="str">
        <f t="shared" ca="1" si="209"/>
        <v>AI1135</v>
      </c>
      <c r="AW1165" s="285">
        <f t="shared" si="206"/>
        <v>8</v>
      </c>
      <c r="AX1165" s="285" t="str">
        <f t="shared" ca="1" si="208"/>
        <v>8. Ownership - Operating Costs</v>
      </c>
      <c r="AY1165" s="293" t="s">
        <v>1626</v>
      </c>
      <c r="AZ1165" s="285" t="s">
        <v>1648</v>
      </c>
      <c r="BA1165" s="285">
        <f>$AI$8</f>
        <v>2054</v>
      </c>
      <c r="BB1165" s="285" t="str">
        <f t="shared" ca="1" si="210"/>
        <v>8_AI1135_Transmission_electric_to_point_of_delivery_POD_2054</v>
      </c>
      <c r="BC1165" s="285" t="s">
        <v>574</v>
      </c>
      <c r="BD1165" s="285"/>
      <c r="BE1165" s="293" t="str">
        <f t="shared" si="213"/>
        <v>&gt;=0</v>
      </c>
      <c r="BF1165" s="293" t="s">
        <v>84</v>
      </c>
      <c r="BG1165" s="293" t="s">
        <v>84</v>
      </c>
      <c r="BH1165" s="293"/>
      <c r="BI1165" s="293"/>
      <c r="BJ1165" s="293"/>
      <c r="BK1165" s="293"/>
    </row>
    <row r="1166" spans="1:63" ht="13.5" hidden="1" thickBot="1">
      <c r="A1166" s="130"/>
      <c r="B1166" s="189"/>
      <c r="C1166" s="254"/>
      <c r="D1166" s="761"/>
      <c r="E1166" s="571"/>
      <c r="F1166" s="571"/>
      <c r="G1166" s="571"/>
      <c r="H1166" s="571"/>
      <c r="I1166" s="571"/>
      <c r="J1166" s="571"/>
      <c r="K1166" s="571"/>
      <c r="L1166" s="571"/>
      <c r="M1166" s="571"/>
      <c r="N1166" s="571"/>
      <c r="O1166" s="571"/>
      <c r="P1166" s="571"/>
      <c r="Q1166" s="571"/>
      <c r="R1166" s="571"/>
      <c r="S1166" s="571"/>
      <c r="T1166" s="571"/>
      <c r="U1166" s="571"/>
      <c r="V1166" s="571"/>
      <c r="W1166" s="571"/>
      <c r="X1166" s="571"/>
      <c r="Y1166" s="571"/>
      <c r="Z1166" s="571"/>
      <c r="AA1166" s="571"/>
      <c r="AB1166" s="571"/>
      <c r="AC1166" s="571"/>
      <c r="AD1166" s="572"/>
      <c r="AE1166" s="572"/>
      <c r="AF1166" s="572"/>
      <c r="AG1166" s="572"/>
      <c r="AH1166" s="572"/>
      <c r="AI1166" s="572"/>
      <c r="AJ1166" s="572"/>
      <c r="AK1166" s="572"/>
      <c r="AL1166" s="572"/>
      <c r="AM1166" s="572"/>
      <c r="AN1166" s="581"/>
      <c r="AO1166" s="181"/>
      <c r="AP1166" s="87" t="s">
        <v>859</v>
      </c>
      <c r="AT1166" s="559" t="str">
        <f t="shared" ca="1" si="211"/>
        <v>AJ</v>
      </c>
      <c r="AU1166" s="559">
        <f t="shared" si="212"/>
        <v>1135</v>
      </c>
      <c r="AV1166" s="285" t="str">
        <f t="shared" ca="1" si="209"/>
        <v>AJ1135</v>
      </c>
      <c r="AW1166" s="285">
        <f t="shared" si="206"/>
        <v>8</v>
      </c>
      <c r="AX1166" s="285" t="str">
        <f t="shared" ca="1" si="208"/>
        <v>8. Ownership - Operating Costs</v>
      </c>
      <c r="AY1166" s="293" t="s">
        <v>1626</v>
      </c>
      <c r="AZ1166" s="285" t="s">
        <v>1648</v>
      </c>
      <c r="BA1166" s="285">
        <f>$AJ$8</f>
        <v>2055</v>
      </c>
      <c r="BB1166" s="285" t="str">
        <f t="shared" ca="1" si="210"/>
        <v>8_AJ1135_Transmission_electric_to_point_of_delivery_POD_2055</v>
      </c>
      <c r="BC1166" s="285" t="s">
        <v>574</v>
      </c>
      <c r="BD1166" s="285"/>
      <c r="BE1166" s="293" t="str">
        <f t="shared" si="213"/>
        <v>&gt;=0</v>
      </c>
      <c r="BF1166" s="293" t="s">
        <v>84</v>
      </c>
      <c r="BG1166" s="293" t="s">
        <v>84</v>
      </c>
      <c r="BH1166" s="293"/>
      <c r="BI1166" s="293"/>
      <c r="BJ1166" s="293"/>
      <c r="BK1166" s="293"/>
    </row>
    <row r="1167" spans="1:63" ht="13.5" hidden="1" thickBot="1">
      <c r="A1167" s="130"/>
      <c r="B1167" s="189"/>
      <c r="C1167" s="254"/>
      <c r="D1167" s="761"/>
      <c r="E1167" s="571"/>
      <c r="F1167" s="571"/>
      <c r="G1167" s="571"/>
      <c r="H1167" s="571"/>
      <c r="I1167" s="571"/>
      <c r="J1167" s="571"/>
      <c r="K1167" s="571"/>
      <c r="L1167" s="571"/>
      <c r="M1167" s="571"/>
      <c r="N1167" s="571"/>
      <c r="O1167" s="571"/>
      <c r="P1167" s="571"/>
      <c r="Q1167" s="571"/>
      <c r="R1167" s="571"/>
      <c r="S1167" s="571"/>
      <c r="T1167" s="571"/>
      <c r="U1167" s="571"/>
      <c r="V1167" s="571"/>
      <c r="W1167" s="571"/>
      <c r="X1167" s="571"/>
      <c r="Y1167" s="571"/>
      <c r="Z1167" s="571"/>
      <c r="AA1167" s="571"/>
      <c r="AB1167" s="571"/>
      <c r="AC1167" s="571"/>
      <c r="AD1167" s="572"/>
      <c r="AE1167" s="572"/>
      <c r="AF1167" s="572"/>
      <c r="AG1167" s="572"/>
      <c r="AH1167" s="572"/>
      <c r="AI1167" s="572"/>
      <c r="AJ1167" s="572"/>
      <c r="AK1167" s="572"/>
      <c r="AL1167" s="572"/>
      <c r="AM1167" s="572"/>
      <c r="AN1167" s="581"/>
      <c r="AO1167" s="181"/>
      <c r="AP1167" s="87" t="s">
        <v>859</v>
      </c>
      <c r="AT1167" s="559" t="str">
        <f t="shared" ca="1" si="211"/>
        <v>AK</v>
      </c>
      <c r="AU1167" s="559">
        <f t="shared" si="212"/>
        <v>1135</v>
      </c>
      <c r="AV1167" s="285" t="str">
        <f t="shared" ca="1" si="209"/>
        <v>AK1135</v>
      </c>
      <c r="AW1167" s="285">
        <f t="shared" si="206"/>
        <v>8</v>
      </c>
      <c r="AX1167" s="285" t="str">
        <f t="shared" ca="1" si="208"/>
        <v>8. Ownership - Operating Costs</v>
      </c>
      <c r="AY1167" s="293" t="s">
        <v>1626</v>
      </c>
      <c r="AZ1167" s="285" t="s">
        <v>1648</v>
      </c>
      <c r="BA1167" s="285">
        <f>$AK$8</f>
        <v>2056</v>
      </c>
      <c r="BB1167" s="285" t="str">
        <f t="shared" ca="1" si="210"/>
        <v>8_AK1135_Transmission_electric_to_point_of_delivery_POD_2056</v>
      </c>
      <c r="BC1167" s="285" t="s">
        <v>574</v>
      </c>
      <c r="BD1167" s="285"/>
      <c r="BE1167" s="293" t="str">
        <f t="shared" si="213"/>
        <v>&gt;=0</v>
      </c>
      <c r="BF1167" s="293" t="s">
        <v>84</v>
      </c>
      <c r="BG1167" s="293" t="s">
        <v>84</v>
      </c>
      <c r="BH1167" s="293"/>
      <c r="BI1167" s="293"/>
      <c r="BJ1167" s="293"/>
      <c r="BK1167" s="293"/>
    </row>
    <row r="1168" spans="1:63" ht="13.5" hidden="1" thickBot="1">
      <c r="A1168" s="130"/>
      <c r="B1168" s="189"/>
      <c r="C1168" s="254"/>
      <c r="D1168" s="761"/>
      <c r="E1168" s="571"/>
      <c r="F1168" s="571"/>
      <c r="G1168" s="571"/>
      <c r="H1168" s="571"/>
      <c r="I1168" s="571"/>
      <c r="J1168" s="571"/>
      <c r="K1168" s="571"/>
      <c r="L1168" s="571"/>
      <c r="M1168" s="571"/>
      <c r="N1168" s="571"/>
      <c r="O1168" s="571"/>
      <c r="P1168" s="571"/>
      <c r="Q1168" s="571"/>
      <c r="R1168" s="571"/>
      <c r="S1168" s="571"/>
      <c r="T1168" s="571"/>
      <c r="U1168" s="571"/>
      <c r="V1168" s="571"/>
      <c r="W1168" s="571"/>
      <c r="X1168" s="571"/>
      <c r="Y1168" s="571"/>
      <c r="Z1168" s="571"/>
      <c r="AA1168" s="571"/>
      <c r="AB1168" s="571"/>
      <c r="AC1168" s="571"/>
      <c r="AD1168" s="572"/>
      <c r="AE1168" s="572"/>
      <c r="AF1168" s="572"/>
      <c r="AG1168" s="572"/>
      <c r="AH1168" s="572"/>
      <c r="AI1168" s="572"/>
      <c r="AJ1168" s="572"/>
      <c r="AK1168" s="572"/>
      <c r="AL1168" s="572"/>
      <c r="AM1168" s="572"/>
      <c r="AN1168" s="581"/>
      <c r="AO1168" s="181"/>
      <c r="AP1168" s="87" t="s">
        <v>859</v>
      </c>
      <c r="AT1168" s="559" t="str">
        <f t="shared" ca="1" si="211"/>
        <v>AL</v>
      </c>
      <c r="AU1168" s="559">
        <f t="shared" si="212"/>
        <v>1135</v>
      </c>
      <c r="AV1168" s="285" t="str">
        <f t="shared" ca="1" si="209"/>
        <v>AL1135</v>
      </c>
      <c r="AW1168" s="285">
        <f t="shared" si="206"/>
        <v>8</v>
      </c>
      <c r="AX1168" s="285" t="str">
        <f t="shared" ca="1" si="208"/>
        <v>8. Ownership - Operating Costs</v>
      </c>
      <c r="AY1168" s="293" t="s">
        <v>1626</v>
      </c>
      <c r="AZ1168" s="285" t="s">
        <v>1648</v>
      </c>
      <c r="BA1168" s="285">
        <f>$AL$8</f>
        <v>2057</v>
      </c>
      <c r="BB1168" s="285" t="str">
        <f t="shared" ca="1" si="210"/>
        <v>8_AL1135_Transmission_electric_to_point_of_delivery_POD_2057</v>
      </c>
      <c r="BC1168" s="285" t="s">
        <v>574</v>
      </c>
      <c r="BD1168" s="285"/>
      <c r="BE1168" s="293" t="str">
        <f t="shared" si="213"/>
        <v>&gt;=0</v>
      </c>
      <c r="BF1168" s="293" t="s">
        <v>84</v>
      </c>
      <c r="BG1168" s="293" t="s">
        <v>84</v>
      </c>
      <c r="BH1168" s="293"/>
      <c r="BI1168" s="293"/>
      <c r="BJ1168" s="293"/>
      <c r="BK1168" s="293"/>
    </row>
    <row r="1169" spans="1:63" ht="13.5" hidden="1" thickBot="1">
      <c r="A1169" s="130"/>
      <c r="B1169" s="189"/>
      <c r="C1169" s="254"/>
      <c r="D1169" s="761"/>
      <c r="E1169" s="571"/>
      <c r="F1169" s="571"/>
      <c r="G1169" s="571"/>
      <c r="H1169" s="571"/>
      <c r="I1169" s="571"/>
      <c r="J1169" s="571"/>
      <c r="K1169" s="571"/>
      <c r="L1169" s="571"/>
      <c r="M1169" s="571"/>
      <c r="N1169" s="571"/>
      <c r="O1169" s="571"/>
      <c r="P1169" s="571"/>
      <c r="Q1169" s="571"/>
      <c r="R1169" s="571"/>
      <c r="S1169" s="571"/>
      <c r="T1169" s="571"/>
      <c r="U1169" s="571"/>
      <c r="V1169" s="571"/>
      <c r="W1169" s="571"/>
      <c r="X1169" s="571"/>
      <c r="Y1169" s="571"/>
      <c r="Z1169" s="571"/>
      <c r="AA1169" s="571"/>
      <c r="AB1169" s="571"/>
      <c r="AC1169" s="571"/>
      <c r="AD1169" s="572"/>
      <c r="AE1169" s="572"/>
      <c r="AF1169" s="572"/>
      <c r="AG1169" s="572"/>
      <c r="AH1169" s="572"/>
      <c r="AI1169" s="572"/>
      <c r="AJ1169" s="572"/>
      <c r="AK1169" s="572"/>
      <c r="AL1169" s="572"/>
      <c r="AM1169" s="572"/>
      <c r="AN1169" s="581"/>
      <c r="AO1169" s="181"/>
      <c r="AP1169" s="87" t="s">
        <v>859</v>
      </c>
      <c r="AT1169" s="559" t="str">
        <f t="shared" ca="1" si="211"/>
        <v>AM</v>
      </c>
      <c r="AU1169" s="559">
        <f t="shared" si="212"/>
        <v>1135</v>
      </c>
      <c r="AV1169" s="285" t="str">
        <f t="shared" ca="1" si="209"/>
        <v>AM1135</v>
      </c>
      <c r="AW1169" s="285">
        <f t="shared" si="206"/>
        <v>8</v>
      </c>
      <c r="AX1169" s="285" t="str">
        <f t="shared" ca="1" si="208"/>
        <v>8. Ownership - Operating Costs</v>
      </c>
      <c r="AY1169" s="293" t="s">
        <v>1626</v>
      </c>
      <c r="AZ1169" s="285" t="s">
        <v>1648</v>
      </c>
      <c r="BA1169" s="285">
        <f>$AM$8</f>
        <v>2058</v>
      </c>
      <c r="BB1169" s="285" t="str">
        <f t="shared" ca="1" si="210"/>
        <v>8_AM1135_Transmission_electric_to_point_of_delivery_POD_2058</v>
      </c>
      <c r="BC1169" s="285" t="s">
        <v>574</v>
      </c>
      <c r="BD1169" s="285"/>
      <c r="BE1169" s="293" t="str">
        <f t="shared" si="213"/>
        <v>&gt;=0</v>
      </c>
      <c r="BF1169" s="293" t="s">
        <v>84</v>
      </c>
      <c r="BG1169" s="293" t="s">
        <v>84</v>
      </c>
      <c r="BH1169" s="293"/>
      <c r="BI1169" s="293"/>
      <c r="BJ1169" s="293"/>
      <c r="BK1169" s="293"/>
    </row>
    <row r="1170" spans="1:63" ht="13.5" hidden="1" thickBot="1">
      <c r="A1170" s="130"/>
      <c r="B1170" s="189"/>
      <c r="C1170" s="254"/>
      <c r="D1170" s="761"/>
      <c r="E1170" s="571"/>
      <c r="F1170" s="571"/>
      <c r="G1170" s="571"/>
      <c r="H1170" s="571"/>
      <c r="I1170" s="571"/>
      <c r="J1170" s="571"/>
      <c r="K1170" s="571"/>
      <c r="L1170" s="571"/>
      <c r="M1170" s="571"/>
      <c r="N1170" s="571"/>
      <c r="O1170" s="571"/>
      <c r="P1170" s="571"/>
      <c r="Q1170" s="571"/>
      <c r="R1170" s="571"/>
      <c r="S1170" s="571"/>
      <c r="T1170" s="571"/>
      <c r="U1170" s="571"/>
      <c r="V1170" s="571"/>
      <c r="W1170" s="571"/>
      <c r="X1170" s="571"/>
      <c r="Y1170" s="571"/>
      <c r="Z1170" s="571"/>
      <c r="AA1170" s="571"/>
      <c r="AB1170" s="571"/>
      <c r="AC1170" s="571"/>
      <c r="AD1170" s="572"/>
      <c r="AE1170" s="572"/>
      <c r="AF1170" s="572"/>
      <c r="AG1170" s="572"/>
      <c r="AH1170" s="572"/>
      <c r="AI1170" s="572"/>
      <c r="AJ1170" s="572"/>
      <c r="AK1170" s="572"/>
      <c r="AL1170" s="572"/>
      <c r="AM1170" s="572"/>
      <c r="AN1170" s="581"/>
      <c r="AO1170" s="181"/>
      <c r="AP1170" s="574" t="s">
        <v>859</v>
      </c>
      <c r="AQ1170" s="574"/>
      <c r="AR1170" s="574"/>
      <c r="AS1170" s="574"/>
      <c r="AT1170" s="575" t="str">
        <f t="shared" ca="1" si="211"/>
        <v>AN</v>
      </c>
      <c r="AU1170" s="575">
        <f t="shared" si="212"/>
        <v>1135</v>
      </c>
      <c r="AV1170" s="484" t="str">
        <f t="shared" ca="1" si="209"/>
        <v>AN1135</v>
      </c>
      <c r="AW1170" s="484">
        <f t="shared" si="206"/>
        <v>8</v>
      </c>
      <c r="AX1170" s="484" t="str">
        <f t="shared" ca="1" si="208"/>
        <v>8. Ownership - Operating Costs</v>
      </c>
      <c r="AY1170" s="492" t="s">
        <v>1626</v>
      </c>
      <c r="AZ1170" s="484" t="s">
        <v>1648</v>
      </c>
      <c r="BA1170" s="484" t="s">
        <v>1572</v>
      </c>
      <c r="BB1170" s="484" t="str">
        <f t="shared" ca="1" si="210"/>
        <v>8_AN1135_Transmission_electric_to_point_of_delivery_POD_Additional_Info</v>
      </c>
      <c r="BC1170" s="492" t="s">
        <v>255</v>
      </c>
      <c r="BD1170" s="492">
        <v>100</v>
      </c>
      <c r="BE1170" s="492"/>
      <c r="BF1170" s="492" t="s">
        <v>84</v>
      </c>
      <c r="BG1170" s="492" t="s">
        <v>84</v>
      </c>
      <c r="BH1170" s="293"/>
      <c r="BI1170" s="293"/>
      <c r="BJ1170" s="293"/>
      <c r="BK1170" s="293"/>
    </row>
    <row r="1171" spans="1:63" ht="13.5" thickBot="1">
      <c r="A1171" s="130">
        <f>+A1135+1</f>
        <v>42</v>
      </c>
      <c r="B1171" s="193"/>
      <c r="C1171" s="254" t="s">
        <v>1658</v>
      </c>
      <c r="D1171" s="254"/>
      <c r="E1171" s="546"/>
      <c r="F1171" s="546"/>
      <c r="G1171" s="546"/>
      <c r="H1171" s="546"/>
      <c r="I1171" s="546"/>
      <c r="J1171" s="546"/>
      <c r="K1171" s="546"/>
      <c r="L1171" s="546"/>
      <c r="M1171" s="546"/>
      <c r="N1171" s="546"/>
      <c r="O1171" s="546"/>
      <c r="P1171" s="546"/>
      <c r="Q1171" s="546"/>
      <c r="R1171" s="546"/>
      <c r="S1171" s="546"/>
      <c r="T1171" s="546"/>
      <c r="U1171" s="546"/>
      <c r="V1171" s="546"/>
      <c r="W1171" s="546"/>
      <c r="X1171" s="546"/>
      <c r="Y1171" s="546"/>
      <c r="Z1171" s="546"/>
      <c r="AA1171" s="546"/>
      <c r="AB1171" s="546"/>
      <c r="AC1171" s="546"/>
      <c r="AD1171" s="547"/>
      <c r="AE1171" s="547"/>
      <c r="AF1171" s="547"/>
      <c r="AG1171" s="547"/>
      <c r="AH1171" s="547"/>
      <c r="AI1171" s="547"/>
      <c r="AJ1171" s="547"/>
      <c r="AK1171" s="547"/>
      <c r="AL1171" s="547"/>
      <c r="AM1171" s="547"/>
      <c r="AN1171" s="261"/>
      <c r="AO1171" s="181"/>
      <c r="AP1171" s="181"/>
      <c r="AQ1171" s="181"/>
      <c r="AR1171" s="181"/>
      <c r="AS1171" s="181"/>
      <c r="AT1171" s="181"/>
      <c r="AU1171" s="181"/>
      <c r="AV1171" s="285"/>
      <c r="AW1171" s="285"/>
      <c r="AX1171" s="285"/>
      <c r="AZ1171" s="285"/>
      <c r="BA1171" s="285"/>
      <c r="BB1171" s="285"/>
      <c r="BC1171" s="285"/>
      <c r="BD1171" s="285"/>
      <c r="BG1171" s="293"/>
      <c r="BH1171" s="293"/>
      <c r="BI1171" s="293"/>
      <c r="BJ1171" s="293"/>
      <c r="BK1171" s="293"/>
    </row>
    <row r="1172" spans="1:63" ht="13.5" thickBot="1">
      <c r="A1172" s="130">
        <f t="shared" si="41"/>
        <v>43</v>
      </c>
      <c r="B1172" s="193"/>
      <c r="C1172" s="255" t="s">
        <v>1663</v>
      </c>
      <c r="D1172" s="761" t="s">
        <v>1695</v>
      </c>
      <c r="E1172" s="544"/>
      <c r="F1172" s="544"/>
      <c r="G1172" s="544"/>
      <c r="H1172" s="544"/>
      <c r="I1172" s="544"/>
      <c r="J1172" s="544"/>
      <c r="K1172" s="544"/>
      <c r="L1172" s="544"/>
      <c r="M1172" s="544"/>
      <c r="N1172" s="544"/>
      <c r="O1172" s="544"/>
      <c r="P1172" s="544"/>
      <c r="Q1172" s="544"/>
      <c r="R1172" s="544"/>
      <c r="S1172" s="544"/>
      <c r="T1172" s="544"/>
      <c r="U1172" s="544"/>
      <c r="V1172" s="544"/>
      <c r="W1172" s="544"/>
      <c r="X1172" s="544"/>
      <c r="Y1172" s="544"/>
      <c r="Z1172" s="544"/>
      <c r="AA1172" s="544"/>
      <c r="AB1172" s="544"/>
      <c r="AC1172" s="544"/>
      <c r="AD1172" s="545"/>
      <c r="AE1172" s="545"/>
      <c r="AF1172" s="545"/>
      <c r="AG1172" s="545"/>
      <c r="AH1172" s="545"/>
      <c r="AI1172" s="545"/>
      <c r="AJ1172" s="545"/>
      <c r="AK1172" s="545"/>
      <c r="AL1172" s="545"/>
      <c r="AM1172" s="545"/>
      <c r="AN1172" s="371"/>
      <c r="AO1172" s="181"/>
      <c r="AR1172" s="87" t="s">
        <v>40</v>
      </c>
      <c r="AS1172" s="87" t="str">
        <f ca="1">SUBSTITUTE(CELL("address",E1172),"$","")</f>
        <v>E1172</v>
      </c>
      <c r="AT1172" s="386" t="str">
        <f ca="1">CHAR(CODE(AS1172))</f>
        <v>E</v>
      </c>
      <c r="AU1172" s="386">
        <f>ROW(AS1172)</f>
        <v>1172</v>
      </c>
      <c r="AV1172" s="285" t="str">
        <f ca="1">CONCATENATE(AT1172&amp;AU1172)</f>
        <v>E1172</v>
      </c>
      <c r="AW1172" s="285">
        <f t="shared" si="206"/>
        <v>8</v>
      </c>
      <c r="AX1172" s="285" t="str">
        <f t="shared" ref="AX1172:AX1207" ca="1" si="214">MID(CELL("filename",AW1172),FIND("]",CELL("filename",AW1172))+1,256)</f>
        <v>8. Ownership - Operating Costs</v>
      </c>
      <c r="AY1172" s="293" t="s">
        <v>1626</v>
      </c>
      <c r="AZ1172" s="285" t="s">
        <v>1664</v>
      </c>
      <c r="BA1172" s="285">
        <f>$E$8</f>
        <v>2024</v>
      </c>
      <c r="BB1172" s="285" t="str">
        <f ca="1">AW1172&amp;"_"&amp;AV1172&amp;"_"&amp;AZ1172&amp;"_"&amp;BA1172</f>
        <v>8_E1172_Primary_fuel_transportation_2024</v>
      </c>
      <c r="BC1172" s="285" t="s">
        <v>574</v>
      </c>
      <c r="BD1172" s="285"/>
      <c r="BE1172" s="293" t="str">
        <f t="shared" ref="BE1172:BE1203" si="215">"&gt;=0"</f>
        <v>&gt;=0</v>
      </c>
      <c r="BF1172" s="293" t="s">
        <v>84</v>
      </c>
      <c r="BG1172" s="293" t="s">
        <v>84</v>
      </c>
      <c r="BH1172" s="293"/>
      <c r="BI1172" s="293"/>
      <c r="BJ1172" s="293"/>
      <c r="BK1172" s="293"/>
    </row>
    <row r="1173" spans="1:63" ht="13.5" hidden="1" thickBot="1">
      <c r="A1173" s="130"/>
      <c r="B1173" s="193"/>
      <c r="C1173" s="255"/>
      <c r="D1173" s="761"/>
      <c r="E1173" s="571"/>
      <c r="F1173" s="571"/>
      <c r="G1173" s="571"/>
      <c r="H1173" s="571"/>
      <c r="I1173" s="571"/>
      <c r="J1173" s="571"/>
      <c r="K1173" s="571"/>
      <c r="L1173" s="571"/>
      <c r="M1173" s="571"/>
      <c r="N1173" s="571"/>
      <c r="O1173" s="571"/>
      <c r="P1173" s="571"/>
      <c r="Q1173" s="571"/>
      <c r="R1173" s="571"/>
      <c r="S1173" s="571"/>
      <c r="T1173" s="571"/>
      <c r="U1173" s="571"/>
      <c r="V1173" s="571"/>
      <c r="W1173" s="571"/>
      <c r="X1173" s="571"/>
      <c r="Y1173" s="571"/>
      <c r="Z1173" s="571"/>
      <c r="AA1173" s="571"/>
      <c r="AB1173" s="571"/>
      <c r="AC1173" s="571"/>
      <c r="AD1173" s="572"/>
      <c r="AE1173" s="572"/>
      <c r="AF1173" s="572"/>
      <c r="AG1173" s="572"/>
      <c r="AH1173" s="572"/>
      <c r="AI1173" s="572"/>
      <c r="AJ1173" s="572"/>
      <c r="AK1173" s="572"/>
      <c r="AL1173" s="572"/>
      <c r="AM1173" s="572"/>
      <c r="AN1173" s="581"/>
      <c r="AO1173" s="181"/>
      <c r="AP1173" s="87" t="s">
        <v>859</v>
      </c>
      <c r="AT1173" s="559" t="str">
        <f ca="1">IF(AT1172="Z","AA",IF(LEN(AT1172)=1,CHAR(CODE(AT1172)+1),IF(RIGHT(AT1172,1)="Z",CHAR(CODE(LEFT(AT1172,1))+1),LEFT(AT1172,1))&amp;CHAR(65+MOD(CODE(RIGHT(AT1172,1))+1-65,26))))</f>
        <v>F</v>
      </c>
      <c r="AU1173" s="559">
        <f>AU1172</f>
        <v>1172</v>
      </c>
      <c r="AV1173" s="285" t="str">
        <f t="shared" ref="AV1173:AV1207" ca="1" si="216">CONCATENATE(AT1173&amp;AU1173)</f>
        <v>F1172</v>
      </c>
      <c r="AW1173" s="285">
        <f t="shared" si="206"/>
        <v>8</v>
      </c>
      <c r="AX1173" s="285" t="str">
        <f t="shared" ca="1" si="214"/>
        <v>8. Ownership - Operating Costs</v>
      </c>
      <c r="AY1173" s="293" t="s">
        <v>1626</v>
      </c>
      <c r="AZ1173" s="285" t="s">
        <v>1664</v>
      </c>
      <c r="BA1173" s="285">
        <f>$F$8</f>
        <v>2025</v>
      </c>
      <c r="BB1173" s="285" t="str">
        <f t="shared" ref="BB1173:BB1207" ca="1" si="217">AW1173&amp;"_"&amp;AV1173&amp;"_"&amp;AZ1173&amp;"_"&amp;BA1173</f>
        <v>8_F1172_Primary_fuel_transportation_2025</v>
      </c>
      <c r="BC1173" s="285" t="s">
        <v>574</v>
      </c>
      <c r="BD1173" s="285"/>
      <c r="BE1173" s="293" t="str">
        <f t="shared" si="215"/>
        <v>&gt;=0</v>
      </c>
      <c r="BF1173" s="293" t="s">
        <v>84</v>
      </c>
      <c r="BG1173" s="293" t="s">
        <v>84</v>
      </c>
      <c r="BH1173" s="293"/>
      <c r="BI1173" s="293"/>
      <c r="BJ1173" s="293"/>
      <c r="BK1173" s="293"/>
    </row>
    <row r="1174" spans="1:63" ht="13.5" hidden="1" thickBot="1">
      <c r="A1174" s="130"/>
      <c r="B1174" s="193"/>
      <c r="C1174" s="255"/>
      <c r="D1174" s="761"/>
      <c r="E1174" s="571"/>
      <c r="F1174" s="571"/>
      <c r="G1174" s="571"/>
      <c r="H1174" s="571"/>
      <c r="I1174" s="571"/>
      <c r="J1174" s="571"/>
      <c r="K1174" s="571"/>
      <c r="L1174" s="571"/>
      <c r="M1174" s="571"/>
      <c r="N1174" s="571"/>
      <c r="O1174" s="571"/>
      <c r="P1174" s="571"/>
      <c r="Q1174" s="571"/>
      <c r="R1174" s="571"/>
      <c r="S1174" s="571"/>
      <c r="T1174" s="571"/>
      <c r="U1174" s="571"/>
      <c r="V1174" s="571"/>
      <c r="W1174" s="571"/>
      <c r="X1174" s="571"/>
      <c r="Y1174" s="571"/>
      <c r="Z1174" s="571"/>
      <c r="AA1174" s="571"/>
      <c r="AB1174" s="571"/>
      <c r="AC1174" s="571"/>
      <c r="AD1174" s="572"/>
      <c r="AE1174" s="572"/>
      <c r="AF1174" s="572"/>
      <c r="AG1174" s="572"/>
      <c r="AH1174" s="572"/>
      <c r="AI1174" s="572"/>
      <c r="AJ1174" s="572"/>
      <c r="AK1174" s="572"/>
      <c r="AL1174" s="572"/>
      <c r="AM1174" s="572"/>
      <c r="AN1174" s="581"/>
      <c r="AO1174" s="181"/>
      <c r="AP1174" s="87" t="s">
        <v>859</v>
      </c>
      <c r="AT1174" s="559" t="str">
        <f t="shared" ref="AT1174:AT1207" ca="1" si="218">IF(AT1173="Z","AA",IF(LEN(AT1173)=1,CHAR(CODE(AT1173)+1),IF(RIGHT(AT1173,1)="Z",CHAR(CODE(LEFT(AT1173,1))+1),LEFT(AT1173,1))&amp;CHAR(65+MOD(CODE(RIGHT(AT1173,1))+1-65,26))))</f>
        <v>G</v>
      </c>
      <c r="AU1174" s="559">
        <f t="shared" ref="AU1174:AU1207" si="219">AU1173</f>
        <v>1172</v>
      </c>
      <c r="AV1174" s="285" t="str">
        <f t="shared" ca="1" si="216"/>
        <v>G1172</v>
      </c>
      <c r="AW1174" s="285">
        <f t="shared" si="206"/>
        <v>8</v>
      </c>
      <c r="AX1174" s="285" t="str">
        <f t="shared" ca="1" si="214"/>
        <v>8. Ownership - Operating Costs</v>
      </c>
      <c r="AY1174" s="293" t="s">
        <v>1626</v>
      </c>
      <c r="AZ1174" s="285" t="s">
        <v>1664</v>
      </c>
      <c r="BA1174" s="285">
        <f>$G$8</f>
        <v>2026</v>
      </c>
      <c r="BB1174" s="285" t="str">
        <f t="shared" ca="1" si="217"/>
        <v>8_G1172_Primary_fuel_transportation_2026</v>
      </c>
      <c r="BC1174" s="285" t="s">
        <v>574</v>
      </c>
      <c r="BD1174" s="285"/>
      <c r="BE1174" s="293" t="str">
        <f t="shared" si="215"/>
        <v>&gt;=0</v>
      </c>
      <c r="BF1174" s="293" t="s">
        <v>84</v>
      </c>
      <c r="BG1174" s="293" t="s">
        <v>84</v>
      </c>
      <c r="BH1174" s="293"/>
      <c r="BI1174" s="293"/>
      <c r="BJ1174" s="293"/>
      <c r="BK1174" s="293"/>
    </row>
    <row r="1175" spans="1:63" ht="13.5" hidden="1" thickBot="1">
      <c r="A1175" s="130"/>
      <c r="B1175" s="193"/>
      <c r="C1175" s="255"/>
      <c r="D1175" s="761"/>
      <c r="E1175" s="571"/>
      <c r="F1175" s="571"/>
      <c r="G1175" s="571"/>
      <c r="H1175" s="571"/>
      <c r="I1175" s="571"/>
      <c r="J1175" s="571"/>
      <c r="K1175" s="571"/>
      <c r="L1175" s="571"/>
      <c r="M1175" s="571"/>
      <c r="N1175" s="571"/>
      <c r="O1175" s="571"/>
      <c r="P1175" s="571"/>
      <c r="Q1175" s="571"/>
      <c r="R1175" s="571"/>
      <c r="S1175" s="571"/>
      <c r="T1175" s="571"/>
      <c r="U1175" s="571"/>
      <c r="V1175" s="571"/>
      <c r="W1175" s="571"/>
      <c r="X1175" s="571"/>
      <c r="Y1175" s="571"/>
      <c r="Z1175" s="571"/>
      <c r="AA1175" s="571"/>
      <c r="AB1175" s="571"/>
      <c r="AC1175" s="571"/>
      <c r="AD1175" s="572"/>
      <c r="AE1175" s="572"/>
      <c r="AF1175" s="572"/>
      <c r="AG1175" s="572"/>
      <c r="AH1175" s="572"/>
      <c r="AI1175" s="572"/>
      <c r="AJ1175" s="572"/>
      <c r="AK1175" s="572"/>
      <c r="AL1175" s="572"/>
      <c r="AM1175" s="572"/>
      <c r="AN1175" s="581"/>
      <c r="AO1175" s="181"/>
      <c r="AP1175" s="87" t="s">
        <v>859</v>
      </c>
      <c r="AT1175" s="559" t="str">
        <f t="shared" ca="1" si="218"/>
        <v>H</v>
      </c>
      <c r="AU1175" s="559">
        <f t="shared" si="219"/>
        <v>1172</v>
      </c>
      <c r="AV1175" s="285" t="str">
        <f t="shared" ca="1" si="216"/>
        <v>H1172</v>
      </c>
      <c r="AW1175" s="285">
        <f t="shared" si="206"/>
        <v>8</v>
      </c>
      <c r="AX1175" s="285" t="str">
        <f t="shared" ca="1" si="214"/>
        <v>8. Ownership - Operating Costs</v>
      </c>
      <c r="AY1175" s="293" t="s">
        <v>1626</v>
      </c>
      <c r="AZ1175" s="285" t="s">
        <v>1664</v>
      </c>
      <c r="BA1175" s="285">
        <f>$H$8</f>
        <v>2027</v>
      </c>
      <c r="BB1175" s="285" t="str">
        <f t="shared" ca="1" si="217"/>
        <v>8_H1172_Primary_fuel_transportation_2027</v>
      </c>
      <c r="BC1175" s="285" t="s">
        <v>574</v>
      </c>
      <c r="BD1175" s="285"/>
      <c r="BE1175" s="293" t="str">
        <f t="shared" si="215"/>
        <v>&gt;=0</v>
      </c>
      <c r="BF1175" s="293" t="s">
        <v>84</v>
      </c>
      <c r="BG1175" s="293" t="s">
        <v>84</v>
      </c>
      <c r="BH1175" s="293"/>
      <c r="BI1175" s="293"/>
      <c r="BJ1175" s="293"/>
      <c r="BK1175" s="293"/>
    </row>
    <row r="1176" spans="1:63" ht="13.5" hidden="1" thickBot="1">
      <c r="A1176" s="130"/>
      <c r="B1176" s="193"/>
      <c r="C1176" s="255"/>
      <c r="D1176" s="761"/>
      <c r="E1176" s="571"/>
      <c r="F1176" s="571"/>
      <c r="G1176" s="571"/>
      <c r="H1176" s="571"/>
      <c r="I1176" s="571"/>
      <c r="J1176" s="571"/>
      <c r="K1176" s="571"/>
      <c r="L1176" s="571"/>
      <c r="M1176" s="571"/>
      <c r="N1176" s="571"/>
      <c r="O1176" s="571"/>
      <c r="P1176" s="571"/>
      <c r="Q1176" s="571"/>
      <c r="R1176" s="571"/>
      <c r="S1176" s="571"/>
      <c r="T1176" s="571"/>
      <c r="U1176" s="571"/>
      <c r="V1176" s="571"/>
      <c r="W1176" s="571"/>
      <c r="X1176" s="571"/>
      <c r="Y1176" s="571"/>
      <c r="Z1176" s="571"/>
      <c r="AA1176" s="571"/>
      <c r="AB1176" s="571"/>
      <c r="AC1176" s="571"/>
      <c r="AD1176" s="572"/>
      <c r="AE1176" s="572"/>
      <c r="AF1176" s="572"/>
      <c r="AG1176" s="572"/>
      <c r="AH1176" s="572"/>
      <c r="AI1176" s="572"/>
      <c r="AJ1176" s="572"/>
      <c r="AK1176" s="572"/>
      <c r="AL1176" s="572"/>
      <c r="AM1176" s="572"/>
      <c r="AN1176" s="581"/>
      <c r="AO1176" s="181"/>
      <c r="AP1176" s="87" t="s">
        <v>859</v>
      </c>
      <c r="AT1176" s="559" t="str">
        <f t="shared" ca="1" si="218"/>
        <v>I</v>
      </c>
      <c r="AU1176" s="559">
        <f t="shared" si="219"/>
        <v>1172</v>
      </c>
      <c r="AV1176" s="285" t="str">
        <f t="shared" ca="1" si="216"/>
        <v>I1172</v>
      </c>
      <c r="AW1176" s="285">
        <f t="shared" si="206"/>
        <v>8</v>
      </c>
      <c r="AX1176" s="285" t="str">
        <f t="shared" ca="1" si="214"/>
        <v>8. Ownership - Operating Costs</v>
      </c>
      <c r="AY1176" s="293" t="s">
        <v>1626</v>
      </c>
      <c r="AZ1176" s="285" t="s">
        <v>1664</v>
      </c>
      <c r="BA1176" s="285">
        <f>$I$8</f>
        <v>2028</v>
      </c>
      <c r="BB1176" s="285" t="str">
        <f t="shared" ca="1" si="217"/>
        <v>8_I1172_Primary_fuel_transportation_2028</v>
      </c>
      <c r="BC1176" s="285" t="s">
        <v>574</v>
      </c>
      <c r="BD1176" s="285"/>
      <c r="BE1176" s="293" t="str">
        <f t="shared" si="215"/>
        <v>&gt;=0</v>
      </c>
      <c r="BF1176" s="293" t="s">
        <v>84</v>
      </c>
      <c r="BG1176" s="293" t="s">
        <v>84</v>
      </c>
      <c r="BH1176" s="293"/>
      <c r="BI1176" s="293"/>
      <c r="BJ1176" s="293"/>
      <c r="BK1176" s="293"/>
    </row>
    <row r="1177" spans="1:63" ht="13.5" hidden="1" thickBot="1">
      <c r="A1177" s="130"/>
      <c r="B1177" s="193"/>
      <c r="C1177" s="255"/>
      <c r="D1177" s="761"/>
      <c r="E1177" s="571"/>
      <c r="F1177" s="571"/>
      <c r="G1177" s="571"/>
      <c r="H1177" s="571"/>
      <c r="I1177" s="571"/>
      <c r="J1177" s="571"/>
      <c r="K1177" s="571"/>
      <c r="L1177" s="571"/>
      <c r="M1177" s="571"/>
      <c r="N1177" s="571"/>
      <c r="O1177" s="571"/>
      <c r="P1177" s="571"/>
      <c r="Q1177" s="571"/>
      <c r="R1177" s="571"/>
      <c r="S1177" s="571"/>
      <c r="T1177" s="571"/>
      <c r="U1177" s="571"/>
      <c r="V1177" s="571"/>
      <c r="W1177" s="571"/>
      <c r="X1177" s="571"/>
      <c r="Y1177" s="571"/>
      <c r="Z1177" s="571"/>
      <c r="AA1177" s="571"/>
      <c r="AB1177" s="571"/>
      <c r="AC1177" s="571"/>
      <c r="AD1177" s="572"/>
      <c r="AE1177" s="572"/>
      <c r="AF1177" s="572"/>
      <c r="AG1177" s="572"/>
      <c r="AH1177" s="572"/>
      <c r="AI1177" s="572"/>
      <c r="AJ1177" s="572"/>
      <c r="AK1177" s="572"/>
      <c r="AL1177" s="572"/>
      <c r="AM1177" s="572"/>
      <c r="AN1177" s="581"/>
      <c r="AO1177" s="181"/>
      <c r="AP1177" s="87" t="s">
        <v>859</v>
      </c>
      <c r="AT1177" s="559" t="str">
        <f t="shared" ca="1" si="218"/>
        <v>J</v>
      </c>
      <c r="AU1177" s="559">
        <f t="shared" si="219"/>
        <v>1172</v>
      </c>
      <c r="AV1177" s="285" t="str">
        <f t="shared" ca="1" si="216"/>
        <v>J1172</v>
      </c>
      <c r="AW1177" s="285">
        <f t="shared" si="206"/>
        <v>8</v>
      </c>
      <c r="AX1177" s="285" t="str">
        <f t="shared" ca="1" si="214"/>
        <v>8. Ownership - Operating Costs</v>
      </c>
      <c r="AY1177" s="293" t="s">
        <v>1626</v>
      </c>
      <c r="AZ1177" s="285" t="s">
        <v>1664</v>
      </c>
      <c r="BA1177" s="285">
        <f>$J$8</f>
        <v>2029</v>
      </c>
      <c r="BB1177" s="285" t="str">
        <f t="shared" ca="1" si="217"/>
        <v>8_J1172_Primary_fuel_transportation_2029</v>
      </c>
      <c r="BC1177" s="285" t="s">
        <v>574</v>
      </c>
      <c r="BD1177" s="285"/>
      <c r="BE1177" s="293" t="str">
        <f t="shared" si="215"/>
        <v>&gt;=0</v>
      </c>
      <c r="BF1177" s="293" t="s">
        <v>84</v>
      </c>
      <c r="BG1177" s="293" t="s">
        <v>84</v>
      </c>
      <c r="BH1177" s="293"/>
      <c r="BI1177" s="293"/>
      <c r="BJ1177" s="293"/>
      <c r="BK1177" s="293"/>
    </row>
    <row r="1178" spans="1:63" ht="13.5" hidden="1" thickBot="1">
      <c r="A1178" s="130"/>
      <c r="B1178" s="193"/>
      <c r="C1178" s="255"/>
      <c r="D1178" s="761"/>
      <c r="E1178" s="571"/>
      <c r="F1178" s="571"/>
      <c r="G1178" s="571"/>
      <c r="H1178" s="571"/>
      <c r="I1178" s="571"/>
      <c r="J1178" s="571"/>
      <c r="K1178" s="571"/>
      <c r="L1178" s="571"/>
      <c r="M1178" s="571"/>
      <c r="N1178" s="571"/>
      <c r="O1178" s="571"/>
      <c r="P1178" s="571"/>
      <c r="Q1178" s="571"/>
      <c r="R1178" s="571"/>
      <c r="S1178" s="571"/>
      <c r="T1178" s="571"/>
      <c r="U1178" s="571"/>
      <c r="V1178" s="571"/>
      <c r="W1178" s="571"/>
      <c r="X1178" s="571"/>
      <c r="Y1178" s="571"/>
      <c r="Z1178" s="571"/>
      <c r="AA1178" s="571"/>
      <c r="AB1178" s="571"/>
      <c r="AC1178" s="571"/>
      <c r="AD1178" s="572"/>
      <c r="AE1178" s="572"/>
      <c r="AF1178" s="572"/>
      <c r="AG1178" s="572"/>
      <c r="AH1178" s="572"/>
      <c r="AI1178" s="572"/>
      <c r="AJ1178" s="572"/>
      <c r="AK1178" s="572"/>
      <c r="AL1178" s="572"/>
      <c r="AM1178" s="572"/>
      <c r="AN1178" s="581"/>
      <c r="AO1178" s="181"/>
      <c r="AP1178" s="87" t="s">
        <v>859</v>
      </c>
      <c r="AT1178" s="559" t="str">
        <f t="shared" ca="1" si="218"/>
        <v>K</v>
      </c>
      <c r="AU1178" s="559">
        <f t="shared" si="219"/>
        <v>1172</v>
      </c>
      <c r="AV1178" s="285" t="str">
        <f t="shared" ca="1" si="216"/>
        <v>K1172</v>
      </c>
      <c r="AW1178" s="285">
        <f t="shared" si="206"/>
        <v>8</v>
      </c>
      <c r="AX1178" s="285" t="str">
        <f t="shared" ca="1" si="214"/>
        <v>8. Ownership - Operating Costs</v>
      </c>
      <c r="AY1178" s="293" t="s">
        <v>1626</v>
      </c>
      <c r="AZ1178" s="285" t="s">
        <v>1664</v>
      </c>
      <c r="BA1178" s="285">
        <f>$K$8</f>
        <v>2030</v>
      </c>
      <c r="BB1178" s="285" t="str">
        <f t="shared" ca="1" si="217"/>
        <v>8_K1172_Primary_fuel_transportation_2030</v>
      </c>
      <c r="BC1178" s="285" t="s">
        <v>574</v>
      </c>
      <c r="BD1178" s="285"/>
      <c r="BE1178" s="293" t="str">
        <f t="shared" si="215"/>
        <v>&gt;=0</v>
      </c>
      <c r="BF1178" s="293" t="s">
        <v>84</v>
      </c>
      <c r="BG1178" s="293" t="s">
        <v>84</v>
      </c>
      <c r="BH1178" s="293"/>
      <c r="BI1178" s="293"/>
      <c r="BJ1178" s="293"/>
      <c r="BK1178" s="293"/>
    </row>
    <row r="1179" spans="1:63" ht="13.5" hidden="1" thickBot="1">
      <c r="A1179" s="130"/>
      <c r="B1179" s="193"/>
      <c r="C1179" s="255"/>
      <c r="D1179" s="761"/>
      <c r="E1179" s="571"/>
      <c r="F1179" s="571"/>
      <c r="G1179" s="571"/>
      <c r="H1179" s="571"/>
      <c r="I1179" s="571"/>
      <c r="J1179" s="571"/>
      <c r="K1179" s="571"/>
      <c r="L1179" s="571"/>
      <c r="M1179" s="571"/>
      <c r="N1179" s="571"/>
      <c r="O1179" s="571"/>
      <c r="P1179" s="571"/>
      <c r="Q1179" s="571"/>
      <c r="R1179" s="571"/>
      <c r="S1179" s="571"/>
      <c r="T1179" s="571"/>
      <c r="U1179" s="571"/>
      <c r="V1179" s="571"/>
      <c r="W1179" s="571"/>
      <c r="X1179" s="571"/>
      <c r="Y1179" s="571"/>
      <c r="Z1179" s="571"/>
      <c r="AA1179" s="571"/>
      <c r="AB1179" s="571"/>
      <c r="AC1179" s="571"/>
      <c r="AD1179" s="572"/>
      <c r="AE1179" s="572"/>
      <c r="AF1179" s="572"/>
      <c r="AG1179" s="572"/>
      <c r="AH1179" s="572"/>
      <c r="AI1179" s="572"/>
      <c r="AJ1179" s="572"/>
      <c r="AK1179" s="572"/>
      <c r="AL1179" s="572"/>
      <c r="AM1179" s="572"/>
      <c r="AN1179" s="581"/>
      <c r="AO1179" s="181"/>
      <c r="AP1179" s="87" t="s">
        <v>859</v>
      </c>
      <c r="AT1179" s="559" t="str">
        <f t="shared" ca="1" si="218"/>
        <v>L</v>
      </c>
      <c r="AU1179" s="559">
        <f t="shared" si="219"/>
        <v>1172</v>
      </c>
      <c r="AV1179" s="285" t="str">
        <f t="shared" ca="1" si="216"/>
        <v>L1172</v>
      </c>
      <c r="AW1179" s="285">
        <f t="shared" si="206"/>
        <v>8</v>
      </c>
      <c r="AX1179" s="285" t="str">
        <f t="shared" ca="1" si="214"/>
        <v>8. Ownership - Operating Costs</v>
      </c>
      <c r="AY1179" s="293" t="s">
        <v>1626</v>
      </c>
      <c r="AZ1179" s="285" t="s">
        <v>1664</v>
      </c>
      <c r="BA1179" s="285">
        <f>$L$8</f>
        <v>2031</v>
      </c>
      <c r="BB1179" s="285" t="str">
        <f t="shared" ca="1" si="217"/>
        <v>8_L1172_Primary_fuel_transportation_2031</v>
      </c>
      <c r="BC1179" s="285" t="s">
        <v>574</v>
      </c>
      <c r="BD1179" s="285"/>
      <c r="BE1179" s="293" t="str">
        <f t="shared" si="215"/>
        <v>&gt;=0</v>
      </c>
      <c r="BF1179" s="293" t="s">
        <v>84</v>
      </c>
      <c r="BG1179" s="293" t="s">
        <v>84</v>
      </c>
      <c r="BH1179" s="293"/>
      <c r="BI1179" s="293"/>
      <c r="BJ1179" s="293"/>
      <c r="BK1179" s="293"/>
    </row>
    <row r="1180" spans="1:63" ht="13.5" hidden="1" thickBot="1">
      <c r="A1180" s="130"/>
      <c r="B1180" s="193"/>
      <c r="C1180" s="255"/>
      <c r="D1180" s="761"/>
      <c r="E1180" s="571"/>
      <c r="F1180" s="571"/>
      <c r="G1180" s="571"/>
      <c r="H1180" s="571"/>
      <c r="I1180" s="571"/>
      <c r="J1180" s="571"/>
      <c r="K1180" s="571"/>
      <c r="L1180" s="571"/>
      <c r="M1180" s="571"/>
      <c r="N1180" s="571"/>
      <c r="O1180" s="571"/>
      <c r="P1180" s="571"/>
      <c r="Q1180" s="571"/>
      <c r="R1180" s="571"/>
      <c r="S1180" s="571"/>
      <c r="T1180" s="571"/>
      <c r="U1180" s="571"/>
      <c r="V1180" s="571"/>
      <c r="W1180" s="571"/>
      <c r="X1180" s="571"/>
      <c r="Y1180" s="571"/>
      <c r="Z1180" s="571"/>
      <c r="AA1180" s="571"/>
      <c r="AB1180" s="571"/>
      <c r="AC1180" s="571"/>
      <c r="AD1180" s="572"/>
      <c r="AE1180" s="572"/>
      <c r="AF1180" s="572"/>
      <c r="AG1180" s="572"/>
      <c r="AH1180" s="572"/>
      <c r="AI1180" s="572"/>
      <c r="AJ1180" s="572"/>
      <c r="AK1180" s="572"/>
      <c r="AL1180" s="572"/>
      <c r="AM1180" s="572"/>
      <c r="AN1180" s="581"/>
      <c r="AO1180" s="181"/>
      <c r="AP1180" s="87" t="s">
        <v>859</v>
      </c>
      <c r="AT1180" s="559" t="str">
        <f t="shared" ca="1" si="218"/>
        <v>M</v>
      </c>
      <c r="AU1180" s="559">
        <f t="shared" si="219"/>
        <v>1172</v>
      </c>
      <c r="AV1180" s="285" t="str">
        <f t="shared" ca="1" si="216"/>
        <v>M1172</v>
      </c>
      <c r="AW1180" s="285">
        <f t="shared" si="206"/>
        <v>8</v>
      </c>
      <c r="AX1180" s="285" t="str">
        <f t="shared" ca="1" si="214"/>
        <v>8. Ownership - Operating Costs</v>
      </c>
      <c r="AY1180" s="293" t="s">
        <v>1626</v>
      </c>
      <c r="AZ1180" s="285" t="s">
        <v>1664</v>
      </c>
      <c r="BA1180" s="285">
        <f>$M$8</f>
        <v>2032</v>
      </c>
      <c r="BB1180" s="285" t="str">
        <f t="shared" ca="1" si="217"/>
        <v>8_M1172_Primary_fuel_transportation_2032</v>
      </c>
      <c r="BC1180" s="285" t="s">
        <v>574</v>
      </c>
      <c r="BD1180" s="285"/>
      <c r="BE1180" s="293" t="str">
        <f t="shared" si="215"/>
        <v>&gt;=0</v>
      </c>
      <c r="BF1180" s="293" t="s">
        <v>84</v>
      </c>
      <c r="BG1180" s="293" t="s">
        <v>84</v>
      </c>
      <c r="BH1180" s="293"/>
      <c r="BI1180" s="293"/>
      <c r="BJ1180" s="293"/>
      <c r="BK1180" s="293"/>
    </row>
    <row r="1181" spans="1:63" ht="13.5" hidden="1" thickBot="1">
      <c r="A1181" s="130"/>
      <c r="B1181" s="193"/>
      <c r="C1181" s="255"/>
      <c r="D1181" s="761"/>
      <c r="E1181" s="571"/>
      <c r="F1181" s="571"/>
      <c r="G1181" s="571"/>
      <c r="H1181" s="571"/>
      <c r="I1181" s="571"/>
      <c r="J1181" s="571"/>
      <c r="K1181" s="571"/>
      <c r="L1181" s="571"/>
      <c r="M1181" s="571"/>
      <c r="N1181" s="571"/>
      <c r="O1181" s="571"/>
      <c r="P1181" s="571"/>
      <c r="Q1181" s="571"/>
      <c r="R1181" s="571"/>
      <c r="S1181" s="571"/>
      <c r="T1181" s="571"/>
      <c r="U1181" s="571"/>
      <c r="V1181" s="571"/>
      <c r="W1181" s="571"/>
      <c r="X1181" s="571"/>
      <c r="Y1181" s="571"/>
      <c r="Z1181" s="571"/>
      <c r="AA1181" s="571"/>
      <c r="AB1181" s="571"/>
      <c r="AC1181" s="571"/>
      <c r="AD1181" s="572"/>
      <c r="AE1181" s="572"/>
      <c r="AF1181" s="572"/>
      <c r="AG1181" s="572"/>
      <c r="AH1181" s="572"/>
      <c r="AI1181" s="572"/>
      <c r="AJ1181" s="572"/>
      <c r="AK1181" s="572"/>
      <c r="AL1181" s="572"/>
      <c r="AM1181" s="572"/>
      <c r="AN1181" s="581"/>
      <c r="AO1181" s="181"/>
      <c r="AP1181" s="87" t="s">
        <v>859</v>
      </c>
      <c r="AT1181" s="559" t="str">
        <f t="shared" ca="1" si="218"/>
        <v>N</v>
      </c>
      <c r="AU1181" s="559">
        <f t="shared" si="219"/>
        <v>1172</v>
      </c>
      <c r="AV1181" s="285" t="str">
        <f t="shared" ca="1" si="216"/>
        <v>N1172</v>
      </c>
      <c r="AW1181" s="285">
        <f t="shared" si="206"/>
        <v>8</v>
      </c>
      <c r="AX1181" s="285" t="str">
        <f t="shared" ca="1" si="214"/>
        <v>8. Ownership - Operating Costs</v>
      </c>
      <c r="AY1181" s="293" t="s">
        <v>1626</v>
      </c>
      <c r="AZ1181" s="285" t="s">
        <v>1664</v>
      </c>
      <c r="BA1181" s="285">
        <f>$N$8</f>
        <v>2033</v>
      </c>
      <c r="BB1181" s="285" t="str">
        <f t="shared" ca="1" si="217"/>
        <v>8_N1172_Primary_fuel_transportation_2033</v>
      </c>
      <c r="BC1181" s="285" t="s">
        <v>574</v>
      </c>
      <c r="BD1181" s="285"/>
      <c r="BE1181" s="293" t="str">
        <f t="shared" si="215"/>
        <v>&gt;=0</v>
      </c>
      <c r="BF1181" s="293" t="s">
        <v>84</v>
      </c>
      <c r="BG1181" s="293" t="s">
        <v>84</v>
      </c>
      <c r="BH1181" s="293"/>
      <c r="BI1181" s="293"/>
      <c r="BJ1181" s="293"/>
      <c r="BK1181" s="293"/>
    </row>
    <row r="1182" spans="1:63" ht="13.5" hidden="1" thickBot="1">
      <c r="A1182" s="130"/>
      <c r="B1182" s="193"/>
      <c r="C1182" s="255"/>
      <c r="D1182" s="761"/>
      <c r="E1182" s="571"/>
      <c r="F1182" s="571"/>
      <c r="G1182" s="571"/>
      <c r="H1182" s="571"/>
      <c r="I1182" s="571"/>
      <c r="J1182" s="571"/>
      <c r="K1182" s="571"/>
      <c r="L1182" s="571"/>
      <c r="M1182" s="571"/>
      <c r="N1182" s="571"/>
      <c r="O1182" s="571"/>
      <c r="P1182" s="571"/>
      <c r="Q1182" s="571"/>
      <c r="R1182" s="571"/>
      <c r="S1182" s="571"/>
      <c r="T1182" s="571"/>
      <c r="U1182" s="571"/>
      <c r="V1182" s="571"/>
      <c r="W1182" s="571"/>
      <c r="X1182" s="571"/>
      <c r="Y1182" s="571"/>
      <c r="Z1182" s="571"/>
      <c r="AA1182" s="571"/>
      <c r="AB1182" s="571"/>
      <c r="AC1182" s="571"/>
      <c r="AD1182" s="572"/>
      <c r="AE1182" s="572"/>
      <c r="AF1182" s="572"/>
      <c r="AG1182" s="572"/>
      <c r="AH1182" s="572"/>
      <c r="AI1182" s="572"/>
      <c r="AJ1182" s="572"/>
      <c r="AK1182" s="572"/>
      <c r="AL1182" s="572"/>
      <c r="AM1182" s="572"/>
      <c r="AN1182" s="581"/>
      <c r="AO1182" s="181"/>
      <c r="AP1182" s="87" t="s">
        <v>859</v>
      </c>
      <c r="AT1182" s="559" t="str">
        <f t="shared" ca="1" si="218"/>
        <v>O</v>
      </c>
      <c r="AU1182" s="559">
        <f t="shared" si="219"/>
        <v>1172</v>
      </c>
      <c r="AV1182" s="285" t="str">
        <f t="shared" ca="1" si="216"/>
        <v>O1172</v>
      </c>
      <c r="AW1182" s="285">
        <f t="shared" si="206"/>
        <v>8</v>
      </c>
      <c r="AX1182" s="285" t="str">
        <f t="shared" ca="1" si="214"/>
        <v>8. Ownership - Operating Costs</v>
      </c>
      <c r="AY1182" s="293" t="s">
        <v>1626</v>
      </c>
      <c r="AZ1182" s="285" t="s">
        <v>1664</v>
      </c>
      <c r="BA1182" s="285">
        <f>$O$8</f>
        <v>2034</v>
      </c>
      <c r="BB1182" s="285" t="str">
        <f t="shared" ca="1" si="217"/>
        <v>8_O1172_Primary_fuel_transportation_2034</v>
      </c>
      <c r="BC1182" s="285" t="s">
        <v>574</v>
      </c>
      <c r="BD1182" s="285"/>
      <c r="BE1182" s="293" t="str">
        <f t="shared" si="215"/>
        <v>&gt;=0</v>
      </c>
      <c r="BF1182" s="293" t="s">
        <v>84</v>
      </c>
      <c r="BG1182" s="293" t="s">
        <v>84</v>
      </c>
      <c r="BH1182" s="293"/>
      <c r="BI1182" s="293"/>
      <c r="BJ1182" s="293"/>
      <c r="BK1182" s="293"/>
    </row>
    <row r="1183" spans="1:63" ht="13.5" hidden="1" thickBot="1">
      <c r="A1183" s="130"/>
      <c r="B1183" s="193"/>
      <c r="C1183" s="255"/>
      <c r="D1183" s="761"/>
      <c r="E1183" s="571"/>
      <c r="F1183" s="571"/>
      <c r="G1183" s="571"/>
      <c r="H1183" s="571"/>
      <c r="I1183" s="571"/>
      <c r="J1183" s="571"/>
      <c r="K1183" s="571"/>
      <c r="L1183" s="571"/>
      <c r="M1183" s="571"/>
      <c r="N1183" s="571"/>
      <c r="O1183" s="571"/>
      <c r="P1183" s="571"/>
      <c r="Q1183" s="571"/>
      <c r="R1183" s="571"/>
      <c r="S1183" s="571"/>
      <c r="T1183" s="571"/>
      <c r="U1183" s="571"/>
      <c r="V1183" s="571"/>
      <c r="W1183" s="571"/>
      <c r="X1183" s="571"/>
      <c r="Y1183" s="571"/>
      <c r="Z1183" s="571"/>
      <c r="AA1183" s="571"/>
      <c r="AB1183" s="571"/>
      <c r="AC1183" s="571"/>
      <c r="AD1183" s="572"/>
      <c r="AE1183" s="572"/>
      <c r="AF1183" s="572"/>
      <c r="AG1183" s="572"/>
      <c r="AH1183" s="572"/>
      <c r="AI1183" s="572"/>
      <c r="AJ1183" s="572"/>
      <c r="AK1183" s="572"/>
      <c r="AL1183" s="572"/>
      <c r="AM1183" s="572"/>
      <c r="AN1183" s="581"/>
      <c r="AO1183" s="181"/>
      <c r="AP1183" s="87" t="s">
        <v>859</v>
      </c>
      <c r="AT1183" s="559" t="str">
        <f t="shared" ca="1" si="218"/>
        <v>P</v>
      </c>
      <c r="AU1183" s="559">
        <f t="shared" si="219"/>
        <v>1172</v>
      </c>
      <c r="AV1183" s="285" t="str">
        <f t="shared" ca="1" si="216"/>
        <v>P1172</v>
      </c>
      <c r="AW1183" s="285">
        <f t="shared" si="206"/>
        <v>8</v>
      </c>
      <c r="AX1183" s="285" t="str">
        <f t="shared" ca="1" si="214"/>
        <v>8. Ownership - Operating Costs</v>
      </c>
      <c r="AY1183" s="293" t="s">
        <v>1626</v>
      </c>
      <c r="AZ1183" s="285" t="s">
        <v>1664</v>
      </c>
      <c r="BA1183" s="285">
        <f>$P$8</f>
        <v>2035</v>
      </c>
      <c r="BB1183" s="285" t="str">
        <f t="shared" ca="1" si="217"/>
        <v>8_P1172_Primary_fuel_transportation_2035</v>
      </c>
      <c r="BC1183" s="285" t="s">
        <v>574</v>
      </c>
      <c r="BD1183" s="285"/>
      <c r="BE1183" s="293" t="str">
        <f t="shared" si="215"/>
        <v>&gt;=0</v>
      </c>
      <c r="BF1183" s="293" t="s">
        <v>84</v>
      </c>
      <c r="BG1183" s="293" t="s">
        <v>84</v>
      </c>
      <c r="BH1183" s="293"/>
      <c r="BI1183" s="293"/>
      <c r="BJ1183" s="293"/>
      <c r="BK1183" s="293"/>
    </row>
    <row r="1184" spans="1:63" ht="13.5" hidden="1" thickBot="1">
      <c r="A1184" s="130"/>
      <c r="B1184" s="193"/>
      <c r="C1184" s="255"/>
      <c r="D1184" s="761"/>
      <c r="E1184" s="571"/>
      <c r="F1184" s="571"/>
      <c r="G1184" s="571"/>
      <c r="H1184" s="571"/>
      <c r="I1184" s="571"/>
      <c r="J1184" s="571"/>
      <c r="K1184" s="571"/>
      <c r="L1184" s="571"/>
      <c r="M1184" s="571"/>
      <c r="N1184" s="571"/>
      <c r="O1184" s="571"/>
      <c r="P1184" s="571"/>
      <c r="Q1184" s="571"/>
      <c r="R1184" s="571"/>
      <c r="S1184" s="571"/>
      <c r="T1184" s="571"/>
      <c r="U1184" s="571"/>
      <c r="V1184" s="571"/>
      <c r="W1184" s="571"/>
      <c r="X1184" s="571"/>
      <c r="Y1184" s="571"/>
      <c r="Z1184" s="571"/>
      <c r="AA1184" s="571"/>
      <c r="AB1184" s="571"/>
      <c r="AC1184" s="571"/>
      <c r="AD1184" s="572"/>
      <c r="AE1184" s="572"/>
      <c r="AF1184" s="572"/>
      <c r="AG1184" s="572"/>
      <c r="AH1184" s="572"/>
      <c r="AI1184" s="572"/>
      <c r="AJ1184" s="572"/>
      <c r="AK1184" s="572"/>
      <c r="AL1184" s="572"/>
      <c r="AM1184" s="572"/>
      <c r="AN1184" s="581"/>
      <c r="AO1184" s="181"/>
      <c r="AP1184" s="87" t="s">
        <v>859</v>
      </c>
      <c r="AT1184" s="559" t="str">
        <f t="shared" ca="1" si="218"/>
        <v>Q</v>
      </c>
      <c r="AU1184" s="559">
        <f t="shared" si="219"/>
        <v>1172</v>
      </c>
      <c r="AV1184" s="285" t="str">
        <f t="shared" ca="1" si="216"/>
        <v>Q1172</v>
      </c>
      <c r="AW1184" s="285">
        <f t="shared" si="206"/>
        <v>8</v>
      </c>
      <c r="AX1184" s="285" t="str">
        <f t="shared" ca="1" si="214"/>
        <v>8. Ownership - Operating Costs</v>
      </c>
      <c r="AY1184" s="293" t="s">
        <v>1626</v>
      </c>
      <c r="AZ1184" s="285" t="s">
        <v>1664</v>
      </c>
      <c r="BA1184" s="285">
        <f>$Q$8</f>
        <v>2036</v>
      </c>
      <c r="BB1184" s="285" t="str">
        <f t="shared" ca="1" si="217"/>
        <v>8_Q1172_Primary_fuel_transportation_2036</v>
      </c>
      <c r="BC1184" s="285" t="s">
        <v>574</v>
      </c>
      <c r="BD1184" s="285"/>
      <c r="BE1184" s="293" t="str">
        <f t="shared" si="215"/>
        <v>&gt;=0</v>
      </c>
      <c r="BF1184" s="293" t="s">
        <v>84</v>
      </c>
      <c r="BG1184" s="293" t="s">
        <v>84</v>
      </c>
      <c r="BH1184" s="293"/>
      <c r="BI1184" s="293"/>
      <c r="BJ1184" s="293"/>
      <c r="BK1184" s="293"/>
    </row>
    <row r="1185" spans="1:63" ht="13.5" hidden="1" thickBot="1">
      <c r="A1185" s="130"/>
      <c r="B1185" s="193"/>
      <c r="C1185" s="255"/>
      <c r="D1185" s="761"/>
      <c r="E1185" s="571"/>
      <c r="F1185" s="571"/>
      <c r="G1185" s="571"/>
      <c r="H1185" s="571"/>
      <c r="I1185" s="571"/>
      <c r="J1185" s="571"/>
      <c r="K1185" s="571"/>
      <c r="L1185" s="571"/>
      <c r="M1185" s="571"/>
      <c r="N1185" s="571"/>
      <c r="O1185" s="571"/>
      <c r="P1185" s="571"/>
      <c r="Q1185" s="571"/>
      <c r="R1185" s="571"/>
      <c r="S1185" s="571"/>
      <c r="T1185" s="571"/>
      <c r="U1185" s="571"/>
      <c r="V1185" s="571"/>
      <c r="W1185" s="571"/>
      <c r="X1185" s="571"/>
      <c r="Y1185" s="571"/>
      <c r="Z1185" s="571"/>
      <c r="AA1185" s="571"/>
      <c r="AB1185" s="571"/>
      <c r="AC1185" s="571"/>
      <c r="AD1185" s="572"/>
      <c r="AE1185" s="572"/>
      <c r="AF1185" s="572"/>
      <c r="AG1185" s="572"/>
      <c r="AH1185" s="572"/>
      <c r="AI1185" s="572"/>
      <c r="AJ1185" s="572"/>
      <c r="AK1185" s="572"/>
      <c r="AL1185" s="572"/>
      <c r="AM1185" s="572"/>
      <c r="AN1185" s="581"/>
      <c r="AO1185" s="181"/>
      <c r="AP1185" s="87" t="s">
        <v>859</v>
      </c>
      <c r="AT1185" s="559" t="str">
        <f t="shared" ca="1" si="218"/>
        <v>R</v>
      </c>
      <c r="AU1185" s="559">
        <f t="shared" si="219"/>
        <v>1172</v>
      </c>
      <c r="AV1185" s="285" t="str">
        <f t="shared" ca="1" si="216"/>
        <v>R1172</v>
      </c>
      <c r="AW1185" s="285">
        <f t="shared" si="206"/>
        <v>8</v>
      </c>
      <c r="AX1185" s="285" t="str">
        <f t="shared" ca="1" si="214"/>
        <v>8. Ownership - Operating Costs</v>
      </c>
      <c r="AY1185" s="293" t="s">
        <v>1626</v>
      </c>
      <c r="AZ1185" s="285" t="s">
        <v>1664</v>
      </c>
      <c r="BA1185" s="285">
        <f>$R$8</f>
        <v>2037</v>
      </c>
      <c r="BB1185" s="285" t="str">
        <f t="shared" ca="1" si="217"/>
        <v>8_R1172_Primary_fuel_transportation_2037</v>
      </c>
      <c r="BC1185" s="285" t="s">
        <v>574</v>
      </c>
      <c r="BD1185" s="285"/>
      <c r="BE1185" s="293" t="str">
        <f t="shared" si="215"/>
        <v>&gt;=0</v>
      </c>
      <c r="BF1185" s="293" t="s">
        <v>84</v>
      </c>
      <c r="BG1185" s="293" t="s">
        <v>84</v>
      </c>
      <c r="BH1185" s="293"/>
      <c r="BI1185" s="293"/>
      <c r="BJ1185" s="293"/>
      <c r="BK1185" s="293"/>
    </row>
    <row r="1186" spans="1:63" ht="13.5" hidden="1" thickBot="1">
      <c r="A1186" s="130"/>
      <c r="B1186" s="193"/>
      <c r="C1186" s="255"/>
      <c r="D1186" s="761"/>
      <c r="E1186" s="571"/>
      <c r="F1186" s="571"/>
      <c r="G1186" s="571"/>
      <c r="H1186" s="571"/>
      <c r="I1186" s="571"/>
      <c r="J1186" s="571"/>
      <c r="K1186" s="571"/>
      <c r="L1186" s="571"/>
      <c r="M1186" s="571"/>
      <c r="N1186" s="571"/>
      <c r="O1186" s="571"/>
      <c r="P1186" s="571"/>
      <c r="Q1186" s="571"/>
      <c r="R1186" s="571"/>
      <c r="S1186" s="571"/>
      <c r="T1186" s="571"/>
      <c r="U1186" s="571"/>
      <c r="V1186" s="571"/>
      <c r="W1186" s="571"/>
      <c r="X1186" s="571"/>
      <c r="Y1186" s="571"/>
      <c r="Z1186" s="571"/>
      <c r="AA1186" s="571"/>
      <c r="AB1186" s="571"/>
      <c r="AC1186" s="571"/>
      <c r="AD1186" s="572"/>
      <c r="AE1186" s="572"/>
      <c r="AF1186" s="572"/>
      <c r="AG1186" s="572"/>
      <c r="AH1186" s="572"/>
      <c r="AI1186" s="572"/>
      <c r="AJ1186" s="572"/>
      <c r="AK1186" s="572"/>
      <c r="AL1186" s="572"/>
      <c r="AM1186" s="572"/>
      <c r="AN1186" s="581"/>
      <c r="AO1186" s="181"/>
      <c r="AP1186" s="87" t="s">
        <v>859</v>
      </c>
      <c r="AT1186" s="559" t="str">
        <f t="shared" ca="1" si="218"/>
        <v>S</v>
      </c>
      <c r="AU1186" s="559">
        <f t="shared" si="219"/>
        <v>1172</v>
      </c>
      <c r="AV1186" s="285" t="str">
        <f t="shared" ca="1" si="216"/>
        <v>S1172</v>
      </c>
      <c r="AW1186" s="285">
        <f t="shared" si="206"/>
        <v>8</v>
      </c>
      <c r="AX1186" s="285" t="str">
        <f t="shared" ca="1" si="214"/>
        <v>8. Ownership - Operating Costs</v>
      </c>
      <c r="AY1186" s="293" t="s">
        <v>1626</v>
      </c>
      <c r="AZ1186" s="285" t="s">
        <v>1664</v>
      </c>
      <c r="BA1186" s="285">
        <f>$S$8</f>
        <v>2038</v>
      </c>
      <c r="BB1186" s="285" t="str">
        <f t="shared" ca="1" si="217"/>
        <v>8_S1172_Primary_fuel_transportation_2038</v>
      </c>
      <c r="BC1186" s="285" t="s">
        <v>574</v>
      </c>
      <c r="BD1186" s="285"/>
      <c r="BE1186" s="293" t="str">
        <f t="shared" si="215"/>
        <v>&gt;=0</v>
      </c>
      <c r="BF1186" s="293" t="s">
        <v>84</v>
      </c>
      <c r="BG1186" s="293" t="s">
        <v>84</v>
      </c>
      <c r="BH1186" s="293"/>
      <c r="BI1186" s="293"/>
      <c r="BJ1186" s="293"/>
      <c r="BK1186" s="293"/>
    </row>
    <row r="1187" spans="1:63" ht="13.5" hidden="1" thickBot="1">
      <c r="A1187" s="130"/>
      <c r="B1187" s="193"/>
      <c r="C1187" s="255"/>
      <c r="D1187" s="761"/>
      <c r="E1187" s="571"/>
      <c r="F1187" s="571"/>
      <c r="G1187" s="571"/>
      <c r="H1187" s="571"/>
      <c r="I1187" s="571"/>
      <c r="J1187" s="571"/>
      <c r="K1187" s="571"/>
      <c r="L1187" s="571"/>
      <c r="M1187" s="571"/>
      <c r="N1187" s="571"/>
      <c r="O1187" s="571"/>
      <c r="P1187" s="571"/>
      <c r="Q1187" s="571"/>
      <c r="R1187" s="571"/>
      <c r="S1187" s="571"/>
      <c r="T1187" s="571"/>
      <c r="U1187" s="571"/>
      <c r="V1187" s="571"/>
      <c r="W1187" s="571"/>
      <c r="X1187" s="571"/>
      <c r="Y1187" s="571"/>
      <c r="Z1187" s="571"/>
      <c r="AA1187" s="571"/>
      <c r="AB1187" s="571"/>
      <c r="AC1187" s="571"/>
      <c r="AD1187" s="572"/>
      <c r="AE1187" s="572"/>
      <c r="AF1187" s="572"/>
      <c r="AG1187" s="572"/>
      <c r="AH1187" s="572"/>
      <c r="AI1187" s="572"/>
      <c r="AJ1187" s="572"/>
      <c r="AK1187" s="572"/>
      <c r="AL1187" s="572"/>
      <c r="AM1187" s="572"/>
      <c r="AN1187" s="581"/>
      <c r="AO1187" s="181"/>
      <c r="AP1187" s="87" t="s">
        <v>859</v>
      </c>
      <c r="AT1187" s="559" t="str">
        <f t="shared" ca="1" si="218"/>
        <v>T</v>
      </c>
      <c r="AU1187" s="559">
        <f t="shared" si="219"/>
        <v>1172</v>
      </c>
      <c r="AV1187" s="285" t="str">
        <f t="shared" ca="1" si="216"/>
        <v>T1172</v>
      </c>
      <c r="AW1187" s="285">
        <f t="shared" si="206"/>
        <v>8</v>
      </c>
      <c r="AX1187" s="285" t="str">
        <f t="shared" ca="1" si="214"/>
        <v>8. Ownership - Operating Costs</v>
      </c>
      <c r="AY1187" s="293" t="s">
        <v>1626</v>
      </c>
      <c r="AZ1187" s="285" t="s">
        <v>1664</v>
      </c>
      <c r="BA1187" s="285">
        <f>$T$8</f>
        <v>2039</v>
      </c>
      <c r="BB1187" s="285" t="str">
        <f t="shared" ca="1" si="217"/>
        <v>8_T1172_Primary_fuel_transportation_2039</v>
      </c>
      <c r="BC1187" s="285" t="s">
        <v>574</v>
      </c>
      <c r="BD1187" s="285"/>
      <c r="BE1187" s="293" t="str">
        <f t="shared" si="215"/>
        <v>&gt;=0</v>
      </c>
      <c r="BF1187" s="293" t="s">
        <v>84</v>
      </c>
      <c r="BG1187" s="293" t="s">
        <v>84</v>
      </c>
      <c r="BH1187" s="293"/>
      <c r="BI1187" s="293"/>
      <c r="BJ1187" s="293"/>
      <c r="BK1187" s="293"/>
    </row>
    <row r="1188" spans="1:63" ht="13.5" hidden="1" thickBot="1">
      <c r="A1188" s="130"/>
      <c r="B1188" s="193"/>
      <c r="C1188" s="255"/>
      <c r="D1188" s="761"/>
      <c r="E1188" s="571"/>
      <c r="F1188" s="571"/>
      <c r="G1188" s="571"/>
      <c r="H1188" s="571"/>
      <c r="I1188" s="571"/>
      <c r="J1188" s="571"/>
      <c r="K1188" s="571"/>
      <c r="L1188" s="571"/>
      <c r="M1188" s="571"/>
      <c r="N1188" s="571"/>
      <c r="O1188" s="571"/>
      <c r="P1188" s="571"/>
      <c r="Q1188" s="571"/>
      <c r="R1188" s="571"/>
      <c r="S1188" s="571"/>
      <c r="T1188" s="571"/>
      <c r="U1188" s="571"/>
      <c r="V1188" s="571"/>
      <c r="W1188" s="571"/>
      <c r="X1188" s="571"/>
      <c r="Y1188" s="571"/>
      <c r="Z1188" s="571"/>
      <c r="AA1188" s="571"/>
      <c r="AB1188" s="571"/>
      <c r="AC1188" s="571"/>
      <c r="AD1188" s="572"/>
      <c r="AE1188" s="572"/>
      <c r="AF1188" s="572"/>
      <c r="AG1188" s="572"/>
      <c r="AH1188" s="572"/>
      <c r="AI1188" s="572"/>
      <c r="AJ1188" s="572"/>
      <c r="AK1188" s="572"/>
      <c r="AL1188" s="572"/>
      <c r="AM1188" s="572"/>
      <c r="AN1188" s="581"/>
      <c r="AO1188" s="181"/>
      <c r="AP1188" s="87" t="s">
        <v>859</v>
      </c>
      <c r="AT1188" s="559" t="str">
        <f t="shared" ca="1" si="218"/>
        <v>U</v>
      </c>
      <c r="AU1188" s="559">
        <f t="shared" si="219"/>
        <v>1172</v>
      </c>
      <c r="AV1188" s="285" t="str">
        <f t="shared" ca="1" si="216"/>
        <v>U1172</v>
      </c>
      <c r="AW1188" s="285">
        <f t="shared" si="206"/>
        <v>8</v>
      </c>
      <c r="AX1188" s="285" t="str">
        <f t="shared" ca="1" si="214"/>
        <v>8. Ownership - Operating Costs</v>
      </c>
      <c r="AY1188" s="293" t="s">
        <v>1626</v>
      </c>
      <c r="AZ1188" s="285" t="s">
        <v>1664</v>
      </c>
      <c r="BA1188" s="285">
        <f>$U$8</f>
        <v>2040</v>
      </c>
      <c r="BB1188" s="285" t="str">
        <f t="shared" ca="1" si="217"/>
        <v>8_U1172_Primary_fuel_transportation_2040</v>
      </c>
      <c r="BC1188" s="285" t="s">
        <v>574</v>
      </c>
      <c r="BD1188" s="285"/>
      <c r="BE1188" s="293" t="str">
        <f t="shared" si="215"/>
        <v>&gt;=0</v>
      </c>
      <c r="BF1188" s="293" t="s">
        <v>84</v>
      </c>
      <c r="BG1188" s="293" t="s">
        <v>84</v>
      </c>
      <c r="BH1188" s="293"/>
      <c r="BI1188" s="293"/>
      <c r="BJ1188" s="293"/>
      <c r="BK1188" s="293"/>
    </row>
    <row r="1189" spans="1:63" ht="13.5" hidden="1" thickBot="1">
      <c r="A1189" s="130"/>
      <c r="B1189" s="193"/>
      <c r="C1189" s="255"/>
      <c r="D1189" s="761"/>
      <c r="E1189" s="571"/>
      <c r="F1189" s="571"/>
      <c r="G1189" s="571"/>
      <c r="H1189" s="571"/>
      <c r="I1189" s="571"/>
      <c r="J1189" s="571"/>
      <c r="K1189" s="571"/>
      <c r="L1189" s="571"/>
      <c r="M1189" s="571"/>
      <c r="N1189" s="571"/>
      <c r="O1189" s="571"/>
      <c r="P1189" s="571"/>
      <c r="Q1189" s="571"/>
      <c r="R1189" s="571"/>
      <c r="S1189" s="571"/>
      <c r="T1189" s="571"/>
      <c r="U1189" s="571"/>
      <c r="V1189" s="571"/>
      <c r="W1189" s="571"/>
      <c r="X1189" s="571"/>
      <c r="Y1189" s="571"/>
      <c r="Z1189" s="571"/>
      <c r="AA1189" s="571"/>
      <c r="AB1189" s="571"/>
      <c r="AC1189" s="571"/>
      <c r="AD1189" s="572"/>
      <c r="AE1189" s="572"/>
      <c r="AF1189" s="572"/>
      <c r="AG1189" s="572"/>
      <c r="AH1189" s="572"/>
      <c r="AI1189" s="572"/>
      <c r="AJ1189" s="572"/>
      <c r="AK1189" s="572"/>
      <c r="AL1189" s="572"/>
      <c r="AM1189" s="572"/>
      <c r="AN1189" s="581"/>
      <c r="AO1189" s="181"/>
      <c r="AP1189" s="87" t="s">
        <v>859</v>
      </c>
      <c r="AT1189" s="559" t="str">
        <f t="shared" ca="1" si="218"/>
        <v>V</v>
      </c>
      <c r="AU1189" s="559">
        <f t="shared" si="219"/>
        <v>1172</v>
      </c>
      <c r="AV1189" s="285" t="str">
        <f t="shared" ca="1" si="216"/>
        <v>V1172</v>
      </c>
      <c r="AW1189" s="285">
        <f t="shared" si="206"/>
        <v>8</v>
      </c>
      <c r="AX1189" s="285" t="str">
        <f t="shared" ca="1" si="214"/>
        <v>8. Ownership - Operating Costs</v>
      </c>
      <c r="AY1189" s="293" t="s">
        <v>1626</v>
      </c>
      <c r="AZ1189" s="285" t="s">
        <v>1664</v>
      </c>
      <c r="BA1189" s="285">
        <f>$V$8</f>
        <v>2041</v>
      </c>
      <c r="BB1189" s="285" t="str">
        <f t="shared" ca="1" si="217"/>
        <v>8_V1172_Primary_fuel_transportation_2041</v>
      </c>
      <c r="BC1189" s="285" t="s">
        <v>574</v>
      </c>
      <c r="BD1189" s="285"/>
      <c r="BE1189" s="293" t="str">
        <f t="shared" si="215"/>
        <v>&gt;=0</v>
      </c>
      <c r="BF1189" s="293" t="s">
        <v>84</v>
      </c>
      <c r="BG1189" s="293" t="s">
        <v>84</v>
      </c>
      <c r="BH1189" s="293"/>
      <c r="BI1189" s="293"/>
      <c r="BJ1189" s="293"/>
      <c r="BK1189" s="293"/>
    </row>
    <row r="1190" spans="1:63" ht="13.5" hidden="1" thickBot="1">
      <c r="A1190" s="130"/>
      <c r="B1190" s="193"/>
      <c r="C1190" s="255"/>
      <c r="D1190" s="761"/>
      <c r="E1190" s="571"/>
      <c r="F1190" s="571"/>
      <c r="G1190" s="571"/>
      <c r="H1190" s="571"/>
      <c r="I1190" s="571"/>
      <c r="J1190" s="571"/>
      <c r="K1190" s="571"/>
      <c r="L1190" s="571"/>
      <c r="M1190" s="571"/>
      <c r="N1190" s="571"/>
      <c r="O1190" s="571"/>
      <c r="P1190" s="571"/>
      <c r="Q1190" s="571"/>
      <c r="R1190" s="571"/>
      <c r="S1190" s="571"/>
      <c r="T1190" s="571"/>
      <c r="U1190" s="571"/>
      <c r="V1190" s="571"/>
      <c r="W1190" s="571"/>
      <c r="X1190" s="571"/>
      <c r="Y1190" s="571"/>
      <c r="Z1190" s="571"/>
      <c r="AA1190" s="571"/>
      <c r="AB1190" s="571"/>
      <c r="AC1190" s="571"/>
      <c r="AD1190" s="572"/>
      <c r="AE1190" s="572"/>
      <c r="AF1190" s="572"/>
      <c r="AG1190" s="572"/>
      <c r="AH1190" s="572"/>
      <c r="AI1190" s="572"/>
      <c r="AJ1190" s="572"/>
      <c r="AK1190" s="572"/>
      <c r="AL1190" s="572"/>
      <c r="AM1190" s="572"/>
      <c r="AN1190" s="581"/>
      <c r="AO1190" s="181"/>
      <c r="AP1190" s="87" t="s">
        <v>859</v>
      </c>
      <c r="AT1190" s="559" t="str">
        <f t="shared" ca="1" si="218"/>
        <v>W</v>
      </c>
      <c r="AU1190" s="559">
        <f t="shared" si="219"/>
        <v>1172</v>
      </c>
      <c r="AV1190" s="285" t="str">
        <f t="shared" ca="1" si="216"/>
        <v>W1172</v>
      </c>
      <c r="AW1190" s="285">
        <f t="shared" si="206"/>
        <v>8</v>
      </c>
      <c r="AX1190" s="285" t="str">
        <f t="shared" ca="1" si="214"/>
        <v>8. Ownership - Operating Costs</v>
      </c>
      <c r="AY1190" s="293" t="s">
        <v>1626</v>
      </c>
      <c r="AZ1190" s="285" t="s">
        <v>1664</v>
      </c>
      <c r="BA1190" s="285">
        <f>$W$8</f>
        <v>2042</v>
      </c>
      <c r="BB1190" s="285" t="str">
        <f t="shared" ca="1" si="217"/>
        <v>8_W1172_Primary_fuel_transportation_2042</v>
      </c>
      <c r="BC1190" s="285" t="s">
        <v>574</v>
      </c>
      <c r="BD1190" s="285"/>
      <c r="BE1190" s="293" t="str">
        <f t="shared" si="215"/>
        <v>&gt;=0</v>
      </c>
      <c r="BF1190" s="293" t="s">
        <v>84</v>
      </c>
      <c r="BG1190" s="293" t="s">
        <v>84</v>
      </c>
      <c r="BH1190" s="293"/>
      <c r="BI1190" s="293"/>
      <c r="BJ1190" s="293"/>
      <c r="BK1190" s="293"/>
    </row>
    <row r="1191" spans="1:63" ht="13.5" hidden="1" thickBot="1">
      <c r="A1191" s="130"/>
      <c r="B1191" s="193"/>
      <c r="C1191" s="255"/>
      <c r="D1191" s="761"/>
      <c r="E1191" s="571"/>
      <c r="F1191" s="571"/>
      <c r="G1191" s="571"/>
      <c r="H1191" s="571"/>
      <c r="I1191" s="571"/>
      <c r="J1191" s="571"/>
      <c r="K1191" s="571"/>
      <c r="L1191" s="571"/>
      <c r="M1191" s="571"/>
      <c r="N1191" s="571"/>
      <c r="O1191" s="571"/>
      <c r="P1191" s="571"/>
      <c r="Q1191" s="571"/>
      <c r="R1191" s="571"/>
      <c r="S1191" s="571"/>
      <c r="T1191" s="571"/>
      <c r="U1191" s="571"/>
      <c r="V1191" s="571"/>
      <c r="W1191" s="571"/>
      <c r="X1191" s="571"/>
      <c r="Y1191" s="571"/>
      <c r="Z1191" s="571"/>
      <c r="AA1191" s="571"/>
      <c r="AB1191" s="571"/>
      <c r="AC1191" s="571"/>
      <c r="AD1191" s="572"/>
      <c r="AE1191" s="572"/>
      <c r="AF1191" s="572"/>
      <c r="AG1191" s="572"/>
      <c r="AH1191" s="572"/>
      <c r="AI1191" s="572"/>
      <c r="AJ1191" s="572"/>
      <c r="AK1191" s="572"/>
      <c r="AL1191" s="572"/>
      <c r="AM1191" s="572"/>
      <c r="AN1191" s="581"/>
      <c r="AO1191" s="181"/>
      <c r="AP1191" s="87" t="s">
        <v>859</v>
      </c>
      <c r="AT1191" s="559" t="str">
        <f t="shared" ca="1" si="218"/>
        <v>X</v>
      </c>
      <c r="AU1191" s="559">
        <f t="shared" si="219"/>
        <v>1172</v>
      </c>
      <c r="AV1191" s="285" t="str">
        <f t="shared" ca="1" si="216"/>
        <v>X1172</v>
      </c>
      <c r="AW1191" s="285">
        <f t="shared" ref="AW1191:AW1207" si="220">$AW$5</f>
        <v>8</v>
      </c>
      <c r="AX1191" s="285" t="str">
        <f t="shared" ca="1" si="214"/>
        <v>8. Ownership - Operating Costs</v>
      </c>
      <c r="AY1191" s="293" t="s">
        <v>1626</v>
      </c>
      <c r="AZ1191" s="285" t="s">
        <v>1664</v>
      </c>
      <c r="BA1191" s="285">
        <f>$X$8</f>
        <v>2043</v>
      </c>
      <c r="BB1191" s="285" t="str">
        <f t="shared" ca="1" si="217"/>
        <v>8_X1172_Primary_fuel_transportation_2043</v>
      </c>
      <c r="BC1191" s="285" t="s">
        <v>574</v>
      </c>
      <c r="BD1191" s="285"/>
      <c r="BE1191" s="293" t="str">
        <f t="shared" si="215"/>
        <v>&gt;=0</v>
      </c>
      <c r="BF1191" s="293" t="s">
        <v>84</v>
      </c>
      <c r="BG1191" s="293" t="s">
        <v>84</v>
      </c>
      <c r="BH1191" s="293"/>
      <c r="BI1191" s="293"/>
      <c r="BJ1191" s="293"/>
      <c r="BK1191" s="293"/>
    </row>
    <row r="1192" spans="1:63" ht="13.5" hidden="1" thickBot="1">
      <c r="A1192" s="130"/>
      <c r="B1192" s="193"/>
      <c r="C1192" s="255"/>
      <c r="D1192" s="761"/>
      <c r="E1192" s="571"/>
      <c r="F1192" s="571"/>
      <c r="G1192" s="571"/>
      <c r="H1192" s="571"/>
      <c r="I1192" s="571"/>
      <c r="J1192" s="571"/>
      <c r="K1192" s="571"/>
      <c r="L1192" s="571"/>
      <c r="M1192" s="571"/>
      <c r="N1192" s="571"/>
      <c r="O1192" s="571"/>
      <c r="P1192" s="571"/>
      <c r="Q1192" s="571"/>
      <c r="R1192" s="571"/>
      <c r="S1192" s="571"/>
      <c r="T1192" s="571"/>
      <c r="U1192" s="571"/>
      <c r="V1192" s="571"/>
      <c r="W1192" s="571"/>
      <c r="X1192" s="571"/>
      <c r="Y1192" s="571"/>
      <c r="Z1192" s="571"/>
      <c r="AA1192" s="571"/>
      <c r="AB1192" s="571"/>
      <c r="AC1192" s="571"/>
      <c r="AD1192" s="572"/>
      <c r="AE1192" s="572"/>
      <c r="AF1192" s="572"/>
      <c r="AG1192" s="572"/>
      <c r="AH1192" s="572"/>
      <c r="AI1192" s="572"/>
      <c r="AJ1192" s="572"/>
      <c r="AK1192" s="572"/>
      <c r="AL1192" s="572"/>
      <c r="AM1192" s="572"/>
      <c r="AN1192" s="581"/>
      <c r="AO1192" s="181"/>
      <c r="AP1192" s="87" t="s">
        <v>859</v>
      </c>
      <c r="AT1192" s="559" t="str">
        <f t="shared" ca="1" si="218"/>
        <v>Y</v>
      </c>
      <c r="AU1192" s="559">
        <f t="shared" si="219"/>
        <v>1172</v>
      </c>
      <c r="AV1192" s="285" t="str">
        <f t="shared" ca="1" si="216"/>
        <v>Y1172</v>
      </c>
      <c r="AW1192" s="285">
        <f t="shared" si="220"/>
        <v>8</v>
      </c>
      <c r="AX1192" s="285" t="str">
        <f t="shared" ca="1" si="214"/>
        <v>8. Ownership - Operating Costs</v>
      </c>
      <c r="AY1192" s="293" t="s">
        <v>1626</v>
      </c>
      <c r="AZ1192" s="285" t="s">
        <v>1664</v>
      </c>
      <c r="BA1192" s="285">
        <f>$Y$8</f>
        <v>2044</v>
      </c>
      <c r="BB1192" s="285" t="str">
        <f t="shared" ca="1" si="217"/>
        <v>8_Y1172_Primary_fuel_transportation_2044</v>
      </c>
      <c r="BC1192" s="285" t="s">
        <v>574</v>
      </c>
      <c r="BD1192" s="285"/>
      <c r="BE1192" s="293" t="str">
        <f t="shared" si="215"/>
        <v>&gt;=0</v>
      </c>
      <c r="BF1192" s="293" t="s">
        <v>84</v>
      </c>
      <c r="BG1192" s="293" t="s">
        <v>84</v>
      </c>
      <c r="BH1192" s="293"/>
      <c r="BI1192" s="293"/>
      <c r="BJ1192" s="293"/>
      <c r="BK1192" s="293"/>
    </row>
    <row r="1193" spans="1:63" ht="13.5" hidden="1" thickBot="1">
      <c r="A1193" s="130"/>
      <c r="B1193" s="193"/>
      <c r="C1193" s="255"/>
      <c r="D1193" s="761"/>
      <c r="E1193" s="571"/>
      <c r="F1193" s="571"/>
      <c r="G1193" s="571"/>
      <c r="H1193" s="571"/>
      <c r="I1193" s="571"/>
      <c r="J1193" s="571"/>
      <c r="K1193" s="571"/>
      <c r="L1193" s="571"/>
      <c r="M1193" s="571"/>
      <c r="N1193" s="571"/>
      <c r="O1193" s="571"/>
      <c r="P1193" s="571"/>
      <c r="Q1193" s="571"/>
      <c r="R1193" s="571"/>
      <c r="S1193" s="571"/>
      <c r="T1193" s="571"/>
      <c r="U1193" s="571"/>
      <c r="V1193" s="571"/>
      <c r="W1193" s="571"/>
      <c r="X1193" s="571"/>
      <c r="Y1193" s="571"/>
      <c r="Z1193" s="571"/>
      <c r="AA1193" s="571"/>
      <c r="AB1193" s="571"/>
      <c r="AC1193" s="571"/>
      <c r="AD1193" s="572"/>
      <c r="AE1193" s="572"/>
      <c r="AF1193" s="572"/>
      <c r="AG1193" s="572"/>
      <c r="AH1193" s="572"/>
      <c r="AI1193" s="572"/>
      <c r="AJ1193" s="572"/>
      <c r="AK1193" s="572"/>
      <c r="AL1193" s="572"/>
      <c r="AM1193" s="572"/>
      <c r="AN1193" s="581"/>
      <c r="AO1193" s="181"/>
      <c r="AP1193" s="87" t="s">
        <v>859</v>
      </c>
      <c r="AT1193" s="559" t="str">
        <f t="shared" ca="1" si="218"/>
        <v>Z</v>
      </c>
      <c r="AU1193" s="559">
        <f t="shared" si="219"/>
        <v>1172</v>
      </c>
      <c r="AV1193" s="285" t="str">
        <f t="shared" ca="1" si="216"/>
        <v>Z1172</v>
      </c>
      <c r="AW1193" s="285">
        <f t="shared" si="220"/>
        <v>8</v>
      </c>
      <c r="AX1193" s="285" t="str">
        <f t="shared" ca="1" si="214"/>
        <v>8. Ownership - Operating Costs</v>
      </c>
      <c r="AY1193" s="293" t="s">
        <v>1626</v>
      </c>
      <c r="AZ1193" s="285" t="s">
        <v>1664</v>
      </c>
      <c r="BA1193" s="285">
        <f>$Z$8</f>
        <v>2045</v>
      </c>
      <c r="BB1193" s="285" t="str">
        <f t="shared" ca="1" si="217"/>
        <v>8_Z1172_Primary_fuel_transportation_2045</v>
      </c>
      <c r="BC1193" s="285" t="s">
        <v>574</v>
      </c>
      <c r="BD1193" s="285"/>
      <c r="BE1193" s="293" t="str">
        <f t="shared" si="215"/>
        <v>&gt;=0</v>
      </c>
      <c r="BF1193" s="293" t="s">
        <v>84</v>
      </c>
      <c r="BG1193" s="293" t="s">
        <v>84</v>
      </c>
      <c r="BH1193" s="293"/>
      <c r="BI1193" s="293"/>
      <c r="BJ1193" s="293"/>
      <c r="BK1193" s="293"/>
    </row>
    <row r="1194" spans="1:63" ht="13.5" hidden="1" thickBot="1">
      <c r="A1194" s="130"/>
      <c r="B1194" s="193"/>
      <c r="C1194" s="255"/>
      <c r="D1194" s="761"/>
      <c r="E1194" s="571"/>
      <c r="F1194" s="571"/>
      <c r="G1194" s="571"/>
      <c r="H1194" s="571"/>
      <c r="I1194" s="571"/>
      <c r="J1194" s="571"/>
      <c r="K1194" s="571"/>
      <c r="L1194" s="571"/>
      <c r="M1194" s="571"/>
      <c r="N1194" s="571"/>
      <c r="O1194" s="571"/>
      <c r="P1194" s="571"/>
      <c r="Q1194" s="571"/>
      <c r="R1194" s="571"/>
      <c r="S1194" s="571"/>
      <c r="T1194" s="571"/>
      <c r="U1194" s="571"/>
      <c r="V1194" s="571"/>
      <c r="W1194" s="571"/>
      <c r="X1194" s="571"/>
      <c r="Y1194" s="571"/>
      <c r="Z1194" s="571"/>
      <c r="AA1194" s="571"/>
      <c r="AB1194" s="571"/>
      <c r="AC1194" s="571"/>
      <c r="AD1194" s="572"/>
      <c r="AE1194" s="572"/>
      <c r="AF1194" s="572"/>
      <c r="AG1194" s="572"/>
      <c r="AH1194" s="572"/>
      <c r="AI1194" s="572"/>
      <c r="AJ1194" s="572"/>
      <c r="AK1194" s="572"/>
      <c r="AL1194" s="572"/>
      <c r="AM1194" s="572"/>
      <c r="AN1194" s="581"/>
      <c r="AO1194" s="181"/>
      <c r="AP1194" s="87" t="s">
        <v>859</v>
      </c>
      <c r="AT1194" s="559" t="str">
        <f t="shared" ca="1" si="218"/>
        <v>AA</v>
      </c>
      <c r="AU1194" s="559">
        <f t="shared" si="219"/>
        <v>1172</v>
      </c>
      <c r="AV1194" s="285" t="str">
        <f t="shared" ca="1" si="216"/>
        <v>AA1172</v>
      </c>
      <c r="AW1194" s="285">
        <f t="shared" si="220"/>
        <v>8</v>
      </c>
      <c r="AX1194" s="285" t="str">
        <f t="shared" ca="1" si="214"/>
        <v>8. Ownership - Operating Costs</v>
      </c>
      <c r="AY1194" s="293" t="s">
        <v>1626</v>
      </c>
      <c r="AZ1194" s="285" t="s">
        <v>1664</v>
      </c>
      <c r="BA1194" s="285">
        <f>$AA$8</f>
        <v>2046</v>
      </c>
      <c r="BB1194" s="285" t="str">
        <f t="shared" ca="1" si="217"/>
        <v>8_AA1172_Primary_fuel_transportation_2046</v>
      </c>
      <c r="BC1194" s="285" t="s">
        <v>574</v>
      </c>
      <c r="BD1194" s="285"/>
      <c r="BE1194" s="293" t="str">
        <f t="shared" si="215"/>
        <v>&gt;=0</v>
      </c>
      <c r="BF1194" s="293" t="s">
        <v>84</v>
      </c>
      <c r="BG1194" s="293" t="s">
        <v>84</v>
      </c>
      <c r="BH1194" s="293"/>
      <c r="BI1194" s="293"/>
      <c r="BJ1194" s="293"/>
      <c r="BK1194" s="293"/>
    </row>
    <row r="1195" spans="1:63" ht="13.5" hidden="1" thickBot="1">
      <c r="A1195" s="130"/>
      <c r="B1195" s="193"/>
      <c r="C1195" s="255"/>
      <c r="D1195" s="761"/>
      <c r="E1195" s="571"/>
      <c r="F1195" s="571"/>
      <c r="G1195" s="571"/>
      <c r="H1195" s="571"/>
      <c r="I1195" s="571"/>
      <c r="J1195" s="571"/>
      <c r="K1195" s="571"/>
      <c r="L1195" s="571"/>
      <c r="M1195" s="571"/>
      <c r="N1195" s="571"/>
      <c r="O1195" s="571"/>
      <c r="P1195" s="571"/>
      <c r="Q1195" s="571"/>
      <c r="R1195" s="571"/>
      <c r="S1195" s="571"/>
      <c r="T1195" s="571"/>
      <c r="U1195" s="571"/>
      <c r="V1195" s="571"/>
      <c r="W1195" s="571"/>
      <c r="X1195" s="571"/>
      <c r="Y1195" s="571"/>
      <c r="Z1195" s="571"/>
      <c r="AA1195" s="571"/>
      <c r="AB1195" s="571"/>
      <c r="AC1195" s="571"/>
      <c r="AD1195" s="572"/>
      <c r="AE1195" s="572"/>
      <c r="AF1195" s="572"/>
      <c r="AG1195" s="572"/>
      <c r="AH1195" s="572"/>
      <c r="AI1195" s="572"/>
      <c r="AJ1195" s="572"/>
      <c r="AK1195" s="572"/>
      <c r="AL1195" s="572"/>
      <c r="AM1195" s="572"/>
      <c r="AN1195" s="581"/>
      <c r="AO1195" s="181"/>
      <c r="AP1195" s="87" t="s">
        <v>859</v>
      </c>
      <c r="AT1195" s="559" t="str">
        <f t="shared" ca="1" si="218"/>
        <v>AB</v>
      </c>
      <c r="AU1195" s="559">
        <f t="shared" si="219"/>
        <v>1172</v>
      </c>
      <c r="AV1195" s="285" t="str">
        <f t="shared" ca="1" si="216"/>
        <v>AB1172</v>
      </c>
      <c r="AW1195" s="285">
        <f t="shared" si="220"/>
        <v>8</v>
      </c>
      <c r="AX1195" s="285" t="str">
        <f t="shared" ca="1" si="214"/>
        <v>8. Ownership - Operating Costs</v>
      </c>
      <c r="AY1195" s="293" t="s">
        <v>1626</v>
      </c>
      <c r="AZ1195" s="285" t="s">
        <v>1664</v>
      </c>
      <c r="BA1195" s="285">
        <f>$AB$8</f>
        <v>2047</v>
      </c>
      <c r="BB1195" s="285" t="str">
        <f t="shared" ca="1" si="217"/>
        <v>8_AB1172_Primary_fuel_transportation_2047</v>
      </c>
      <c r="BC1195" s="285" t="s">
        <v>574</v>
      </c>
      <c r="BD1195" s="285"/>
      <c r="BE1195" s="293" t="str">
        <f t="shared" si="215"/>
        <v>&gt;=0</v>
      </c>
      <c r="BF1195" s="293" t="s">
        <v>84</v>
      </c>
      <c r="BG1195" s="293" t="s">
        <v>84</v>
      </c>
      <c r="BH1195" s="293"/>
      <c r="BI1195" s="293"/>
      <c r="BJ1195" s="293"/>
      <c r="BK1195" s="293"/>
    </row>
    <row r="1196" spans="1:63" ht="13.5" hidden="1" thickBot="1">
      <c r="A1196" s="130"/>
      <c r="B1196" s="193"/>
      <c r="C1196" s="255"/>
      <c r="D1196" s="761"/>
      <c r="E1196" s="571"/>
      <c r="F1196" s="571"/>
      <c r="G1196" s="571"/>
      <c r="H1196" s="571"/>
      <c r="I1196" s="571"/>
      <c r="J1196" s="571"/>
      <c r="K1196" s="571"/>
      <c r="L1196" s="571"/>
      <c r="M1196" s="571"/>
      <c r="N1196" s="571"/>
      <c r="O1196" s="571"/>
      <c r="P1196" s="571"/>
      <c r="Q1196" s="571"/>
      <c r="R1196" s="571"/>
      <c r="S1196" s="571"/>
      <c r="T1196" s="571"/>
      <c r="U1196" s="571"/>
      <c r="V1196" s="571"/>
      <c r="W1196" s="571"/>
      <c r="X1196" s="571"/>
      <c r="Y1196" s="571"/>
      <c r="Z1196" s="571"/>
      <c r="AA1196" s="571"/>
      <c r="AB1196" s="571"/>
      <c r="AC1196" s="571"/>
      <c r="AD1196" s="572"/>
      <c r="AE1196" s="572"/>
      <c r="AF1196" s="572"/>
      <c r="AG1196" s="572"/>
      <c r="AH1196" s="572"/>
      <c r="AI1196" s="572"/>
      <c r="AJ1196" s="572"/>
      <c r="AK1196" s="572"/>
      <c r="AL1196" s="572"/>
      <c r="AM1196" s="572"/>
      <c r="AN1196" s="581"/>
      <c r="AO1196" s="181"/>
      <c r="AP1196" s="87" t="s">
        <v>859</v>
      </c>
      <c r="AT1196" s="559" t="str">
        <f t="shared" ca="1" si="218"/>
        <v>AC</v>
      </c>
      <c r="AU1196" s="559">
        <f t="shared" si="219"/>
        <v>1172</v>
      </c>
      <c r="AV1196" s="285" t="str">
        <f t="shared" ca="1" si="216"/>
        <v>AC1172</v>
      </c>
      <c r="AW1196" s="285">
        <f t="shared" si="220"/>
        <v>8</v>
      </c>
      <c r="AX1196" s="285" t="str">
        <f t="shared" ca="1" si="214"/>
        <v>8. Ownership - Operating Costs</v>
      </c>
      <c r="AY1196" s="293" t="s">
        <v>1626</v>
      </c>
      <c r="AZ1196" s="285" t="s">
        <v>1664</v>
      </c>
      <c r="BA1196" s="285">
        <f>$AC$8</f>
        <v>2048</v>
      </c>
      <c r="BB1196" s="285" t="str">
        <f t="shared" ca="1" si="217"/>
        <v>8_AC1172_Primary_fuel_transportation_2048</v>
      </c>
      <c r="BC1196" s="285" t="s">
        <v>574</v>
      </c>
      <c r="BD1196" s="285"/>
      <c r="BE1196" s="293" t="str">
        <f t="shared" si="215"/>
        <v>&gt;=0</v>
      </c>
      <c r="BF1196" s="293" t="s">
        <v>84</v>
      </c>
      <c r="BG1196" s="293" t="s">
        <v>84</v>
      </c>
      <c r="BH1196" s="293"/>
      <c r="BI1196" s="293"/>
      <c r="BJ1196" s="293"/>
      <c r="BK1196" s="293"/>
    </row>
    <row r="1197" spans="1:63" ht="13.5" hidden="1" thickBot="1">
      <c r="A1197" s="130"/>
      <c r="B1197" s="193"/>
      <c r="C1197" s="255"/>
      <c r="D1197" s="761"/>
      <c r="E1197" s="571"/>
      <c r="F1197" s="571"/>
      <c r="G1197" s="571"/>
      <c r="H1197" s="571"/>
      <c r="I1197" s="571"/>
      <c r="J1197" s="571"/>
      <c r="K1197" s="571"/>
      <c r="L1197" s="571"/>
      <c r="M1197" s="571"/>
      <c r="N1197" s="571"/>
      <c r="O1197" s="571"/>
      <c r="P1197" s="571"/>
      <c r="Q1197" s="571"/>
      <c r="R1197" s="571"/>
      <c r="S1197" s="571"/>
      <c r="T1197" s="571"/>
      <c r="U1197" s="571"/>
      <c r="V1197" s="571"/>
      <c r="W1197" s="571"/>
      <c r="X1197" s="571"/>
      <c r="Y1197" s="571"/>
      <c r="Z1197" s="571"/>
      <c r="AA1197" s="571"/>
      <c r="AB1197" s="571"/>
      <c r="AC1197" s="571"/>
      <c r="AD1197" s="572"/>
      <c r="AE1197" s="572"/>
      <c r="AF1197" s="572"/>
      <c r="AG1197" s="572"/>
      <c r="AH1197" s="572"/>
      <c r="AI1197" s="572"/>
      <c r="AJ1197" s="572"/>
      <c r="AK1197" s="572"/>
      <c r="AL1197" s="572"/>
      <c r="AM1197" s="572"/>
      <c r="AN1197" s="581"/>
      <c r="AO1197" s="181"/>
      <c r="AP1197" s="87" t="s">
        <v>859</v>
      </c>
      <c r="AT1197" s="559" t="str">
        <f t="shared" ca="1" si="218"/>
        <v>AD</v>
      </c>
      <c r="AU1197" s="559">
        <f t="shared" si="219"/>
        <v>1172</v>
      </c>
      <c r="AV1197" s="285" t="str">
        <f t="shared" ca="1" si="216"/>
        <v>AD1172</v>
      </c>
      <c r="AW1197" s="285">
        <f t="shared" si="220"/>
        <v>8</v>
      </c>
      <c r="AX1197" s="285" t="str">
        <f t="shared" ca="1" si="214"/>
        <v>8. Ownership - Operating Costs</v>
      </c>
      <c r="AY1197" s="293" t="s">
        <v>1626</v>
      </c>
      <c r="AZ1197" s="285" t="s">
        <v>1664</v>
      </c>
      <c r="BA1197" s="285">
        <f>$AD$8</f>
        <v>2049</v>
      </c>
      <c r="BB1197" s="285" t="str">
        <f t="shared" ca="1" si="217"/>
        <v>8_AD1172_Primary_fuel_transportation_2049</v>
      </c>
      <c r="BC1197" s="285" t="s">
        <v>574</v>
      </c>
      <c r="BD1197" s="285"/>
      <c r="BE1197" s="293" t="str">
        <f t="shared" si="215"/>
        <v>&gt;=0</v>
      </c>
      <c r="BF1197" s="293" t="s">
        <v>84</v>
      </c>
      <c r="BG1197" s="293" t="s">
        <v>84</v>
      </c>
      <c r="BH1197" s="293"/>
      <c r="BI1197" s="293"/>
      <c r="BJ1197" s="293"/>
      <c r="BK1197" s="293"/>
    </row>
    <row r="1198" spans="1:63" ht="13.5" hidden="1" thickBot="1">
      <c r="A1198" s="130"/>
      <c r="B1198" s="193"/>
      <c r="C1198" s="255"/>
      <c r="D1198" s="761"/>
      <c r="E1198" s="571"/>
      <c r="F1198" s="571"/>
      <c r="G1198" s="571"/>
      <c r="H1198" s="571"/>
      <c r="I1198" s="571"/>
      <c r="J1198" s="571"/>
      <c r="K1198" s="571"/>
      <c r="L1198" s="571"/>
      <c r="M1198" s="571"/>
      <c r="N1198" s="571"/>
      <c r="O1198" s="571"/>
      <c r="P1198" s="571"/>
      <c r="Q1198" s="571"/>
      <c r="R1198" s="571"/>
      <c r="S1198" s="571"/>
      <c r="T1198" s="571"/>
      <c r="U1198" s="571"/>
      <c r="V1198" s="571"/>
      <c r="W1198" s="571"/>
      <c r="X1198" s="571"/>
      <c r="Y1198" s="571"/>
      <c r="Z1198" s="571"/>
      <c r="AA1198" s="571"/>
      <c r="AB1198" s="571"/>
      <c r="AC1198" s="571"/>
      <c r="AD1198" s="572"/>
      <c r="AE1198" s="572"/>
      <c r="AF1198" s="572"/>
      <c r="AG1198" s="572"/>
      <c r="AH1198" s="572"/>
      <c r="AI1198" s="572"/>
      <c r="AJ1198" s="572"/>
      <c r="AK1198" s="572"/>
      <c r="AL1198" s="572"/>
      <c r="AM1198" s="572"/>
      <c r="AN1198" s="581"/>
      <c r="AO1198" s="181"/>
      <c r="AP1198" s="87" t="s">
        <v>859</v>
      </c>
      <c r="AT1198" s="559" t="str">
        <f t="shared" ca="1" si="218"/>
        <v>AE</v>
      </c>
      <c r="AU1198" s="559">
        <f t="shared" si="219"/>
        <v>1172</v>
      </c>
      <c r="AV1198" s="285" t="str">
        <f t="shared" ca="1" si="216"/>
        <v>AE1172</v>
      </c>
      <c r="AW1198" s="285">
        <f t="shared" si="220"/>
        <v>8</v>
      </c>
      <c r="AX1198" s="285" t="str">
        <f t="shared" ca="1" si="214"/>
        <v>8. Ownership - Operating Costs</v>
      </c>
      <c r="AY1198" s="293" t="s">
        <v>1626</v>
      </c>
      <c r="AZ1198" s="285" t="s">
        <v>1664</v>
      </c>
      <c r="BA1198" s="285">
        <f>$AE$8</f>
        <v>2050</v>
      </c>
      <c r="BB1198" s="285" t="str">
        <f t="shared" ca="1" si="217"/>
        <v>8_AE1172_Primary_fuel_transportation_2050</v>
      </c>
      <c r="BC1198" s="285" t="s">
        <v>574</v>
      </c>
      <c r="BD1198" s="285"/>
      <c r="BE1198" s="293" t="str">
        <f t="shared" si="215"/>
        <v>&gt;=0</v>
      </c>
      <c r="BF1198" s="293" t="s">
        <v>84</v>
      </c>
      <c r="BG1198" s="293" t="s">
        <v>84</v>
      </c>
      <c r="BH1198" s="293"/>
      <c r="BI1198" s="293"/>
      <c r="BJ1198" s="293"/>
      <c r="BK1198" s="293"/>
    </row>
    <row r="1199" spans="1:63" ht="13.5" hidden="1" thickBot="1">
      <c r="A1199" s="130"/>
      <c r="B1199" s="193"/>
      <c r="C1199" s="255"/>
      <c r="D1199" s="761"/>
      <c r="E1199" s="571"/>
      <c r="F1199" s="571"/>
      <c r="G1199" s="571"/>
      <c r="H1199" s="571"/>
      <c r="I1199" s="571"/>
      <c r="J1199" s="571"/>
      <c r="K1199" s="571"/>
      <c r="L1199" s="571"/>
      <c r="M1199" s="571"/>
      <c r="N1199" s="571"/>
      <c r="O1199" s="571"/>
      <c r="P1199" s="571"/>
      <c r="Q1199" s="571"/>
      <c r="R1199" s="571"/>
      <c r="S1199" s="571"/>
      <c r="T1199" s="571"/>
      <c r="U1199" s="571"/>
      <c r="V1199" s="571"/>
      <c r="W1199" s="571"/>
      <c r="X1199" s="571"/>
      <c r="Y1199" s="571"/>
      <c r="Z1199" s="571"/>
      <c r="AA1199" s="571"/>
      <c r="AB1199" s="571"/>
      <c r="AC1199" s="571"/>
      <c r="AD1199" s="572"/>
      <c r="AE1199" s="572"/>
      <c r="AF1199" s="572"/>
      <c r="AG1199" s="572"/>
      <c r="AH1199" s="572"/>
      <c r="AI1199" s="572"/>
      <c r="AJ1199" s="572"/>
      <c r="AK1199" s="572"/>
      <c r="AL1199" s="572"/>
      <c r="AM1199" s="572"/>
      <c r="AN1199" s="581"/>
      <c r="AO1199" s="181"/>
      <c r="AP1199" s="87" t="s">
        <v>859</v>
      </c>
      <c r="AT1199" s="559" t="str">
        <f t="shared" ca="1" si="218"/>
        <v>AF</v>
      </c>
      <c r="AU1199" s="559">
        <f t="shared" si="219"/>
        <v>1172</v>
      </c>
      <c r="AV1199" s="285" t="str">
        <f t="shared" ca="1" si="216"/>
        <v>AF1172</v>
      </c>
      <c r="AW1199" s="285">
        <f t="shared" si="220"/>
        <v>8</v>
      </c>
      <c r="AX1199" s="285" t="str">
        <f t="shared" ca="1" si="214"/>
        <v>8. Ownership - Operating Costs</v>
      </c>
      <c r="AY1199" s="293" t="s">
        <v>1626</v>
      </c>
      <c r="AZ1199" s="285" t="s">
        <v>1664</v>
      </c>
      <c r="BA1199" s="285">
        <f>$AF$8</f>
        <v>2051</v>
      </c>
      <c r="BB1199" s="285" t="str">
        <f t="shared" ca="1" si="217"/>
        <v>8_AF1172_Primary_fuel_transportation_2051</v>
      </c>
      <c r="BC1199" s="285" t="s">
        <v>574</v>
      </c>
      <c r="BD1199" s="285"/>
      <c r="BE1199" s="293" t="str">
        <f t="shared" si="215"/>
        <v>&gt;=0</v>
      </c>
      <c r="BF1199" s="293" t="s">
        <v>84</v>
      </c>
      <c r="BG1199" s="293" t="s">
        <v>84</v>
      </c>
      <c r="BH1199" s="293"/>
      <c r="BI1199" s="293"/>
      <c r="BJ1199" s="293"/>
      <c r="BK1199" s="293"/>
    </row>
    <row r="1200" spans="1:63" ht="13.5" hidden="1" thickBot="1">
      <c r="A1200" s="130"/>
      <c r="B1200" s="193"/>
      <c r="C1200" s="255"/>
      <c r="D1200" s="761"/>
      <c r="E1200" s="571"/>
      <c r="F1200" s="571"/>
      <c r="G1200" s="571"/>
      <c r="H1200" s="571"/>
      <c r="I1200" s="571"/>
      <c r="J1200" s="571"/>
      <c r="K1200" s="571"/>
      <c r="L1200" s="571"/>
      <c r="M1200" s="571"/>
      <c r="N1200" s="571"/>
      <c r="O1200" s="571"/>
      <c r="P1200" s="571"/>
      <c r="Q1200" s="571"/>
      <c r="R1200" s="571"/>
      <c r="S1200" s="571"/>
      <c r="T1200" s="571"/>
      <c r="U1200" s="571"/>
      <c r="V1200" s="571"/>
      <c r="W1200" s="571"/>
      <c r="X1200" s="571"/>
      <c r="Y1200" s="571"/>
      <c r="Z1200" s="571"/>
      <c r="AA1200" s="571"/>
      <c r="AB1200" s="571"/>
      <c r="AC1200" s="571"/>
      <c r="AD1200" s="572"/>
      <c r="AE1200" s="572"/>
      <c r="AF1200" s="572"/>
      <c r="AG1200" s="572"/>
      <c r="AH1200" s="572"/>
      <c r="AI1200" s="572"/>
      <c r="AJ1200" s="572"/>
      <c r="AK1200" s="572"/>
      <c r="AL1200" s="572"/>
      <c r="AM1200" s="572"/>
      <c r="AN1200" s="581"/>
      <c r="AO1200" s="181"/>
      <c r="AP1200" s="87" t="s">
        <v>859</v>
      </c>
      <c r="AT1200" s="559" t="str">
        <f t="shared" ca="1" si="218"/>
        <v>AG</v>
      </c>
      <c r="AU1200" s="559">
        <f t="shared" si="219"/>
        <v>1172</v>
      </c>
      <c r="AV1200" s="285" t="str">
        <f t="shared" ca="1" si="216"/>
        <v>AG1172</v>
      </c>
      <c r="AW1200" s="285">
        <f t="shared" si="220"/>
        <v>8</v>
      </c>
      <c r="AX1200" s="285" t="str">
        <f t="shared" ca="1" si="214"/>
        <v>8. Ownership - Operating Costs</v>
      </c>
      <c r="AY1200" s="293" t="s">
        <v>1626</v>
      </c>
      <c r="AZ1200" s="285" t="s">
        <v>1664</v>
      </c>
      <c r="BA1200" s="285">
        <f>$AG$8</f>
        <v>2052</v>
      </c>
      <c r="BB1200" s="285" t="str">
        <f t="shared" ca="1" si="217"/>
        <v>8_AG1172_Primary_fuel_transportation_2052</v>
      </c>
      <c r="BC1200" s="285" t="s">
        <v>574</v>
      </c>
      <c r="BD1200" s="285"/>
      <c r="BE1200" s="293" t="str">
        <f t="shared" si="215"/>
        <v>&gt;=0</v>
      </c>
      <c r="BF1200" s="293" t="s">
        <v>84</v>
      </c>
      <c r="BG1200" s="293" t="s">
        <v>84</v>
      </c>
      <c r="BH1200" s="293"/>
      <c r="BI1200" s="293"/>
      <c r="BJ1200" s="293"/>
      <c r="BK1200" s="293"/>
    </row>
    <row r="1201" spans="1:63" ht="13.5" hidden="1" thickBot="1">
      <c r="A1201" s="130"/>
      <c r="B1201" s="193"/>
      <c r="C1201" s="255"/>
      <c r="D1201" s="761"/>
      <c r="E1201" s="571"/>
      <c r="F1201" s="571"/>
      <c r="G1201" s="571"/>
      <c r="H1201" s="571"/>
      <c r="I1201" s="571"/>
      <c r="J1201" s="571"/>
      <c r="K1201" s="571"/>
      <c r="L1201" s="571"/>
      <c r="M1201" s="571"/>
      <c r="N1201" s="571"/>
      <c r="O1201" s="571"/>
      <c r="P1201" s="571"/>
      <c r="Q1201" s="571"/>
      <c r="R1201" s="571"/>
      <c r="S1201" s="571"/>
      <c r="T1201" s="571"/>
      <c r="U1201" s="571"/>
      <c r="V1201" s="571"/>
      <c r="W1201" s="571"/>
      <c r="X1201" s="571"/>
      <c r="Y1201" s="571"/>
      <c r="Z1201" s="571"/>
      <c r="AA1201" s="571"/>
      <c r="AB1201" s="571"/>
      <c r="AC1201" s="571"/>
      <c r="AD1201" s="572"/>
      <c r="AE1201" s="572"/>
      <c r="AF1201" s="572"/>
      <c r="AG1201" s="572"/>
      <c r="AH1201" s="572"/>
      <c r="AI1201" s="572"/>
      <c r="AJ1201" s="572"/>
      <c r="AK1201" s="572"/>
      <c r="AL1201" s="572"/>
      <c r="AM1201" s="572"/>
      <c r="AN1201" s="581"/>
      <c r="AO1201" s="181"/>
      <c r="AP1201" s="87" t="s">
        <v>859</v>
      </c>
      <c r="AT1201" s="559" t="str">
        <f t="shared" ca="1" si="218"/>
        <v>AH</v>
      </c>
      <c r="AU1201" s="559">
        <f t="shared" si="219"/>
        <v>1172</v>
      </c>
      <c r="AV1201" s="285" t="str">
        <f t="shared" ca="1" si="216"/>
        <v>AH1172</v>
      </c>
      <c r="AW1201" s="285">
        <f t="shared" si="220"/>
        <v>8</v>
      </c>
      <c r="AX1201" s="285" t="str">
        <f t="shared" ca="1" si="214"/>
        <v>8. Ownership - Operating Costs</v>
      </c>
      <c r="AY1201" s="293" t="s">
        <v>1626</v>
      </c>
      <c r="AZ1201" s="285" t="s">
        <v>1664</v>
      </c>
      <c r="BA1201" s="285">
        <f>$AH$8</f>
        <v>2053</v>
      </c>
      <c r="BB1201" s="285" t="str">
        <f t="shared" ca="1" si="217"/>
        <v>8_AH1172_Primary_fuel_transportation_2053</v>
      </c>
      <c r="BC1201" s="285" t="s">
        <v>574</v>
      </c>
      <c r="BD1201" s="285"/>
      <c r="BE1201" s="293" t="str">
        <f t="shared" si="215"/>
        <v>&gt;=0</v>
      </c>
      <c r="BF1201" s="293" t="s">
        <v>84</v>
      </c>
      <c r="BG1201" s="293" t="s">
        <v>84</v>
      </c>
      <c r="BH1201" s="293"/>
      <c r="BI1201" s="293"/>
      <c r="BJ1201" s="293"/>
      <c r="BK1201" s="293"/>
    </row>
    <row r="1202" spans="1:63" ht="13.5" hidden="1" thickBot="1">
      <c r="A1202" s="130"/>
      <c r="B1202" s="193"/>
      <c r="C1202" s="255"/>
      <c r="D1202" s="761"/>
      <c r="E1202" s="571"/>
      <c r="F1202" s="571"/>
      <c r="G1202" s="571"/>
      <c r="H1202" s="571"/>
      <c r="I1202" s="571"/>
      <c r="J1202" s="571"/>
      <c r="K1202" s="571"/>
      <c r="L1202" s="571"/>
      <c r="M1202" s="571"/>
      <c r="N1202" s="571"/>
      <c r="O1202" s="571"/>
      <c r="P1202" s="571"/>
      <c r="Q1202" s="571"/>
      <c r="R1202" s="571"/>
      <c r="S1202" s="571"/>
      <c r="T1202" s="571"/>
      <c r="U1202" s="571"/>
      <c r="V1202" s="571"/>
      <c r="W1202" s="571"/>
      <c r="X1202" s="571"/>
      <c r="Y1202" s="571"/>
      <c r="Z1202" s="571"/>
      <c r="AA1202" s="571"/>
      <c r="AB1202" s="571"/>
      <c r="AC1202" s="571"/>
      <c r="AD1202" s="572"/>
      <c r="AE1202" s="572"/>
      <c r="AF1202" s="572"/>
      <c r="AG1202" s="572"/>
      <c r="AH1202" s="572"/>
      <c r="AI1202" s="572"/>
      <c r="AJ1202" s="572"/>
      <c r="AK1202" s="572"/>
      <c r="AL1202" s="572"/>
      <c r="AM1202" s="572"/>
      <c r="AN1202" s="581"/>
      <c r="AO1202" s="181"/>
      <c r="AP1202" s="87" t="s">
        <v>859</v>
      </c>
      <c r="AT1202" s="559" t="str">
        <f t="shared" ca="1" si="218"/>
        <v>AI</v>
      </c>
      <c r="AU1202" s="559">
        <f t="shared" si="219"/>
        <v>1172</v>
      </c>
      <c r="AV1202" s="285" t="str">
        <f t="shared" ca="1" si="216"/>
        <v>AI1172</v>
      </c>
      <c r="AW1202" s="285">
        <f t="shared" si="220"/>
        <v>8</v>
      </c>
      <c r="AX1202" s="285" t="str">
        <f t="shared" ca="1" si="214"/>
        <v>8. Ownership - Operating Costs</v>
      </c>
      <c r="AY1202" s="293" t="s">
        <v>1626</v>
      </c>
      <c r="AZ1202" s="285" t="s">
        <v>1664</v>
      </c>
      <c r="BA1202" s="285">
        <f>$AI$8</f>
        <v>2054</v>
      </c>
      <c r="BB1202" s="285" t="str">
        <f t="shared" ca="1" si="217"/>
        <v>8_AI1172_Primary_fuel_transportation_2054</v>
      </c>
      <c r="BC1202" s="285" t="s">
        <v>574</v>
      </c>
      <c r="BD1202" s="285"/>
      <c r="BE1202" s="293" t="str">
        <f t="shared" si="215"/>
        <v>&gt;=0</v>
      </c>
      <c r="BF1202" s="293" t="s">
        <v>84</v>
      </c>
      <c r="BG1202" s="293" t="s">
        <v>84</v>
      </c>
      <c r="BH1202" s="293"/>
      <c r="BI1202" s="293"/>
      <c r="BJ1202" s="293"/>
      <c r="BK1202" s="293"/>
    </row>
    <row r="1203" spans="1:63" ht="13.5" hidden="1" thickBot="1">
      <c r="A1203" s="130"/>
      <c r="B1203" s="193"/>
      <c r="C1203" s="255"/>
      <c r="D1203" s="761"/>
      <c r="E1203" s="571"/>
      <c r="F1203" s="571"/>
      <c r="G1203" s="571"/>
      <c r="H1203" s="571"/>
      <c r="I1203" s="571"/>
      <c r="J1203" s="571"/>
      <c r="K1203" s="571"/>
      <c r="L1203" s="571"/>
      <c r="M1203" s="571"/>
      <c r="N1203" s="571"/>
      <c r="O1203" s="571"/>
      <c r="P1203" s="571"/>
      <c r="Q1203" s="571"/>
      <c r="R1203" s="571"/>
      <c r="S1203" s="571"/>
      <c r="T1203" s="571"/>
      <c r="U1203" s="571"/>
      <c r="V1203" s="571"/>
      <c r="W1203" s="571"/>
      <c r="X1203" s="571"/>
      <c r="Y1203" s="571"/>
      <c r="Z1203" s="571"/>
      <c r="AA1203" s="571"/>
      <c r="AB1203" s="571"/>
      <c r="AC1203" s="571"/>
      <c r="AD1203" s="572"/>
      <c r="AE1203" s="572"/>
      <c r="AF1203" s="572"/>
      <c r="AG1203" s="572"/>
      <c r="AH1203" s="572"/>
      <c r="AI1203" s="572"/>
      <c r="AJ1203" s="572"/>
      <c r="AK1203" s="572"/>
      <c r="AL1203" s="572"/>
      <c r="AM1203" s="572"/>
      <c r="AN1203" s="581"/>
      <c r="AO1203" s="181"/>
      <c r="AP1203" s="87" t="s">
        <v>859</v>
      </c>
      <c r="AT1203" s="559" t="str">
        <f t="shared" ca="1" si="218"/>
        <v>AJ</v>
      </c>
      <c r="AU1203" s="559">
        <f t="shared" si="219"/>
        <v>1172</v>
      </c>
      <c r="AV1203" s="285" t="str">
        <f t="shared" ca="1" si="216"/>
        <v>AJ1172</v>
      </c>
      <c r="AW1203" s="285">
        <f t="shared" si="220"/>
        <v>8</v>
      </c>
      <c r="AX1203" s="285" t="str">
        <f t="shared" ca="1" si="214"/>
        <v>8. Ownership - Operating Costs</v>
      </c>
      <c r="AY1203" s="293" t="s">
        <v>1626</v>
      </c>
      <c r="AZ1203" s="285" t="s">
        <v>1664</v>
      </c>
      <c r="BA1203" s="285">
        <f>$AJ$8</f>
        <v>2055</v>
      </c>
      <c r="BB1203" s="285" t="str">
        <f t="shared" ca="1" si="217"/>
        <v>8_AJ1172_Primary_fuel_transportation_2055</v>
      </c>
      <c r="BC1203" s="285" t="s">
        <v>574</v>
      </c>
      <c r="BD1203" s="285"/>
      <c r="BE1203" s="293" t="str">
        <f t="shared" si="215"/>
        <v>&gt;=0</v>
      </c>
      <c r="BF1203" s="293" t="s">
        <v>84</v>
      </c>
      <c r="BG1203" s="293" t="s">
        <v>84</v>
      </c>
      <c r="BH1203" s="293"/>
      <c r="BI1203" s="293"/>
      <c r="BJ1203" s="293"/>
      <c r="BK1203" s="293"/>
    </row>
    <row r="1204" spans="1:63" ht="13.5" hidden="1" thickBot="1">
      <c r="A1204" s="130"/>
      <c r="B1204" s="193"/>
      <c r="C1204" s="255"/>
      <c r="D1204" s="761"/>
      <c r="E1204" s="571"/>
      <c r="F1204" s="571"/>
      <c r="G1204" s="571"/>
      <c r="H1204" s="571"/>
      <c r="I1204" s="571"/>
      <c r="J1204" s="571"/>
      <c r="K1204" s="571"/>
      <c r="L1204" s="571"/>
      <c r="M1204" s="571"/>
      <c r="N1204" s="571"/>
      <c r="O1204" s="571"/>
      <c r="P1204" s="571"/>
      <c r="Q1204" s="571"/>
      <c r="R1204" s="571"/>
      <c r="S1204" s="571"/>
      <c r="T1204" s="571"/>
      <c r="U1204" s="571"/>
      <c r="V1204" s="571"/>
      <c r="W1204" s="571"/>
      <c r="X1204" s="571"/>
      <c r="Y1204" s="571"/>
      <c r="Z1204" s="571"/>
      <c r="AA1204" s="571"/>
      <c r="AB1204" s="571"/>
      <c r="AC1204" s="571"/>
      <c r="AD1204" s="572"/>
      <c r="AE1204" s="572"/>
      <c r="AF1204" s="572"/>
      <c r="AG1204" s="572"/>
      <c r="AH1204" s="572"/>
      <c r="AI1204" s="572"/>
      <c r="AJ1204" s="572"/>
      <c r="AK1204" s="572"/>
      <c r="AL1204" s="572"/>
      <c r="AM1204" s="572"/>
      <c r="AN1204" s="581"/>
      <c r="AO1204" s="181"/>
      <c r="AP1204" s="87" t="s">
        <v>859</v>
      </c>
      <c r="AT1204" s="559" t="str">
        <f t="shared" ca="1" si="218"/>
        <v>AK</v>
      </c>
      <c r="AU1204" s="559">
        <f t="shared" si="219"/>
        <v>1172</v>
      </c>
      <c r="AV1204" s="285" t="str">
        <f t="shared" ca="1" si="216"/>
        <v>AK1172</v>
      </c>
      <c r="AW1204" s="285">
        <f t="shared" si="220"/>
        <v>8</v>
      </c>
      <c r="AX1204" s="285" t="str">
        <f t="shared" ca="1" si="214"/>
        <v>8. Ownership - Operating Costs</v>
      </c>
      <c r="AY1204" s="293" t="s">
        <v>1626</v>
      </c>
      <c r="AZ1204" s="285" t="s">
        <v>1664</v>
      </c>
      <c r="BA1204" s="285">
        <f>$AK$8</f>
        <v>2056</v>
      </c>
      <c r="BB1204" s="285" t="str">
        <f t="shared" ca="1" si="217"/>
        <v>8_AK1172_Primary_fuel_transportation_2056</v>
      </c>
      <c r="BC1204" s="285" t="s">
        <v>574</v>
      </c>
      <c r="BD1204" s="285"/>
      <c r="BE1204" s="293" t="str">
        <f t="shared" ref="BE1204:BE1235" si="221">"&gt;=0"</f>
        <v>&gt;=0</v>
      </c>
      <c r="BF1204" s="293" t="s">
        <v>84</v>
      </c>
      <c r="BG1204" s="293" t="s">
        <v>84</v>
      </c>
      <c r="BH1204" s="293"/>
      <c r="BI1204" s="293"/>
      <c r="BJ1204" s="293"/>
      <c r="BK1204" s="293"/>
    </row>
    <row r="1205" spans="1:63" ht="13.5" hidden="1" thickBot="1">
      <c r="A1205" s="130"/>
      <c r="B1205" s="193"/>
      <c r="C1205" s="255"/>
      <c r="D1205" s="761"/>
      <c r="E1205" s="571"/>
      <c r="F1205" s="571"/>
      <c r="G1205" s="571"/>
      <c r="H1205" s="571"/>
      <c r="I1205" s="571"/>
      <c r="J1205" s="571"/>
      <c r="K1205" s="571"/>
      <c r="L1205" s="571"/>
      <c r="M1205" s="571"/>
      <c r="N1205" s="571"/>
      <c r="O1205" s="571"/>
      <c r="P1205" s="571"/>
      <c r="Q1205" s="571"/>
      <c r="R1205" s="571"/>
      <c r="S1205" s="571"/>
      <c r="T1205" s="571"/>
      <c r="U1205" s="571"/>
      <c r="V1205" s="571"/>
      <c r="W1205" s="571"/>
      <c r="X1205" s="571"/>
      <c r="Y1205" s="571"/>
      <c r="Z1205" s="571"/>
      <c r="AA1205" s="571"/>
      <c r="AB1205" s="571"/>
      <c r="AC1205" s="571"/>
      <c r="AD1205" s="572"/>
      <c r="AE1205" s="572"/>
      <c r="AF1205" s="572"/>
      <c r="AG1205" s="572"/>
      <c r="AH1205" s="572"/>
      <c r="AI1205" s="572"/>
      <c r="AJ1205" s="572"/>
      <c r="AK1205" s="572"/>
      <c r="AL1205" s="572"/>
      <c r="AM1205" s="572"/>
      <c r="AN1205" s="581"/>
      <c r="AO1205" s="181"/>
      <c r="AP1205" s="87" t="s">
        <v>859</v>
      </c>
      <c r="AT1205" s="559" t="str">
        <f t="shared" ca="1" si="218"/>
        <v>AL</v>
      </c>
      <c r="AU1205" s="559">
        <f t="shared" si="219"/>
        <v>1172</v>
      </c>
      <c r="AV1205" s="285" t="str">
        <f t="shared" ca="1" si="216"/>
        <v>AL1172</v>
      </c>
      <c r="AW1205" s="285">
        <f t="shared" si="220"/>
        <v>8</v>
      </c>
      <c r="AX1205" s="285" t="str">
        <f t="shared" ca="1" si="214"/>
        <v>8. Ownership - Operating Costs</v>
      </c>
      <c r="AY1205" s="293" t="s">
        <v>1626</v>
      </c>
      <c r="AZ1205" s="285" t="s">
        <v>1664</v>
      </c>
      <c r="BA1205" s="285">
        <f>$AL$8</f>
        <v>2057</v>
      </c>
      <c r="BB1205" s="285" t="str">
        <f t="shared" ca="1" si="217"/>
        <v>8_AL1172_Primary_fuel_transportation_2057</v>
      </c>
      <c r="BC1205" s="285" t="s">
        <v>574</v>
      </c>
      <c r="BD1205" s="285"/>
      <c r="BE1205" s="293" t="str">
        <f t="shared" si="221"/>
        <v>&gt;=0</v>
      </c>
      <c r="BF1205" s="293" t="s">
        <v>84</v>
      </c>
      <c r="BG1205" s="293" t="s">
        <v>84</v>
      </c>
      <c r="BH1205" s="293"/>
      <c r="BI1205" s="293"/>
      <c r="BJ1205" s="293"/>
      <c r="BK1205" s="293"/>
    </row>
    <row r="1206" spans="1:63" ht="13.5" hidden="1" thickBot="1">
      <c r="A1206" s="130"/>
      <c r="B1206" s="193"/>
      <c r="C1206" s="255"/>
      <c r="D1206" s="761"/>
      <c r="E1206" s="571"/>
      <c r="F1206" s="571"/>
      <c r="G1206" s="571"/>
      <c r="H1206" s="571"/>
      <c r="I1206" s="571"/>
      <c r="J1206" s="571"/>
      <c r="K1206" s="571"/>
      <c r="L1206" s="571"/>
      <c r="M1206" s="571"/>
      <c r="N1206" s="571"/>
      <c r="O1206" s="571"/>
      <c r="P1206" s="571"/>
      <c r="Q1206" s="571"/>
      <c r="R1206" s="571"/>
      <c r="S1206" s="571"/>
      <c r="T1206" s="571"/>
      <c r="U1206" s="571"/>
      <c r="V1206" s="571"/>
      <c r="W1206" s="571"/>
      <c r="X1206" s="571"/>
      <c r="Y1206" s="571"/>
      <c r="Z1206" s="571"/>
      <c r="AA1206" s="571"/>
      <c r="AB1206" s="571"/>
      <c r="AC1206" s="571"/>
      <c r="AD1206" s="572"/>
      <c r="AE1206" s="572"/>
      <c r="AF1206" s="572"/>
      <c r="AG1206" s="572"/>
      <c r="AH1206" s="572"/>
      <c r="AI1206" s="572"/>
      <c r="AJ1206" s="572"/>
      <c r="AK1206" s="572"/>
      <c r="AL1206" s="572"/>
      <c r="AM1206" s="572"/>
      <c r="AN1206" s="581"/>
      <c r="AO1206" s="181"/>
      <c r="AP1206" s="87" t="s">
        <v>859</v>
      </c>
      <c r="AT1206" s="559" t="str">
        <f t="shared" ca="1" si="218"/>
        <v>AM</v>
      </c>
      <c r="AU1206" s="559">
        <f t="shared" si="219"/>
        <v>1172</v>
      </c>
      <c r="AV1206" s="285" t="str">
        <f t="shared" ca="1" si="216"/>
        <v>AM1172</v>
      </c>
      <c r="AW1206" s="285">
        <f t="shared" si="220"/>
        <v>8</v>
      </c>
      <c r="AX1206" s="285" t="str">
        <f t="shared" ca="1" si="214"/>
        <v>8. Ownership - Operating Costs</v>
      </c>
      <c r="AY1206" s="293" t="s">
        <v>1626</v>
      </c>
      <c r="AZ1206" s="285" t="s">
        <v>1664</v>
      </c>
      <c r="BA1206" s="285">
        <f>$AM$8</f>
        <v>2058</v>
      </c>
      <c r="BB1206" s="285" t="str">
        <f t="shared" ca="1" si="217"/>
        <v>8_AM1172_Primary_fuel_transportation_2058</v>
      </c>
      <c r="BC1206" s="285" t="s">
        <v>574</v>
      </c>
      <c r="BD1206" s="285"/>
      <c r="BE1206" s="293" t="str">
        <f t="shared" si="221"/>
        <v>&gt;=0</v>
      </c>
      <c r="BF1206" s="293" t="s">
        <v>84</v>
      </c>
      <c r="BG1206" s="293" t="s">
        <v>84</v>
      </c>
      <c r="BH1206" s="293"/>
      <c r="BI1206" s="293"/>
      <c r="BJ1206" s="293"/>
      <c r="BK1206" s="293"/>
    </row>
    <row r="1207" spans="1:63" ht="13.5" hidden="1" thickBot="1">
      <c r="A1207" s="130"/>
      <c r="B1207" s="193"/>
      <c r="C1207" s="255"/>
      <c r="D1207" s="761"/>
      <c r="E1207" s="571"/>
      <c r="F1207" s="571"/>
      <c r="G1207" s="571"/>
      <c r="H1207" s="571"/>
      <c r="I1207" s="571"/>
      <c r="J1207" s="571"/>
      <c r="K1207" s="571"/>
      <c r="L1207" s="571"/>
      <c r="M1207" s="571"/>
      <c r="N1207" s="571"/>
      <c r="O1207" s="571"/>
      <c r="P1207" s="571"/>
      <c r="Q1207" s="571"/>
      <c r="R1207" s="571"/>
      <c r="S1207" s="571"/>
      <c r="T1207" s="571"/>
      <c r="U1207" s="571"/>
      <c r="V1207" s="571"/>
      <c r="W1207" s="571"/>
      <c r="X1207" s="571"/>
      <c r="Y1207" s="571"/>
      <c r="Z1207" s="571"/>
      <c r="AA1207" s="571"/>
      <c r="AB1207" s="571"/>
      <c r="AC1207" s="571"/>
      <c r="AD1207" s="572"/>
      <c r="AE1207" s="572"/>
      <c r="AF1207" s="572"/>
      <c r="AG1207" s="572"/>
      <c r="AH1207" s="572"/>
      <c r="AI1207" s="572"/>
      <c r="AJ1207" s="572"/>
      <c r="AK1207" s="572"/>
      <c r="AL1207" s="572"/>
      <c r="AM1207" s="572"/>
      <c r="AN1207" s="581"/>
      <c r="AO1207" s="181"/>
      <c r="AP1207" s="574" t="s">
        <v>859</v>
      </c>
      <c r="AQ1207" s="574"/>
      <c r="AR1207" s="574"/>
      <c r="AS1207" s="574"/>
      <c r="AT1207" s="575" t="str">
        <f t="shared" ca="1" si="218"/>
        <v>AN</v>
      </c>
      <c r="AU1207" s="575">
        <f t="shared" si="219"/>
        <v>1172</v>
      </c>
      <c r="AV1207" s="484" t="str">
        <f t="shared" ca="1" si="216"/>
        <v>AN1172</v>
      </c>
      <c r="AW1207" s="484">
        <f t="shared" si="220"/>
        <v>8</v>
      </c>
      <c r="AX1207" s="484" t="str">
        <f t="shared" ca="1" si="214"/>
        <v>8. Ownership - Operating Costs</v>
      </c>
      <c r="AY1207" s="492" t="s">
        <v>1626</v>
      </c>
      <c r="AZ1207" s="484" t="s">
        <v>1664</v>
      </c>
      <c r="BA1207" s="484" t="s">
        <v>1572</v>
      </c>
      <c r="BB1207" s="484" t="str">
        <f t="shared" ca="1" si="217"/>
        <v>8_AN1172_Primary_fuel_transportation_Additional_Info</v>
      </c>
      <c r="BC1207" s="492" t="s">
        <v>255</v>
      </c>
      <c r="BD1207" s="492">
        <v>100</v>
      </c>
      <c r="BE1207" s="492"/>
      <c r="BF1207" s="492" t="s">
        <v>84</v>
      </c>
      <c r="BG1207" s="492" t="s">
        <v>84</v>
      </c>
      <c r="BH1207" s="293"/>
      <c r="BI1207" s="293"/>
      <c r="BJ1207" s="293"/>
      <c r="BK1207" s="293"/>
    </row>
    <row r="1208" spans="1:63" ht="13.5" thickBot="1">
      <c r="A1208" s="130">
        <f>+A1172+1</f>
        <v>44</v>
      </c>
      <c r="B1208" s="193"/>
      <c r="C1208" s="255" t="s">
        <v>1665</v>
      </c>
      <c r="D1208" s="761" t="s">
        <v>1695</v>
      </c>
      <c r="E1208" s="544"/>
      <c r="F1208" s="544"/>
      <c r="G1208" s="544"/>
      <c r="H1208" s="544"/>
      <c r="I1208" s="544"/>
      <c r="J1208" s="544"/>
      <c r="K1208" s="544"/>
      <c r="L1208" s="544"/>
      <c r="M1208" s="544"/>
      <c r="N1208" s="544"/>
      <c r="O1208" s="544"/>
      <c r="P1208" s="544"/>
      <c r="Q1208" s="544"/>
      <c r="R1208" s="544"/>
      <c r="S1208" s="544"/>
      <c r="T1208" s="544"/>
      <c r="U1208" s="544"/>
      <c r="V1208" s="544"/>
      <c r="W1208" s="544"/>
      <c r="X1208" s="544"/>
      <c r="Y1208" s="544"/>
      <c r="Z1208" s="544"/>
      <c r="AA1208" s="544"/>
      <c r="AB1208" s="544"/>
      <c r="AC1208" s="544"/>
      <c r="AD1208" s="545"/>
      <c r="AE1208" s="545"/>
      <c r="AF1208" s="545"/>
      <c r="AG1208" s="545"/>
      <c r="AH1208" s="545"/>
      <c r="AI1208" s="545"/>
      <c r="AJ1208" s="545"/>
      <c r="AK1208" s="545"/>
      <c r="AL1208" s="545"/>
      <c r="AM1208" s="545"/>
      <c r="AN1208" s="371"/>
      <c r="AO1208" s="181"/>
      <c r="AR1208" s="87" t="s">
        <v>40</v>
      </c>
      <c r="AS1208" s="87" t="str">
        <f ca="1">SUBSTITUTE(CELL("address",E1208),"$","")</f>
        <v>E1208</v>
      </c>
      <c r="AT1208" s="386" t="str">
        <f ca="1">CHAR(CODE(AS1208))</f>
        <v>E</v>
      </c>
      <c r="AU1208" s="386">
        <f>ROW(AS1208)</f>
        <v>1208</v>
      </c>
      <c r="AV1208" s="285" t="str">
        <f ca="1">CONCATENATE(AT1208&amp;AU1208)</f>
        <v>E1208</v>
      </c>
      <c r="AW1208" s="285">
        <f t="shared" ref="AW1208:AW1243" si="222">$AW$5</f>
        <v>8</v>
      </c>
      <c r="AX1208" s="285" t="str">
        <f t="shared" ref="AX1208:AX1243" ca="1" si="223">MID(CELL("filename",AW1208),FIND("]",CELL("filename",AW1208))+1,256)</f>
        <v>8. Ownership - Operating Costs</v>
      </c>
      <c r="AY1208" s="293" t="s">
        <v>1626</v>
      </c>
      <c r="AZ1208" s="285" t="s">
        <v>1666</v>
      </c>
      <c r="BA1208" s="285">
        <f>$E$8</f>
        <v>2024</v>
      </c>
      <c r="BB1208" s="285" t="str">
        <f ca="1">AW1208&amp;"_"&amp;AV1208&amp;"_"&amp;AZ1208&amp;"_"&amp;BA1208</f>
        <v>8_E1208_Secondary_fuel_transportation_2024</v>
      </c>
      <c r="BC1208" s="285" t="s">
        <v>574</v>
      </c>
      <c r="BD1208" s="285"/>
      <c r="BE1208" s="293" t="str">
        <f t="shared" si="221"/>
        <v>&gt;=0</v>
      </c>
      <c r="BF1208" s="293" t="s">
        <v>84</v>
      </c>
      <c r="BG1208" s="293" t="s">
        <v>84</v>
      </c>
      <c r="BH1208" s="293"/>
      <c r="BI1208" s="293"/>
      <c r="BJ1208" s="293"/>
      <c r="BK1208" s="293"/>
    </row>
    <row r="1209" spans="1:63" ht="13.5" hidden="1" thickBot="1">
      <c r="A1209" s="130"/>
      <c r="B1209" s="193"/>
      <c r="C1209" s="255"/>
      <c r="D1209" s="761"/>
      <c r="E1209" s="571"/>
      <c r="F1209" s="571"/>
      <c r="G1209" s="571"/>
      <c r="H1209" s="571"/>
      <c r="I1209" s="571"/>
      <c r="J1209" s="571"/>
      <c r="K1209" s="571"/>
      <c r="L1209" s="571"/>
      <c r="M1209" s="571"/>
      <c r="N1209" s="571"/>
      <c r="O1209" s="571"/>
      <c r="P1209" s="571"/>
      <c r="Q1209" s="571"/>
      <c r="R1209" s="571"/>
      <c r="S1209" s="571"/>
      <c r="T1209" s="571"/>
      <c r="U1209" s="571"/>
      <c r="V1209" s="571"/>
      <c r="W1209" s="571"/>
      <c r="X1209" s="571"/>
      <c r="Y1209" s="571"/>
      <c r="Z1209" s="571"/>
      <c r="AA1209" s="571"/>
      <c r="AB1209" s="571"/>
      <c r="AC1209" s="571"/>
      <c r="AD1209" s="572"/>
      <c r="AE1209" s="572"/>
      <c r="AF1209" s="572"/>
      <c r="AG1209" s="572"/>
      <c r="AH1209" s="572"/>
      <c r="AI1209" s="572"/>
      <c r="AJ1209" s="572"/>
      <c r="AK1209" s="572"/>
      <c r="AL1209" s="572"/>
      <c r="AM1209" s="572"/>
      <c r="AN1209" s="581"/>
      <c r="AO1209" s="181"/>
      <c r="AP1209" s="87" t="s">
        <v>859</v>
      </c>
      <c r="AT1209" s="559" t="str">
        <f ca="1">IF(AT1208="Z","AA",IF(LEN(AT1208)=1,CHAR(CODE(AT1208)+1),IF(RIGHT(AT1208,1)="Z",CHAR(CODE(LEFT(AT1208,1))+1),LEFT(AT1208,1))&amp;CHAR(65+MOD(CODE(RIGHT(AT1208,1))+1-65,26))))</f>
        <v>F</v>
      </c>
      <c r="AU1209" s="559">
        <f>AU1208</f>
        <v>1208</v>
      </c>
      <c r="AV1209" s="285" t="str">
        <f t="shared" ref="AV1209:AV1243" ca="1" si="224">CONCATENATE(AT1209&amp;AU1209)</f>
        <v>F1208</v>
      </c>
      <c r="AW1209" s="285">
        <f t="shared" si="222"/>
        <v>8</v>
      </c>
      <c r="AX1209" s="285" t="str">
        <f t="shared" ca="1" si="223"/>
        <v>8. Ownership - Operating Costs</v>
      </c>
      <c r="AY1209" s="293" t="s">
        <v>1626</v>
      </c>
      <c r="AZ1209" s="285" t="s">
        <v>1666</v>
      </c>
      <c r="BA1209" s="285">
        <f>$F$8</f>
        <v>2025</v>
      </c>
      <c r="BB1209" s="285" t="str">
        <f t="shared" ref="BB1209:BB1243" ca="1" si="225">AW1209&amp;"_"&amp;AV1209&amp;"_"&amp;AZ1209&amp;"_"&amp;BA1209</f>
        <v>8_F1208_Secondary_fuel_transportation_2025</v>
      </c>
      <c r="BC1209" s="285" t="s">
        <v>574</v>
      </c>
      <c r="BD1209" s="285"/>
      <c r="BE1209" s="293" t="str">
        <f t="shared" si="221"/>
        <v>&gt;=0</v>
      </c>
      <c r="BF1209" s="293" t="s">
        <v>84</v>
      </c>
      <c r="BG1209" s="293" t="s">
        <v>84</v>
      </c>
      <c r="BH1209" s="293"/>
      <c r="BI1209" s="293"/>
      <c r="BJ1209" s="293"/>
      <c r="BK1209" s="293"/>
    </row>
    <row r="1210" spans="1:63" ht="13.5" hidden="1" thickBot="1">
      <c r="A1210" s="130"/>
      <c r="B1210" s="193"/>
      <c r="C1210" s="255"/>
      <c r="D1210" s="761"/>
      <c r="E1210" s="571"/>
      <c r="F1210" s="571"/>
      <c r="G1210" s="571"/>
      <c r="H1210" s="571"/>
      <c r="I1210" s="571"/>
      <c r="J1210" s="571"/>
      <c r="K1210" s="571"/>
      <c r="L1210" s="571"/>
      <c r="M1210" s="571"/>
      <c r="N1210" s="571"/>
      <c r="O1210" s="571"/>
      <c r="P1210" s="571"/>
      <c r="Q1210" s="571"/>
      <c r="R1210" s="571"/>
      <c r="S1210" s="571"/>
      <c r="T1210" s="571"/>
      <c r="U1210" s="571"/>
      <c r="V1210" s="571"/>
      <c r="W1210" s="571"/>
      <c r="X1210" s="571"/>
      <c r="Y1210" s="571"/>
      <c r="Z1210" s="571"/>
      <c r="AA1210" s="571"/>
      <c r="AB1210" s="571"/>
      <c r="AC1210" s="571"/>
      <c r="AD1210" s="572"/>
      <c r="AE1210" s="572"/>
      <c r="AF1210" s="572"/>
      <c r="AG1210" s="572"/>
      <c r="AH1210" s="572"/>
      <c r="AI1210" s="572"/>
      <c r="AJ1210" s="572"/>
      <c r="AK1210" s="572"/>
      <c r="AL1210" s="572"/>
      <c r="AM1210" s="572"/>
      <c r="AN1210" s="581"/>
      <c r="AO1210" s="181"/>
      <c r="AP1210" s="87" t="s">
        <v>859</v>
      </c>
      <c r="AT1210" s="559" t="str">
        <f t="shared" ref="AT1210:AT1243" ca="1" si="226">IF(AT1209="Z","AA",IF(LEN(AT1209)=1,CHAR(CODE(AT1209)+1),IF(RIGHT(AT1209,1)="Z",CHAR(CODE(LEFT(AT1209,1))+1),LEFT(AT1209,1))&amp;CHAR(65+MOD(CODE(RIGHT(AT1209,1))+1-65,26))))</f>
        <v>G</v>
      </c>
      <c r="AU1210" s="559">
        <f t="shared" ref="AU1210:AU1243" si="227">AU1209</f>
        <v>1208</v>
      </c>
      <c r="AV1210" s="285" t="str">
        <f t="shared" ca="1" si="224"/>
        <v>G1208</v>
      </c>
      <c r="AW1210" s="285">
        <f t="shared" si="222"/>
        <v>8</v>
      </c>
      <c r="AX1210" s="285" t="str">
        <f t="shared" ca="1" si="223"/>
        <v>8. Ownership - Operating Costs</v>
      </c>
      <c r="AY1210" s="293" t="s">
        <v>1626</v>
      </c>
      <c r="AZ1210" s="285" t="s">
        <v>1666</v>
      </c>
      <c r="BA1210" s="285">
        <f>$G$8</f>
        <v>2026</v>
      </c>
      <c r="BB1210" s="285" t="str">
        <f t="shared" ca="1" si="225"/>
        <v>8_G1208_Secondary_fuel_transportation_2026</v>
      </c>
      <c r="BC1210" s="285" t="s">
        <v>574</v>
      </c>
      <c r="BD1210" s="285"/>
      <c r="BE1210" s="293" t="str">
        <f t="shared" si="221"/>
        <v>&gt;=0</v>
      </c>
      <c r="BF1210" s="293" t="s">
        <v>84</v>
      </c>
      <c r="BG1210" s="293" t="s">
        <v>84</v>
      </c>
      <c r="BH1210" s="293"/>
      <c r="BI1210" s="293"/>
      <c r="BJ1210" s="293"/>
      <c r="BK1210" s="293"/>
    </row>
    <row r="1211" spans="1:63" ht="13.5" hidden="1" thickBot="1">
      <c r="A1211" s="130"/>
      <c r="B1211" s="193"/>
      <c r="C1211" s="255"/>
      <c r="D1211" s="761"/>
      <c r="E1211" s="571"/>
      <c r="F1211" s="571"/>
      <c r="G1211" s="571"/>
      <c r="H1211" s="571"/>
      <c r="I1211" s="571"/>
      <c r="J1211" s="571"/>
      <c r="K1211" s="571"/>
      <c r="L1211" s="571"/>
      <c r="M1211" s="571"/>
      <c r="N1211" s="571"/>
      <c r="O1211" s="571"/>
      <c r="P1211" s="571"/>
      <c r="Q1211" s="571"/>
      <c r="R1211" s="571"/>
      <c r="S1211" s="571"/>
      <c r="T1211" s="571"/>
      <c r="U1211" s="571"/>
      <c r="V1211" s="571"/>
      <c r="W1211" s="571"/>
      <c r="X1211" s="571"/>
      <c r="Y1211" s="571"/>
      <c r="Z1211" s="571"/>
      <c r="AA1211" s="571"/>
      <c r="AB1211" s="571"/>
      <c r="AC1211" s="571"/>
      <c r="AD1211" s="572"/>
      <c r="AE1211" s="572"/>
      <c r="AF1211" s="572"/>
      <c r="AG1211" s="572"/>
      <c r="AH1211" s="572"/>
      <c r="AI1211" s="572"/>
      <c r="AJ1211" s="572"/>
      <c r="AK1211" s="572"/>
      <c r="AL1211" s="572"/>
      <c r="AM1211" s="572"/>
      <c r="AN1211" s="581"/>
      <c r="AO1211" s="181"/>
      <c r="AP1211" s="87" t="s">
        <v>859</v>
      </c>
      <c r="AT1211" s="559" t="str">
        <f t="shared" ca="1" si="226"/>
        <v>H</v>
      </c>
      <c r="AU1211" s="559">
        <f t="shared" si="227"/>
        <v>1208</v>
      </c>
      <c r="AV1211" s="285" t="str">
        <f t="shared" ca="1" si="224"/>
        <v>H1208</v>
      </c>
      <c r="AW1211" s="285">
        <f t="shared" si="222"/>
        <v>8</v>
      </c>
      <c r="AX1211" s="285" t="str">
        <f t="shared" ca="1" si="223"/>
        <v>8. Ownership - Operating Costs</v>
      </c>
      <c r="AY1211" s="293" t="s">
        <v>1626</v>
      </c>
      <c r="AZ1211" s="285" t="s">
        <v>1666</v>
      </c>
      <c r="BA1211" s="285">
        <f>$H$8</f>
        <v>2027</v>
      </c>
      <c r="BB1211" s="285" t="str">
        <f t="shared" ca="1" si="225"/>
        <v>8_H1208_Secondary_fuel_transportation_2027</v>
      </c>
      <c r="BC1211" s="285" t="s">
        <v>574</v>
      </c>
      <c r="BD1211" s="285"/>
      <c r="BE1211" s="293" t="str">
        <f t="shared" si="221"/>
        <v>&gt;=0</v>
      </c>
      <c r="BF1211" s="293" t="s">
        <v>84</v>
      </c>
      <c r="BG1211" s="293" t="s">
        <v>84</v>
      </c>
      <c r="BH1211" s="293"/>
      <c r="BI1211" s="293"/>
      <c r="BJ1211" s="293"/>
      <c r="BK1211" s="293"/>
    </row>
    <row r="1212" spans="1:63" ht="13.5" hidden="1" thickBot="1">
      <c r="A1212" s="130"/>
      <c r="B1212" s="193"/>
      <c r="C1212" s="255"/>
      <c r="D1212" s="761"/>
      <c r="E1212" s="571"/>
      <c r="F1212" s="571"/>
      <c r="G1212" s="571"/>
      <c r="H1212" s="571"/>
      <c r="I1212" s="571"/>
      <c r="J1212" s="571"/>
      <c r="K1212" s="571"/>
      <c r="L1212" s="571"/>
      <c r="M1212" s="571"/>
      <c r="N1212" s="571"/>
      <c r="O1212" s="571"/>
      <c r="P1212" s="571"/>
      <c r="Q1212" s="571"/>
      <c r="R1212" s="571"/>
      <c r="S1212" s="571"/>
      <c r="T1212" s="571"/>
      <c r="U1212" s="571"/>
      <c r="V1212" s="571"/>
      <c r="W1212" s="571"/>
      <c r="X1212" s="571"/>
      <c r="Y1212" s="571"/>
      <c r="Z1212" s="571"/>
      <c r="AA1212" s="571"/>
      <c r="AB1212" s="571"/>
      <c r="AC1212" s="571"/>
      <c r="AD1212" s="572"/>
      <c r="AE1212" s="572"/>
      <c r="AF1212" s="572"/>
      <c r="AG1212" s="572"/>
      <c r="AH1212" s="572"/>
      <c r="AI1212" s="572"/>
      <c r="AJ1212" s="572"/>
      <c r="AK1212" s="572"/>
      <c r="AL1212" s="572"/>
      <c r="AM1212" s="572"/>
      <c r="AN1212" s="581"/>
      <c r="AO1212" s="181"/>
      <c r="AP1212" s="87" t="s">
        <v>859</v>
      </c>
      <c r="AT1212" s="559" t="str">
        <f t="shared" ca="1" si="226"/>
        <v>I</v>
      </c>
      <c r="AU1212" s="559">
        <f t="shared" si="227"/>
        <v>1208</v>
      </c>
      <c r="AV1212" s="285" t="str">
        <f t="shared" ca="1" si="224"/>
        <v>I1208</v>
      </c>
      <c r="AW1212" s="285">
        <f t="shared" si="222"/>
        <v>8</v>
      </c>
      <c r="AX1212" s="285" t="str">
        <f t="shared" ca="1" si="223"/>
        <v>8. Ownership - Operating Costs</v>
      </c>
      <c r="AY1212" s="293" t="s">
        <v>1626</v>
      </c>
      <c r="AZ1212" s="285" t="s">
        <v>1666</v>
      </c>
      <c r="BA1212" s="285">
        <f>$I$8</f>
        <v>2028</v>
      </c>
      <c r="BB1212" s="285" t="str">
        <f t="shared" ca="1" si="225"/>
        <v>8_I1208_Secondary_fuel_transportation_2028</v>
      </c>
      <c r="BC1212" s="285" t="s">
        <v>574</v>
      </c>
      <c r="BD1212" s="285"/>
      <c r="BE1212" s="293" t="str">
        <f t="shared" si="221"/>
        <v>&gt;=0</v>
      </c>
      <c r="BF1212" s="293" t="s">
        <v>84</v>
      </c>
      <c r="BG1212" s="293" t="s">
        <v>84</v>
      </c>
      <c r="BH1212" s="293"/>
      <c r="BI1212" s="293"/>
      <c r="BJ1212" s="293"/>
      <c r="BK1212" s="293"/>
    </row>
    <row r="1213" spans="1:63" ht="13.5" hidden="1" thickBot="1">
      <c r="A1213" s="130"/>
      <c r="B1213" s="193"/>
      <c r="C1213" s="255"/>
      <c r="D1213" s="761"/>
      <c r="E1213" s="571"/>
      <c r="F1213" s="571"/>
      <c r="G1213" s="571"/>
      <c r="H1213" s="571"/>
      <c r="I1213" s="571"/>
      <c r="J1213" s="571"/>
      <c r="K1213" s="571"/>
      <c r="L1213" s="571"/>
      <c r="M1213" s="571"/>
      <c r="N1213" s="571"/>
      <c r="O1213" s="571"/>
      <c r="P1213" s="571"/>
      <c r="Q1213" s="571"/>
      <c r="R1213" s="571"/>
      <c r="S1213" s="571"/>
      <c r="T1213" s="571"/>
      <c r="U1213" s="571"/>
      <c r="V1213" s="571"/>
      <c r="W1213" s="571"/>
      <c r="X1213" s="571"/>
      <c r="Y1213" s="571"/>
      <c r="Z1213" s="571"/>
      <c r="AA1213" s="571"/>
      <c r="AB1213" s="571"/>
      <c r="AC1213" s="571"/>
      <c r="AD1213" s="572"/>
      <c r="AE1213" s="572"/>
      <c r="AF1213" s="572"/>
      <c r="AG1213" s="572"/>
      <c r="AH1213" s="572"/>
      <c r="AI1213" s="572"/>
      <c r="AJ1213" s="572"/>
      <c r="AK1213" s="572"/>
      <c r="AL1213" s="572"/>
      <c r="AM1213" s="572"/>
      <c r="AN1213" s="581"/>
      <c r="AO1213" s="181"/>
      <c r="AP1213" s="87" t="s">
        <v>859</v>
      </c>
      <c r="AT1213" s="559" t="str">
        <f t="shared" ca="1" si="226"/>
        <v>J</v>
      </c>
      <c r="AU1213" s="559">
        <f t="shared" si="227"/>
        <v>1208</v>
      </c>
      <c r="AV1213" s="285" t="str">
        <f t="shared" ca="1" si="224"/>
        <v>J1208</v>
      </c>
      <c r="AW1213" s="285">
        <f t="shared" si="222"/>
        <v>8</v>
      </c>
      <c r="AX1213" s="285" t="str">
        <f t="shared" ca="1" si="223"/>
        <v>8. Ownership - Operating Costs</v>
      </c>
      <c r="AY1213" s="293" t="s">
        <v>1626</v>
      </c>
      <c r="AZ1213" s="285" t="s">
        <v>1666</v>
      </c>
      <c r="BA1213" s="285">
        <f>$J$8</f>
        <v>2029</v>
      </c>
      <c r="BB1213" s="285" t="str">
        <f t="shared" ca="1" si="225"/>
        <v>8_J1208_Secondary_fuel_transportation_2029</v>
      </c>
      <c r="BC1213" s="285" t="s">
        <v>574</v>
      </c>
      <c r="BD1213" s="285"/>
      <c r="BE1213" s="293" t="str">
        <f t="shared" si="221"/>
        <v>&gt;=0</v>
      </c>
      <c r="BF1213" s="293" t="s">
        <v>84</v>
      </c>
      <c r="BG1213" s="293" t="s">
        <v>84</v>
      </c>
      <c r="BH1213" s="293"/>
      <c r="BI1213" s="293"/>
      <c r="BJ1213" s="293"/>
      <c r="BK1213" s="293"/>
    </row>
    <row r="1214" spans="1:63" ht="13.5" hidden="1" thickBot="1">
      <c r="A1214" s="130"/>
      <c r="B1214" s="193"/>
      <c r="C1214" s="255"/>
      <c r="D1214" s="761"/>
      <c r="E1214" s="571"/>
      <c r="F1214" s="571"/>
      <c r="G1214" s="571"/>
      <c r="H1214" s="571"/>
      <c r="I1214" s="571"/>
      <c r="J1214" s="571"/>
      <c r="K1214" s="571"/>
      <c r="L1214" s="571"/>
      <c r="M1214" s="571"/>
      <c r="N1214" s="571"/>
      <c r="O1214" s="571"/>
      <c r="P1214" s="571"/>
      <c r="Q1214" s="571"/>
      <c r="R1214" s="571"/>
      <c r="S1214" s="571"/>
      <c r="T1214" s="571"/>
      <c r="U1214" s="571"/>
      <c r="V1214" s="571"/>
      <c r="W1214" s="571"/>
      <c r="X1214" s="571"/>
      <c r="Y1214" s="571"/>
      <c r="Z1214" s="571"/>
      <c r="AA1214" s="571"/>
      <c r="AB1214" s="571"/>
      <c r="AC1214" s="571"/>
      <c r="AD1214" s="572"/>
      <c r="AE1214" s="572"/>
      <c r="AF1214" s="572"/>
      <c r="AG1214" s="572"/>
      <c r="AH1214" s="572"/>
      <c r="AI1214" s="572"/>
      <c r="AJ1214" s="572"/>
      <c r="AK1214" s="572"/>
      <c r="AL1214" s="572"/>
      <c r="AM1214" s="572"/>
      <c r="AN1214" s="581"/>
      <c r="AO1214" s="181"/>
      <c r="AP1214" s="87" t="s">
        <v>859</v>
      </c>
      <c r="AT1214" s="559" t="str">
        <f t="shared" ca="1" si="226"/>
        <v>K</v>
      </c>
      <c r="AU1214" s="559">
        <f t="shared" si="227"/>
        <v>1208</v>
      </c>
      <c r="AV1214" s="285" t="str">
        <f t="shared" ca="1" si="224"/>
        <v>K1208</v>
      </c>
      <c r="AW1214" s="285">
        <f t="shared" si="222"/>
        <v>8</v>
      </c>
      <c r="AX1214" s="285" t="str">
        <f t="shared" ca="1" si="223"/>
        <v>8. Ownership - Operating Costs</v>
      </c>
      <c r="AY1214" s="293" t="s">
        <v>1626</v>
      </c>
      <c r="AZ1214" s="285" t="s">
        <v>1666</v>
      </c>
      <c r="BA1214" s="285">
        <f>$K$8</f>
        <v>2030</v>
      </c>
      <c r="BB1214" s="285" t="str">
        <f t="shared" ca="1" si="225"/>
        <v>8_K1208_Secondary_fuel_transportation_2030</v>
      </c>
      <c r="BC1214" s="285" t="s">
        <v>574</v>
      </c>
      <c r="BD1214" s="285"/>
      <c r="BE1214" s="293" t="str">
        <f t="shared" si="221"/>
        <v>&gt;=0</v>
      </c>
      <c r="BF1214" s="293" t="s">
        <v>84</v>
      </c>
      <c r="BG1214" s="293" t="s">
        <v>84</v>
      </c>
      <c r="BH1214" s="293"/>
      <c r="BI1214" s="293"/>
      <c r="BJ1214" s="293"/>
      <c r="BK1214" s="293"/>
    </row>
    <row r="1215" spans="1:63" ht="13.5" hidden="1" thickBot="1">
      <c r="A1215" s="130"/>
      <c r="B1215" s="193"/>
      <c r="C1215" s="255"/>
      <c r="D1215" s="761"/>
      <c r="E1215" s="571"/>
      <c r="F1215" s="571"/>
      <c r="G1215" s="571"/>
      <c r="H1215" s="571"/>
      <c r="I1215" s="571"/>
      <c r="J1215" s="571"/>
      <c r="K1215" s="571"/>
      <c r="L1215" s="571"/>
      <c r="M1215" s="571"/>
      <c r="N1215" s="571"/>
      <c r="O1215" s="571"/>
      <c r="P1215" s="571"/>
      <c r="Q1215" s="571"/>
      <c r="R1215" s="571"/>
      <c r="S1215" s="571"/>
      <c r="T1215" s="571"/>
      <c r="U1215" s="571"/>
      <c r="V1215" s="571"/>
      <c r="W1215" s="571"/>
      <c r="X1215" s="571"/>
      <c r="Y1215" s="571"/>
      <c r="Z1215" s="571"/>
      <c r="AA1215" s="571"/>
      <c r="AB1215" s="571"/>
      <c r="AC1215" s="571"/>
      <c r="AD1215" s="572"/>
      <c r="AE1215" s="572"/>
      <c r="AF1215" s="572"/>
      <c r="AG1215" s="572"/>
      <c r="AH1215" s="572"/>
      <c r="AI1215" s="572"/>
      <c r="AJ1215" s="572"/>
      <c r="AK1215" s="572"/>
      <c r="AL1215" s="572"/>
      <c r="AM1215" s="572"/>
      <c r="AN1215" s="581"/>
      <c r="AO1215" s="181"/>
      <c r="AP1215" s="87" t="s">
        <v>859</v>
      </c>
      <c r="AT1215" s="559" t="str">
        <f t="shared" ca="1" si="226"/>
        <v>L</v>
      </c>
      <c r="AU1215" s="559">
        <f t="shared" si="227"/>
        <v>1208</v>
      </c>
      <c r="AV1215" s="285" t="str">
        <f t="shared" ca="1" si="224"/>
        <v>L1208</v>
      </c>
      <c r="AW1215" s="285">
        <f t="shared" si="222"/>
        <v>8</v>
      </c>
      <c r="AX1215" s="285" t="str">
        <f t="shared" ca="1" si="223"/>
        <v>8. Ownership - Operating Costs</v>
      </c>
      <c r="AY1215" s="293" t="s">
        <v>1626</v>
      </c>
      <c r="AZ1215" s="285" t="s">
        <v>1666</v>
      </c>
      <c r="BA1215" s="285">
        <f>$L$8</f>
        <v>2031</v>
      </c>
      <c r="BB1215" s="285" t="str">
        <f t="shared" ca="1" si="225"/>
        <v>8_L1208_Secondary_fuel_transportation_2031</v>
      </c>
      <c r="BC1215" s="285" t="s">
        <v>574</v>
      </c>
      <c r="BD1215" s="285"/>
      <c r="BE1215" s="293" t="str">
        <f t="shared" si="221"/>
        <v>&gt;=0</v>
      </c>
      <c r="BF1215" s="293" t="s">
        <v>84</v>
      </c>
      <c r="BG1215" s="293" t="s">
        <v>84</v>
      </c>
      <c r="BH1215" s="293"/>
      <c r="BI1215" s="293"/>
      <c r="BJ1215" s="293"/>
      <c r="BK1215" s="293"/>
    </row>
    <row r="1216" spans="1:63" ht="13.5" hidden="1" thickBot="1">
      <c r="A1216" s="130"/>
      <c r="B1216" s="193"/>
      <c r="C1216" s="255"/>
      <c r="D1216" s="761"/>
      <c r="E1216" s="571"/>
      <c r="F1216" s="571"/>
      <c r="G1216" s="571"/>
      <c r="H1216" s="571"/>
      <c r="I1216" s="571"/>
      <c r="J1216" s="571"/>
      <c r="K1216" s="571"/>
      <c r="L1216" s="571"/>
      <c r="M1216" s="571"/>
      <c r="N1216" s="571"/>
      <c r="O1216" s="571"/>
      <c r="P1216" s="571"/>
      <c r="Q1216" s="571"/>
      <c r="R1216" s="571"/>
      <c r="S1216" s="571"/>
      <c r="T1216" s="571"/>
      <c r="U1216" s="571"/>
      <c r="V1216" s="571"/>
      <c r="W1216" s="571"/>
      <c r="X1216" s="571"/>
      <c r="Y1216" s="571"/>
      <c r="Z1216" s="571"/>
      <c r="AA1216" s="571"/>
      <c r="AB1216" s="571"/>
      <c r="AC1216" s="571"/>
      <c r="AD1216" s="572"/>
      <c r="AE1216" s="572"/>
      <c r="AF1216" s="572"/>
      <c r="AG1216" s="572"/>
      <c r="AH1216" s="572"/>
      <c r="AI1216" s="572"/>
      <c r="AJ1216" s="572"/>
      <c r="AK1216" s="572"/>
      <c r="AL1216" s="572"/>
      <c r="AM1216" s="572"/>
      <c r="AN1216" s="581"/>
      <c r="AO1216" s="181"/>
      <c r="AP1216" s="87" t="s">
        <v>859</v>
      </c>
      <c r="AT1216" s="559" t="str">
        <f t="shared" ca="1" si="226"/>
        <v>M</v>
      </c>
      <c r="AU1216" s="559">
        <f t="shared" si="227"/>
        <v>1208</v>
      </c>
      <c r="AV1216" s="285" t="str">
        <f t="shared" ca="1" si="224"/>
        <v>M1208</v>
      </c>
      <c r="AW1216" s="285">
        <f t="shared" si="222"/>
        <v>8</v>
      </c>
      <c r="AX1216" s="285" t="str">
        <f t="shared" ca="1" si="223"/>
        <v>8. Ownership - Operating Costs</v>
      </c>
      <c r="AY1216" s="293" t="s">
        <v>1626</v>
      </c>
      <c r="AZ1216" s="285" t="s">
        <v>1666</v>
      </c>
      <c r="BA1216" s="285">
        <f>$M$8</f>
        <v>2032</v>
      </c>
      <c r="BB1216" s="285" t="str">
        <f t="shared" ca="1" si="225"/>
        <v>8_M1208_Secondary_fuel_transportation_2032</v>
      </c>
      <c r="BC1216" s="285" t="s">
        <v>574</v>
      </c>
      <c r="BD1216" s="285"/>
      <c r="BE1216" s="293" t="str">
        <f t="shared" si="221"/>
        <v>&gt;=0</v>
      </c>
      <c r="BF1216" s="293" t="s">
        <v>84</v>
      </c>
      <c r="BG1216" s="293" t="s">
        <v>84</v>
      </c>
      <c r="BH1216" s="293"/>
      <c r="BI1216" s="293"/>
      <c r="BJ1216" s="293"/>
      <c r="BK1216" s="293"/>
    </row>
    <row r="1217" spans="1:63" ht="13.5" hidden="1" thickBot="1">
      <c r="A1217" s="130"/>
      <c r="B1217" s="193"/>
      <c r="C1217" s="255"/>
      <c r="D1217" s="761"/>
      <c r="E1217" s="571"/>
      <c r="F1217" s="571"/>
      <c r="G1217" s="571"/>
      <c r="H1217" s="571"/>
      <c r="I1217" s="571"/>
      <c r="J1217" s="571"/>
      <c r="K1217" s="571"/>
      <c r="L1217" s="571"/>
      <c r="M1217" s="571"/>
      <c r="N1217" s="571"/>
      <c r="O1217" s="571"/>
      <c r="P1217" s="571"/>
      <c r="Q1217" s="571"/>
      <c r="R1217" s="571"/>
      <c r="S1217" s="571"/>
      <c r="T1217" s="571"/>
      <c r="U1217" s="571"/>
      <c r="V1217" s="571"/>
      <c r="W1217" s="571"/>
      <c r="X1217" s="571"/>
      <c r="Y1217" s="571"/>
      <c r="Z1217" s="571"/>
      <c r="AA1217" s="571"/>
      <c r="AB1217" s="571"/>
      <c r="AC1217" s="571"/>
      <c r="AD1217" s="572"/>
      <c r="AE1217" s="572"/>
      <c r="AF1217" s="572"/>
      <c r="AG1217" s="572"/>
      <c r="AH1217" s="572"/>
      <c r="AI1217" s="572"/>
      <c r="AJ1217" s="572"/>
      <c r="AK1217" s="572"/>
      <c r="AL1217" s="572"/>
      <c r="AM1217" s="572"/>
      <c r="AN1217" s="581"/>
      <c r="AO1217" s="181"/>
      <c r="AP1217" s="87" t="s">
        <v>859</v>
      </c>
      <c r="AT1217" s="559" t="str">
        <f t="shared" ca="1" si="226"/>
        <v>N</v>
      </c>
      <c r="AU1217" s="559">
        <f t="shared" si="227"/>
        <v>1208</v>
      </c>
      <c r="AV1217" s="285" t="str">
        <f t="shared" ca="1" si="224"/>
        <v>N1208</v>
      </c>
      <c r="AW1217" s="285">
        <f t="shared" si="222"/>
        <v>8</v>
      </c>
      <c r="AX1217" s="285" t="str">
        <f t="shared" ca="1" si="223"/>
        <v>8. Ownership - Operating Costs</v>
      </c>
      <c r="AY1217" s="293" t="s">
        <v>1626</v>
      </c>
      <c r="AZ1217" s="285" t="s">
        <v>1666</v>
      </c>
      <c r="BA1217" s="285">
        <f>$N$8</f>
        <v>2033</v>
      </c>
      <c r="BB1217" s="285" t="str">
        <f t="shared" ca="1" si="225"/>
        <v>8_N1208_Secondary_fuel_transportation_2033</v>
      </c>
      <c r="BC1217" s="285" t="s">
        <v>574</v>
      </c>
      <c r="BD1217" s="285"/>
      <c r="BE1217" s="293" t="str">
        <f t="shared" si="221"/>
        <v>&gt;=0</v>
      </c>
      <c r="BF1217" s="293" t="s">
        <v>84</v>
      </c>
      <c r="BG1217" s="293" t="s">
        <v>84</v>
      </c>
      <c r="BH1217" s="293"/>
      <c r="BI1217" s="293"/>
      <c r="BJ1217" s="293"/>
      <c r="BK1217" s="293"/>
    </row>
    <row r="1218" spans="1:63" ht="13.5" hidden="1" thickBot="1">
      <c r="A1218" s="130"/>
      <c r="B1218" s="193"/>
      <c r="C1218" s="255"/>
      <c r="D1218" s="761"/>
      <c r="E1218" s="571"/>
      <c r="F1218" s="571"/>
      <c r="G1218" s="571"/>
      <c r="H1218" s="571"/>
      <c r="I1218" s="571"/>
      <c r="J1218" s="571"/>
      <c r="K1218" s="571"/>
      <c r="L1218" s="571"/>
      <c r="M1218" s="571"/>
      <c r="N1218" s="571"/>
      <c r="O1218" s="571"/>
      <c r="P1218" s="571"/>
      <c r="Q1218" s="571"/>
      <c r="R1218" s="571"/>
      <c r="S1218" s="571"/>
      <c r="T1218" s="571"/>
      <c r="U1218" s="571"/>
      <c r="V1218" s="571"/>
      <c r="W1218" s="571"/>
      <c r="X1218" s="571"/>
      <c r="Y1218" s="571"/>
      <c r="Z1218" s="571"/>
      <c r="AA1218" s="571"/>
      <c r="AB1218" s="571"/>
      <c r="AC1218" s="571"/>
      <c r="AD1218" s="572"/>
      <c r="AE1218" s="572"/>
      <c r="AF1218" s="572"/>
      <c r="AG1218" s="572"/>
      <c r="AH1218" s="572"/>
      <c r="AI1218" s="572"/>
      <c r="AJ1218" s="572"/>
      <c r="AK1218" s="572"/>
      <c r="AL1218" s="572"/>
      <c r="AM1218" s="572"/>
      <c r="AN1218" s="581"/>
      <c r="AO1218" s="181"/>
      <c r="AP1218" s="87" t="s">
        <v>859</v>
      </c>
      <c r="AT1218" s="559" t="str">
        <f t="shared" ca="1" si="226"/>
        <v>O</v>
      </c>
      <c r="AU1218" s="559">
        <f t="shared" si="227"/>
        <v>1208</v>
      </c>
      <c r="AV1218" s="285" t="str">
        <f t="shared" ca="1" si="224"/>
        <v>O1208</v>
      </c>
      <c r="AW1218" s="285">
        <f t="shared" si="222"/>
        <v>8</v>
      </c>
      <c r="AX1218" s="285" t="str">
        <f t="shared" ca="1" si="223"/>
        <v>8. Ownership - Operating Costs</v>
      </c>
      <c r="AY1218" s="293" t="s">
        <v>1626</v>
      </c>
      <c r="AZ1218" s="285" t="s">
        <v>1666</v>
      </c>
      <c r="BA1218" s="285">
        <f>$O$8</f>
        <v>2034</v>
      </c>
      <c r="BB1218" s="285" t="str">
        <f t="shared" ca="1" si="225"/>
        <v>8_O1208_Secondary_fuel_transportation_2034</v>
      </c>
      <c r="BC1218" s="285" t="s">
        <v>574</v>
      </c>
      <c r="BD1218" s="285"/>
      <c r="BE1218" s="293" t="str">
        <f t="shared" si="221"/>
        <v>&gt;=0</v>
      </c>
      <c r="BF1218" s="293" t="s">
        <v>84</v>
      </c>
      <c r="BG1218" s="293" t="s">
        <v>84</v>
      </c>
      <c r="BH1218" s="293"/>
      <c r="BI1218" s="293"/>
      <c r="BJ1218" s="293"/>
      <c r="BK1218" s="293"/>
    </row>
    <row r="1219" spans="1:63" ht="13.5" hidden="1" thickBot="1">
      <c r="A1219" s="130"/>
      <c r="B1219" s="193"/>
      <c r="C1219" s="255"/>
      <c r="D1219" s="761"/>
      <c r="E1219" s="571"/>
      <c r="F1219" s="571"/>
      <c r="G1219" s="571"/>
      <c r="H1219" s="571"/>
      <c r="I1219" s="571"/>
      <c r="J1219" s="571"/>
      <c r="K1219" s="571"/>
      <c r="L1219" s="571"/>
      <c r="M1219" s="571"/>
      <c r="N1219" s="571"/>
      <c r="O1219" s="571"/>
      <c r="P1219" s="571"/>
      <c r="Q1219" s="571"/>
      <c r="R1219" s="571"/>
      <c r="S1219" s="571"/>
      <c r="T1219" s="571"/>
      <c r="U1219" s="571"/>
      <c r="V1219" s="571"/>
      <c r="W1219" s="571"/>
      <c r="X1219" s="571"/>
      <c r="Y1219" s="571"/>
      <c r="Z1219" s="571"/>
      <c r="AA1219" s="571"/>
      <c r="AB1219" s="571"/>
      <c r="AC1219" s="571"/>
      <c r="AD1219" s="572"/>
      <c r="AE1219" s="572"/>
      <c r="AF1219" s="572"/>
      <c r="AG1219" s="572"/>
      <c r="AH1219" s="572"/>
      <c r="AI1219" s="572"/>
      <c r="AJ1219" s="572"/>
      <c r="AK1219" s="572"/>
      <c r="AL1219" s="572"/>
      <c r="AM1219" s="572"/>
      <c r="AN1219" s="581"/>
      <c r="AO1219" s="181"/>
      <c r="AP1219" s="87" t="s">
        <v>859</v>
      </c>
      <c r="AT1219" s="559" t="str">
        <f t="shared" ca="1" si="226"/>
        <v>P</v>
      </c>
      <c r="AU1219" s="559">
        <f t="shared" si="227"/>
        <v>1208</v>
      </c>
      <c r="AV1219" s="285" t="str">
        <f t="shared" ca="1" si="224"/>
        <v>P1208</v>
      </c>
      <c r="AW1219" s="285">
        <f t="shared" si="222"/>
        <v>8</v>
      </c>
      <c r="AX1219" s="285" t="str">
        <f t="shared" ca="1" si="223"/>
        <v>8. Ownership - Operating Costs</v>
      </c>
      <c r="AY1219" s="293" t="s">
        <v>1626</v>
      </c>
      <c r="AZ1219" s="285" t="s">
        <v>1666</v>
      </c>
      <c r="BA1219" s="285">
        <f>$P$8</f>
        <v>2035</v>
      </c>
      <c r="BB1219" s="285" t="str">
        <f t="shared" ca="1" si="225"/>
        <v>8_P1208_Secondary_fuel_transportation_2035</v>
      </c>
      <c r="BC1219" s="285" t="s">
        <v>574</v>
      </c>
      <c r="BD1219" s="285"/>
      <c r="BE1219" s="293" t="str">
        <f t="shared" si="221"/>
        <v>&gt;=0</v>
      </c>
      <c r="BF1219" s="293" t="s">
        <v>84</v>
      </c>
      <c r="BG1219" s="293" t="s">
        <v>84</v>
      </c>
      <c r="BH1219" s="293"/>
      <c r="BI1219" s="293"/>
      <c r="BJ1219" s="293"/>
      <c r="BK1219" s="293"/>
    </row>
    <row r="1220" spans="1:63" ht="13.5" hidden="1" thickBot="1">
      <c r="A1220" s="130"/>
      <c r="B1220" s="193"/>
      <c r="C1220" s="255"/>
      <c r="D1220" s="761"/>
      <c r="E1220" s="571"/>
      <c r="F1220" s="571"/>
      <c r="G1220" s="571"/>
      <c r="H1220" s="571"/>
      <c r="I1220" s="571"/>
      <c r="J1220" s="571"/>
      <c r="K1220" s="571"/>
      <c r="L1220" s="571"/>
      <c r="M1220" s="571"/>
      <c r="N1220" s="571"/>
      <c r="O1220" s="571"/>
      <c r="P1220" s="571"/>
      <c r="Q1220" s="571"/>
      <c r="R1220" s="571"/>
      <c r="S1220" s="571"/>
      <c r="T1220" s="571"/>
      <c r="U1220" s="571"/>
      <c r="V1220" s="571"/>
      <c r="W1220" s="571"/>
      <c r="X1220" s="571"/>
      <c r="Y1220" s="571"/>
      <c r="Z1220" s="571"/>
      <c r="AA1220" s="571"/>
      <c r="AB1220" s="571"/>
      <c r="AC1220" s="571"/>
      <c r="AD1220" s="572"/>
      <c r="AE1220" s="572"/>
      <c r="AF1220" s="572"/>
      <c r="AG1220" s="572"/>
      <c r="AH1220" s="572"/>
      <c r="AI1220" s="572"/>
      <c r="AJ1220" s="572"/>
      <c r="AK1220" s="572"/>
      <c r="AL1220" s="572"/>
      <c r="AM1220" s="572"/>
      <c r="AN1220" s="581"/>
      <c r="AO1220" s="181"/>
      <c r="AP1220" s="87" t="s">
        <v>859</v>
      </c>
      <c r="AT1220" s="559" t="str">
        <f t="shared" ca="1" si="226"/>
        <v>Q</v>
      </c>
      <c r="AU1220" s="559">
        <f t="shared" si="227"/>
        <v>1208</v>
      </c>
      <c r="AV1220" s="285" t="str">
        <f t="shared" ca="1" si="224"/>
        <v>Q1208</v>
      </c>
      <c r="AW1220" s="285">
        <f t="shared" si="222"/>
        <v>8</v>
      </c>
      <c r="AX1220" s="285" t="str">
        <f t="shared" ca="1" si="223"/>
        <v>8. Ownership - Operating Costs</v>
      </c>
      <c r="AY1220" s="293" t="s">
        <v>1626</v>
      </c>
      <c r="AZ1220" s="285" t="s">
        <v>1666</v>
      </c>
      <c r="BA1220" s="285">
        <f>$Q$8</f>
        <v>2036</v>
      </c>
      <c r="BB1220" s="285" t="str">
        <f t="shared" ca="1" si="225"/>
        <v>8_Q1208_Secondary_fuel_transportation_2036</v>
      </c>
      <c r="BC1220" s="285" t="s">
        <v>574</v>
      </c>
      <c r="BD1220" s="285"/>
      <c r="BE1220" s="293" t="str">
        <f t="shared" si="221"/>
        <v>&gt;=0</v>
      </c>
      <c r="BF1220" s="293" t="s">
        <v>84</v>
      </c>
      <c r="BG1220" s="293" t="s">
        <v>84</v>
      </c>
      <c r="BH1220" s="293"/>
      <c r="BI1220" s="293"/>
      <c r="BJ1220" s="293"/>
      <c r="BK1220" s="293"/>
    </row>
    <row r="1221" spans="1:63" ht="13.5" hidden="1" thickBot="1">
      <c r="A1221" s="130"/>
      <c r="B1221" s="193"/>
      <c r="C1221" s="255"/>
      <c r="D1221" s="761"/>
      <c r="E1221" s="571"/>
      <c r="F1221" s="571"/>
      <c r="G1221" s="571"/>
      <c r="H1221" s="571"/>
      <c r="I1221" s="571"/>
      <c r="J1221" s="571"/>
      <c r="K1221" s="571"/>
      <c r="L1221" s="571"/>
      <c r="M1221" s="571"/>
      <c r="N1221" s="571"/>
      <c r="O1221" s="571"/>
      <c r="P1221" s="571"/>
      <c r="Q1221" s="571"/>
      <c r="R1221" s="571"/>
      <c r="S1221" s="571"/>
      <c r="T1221" s="571"/>
      <c r="U1221" s="571"/>
      <c r="V1221" s="571"/>
      <c r="W1221" s="571"/>
      <c r="X1221" s="571"/>
      <c r="Y1221" s="571"/>
      <c r="Z1221" s="571"/>
      <c r="AA1221" s="571"/>
      <c r="AB1221" s="571"/>
      <c r="AC1221" s="571"/>
      <c r="AD1221" s="572"/>
      <c r="AE1221" s="572"/>
      <c r="AF1221" s="572"/>
      <c r="AG1221" s="572"/>
      <c r="AH1221" s="572"/>
      <c r="AI1221" s="572"/>
      <c r="AJ1221" s="572"/>
      <c r="AK1221" s="572"/>
      <c r="AL1221" s="572"/>
      <c r="AM1221" s="572"/>
      <c r="AN1221" s="581"/>
      <c r="AO1221" s="181"/>
      <c r="AP1221" s="87" t="s">
        <v>859</v>
      </c>
      <c r="AT1221" s="559" t="str">
        <f t="shared" ca="1" si="226"/>
        <v>R</v>
      </c>
      <c r="AU1221" s="559">
        <f t="shared" si="227"/>
        <v>1208</v>
      </c>
      <c r="AV1221" s="285" t="str">
        <f t="shared" ca="1" si="224"/>
        <v>R1208</v>
      </c>
      <c r="AW1221" s="285">
        <f t="shared" si="222"/>
        <v>8</v>
      </c>
      <c r="AX1221" s="285" t="str">
        <f t="shared" ca="1" si="223"/>
        <v>8. Ownership - Operating Costs</v>
      </c>
      <c r="AY1221" s="293" t="s">
        <v>1626</v>
      </c>
      <c r="AZ1221" s="285" t="s">
        <v>1666</v>
      </c>
      <c r="BA1221" s="285">
        <f>$R$8</f>
        <v>2037</v>
      </c>
      <c r="BB1221" s="285" t="str">
        <f t="shared" ca="1" si="225"/>
        <v>8_R1208_Secondary_fuel_transportation_2037</v>
      </c>
      <c r="BC1221" s="285" t="s">
        <v>574</v>
      </c>
      <c r="BD1221" s="285"/>
      <c r="BE1221" s="293" t="str">
        <f t="shared" si="221"/>
        <v>&gt;=0</v>
      </c>
      <c r="BF1221" s="293" t="s">
        <v>84</v>
      </c>
      <c r="BG1221" s="293" t="s">
        <v>84</v>
      </c>
      <c r="BH1221" s="293"/>
      <c r="BI1221" s="293"/>
      <c r="BJ1221" s="293"/>
      <c r="BK1221" s="293"/>
    </row>
    <row r="1222" spans="1:63" ht="13.5" hidden="1" thickBot="1">
      <c r="A1222" s="130"/>
      <c r="B1222" s="193"/>
      <c r="C1222" s="255"/>
      <c r="D1222" s="761"/>
      <c r="E1222" s="571"/>
      <c r="F1222" s="571"/>
      <c r="G1222" s="571"/>
      <c r="H1222" s="571"/>
      <c r="I1222" s="571"/>
      <c r="J1222" s="571"/>
      <c r="K1222" s="571"/>
      <c r="L1222" s="571"/>
      <c r="M1222" s="571"/>
      <c r="N1222" s="571"/>
      <c r="O1222" s="571"/>
      <c r="P1222" s="571"/>
      <c r="Q1222" s="571"/>
      <c r="R1222" s="571"/>
      <c r="S1222" s="571"/>
      <c r="T1222" s="571"/>
      <c r="U1222" s="571"/>
      <c r="V1222" s="571"/>
      <c r="W1222" s="571"/>
      <c r="X1222" s="571"/>
      <c r="Y1222" s="571"/>
      <c r="Z1222" s="571"/>
      <c r="AA1222" s="571"/>
      <c r="AB1222" s="571"/>
      <c r="AC1222" s="571"/>
      <c r="AD1222" s="572"/>
      <c r="AE1222" s="572"/>
      <c r="AF1222" s="572"/>
      <c r="AG1222" s="572"/>
      <c r="AH1222" s="572"/>
      <c r="AI1222" s="572"/>
      <c r="AJ1222" s="572"/>
      <c r="AK1222" s="572"/>
      <c r="AL1222" s="572"/>
      <c r="AM1222" s="572"/>
      <c r="AN1222" s="581"/>
      <c r="AO1222" s="181"/>
      <c r="AP1222" s="87" t="s">
        <v>859</v>
      </c>
      <c r="AT1222" s="559" t="str">
        <f t="shared" ca="1" si="226"/>
        <v>S</v>
      </c>
      <c r="AU1222" s="559">
        <f t="shared" si="227"/>
        <v>1208</v>
      </c>
      <c r="AV1222" s="285" t="str">
        <f t="shared" ca="1" si="224"/>
        <v>S1208</v>
      </c>
      <c r="AW1222" s="285">
        <f t="shared" si="222"/>
        <v>8</v>
      </c>
      <c r="AX1222" s="285" t="str">
        <f t="shared" ca="1" si="223"/>
        <v>8. Ownership - Operating Costs</v>
      </c>
      <c r="AY1222" s="293" t="s">
        <v>1626</v>
      </c>
      <c r="AZ1222" s="285" t="s">
        <v>1666</v>
      </c>
      <c r="BA1222" s="285">
        <f>$S$8</f>
        <v>2038</v>
      </c>
      <c r="BB1222" s="285" t="str">
        <f t="shared" ca="1" si="225"/>
        <v>8_S1208_Secondary_fuel_transportation_2038</v>
      </c>
      <c r="BC1222" s="285" t="s">
        <v>574</v>
      </c>
      <c r="BD1222" s="285"/>
      <c r="BE1222" s="293" t="str">
        <f t="shared" si="221"/>
        <v>&gt;=0</v>
      </c>
      <c r="BF1222" s="293" t="s">
        <v>84</v>
      </c>
      <c r="BG1222" s="293" t="s">
        <v>84</v>
      </c>
      <c r="BH1222" s="293"/>
      <c r="BI1222" s="293"/>
      <c r="BJ1222" s="293"/>
      <c r="BK1222" s="293"/>
    </row>
    <row r="1223" spans="1:63" ht="13.5" hidden="1" thickBot="1">
      <c r="A1223" s="130"/>
      <c r="B1223" s="193"/>
      <c r="C1223" s="255"/>
      <c r="D1223" s="761"/>
      <c r="E1223" s="571"/>
      <c r="F1223" s="571"/>
      <c r="G1223" s="571"/>
      <c r="H1223" s="571"/>
      <c r="I1223" s="571"/>
      <c r="J1223" s="571"/>
      <c r="K1223" s="571"/>
      <c r="L1223" s="571"/>
      <c r="M1223" s="571"/>
      <c r="N1223" s="571"/>
      <c r="O1223" s="571"/>
      <c r="P1223" s="571"/>
      <c r="Q1223" s="571"/>
      <c r="R1223" s="571"/>
      <c r="S1223" s="571"/>
      <c r="T1223" s="571"/>
      <c r="U1223" s="571"/>
      <c r="V1223" s="571"/>
      <c r="W1223" s="571"/>
      <c r="X1223" s="571"/>
      <c r="Y1223" s="571"/>
      <c r="Z1223" s="571"/>
      <c r="AA1223" s="571"/>
      <c r="AB1223" s="571"/>
      <c r="AC1223" s="571"/>
      <c r="AD1223" s="572"/>
      <c r="AE1223" s="572"/>
      <c r="AF1223" s="572"/>
      <c r="AG1223" s="572"/>
      <c r="AH1223" s="572"/>
      <c r="AI1223" s="572"/>
      <c r="AJ1223" s="572"/>
      <c r="AK1223" s="572"/>
      <c r="AL1223" s="572"/>
      <c r="AM1223" s="572"/>
      <c r="AN1223" s="581"/>
      <c r="AO1223" s="181"/>
      <c r="AP1223" s="87" t="s">
        <v>859</v>
      </c>
      <c r="AT1223" s="559" t="str">
        <f t="shared" ca="1" si="226"/>
        <v>T</v>
      </c>
      <c r="AU1223" s="559">
        <f t="shared" si="227"/>
        <v>1208</v>
      </c>
      <c r="AV1223" s="285" t="str">
        <f t="shared" ca="1" si="224"/>
        <v>T1208</v>
      </c>
      <c r="AW1223" s="285">
        <f t="shared" si="222"/>
        <v>8</v>
      </c>
      <c r="AX1223" s="285" t="str">
        <f t="shared" ca="1" si="223"/>
        <v>8. Ownership - Operating Costs</v>
      </c>
      <c r="AY1223" s="293" t="s">
        <v>1626</v>
      </c>
      <c r="AZ1223" s="285" t="s">
        <v>1666</v>
      </c>
      <c r="BA1223" s="285">
        <f>$T$8</f>
        <v>2039</v>
      </c>
      <c r="BB1223" s="285" t="str">
        <f t="shared" ca="1" si="225"/>
        <v>8_T1208_Secondary_fuel_transportation_2039</v>
      </c>
      <c r="BC1223" s="285" t="s">
        <v>574</v>
      </c>
      <c r="BD1223" s="285"/>
      <c r="BE1223" s="293" t="str">
        <f t="shared" si="221"/>
        <v>&gt;=0</v>
      </c>
      <c r="BF1223" s="293" t="s">
        <v>84</v>
      </c>
      <c r="BG1223" s="293" t="s">
        <v>84</v>
      </c>
      <c r="BH1223" s="293"/>
      <c r="BI1223" s="293"/>
      <c r="BJ1223" s="293"/>
      <c r="BK1223" s="293"/>
    </row>
    <row r="1224" spans="1:63" ht="13.5" hidden="1" thickBot="1">
      <c r="A1224" s="130"/>
      <c r="B1224" s="193"/>
      <c r="C1224" s="255"/>
      <c r="D1224" s="761"/>
      <c r="E1224" s="571"/>
      <c r="F1224" s="571"/>
      <c r="G1224" s="571"/>
      <c r="H1224" s="571"/>
      <c r="I1224" s="571"/>
      <c r="J1224" s="571"/>
      <c r="K1224" s="571"/>
      <c r="L1224" s="571"/>
      <c r="M1224" s="571"/>
      <c r="N1224" s="571"/>
      <c r="O1224" s="571"/>
      <c r="P1224" s="571"/>
      <c r="Q1224" s="571"/>
      <c r="R1224" s="571"/>
      <c r="S1224" s="571"/>
      <c r="T1224" s="571"/>
      <c r="U1224" s="571"/>
      <c r="V1224" s="571"/>
      <c r="W1224" s="571"/>
      <c r="X1224" s="571"/>
      <c r="Y1224" s="571"/>
      <c r="Z1224" s="571"/>
      <c r="AA1224" s="571"/>
      <c r="AB1224" s="571"/>
      <c r="AC1224" s="571"/>
      <c r="AD1224" s="572"/>
      <c r="AE1224" s="572"/>
      <c r="AF1224" s="572"/>
      <c r="AG1224" s="572"/>
      <c r="AH1224" s="572"/>
      <c r="AI1224" s="572"/>
      <c r="AJ1224" s="572"/>
      <c r="AK1224" s="572"/>
      <c r="AL1224" s="572"/>
      <c r="AM1224" s="572"/>
      <c r="AN1224" s="581"/>
      <c r="AO1224" s="181"/>
      <c r="AP1224" s="87" t="s">
        <v>859</v>
      </c>
      <c r="AT1224" s="559" t="str">
        <f t="shared" ca="1" si="226"/>
        <v>U</v>
      </c>
      <c r="AU1224" s="559">
        <f t="shared" si="227"/>
        <v>1208</v>
      </c>
      <c r="AV1224" s="285" t="str">
        <f t="shared" ca="1" si="224"/>
        <v>U1208</v>
      </c>
      <c r="AW1224" s="285">
        <f t="shared" si="222"/>
        <v>8</v>
      </c>
      <c r="AX1224" s="285" t="str">
        <f t="shared" ca="1" si="223"/>
        <v>8. Ownership - Operating Costs</v>
      </c>
      <c r="AY1224" s="293" t="s">
        <v>1626</v>
      </c>
      <c r="AZ1224" s="285" t="s">
        <v>1666</v>
      </c>
      <c r="BA1224" s="285">
        <f>$U$8</f>
        <v>2040</v>
      </c>
      <c r="BB1224" s="285" t="str">
        <f t="shared" ca="1" si="225"/>
        <v>8_U1208_Secondary_fuel_transportation_2040</v>
      </c>
      <c r="BC1224" s="285" t="s">
        <v>574</v>
      </c>
      <c r="BD1224" s="285"/>
      <c r="BE1224" s="293" t="str">
        <f t="shared" si="221"/>
        <v>&gt;=0</v>
      </c>
      <c r="BF1224" s="293" t="s">
        <v>84</v>
      </c>
      <c r="BG1224" s="293" t="s">
        <v>84</v>
      </c>
      <c r="BH1224" s="293"/>
      <c r="BI1224" s="293"/>
      <c r="BJ1224" s="293"/>
      <c r="BK1224" s="293"/>
    </row>
    <row r="1225" spans="1:63" ht="13.5" hidden="1" thickBot="1">
      <c r="A1225" s="130"/>
      <c r="B1225" s="193"/>
      <c r="C1225" s="255"/>
      <c r="D1225" s="761"/>
      <c r="E1225" s="571"/>
      <c r="F1225" s="571"/>
      <c r="G1225" s="571"/>
      <c r="H1225" s="571"/>
      <c r="I1225" s="571"/>
      <c r="J1225" s="571"/>
      <c r="K1225" s="571"/>
      <c r="L1225" s="571"/>
      <c r="M1225" s="571"/>
      <c r="N1225" s="571"/>
      <c r="O1225" s="571"/>
      <c r="P1225" s="571"/>
      <c r="Q1225" s="571"/>
      <c r="R1225" s="571"/>
      <c r="S1225" s="571"/>
      <c r="T1225" s="571"/>
      <c r="U1225" s="571"/>
      <c r="V1225" s="571"/>
      <c r="W1225" s="571"/>
      <c r="X1225" s="571"/>
      <c r="Y1225" s="571"/>
      <c r="Z1225" s="571"/>
      <c r="AA1225" s="571"/>
      <c r="AB1225" s="571"/>
      <c r="AC1225" s="571"/>
      <c r="AD1225" s="572"/>
      <c r="AE1225" s="572"/>
      <c r="AF1225" s="572"/>
      <c r="AG1225" s="572"/>
      <c r="AH1225" s="572"/>
      <c r="AI1225" s="572"/>
      <c r="AJ1225" s="572"/>
      <c r="AK1225" s="572"/>
      <c r="AL1225" s="572"/>
      <c r="AM1225" s="572"/>
      <c r="AN1225" s="581"/>
      <c r="AO1225" s="181"/>
      <c r="AP1225" s="87" t="s">
        <v>859</v>
      </c>
      <c r="AT1225" s="559" t="str">
        <f t="shared" ca="1" si="226"/>
        <v>V</v>
      </c>
      <c r="AU1225" s="559">
        <f t="shared" si="227"/>
        <v>1208</v>
      </c>
      <c r="AV1225" s="285" t="str">
        <f t="shared" ca="1" si="224"/>
        <v>V1208</v>
      </c>
      <c r="AW1225" s="285">
        <f t="shared" si="222"/>
        <v>8</v>
      </c>
      <c r="AX1225" s="285" t="str">
        <f t="shared" ca="1" si="223"/>
        <v>8. Ownership - Operating Costs</v>
      </c>
      <c r="AY1225" s="293" t="s">
        <v>1626</v>
      </c>
      <c r="AZ1225" s="285" t="s">
        <v>1666</v>
      </c>
      <c r="BA1225" s="285">
        <f>$V$8</f>
        <v>2041</v>
      </c>
      <c r="BB1225" s="285" t="str">
        <f t="shared" ca="1" si="225"/>
        <v>8_V1208_Secondary_fuel_transportation_2041</v>
      </c>
      <c r="BC1225" s="285" t="s">
        <v>574</v>
      </c>
      <c r="BD1225" s="285"/>
      <c r="BE1225" s="293" t="str">
        <f t="shared" si="221"/>
        <v>&gt;=0</v>
      </c>
      <c r="BF1225" s="293" t="s">
        <v>84</v>
      </c>
      <c r="BG1225" s="293" t="s">
        <v>84</v>
      </c>
      <c r="BH1225" s="293"/>
      <c r="BI1225" s="293"/>
      <c r="BJ1225" s="293"/>
      <c r="BK1225" s="293"/>
    </row>
    <row r="1226" spans="1:63" ht="13.5" hidden="1" thickBot="1">
      <c r="A1226" s="130"/>
      <c r="B1226" s="193"/>
      <c r="C1226" s="255"/>
      <c r="D1226" s="761"/>
      <c r="E1226" s="571"/>
      <c r="F1226" s="571"/>
      <c r="G1226" s="571"/>
      <c r="H1226" s="571"/>
      <c r="I1226" s="571"/>
      <c r="J1226" s="571"/>
      <c r="K1226" s="571"/>
      <c r="L1226" s="571"/>
      <c r="M1226" s="571"/>
      <c r="N1226" s="571"/>
      <c r="O1226" s="571"/>
      <c r="P1226" s="571"/>
      <c r="Q1226" s="571"/>
      <c r="R1226" s="571"/>
      <c r="S1226" s="571"/>
      <c r="T1226" s="571"/>
      <c r="U1226" s="571"/>
      <c r="V1226" s="571"/>
      <c r="W1226" s="571"/>
      <c r="X1226" s="571"/>
      <c r="Y1226" s="571"/>
      <c r="Z1226" s="571"/>
      <c r="AA1226" s="571"/>
      <c r="AB1226" s="571"/>
      <c r="AC1226" s="571"/>
      <c r="AD1226" s="572"/>
      <c r="AE1226" s="572"/>
      <c r="AF1226" s="572"/>
      <c r="AG1226" s="572"/>
      <c r="AH1226" s="572"/>
      <c r="AI1226" s="572"/>
      <c r="AJ1226" s="572"/>
      <c r="AK1226" s="572"/>
      <c r="AL1226" s="572"/>
      <c r="AM1226" s="572"/>
      <c r="AN1226" s="581"/>
      <c r="AO1226" s="181"/>
      <c r="AP1226" s="87" t="s">
        <v>859</v>
      </c>
      <c r="AT1226" s="559" t="str">
        <f t="shared" ca="1" si="226"/>
        <v>W</v>
      </c>
      <c r="AU1226" s="559">
        <f t="shared" si="227"/>
        <v>1208</v>
      </c>
      <c r="AV1226" s="285" t="str">
        <f t="shared" ca="1" si="224"/>
        <v>W1208</v>
      </c>
      <c r="AW1226" s="285">
        <f t="shared" si="222"/>
        <v>8</v>
      </c>
      <c r="AX1226" s="285" t="str">
        <f t="shared" ca="1" si="223"/>
        <v>8. Ownership - Operating Costs</v>
      </c>
      <c r="AY1226" s="293" t="s">
        <v>1626</v>
      </c>
      <c r="AZ1226" s="285" t="s">
        <v>1666</v>
      </c>
      <c r="BA1226" s="285">
        <f>$W$8</f>
        <v>2042</v>
      </c>
      <c r="BB1226" s="285" t="str">
        <f t="shared" ca="1" si="225"/>
        <v>8_W1208_Secondary_fuel_transportation_2042</v>
      </c>
      <c r="BC1226" s="285" t="s">
        <v>574</v>
      </c>
      <c r="BD1226" s="285"/>
      <c r="BE1226" s="293" t="str">
        <f t="shared" si="221"/>
        <v>&gt;=0</v>
      </c>
      <c r="BF1226" s="293" t="s">
        <v>84</v>
      </c>
      <c r="BG1226" s="293" t="s">
        <v>84</v>
      </c>
      <c r="BH1226" s="293"/>
      <c r="BI1226" s="293"/>
      <c r="BJ1226" s="293"/>
      <c r="BK1226" s="293"/>
    </row>
    <row r="1227" spans="1:63" ht="13.5" hidden="1" thickBot="1">
      <c r="A1227" s="130"/>
      <c r="B1227" s="193"/>
      <c r="C1227" s="255"/>
      <c r="D1227" s="761"/>
      <c r="E1227" s="571"/>
      <c r="F1227" s="571"/>
      <c r="G1227" s="571"/>
      <c r="H1227" s="571"/>
      <c r="I1227" s="571"/>
      <c r="J1227" s="571"/>
      <c r="K1227" s="571"/>
      <c r="L1227" s="571"/>
      <c r="M1227" s="571"/>
      <c r="N1227" s="571"/>
      <c r="O1227" s="571"/>
      <c r="P1227" s="571"/>
      <c r="Q1227" s="571"/>
      <c r="R1227" s="571"/>
      <c r="S1227" s="571"/>
      <c r="T1227" s="571"/>
      <c r="U1227" s="571"/>
      <c r="V1227" s="571"/>
      <c r="W1227" s="571"/>
      <c r="X1227" s="571"/>
      <c r="Y1227" s="571"/>
      <c r="Z1227" s="571"/>
      <c r="AA1227" s="571"/>
      <c r="AB1227" s="571"/>
      <c r="AC1227" s="571"/>
      <c r="AD1227" s="572"/>
      <c r="AE1227" s="572"/>
      <c r="AF1227" s="572"/>
      <c r="AG1227" s="572"/>
      <c r="AH1227" s="572"/>
      <c r="AI1227" s="572"/>
      <c r="AJ1227" s="572"/>
      <c r="AK1227" s="572"/>
      <c r="AL1227" s="572"/>
      <c r="AM1227" s="572"/>
      <c r="AN1227" s="581"/>
      <c r="AO1227" s="181"/>
      <c r="AP1227" s="87" t="s">
        <v>859</v>
      </c>
      <c r="AT1227" s="559" t="str">
        <f t="shared" ca="1" si="226"/>
        <v>X</v>
      </c>
      <c r="AU1227" s="559">
        <f t="shared" si="227"/>
        <v>1208</v>
      </c>
      <c r="AV1227" s="285" t="str">
        <f t="shared" ca="1" si="224"/>
        <v>X1208</v>
      </c>
      <c r="AW1227" s="285">
        <f t="shared" si="222"/>
        <v>8</v>
      </c>
      <c r="AX1227" s="285" t="str">
        <f t="shared" ca="1" si="223"/>
        <v>8. Ownership - Operating Costs</v>
      </c>
      <c r="AY1227" s="293" t="s">
        <v>1626</v>
      </c>
      <c r="AZ1227" s="285" t="s">
        <v>1666</v>
      </c>
      <c r="BA1227" s="285">
        <f>$X$8</f>
        <v>2043</v>
      </c>
      <c r="BB1227" s="285" t="str">
        <f t="shared" ca="1" si="225"/>
        <v>8_X1208_Secondary_fuel_transportation_2043</v>
      </c>
      <c r="BC1227" s="285" t="s">
        <v>574</v>
      </c>
      <c r="BD1227" s="285"/>
      <c r="BE1227" s="293" t="str">
        <f t="shared" si="221"/>
        <v>&gt;=0</v>
      </c>
      <c r="BF1227" s="293" t="s">
        <v>84</v>
      </c>
      <c r="BG1227" s="293" t="s">
        <v>84</v>
      </c>
      <c r="BH1227" s="293"/>
      <c r="BI1227" s="293"/>
      <c r="BJ1227" s="293"/>
      <c r="BK1227" s="293"/>
    </row>
    <row r="1228" spans="1:63" ht="13.5" hidden="1" thickBot="1">
      <c r="A1228" s="130"/>
      <c r="B1228" s="193"/>
      <c r="C1228" s="255"/>
      <c r="D1228" s="761"/>
      <c r="E1228" s="571"/>
      <c r="F1228" s="571"/>
      <c r="G1228" s="571"/>
      <c r="H1228" s="571"/>
      <c r="I1228" s="571"/>
      <c r="J1228" s="571"/>
      <c r="K1228" s="571"/>
      <c r="L1228" s="571"/>
      <c r="M1228" s="571"/>
      <c r="N1228" s="571"/>
      <c r="O1228" s="571"/>
      <c r="P1228" s="571"/>
      <c r="Q1228" s="571"/>
      <c r="R1228" s="571"/>
      <c r="S1228" s="571"/>
      <c r="T1228" s="571"/>
      <c r="U1228" s="571"/>
      <c r="V1228" s="571"/>
      <c r="W1228" s="571"/>
      <c r="X1228" s="571"/>
      <c r="Y1228" s="571"/>
      <c r="Z1228" s="571"/>
      <c r="AA1228" s="571"/>
      <c r="AB1228" s="571"/>
      <c r="AC1228" s="571"/>
      <c r="AD1228" s="572"/>
      <c r="AE1228" s="572"/>
      <c r="AF1228" s="572"/>
      <c r="AG1228" s="572"/>
      <c r="AH1228" s="572"/>
      <c r="AI1228" s="572"/>
      <c r="AJ1228" s="572"/>
      <c r="AK1228" s="572"/>
      <c r="AL1228" s="572"/>
      <c r="AM1228" s="572"/>
      <c r="AN1228" s="581"/>
      <c r="AO1228" s="181"/>
      <c r="AP1228" s="87" t="s">
        <v>859</v>
      </c>
      <c r="AT1228" s="559" t="str">
        <f t="shared" ca="1" si="226"/>
        <v>Y</v>
      </c>
      <c r="AU1228" s="559">
        <f t="shared" si="227"/>
        <v>1208</v>
      </c>
      <c r="AV1228" s="285" t="str">
        <f t="shared" ca="1" si="224"/>
        <v>Y1208</v>
      </c>
      <c r="AW1228" s="285">
        <f t="shared" si="222"/>
        <v>8</v>
      </c>
      <c r="AX1228" s="285" t="str">
        <f t="shared" ca="1" si="223"/>
        <v>8. Ownership - Operating Costs</v>
      </c>
      <c r="AY1228" s="293" t="s">
        <v>1626</v>
      </c>
      <c r="AZ1228" s="285" t="s">
        <v>1666</v>
      </c>
      <c r="BA1228" s="285">
        <f>$Y$8</f>
        <v>2044</v>
      </c>
      <c r="BB1228" s="285" t="str">
        <f t="shared" ca="1" si="225"/>
        <v>8_Y1208_Secondary_fuel_transportation_2044</v>
      </c>
      <c r="BC1228" s="285" t="s">
        <v>574</v>
      </c>
      <c r="BD1228" s="285"/>
      <c r="BE1228" s="293" t="str">
        <f t="shared" si="221"/>
        <v>&gt;=0</v>
      </c>
      <c r="BF1228" s="293" t="s">
        <v>84</v>
      </c>
      <c r="BG1228" s="293" t="s">
        <v>84</v>
      </c>
      <c r="BH1228" s="293"/>
      <c r="BI1228" s="293"/>
      <c r="BJ1228" s="293"/>
      <c r="BK1228" s="293"/>
    </row>
    <row r="1229" spans="1:63" ht="13.5" hidden="1" thickBot="1">
      <c r="A1229" s="130"/>
      <c r="B1229" s="193"/>
      <c r="C1229" s="255"/>
      <c r="D1229" s="761"/>
      <c r="E1229" s="571"/>
      <c r="F1229" s="571"/>
      <c r="G1229" s="571"/>
      <c r="H1229" s="571"/>
      <c r="I1229" s="571"/>
      <c r="J1229" s="571"/>
      <c r="K1229" s="571"/>
      <c r="L1229" s="571"/>
      <c r="M1229" s="571"/>
      <c r="N1229" s="571"/>
      <c r="O1229" s="571"/>
      <c r="P1229" s="571"/>
      <c r="Q1229" s="571"/>
      <c r="R1229" s="571"/>
      <c r="S1229" s="571"/>
      <c r="T1229" s="571"/>
      <c r="U1229" s="571"/>
      <c r="V1229" s="571"/>
      <c r="W1229" s="571"/>
      <c r="X1229" s="571"/>
      <c r="Y1229" s="571"/>
      <c r="Z1229" s="571"/>
      <c r="AA1229" s="571"/>
      <c r="AB1229" s="571"/>
      <c r="AC1229" s="571"/>
      <c r="AD1229" s="572"/>
      <c r="AE1229" s="572"/>
      <c r="AF1229" s="572"/>
      <c r="AG1229" s="572"/>
      <c r="AH1229" s="572"/>
      <c r="AI1229" s="572"/>
      <c r="AJ1229" s="572"/>
      <c r="AK1229" s="572"/>
      <c r="AL1229" s="572"/>
      <c r="AM1229" s="572"/>
      <c r="AN1229" s="581"/>
      <c r="AO1229" s="181"/>
      <c r="AP1229" s="87" t="s">
        <v>859</v>
      </c>
      <c r="AT1229" s="559" t="str">
        <f t="shared" ca="1" si="226"/>
        <v>Z</v>
      </c>
      <c r="AU1229" s="559">
        <f t="shared" si="227"/>
        <v>1208</v>
      </c>
      <c r="AV1229" s="285" t="str">
        <f t="shared" ca="1" si="224"/>
        <v>Z1208</v>
      </c>
      <c r="AW1229" s="285">
        <f t="shared" si="222"/>
        <v>8</v>
      </c>
      <c r="AX1229" s="285" t="str">
        <f t="shared" ca="1" si="223"/>
        <v>8. Ownership - Operating Costs</v>
      </c>
      <c r="AY1229" s="293" t="s">
        <v>1626</v>
      </c>
      <c r="AZ1229" s="285" t="s">
        <v>1666</v>
      </c>
      <c r="BA1229" s="285">
        <f>$Z$8</f>
        <v>2045</v>
      </c>
      <c r="BB1229" s="285" t="str">
        <f t="shared" ca="1" si="225"/>
        <v>8_Z1208_Secondary_fuel_transportation_2045</v>
      </c>
      <c r="BC1229" s="285" t="s">
        <v>574</v>
      </c>
      <c r="BD1229" s="285"/>
      <c r="BE1229" s="293" t="str">
        <f t="shared" si="221"/>
        <v>&gt;=0</v>
      </c>
      <c r="BF1229" s="293" t="s">
        <v>84</v>
      </c>
      <c r="BG1229" s="293" t="s">
        <v>84</v>
      </c>
      <c r="BH1229" s="293"/>
      <c r="BI1229" s="293"/>
      <c r="BJ1229" s="293"/>
      <c r="BK1229" s="293"/>
    </row>
    <row r="1230" spans="1:63" ht="13.5" hidden="1" thickBot="1">
      <c r="A1230" s="130"/>
      <c r="B1230" s="193"/>
      <c r="C1230" s="255"/>
      <c r="D1230" s="761"/>
      <c r="E1230" s="571"/>
      <c r="F1230" s="571"/>
      <c r="G1230" s="571"/>
      <c r="H1230" s="571"/>
      <c r="I1230" s="571"/>
      <c r="J1230" s="571"/>
      <c r="K1230" s="571"/>
      <c r="L1230" s="571"/>
      <c r="M1230" s="571"/>
      <c r="N1230" s="571"/>
      <c r="O1230" s="571"/>
      <c r="P1230" s="571"/>
      <c r="Q1230" s="571"/>
      <c r="R1230" s="571"/>
      <c r="S1230" s="571"/>
      <c r="T1230" s="571"/>
      <c r="U1230" s="571"/>
      <c r="V1230" s="571"/>
      <c r="W1230" s="571"/>
      <c r="X1230" s="571"/>
      <c r="Y1230" s="571"/>
      <c r="Z1230" s="571"/>
      <c r="AA1230" s="571"/>
      <c r="AB1230" s="571"/>
      <c r="AC1230" s="571"/>
      <c r="AD1230" s="572"/>
      <c r="AE1230" s="572"/>
      <c r="AF1230" s="572"/>
      <c r="AG1230" s="572"/>
      <c r="AH1230" s="572"/>
      <c r="AI1230" s="572"/>
      <c r="AJ1230" s="572"/>
      <c r="AK1230" s="572"/>
      <c r="AL1230" s="572"/>
      <c r="AM1230" s="572"/>
      <c r="AN1230" s="581"/>
      <c r="AO1230" s="181"/>
      <c r="AP1230" s="87" t="s">
        <v>859</v>
      </c>
      <c r="AT1230" s="559" t="str">
        <f t="shared" ca="1" si="226"/>
        <v>AA</v>
      </c>
      <c r="AU1230" s="559">
        <f t="shared" si="227"/>
        <v>1208</v>
      </c>
      <c r="AV1230" s="285" t="str">
        <f t="shared" ca="1" si="224"/>
        <v>AA1208</v>
      </c>
      <c r="AW1230" s="285">
        <f t="shared" si="222"/>
        <v>8</v>
      </c>
      <c r="AX1230" s="285" t="str">
        <f t="shared" ca="1" si="223"/>
        <v>8. Ownership - Operating Costs</v>
      </c>
      <c r="AY1230" s="293" t="s">
        <v>1626</v>
      </c>
      <c r="AZ1230" s="285" t="s">
        <v>1666</v>
      </c>
      <c r="BA1230" s="285">
        <f>$AA$8</f>
        <v>2046</v>
      </c>
      <c r="BB1230" s="285" t="str">
        <f t="shared" ca="1" si="225"/>
        <v>8_AA1208_Secondary_fuel_transportation_2046</v>
      </c>
      <c r="BC1230" s="285" t="s">
        <v>574</v>
      </c>
      <c r="BD1230" s="285"/>
      <c r="BE1230" s="293" t="str">
        <f t="shared" si="221"/>
        <v>&gt;=0</v>
      </c>
      <c r="BF1230" s="293" t="s">
        <v>84</v>
      </c>
      <c r="BG1230" s="293" t="s">
        <v>84</v>
      </c>
      <c r="BH1230" s="293"/>
      <c r="BI1230" s="293"/>
      <c r="BJ1230" s="293"/>
      <c r="BK1230" s="293"/>
    </row>
    <row r="1231" spans="1:63" ht="13.5" hidden="1" thickBot="1">
      <c r="A1231" s="130"/>
      <c r="B1231" s="193"/>
      <c r="C1231" s="255"/>
      <c r="D1231" s="761"/>
      <c r="E1231" s="571"/>
      <c r="F1231" s="571"/>
      <c r="G1231" s="571"/>
      <c r="H1231" s="571"/>
      <c r="I1231" s="571"/>
      <c r="J1231" s="571"/>
      <c r="K1231" s="571"/>
      <c r="L1231" s="571"/>
      <c r="M1231" s="571"/>
      <c r="N1231" s="571"/>
      <c r="O1231" s="571"/>
      <c r="P1231" s="571"/>
      <c r="Q1231" s="571"/>
      <c r="R1231" s="571"/>
      <c r="S1231" s="571"/>
      <c r="T1231" s="571"/>
      <c r="U1231" s="571"/>
      <c r="V1231" s="571"/>
      <c r="W1231" s="571"/>
      <c r="X1231" s="571"/>
      <c r="Y1231" s="571"/>
      <c r="Z1231" s="571"/>
      <c r="AA1231" s="571"/>
      <c r="AB1231" s="571"/>
      <c r="AC1231" s="571"/>
      <c r="AD1231" s="572"/>
      <c r="AE1231" s="572"/>
      <c r="AF1231" s="572"/>
      <c r="AG1231" s="572"/>
      <c r="AH1231" s="572"/>
      <c r="AI1231" s="572"/>
      <c r="AJ1231" s="572"/>
      <c r="AK1231" s="572"/>
      <c r="AL1231" s="572"/>
      <c r="AM1231" s="572"/>
      <c r="AN1231" s="581"/>
      <c r="AO1231" s="181"/>
      <c r="AP1231" s="87" t="s">
        <v>859</v>
      </c>
      <c r="AT1231" s="559" t="str">
        <f t="shared" ca="1" si="226"/>
        <v>AB</v>
      </c>
      <c r="AU1231" s="559">
        <f t="shared" si="227"/>
        <v>1208</v>
      </c>
      <c r="AV1231" s="285" t="str">
        <f t="shared" ca="1" si="224"/>
        <v>AB1208</v>
      </c>
      <c r="AW1231" s="285">
        <f t="shared" si="222"/>
        <v>8</v>
      </c>
      <c r="AX1231" s="285" t="str">
        <f t="shared" ca="1" si="223"/>
        <v>8. Ownership - Operating Costs</v>
      </c>
      <c r="AY1231" s="293" t="s">
        <v>1626</v>
      </c>
      <c r="AZ1231" s="285" t="s">
        <v>1666</v>
      </c>
      <c r="BA1231" s="285">
        <f>$AB$8</f>
        <v>2047</v>
      </c>
      <c r="BB1231" s="285" t="str">
        <f t="shared" ca="1" si="225"/>
        <v>8_AB1208_Secondary_fuel_transportation_2047</v>
      </c>
      <c r="BC1231" s="285" t="s">
        <v>574</v>
      </c>
      <c r="BD1231" s="285"/>
      <c r="BE1231" s="293" t="str">
        <f t="shared" si="221"/>
        <v>&gt;=0</v>
      </c>
      <c r="BF1231" s="293" t="s">
        <v>84</v>
      </c>
      <c r="BG1231" s="293" t="s">
        <v>84</v>
      </c>
      <c r="BH1231" s="293"/>
      <c r="BI1231" s="293"/>
      <c r="BJ1231" s="293"/>
      <c r="BK1231" s="293"/>
    </row>
    <row r="1232" spans="1:63" ht="13.5" hidden="1" thickBot="1">
      <c r="A1232" s="130"/>
      <c r="B1232" s="193"/>
      <c r="C1232" s="255"/>
      <c r="D1232" s="761"/>
      <c r="E1232" s="571"/>
      <c r="F1232" s="571"/>
      <c r="G1232" s="571"/>
      <c r="H1232" s="571"/>
      <c r="I1232" s="571"/>
      <c r="J1232" s="571"/>
      <c r="K1232" s="571"/>
      <c r="L1232" s="571"/>
      <c r="M1232" s="571"/>
      <c r="N1232" s="571"/>
      <c r="O1232" s="571"/>
      <c r="P1232" s="571"/>
      <c r="Q1232" s="571"/>
      <c r="R1232" s="571"/>
      <c r="S1232" s="571"/>
      <c r="T1232" s="571"/>
      <c r="U1232" s="571"/>
      <c r="V1232" s="571"/>
      <c r="W1232" s="571"/>
      <c r="X1232" s="571"/>
      <c r="Y1232" s="571"/>
      <c r="Z1232" s="571"/>
      <c r="AA1232" s="571"/>
      <c r="AB1232" s="571"/>
      <c r="AC1232" s="571"/>
      <c r="AD1232" s="572"/>
      <c r="AE1232" s="572"/>
      <c r="AF1232" s="572"/>
      <c r="AG1232" s="572"/>
      <c r="AH1232" s="572"/>
      <c r="AI1232" s="572"/>
      <c r="AJ1232" s="572"/>
      <c r="AK1232" s="572"/>
      <c r="AL1232" s="572"/>
      <c r="AM1232" s="572"/>
      <c r="AN1232" s="581"/>
      <c r="AO1232" s="181"/>
      <c r="AP1232" s="87" t="s">
        <v>859</v>
      </c>
      <c r="AT1232" s="559" t="str">
        <f t="shared" ca="1" si="226"/>
        <v>AC</v>
      </c>
      <c r="AU1232" s="559">
        <f t="shared" si="227"/>
        <v>1208</v>
      </c>
      <c r="AV1232" s="285" t="str">
        <f t="shared" ca="1" si="224"/>
        <v>AC1208</v>
      </c>
      <c r="AW1232" s="285">
        <f t="shared" si="222"/>
        <v>8</v>
      </c>
      <c r="AX1232" s="285" t="str">
        <f t="shared" ca="1" si="223"/>
        <v>8. Ownership - Operating Costs</v>
      </c>
      <c r="AY1232" s="293" t="s">
        <v>1626</v>
      </c>
      <c r="AZ1232" s="285" t="s">
        <v>1666</v>
      </c>
      <c r="BA1232" s="285">
        <f>$AC$8</f>
        <v>2048</v>
      </c>
      <c r="BB1232" s="285" t="str">
        <f t="shared" ca="1" si="225"/>
        <v>8_AC1208_Secondary_fuel_transportation_2048</v>
      </c>
      <c r="BC1232" s="285" t="s">
        <v>574</v>
      </c>
      <c r="BD1232" s="285"/>
      <c r="BE1232" s="293" t="str">
        <f t="shared" si="221"/>
        <v>&gt;=0</v>
      </c>
      <c r="BF1232" s="293" t="s">
        <v>84</v>
      </c>
      <c r="BG1232" s="293" t="s">
        <v>84</v>
      </c>
      <c r="BH1232" s="293"/>
      <c r="BI1232" s="293"/>
      <c r="BJ1232" s="293"/>
      <c r="BK1232" s="293"/>
    </row>
    <row r="1233" spans="1:63" ht="13.5" hidden="1" thickBot="1">
      <c r="A1233" s="130"/>
      <c r="B1233" s="193"/>
      <c r="C1233" s="255"/>
      <c r="D1233" s="761"/>
      <c r="E1233" s="571"/>
      <c r="F1233" s="571"/>
      <c r="G1233" s="571"/>
      <c r="H1233" s="571"/>
      <c r="I1233" s="571"/>
      <c r="J1233" s="571"/>
      <c r="K1233" s="571"/>
      <c r="L1233" s="571"/>
      <c r="M1233" s="571"/>
      <c r="N1233" s="571"/>
      <c r="O1233" s="571"/>
      <c r="P1233" s="571"/>
      <c r="Q1233" s="571"/>
      <c r="R1233" s="571"/>
      <c r="S1233" s="571"/>
      <c r="T1233" s="571"/>
      <c r="U1233" s="571"/>
      <c r="V1233" s="571"/>
      <c r="W1233" s="571"/>
      <c r="X1233" s="571"/>
      <c r="Y1233" s="571"/>
      <c r="Z1233" s="571"/>
      <c r="AA1233" s="571"/>
      <c r="AB1233" s="571"/>
      <c r="AC1233" s="571"/>
      <c r="AD1233" s="572"/>
      <c r="AE1233" s="572"/>
      <c r="AF1233" s="572"/>
      <c r="AG1233" s="572"/>
      <c r="AH1233" s="572"/>
      <c r="AI1233" s="572"/>
      <c r="AJ1233" s="572"/>
      <c r="AK1233" s="572"/>
      <c r="AL1233" s="572"/>
      <c r="AM1233" s="572"/>
      <c r="AN1233" s="581"/>
      <c r="AO1233" s="181"/>
      <c r="AP1233" s="87" t="s">
        <v>859</v>
      </c>
      <c r="AT1233" s="559" t="str">
        <f t="shared" ca="1" si="226"/>
        <v>AD</v>
      </c>
      <c r="AU1233" s="559">
        <f t="shared" si="227"/>
        <v>1208</v>
      </c>
      <c r="AV1233" s="285" t="str">
        <f t="shared" ca="1" si="224"/>
        <v>AD1208</v>
      </c>
      <c r="AW1233" s="285">
        <f t="shared" si="222"/>
        <v>8</v>
      </c>
      <c r="AX1233" s="285" t="str">
        <f t="shared" ca="1" si="223"/>
        <v>8. Ownership - Operating Costs</v>
      </c>
      <c r="AY1233" s="293" t="s">
        <v>1626</v>
      </c>
      <c r="AZ1233" s="285" t="s">
        <v>1666</v>
      </c>
      <c r="BA1233" s="285">
        <f>$AD$8</f>
        <v>2049</v>
      </c>
      <c r="BB1233" s="285" t="str">
        <f t="shared" ca="1" si="225"/>
        <v>8_AD1208_Secondary_fuel_transportation_2049</v>
      </c>
      <c r="BC1233" s="285" t="s">
        <v>574</v>
      </c>
      <c r="BD1233" s="285"/>
      <c r="BE1233" s="293" t="str">
        <f t="shared" si="221"/>
        <v>&gt;=0</v>
      </c>
      <c r="BF1233" s="293" t="s">
        <v>84</v>
      </c>
      <c r="BG1233" s="293" t="s">
        <v>84</v>
      </c>
      <c r="BH1233" s="293"/>
      <c r="BI1233" s="293"/>
      <c r="BJ1233" s="293"/>
      <c r="BK1233" s="293"/>
    </row>
    <row r="1234" spans="1:63" ht="13.5" hidden="1" thickBot="1">
      <c r="A1234" s="130"/>
      <c r="B1234" s="193"/>
      <c r="C1234" s="255"/>
      <c r="D1234" s="761"/>
      <c r="E1234" s="571"/>
      <c r="F1234" s="571"/>
      <c r="G1234" s="571"/>
      <c r="H1234" s="571"/>
      <c r="I1234" s="571"/>
      <c r="J1234" s="571"/>
      <c r="K1234" s="571"/>
      <c r="L1234" s="571"/>
      <c r="M1234" s="571"/>
      <c r="N1234" s="571"/>
      <c r="O1234" s="571"/>
      <c r="P1234" s="571"/>
      <c r="Q1234" s="571"/>
      <c r="R1234" s="571"/>
      <c r="S1234" s="571"/>
      <c r="T1234" s="571"/>
      <c r="U1234" s="571"/>
      <c r="V1234" s="571"/>
      <c r="W1234" s="571"/>
      <c r="X1234" s="571"/>
      <c r="Y1234" s="571"/>
      <c r="Z1234" s="571"/>
      <c r="AA1234" s="571"/>
      <c r="AB1234" s="571"/>
      <c r="AC1234" s="571"/>
      <c r="AD1234" s="572"/>
      <c r="AE1234" s="572"/>
      <c r="AF1234" s="572"/>
      <c r="AG1234" s="572"/>
      <c r="AH1234" s="572"/>
      <c r="AI1234" s="572"/>
      <c r="AJ1234" s="572"/>
      <c r="AK1234" s="572"/>
      <c r="AL1234" s="572"/>
      <c r="AM1234" s="572"/>
      <c r="AN1234" s="581"/>
      <c r="AO1234" s="181"/>
      <c r="AP1234" s="87" t="s">
        <v>859</v>
      </c>
      <c r="AT1234" s="559" t="str">
        <f t="shared" ca="1" si="226"/>
        <v>AE</v>
      </c>
      <c r="AU1234" s="559">
        <f t="shared" si="227"/>
        <v>1208</v>
      </c>
      <c r="AV1234" s="285" t="str">
        <f t="shared" ca="1" si="224"/>
        <v>AE1208</v>
      </c>
      <c r="AW1234" s="285">
        <f t="shared" si="222"/>
        <v>8</v>
      </c>
      <c r="AX1234" s="285" t="str">
        <f t="shared" ca="1" si="223"/>
        <v>8. Ownership - Operating Costs</v>
      </c>
      <c r="AY1234" s="293" t="s">
        <v>1626</v>
      </c>
      <c r="AZ1234" s="285" t="s">
        <v>1666</v>
      </c>
      <c r="BA1234" s="285">
        <f>$AE$8</f>
        <v>2050</v>
      </c>
      <c r="BB1234" s="285" t="str">
        <f t="shared" ca="1" si="225"/>
        <v>8_AE1208_Secondary_fuel_transportation_2050</v>
      </c>
      <c r="BC1234" s="285" t="s">
        <v>574</v>
      </c>
      <c r="BD1234" s="285"/>
      <c r="BE1234" s="293" t="str">
        <f t="shared" si="221"/>
        <v>&gt;=0</v>
      </c>
      <c r="BF1234" s="293" t="s">
        <v>84</v>
      </c>
      <c r="BG1234" s="293" t="s">
        <v>84</v>
      </c>
      <c r="BH1234" s="293"/>
      <c r="BI1234" s="293"/>
      <c r="BJ1234" s="293"/>
      <c r="BK1234" s="293"/>
    </row>
    <row r="1235" spans="1:63" ht="13.5" hidden="1" thickBot="1">
      <c r="A1235" s="130"/>
      <c r="B1235" s="193"/>
      <c r="C1235" s="255"/>
      <c r="D1235" s="761"/>
      <c r="E1235" s="571"/>
      <c r="F1235" s="571"/>
      <c r="G1235" s="571"/>
      <c r="H1235" s="571"/>
      <c r="I1235" s="571"/>
      <c r="J1235" s="571"/>
      <c r="K1235" s="571"/>
      <c r="L1235" s="571"/>
      <c r="M1235" s="571"/>
      <c r="N1235" s="571"/>
      <c r="O1235" s="571"/>
      <c r="P1235" s="571"/>
      <c r="Q1235" s="571"/>
      <c r="R1235" s="571"/>
      <c r="S1235" s="571"/>
      <c r="T1235" s="571"/>
      <c r="U1235" s="571"/>
      <c r="V1235" s="571"/>
      <c r="W1235" s="571"/>
      <c r="X1235" s="571"/>
      <c r="Y1235" s="571"/>
      <c r="Z1235" s="571"/>
      <c r="AA1235" s="571"/>
      <c r="AB1235" s="571"/>
      <c r="AC1235" s="571"/>
      <c r="AD1235" s="572"/>
      <c r="AE1235" s="572"/>
      <c r="AF1235" s="572"/>
      <c r="AG1235" s="572"/>
      <c r="AH1235" s="572"/>
      <c r="AI1235" s="572"/>
      <c r="AJ1235" s="572"/>
      <c r="AK1235" s="572"/>
      <c r="AL1235" s="572"/>
      <c r="AM1235" s="572"/>
      <c r="AN1235" s="581"/>
      <c r="AO1235" s="181"/>
      <c r="AP1235" s="87" t="s">
        <v>859</v>
      </c>
      <c r="AT1235" s="559" t="str">
        <f t="shared" ca="1" si="226"/>
        <v>AF</v>
      </c>
      <c r="AU1235" s="559">
        <f t="shared" si="227"/>
        <v>1208</v>
      </c>
      <c r="AV1235" s="285" t="str">
        <f t="shared" ca="1" si="224"/>
        <v>AF1208</v>
      </c>
      <c r="AW1235" s="285">
        <f t="shared" si="222"/>
        <v>8</v>
      </c>
      <c r="AX1235" s="285" t="str">
        <f t="shared" ca="1" si="223"/>
        <v>8. Ownership - Operating Costs</v>
      </c>
      <c r="AY1235" s="293" t="s">
        <v>1626</v>
      </c>
      <c r="AZ1235" s="285" t="s">
        <v>1666</v>
      </c>
      <c r="BA1235" s="285">
        <f>$AF$8</f>
        <v>2051</v>
      </c>
      <c r="BB1235" s="285" t="str">
        <f t="shared" ca="1" si="225"/>
        <v>8_AF1208_Secondary_fuel_transportation_2051</v>
      </c>
      <c r="BC1235" s="285" t="s">
        <v>574</v>
      </c>
      <c r="BD1235" s="285"/>
      <c r="BE1235" s="293" t="str">
        <f t="shared" si="221"/>
        <v>&gt;=0</v>
      </c>
      <c r="BF1235" s="293" t="s">
        <v>84</v>
      </c>
      <c r="BG1235" s="293" t="s">
        <v>84</v>
      </c>
      <c r="BH1235" s="293"/>
      <c r="BI1235" s="293"/>
      <c r="BJ1235" s="293"/>
      <c r="BK1235" s="293"/>
    </row>
    <row r="1236" spans="1:63" ht="13.5" hidden="1" thickBot="1">
      <c r="A1236" s="130"/>
      <c r="B1236" s="193"/>
      <c r="C1236" s="255"/>
      <c r="D1236" s="761"/>
      <c r="E1236" s="571"/>
      <c r="F1236" s="571"/>
      <c r="G1236" s="571"/>
      <c r="H1236" s="571"/>
      <c r="I1236" s="571"/>
      <c r="J1236" s="571"/>
      <c r="K1236" s="571"/>
      <c r="L1236" s="571"/>
      <c r="M1236" s="571"/>
      <c r="N1236" s="571"/>
      <c r="O1236" s="571"/>
      <c r="P1236" s="571"/>
      <c r="Q1236" s="571"/>
      <c r="R1236" s="571"/>
      <c r="S1236" s="571"/>
      <c r="T1236" s="571"/>
      <c r="U1236" s="571"/>
      <c r="V1236" s="571"/>
      <c r="W1236" s="571"/>
      <c r="X1236" s="571"/>
      <c r="Y1236" s="571"/>
      <c r="Z1236" s="571"/>
      <c r="AA1236" s="571"/>
      <c r="AB1236" s="571"/>
      <c r="AC1236" s="571"/>
      <c r="AD1236" s="572"/>
      <c r="AE1236" s="572"/>
      <c r="AF1236" s="572"/>
      <c r="AG1236" s="572"/>
      <c r="AH1236" s="572"/>
      <c r="AI1236" s="572"/>
      <c r="AJ1236" s="572"/>
      <c r="AK1236" s="572"/>
      <c r="AL1236" s="572"/>
      <c r="AM1236" s="572"/>
      <c r="AN1236" s="581"/>
      <c r="AO1236" s="181"/>
      <c r="AP1236" s="87" t="s">
        <v>859</v>
      </c>
      <c r="AT1236" s="559" t="str">
        <f t="shared" ca="1" si="226"/>
        <v>AG</v>
      </c>
      <c r="AU1236" s="559">
        <f t="shared" si="227"/>
        <v>1208</v>
      </c>
      <c r="AV1236" s="285" t="str">
        <f t="shared" ca="1" si="224"/>
        <v>AG1208</v>
      </c>
      <c r="AW1236" s="285">
        <f t="shared" si="222"/>
        <v>8</v>
      </c>
      <c r="AX1236" s="285" t="str">
        <f t="shared" ca="1" si="223"/>
        <v>8. Ownership - Operating Costs</v>
      </c>
      <c r="AY1236" s="293" t="s">
        <v>1626</v>
      </c>
      <c r="AZ1236" s="285" t="s">
        <v>1666</v>
      </c>
      <c r="BA1236" s="285">
        <f>$AG$8</f>
        <v>2052</v>
      </c>
      <c r="BB1236" s="285" t="str">
        <f t="shared" ca="1" si="225"/>
        <v>8_AG1208_Secondary_fuel_transportation_2052</v>
      </c>
      <c r="BC1236" s="285" t="s">
        <v>574</v>
      </c>
      <c r="BD1236" s="285"/>
      <c r="BE1236" s="293" t="str">
        <f t="shared" ref="BE1236:BE1242" si="228">"&gt;=0"</f>
        <v>&gt;=0</v>
      </c>
      <c r="BF1236" s="293" t="s">
        <v>84</v>
      </c>
      <c r="BG1236" s="293" t="s">
        <v>84</v>
      </c>
      <c r="BH1236" s="293"/>
      <c r="BI1236" s="293"/>
      <c r="BJ1236" s="293"/>
      <c r="BK1236" s="293"/>
    </row>
    <row r="1237" spans="1:63" ht="13.5" hidden="1" thickBot="1">
      <c r="A1237" s="130"/>
      <c r="B1237" s="193"/>
      <c r="C1237" s="255"/>
      <c r="D1237" s="761"/>
      <c r="E1237" s="571"/>
      <c r="F1237" s="571"/>
      <c r="G1237" s="571"/>
      <c r="H1237" s="571"/>
      <c r="I1237" s="571"/>
      <c r="J1237" s="571"/>
      <c r="K1237" s="571"/>
      <c r="L1237" s="571"/>
      <c r="M1237" s="571"/>
      <c r="N1237" s="571"/>
      <c r="O1237" s="571"/>
      <c r="P1237" s="571"/>
      <c r="Q1237" s="571"/>
      <c r="R1237" s="571"/>
      <c r="S1237" s="571"/>
      <c r="T1237" s="571"/>
      <c r="U1237" s="571"/>
      <c r="V1237" s="571"/>
      <c r="W1237" s="571"/>
      <c r="X1237" s="571"/>
      <c r="Y1237" s="571"/>
      <c r="Z1237" s="571"/>
      <c r="AA1237" s="571"/>
      <c r="AB1237" s="571"/>
      <c r="AC1237" s="571"/>
      <c r="AD1237" s="572"/>
      <c r="AE1237" s="572"/>
      <c r="AF1237" s="572"/>
      <c r="AG1237" s="572"/>
      <c r="AH1237" s="572"/>
      <c r="AI1237" s="572"/>
      <c r="AJ1237" s="572"/>
      <c r="AK1237" s="572"/>
      <c r="AL1237" s="572"/>
      <c r="AM1237" s="572"/>
      <c r="AN1237" s="581"/>
      <c r="AO1237" s="181"/>
      <c r="AP1237" s="87" t="s">
        <v>859</v>
      </c>
      <c r="AT1237" s="559" t="str">
        <f t="shared" ca="1" si="226"/>
        <v>AH</v>
      </c>
      <c r="AU1237" s="559">
        <f t="shared" si="227"/>
        <v>1208</v>
      </c>
      <c r="AV1237" s="285" t="str">
        <f t="shared" ca="1" si="224"/>
        <v>AH1208</v>
      </c>
      <c r="AW1237" s="285">
        <f t="shared" si="222"/>
        <v>8</v>
      </c>
      <c r="AX1237" s="285" t="str">
        <f t="shared" ca="1" si="223"/>
        <v>8. Ownership - Operating Costs</v>
      </c>
      <c r="AY1237" s="293" t="s">
        <v>1626</v>
      </c>
      <c r="AZ1237" s="285" t="s">
        <v>1666</v>
      </c>
      <c r="BA1237" s="285">
        <f>$AH$8</f>
        <v>2053</v>
      </c>
      <c r="BB1237" s="285" t="str">
        <f t="shared" ca="1" si="225"/>
        <v>8_AH1208_Secondary_fuel_transportation_2053</v>
      </c>
      <c r="BC1237" s="285" t="s">
        <v>574</v>
      </c>
      <c r="BD1237" s="285"/>
      <c r="BE1237" s="293" t="str">
        <f t="shared" si="228"/>
        <v>&gt;=0</v>
      </c>
      <c r="BF1237" s="293" t="s">
        <v>84</v>
      </c>
      <c r="BG1237" s="293" t="s">
        <v>84</v>
      </c>
      <c r="BH1237" s="293"/>
      <c r="BI1237" s="293"/>
      <c r="BJ1237" s="293"/>
      <c r="BK1237" s="293"/>
    </row>
    <row r="1238" spans="1:63" ht="13.5" hidden="1" thickBot="1">
      <c r="A1238" s="130"/>
      <c r="B1238" s="193"/>
      <c r="C1238" s="255"/>
      <c r="D1238" s="761"/>
      <c r="E1238" s="571"/>
      <c r="F1238" s="571"/>
      <c r="G1238" s="571"/>
      <c r="H1238" s="571"/>
      <c r="I1238" s="571"/>
      <c r="J1238" s="571"/>
      <c r="K1238" s="571"/>
      <c r="L1238" s="571"/>
      <c r="M1238" s="571"/>
      <c r="N1238" s="571"/>
      <c r="O1238" s="571"/>
      <c r="P1238" s="571"/>
      <c r="Q1238" s="571"/>
      <c r="R1238" s="571"/>
      <c r="S1238" s="571"/>
      <c r="T1238" s="571"/>
      <c r="U1238" s="571"/>
      <c r="V1238" s="571"/>
      <c r="W1238" s="571"/>
      <c r="X1238" s="571"/>
      <c r="Y1238" s="571"/>
      <c r="Z1238" s="571"/>
      <c r="AA1238" s="571"/>
      <c r="AB1238" s="571"/>
      <c r="AC1238" s="571"/>
      <c r="AD1238" s="572"/>
      <c r="AE1238" s="572"/>
      <c r="AF1238" s="572"/>
      <c r="AG1238" s="572"/>
      <c r="AH1238" s="572"/>
      <c r="AI1238" s="572"/>
      <c r="AJ1238" s="572"/>
      <c r="AK1238" s="572"/>
      <c r="AL1238" s="572"/>
      <c r="AM1238" s="572"/>
      <c r="AN1238" s="581"/>
      <c r="AO1238" s="181"/>
      <c r="AP1238" s="87" t="s">
        <v>859</v>
      </c>
      <c r="AT1238" s="559" t="str">
        <f t="shared" ca="1" si="226"/>
        <v>AI</v>
      </c>
      <c r="AU1238" s="559">
        <f t="shared" si="227"/>
        <v>1208</v>
      </c>
      <c r="AV1238" s="285" t="str">
        <f t="shared" ca="1" si="224"/>
        <v>AI1208</v>
      </c>
      <c r="AW1238" s="285">
        <f t="shared" si="222"/>
        <v>8</v>
      </c>
      <c r="AX1238" s="285" t="str">
        <f t="shared" ca="1" si="223"/>
        <v>8. Ownership - Operating Costs</v>
      </c>
      <c r="AY1238" s="293" t="s">
        <v>1626</v>
      </c>
      <c r="AZ1238" s="285" t="s">
        <v>1666</v>
      </c>
      <c r="BA1238" s="285">
        <f>$AI$8</f>
        <v>2054</v>
      </c>
      <c r="BB1238" s="285" t="str">
        <f t="shared" ca="1" si="225"/>
        <v>8_AI1208_Secondary_fuel_transportation_2054</v>
      </c>
      <c r="BC1238" s="285" t="s">
        <v>574</v>
      </c>
      <c r="BD1238" s="285"/>
      <c r="BE1238" s="293" t="str">
        <f t="shared" si="228"/>
        <v>&gt;=0</v>
      </c>
      <c r="BF1238" s="293" t="s">
        <v>84</v>
      </c>
      <c r="BG1238" s="293" t="s">
        <v>84</v>
      </c>
      <c r="BH1238" s="293"/>
      <c r="BI1238" s="293"/>
      <c r="BJ1238" s="293"/>
      <c r="BK1238" s="293"/>
    </row>
    <row r="1239" spans="1:63" ht="13.5" hidden="1" thickBot="1">
      <c r="A1239" s="130"/>
      <c r="B1239" s="193"/>
      <c r="C1239" s="255"/>
      <c r="D1239" s="761"/>
      <c r="E1239" s="571"/>
      <c r="F1239" s="571"/>
      <c r="G1239" s="571"/>
      <c r="H1239" s="571"/>
      <c r="I1239" s="571"/>
      <c r="J1239" s="571"/>
      <c r="K1239" s="571"/>
      <c r="L1239" s="571"/>
      <c r="M1239" s="571"/>
      <c r="N1239" s="571"/>
      <c r="O1239" s="571"/>
      <c r="P1239" s="571"/>
      <c r="Q1239" s="571"/>
      <c r="R1239" s="571"/>
      <c r="S1239" s="571"/>
      <c r="T1239" s="571"/>
      <c r="U1239" s="571"/>
      <c r="V1239" s="571"/>
      <c r="W1239" s="571"/>
      <c r="X1239" s="571"/>
      <c r="Y1239" s="571"/>
      <c r="Z1239" s="571"/>
      <c r="AA1239" s="571"/>
      <c r="AB1239" s="571"/>
      <c r="AC1239" s="571"/>
      <c r="AD1239" s="572"/>
      <c r="AE1239" s="572"/>
      <c r="AF1239" s="572"/>
      <c r="AG1239" s="572"/>
      <c r="AH1239" s="572"/>
      <c r="AI1239" s="572"/>
      <c r="AJ1239" s="572"/>
      <c r="AK1239" s="572"/>
      <c r="AL1239" s="572"/>
      <c r="AM1239" s="572"/>
      <c r="AN1239" s="581"/>
      <c r="AO1239" s="181"/>
      <c r="AP1239" s="87" t="s">
        <v>859</v>
      </c>
      <c r="AT1239" s="559" t="str">
        <f t="shared" ca="1" si="226"/>
        <v>AJ</v>
      </c>
      <c r="AU1239" s="559">
        <f t="shared" si="227"/>
        <v>1208</v>
      </c>
      <c r="AV1239" s="285" t="str">
        <f t="shared" ca="1" si="224"/>
        <v>AJ1208</v>
      </c>
      <c r="AW1239" s="285">
        <f t="shared" si="222"/>
        <v>8</v>
      </c>
      <c r="AX1239" s="285" t="str">
        <f t="shared" ca="1" si="223"/>
        <v>8. Ownership - Operating Costs</v>
      </c>
      <c r="AY1239" s="293" t="s">
        <v>1626</v>
      </c>
      <c r="AZ1239" s="285" t="s">
        <v>1666</v>
      </c>
      <c r="BA1239" s="285">
        <f>$AJ$8</f>
        <v>2055</v>
      </c>
      <c r="BB1239" s="285" t="str">
        <f t="shared" ca="1" si="225"/>
        <v>8_AJ1208_Secondary_fuel_transportation_2055</v>
      </c>
      <c r="BC1239" s="285" t="s">
        <v>574</v>
      </c>
      <c r="BD1239" s="285"/>
      <c r="BE1239" s="293" t="str">
        <f t="shared" si="228"/>
        <v>&gt;=0</v>
      </c>
      <c r="BF1239" s="293" t="s">
        <v>84</v>
      </c>
      <c r="BG1239" s="293" t="s">
        <v>84</v>
      </c>
      <c r="BH1239" s="293"/>
      <c r="BI1239" s="293"/>
      <c r="BJ1239" s="293"/>
      <c r="BK1239" s="293"/>
    </row>
    <row r="1240" spans="1:63" ht="13.5" hidden="1" thickBot="1">
      <c r="A1240" s="130"/>
      <c r="B1240" s="193"/>
      <c r="C1240" s="255"/>
      <c r="D1240" s="761"/>
      <c r="E1240" s="571"/>
      <c r="F1240" s="571"/>
      <c r="G1240" s="571"/>
      <c r="H1240" s="571"/>
      <c r="I1240" s="571"/>
      <c r="J1240" s="571"/>
      <c r="K1240" s="571"/>
      <c r="L1240" s="571"/>
      <c r="M1240" s="571"/>
      <c r="N1240" s="571"/>
      <c r="O1240" s="571"/>
      <c r="P1240" s="571"/>
      <c r="Q1240" s="571"/>
      <c r="R1240" s="571"/>
      <c r="S1240" s="571"/>
      <c r="T1240" s="571"/>
      <c r="U1240" s="571"/>
      <c r="V1240" s="571"/>
      <c r="W1240" s="571"/>
      <c r="X1240" s="571"/>
      <c r="Y1240" s="571"/>
      <c r="Z1240" s="571"/>
      <c r="AA1240" s="571"/>
      <c r="AB1240" s="571"/>
      <c r="AC1240" s="571"/>
      <c r="AD1240" s="572"/>
      <c r="AE1240" s="572"/>
      <c r="AF1240" s="572"/>
      <c r="AG1240" s="572"/>
      <c r="AH1240" s="572"/>
      <c r="AI1240" s="572"/>
      <c r="AJ1240" s="572"/>
      <c r="AK1240" s="572"/>
      <c r="AL1240" s="572"/>
      <c r="AM1240" s="572"/>
      <c r="AN1240" s="581"/>
      <c r="AO1240" s="181"/>
      <c r="AP1240" s="87" t="s">
        <v>859</v>
      </c>
      <c r="AT1240" s="559" t="str">
        <f t="shared" ca="1" si="226"/>
        <v>AK</v>
      </c>
      <c r="AU1240" s="559">
        <f t="shared" si="227"/>
        <v>1208</v>
      </c>
      <c r="AV1240" s="285" t="str">
        <f t="shared" ca="1" si="224"/>
        <v>AK1208</v>
      </c>
      <c r="AW1240" s="285">
        <f t="shared" si="222"/>
        <v>8</v>
      </c>
      <c r="AX1240" s="285" t="str">
        <f t="shared" ca="1" si="223"/>
        <v>8. Ownership - Operating Costs</v>
      </c>
      <c r="AY1240" s="293" t="s">
        <v>1626</v>
      </c>
      <c r="AZ1240" s="285" t="s">
        <v>1666</v>
      </c>
      <c r="BA1240" s="285">
        <f>$AK$8</f>
        <v>2056</v>
      </c>
      <c r="BB1240" s="285" t="str">
        <f t="shared" ca="1" si="225"/>
        <v>8_AK1208_Secondary_fuel_transportation_2056</v>
      </c>
      <c r="BC1240" s="285" t="s">
        <v>574</v>
      </c>
      <c r="BD1240" s="285"/>
      <c r="BE1240" s="293" t="str">
        <f t="shared" si="228"/>
        <v>&gt;=0</v>
      </c>
      <c r="BF1240" s="293" t="s">
        <v>84</v>
      </c>
      <c r="BG1240" s="293" t="s">
        <v>84</v>
      </c>
      <c r="BH1240" s="293"/>
      <c r="BI1240" s="293"/>
      <c r="BJ1240" s="293"/>
      <c r="BK1240" s="293"/>
    </row>
    <row r="1241" spans="1:63" ht="13.5" hidden="1" thickBot="1">
      <c r="A1241" s="130"/>
      <c r="B1241" s="193"/>
      <c r="C1241" s="255"/>
      <c r="D1241" s="761"/>
      <c r="E1241" s="571"/>
      <c r="F1241" s="571"/>
      <c r="G1241" s="571"/>
      <c r="H1241" s="571"/>
      <c r="I1241" s="571"/>
      <c r="J1241" s="571"/>
      <c r="K1241" s="571"/>
      <c r="L1241" s="571"/>
      <c r="M1241" s="571"/>
      <c r="N1241" s="571"/>
      <c r="O1241" s="571"/>
      <c r="P1241" s="571"/>
      <c r="Q1241" s="571"/>
      <c r="R1241" s="571"/>
      <c r="S1241" s="571"/>
      <c r="T1241" s="571"/>
      <c r="U1241" s="571"/>
      <c r="V1241" s="571"/>
      <c r="W1241" s="571"/>
      <c r="X1241" s="571"/>
      <c r="Y1241" s="571"/>
      <c r="Z1241" s="571"/>
      <c r="AA1241" s="571"/>
      <c r="AB1241" s="571"/>
      <c r="AC1241" s="571"/>
      <c r="AD1241" s="572"/>
      <c r="AE1241" s="572"/>
      <c r="AF1241" s="572"/>
      <c r="AG1241" s="572"/>
      <c r="AH1241" s="572"/>
      <c r="AI1241" s="572"/>
      <c r="AJ1241" s="572"/>
      <c r="AK1241" s="572"/>
      <c r="AL1241" s="572"/>
      <c r="AM1241" s="572"/>
      <c r="AN1241" s="581"/>
      <c r="AO1241" s="181"/>
      <c r="AP1241" s="87" t="s">
        <v>859</v>
      </c>
      <c r="AT1241" s="559" t="str">
        <f t="shared" ca="1" si="226"/>
        <v>AL</v>
      </c>
      <c r="AU1241" s="559">
        <f t="shared" si="227"/>
        <v>1208</v>
      </c>
      <c r="AV1241" s="285" t="str">
        <f t="shared" ca="1" si="224"/>
        <v>AL1208</v>
      </c>
      <c r="AW1241" s="285">
        <f t="shared" si="222"/>
        <v>8</v>
      </c>
      <c r="AX1241" s="285" t="str">
        <f t="shared" ca="1" si="223"/>
        <v>8. Ownership - Operating Costs</v>
      </c>
      <c r="AY1241" s="293" t="s">
        <v>1626</v>
      </c>
      <c r="AZ1241" s="285" t="s">
        <v>1666</v>
      </c>
      <c r="BA1241" s="285">
        <f>$AL$8</f>
        <v>2057</v>
      </c>
      <c r="BB1241" s="285" t="str">
        <f t="shared" ca="1" si="225"/>
        <v>8_AL1208_Secondary_fuel_transportation_2057</v>
      </c>
      <c r="BC1241" s="285" t="s">
        <v>574</v>
      </c>
      <c r="BD1241" s="285"/>
      <c r="BE1241" s="293" t="str">
        <f t="shared" si="228"/>
        <v>&gt;=0</v>
      </c>
      <c r="BF1241" s="293" t="s">
        <v>84</v>
      </c>
      <c r="BG1241" s="293" t="s">
        <v>84</v>
      </c>
      <c r="BH1241" s="293"/>
      <c r="BI1241" s="293"/>
      <c r="BJ1241" s="293"/>
      <c r="BK1241" s="293"/>
    </row>
    <row r="1242" spans="1:63" ht="13.5" hidden="1" thickBot="1">
      <c r="A1242" s="130"/>
      <c r="B1242" s="193"/>
      <c r="C1242" s="255"/>
      <c r="D1242" s="761"/>
      <c r="E1242" s="571"/>
      <c r="F1242" s="571"/>
      <c r="G1242" s="571"/>
      <c r="H1242" s="571"/>
      <c r="I1242" s="571"/>
      <c r="J1242" s="571"/>
      <c r="K1242" s="571"/>
      <c r="L1242" s="571"/>
      <c r="M1242" s="571"/>
      <c r="N1242" s="571"/>
      <c r="O1242" s="571"/>
      <c r="P1242" s="571"/>
      <c r="Q1242" s="571"/>
      <c r="R1242" s="571"/>
      <c r="S1242" s="571"/>
      <c r="T1242" s="571"/>
      <c r="U1242" s="571"/>
      <c r="V1242" s="571"/>
      <c r="W1242" s="571"/>
      <c r="X1242" s="571"/>
      <c r="Y1242" s="571"/>
      <c r="Z1242" s="571"/>
      <c r="AA1242" s="571"/>
      <c r="AB1242" s="571"/>
      <c r="AC1242" s="571"/>
      <c r="AD1242" s="572"/>
      <c r="AE1242" s="572"/>
      <c r="AF1242" s="572"/>
      <c r="AG1242" s="572"/>
      <c r="AH1242" s="572"/>
      <c r="AI1242" s="572"/>
      <c r="AJ1242" s="572"/>
      <c r="AK1242" s="572"/>
      <c r="AL1242" s="572"/>
      <c r="AM1242" s="572"/>
      <c r="AN1242" s="581"/>
      <c r="AO1242" s="181"/>
      <c r="AP1242" s="87" t="s">
        <v>859</v>
      </c>
      <c r="AT1242" s="559" t="str">
        <f t="shared" ca="1" si="226"/>
        <v>AM</v>
      </c>
      <c r="AU1242" s="559">
        <f t="shared" si="227"/>
        <v>1208</v>
      </c>
      <c r="AV1242" s="285" t="str">
        <f t="shared" ca="1" si="224"/>
        <v>AM1208</v>
      </c>
      <c r="AW1242" s="285">
        <f t="shared" si="222"/>
        <v>8</v>
      </c>
      <c r="AX1242" s="285" t="str">
        <f t="shared" ca="1" si="223"/>
        <v>8. Ownership - Operating Costs</v>
      </c>
      <c r="AY1242" s="293" t="s">
        <v>1626</v>
      </c>
      <c r="AZ1242" s="285" t="s">
        <v>1666</v>
      </c>
      <c r="BA1242" s="285">
        <f>$AM$8</f>
        <v>2058</v>
      </c>
      <c r="BB1242" s="285" t="str">
        <f t="shared" ca="1" si="225"/>
        <v>8_AM1208_Secondary_fuel_transportation_2058</v>
      </c>
      <c r="BC1242" s="285" t="s">
        <v>574</v>
      </c>
      <c r="BD1242" s="285"/>
      <c r="BE1242" s="293" t="str">
        <f t="shared" si="228"/>
        <v>&gt;=0</v>
      </c>
      <c r="BF1242" s="293" t="s">
        <v>84</v>
      </c>
      <c r="BG1242" s="293" t="s">
        <v>84</v>
      </c>
      <c r="BH1242" s="293"/>
      <c r="BI1242" s="293"/>
      <c r="BJ1242" s="293"/>
      <c r="BK1242" s="293"/>
    </row>
    <row r="1243" spans="1:63" ht="13.5" hidden="1" thickBot="1">
      <c r="A1243" s="130"/>
      <c r="B1243" s="193"/>
      <c r="C1243" s="255"/>
      <c r="D1243" s="761"/>
      <c r="E1243" s="571"/>
      <c r="F1243" s="571"/>
      <c r="G1243" s="571"/>
      <c r="H1243" s="571"/>
      <c r="I1243" s="571"/>
      <c r="J1243" s="571"/>
      <c r="K1243" s="571"/>
      <c r="L1243" s="571"/>
      <c r="M1243" s="571"/>
      <c r="N1243" s="571"/>
      <c r="O1243" s="571"/>
      <c r="P1243" s="571"/>
      <c r="Q1243" s="571"/>
      <c r="R1243" s="571"/>
      <c r="S1243" s="571"/>
      <c r="T1243" s="571"/>
      <c r="U1243" s="571"/>
      <c r="V1243" s="571"/>
      <c r="W1243" s="571"/>
      <c r="X1243" s="571"/>
      <c r="Y1243" s="571"/>
      <c r="Z1243" s="571"/>
      <c r="AA1243" s="571"/>
      <c r="AB1243" s="571"/>
      <c r="AC1243" s="571"/>
      <c r="AD1243" s="572"/>
      <c r="AE1243" s="572"/>
      <c r="AF1243" s="572"/>
      <c r="AG1243" s="572"/>
      <c r="AH1243" s="572"/>
      <c r="AI1243" s="572"/>
      <c r="AJ1243" s="572"/>
      <c r="AK1243" s="572"/>
      <c r="AL1243" s="572"/>
      <c r="AM1243" s="572"/>
      <c r="AN1243" s="581"/>
      <c r="AO1243" s="181"/>
      <c r="AP1243" s="574" t="s">
        <v>859</v>
      </c>
      <c r="AQ1243" s="574"/>
      <c r="AR1243" s="574"/>
      <c r="AS1243" s="574"/>
      <c r="AT1243" s="575" t="str">
        <f t="shared" ca="1" si="226"/>
        <v>AN</v>
      </c>
      <c r="AU1243" s="575">
        <f t="shared" si="227"/>
        <v>1208</v>
      </c>
      <c r="AV1243" s="484" t="str">
        <f t="shared" ca="1" si="224"/>
        <v>AN1208</v>
      </c>
      <c r="AW1243" s="484">
        <f t="shared" si="222"/>
        <v>8</v>
      </c>
      <c r="AX1243" s="484" t="str">
        <f t="shared" ca="1" si="223"/>
        <v>8. Ownership - Operating Costs</v>
      </c>
      <c r="AY1243" s="492" t="s">
        <v>1626</v>
      </c>
      <c r="AZ1243" s="484" t="s">
        <v>1666</v>
      </c>
      <c r="BA1243" s="484" t="s">
        <v>1572</v>
      </c>
      <c r="BB1243" s="484" t="str">
        <f t="shared" ca="1" si="225"/>
        <v>8_AN1208_Secondary_fuel_transportation_Additional_Info</v>
      </c>
      <c r="BC1243" s="492" t="s">
        <v>255</v>
      </c>
      <c r="BD1243" s="492">
        <v>100</v>
      </c>
      <c r="BE1243" s="492"/>
      <c r="BF1243" s="492" t="s">
        <v>84</v>
      </c>
      <c r="BG1243" s="492" t="s">
        <v>84</v>
      </c>
      <c r="BH1243" s="293"/>
      <c r="BI1243" s="293"/>
      <c r="BJ1243" s="293"/>
      <c r="BK1243" s="293"/>
    </row>
    <row r="1244" spans="1:63" ht="13.5" thickBot="1">
      <c r="A1244" s="130">
        <f>+A1208+1</f>
        <v>45</v>
      </c>
      <c r="B1244" s="193"/>
      <c r="C1244" s="254" t="s">
        <v>1667</v>
      </c>
      <c r="D1244" s="761"/>
      <c r="E1244" s="546"/>
      <c r="F1244" s="546"/>
      <c r="G1244" s="546"/>
      <c r="H1244" s="546"/>
      <c r="I1244" s="546"/>
      <c r="J1244" s="546"/>
      <c r="K1244" s="546"/>
      <c r="L1244" s="546"/>
      <c r="M1244" s="546"/>
      <c r="N1244" s="546"/>
      <c r="O1244" s="546"/>
      <c r="P1244" s="546"/>
      <c r="Q1244" s="546"/>
      <c r="R1244" s="546"/>
      <c r="S1244" s="546"/>
      <c r="T1244" s="546"/>
      <c r="U1244" s="546"/>
      <c r="V1244" s="546"/>
      <c r="W1244" s="546"/>
      <c r="X1244" s="546"/>
      <c r="Y1244" s="546"/>
      <c r="Z1244" s="546"/>
      <c r="AA1244" s="546"/>
      <c r="AB1244" s="546"/>
      <c r="AC1244" s="546"/>
      <c r="AD1244" s="547"/>
      <c r="AE1244" s="547"/>
      <c r="AF1244" s="547"/>
      <c r="AG1244" s="547"/>
      <c r="AH1244" s="547"/>
      <c r="AI1244" s="547"/>
      <c r="AJ1244" s="547"/>
      <c r="AK1244" s="547"/>
      <c r="AL1244" s="547"/>
      <c r="AM1244" s="547"/>
      <c r="AN1244" s="261"/>
      <c r="AO1244" s="181"/>
      <c r="AP1244" s="181"/>
      <c r="AQ1244" s="181"/>
      <c r="AR1244" s="181"/>
      <c r="AS1244" s="181"/>
      <c r="AT1244" s="181"/>
      <c r="AU1244" s="181"/>
      <c r="AV1244" s="285"/>
      <c r="AW1244" s="285"/>
      <c r="AX1244" s="285"/>
      <c r="AZ1244" s="285"/>
      <c r="BA1244" s="285"/>
      <c r="BB1244" s="285"/>
      <c r="BC1244" s="285"/>
      <c r="BD1244" s="285"/>
      <c r="BG1244" s="293"/>
      <c r="BH1244" s="293"/>
      <c r="BI1244" s="293"/>
      <c r="BJ1244" s="293"/>
      <c r="BK1244" s="293"/>
    </row>
    <row r="1245" spans="1:63" ht="13.5" thickBot="1">
      <c r="A1245" s="130">
        <f t="shared" si="41"/>
        <v>46</v>
      </c>
      <c r="B1245" s="181"/>
      <c r="C1245" s="257" t="s">
        <v>1668</v>
      </c>
      <c r="D1245" s="761" t="s">
        <v>1691</v>
      </c>
      <c r="E1245" s="544"/>
      <c r="F1245" s="544"/>
      <c r="G1245" s="544"/>
      <c r="H1245" s="544"/>
      <c r="I1245" s="544"/>
      <c r="J1245" s="544"/>
      <c r="K1245" s="544"/>
      <c r="L1245" s="544"/>
      <c r="M1245" s="544"/>
      <c r="N1245" s="544"/>
      <c r="O1245" s="544"/>
      <c r="P1245" s="544"/>
      <c r="Q1245" s="544"/>
      <c r="R1245" s="544"/>
      <c r="S1245" s="544"/>
      <c r="T1245" s="544"/>
      <c r="U1245" s="544"/>
      <c r="V1245" s="544"/>
      <c r="W1245" s="544"/>
      <c r="X1245" s="544"/>
      <c r="Y1245" s="544"/>
      <c r="Z1245" s="544"/>
      <c r="AA1245" s="544"/>
      <c r="AB1245" s="544"/>
      <c r="AC1245" s="544"/>
      <c r="AD1245" s="545"/>
      <c r="AE1245" s="545"/>
      <c r="AF1245" s="545"/>
      <c r="AG1245" s="545"/>
      <c r="AH1245" s="545"/>
      <c r="AI1245" s="545"/>
      <c r="AJ1245" s="545"/>
      <c r="AK1245" s="545"/>
      <c r="AL1245" s="545"/>
      <c r="AM1245" s="545"/>
      <c r="AN1245" s="371"/>
      <c r="AO1245" s="181"/>
      <c r="AR1245" s="87" t="s">
        <v>40</v>
      </c>
      <c r="AS1245" s="87" t="str">
        <f ca="1">SUBSTITUTE(CELL("address",E1245),"$","")</f>
        <v>E1245</v>
      </c>
      <c r="AT1245" s="386" t="str">
        <f ca="1">CHAR(CODE(AS1245))</f>
        <v>E</v>
      </c>
      <c r="AU1245" s="386">
        <f>ROW(AS1245)</f>
        <v>1245</v>
      </c>
      <c r="AV1245" s="285" t="str">
        <f ca="1">CONCATENATE(AT1245&amp;AU1245)</f>
        <v>E1245</v>
      </c>
      <c r="AW1245" s="285">
        <f t="shared" ref="AW1245:AW1280" si="229">$AW$5</f>
        <v>8</v>
      </c>
      <c r="AX1245" s="285" t="str">
        <f t="shared" ref="AX1245:AX1280" ca="1" si="230">MID(CELL("filename",AW1245),FIND("]",CELL("filename",AW1245))+1,256)</f>
        <v>8. Ownership - Operating Costs</v>
      </c>
      <c r="AY1245" s="293" t="s">
        <v>1626</v>
      </c>
      <c r="AZ1245" s="285" t="s">
        <v>1669</v>
      </c>
      <c r="BA1245" s="285">
        <f>$E$8</f>
        <v>2024</v>
      </c>
      <c r="BB1245" s="285" t="str">
        <f ca="1">AW1245&amp;"_"&amp;AV1245&amp;"_"&amp;AZ1245&amp;"_"&amp;BA1245</f>
        <v>8_E1245_Turbine_Generator_OM_service_agreement_2024</v>
      </c>
      <c r="BC1245" s="285" t="s">
        <v>574</v>
      </c>
      <c r="BD1245" s="285"/>
      <c r="BE1245" s="293" t="str">
        <f t="shared" ref="BE1245:BE1308" si="231">"&gt;=0"</f>
        <v>&gt;=0</v>
      </c>
      <c r="BF1245" s="293" t="s">
        <v>84</v>
      </c>
      <c r="BG1245" s="293" t="s">
        <v>84</v>
      </c>
      <c r="BH1245" s="293"/>
      <c r="BI1245" s="293"/>
      <c r="BJ1245" s="293"/>
      <c r="BK1245" s="293"/>
    </row>
    <row r="1246" spans="1:63" ht="13.5" hidden="1" thickBot="1">
      <c r="A1246" s="130"/>
      <c r="B1246" s="181"/>
      <c r="C1246" s="257"/>
      <c r="D1246" s="761"/>
      <c r="E1246" s="571"/>
      <c r="F1246" s="571"/>
      <c r="G1246" s="571"/>
      <c r="H1246" s="571"/>
      <c r="I1246" s="571"/>
      <c r="J1246" s="571"/>
      <c r="K1246" s="571"/>
      <c r="L1246" s="571"/>
      <c r="M1246" s="571"/>
      <c r="N1246" s="571"/>
      <c r="O1246" s="571"/>
      <c r="P1246" s="571"/>
      <c r="Q1246" s="571"/>
      <c r="R1246" s="571"/>
      <c r="S1246" s="571"/>
      <c r="T1246" s="571"/>
      <c r="U1246" s="571"/>
      <c r="V1246" s="571"/>
      <c r="W1246" s="571"/>
      <c r="X1246" s="571"/>
      <c r="Y1246" s="571"/>
      <c r="Z1246" s="571"/>
      <c r="AA1246" s="571"/>
      <c r="AB1246" s="571"/>
      <c r="AC1246" s="571"/>
      <c r="AD1246" s="572"/>
      <c r="AE1246" s="572"/>
      <c r="AF1246" s="572"/>
      <c r="AG1246" s="572"/>
      <c r="AH1246" s="572"/>
      <c r="AI1246" s="572"/>
      <c r="AJ1246" s="572"/>
      <c r="AK1246" s="572"/>
      <c r="AL1246" s="572"/>
      <c r="AM1246" s="572"/>
      <c r="AN1246" s="581"/>
      <c r="AO1246" s="181"/>
      <c r="AP1246" s="87" t="s">
        <v>859</v>
      </c>
      <c r="AT1246" s="559" t="str">
        <f ca="1">IF(AT1245="Z","AA",IF(LEN(AT1245)=1,CHAR(CODE(AT1245)+1),IF(RIGHT(AT1245,1)="Z",CHAR(CODE(LEFT(AT1245,1))+1),LEFT(AT1245,1))&amp;CHAR(65+MOD(CODE(RIGHT(AT1245,1))+1-65,26))))</f>
        <v>F</v>
      </c>
      <c r="AU1246" s="559">
        <f>AU1245</f>
        <v>1245</v>
      </c>
      <c r="AV1246" s="285" t="str">
        <f t="shared" ref="AV1246:AV1280" ca="1" si="232">CONCATENATE(AT1246&amp;AU1246)</f>
        <v>F1245</v>
      </c>
      <c r="AW1246" s="285">
        <f t="shared" si="229"/>
        <v>8</v>
      </c>
      <c r="AX1246" s="285" t="str">
        <f t="shared" ca="1" si="230"/>
        <v>8. Ownership - Operating Costs</v>
      </c>
      <c r="AY1246" s="293" t="s">
        <v>1626</v>
      </c>
      <c r="AZ1246" s="285" t="s">
        <v>1669</v>
      </c>
      <c r="BA1246" s="285">
        <f>$F$8</f>
        <v>2025</v>
      </c>
      <c r="BB1246" s="285" t="str">
        <f t="shared" ref="BB1246:BB1280" ca="1" si="233">AW1246&amp;"_"&amp;AV1246&amp;"_"&amp;AZ1246&amp;"_"&amp;BA1246</f>
        <v>8_F1245_Turbine_Generator_OM_service_agreement_2025</v>
      </c>
      <c r="BC1246" s="285" t="s">
        <v>574</v>
      </c>
      <c r="BD1246" s="285"/>
      <c r="BE1246" s="293" t="str">
        <f t="shared" si="231"/>
        <v>&gt;=0</v>
      </c>
      <c r="BF1246" s="293" t="s">
        <v>84</v>
      </c>
      <c r="BG1246" s="293" t="s">
        <v>84</v>
      </c>
      <c r="BH1246" s="293"/>
      <c r="BI1246" s="293"/>
      <c r="BJ1246" s="293"/>
      <c r="BK1246" s="293"/>
    </row>
    <row r="1247" spans="1:63" ht="13.5" hidden="1" thickBot="1">
      <c r="A1247" s="130"/>
      <c r="B1247" s="181"/>
      <c r="C1247" s="257"/>
      <c r="D1247" s="761"/>
      <c r="E1247" s="571"/>
      <c r="F1247" s="571"/>
      <c r="G1247" s="571"/>
      <c r="H1247" s="571"/>
      <c r="I1247" s="571"/>
      <c r="J1247" s="571"/>
      <c r="K1247" s="571"/>
      <c r="L1247" s="571"/>
      <c r="M1247" s="571"/>
      <c r="N1247" s="571"/>
      <c r="O1247" s="571"/>
      <c r="P1247" s="571"/>
      <c r="Q1247" s="571"/>
      <c r="R1247" s="571"/>
      <c r="S1247" s="571"/>
      <c r="T1247" s="571"/>
      <c r="U1247" s="571"/>
      <c r="V1247" s="571"/>
      <c r="W1247" s="571"/>
      <c r="X1247" s="571"/>
      <c r="Y1247" s="571"/>
      <c r="Z1247" s="571"/>
      <c r="AA1247" s="571"/>
      <c r="AB1247" s="571"/>
      <c r="AC1247" s="571"/>
      <c r="AD1247" s="572"/>
      <c r="AE1247" s="572"/>
      <c r="AF1247" s="572"/>
      <c r="AG1247" s="572"/>
      <c r="AH1247" s="572"/>
      <c r="AI1247" s="572"/>
      <c r="AJ1247" s="572"/>
      <c r="AK1247" s="572"/>
      <c r="AL1247" s="572"/>
      <c r="AM1247" s="572"/>
      <c r="AN1247" s="581"/>
      <c r="AO1247" s="181"/>
      <c r="AP1247" s="87" t="s">
        <v>859</v>
      </c>
      <c r="AT1247" s="559" t="str">
        <f t="shared" ref="AT1247:AT1280" ca="1" si="234">IF(AT1246="Z","AA",IF(LEN(AT1246)=1,CHAR(CODE(AT1246)+1),IF(RIGHT(AT1246,1)="Z",CHAR(CODE(LEFT(AT1246,1))+1),LEFT(AT1246,1))&amp;CHAR(65+MOD(CODE(RIGHT(AT1246,1))+1-65,26))))</f>
        <v>G</v>
      </c>
      <c r="AU1247" s="559">
        <f t="shared" ref="AU1247:AU1280" si="235">AU1246</f>
        <v>1245</v>
      </c>
      <c r="AV1247" s="285" t="str">
        <f t="shared" ca="1" si="232"/>
        <v>G1245</v>
      </c>
      <c r="AW1247" s="285">
        <f t="shared" si="229"/>
        <v>8</v>
      </c>
      <c r="AX1247" s="285" t="str">
        <f t="shared" ca="1" si="230"/>
        <v>8. Ownership - Operating Costs</v>
      </c>
      <c r="AY1247" s="293" t="s">
        <v>1626</v>
      </c>
      <c r="AZ1247" s="285" t="s">
        <v>1669</v>
      </c>
      <c r="BA1247" s="285">
        <f>$G$8</f>
        <v>2026</v>
      </c>
      <c r="BB1247" s="285" t="str">
        <f t="shared" ca="1" si="233"/>
        <v>8_G1245_Turbine_Generator_OM_service_agreement_2026</v>
      </c>
      <c r="BC1247" s="285" t="s">
        <v>574</v>
      </c>
      <c r="BD1247" s="285"/>
      <c r="BE1247" s="293" t="str">
        <f t="shared" si="231"/>
        <v>&gt;=0</v>
      </c>
      <c r="BF1247" s="293" t="s">
        <v>84</v>
      </c>
      <c r="BG1247" s="293" t="s">
        <v>84</v>
      </c>
      <c r="BH1247" s="293"/>
      <c r="BI1247" s="293"/>
      <c r="BJ1247" s="293"/>
      <c r="BK1247" s="293"/>
    </row>
    <row r="1248" spans="1:63" ht="13.5" hidden="1" thickBot="1">
      <c r="A1248" s="130"/>
      <c r="B1248" s="181"/>
      <c r="C1248" s="257"/>
      <c r="D1248" s="761"/>
      <c r="E1248" s="571"/>
      <c r="F1248" s="571"/>
      <c r="G1248" s="571"/>
      <c r="H1248" s="571"/>
      <c r="I1248" s="571"/>
      <c r="J1248" s="571"/>
      <c r="K1248" s="571"/>
      <c r="L1248" s="571"/>
      <c r="M1248" s="571"/>
      <c r="N1248" s="571"/>
      <c r="O1248" s="571"/>
      <c r="P1248" s="571"/>
      <c r="Q1248" s="571"/>
      <c r="R1248" s="571"/>
      <c r="S1248" s="571"/>
      <c r="T1248" s="571"/>
      <c r="U1248" s="571"/>
      <c r="V1248" s="571"/>
      <c r="W1248" s="571"/>
      <c r="X1248" s="571"/>
      <c r="Y1248" s="571"/>
      <c r="Z1248" s="571"/>
      <c r="AA1248" s="571"/>
      <c r="AB1248" s="571"/>
      <c r="AC1248" s="571"/>
      <c r="AD1248" s="572"/>
      <c r="AE1248" s="572"/>
      <c r="AF1248" s="572"/>
      <c r="AG1248" s="572"/>
      <c r="AH1248" s="572"/>
      <c r="AI1248" s="572"/>
      <c r="AJ1248" s="572"/>
      <c r="AK1248" s="572"/>
      <c r="AL1248" s="572"/>
      <c r="AM1248" s="572"/>
      <c r="AN1248" s="581"/>
      <c r="AO1248" s="181"/>
      <c r="AP1248" s="87" t="s">
        <v>859</v>
      </c>
      <c r="AT1248" s="559" t="str">
        <f t="shared" ca="1" si="234"/>
        <v>H</v>
      </c>
      <c r="AU1248" s="559">
        <f t="shared" si="235"/>
        <v>1245</v>
      </c>
      <c r="AV1248" s="285" t="str">
        <f t="shared" ca="1" si="232"/>
        <v>H1245</v>
      </c>
      <c r="AW1248" s="285">
        <f t="shared" si="229"/>
        <v>8</v>
      </c>
      <c r="AX1248" s="285" t="str">
        <f t="shared" ca="1" si="230"/>
        <v>8. Ownership - Operating Costs</v>
      </c>
      <c r="AY1248" s="293" t="s">
        <v>1626</v>
      </c>
      <c r="AZ1248" s="285" t="s">
        <v>1669</v>
      </c>
      <c r="BA1248" s="285">
        <f>$H$8</f>
        <v>2027</v>
      </c>
      <c r="BB1248" s="285" t="str">
        <f t="shared" ca="1" si="233"/>
        <v>8_H1245_Turbine_Generator_OM_service_agreement_2027</v>
      </c>
      <c r="BC1248" s="285" t="s">
        <v>574</v>
      </c>
      <c r="BD1248" s="285"/>
      <c r="BE1248" s="293" t="str">
        <f t="shared" si="231"/>
        <v>&gt;=0</v>
      </c>
      <c r="BF1248" s="293" t="s">
        <v>84</v>
      </c>
      <c r="BG1248" s="293" t="s">
        <v>84</v>
      </c>
      <c r="BH1248" s="293"/>
      <c r="BI1248" s="293"/>
      <c r="BJ1248" s="293"/>
      <c r="BK1248" s="293"/>
    </row>
    <row r="1249" spans="1:63" ht="13.5" hidden="1" thickBot="1">
      <c r="A1249" s="130"/>
      <c r="B1249" s="181"/>
      <c r="C1249" s="257"/>
      <c r="D1249" s="761"/>
      <c r="E1249" s="571"/>
      <c r="F1249" s="571"/>
      <c r="G1249" s="571"/>
      <c r="H1249" s="571"/>
      <c r="I1249" s="571"/>
      <c r="J1249" s="571"/>
      <c r="K1249" s="571"/>
      <c r="L1249" s="571"/>
      <c r="M1249" s="571"/>
      <c r="N1249" s="571"/>
      <c r="O1249" s="571"/>
      <c r="P1249" s="571"/>
      <c r="Q1249" s="571"/>
      <c r="R1249" s="571"/>
      <c r="S1249" s="571"/>
      <c r="T1249" s="571"/>
      <c r="U1249" s="571"/>
      <c r="V1249" s="571"/>
      <c r="W1249" s="571"/>
      <c r="X1249" s="571"/>
      <c r="Y1249" s="571"/>
      <c r="Z1249" s="571"/>
      <c r="AA1249" s="571"/>
      <c r="AB1249" s="571"/>
      <c r="AC1249" s="571"/>
      <c r="AD1249" s="572"/>
      <c r="AE1249" s="572"/>
      <c r="AF1249" s="572"/>
      <c r="AG1249" s="572"/>
      <c r="AH1249" s="572"/>
      <c r="AI1249" s="572"/>
      <c r="AJ1249" s="572"/>
      <c r="AK1249" s="572"/>
      <c r="AL1249" s="572"/>
      <c r="AM1249" s="572"/>
      <c r="AN1249" s="581"/>
      <c r="AO1249" s="181"/>
      <c r="AP1249" s="87" t="s">
        <v>859</v>
      </c>
      <c r="AT1249" s="559" t="str">
        <f t="shared" ca="1" si="234"/>
        <v>I</v>
      </c>
      <c r="AU1249" s="559">
        <f t="shared" si="235"/>
        <v>1245</v>
      </c>
      <c r="AV1249" s="285" t="str">
        <f t="shared" ca="1" si="232"/>
        <v>I1245</v>
      </c>
      <c r="AW1249" s="285">
        <f t="shared" si="229"/>
        <v>8</v>
      </c>
      <c r="AX1249" s="285" t="str">
        <f t="shared" ca="1" si="230"/>
        <v>8. Ownership - Operating Costs</v>
      </c>
      <c r="AY1249" s="293" t="s">
        <v>1626</v>
      </c>
      <c r="AZ1249" s="285" t="s">
        <v>1669</v>
      </c>
      <c r="BA1249" s="285">
        <f>$I$8</f>
        <v>2028</v>
      </c>
      <c r="BB1249" s="285" t="str">
        <f t="shared" ca="1" si="233"/>
        <v>8_I1245_Turbine_Generator_OM_service_agreement_2028</v>
      </c>
      <c r="BC1249" s="285" t="s">
        <v>574</v>
      </c>
      <c r="BD1249" s="285"/>
      <c r="BE1249" s="293" t="str">
        <f t="shared" si="231"/>
        <v>&gt;=0</v>
      </c>
      <c r="BF1249" s="293" t="s">
        <v>84</v>
      </c>
      <c r="BG1249" s="293" t="s">
        <v>84</v>
      </c>
      <c r="BH1249" s="293"/>
      <c r="BI1249" s="293"/>
      <c r="BJ1249" s="293"/>
      <c r="BK1249" s="293"/>
    </row>
    <row r="1250" spans="1:63" ht="13.5" hidden="1" thickBot="1">
      <c r="A1250" s="130"/>
      <c r="B1250" s="181"/>
      <c r="C1250" s="257"/>
      <c r="D1250" s="761"/>
      <c r="E1250" s="571"/>
      <c r="F1250" s="571"/>
      <c r="G1250" s="571"/>
      <c r="H1250" s="571"/>
      <c r="I1250" s="571"/>
      <c r="J1250" s="571"/>
      <c r="K1250" s="571"/>
      <c r="L1250" s="571"/>
      <c r="M1250" s="571"/>
      <c r="N1250" s="571"/>
      <c r="O1250" s="571"/>
      <c r="P1250" s="571"/>
      <c r="Q1250" s="571"/>
      <c r="R1250" s="571"/>
      <c r="S1250" s="571"/>
      <c r="T1250" s="571"/>
      <c r="U1250" s="571"/>
      <c r="V1250" s="571"/>
      <c r="W1250" s="571"/>
      <c r="X1250" s="571"/>
      <c r="Y1250" s="571"/>
      <c r="Z1250" s="571"/>
      <c r="AA1250" s="571"/>
      <c r="AB1250" s="571"/>
      <c r="AC1250" s="571"/>
      <c r="AD1250" s="572"/>
      <c r="AE1250" s="572"/>
      <c r="AF1250" s="572"/>
      <c r="AG1250" s="572"/>
      <c r="AH1250" s="572"/>
      <c r="AI1250" s="572"/>
      <c r="AJ1250" s="572"/>
      <c r="AK1250" s="572"/>
      <c r="AL1250" s="572"/>
      <c r="AM1250" s="572"/>
      <c r="AN1250" s="581"/>
      <c r="AO1250" s="181"/>
      <c r="AP1250" s="87" t="s">
        <v>859</v>
      </c>
      <c r="AT1250" s="559" t="str">
        <f t="shared" ca="1" si="234"/>
        <v>J</v>
      </c>
      <c r="AU1250" s="559">
        <f t="shared" si="235"/>
        <v>1245</v>
      </c>
      <c r="AV1250" s="285" t="str">
        <f t="shared" ca="1" si="232"/>
        <v>J1245</v>
      </c>
      <c r="AW1250" s="285">
        <f t="shared" si="229"/>
        <v>8</v>
      </c>
      <c r="AX1250" s="285" t="str">
        <f t="shared" ca="1" si="230"/>
        <v>8. Ownership - Operating Costs</v>
      </c>
      <c r="AY1250" s="293" t="s">
        <v>1626</v>
      </c>
      <c r="AZ1250" s="285" t="s">
        <v>1669</v>
      </c>
      <c r="BA1250" s="285">
        <f>$J$8</f>
        <v>2029</v>
      </c>
      <c r="BB1250" s="285" t="str">
        <f t="shared" ca="1" si="233"/>
        <v>8_J1245_Turbine_Generator_OM_service_agreement_2029</v>
      </c>
      <c r="BC1250" s="285" t="s">
        <v>574</v>
      </c>
      <c r="BD1250" s="285"/>
      <c r="BE1250" s="293" t="str">
        <f t="shared" si="231"/>
        <v>&gt;=0</v>
      </c>
      <c r="BF1250" s="293" t="s">
        <v>84</v>
      </c>
      <c r="BG1250" s="293" t="s">
        <v>84</v>
      </c>
      <c r="BH1250" s="293"/>
      <c r="BI1250" s="293"/>
      <c r="BJ1250" s="293"/>
      <c r="BK1250" s="293"/>
    </row>
    <row r="1251" spans="1:63" ht="13.5" hidden="1" thickBot="1">
      <c r="A1251" s="130"/>
      <c r="B1251" s="181"/>
      <c r="C1251" s="257"/>
      <c r="D1251" s="761"/>
      <c r="E1251" s="571"/>
      <c r="F1251" s="571"/>
      <c r="G1251" s="571"/>
      <c r="H1251" s="571"/>
      <c r="I1251" s="571"/>
      <c r="J1251" s="571"/>
      <c r="K1251" s="571"/>
      <c r="L1251" s="571"/>
      <c r="M1251" s="571"/>
      <c r="N1251" s="571"/>
      <c r="O1251" s="571"/>
      <c r="P1251" s="571"/>
      <c r="Q1251" s="571"/>
      <c r="R1251" s="571"/>
      <c r="S1251" s="571"/>
      <c r="T1251" s="571"/>
      <c r="U1251" s="571"/>
      <c r="V1251" s="571"/>
      <c r="W1251" s="571"/>
      <c r="X1251" s="571"/>
      <c r="Y1251" s="571"/>
      <c r="Z1251" s="571"/>
      <c r="AA1251" s="571"/>
      <c r="AB1251" s="571"/>
      <c r="AC1251" s="571"/>
      <c r="AD1251" s="572"/>
      <c r="AE1251" s="572"/>
      <c r="AF1251" s="572"/>
      <c r="AG1251" s="572"/>
      <c r="AH1251" s="572"/>
      <c r="AI1251" s="572"/>
      <c r="AJ1251" s="572"/>
      <c r="AK1251" s="572"/>
      <c r="AL1251" s="572"/>
      <c r="AM1251" s="572"/>
      <c r="AN1251" s="581"/>
      <c r="AO1251" s="181"/>
      <c r="AP1251" s="87" t="s">
        <v>859</v>
      </c>
      <c r="AT1251" s="559" t="str">
        <f t="shared" ca="1" si="234"/>
        <v>K</v>
      </c>
      <c r="AU1251" s="559">
        <f t="shared" si="235"/>
        <v>1245</v>
      </c>
      <c r="AV1251" s="285" t="str">
        <f t="shared" ca="1" si="232"/>
        <v>K1245</v>
      </c>
      <c r="AW1251" s="285">
        <f t="shared" si="229"/>
        <v>8</v>
      </c>
      <c r="AX1251" s="285" t="str">
        <f t="shared" ca="1" si="230"/>
        <v>8. Ownership - Operating Costs</v>
      </c>
      <c r="AY1251" s="293" t="s">
        <v>1626</v>
      </c>
      <c r="AZ1251" s="285" t="s">
        <v>1669</v>
      </c>
      <c r="BA1251" s="285">
        <f>$K$8</f>
        <v>2030</v>
      </c>
      <c r="BB1251" s="285" t="str">
        <f t="shared" ca="1" si="233"/>
        <v>8_K1245_Turbine_Generator_OM_service_agreement_2030</v>
      </c>
      <c r="BC1251" s="285" t="s">
        <v>574</v>
      </c>
      <c r="BD1251" s="285"/>
      <c r="BE1251" s="293" t="str">
        <f t="shared" si="231"/>
        <v>&gt;=0</v>
      </c>
      <c r="BF1251" s="293" t="s">
        <v>84</v>
      </c>
      <c r="BG1251" s="293" t="s">
        <v>84</v>
      </c>
      <c r="BH1251" s="293"/>
      <c r="BI1251" s="293"/>
      <c r="BJ1251" s="293"/>
      <c r="BK1251" s="293"/>
    </row>
    <row r="1252" spans="1:63" ht="13.5" hidden="1" thickBot="1">
      <c r="A1252" s="130"/>
      <c r="B1252" s="181"/>
      <c r="C1252" s="257"/>
      <c r="D1252" s="761"/>
      <c r="E1252" s="571"/>
      <c r="F1252" s="571"/>
      <c r="G1252" s="571"/>
      <c r="H1252" s="571"/>
      <c r="I1252" s="571"/>
      <c r="J1252" s="571"/>
      <c r="K1252" s="571"/>
      <c r="L1252" s="571"/>
      <c r="M1252" s="571"/>
      <c r="N1252" s="571"/>
      <c r="O1252" s="571"/>
      <c r="P1252" s="571"/>
      <c r="Q1252" s="571"/>
      <c r="R1252" s="571"/>
      <c r="S1252" s="571"/>
      <c r="T1252" s="571"/>
      <c r="U1252" s="571"/>
      <c r="V1252" s="571"/>
      <c r="W1252" s="571"/>
      <c r="X1252" s="571"/>
      <c r="Y1252" s="571"/>
      <c r="Z1252" s="571"/>
      <c r="AA1252" s="571"/>
      <c r="AB1252" s="571"/>
      <c r="AC1252" s="571"/>
      <c r="AD1252" s="572"/>
      <c r="AE1252" s="572"/>
      <c r="AF1252" s="572"/>
      <c r="AG1252" s="572"/>
      <c r="AH1252" s="572"/>
      <c r="AI1252" s="572"/>
      <c r="AJ1252" s="572"/>
      <c r="AK1252" s="572"/>
      <c r="AL1252" s="572"/>
      <c r="AM1252" s="572"/>
      <c r="AN1252" s="581"/>
      <c r="AO1252" s="181"/>
      <c r="AP1252" s="87" t="s">
        <v>859</v>
      </c>
      <c r="AT1252" s="559" t="str">
        <f t="shared" ca="1" si="234"/>
        <v>L</v>
      </c>
      <c r="AU1252" s="559">
        <f t="shared" si="235"/>
        <v>1245</v>
      </c>
      <c r="AV1252" s="285" t="str">
        <f t="shared" ca="1" si="232"/>
        <v>L1245</v>
      </c>
      <c r="AW1252" s="285">
        <f t="shared" si="229"/>
        <v>8</v>
      </c>
      <c r="AX1252" s="285" t="str">
        <f t="shared" ca="1" si="230"/>
        <v>8. Ownership - Operating Costs</v>
      </c>
      <c r="AY1252" s="293" t="s">
        <v>1626</v>
      </c>
      <c r="AZ1252" s="285" t="s">
        <v>1669</v>
      </c>
      <c r="BA1252" s="285">
        <f>$L$8</f>
        <v>2031</v>
      </c>
      <c r="BB1252" s="285" t="str">
        <f t="shared" ca="1" si="233"/>
        <v>8_L1245_Turbine_Generator_OM_service_agreement_2031</v>
      </c>
      <c r="BC1252" s="285" t="s">
        <v>574</v>
      </c>
      <c r="BD1252" s="285"/>
      <c r="BE1252" s="293" t="str">
        <f t="shared" si="231"/>
        <v>&gt;=0</v>
      </c>
      <c r="BF1252" s="293" t="s">
        <v>84</v>
      </c>
      <c r="BG1252" s="293" t="s">
        <v>84</v>
      </c>
      <c r="BH1252" s="293"/>
      <c r="BI1252" s="293"/>
      <c r="BJ1252" s="293"/>
      <c r="BK1252" s="293"/>
    </row>
    <row r="1253" spans="1:63" ht="13.5" hidden="1" thickBot="1">
      <c r="A1253" s="130"/>
      <c r="B1253" s="181"/>
      <c r="C1253" s="257"/>
      <c r="D1253" s="761"/>
      <c r="E1253" s="571"/>
      <c r="F1253" s="571"/>
      <c r="G1253" s="571"/>
      <c r="H1253" s="571"/>
      <c r="I1253" s="571"/>
      <c r="J1253" s="571"/>
      <c r="K1253" s="571"/>
      <c r="L1253" s="571"/>
      <c r="M1253" s="571"/>
      <c r="N1253" s="571"/>
      <c r="O1253" s="571"/>
      <c r="P1253" s="571"/>
      <c r="Q1253" s="571"/>
      <c r="R1253" s="571"/>
      <c r="S1253" s="571"/>
      <c r="T1253" s="571"/>
      <c r="U1253" s="571"/>
      <c r="V1253" s="571"/>
      <c r="W1253" s="571"/>
      <c r="X1253" s="571"/>
      <c r="Y1253" s="571"/>
      <c r="Z1253" s="571"/>
      <c r="AA1253" s="571"/>
      <c r="AB1253" s="571"/>
      <c r="AC1253" s="571"/>
      <c r="AD1253" s="572"/>
      <c r="AE1253" s="572"/>
      <c r="AF1253" s="572"/>
      <c r="AG1253" s="572"/>
      <c r="AH1253" s="572"/>
      <c r="AI1253" s="572"/>
      <c r="AJ1253" s="572"/>
      <c r="AK1253" s="572"/>
      <c r="AL1253" s="572"/>
      <c r="AM1253" s="572"/>
      <c r="AN1253" s="581"/>
      <c r="AO1253" s="181"/>
      <c r="AP1253" s="87" t="s">
        <v>859</v>
      </c>
      <c r="AT1253" s="559" t="str">
        <f t="shared" ca="1" si="234"/>
        <v>M</v>
      </c>
      <c r="AU1253" s="559">
        <f t="shared" si="235"/>
        <v>1245</v>
      </c>
      <c r="AV1253" s="285" t="str">
        <f t="shared" ca="1" si="232"/>
        <v>M1245</v>
      </c>
      <c r="AW1253" s="285">
        <f t="shared" si="229"/>
        <v>8</v>
      </c>
      <c r="AX1253" s="285" t="str">
        <f t="shared" ca="1" si="230"/>
        <v>8. Ownership - Operating Costs</v>
      </c>
      <c r="AY1253" s="293" t="s">
        <v>1626</v>
      </c>
      <c r="AZ1253" s="285" t="s">
        <v>1669</v>
      </c>
      <c r="BA1253" s="285">
        <f>$M$8</f>
        <v>2032</v>
      </c>
      <c r="BB1253" s="285" t="str">
        <f t="shared" ca="1" si="233"/>
        <v>8_M1245_Turbine_Generator_OM_service_agreement_2032</v>
      </c>
      <c r="BC1253" s="285" t="s">
        <v>574</v>
      </c>
      <c r="BD1253" s="285"/>
      <c r="BE1253" s="293" t="str">
        <f t="shared" si="231"/>
        <v>&gt;=0</v>
      </c>
      <c r="BF1253" s="293" t="s">
        <v>84</v>
      </c>
      <c r="BG1253" s="293" t="s">
        <v>84</v>
      </c>
      <c r="BH1253" s="293"/>
      <c r="BI1253" s="293"/>
      <c r="BJ1253" s="293"/>
      <c r="BK1253" s="293"/>
    </row>
    <row r="1254" spans="1:63" ht="13.5" hidden="1" thickBot="1">
      <c r="A1254" s="130"/>
      <c r="B1254" s="181"/>
      <c r="C1254" s="257"/>
      <c r="D1254" s="761"/>
      <c r="E1254" s="571"/>
      <c r="F1254" s="571"/>
      <c r="G1254" s="571"/>
      <c r="H1254" s="571"/>
      <c r="I1254" s="571"/>
      <c r="J1254" s="571"/>
      <c r="K1254" s="571"/>
      <c r="L1254" s="571"/>
      <c r="M1254" s="571"/>
      <c r="N1254" s="571"/>
      <c r="O1254" s="571"/>
      <c r="P1254" s="571"/>
      <c r="Q1254" s="571"/>
      <c r="R1254" s="571"/>
      <c r="S1254" s="571"/>
      <c r="T1254" s="571"/>
      <c r="U1254" s="571"/>
      <c r="V1254" s="571"/>
      <c r="W1254" s="571"/>
      <c r="X1254" s="571"/>
      <c r="Y1254" s="571"/>
      <c r="Z1254" s="571"/>
      <c r="AA1254" s="571"/>
      <c r="AB1254" s="571"/>
      <c r="AC1254" s="571"/>
      <c r="AD1254" s="572"/>
      <c r="AE1254" s="572"/>
      <c r="AF1254" s="572"/>
      <c r="AG1254" s="572"/>
      <c r="AH1254" s="572"/>
      <c r="AI1254" s="572"/>
      <c r="AJ1254" s="572"/>
      <c r="AK1254" s="572"/>
      <c r="AL1254" s="572"/>
      <c r="AM1254" s="572"/>
      <c r="AN1254" s="581"/>
      <c r="AO1254" s="181"/>
      <c r="AP1254" s="87" t="s">
        <v>859</v>
      </c>
      <c r="AT1254" s="559" t="str">
        <f t="shared" ca="1" si="234"/>
        <v>N</v>
      </c>
      <c r="AU1254" s="559">
        <f t="shared" si="235"/>
        <v>1245</v>
      </c>
      <c r="AV1254" s="285" t="str">
        <f t="shared" ca="1" si="232"/>
        <v>N1245</v>
      </c>
      <c r="AW1254" s="285">
        <f t="shared" si="229"/>
        <v>8</v>
      </c>
      <c r="AX1254" s="285" t="str">
        <f t="shared" ca="1" si="230"/>
        <v>8. Ownership - Operating Costs</v>
      </c>
      <c r="AY1254" s="293" t="s">
        <v>1626</v>
      </c>
      <c r="AZ1254" s="285" t="s">
        <v>1669</v>
      </c>
      <c r="BA1254" s="285">
        <f>$N$8</f>
        <v>2033</v>
      </c>
      <c r="BB1254" s="285" t="str">
        <f t="shared" ca="1" si="233"/>
        <v>8_N1245_Turbine_Generator_OM_service_agreement_2033</v>
      </c>
      <c r="BC1254" s="285" t="s">
        <v>574</v>
      </c>
      <c r="BD1254" s="285"/>
      <c r="BE1254" s="293" t="str">
        <f t="shared" si="231"/>
        <v>&gt;=0</v>
      </c>
      <c r="BF1254" s="293" t="s">
        <v>84</v>
      </c>
      <c r="BG1254" s="293" t="s">
        <v>84</v>
      </c>
      <c r="BH1254" s="293"/>
      <c r="BI1254" s="293"/>
      <c r="BJ1254" s="293"/>
      <c r="BK1254" s="293"/>
    </row>
    <row r="1255" spans="1:63" ht="13.5" hidden="1" thickBot="1">
      <c r="A1255" s="130"/>
      <c r="B1255" s="181"/>
      <c r="C1255" s="257"/>
      <c r="D1255" s="761"/>
      <c r="E1255" s="571"/>
      <c r="F1255" s="571"/>
      <c r="G1255" s="571"/>
      <c r="H1255" s="571"/>
      <c r="I1255" s="571"/>
      <c r="J1255" s="571"/>
      <c r="K1255" s="571"/>
      <c r="L1255" s="571"/>
      <c r="M1255" s="571"/>
      <c r="N1255" s="571"/>
      <c r="O1255" s="571"/>
      <c r="P1255" s="571"/>
      <c r="Q1255" s="571"/>
      <c r="R1255" s="571"/>
      <c r="S1255" s="571"/>
      <c r="T1255" s="571"/>
      <c r="U1255" s="571"/>
      <c r="V1255" s="571"/>
      <c r="W1255" s="571"/>
      <c r="X1255" s="571"/>
      <c r="Y1255" s="571"/>
      <c r="Z1255" s="571"/>
      <c r="AA1255" s="571"/>
      <c r="AB1255" s="571"/>
      <c r="AC1255" s="571"/>
      <c r="AD1255" s="572"/>
      <c r="AE1255" s="572"/>
      <c r="AF1255" s="572"/>
      <c r="AG1255" s="572"/>
      <c r="AH1255" s="572"/>
      <c r="AI1255" s="572"/>
      <c r="AJ1255" s="572"/>
      <c r="AK1255" s="572"/>
      <c r="AL1255" s="572"/>
      <c r="AM1255" s="572"/>
      <c r="AN1255" s="581"/>
      <c r="AO1255" s="181"/>
      <c r="AP1255" s="87" t="s">
        <v>859</v>
      </c>
      <c r="AT1255" s="559" t="str">
        <f t="shared" ca="1" si="234"/>
        <v>O</v>
      </c>
      <c r="AU1255" s="559">
        <f t="shared" si="235"/>
        <v>1245</v>
      </c>
      <c r="AV1255" s="285" t="str">
        <f t="shared" ca="1" si="232"/>
        <v>O1245</v>
      </c>
      <c r="AW1255" s="285">
        <f t="shared" si="229"/>
        <v>8</v>
      </c>
      <c r="AX1255" s="285" t="str">
        <f t="shared" ca="1" si="230"/>
        <v>8. Ownership - Operating Costs</v>
      </c>
      <c r="AY1255" s="293" t="s">
        <v>1626</v>
      </c>
      <c r="AZ1255" s="285" t="s">
        <v>1669</v>
      </c>
      <c r="BA1255" s="285">
        <f>$O$8</f>
        <v>2034</v>
      </c>
      <c r="BB1255" s="285" t="str">
        <f t="shared" ca="1" si="233"/>
        <v>8_O1245_Turbine_Generator_OM_service_agreement_2034</v>
      </c>
      <c r="BC1255" s="285" t="s">
        <v>574</v>
      </c>
      <c r="BD1255" s="285"/>
      <c r="BE1255" s="293" t="str">
        <f t="shared" si="231"/>
        <v>&gt;=0</v>
      </c>
      <c r="BF1255" s="293" t="s">
        <v>84</v>
      </c>
      <c r="BG1255" s="293" t="s">
        <v>84</v>
      </c>
      <c r="BH1255" s="293"/>
      <c r="BI1255" s="293"/>
      <c r="BJ1255" s="293"/>
      <c r="BK1255" s="293"/>
    </row>
    <row r="1256" spans="1:63" ht="13.5" hidden="1" thickBot="1">
      <c r="A1256" s="130"/>
      <c r="B1256" s="181"/>
      <c r="C1256" s="257"/>
      <c r="D1256" s="761"/>
      <c r="E1256" s="571"/>
      <c r="F1256" s="571"/>
      <c r="G1256" s="571"/>
      <c r="H1256" s="571"/>
      <c r="I1256" s="571"/>
      <c r="J1256" s="571"/>
      <c r="K1256" s="571"/>
      <c r="L1256" s="571"/>
      <c r="M1256" s="571"/>
      <c r="N1256" s="571"/>
      <c r="O1256" s="571"/>
      <c r="P1256" s="571"/>
      <c r="Q1256" s="571"/>
      <c r="R1256" s="571"/>
      <c r="S1256" s="571"/>
      <c r="T1256" s="571"/>
      <c r="U1256" s="571"/>
      <c r="V1256" s="571"/>
      <c r="W1256" s="571"/>
      <c r="X1256" s="571"/>
      <c r="Y1256" s="571"/>
      <c r="Z1256" s="571"/>
      <c r="AA1256" s="571"/>
      <c r="AB1256" s="571"/>
      <c r="AC1256" s="571"/>
      <c r="AD1256" s="572"/>
      <c r="AE1256" s="572"/>
      <c r="AF1256" s="572"/>
      <c r="AG1256" s="572"/>
      <c r="AH1256" s="572"/>
      <c r="AI1256" s="572"/>
      <c r="AJ1256" s="572"/>
      <c r="AK1256" s="572"/>
      <c r="AL1256" s="572"/>
      <c r="AM1256" s="572"/>
      <c r="AN1256" s="581"/>
      <c r="AO1256" s="181"/>
      <c r="AP1256" s="87" t="s">
        <v>859</v>
      </c>
      <c r="AT1256" s="559" t="str">
        <f t="shared" ca="1" si="234"/>
        <v>P</v>
      </c>
      <c r="AU1256" s="559">
        <f t="shared" si="235"/>
        <v>1245</v>
      </c>
      <c r="AV1256" s="285" t="str">
        <f t="shared" ca="1" si="232"/>
        <v>P1245</v>
      </c>
      <c r="AW1256" s="285">
        <f t="shared" si="229"/>
        <v>8</v>
      </c>
      <c r="AX1256" s="285" t="str">
        <f t="shared" ca="1" si="230"/>
        <v>8. Ownership - Operating Costs</v>
      </c>
      <c r="AY1256" s="293" t="s">
        <v>1626</v>
      </c>
      <c r="AZ1256" s="285" t="s">
        <v>1669</v>
      </c>
      <c r="BA1256" s="285">
        <f>$P$8</f>
        <v>2035</v>
      </c>
      <c r="BB1256" s="285" t="str">
        <f t="shared" ca="1" si="233"/>
        <v>8_P1245_Turbine_Generator_OM_service_agreement_2035</v>
      </c>
      <c r="BC1256" s="285" t="s">
        <v>574</v>
      </c>
      <c r="BD1256" s="285"/>
      <c r="BE1256" s="293" t="str">
        <f t="shared" si="231"/>
        <v>&gt;=0</v>
      </c>
      <c r="BF1256" s="293" t="s">
        <v>84</v>
      </c>
      <c r="BG1256" s="293" t="s">
        <v>84</v>
      </c>
      <c r="BH1256" s="293"/>
      <c r="BI1256" s="293"/>
      <c r="BJ1256" s="293"/>
      <c r="BK1256" s="293"/>
    </row>
    <row r="1257" spans="1:63" ht="13.5" hidden="1" thickBot="1">
      <c r="A1257" s="130"/>
      <c r="B1257" s="181"/>
      <c r="C1257" s="257"/>
      <c r="D1257" s="761"/>
      <c r="E1257" s="571"/>
      <c r="F1257" s="571"/>
      <c r="G1257" s="571"/>
      <c r="H1257" s="571"/>
      <c r="I1257" s="571"/>
      <c r="J1257" s="571"/>
      <c r="K1257" s="571"/>
      <c r="L1257" s="571"/>
      <c r="M1257" s="571"/>
      <c r="N1257" s="571"/>
      <c r="O1257" s="571"/>
      <c r="P1257" s="571"/>
      <c r="Q1257" s="571"/>
      <c r="R1257" s="571"/>
      <c r="S1257" s="571"/>
      <c r="T1257" s="571"/>
      <c r="U1257" s="571"/>
      <c r="V1257" s="571"/>
      <c r="W1257" s="571"/>
      <c r="X1257" s="571"/>
      <c r="Y1257" s="571"/>
      <c r="Z1257" s="571"/>
      <c r="AA1257" s="571"/>
      <c r="AB1257" s="571"/>
      <c r="AC1257" s="571"/>
      <c r="AD1257" s="572"/>
      <c r="AE1257" s="572"/>
      <c r="AF1257" s="572"/>
      <c r="AG1257" s="572"/>
      <c r="AH1257" s="572"/>
      <c r="AI1257" s="572"/>
      <c r="AJ1257" s="572"/>
      <c r="AK1257" s="572"/>
      <c r="AL1257" s="572"/>
      <c r="AM1257" s="572"/>
      <c r="AN1257" s="581"/>
      <c r="AO1257" s="181"/>
      <c r="AP1257" s="87" t="s">
        <v>859</v>
      </c>
      <c r="AT1257" s="559" t="str">
        <f t="shared" ca="1" si="234"/>
        <v>Q</v>
      </c>
      <c r="AU1257" s="559">
        <f t="shared" si="235"/>
        <v>1245</v>
      </c>
      <c r="AV1257" s="285" t="str">
        <f t="shared" ca="1" si="232"/>
        <v>Q1245</v>
      </c>
      <c r="AW1257" s="285">
        <f t="shared" si="229"/>
        <v>8</v>
      </c>
      <c r="AX1257" s="285" t="str">
        <f t="shared" ca="1" si="230"/>
        <v>8. Ownership - Operating Costs</v>
      </c>
      <c r="AY1257" s="293" t="s">
        <v>1626</v>
      </c>
      <c r="AZ1257" s="285" t="s">
        <v>1669</v>
      </c>
      <c r="BA1257" s="285">
        <f>$Q$8</f>
        <v>2036</v>
      </c>
      <c r="BB1257" s="285" t="str">
        <f t="shared" ca="1" si="233"/>
        <v>8_Q1245_Turbine_Generator_OM_service_agreement_2036</v>
      </c>
      <c r="BC1257" s="285" t="s">
        <v>574</v>
      </c>
      <c r="BD1257" s="285"/>
      <c r="BE1257" s="293" t="str">
        <f t="shared" si="231"/>
        <v>&gt;=0</v>
      </c>
      <c r="BF1257" s="293" t="s">
        <v>84</v>
      </c>
      <c r="BG1257" s="293" t="s">
        <v>84</v>
      </c>
      <c r="BH1257" s="293"/>
      <c r="BI1257" s="293"/>
      <c r="BJ1257" s="293"/>
      <c r="BK1257" s="293"/>
    </row>
    <row r="1258" spans="1:63" ht="13.5" hidden="1" thickBot="1">
      <c r="A1258" s="130"/>
      <c r="B1258" s="181"/>
      <c r="C1258" s="257"/>
      <c r="D1258" s="761"/>
      <c r="E1258" s="571"/>
      <c r="F1258" s="571"/>
      <c r="G1258" s="571"/>
      <c r="H1258" s="571"/>
      <c r="I1258" s="571"/>
      <c r="J1258" s="571"/>
      <c r="K1258" s="571"/>
      <c r="L1258" s="571"/>
      <c r="M1258" s="571"/>
      <c r="N1258" s="571"/>
      <c r="O1258" s="571"/>
      <c r="P1258" s="571"/>
      <c r="Q1258" s="571"/>
      <c r="R1258" s="571"/>
      <c r="S1258" s="571"/>
      <c r="T1258" s="571"/>
      <c r="U1258" s="571"/>
      <c r="V1258" s="571"/>
      <c r="W1258" s="571"/>
      <c r="X1258" s="571"/>
      <c r="Y1258" s="571"/>
      <c r="Z1258" s="571"/>
      <c r="AA1258" s="571"/>
      <c r="AB1258" s="571"/>
      <c r="AC1258" s="571"/>
      <c r="AD1258" s="572"/>
      <c r="AE1258" s="572"/>
      <c r="AF1258" s="572"/>
      <c r="AG1258" s="572"/>
      <c r="AH1258" s="572"/>
      <c r="AI1258" s="572"/>
      <c r="AJ1258" s="572"/>
      <c r="AK1258" s="572"/>
      <c r="AL1258" s="572"/>
      <c r="AM1258" s="572"/>
      <c r="AN1258" s="581"/>
      <c r="AO1258" s="181"/>
      <c r="AP1258" s="87" t="s">
        <v>859</v>
      </c>
      <c r="AT1258" s="559" t="str">
        <f t="shared" ca="1" si="234"/>
        <v>R</v>
      </c>
      <c r="AU1258" s="559">
        <f t="shared" si="235"/>
        <v>1245</v>
      </c>
      <c r="AV1258" s="285" t="str">
        <f t="shared" ca="1" si="232"/>
        <v>R1245</v>
      </c>
      <c r="AW1258" s="285">
        <f t="shared" si="229"/>
        <v>8</v>
      </c>
      <c r="AX1258" s="285" t="str">
        <f t="shared" ca="1" si="230"/>
        <v>8. Ownership - Operating Costs</v>
      </c>
      <c r="AY1258" s="293" t="s">
        <v>1626</v>
      </c>
      <c r="AZ1258" s="285" t="s">
        <v>1669</v>
      </c>
      <c r="BA1258" s="285">
        <f>$R$8</f>
        <v>2037</v>
      </c>
      <c r="BB1258" s="285" t="str">
        <f t="shared" ca="1" si="233"/>
        <v>8_R1245_Turbine_Generator_OM_service_agreement_2037</v>
      </c>
      <c r="BC1258" s="285" t="s">
        <v>574</v>
      </c>
      <c r="BD1258" s="285"/>
      <c r="BE1258" s="293" t="str">
        <f t="shared" si="231"/>
        <v>&gt;=0</v>
      </c>
      <c r="BF1258" s="293" t="s">
        <v>84</v>
      </c>
      <c r="BG1258" s="293" t="s">
        <v>84</v>
      </c>
      <c r="BH1258" s="293"/>
      <c r="BI1258" s="293"/>
      <c r="BJ1258" s="293"/>
      <c r="BK1258" s="293"/>
    </row>
    <row r="1259" spans="1:63" ht="13.5" hidden="1" thickBot="1">
      <c r="A1259" s="130"/>
      <c r="B1259" s="181"/>
      <c r="C1259" s="257"/>
      <c r="D1259" s="761"/>
      <c r="E1259" s="571"/>
      <c r="F1259" s="571"/>
      <c r="G1259" s="571"/>
      <c r="H1259" s="571"/>
      <c r="I1259" s="571"/>
      <c r="J1259" s="571"/>
      <c r="K1259" s="571"/>
      <c r="L1259" s="571"/>
      <c r="M1259" s="571"/>
      <c r="N1259" s="571"/>
      <c r="O1259" s="571"/>
      <c r="P1259" s="571"/>
      <c r="Q1259" s="571"/>
      <c r="R1259" s="571"/>
      <c r="S1259" s="571"/>
      <c r="T1259" s="571"/>
      <c r="U1259" s="571"/>
      <c r="V1259" s="571"/>
      <c r="W1259" s="571"/>
      <c r="X1259" s="571"/>
      <c r="Y1259" s="571"/>
      <c r="Z1259" s="571"/>
      <c r="AA1259" s="571"/>
      <c r="AB1259" s="571"/>
      <c r="AC1259" s="571"/>
      <c r="AD1259" s="572"/>
      <c r="AE1259" s="572"/>
      <c r="AF1259" s="572"/>
      <c r="AG1259" s="572"/>
      <c r="AH1259" s="572"/>
      <c r="AI1259" s="572"/>
      <c r="AJ1259" s="572"/>
      <c r="AK1259" s="572"/>
      <c r="AL1259" s="572"/>
      <c r="AM1259" s="572"/>
      <c r="AN1259" s="581"/>
      <c r="AO1259" s="181"/>
      <c r="AP1259" s="87" t="s">
        <v>859</v>
      </c>
      <c r="AT1259" s="559" t="str">
        <f t="shared" ca="1" si="234"/>
        <v>S</v>
      </c>
      <c r="AU1259" s="559">
        <f t="shared" si="235"/>
        <v>1245</v>
      </c>
      <c r="AV1259" s="285" t="str">
        <f t="shared" ca="1" si="232"/>
        <v>S1245</v>
      </c>
      <c r="AW1259" s="285">
        <f t="shared" si="229"/>
        <v>8</v>
      </c>
      <c r="AX1259" s="285" t="str">
        <f t="shared" ca="1" si="230"/>
        <v>8. Ownership - Operating Costs</v>
      </c>
      <c r="AY1259" s="293" t="s">
        <v>1626</v>
      </c>
      <c r="AZ1259" s="285" t="s">
        <v>1669</v>
      </c>
      <c r="BA1259" s="285">
        <f>$S$8</f>
        <v>2038</v>
      </c>
      <c r="BB1259" s="285" t="str">
        <f t="shared" ca="1" si="233"/>
        <v>8_S1245_Turbine_Generator_OM_service_agreement_2038</v>
      </c>
      <c r="BC1259" s="285" t="s">
        <v>574</v>
      </c>
      <c r="BD1259" s="285"/>
      <c r="BE1259" s="293" t="str">
        <f t="shared" si="231"/>
        <v>&gt;=0</v>
      </c>
      <c r="BF1259" s="293" t="s">
        <v>84</v>
      </c>
      <c r="BG1259" s="293" t="s">
        <v>84</v>
      </c>
      <c r="BH1259" s="293"/>
      <c r="BI1259" s="293"/>
      <c r="BJ1259" s="293"/>
      <c r="BK1259" s="293"/>
    </row>
    <row r="1260" spans="1:63" ht="13.5" hidden="1" thickBot="1">
      <c r="A1260" s="130"/>
      <c r="B1260" s="181"/>
      <c r="C1260" s="257"/>
      <c r="D1260" s="761"/>
      <c r="E1260" s="571"/>
      <c r="F1260" s="571"/>
      <c r="G1260" s="571"/>
      <c r="H1260" s="571"/>
      <c r="I1260" s="571"/>
      <c r="J1260" s="571"/>
      <c r="K1260" s="571"/>
      <c r="L1260" s="571"/>
      <c r="M1260" s="571"/>
      <c r="N1260" s="571"/>
      <c r="O1260" s="571"/>
      <c r="P1260" s="571"/>
      <c r="Q1260" s="571"/>
      <c r="R1260" s="571"/>
      <c r="S1260" s="571"/>
      <c r="T1260" s="571"/>
      <c r="U1260" s="571"/>
      <c r="V1260" s="571"/>
      <c r="W1260" s="571"/>
      <c r="X1260" s="571"/>
      <c r="Y1260" s="571"/>
      <c r="Z1260" s="571"/>
      <c r="AA1260" s="571"/>
      <c r="AB1260" s="571"/>
      <c r="AC1260" s="571"/>
      <c r="AD1260" s="572"/>
      <c r="AE1260" s="572"/>
      <c r="AF1260" s="572"/>
      <c r="AG1260" s="572"/>
      <c r="AH1260" s="572"/>
      <c r="AI1260" s="572"/>
      <c r="AJ1260" s="572"/>
      <c r="AK1260" s="572"/>
      <c r="AL1260" s="572"/>
      <c r="AM1260" s="572"/>
      <c r="AN1260" s="581"/>
      <c r="AO1260" s="181"/>
      <c r="AP1260" s="87" t="s">
        <v>859</v>
      </c>
      <c r="AT1260" s="559" t="str">
        <f t="shared" ca="1" si="234"/>
        <v>T</v>
      </c>
      <c r="AU1260" s="559">
        <f t="shared" si="235"/>
        <v>1245</v>
      </c>
      <c r="AV1260" s="285" t="str">
        <f t="shared" ca="1" si="232"/>
        <v>T1245</v>
      </c>
      <c r="AW1260" s="285">
        <f t="shared" si="229"/>
        <v>8</v>
      </c>
      <c r="AX1260" s="285" t="str">
        <f t="shared" ca="1" si="230"/>
        <v>8. Ownership - Operating Costs</v>
      </c>
      <c r="AY1260" s="293" t="s">
        <v>1626</v>
      </c>
      <c r="AZ1260" s="285" t="s">
        <v>1669</v>
      </c>
      <c r="BA1260" s="285">
        <f>$T$8</f>
        <v>2039</v>
      </c>
      <c r="BB1260" s="285" t="str">
        <f t="shared" ca="1" si="233"/>
        <v>8_T1245_Turbine_Generator_OM_service_agreement_2039</v>
      </c>
      <c r="BC1260" s="285" t="s">
        <v>574</v>
      </c>
      <c r="BD1260" s="285"/>
      <c r="BE1260" s="293" t="str">
        <f t="shared" si="231"/>
        <v>&gt;=0</v>
      </c>
      <c r="BF1260" s="293" t="s">
        <v>84</v>
      </c>
      <c r="BG1260" s="293" t="s">
        <v>84</v>
      </c>
      <c r="BH1260" s="293"/>
      <c r="BI1260" s="293"/>
      <c r="BJ1260" s="293"/>
      <c r="BK1260" s="293"/>
    </row>
    <row r="1261" spans="1:63" ht="13.5" hidden="1" thickBot="1">
      <c r="A1261" s="130"/>
      <c r="B1261" s="181"/>
      <c r="C1261" s="257"/>
      <c r="D1261" s="761"/>
      <c r="E1261" s="571"/>
      <c r="F1261" s="571"/>
      <c r="G1261" s="571"/>
      <c r="H1261" s="571"/>
      <c r="I1261" s="571"/>
      <c r="J1261" s="571"/>
      <c r="K1261" s="571"/>
      <c r="L1261" s="571"/>
      <c r="M1261" s="571"/>
      <c r="N1261" s="571"/>
      <c r="O1261" s="571"/>
      <c r="P1261" s="571"/>
      <c r="Q1261" s="571"/>
      <c r="R1261" s="571"/>
      <c r="S1261" s="571"/>
      <c r="T1261" s="571"/>
      <c r="U1261" s="571"/>
      <c r="V1261" s="571"/>
      <c r="W1261" s="571"/>
      <c r="X1261" s="571"/>
      <c r="Y1261" s="571"/>
      <c r="Z1261" s="571"/>
      <c r="AA1261" s="571"/>
      <c r="AB1261" s="571"/>
      <c r="AC1261" s="571"/>
      <c r="AD1261" s="572"/>
      <c r="AE1261" s="572"/>
      <c r="AF1261" s="572"/>
      <c r="AG1261" s="572"/>
      <c r="AH1261" s="572"/>
      <c r="AI1261" s="572"/>
      <c r="AJ1261" s="572"/>
      <c r="AK1261" s="572"/>
      <c r="AL1261" s="572"/>
      <c r="AM1261" s="572"/>
      <c r="AN1261" s="581"/>
      <c r="AO1261" s="181"/>
      <c r="AP1261" s="87" t="s">
        <v>859</v>
      </c>
      <c r="AT1261" s="559" t="str">
        <f t="shared" ca="1" si="234"/>
        <v>U</v>
      </c>
      <c r="AU1261" s="559">
        <f t="shared" si="235"/>
        <v>1245</v>
      </c>
      <c r="AV1261" s="285" t="str">
        <f t="shared" ca="1" si="232"/>
        <v>U1245</v>
      </c>
      <c r="AW1261" s="285">
        <f t="shared" si="229"/>
        <v>8</v>
      </c>
      <c r="AX1261" s="285" t="str">
        <f t="shared" ca="1" si="230"/>
        <v>8. Ownership - Operating Costs</v>
      </c>
      <c r="AY1261" s="293" t="s">
        <v>1626</v>
      </c>
      <c r="AZ1261" s="285" t="s">
        <v>1669</v>
      </c>
      <c r="BA1261" s="285">
        <f>$U$8</f>
        <v>2040</v>
      </c>
      <c r="BB1261" s="285" t="str">
        <f t="shared" ca="1" si="233"/>
        <v>8_U1245_Turbine_Generator_OM_service_agreement_2040</v>
      </c>
      <c r="BC1261" s="285" t="s">
        <v>574</v>
      </c>
      <c r="BD1261" s="285"/>
      <c r="BE1261" s="293" t="str">
        <f t="shared" si="231"/>
        <v>&gt;=0</v>
      </c>
      <c r="BF1261" s="293" t="s">
        <v>84</v>
      </c>
      <c r="BG1261" s="293" t="s">
        <v>84</v>
      </c>
      <c r="BH1261" s="293"/>
      <c r="BI1261" s="293"/>
      <c r="BJ1261" s="293"/>
      <c r="BK1261" s="293"/>
    </row>
    <row r="1262" spans="1:63" ht="13.5" hidden="1" thickBot="1">
      <c r="A1262" s="130"/>
      <c r="B1262" s="181"/>
      <c r="C1262" s="257"/>
      <c r="D1262" s="761"/>
      <c r="E1262" s="571"/>
      <c r="F1262" s="571"/>
      <c r="G1262" s="571"/>
      <c r="H1262" s="571"/>
      <c r="I1262" s="571"/>
      <c r="J1262" s="571"/>
      <c r="K1262" s="571"/>
      <c r="L1262" s="571"/>
      <c r="M1262" s="571"/>
      <c r="N1262" s="571"/>
      <c r="O1262" s="571"/>
      <c r="P1262" s="571"/>
      <c r="Q1262" s="571"/>
      <c r="R1262" s="571"/>
      <c r="S1262" s="571"/>
      <c r="T1262" s="571"/>
      <c r="U1262" s="571"/>
      <c r="V1262" s="571"/>
      <c r="W1262" s="571"/>
      <c r="X1262" s="571"/>
      <c r="Y1262" s="571"/>
      <c r="Z1262" s="571"/>
      <c r="AA1262" s="571"/>
      <c r="AB1262" s="571"/>
      <c r="AC1262" s="571"/>
      <c r="AD1262" s="572"/>
      <c r="AE1262" s="572"/>
      <c r="AF1262" s="572"/>
      <c r="AG1262" s="572"/>
      <c r="AH1262" s="572"/>
      <c r="AI1262" s="572"/>
      <c r="AJ1262" s="572"/>
      <c r="AK1262" s="572"/>
      <c r="AL1262" s="572"/>
      <c r="AM1262" s="572"/>
      <c r="AN1262" s="581"/>
      <c r="AO1262" s="181"/>
      <c r="AP1262" s="87" t="s">
        <v>859</v>
      </c>
      <c r="AT1262" s="559" t="str">
        <f t="shared" ca="1" si="234"/>
        <v>V</v>
      </c>
      <c r="AU1262" s="559">
        <f t="shared" si="235"/>
        <v>1245</v>
      </c>
      <c r="AV1262" s="285" t="str">
        <f t="shared" ca="1" si="232"/>
        <v>V1245</v>
      </c>
      <c r="AW1262" s="285">
        <f t="shared" si="229"/>
        <v>8</v>
      </c>
      <c r="AX1262" s="285" t="str">
        <f t="shared" ca="1" si="230"/>
        <v>8. Ownership - Operating Costs</v>
      </c>
      <c r="AY1262" s="293" t="s">
        <v>1626</v>
      </c>
      <c r="AZ1262" s="285" t="s">
        <v>1669</v>
      </c>
      <c r="BA1262" s="285">
        <f>$V$8</f>
        <v>2041</v>
      </c>
      <c r="BB1262" s="285" t="str">
        <f t="shared" ca="1" si="233"/>
        <v>8_V1245_Turbine_Generator_OM_service_agreement_2041</v>
      </c>
      <c r="BC1262" s="285" t="s">
        <v>574</v>
      </c>
      <c r="BD1262" s="285"/>
      <c r="BE1262" s="293" t="str">
        <f t="shared" si="231"/>
        <v>&gt;=0</v>
      </c>
      <c r="BF1262" s="293" t="s">
        <v>84</v>
      </c>
      <c r="BG1262" s="293" t="s">
        <v>84</v>
      </c>
      <c r="BH1262" s="293"/>
      <c r="BI1262" s="293"/>
      <c r="BJ1262" s="293"/>
      <c r="BK1262" s="293"/>
    </row>
    <row r="1263" spans="1:63" ht="13.5" hidden="1" thickBot="1">
      <c r="A1263" s="130"/>
      <c r="B1263" s="181"/>
      <c r="C1263" s="257"/>
      <c r="D1263" s="761"/>
      <c r="E1263" s="571"/>
      <c r="F1263" s="571"/>
      <c r="G1263" s="571"/>
      <c r="H1263" s="571"/>
      <c r="I1263" s="571"/>
      <c r="J1263" s="571"/>
      <c r="K1263" s="571"/>
      <c r="L1263" s="571"/>
      <c r="M1263" s="571"/>
      <c r="N1263" s="571"/>
      <c r="O1263" s="571"/>
      <c r="P1263" s="571"/>
      <c r="Q1263" s="571"/>
      <c r="R1263" s="571"/>
      <c r="S1263" s="571"/>
      <c r="T1263" s="571"/>
      <c r="U1263" s="571"/>
      <c r="V1263" s="571"/>
      <c r="W1263" s="571"/>
      <c r="X1263" s="571"/>
      <c r="Y1263" s="571"/>
      <c r="Z1263" s="571"/>
      <c r="AA1263" s="571"/>
      <c r="AB1263" s="571"/>
      <c r="AC1263" s="571"/>
      <c r="AD1263" s="572"/>
      <c r="AE1263" s="572"/>
      <c r="AF1263" s="572"/>
      <c r="AG1263" s="572"/>
      <c r="AH1263" s="572"/>
      <c r="AI1263" s="572"/>
      <c r="AJ1263" s="572"/>
      <c r="AK1263" s="572"/>
      <c r="AL1263" s="572"/>
      <c r="AM1263" s="572"/>
      <c r="AN1263" s="581"/>
      <c r="AO1263" s="181"/>
      <c r="AP1263" s="87" t="s">
        <v>859</v>
      </c>
      <c r="AT1263" s="559" t="str">
        <f t="shared" ca="1" si="234"/>
        <v>W</v>
      </c>
      <c r="AU1263" s="559">
        <f t="shared" si="235"/>
        <v>1245</v>
      </c>
      <c r="AV1263" s="285" t="str">
        <f t="shared" ca="1" si="232"/>
        <v>W1245</v>
      </c>
      <c r="AW1263" s="285">
        <f t="shared" si="229"/>
        <v>8</v>
      </c>
      <c r="AX1263" s="285" t="str">
        <f t="shared" ca="1" si="230"/>
        <v>8. Ownership - Operating Costs</v>
      </c>
      <c r="AY1263" s="293" t="s">
        <v>1626</v>
      </c>
      <c r="AZ1263" s="285" t="s">
        <v>1669</v>
      </c>
      <c r="BA1263" s="285">
        <f>$W$8</f>
        <v>2042</v>
      </c>
      <c r="BB1263" s="285" t="str">
        <f t="shared" ca="1" si="233"/>
        <v>8_W1245_Turbine_Generator_OM_service_agreement_2042</v>
      </c>
      <c r="BC1263" s="285" t="s">
        <v>574</v>
      </c>
      <c r="BD1263" s="285"/>
      <c r="BE1263" s="293" t="str">
        <f t="shared" si="231"/>
        <v>&gt;=0</v>
      </c>
      <c r="BF1263" s="293" t="s">
        <v>84</v>
      </c>
      <c r="BG1263" s="293" t="s">
        <v>84</v>
      </c>
      <c r="BH1263" s="293"/>
      <c r="BI1263" s="293"/>
      <c r="BJ1263" s="293"/>
      <c r="BK1263" s="293"/>
    </row>
    <row r="1264" spans="1:63" ht="13.5" hidden="1" thickBot="1">
      <c r="A1264" s="130"/>
      <c r="B1264" s="181"/>
      <c r="C1264" s="257"/>
      <c r="D1264" s="761"/>
      <c r="E1264" s="571"/>
      <c r="F1264" s="571"/>
      <c r="G1264" s="571"/>
      <c r="H1264" s="571"/>
      <c r="I1264" s="571"/>
      <c r="J1264" s="571"/>
      <c r="K1264" s="571"/>
      <c r="L1264" s="571"/>
      <c r="M1264" s="571"/>
      <c r="N1264" s="571"/>
      <c r="O1264" s="571"/>
      <c r="P1264" s="571"/>
      <c r="Q1264" s="571"/>
      <c r="R1264" s="571"/>
      <c r="S1264" s="571"/>
      <c r="T1264" s="571"/>
      <c r="U1264" s="571"/>
      <c r="V1264" s="571"/>
      <c r="W1264" s="571"/>
      <c r="X1264" s="571"/>
      <c r="Y1264" s="571"/>
      <c r="Z1264" s="571"/>
      <c r="AA1264" s="571"/>
      <c r="AB1264" s="571"/>
      <c r="AC1264" s="571"/>
      <c r="AD1264" s="572"/>
      <c r="AE1264" s="572"/>
      <c r="AF1264" s="572"/>
      <c r="AG1264" s="572"/>
      <c r="AH1264" s="572"/>
      <c r="AI1264" s="572"/>
      <c r="AJ1264" s="572"/>
      <c r="AK1264" s="572"/>
      <c r="AL1264" s="572"/>
      <c r="AM1264" s="572"/>
      <c r="AN1264" s="581"/>
      <c r="AO1264" s="181"/>
      <c r="AP1264" s="87" t="s">
        <v>859</v>
      </c>
      <c r="AT1264" s="559" t="str">
        <f t="shared" ca="1" si="234"/>
        <v>X</v>
      </c>
      <c r="AU1264" s="559">
        <f t="shared" si="235"/>
        <v>1245</v>
      </c>
      <c r="AV1264" s="285" t="str">
        <f t="shared" ca="1" si="232"/>
        <v>X1245</v>
      </c>
      <c r="AW1264" s="285">
        <f t="shared" si="229"/>
        <v>8</v>
      </c>
      <c r="AX1264" s="285" t="str">
        <f t="shared" ca="1" si="230"/>
        <v>8. Ownership - Operating Costs</v>
      </c>
      <c r="AY1264" s="293" t="s">
        <v>1626</v>
      </c>
      <c r="AZ1264" s="285" t="s">
        <v>1669</v>
      </c>
      <c r="BA1264" s="285">
        <f>$X$8</f>
        <v>2043</v>
      </c>
      <c r="BB1264" s="285" t="str">
        <f t="shared" ca="1" si="233"/>
        <v>8_X1245_Turbine_Generator_OM_service_agreement_2043</v>
      </c>
      <c r="BC1264" s="285" t="s">
        <v>574</v>
      </c>
      <c r="BD1264" s="285"/>
      <c r="BE1264" s="293" t="str">
        <f t="shared" si="231"/>
        <v>&gt;=0</v>
      </c>
      <c r="BF1264" s="293" t="s">
        <v>84</v>
      </c>
      <c r="BG1264" s="293" t="s">
        <v>84</v>
      </c>
      <c r="BH1264" s="293"/>
      <c r="BI1264" s="293"/>
      <c r="BJ1264" s="293"/>
      <c r="BK1264" s="293"/>
    </row>
    <row r="1265" spans="1:63" ht="13.5" hidden="1" thickBot="1">
      <c r="A1265" s="130"/>
      <c r="B1265" s="181"/>
      <c r="C1265" s="257"/>
      <c r="D1265" s="761"/>
      <c r="E1265" s="571"/>
      <c r="F1265" s="571"/>
      <c r="G1265" s="571"/>
      <c r="H1265" s="571"/>
      <c r="I1265" s="571"/>
      <c r="J1265" s="571"/>
      <c r="K1265" s="571"/>
      <c r="L1265" s="571"/>
      <c r="M1265" s="571"/>
      <c r="N1265" s="571"/>
      <c r="O1265" s="571"/>
      <c r="P1265" s="571"/>
      <c r="Q1265" s="571"/>
      <c r="R1265" s="571"/>
      <c r="S1265" s="571"/>
      <c r="T1265" s="571"/>
      <c r="U1265" s="571"/>
      <c r="V1265" s="571"/>
      <c r="W1265" s="571"/>
      <c r="X1265" s="571"/>
      <c r="Y1265" s="571"/>
      <c r="Z1265" s="571"/>
      <c r="AA1265" s="571"/>
      <c r="AB1265" s="571"/>
      <c r="AC1265" s="571"/>
      <c r="AD1265" s="572"/>
      <c r="AE1265" s="572"/>
      <c r="AF1265" s="572"/>
      <c r="AG1265" s="572"/>
      <c r="AH1265" s="572"/>
      <c r="AI1265" s="572"/>
      <c r="AJ1265" s="572"/>
      <c r="AK1265" s="572"/>
      <c r="AL1265" s="572"/>
      <c r="AM1265" s="572"/>
      <c r="AN1265" s="581"/>
      <c r="AO1265" s="181"/>
      <c r="AP1265" s="87" t="s">
        <v>859</v>
      </c>
      <c r="AT1265" s="559" t="str">
        <f t="shared" ca="1" si="234"/>
        <v>Y</v>
      </c>
      <c r="AU1265" s="559">
        <f t="shared" si="235"/>
        <v>1245</v>
      </c>
      <c r="AV1265" s="285" t="str">
        <f t="shared" ca="1" si="232"/>
        <v>Y1245</v>
      </c>
      <c r="AW1265" s="285">
        <f t="shared" si="229"/>
        <v>8</v>
      </c>
      <c r="AX1265" s="285" t="str">
        <f t="shared" ca="1" si="230"/>
        <v>8. Ownership - Operating Costs</v>
      </c>
      <c r="AY1265" s="293" t="s">
        <v>1626</v>
      </c>
      <c r="AZ1265" s="285" t="s">
        <v>1669</v>
      </c>
      <c r="BA1265" s="285">
        <f>$Y$8</f>
        <v>2044</v>
      </c>
      <c r="BB1265" s="285" t="str">
        <f t="shared" ca="1" si="233"/>
        <v>8_Y1245_Turbine_Generator_OM_service_agreement_2044</v>
      </c>
      <c r="BC1265" s="285" t="s">
        <v>574</v>
      </c>
      <c r="BD1265" s="285"/>
      <c r="BE1265" s="293" t="str">
        <f t="shared" si="231"/>
        <v>&gt;=0</v>
      </c>
      <c r="BF1265" s="293" t="s">
        <v>84</v>
      </c>
      <c r="BG1265" s="293" t="s">
        <v>84</v>
      </c>
      <c r="BH1265" s="293"/>
      <c r="BI1265" s="293"/>
      <c r="BJ1265" s="293"/>
      <c r="BK1265" s="293"/>
    </row>
    <row r="1266" spans="1:63" ht="13.5" hidden="1" thickBot="1">
      <c r="A1266" s="130"/>
      <c r="B1266" s="181"/>
      <c r="C1266" s="257"/>
      <c r="D1266" s="761"/>
      <c r="E1266" s="571"/>
      <c r="F1266" s="571"/>
      <c r="G1266" s="571"/>
      <c r="H1266" s="571"/>
      <c r="I1266" s="571"/>
      <c r="J1266" s="571"/>
      <c r="K1266" s="571"/>
      <c r="L1266" s="571"/>
      <c r="M1266" s="571"/>
      <c r="N1266" s="571"/>
      <c r="O1266" s="571"/>
      <c r="P1266" s="571"/>
      <c r="Q1266" s="571"/>
      <c r="R1266" s="571"/>
      <c r="S1266" s="571"/>
      <c r="T1266" s="571"/>
      <c r="U1266" s="571"/>
      <c r="V1266" s="571"/>
      <c r="W1266" s="571"/>
      <c r="X1266" s="571"/>
      <c r="Y1266" s="571"/>
      <c r="Z1266" s="571"/>
      <c r="AA1266" s="571"/>
      <c r="AB1266" s="571"/>
      <c r="AC1266" s="571"/>
      <c r="AD1266" s="572"/>
      <c r="AE1266" s="572"/>
      <c r="AF1266" s="572"/>
      <c r="AG1266" s="572"/>
      <c r="AH1266" s="572"/>
      <c r="AI1266" s="572"/>
      <c r="AJ1266" s="572"/>
      <c r="AK1266" s="572"/>
      <c r="AL1266" s="572"/>
      <c r="AM1266" s="572"/>
      <c r="AN1266" s="581"/>
      <c r="AO1266" s="181"/>
      <c r="AP1266" s="87" t="s">
        <v>859</v>
      </c>
      <c r="AT1266" s="559" t="str">
        <f t="shared" ca="1" si="234"/>
        <v>Z</v>
      </c>
      <c r="AU1266" s="559">
        <f t="shared" si="235"/>
        <v>1245</v>
      </c>
      <c r="AV1266" s="285" t="str">
        <f t="shared" ca="1" si="232"/>
        <v>Z1245</v>
      </c>
      <c r="AW1266" s="285">
        <f t="shared" si="229"/>
        <v>8</v>
      </c>
      <c r="AX1266" s="285" t="str">
        <f t="shared" ca="1" si="230"/>
        <v>8. Ownership - Operating Costs</v>
      </c>
      <c r="AY1266" s="293" t="s">
        <v>1626</v>
      </c>
      <c r="AZ1266" s="285" t="s">
        <v>1669</v>
      </c>
      <c r="BA1266" s="285">
        <f>$Z$8</f>
        <v>2045</v>
      </c>
      <c r="BB1266" s="285" t="str">
        <f t="shared" ca="1" si="233"/>
        <v>8_Z1245_Turbine_Generator_OM_service_agreement_2045</v>
      </c>
      <c r="BC1266" s="285" t="s">
        <v>574</v>
      </c>
      <c r="BD1266" s="285"/>
      <c r="BE1266" s="293" t="str">
        <f t="shared" si="231"/>
        <v>&gt;=0</v>
      </c>
      <c r="BF1266" s="293" t="s">
        <v>84</v>
      </c>
      <c r="BG1266" s="293" t="s">
        <v>84</v>
      </c>
      <c r="BH1266" s="293"/>
      <c r="BI1266" s="293"/>
      <c r="BJ1266" s="293"/>
      <c r="BK1266" s="293"/>
    </row>
    <row r="1267" spans="1:63" ht="13.5" hidden="1" thickBot="1">
      <c r="A1267" s="130"/>
      <c r="B1267" s="181"/>
      <c r="C1267" s="257"/>
      <c r="D1267" s="761"/>
      <c r="E1267" s="571"/>
      <c r="F1267" s="571"/>
      <c r="G1267" s="571"/>
      <c r="H1267" s="571"/>
      <c r="I1267" s="571"/>
      <c r="J1267" s="571"/>
      <c r="K1267" s="571"/>
      <c r="L1267" s="571"/>
      <c r="M1267" s="571"/>
      <c r="N1267" s="571"/>
      <c r="O1267" s="571"/>
      <c r="P1267" s="571"/>
      <c r="Q1267" s="571"/>
      <c r="R1267" s="571"/>
      <c r="S1267" s="571"/>
      <c r="T1267" s="571"/>
      <c r="U1267" s="571"/>
      <c r="V1267" s="571"/>
      <c r="W1267" s="571"/>
      <c r="X1267" s="571"/>
      <c r="Y1267" s="571"/>
      <c r="Z1267" s="571"/>
      <c r="AA1267" s="571"/>
      <c r="AB1267" s="571"/>
      <c r="AC1267" s="571"/>
      <c r="AD1267" s="572"/>
      <c r="AE1267" s="572"/>
      <c r="AF1267" s="572"/>
      <c r="AG1267" s="572"/>
      <c r="AH1267" s="572"/>
      <c r="AI1267" s="572"/>
      <c r="AJ1267" s="572"/>
      <c r="AK1267" s="572"/>
      <c r="AL1267" s="572"/>
      <c r="AM1267" s="572"/>
      <c r="AN1267" s="581"/>
      <c r="AO1267" s="181"/>
      <c r="AP1267" s="87" t="s">
        <v>859</v>
      </c>
      <c r="AT1267" s="559" t="str">
        <f t="shared" ca="1" si="234"/>
        <v>AA</v>
      </c>
      <c r="AU1267" s="559">
        <f t="shared" si="235"/>
        <v>1245</v>
      </c>
      <c r="AV1267" s="285" t="str">
        <f t="shared" ca="1" si="232"/>
        <v>AA1245</v>
      </c>
      <c r="AW1267" s="285">
        <f t="shared" si="229"/>
        <v>8</v>
      </c>
      <c r="AX1267" s="285" t="str">
        <f t="shared" ca="1" si="230"/>
        <v>8. Ownership - Operating Costs</v>
      </c>
      <c r="AY1267" s="293" t="s">
        <v>1626</v>
      </c>
      <c r="AZ1267" s="285" t="s">
        <v>1669</v>
      </c>
      <c r="BA1267" s="285">
        <f>$AA$8</f>
        <v>2046</v>
      </c>
      <c r="BB1267" s="285" t="str">
        <f t="shared" ca="1" si="233"/>
        <v>8_AA1245_Turbine_Generator_OM_service_agreement_2046</v>
      </c>
      <c r="BC1267" s="285" t="s">
        <v>574</v>
      </c>
      <c r="BD1267" s="285"/>
      <c r="BE1267" s="293" t="str">
        <f t="shared" si="231"/>
        <v>&gt;=0</v>
      </c>
      <c r="BF1267" s="293" t="s">
        <v>84</v>
      </c>
      <c r="BG1267" s="293" t="s">
        <v>84</v>
      </c>
      <c r="BH1267" s="293"/>
      <c r="BI1267" s="293"/>
      <c r="BJ1267" s="293"/>
      <c r="BK1267" s="293"/>
    </row>
    <row r="1268" spans="1:63" ht="13.5" hidden="1" thickBot="1">
      <c r="A1268" s="130"/>
      <c r="B1268" s="181"/>
      <c r="C1268" s="257"/>
      <c r="D1268" s="761"/>
      <c r="E1268" s="571"/>
      <c r="F1268" s="571"/>
      <c r="G1268" s="571"/>
      <c r="H1268" s="571"/>
      <c r="I1268" s="571"/>
      <c r="J1268" s="571"/>
      <c r="K1268" s="571"/>
      <c r="L1268" s="571"/>
      <c r="M1268" s="571"/>
      <c r="N1268" s="571"/>
      <c r="O1268" s="571"/>
      <c r="P1268" s="571"/>
      <c r="Q1268" s="571"/>
      <c r="R1268" s="571"/>
      <c r="S1268" s="571"/>
      <c r="T1268" s="571"/>
      <c r="U1268" s="571"/>
      <c r="V1268" s="571"/>
      <c r="W1268" s="571"/>
      <c r="X1268" s="571"/>
      <c r="Y1268" s="571"/>
      <c r="Z1268" s="571"/>
      <c r="AA1268" s="571"/>
      <c r="AB1268" s="571"/>
      <c r="AC1268" s="571"/>
      <c r="AD1268" s="572"/>
      <c r="AE1268" s="572"/>
      <c r="AF1268" s="572"/>
      <c r="AG1268" s="572"/>
      <c r="AH1268" s="572"/>
      <c r="AI1268" s="572"/>
      <c r="AJ1268" s="572"/>
      <c r="AK1268" s="572"/>
      <c r="AL1268" s="572"/>
      <c r="AM1268" s="572"/>
      <c r="AN1268" s="581"/>
      <c r="AO1268" s="181"/>
      <c r="AP1268" s="87" t="s">
        <v>859</v>
      </c>
      <c r="AT1268" s="559" t="str">
        <f t="shared" ca="1" si="234"/>
        <v>AB</v>
      </c>
      <c r="AU1268" s="559">
        <f t="shared" si="235"/>
        <v>1245</v>
      </c>
      <c r="AV1268" s="285" t="str">
        <f t="shared" ca="1" si="232"/>
        <v>AB1245</v>
      </c>
      <c r="AW1268" s="285">
        <f t="shared" si="229"/>
        <v>8</v>
      </c>
      <c r="AX1268" s="285" t="str">
        <f t="shared" ca="1" si="230"/>
        <v>8. Ownership - Operating Costs</v>
      </c>
      <c r="AY1268" s="293" t="s">
        <v>1626</v>
      </c>
      <c r="AZ1268" s="285" t="s">
        <v>1669</v>
      </c>
      <c r="BA1268" s="285">
        <f>$AB$8</f>
        <v>2047</v>
      </c>
      <c r="BB1268" s="285" t="str">
        <f t="shared" ca="1" si="233"/>
        <v>8_AB1245_Turbine_Generator_OM_service_agreement_2047</v>
      </c>
      <c r="BC1268" s="285" t="s">
        <v>574</v>
      </c>
      <c r="BD1268" s="285"/>
      <c r="BE1268" s="293" t="str">
        <f t="shared" si="231"/>
        <v>&gt;=0</v>
      </c>
      <c r="BF1268" s="293" t="s">
        <v>84</v>
      </c>
      <c r="BG1268" s="293" t="s">
        <v>84</v>
      </c>
      <c r="BH1268" s="293"/>
      <c r="BI1268" s="293"/>
      <c r="BJ1268" s="293"/>
      <c r="BK1268" s="293"/>
    </row>
    <row r="1269" spans="1:63" ht="13.5" hidden="1" thickBot="1">
      <c r="A1269" s="130"/>
      <c r="B1269" s="181"/>
      <c r="C1269" s="257"/>
      <c r="D1269" s="761"/>
      <c r="E1269" s="571"/>
      <c r="F1269" s="571"/>
      <c r="G1269" s="571"/>
      <c r="H1269" s="571"/>
      <c r="I1269" s="571"/>
      <c r="J1269" s="571"/>
      <c r="K1269" s="571"/>
      <c r="L1269" s="571"/>
      <c r="M1269" s="571"/>
      <c r="N1269" s="571"/>
      <c r="O1269" s="571"/>
      <c r="P1269" s="571"/>
      <c r="Q1269" s="571"/>
      <c r="R1269" s="571"/>
      <c r="S1269" s="571"/>
      <c r="T1269" s="571"/>
      <c r="U1269" s="571"/>
      <c r="V1269" s="571"/>
      <c r="W1269" s="571"/>
      <c r="X1269" s="571"/>
      <c r="Y1269" s="571"/>
      <c r="Z1269" s="571"/>
      <c r="AA1269" s="571"/>
      <c r="AB1269" s="571"/>
      <c r="AC1269" s="571"/>
      <c r="AD1269" s="572"/>
      <c r="AE1269" s="572"/>
      <c r="AF1269" s="572"/>
      <c r="AG1269" s="572"/>
      <c r="AH1269" s="572"/>
      <c r="AI1269" s="572"/>
      <c r="AJ1269" s="572"/>
      <c r="AK1269" s="572"/>
      <c r="AL1269" s="572"/>
      <c r="AM1269" s="572"/>
      <c r="AN1269" s="581"/>
      <c r="AO1269" s="181"/>
      <c r="AP1269" s="87" t="s">
        <v>859</v>
      </c>
      <c r="AT1269" s="559" t="str">
        <f t="shared" ca="1" si="234"/>
        <v>AC</v>
      </c>
      <c r="AU1269" s="559">
        <f t="shared" si="235"/>
        <v>1245</v>
      </c>
      <c r="AV1269" s="285" t="str">
        <f t="shared" ca="1" si="232"/>
        <v>AC1245</v>
      </c>
      <c r="AW1269" s="285">
        <f t="shared" si="229"/>
        <v>8</v>
      </c>
      <c r="AX1269" s="285" t="str">
        <f t="shared" ca="1" si="230"/>
        <v>8. Ownership - Operating Costs</v>
      </c>
      <c r="AY1269" s="293" t="s">
        <v>1626</v>
      </c>
      <c r="AZ1269" s="285" t="s">
        <v>1669</v>
      </c>
      <c r="BA1269" s="285">
        <f>$AC$8</f>
        <v>2048</v>
      </c>
      <c r="BB1269" s="285" t="str">
        <f t="shared" ca="1" si="233"/>
        <v>8_AC1245_Turbine_Generator_OM_service_agreement_2048</v>
      </c>
      <c r="BC1269" s="285" t="s">
        <v>574</v>
      </c>
      <c r="BD1269" s="285"/>
      <c r="BE1269" s="293" t="str">
        <f t="shared" si="231"/>
        <v>&gt;=0</v>
      </c>
      <c r="BF1269" s="293" t="s">
        <v>84</v>
      </c>
      <c r="BG1269" s="293" t="s">
        <v>84</v>
      </c>
      <c r="BH1269" s="293"/>
      <c r="BI1269" s="293"/>
      <c r="BJ1269" s="293"/>
      <c r="BK1269" s="293"/>
    </row>
    <row r="1270" spans="1:63" ht="13.5" hidden="1" thickBot="1">
      <c r="A1270" s="130"/>
      <c r="B1270" s="181"/>
      <c r="C1270" s="257"/>
      <c r="D1270" s="761"/>
      <c r="E1270" s="571"/>
      <c r="F1270" s="571"/>
      <c r="G1270" s="571"/>
      <c r="H1270" s="571"/>
      <c r="I1270" s="571"/>
      <c r="J1270" s="571"/>
      <c r="K1270" s="571"/>
      <c r="L1270" s="571"/>
      <c r="M1270" s="571"/>
      <c r="N1270" s="571"/>
      <c r="O1270" s="571"/>
      <c r="P1270" s="571"/>
      <c r="Q1270" s="571"/>
      <c r="R1270" s="571"/>
      <c r="S1270" s="571"/>
      <c r="T1270" s="571"/>
      <c r="U1270" s="571"/>
      <c r="V1270" s="571"/>
      <c r="W1270" s="571"/>
      <c r="X1270" s="571"/>
      <c r="Y1270" s="571"/>
      <c r="Z1270" s="571"/>
      <c r="AA1270" s="571"/>
      <c r="AB1270" s="571"/>
      <c r="AC1270" s="571"/>
      <c r="AD1270" s="572"/>
      <c r="AE1270" s="572"/>
      <c r="AF1270" s="572"/>
      <c r="AG1270" s="572"/>
      <c r="AH1270" s="572"/>
      <c r="AI1270" s="572"/>
      <c r="AJ1270" s="572"/>
      <c r="AK1270" s="572"/>
      <c r="AL1270" s="572"/>
      <c r="AM1270" s="572"/>
      <c r="AN1270" s="581"/>
      <c r="AO1270" s="181"/>
      <c r="AP1270" s="87" t="s">
        <v>859</v>
      </c>
      <c r="AT1270" s="559" t="str">
        <f t="shared" ca="1" si="234"/>
        <v>AD</v>
      </c>
      <c r="AU1270" s="559">
        <f t="shared" si="235"/>
        <v>1245</v>
      </c>
      <c r="AV1270" s="285" t="str">
        <f t="shared" ca="1" si="232"/>
        <v>AD1245</v>
      </c>
      <c r="AW1270" s="285">
        <f t="shared" si="229"/>
        <v>8</v>
      </c>
      <c r="AX1270" s="285" t="str">
        <f t="shared" ca="1" si="230"/>
        <v>8. Ownership - Operating Costs</v>
      </c>
      <c r="AY1270" s="293" t="s">
        <v>1626</v>
      </c>
      <c r="AZ1270" s="285" t="s">
        <v>1669</v>
      </c>
      <c r="BA1270" s="285">
        <f>$AD$8</f>
        <v>2049</v>
      </c>
      <c r="BB1270" s="285" t="str">
        <f t="shared" ca="1" si="233"/>
        <v>8_AD1245_Turbine_Generator_OM_service_agreement_2049</v>
      </c>
      <c r="BC1270" s="285" t="s">
        <v>574</v>
      </c>
      <c r="BD1270" s="285"/>
      <c r="BE1270" s="293" t="str">
        <f t="shared" si="231"/>
        <v>&gt;=0</v>
      </c>
      <c r="BF1270" s="293" t="s">
        <v>84</v>
      </c>
      <c r="BG1270" s="293" t="s">
        <v>84</v>
      </c>
      <c r="BH1270" s="293"/>
      <c r="BI1270" s="293"/>
      <c r="BJ1270" s="293"/>
      <c r="BK1270" s="293"/>
    </row>
    <row r="1271" spans="1:63" ht="13.5" hidden="1" thickBot="1">
      <c r="A1271" s="130"/>
      <c r="B1271" s="181"/>
      <c r="C1271" s="257"/>
      <c r="D1271" s="761"/>
      <c r="E1271" s="571"/>
      <c r="F1271" s="571"/>
      <c r="G1271" s="571"/>
      <c r="H1271" s="571"/>
      <c r="I1271" s="571"/>
      <c r="J1271" s="571"/>
      <c r="K1271" s="571"/>
      <c r="L1271" s="571"/>
      <c r="M1271" s="571"/>
      <c r="N1271" s="571"/>
      <c r="O1271" s="571"/>
      <c r="P1271" s="571"/>
      <c r="Q1271" s="571"/>
      <c r="R1271" s="571"/>
      <c r="S1271" s="571"/>
      <c r="T1271" s="571"/>
      <c r="U1271" s="571"/>
      <c r="V1271" s="571"/>
      <c r="W1271" s="571"/>
      <c r="X1271" s="571"/>
      <c r="Y1271" s="571"/>
      <c r="Z1271" s="571"/>
      <c r="AA1271" s="571"/>
      <c r="AB1271" s="571"/>
      <c r="AC1271" s="571"/>
      <c r="AD1271" s="572"/>
      <c r="AE1271" s="572"/>
      <c r="AF1271" s="572"/>
      <c r="AG1271" s="572"/>
      <c r="AH1271" s="572"/>
      <c r="AI1271" s="572"/>
      <c r="AJ1271" s="572"/>
      <c r="AK1271" s="572"/>
      <c r="AL1271" s="572"/>
      <c r="AM1271" s="572"/>
      <c r="AN1271" s="581"/>
      <c r="AO1271" s="181"/>
      <c r="AP1271" s="87" t="s">
        <v>859</v>
      </c>
      <c r="AT1271" s="559" t="str">
        <f t="shared" ca="1" si="234"/>
        <v>AE</v>
      </c>
      <c r="AU1271" s="559">
        <f t="shared" si="235"/>
        <v>1245</v>
      </c>
      <c r="AV1271" s="285" t="str">
        <f t="shared" ca="1" si="232"/>
        <v>AE1245</v>
      </c>
      <c r="AW1271" s="285">
        <f t="shared" si="229"/>
        <v>8</v>
      </c>
      <c r="AX1271" s="285" t="str">
        <f t="shared" ca="1" si="230"/>
        <v>8. Ownership - Operating Costs</v>
      </c>
      <c r="AY1271" s="293" t="s">
        <v>1626</v>
      </c>
      <c r="AZ1271" s="285" t="s">
        <v>1669</v>
      </c>
      <c r="BA1271" s="285">
        <f>$AE$8</f>
        <v>2050</v>
      </c>
      <c r="BB1271" s="285" t="str">
        <f t="shared" ca="1" si="233"/>
        <v>8_AE1245_Turbine_Generator_OM_service_agreement_2050</v>
      </c>
      <c r="BC1271" s="285" t="s">
        <v>574</v>
      </c>
      <c r="BD1271" s="285"/>
      <c r="BE1271" s="293" t="str">
        <f t="shared" si="231"/>
        <v>&gt;=0</v>
      </c>
      <c r="BF1271" s="293" t="s">
        <v>84</v>
      </c>
      <c r="BG1271" s="293" t="s">
        <v>84</v>
      </c>
      <c r="BH1271" s="293"/>
      <c r="BI1271" s="293"/>
      <c r="BJ1271" s="293"/>
      <c r="BK1271" s="293"/>
    </row>
    <row r="1272" spans="1:63" ht="13.5" hidden="1" thickBot="1">
      <c r="A1272" s="130"/>
      <c r="B1272" s="181"/>
      <c r="C1272" s="257"/>
      <c r="D1272" s="761"/>
      <c r="E1272" s="571"/>
      <c r="F1272" s="571"/>
      <c r="G1272" s="571"/>
      <c r="H1272" s="571"/>
      <c r="I1272" s="571"/>
      <c r="J1272" s="571"/>
      <c r="K1272" s="571"/>
      <c r="L1272" s="571"/>
      <c r="M1272" s="571"/>
      <c r="N1272" s="571"/>
      <c r="O1272" s="571"/>
      <c r="P1272" s="571"/>
      <c r="Q1272" s="571"/>
      <c r="R1272" s="571"/>
      <c r="S1272" s="571"/>
      <c r="T1272" s="571"/>
      <c r="U1272" s="571"/>
      <c r="V1272" s="571"/>
      <c r="W1272" s="571"/>
      <c r="X1272" s="571"/>
      <c r="Y1272" s="571"/>
      <c r="Z1272" s="571"/>
      <c r="AA1272" s="571"/>
      <c r="AB1272" s="571"/>
      <c r="AC1272" s="571"/>
      <c r="AD1272" s="572"/>
      <c r="AE1272" s="572"/>
      <c r="AF1272" s="572"/>
      <c r="AG1272" s="572"/>
      <c r="AH1272" s="572"/>
      <c r="AI1272" s="572"/>
      <c r="AJ1272" s="572"/>
      <c r="AK1272" s="572"/>
      <c r="AL1272" s="572"/>
      <c r="AM1272" s="572"/>
      <c r="AN1272" s="581"/>
      <c r="AO1272" s="181"/>
      <c r="AP1272" s="87" t="s">
        <v>859</v>
      </c>
      <c r="AT1272" s="559" t="str">
        <f t="shared" ca="1" si="234"/>
        <v>AF</v>
      </c>
      <c r="AU1272" s="559">
        <f t="shared" si="235"/>
        <v>1245</v>
      </c>
      <c r="AV1272" s="285" t="str">
        <f t="shared" ca="1" si="232"/>
        <v>AF1245</v>
      </c>
      <c r="AW1272" s="285">
        <f t="shared" si="229"/>
        <v>8</v>
      </c>
      <c r="AX1272" s="285" t="str">
        <f t="shared" ca="1" si="230"/>
        <v>8. Ownership - Operating Costs</v>
      </c>
      <c r="AY1272" s="293" t="s">
        <v>1626</v>
      </c>
      <c r="AZ1272" s="285" t="s">
        <v>1669</v>
      </c>
      <c r="BA1272" s="285">
        <f>$AF$8</f>
        <v>2051</v>
      </c>
      <c r="BB1272" s="285" t="str">
        <f t="shared" ca="1" si="233"/>
        <v>8_AF1245_Turbine_Generator_OM_service_agreement_2051</v>
      </c>
      <c r="BC1272" s="285" t="s">
        <v>574</v>
      </c>
      <c r="BD1272" s="285"/>
      <c r="BE1272" s="293" t="str">
        <f t="shared" si="231"/>
        <v>&gt;=0</v>
      </c>
      <c r="BF1272" s="293" t="s">
        <v>84</v>
      </c>
      <c r="BG1272" s="293" t="s">
        <v>84</v>
      </c>
      <c r="BH1272" s="293"/>
      <c r="BI1272" s="293"/>
      <c r="BJ1272" s="293"/>
      <c r="BK1272" s="293"/>
    </row>
    <row r="1273" spans="1:63" ht="13.5" hidden="1" thickBot="1">
      <c r="A1273" s="130"/>
      <c r="B1273" s="181"/>
      <c r="C1273" s="257"/>
      <c r="D1273" s="761"/>
      <c r="E1273" s="571"/>
      <c r="F1273" s="571"/>
      <c r="G1273" s="571"/>
      <c r="H1273" s="571"/>
      <c r="I1273" s="571"/>
      <c r="J1273" s="571"/>
      <c r="K1273" s="571"/>
      <c r="L1273" s="571"/>
      <c r="M1273" s="571"/>
      <c r="N1273" s="571"/>
      <c r="O1273" s="571"/>
      <c r="P1273" s="571"/>
      <c r="Q1273" s="571"/>
      <c r="R1273" s="571"/>
      <c r="S1273" s="571"/>
      <c r="T1273" s="571"/>
      <c r="U1273" s="571"/>
      <c r="V1273" s="571"/>
      <c r="W1273" s="571"/>
      <c r="X1273" s="571"/>
      <c r="Y1273" s="571"/>
      <c r="Z1273" s="571"/>
      <c r="AA1273" s="571"/>
      <c r="AB1273" s="571"/>
      <c r="AC1273" s="571"/>
      <c r="AD1273" s="572"/>
      <c r="AE1273" s="572"/>
      <c r="AF1273" s="572"/>
      <c r="AG1273" s="572"/>
      <c r="AH1273" s="572"/>
      <c r="AI1273" s="572"/>
      <c r="AJ1273" s="572"/>
      <c r="AK1273" s="572"/>
      <c r="AL1273" s="572"/>
      <c r="AM1273" s="572"/>
      <c r="AN1273" s="581"/>
      <c r="AO1273" s="181"/>
      <c r="AP1273" s="87" t="s">
        <v>859</v>
      </c>
      <c r="AT1273" s="559" t="str">
        <f t="shared" ca="1" si="234"/>
        <v>AG</v>
      </c>
      <c r="AU1273" s="559">
        <f t="shared" si="235"/>
        <v>1245</v>
      </c>
      <c r="AV1273" s="285" t="str">
        <f t="shared" ca="1" si="232"/>
        <v>AG1245</v>
      </c>
      <c r="AW1273" s="285">
        <f t="shared" si="229"/>
        <v>8</v>
      </c>
      <c r="AX1273" s="285" t="str">
        <f t="shared" ca="1" si="230"/>
        <v>8. Ownership - Operating Costs</v>
      </c>
      <c r="AY1273" s="293" t="s">
        <v>1626</v>
      </c>
      <c r="AZ1273" s="285" t="s">
        <v>1669</v>
      </c>
      <c r="BA1273" s="285">
        <f>$AG$8</f>
        <v>2052</v>
      </c>
      <c r="BB1273" s="285" t="str">
        <f t="shared" ca="1" si="233"/>
        <v>8_AG1245_Turbine_Generator_OM_service_agreement_2052</v>
      </c>
      <c r="BC1273" s="285" t="s">
        <v>574</v>
      </c>
      <c r="BD1273" s="285"/>
      <c r="BE1273" s="293" t="str">
        <f t="shared" si="231"/>
        <v>&gt;=0</v>
      </c>
      <c r="BF1273" s="293" t="s">
        <v>84</v>
      </c>
      <c r="BG1273" s="293" t="s">
        <v>84</v>
      </c>
      <c r="BH1273" s="293"/>
      <c r="BI1273" s="293"/>
      <c r="BJ1273" s="293"/>
      <c r="BK1273" s="293"/>
    </row>
    <row r="1274" spans="1:63" ht="13.5" hidden="1" thickBot="1">
      <c r="A1274" s="130"/>
      <c r="B1274" s="181"/>
      <c r="C1274" s="257"/>
      <c r="D1274" s="761"/>
      <c r="E1274" s="571"/>
      <c r="F1274" s="571"/>
      <c r="G1274" s="571"/>
      <c r="H1274" s="571"/>
      <c r="I1274" s="571"/>
      <c r="J1274" s="571"/>
      <c r="K1274" s="571"/>
      <c r="L1274" s="571"/>
      <c r="M1274" s="571"/>
      <c r="N1274" s="571"/>
      <c r="O1274" s="571"/>
      <c r="P1274" s="571"/>
      <c r="Q1274" s="571"/>
      <c r="R1274" s="571"/>
      <c r="S1274" s="571"/>
      <c r="T1274" s="571"/>
      <c r="U1274" s="571"/>
      <c r="V1274" s="571"/>
      <c r="W1274" s="571"/>
      <c r="X1274" s="571"/>
      <c r="Y1274" s="571"/>
      <c r="Z1274" s="571"/>
      <c r="AA1274" s="571"/>
      <c r="AB1274" s="571"/>
      <c r="AC1274" s="571"/>
      <c r="AD1274" s="572"/>
      <c r="AE1274" s="572"/>
      <c r="AF1274" s="572"/>
      <c r="AG1274" s="572"/>
      <c r="AH1274" s="572"/>
      <c r="AI1274" s="572"/>
      <c r="AJ1274" s="572"/>
      <c r="AK1274" s="572"/>
      <c r="AL1274" s="572"/>
      <c r="AM1274" s="572"/>
      <c r="AN1274" s="581"/>
      <c r="AO1274" s="181"/>
      <c r="AP1274" s="87" t="s">
        <v>859</v>
      </c>
      <c r="AT1274" s="559" t="str">
        <f t="shared" ca="1" si="234"/>
        <v>AH</v>
      </c>
      <c r="AU1274" s="559">
        <f t="shared" si="235"/>
        <v>1245</v>
      </c>
      <c r="AV1274" s="285" t="str">
        <f t="shared" ca="1" si="232"/>
        <v>AH1245</v>
      </c>
      <c r="AW1274" s="285">
        <f t="shared" si="229"/>
        <v>8</v>
      </c>
      <c r="AX1274" s="285" t="str">
        <f t="shared" ca="1" si="230"/>
        <v>8. Ownership - Operating Costs</v>
      </c>
      <c r="AY1274" s="293" t="s">
        <v>1626</v>
      </c>
      <c r="AZ1274" s="285" t="s">
        <v>1669</v>
      </c>
      <c r="BA1274" s="285">
        <f>$AH$8</f>
        <v>2053</v>
      </c>
      <c r="BB1274" s="285" t="str">
        <f t="shared" ca="1" si="233"/>
        <v>8_AH1245_Turbine_Generator_OM_service_agreement_2053</v>
      </c>
      <c r="BC1274" s="285" t="s">
        <v>574</v>
      </c>
      <c r="BD1274" s="285"/>
      <c r="BE1274" s="293" t="str">
        <f t="shared" si="231"/>
        <v>&gt;=0</v>
      </c>
      <c r="BF1274" s="293" t="s">
        <v>84</v>
      </c>
      <c r="BG1274" s="293" t="s">
        <v>84</v>
      </c>
      <c r="BH1274" s="293"/>
      <c r="BI1274" s="293"/>
      <c r="BJ1274" s="293"/>
      <c r="BK1274" s="293"/>
    </row>
    <row r="1275" spans="1:63" ht="13.5" hidden="1" thickBot="1">
      <c r="A1275" s="130"/>
      <c r="B1275" s="181"/>
      <c r="C1275" s="257"/>
      <c r="D1275" s="761"/>
      <c r="E1275" s="571"/>
      <c r="F1275" s="571"/>
      <c r="G1275" s="571"/>
      <c r="H1275" s="571"/>
      <c r="I1275" s="571"/>
      <c r="J1275" s="571"/>
      <c r="K1275" s="571"/>
      <c r="L1275" s="571"/>
      <c r="M1275" s="571"/>
      <c r="N1275" s="571"/>
      <c r="O1275" s="571"/>
      <c r="P1275" s="571"/>
      <c r="Q1275" s="571"/>
      <c r="R1275" s="571"/>
      <c r="S1275" s="571"/>
      <c r="T1275" s="571"/>
      <c r="U1275" s="571"/>
      <c r="V1275" s="571"/>
      <c r="W1275" s="571"/>
      <c r="X1275" s="571"/>
      <c r="Y1275" s="571"/>
      <c r="Z1275" s="571"/>
      <c r="AA1275" s="571"/>
      <c r="AB1275" s="571"/>
      <c r="AC1275" s="571"/>
      <c r="AD1275" s="572"/>
      <c r="AE1275" s="572"/>
      <c r="AF1275" s="572"/>
      <c r="AG1275" s="572"/>
      <c r="AH1275" s="572"/>
      <c r="AI1275" s="572"/>
      <c r="AJ1275" s="572"/>
      <c r="AK1275" s="572"/>
      <c r="AL1275" s="572"/>
      <c r="AM1275" s="572"/>
      <c r="AN1275" s="581"/>
      <c r="AO1275" s="181"/>
      <c r="AP1275" s="87" t="s">
        <v>859</v>
      </c>
      <c r="AT1275" s="559" t="str">
        <f t="shared" ca="1" si="234"/>
        <v>AI</v>
      </c>
      <c r="AU1275" s="559">
        <f t="shared" si="235"/>
        <v>1245</v>
      </c>
      <c r="AV1275" s="285" t="str">
        <f t="shared" ca="1" si="232"/>
        <v>AI1245</v>
      </c>
      <c r="AW1275" s="285">
        <f t="shared" si="229"/>
        <v>8</v>
      </c>
      <c r="AX1275" s="285" t="str">
        <f t="shared" ca="1" si="230"/>
        <v>8. Ownership - Operating Costs</v>
      </c>
      <c r="AY1275" s="293" t="s">
        <v>1626</v>
      </c>
      <c r="AZ1275" s="285" t="s">
        <v>1669</v>
      </c>
      <c r="BA1275" s="285">
        <f>$AI$8</f>
        <v>2054</v>
      </c>
      <c r="BB1275" s="285" t="str">
        <f t="shared" ca="1" si="233"/>
        <v>8_AI1245_Turbine_Generator_OM_service_agreement_2054</v>
      </c>
      <c r="BC1275" s="285" t="s">
        <v>574</v>
      </c>
      <c r="BD1275" s="285"/>
      <c r="BE1275" s="293" t="str">
        <f t="shared" si="231"/>
        <v>&gt;=0</v>
      </c>
      <c r="BF1275" s="293" t="s">
        <v>84</v>
      </c>
      <c r="BG1275" s="293" t="s">
        <v>84</v>
      </c>
      <c r="BH1275" s="293"/>
      <c r="BI1275" s="293"/>
      <c r="BJ1275" s="293"/>
      <c r="BK1275" s="293"/>
    </row>
    <row r="1276" spans="1:63" ht="13.5" hidden="1" thickBot="1">
      <c r="A1276" s="130"/>
      <c r="B1276" s="181"/>
      <c r="C1276" s="257"/>
      <c r="D1276" s="761"/>
      <c r="E1276" s="571"/>
      <c r="F1276" s="571"/>
      <c r="G1276" s="571"/>
      <c r="H1276" s="571"/>
      <c r="I1276" s="571"/>
      <c r="J1276" s="571"/>
      <c r="K1276" s="571"/>
      <c r="L1276" s="571"/>
      <c r="M1276" s="571"/>
      <c r="N1276" s="571"/>
      <c r="O1276" s="571"/>
      <c r="P1276" s="571"/>
      <c r="Q1276" s="571"/>
      <c r="R1276" s="571"/>
      <c r="S1276" s="571"/>
      <c r="T1276" s="571"/>
      <c r="U1276" s="571"/>
      <c r="V1276" s="571"/>
      <c r="W1276" s="571"/>
      <c r="X1276" s="571"/>
      <c r="Y1276" s="571"/>
      <c r="Z1276" s="571"/>
      <c r="AA1276" s="571"/>
      <c r="AB1276" s="571"/>
      <c r="AC1276" s="571"/>
      <c r="AD1276" s="572"/>
      <c r="AE1276" s="572"/>
      <c r="AF1276" s="572"/>
      <c r="AG1276" s="572"/>
      <c r="AH1276" s="572"/>
      <c r="AI1276" s="572"/>
      <c r="AJ1276" s="572"/>
      <c r="AK1276" s="572"/>
      <c r="AL1276" s="572"/>
      <c r="AM1276" s="572"/>
      <c r="AN1276" s="581"/>
      <c r="AO1276" s="181"/>
      <c r="AP1276" s="87" t="s">
        <v>859</v>
      </c>
      <c r="AT1276" s="559" t="str">
        <f t="shared" ca="1" si="234"/>
        <v>AJ</v>
      </c>
      <c r="AU1276" s="559">
        <f t="shared" si="235"/>
        <v>1245</v>
      </c>
      <c r="AV1276" s="285" t="str">
        <f t="shared" ca="1" si="232"/>
        <v>AJ1245</v>
      </c>
      <c r="AW1276" s="285">
        <f t="shared" si="229"/>
        <v>8</v>
      </c>
      <c r="AX1276" s="285" t="str">
        <f t="shared" ca="1" si="230"/>
        <v>8. Ownership - Operating Costs</v>
      </c>
      <c r="AY1276" s="293" t="s">
        <v>1626</v>
      </c>
      <c r="AZ1276" s="285" t="s">
        <v>1669</v>
      </c>
      <c r="BA1276" s="285">
        <f>$AJ$8</f>
        <v>2055</v>
      </c>
      <c r="BB1276" s="285" t="str">
        <f t="shared" ca="1" si="233"/>
        <v>8_AJ1245_Turbine_Generator_OM_service_agreement_2055</v>
      </c>
      <c r="BC1276" s="285" t="s">
        <v>574</v>
      </c>
      <c r="BD1276" s="285"/>
      <c r="BE1276" s="293" t="str">
        <f t="shared" si="231"/>
        <v>&gt;=0</v>
      </c>
      <c r="BF1276" s="293" t="s">
        <v>84</v>
      </c>
      <c r="BG1276" s="293" t="s">
        <v>84</v>
      </c>
      <c r="BH1276" s="293"/>
      <c r="BI1276" s="293"/>
      <c r="BJ1276" s="293"/>
      <c r="BK1276" s="293"/>
    </row>
    <row r="1277" spans="1:63" ht="13.5" hidden="1" thickBot="1">
      <c r="A1277" s="130"/>
      <c r="B1277" s="181"/>
      <c r="C1277" s="257"/>
      <c r="D1277" s="761"/>
      <c r="E1277" s="571"/>
      <c r="F1277" s="571"/>
      <c r="G1277" s="571"/>
      <c r="H1277" s="571"/>
      <c r="I1277" s="571"/>
      <c r="J1277" s="571"/>
      <c r="K1277" s="571"/>
      <c r="L1277" s="571"/>
      <c r="M1277" s="571"/>
      <c r="N1277" s="571"/>
      <c r="O1277" s="571"/>
      <c r="P1277" s="571"/>
      <c r="Q1277" s="571"/>
      <c r="R1277" s="571"/>
      <c r="S1277" s="571"/>
      <c r="T1277" s="571"/>
      <c r="U1277" s="571"/>
      <c r="V1277" s="571"/>
      <c r="W1277" s="571"/>
      <c r="X1277" s="571"/>
      <c r="Y1277" s="571"/>
      <c r="Z1277" s="571"/>
      <c r="AA1277" s="571"/>
      <c r="AB1277" s="571"/>
      <c r="AC1277" s="571"/>
      <c r="AD1277" s="572"/>
      <c r="AE1277" s="572"/>
      <c r="AF1277" s="572"/>
      <c r="AG1277" s="572"/>
      <c r="AH1277" s="572"/>
      <c r="AI1277" s="572"/>
      <c r="AJ1277" s="572"/>
      <c r="AK1277" s="572"/>
      <c r="AL1277" s="572"/>
      <c r="AM1277" s="572"/>
      <c r="AN1277" s="581"/>
      <c r="AO1277" s="181"/>
      <c r="AP1277" s="87" t="s">
        <v>859</v>
      </c>
      <c r="AT1277" s="559" t="str">
        <f t="shared" ca="1" si="234"/>
        <v>AK</v>
      </c>
      <c r="AU1277" s="559">
        <f t="shared" si="235"/>
        <v>1245</v>
      </c>
      <c r="AV1277" s="285" t="str">
        <f t="shared" ca="1" si="232"/>
        <v>AK1245</v>
      </c>
      <c r="AW1277" s="285">
        <f t="shared" si="229"/>
        <v>8</v>
      </c>
      <c r="AX1277" s="285" t="str">
        <f t="shared" ca="1" si="230"/>
        <v>8. Ownership - Operating Costs</v>
      </c>
      <c r="AY1277" s="293" t="s">
        <v>1626</v>
      </c>
      <c r="AZ1277" s="285" t="s">
        <v>1669</v>
      </c>
      <c r="BA1277" s="285">
        <f>$AK$8</f>
        <v>2056</v>
      </c>
      <c r="BB1277" s="285" t="str">
        <f t="shared" ca="1" si="233"/>
        <v>8_AK1245_Turbine_Generator_OM_service_agreement_2056</v>
      </c>
      <c r="BC1277" s="285" t="s">
        <v>574</v>
      </c>
      <c r="BD1277" s="285"/>
      <c r="BE1277" s="293" t="str">
        <f t="shared" si="231"/>
        <v>&gt;=0</v>
      </c>
      <c r="BF1277" s="293" t="s">
        <v>84</v>
      </c>
      <c r="BG1277" s="293" t="s">
        <v>84</v>
      </c>
      <c r="BH1277" s="293"/>
      <c r="BI1277" s="293"/>
      <c r="BJ1277" s="293"/>
      <c r="BK1277" s="293"/>
    </row>
    <row r="1278" spans="1:63" ht="13.5" hidden="1" thickBot="1">
      <c r="A1278" s="130"/>
      <c r="B1278" s="181"/>
      <c r="C1278" s="257"/>
      <c r="D1278" s="761"/>
      <c r="E1278" s="571"/>
      <c r="F1278" s="571"/>
      <c r="G1278" s="571"/>
      <c r="H1278" s="571"/>
      <c r="I1278" s="571"/>
      <c r="J1278" s="571"/>
      <c r="K1278" s="571"/>
      <c r="L1278" s="571"/>
      <c r="M1278" s="571"/>
      <c r="N1278" s="571"/>
      <c r="O1278" s="571"/>
      <c r="P1278" s="571"/>
      <c r="Q1278" s="571"/>
      <c r="R1278" s="571"/>
      <c r="S1278" s="571"/>
      <c r="T1278" s="571"/>
      <c r="U1278" s="571"/>
      <c r="V1278" s="571"/>
      <c r="W1278" s="571"/>
      <c r="X1278" s="571"/>
      <c r="Y1278" s="571"/>
      <c r="Z1278" s="571"/>
      <c r="AA1278" s="571"/>
      <c r="AB1278" s="571"/>
      <c r="AC1278" s="571"/>
      <c r="AD1278" s="572"/>
      <c r="AE1278" s="572"/>
      <c r="AF1278" s="572"/>
      <c r="AG1278" s="572"/>
      <c r="AH1278" s="572"/>
      <c r="AI1278" s="572"/>
      <c r="AJ1278" s="572"/>
      <c r="AK1278" s="572"/>
      <c r="AL1278" s="572"/>
      <c r="AM1278" s="572"/>
      <c r="AN1278" s="581"/>
      <c r="AO1278" s="181"/>
      <c r="AP1278" s="87" t="s">
        <v>859</v>
      </c>
      <c r="AT1278" s="559" t="str">
        <f t="shared" ca="1" si="234"/>
        <v>AL</v>
      </c>
      <c r="AU1278" s="559">
        <f t="shared" si="235"/>
        <v>1245</v>
      </c>
      <c r="AV1278" s="285" t="str">
        <f t="shared" ca="1" si="232"/>
        <v>AL1245</v>
      </c>
      <c r="AW1278" s="285">
        <f t="shared" si="229"/>
        <v>8</v>
      </c>
      <c r="AX1278" s="285" t="str">
        <f t="shared" ca="1" si="230"/>
        <v>8. Ownership - Operating Costs</v>
      </c>
      <c r="AY1278" s="293" t="s">
        <v>1626</v>
      </c>
      <c r="AZ1278" s="285" t="s">
        <v>1669</v>
      </c>
      <c r="BA1278" s="285">
        <f>$AL$8</f>
        <v>2057</v>
      </c>
      <c r="BB1278" s="285" t="str">
        <f t="shared" ca="1" si="233"/>
        <v>8_AL1245_Turbine_Generator_OM_service_agreement_2057</v>
      </c>
      <c r="BC1278" s="285" t="s">
        <v>574</v>
      </c>
      <c r="BD1278" s="285"/>
      <c r="BE1278" s="293" t="str">
        <f t="shared" si="231"/>
        <v>&gt;=0</v>
      </c>
      <c r="BF1278" s="293" t="s">
        <v>84</v>
      </c>
      <c r="BG1278" s="293" t="s">
        <v>84</v>
      </c>
      <c r="BH1278" s="293"/>
      <c r="BI1278" s="293"/>
      <c r="BJ1278" s="293"/>
      <c r="BK1278" s="293"/>
    </row>
    <row r="1279" spans="1:63" ht="13.5" hidden="1" thickBot="1">
      <c r="A1279" s="130"/>
      <c r="B1279" s="181"/>
      <c r="C1279" s="257"/>
      <c r="D1279" s="761"/>
      <c r="E1279" s="571"/>
      <c r="F1279" s="571"/>
      <c r="G1279" s="571"/>
      <c r="H1279" s="571"/>
      <c r="I1279" s="571"/>
      <c r="J1279" s="571"/>
      <c r="K1279" s="571"/>
      <c r="L1279" s="571"/>
      <c r="M1279" s="571"/>
      <c r="N1279" s="571"/>
      <c r="O1279" s="571"/>
      <c r="P1279" s="571"/>
      <c r="Q1279" s="571"/>
      <c r="R1279" s="571"/>
      <c r="S1279" s="571"/>
      <c r="T1279" s="571"/>
      <c r="U1279" s="571"/>
      <c r="V1279" s="571"/>
      <c r="W1279" s="571"/>
      <c r="X1279" s="571"/>
      <c r="Y1279" s="571"/>
      <c r="Z1279" s="571"/>
      <c r="AA1279" s="571"/>
      <c r="AB1279" s="571"/>
      <c r="AC1279" s="571"/>
      <c r="AD1279" s="572"/>
      <c r="AE1279" s="572"/>
      <c r="AF1279" s="572"/>
      <c r="AG1279" s="572"/>
      <c r="AH1279" s="572"/>
      <c r="AI1279" s="572"/>
      <c r="AJ1279" s="572"/>
      <c r="AK1279" s="572"/>
      <c r="AL1279" s="572"/>
      <c r="AM1279" s="572"/>
      <c r="AN1279" s="581"/>
      <c r="AO1279" s="181"/>
      <c r="AP1279" s="87" t="s">
        <v>859</v>
      </c>
      <c r="AT1279" s="559" t="str">
        <f t="shared" ca="1" si="234"/>
        <v>AM</v>
      </c>
      <c r="AU1279" s="559">
        <f t="shared" si="235"/>
        <v>1245</v>
      </c>
      <c r="AV1279" s="285" t="str">
        <f t="shared" ca="1" si="232"/>
        <v>AM1245</v>
      </c>
      <c r="AW1279" s="285">
        <f t="shared" si="229"/>
        <v>8</v>
      </c>
      <c r="AX1279" s="285" t="str">
        <f t="shared" ca="1" si="230"/>
        <v>8. Ownership - Operating Costs</v>
      </c>
      <c r="AY1279" s="293" t="s">
        <v>1626</v>
      </c>
      <c r="AZ1279" s="285" t="s">
        <v>1669</v>
      </c>
      <c r="BA1279" s="285">
        <f>$AM$8</f>
        <v>2058</v>
      </c>
      <c r="BB1279" s="285" t="str">
        <f t="shared" ca="1" si="233"/>
        <v>8_AM1245_Turbine_Generator_OM_service_agreement_2058</v>
      </c>
      <c r="BC1279" s="285" t="s">
        <v>574</v>
      </c>
      <c r="BD1279" s="285"/>
      <c r="BE1279" s="293" t="str">
        <f t="shared" si="231"/>
        <v>&gt;=0</v>
      </c>
      <c r="BF1279" s="293" t="s">
        <v>84</v>
      </c>
      <c r="BG1279" s="293" t="s">
        <v>84</v>
      </c>
      <c r="BH1279" s="293"/>
      <c r="BI1279" s="293"/>
      <c r="BJ1279" s="293"/>
      <c r="BK1279" s="293"/>
    </row>
    <row r="1280" spans="1:63" ht="13.5" hidden="1" thickBot="1">
      <c r="A1280" s="130"/>
      <c r="B1280" s="181"/>
      <c r="C1280" s="257"/>
      <c r="D1280" s="761"/>
      <c r="E1280" s="571"/>
      <c r="F1280" s="571"/>
      <c r="G1280" s="571"/>
      <c r="H1280" s="571"/>
      <c r="I1280" s="571"/>
      <c r="J1280" s="571"/>
      <c r="K1280" s="571"/>
      <c r="L1280" s="571"/>
      <c r="M1280" s="571"/>
      <c r="N1280" s="571"/>
      <c r="O1280" s="571"/>
      <c r="P1280" s="571"/>
      <c r="Q1280" s="571"/>
      <c r="R1280" s="571"/>
      <c r="S1280" s="571"/>
      <c r="T1280" s="571"/>
      <c r="U1280" s="571"/>
      <c r="V1280" s="571"/>
      <c r="W1280" s="571"/>
      <c r="X1280" s="571"/>
      <c r="Y1280" s="571"/>
      <c r="Z1280" s="571"/>
      <c r="AA1280" s="571"/>
      <c r="AB1280" s="571"/>
      <c r="AC1280" s="571"/>
      <c r="AD1280" s="572"/>
      <c r="AE1280" s="572"/>
      <c r="AF1280" s="572"/>
      <c r="AG1280" s="572"/>
      <c r="AH1280" s="572"/>
      <c r="AI1280" s="572"/>
      <c r="AJ1280" s="572"/>
      <c r="AK1280" s="572"/>
      <c r="AL1280" s="572"/>
      <c r="AM1280" s="572"/>
      <c r="AN1280" s="581"/>
      <c r="AO1280" s="181"/>
      <c r="AP1280" s="574" t="s">
        <v>859</v>
      </c>
      <c r="AQ1280" s="574"/>
      <c r="AR1280" s="574"/>
      <c r="AS1280" s="574"/>
      <c r="AT1280" s="575" t="str">
        <f t="shared" ca="1" si="234"/>
        <v>AN</v>
      </c>
      <c r="AU1280" s="575">
        <f t="shared" si="235"/>
        <v>1245</v>
      </c>
      <c r="AV1280" s="484" t="str">
        <f t="shared" ca="1" si="232"/>
        <v>AN1245</v>
      </c>
      <c r="AW1280" s="484">
        <f t="shared" si="229"/>
        <v>8</v>
      </c>
      <c r="AX1280" s="484" t="str">
        <f t="shared" ca="1" si="230"/>
        <v>8. Ownership - Operating Costs</v>
      </c>
      <c r="AY1280" s="492" t="s">
        <v>1626</v>
      </c>
      <c r="AZ1280" s="484" t="s">
        <v>1669</v>
      </c>
      <c r="BA1280" s="484" t="s">
        <v>1572</v>
      </c>
      <c r="BB1280" s="484" t="str">
        <f t="shared" ca="1" si="233"/>
        <v>8_AN1245_Turbine_Generator_OM_service_agreement_Additional_Info</v>
      </c>
      <c r="BC1280" s="492" t="s">
        <v>255</v>
      </c>
      <c r="BD1280" s="492">
        <v>100</v>
      </c>
      <c r="BE1280" s="492"/>
      <c r="BF1280" s="492" t="s">
        <v>84</v>
      </c>
      <c r="BG1280" s="492" t="s">
        <v>84</v>
      </c>
      <c r="BH1280" s="293"/>
      <c r="BI1280" s="293"/>
      <c r="BJ1280" s="293"/>
      <c r="BK1280" s="293"/>
    </row>
    <row r="1281" spans="1:63" ht="13.5" thickBot="1">
      <c r="A1281" s="130">
        <f>+A1245+1</f>
        <v>47</v>
      </c>
      <c r="B1281" s="181"/>
      <c r="C1281" s="257" t="s">
        <v>1670</v>
      </c>
      <c r="D1281" s="761" t="s">
        <v>1691</v>
      </c>
      <c r="E1281" s="544"/>
      <c r="F1281" s="544"/>
      <c r="G1281" s="544"/>
      <c r="H1281" s="544"/>
      <c r="I1281" s="544"/>
      <c r="J1281" s="544"/>
      <c r="K1281" s="544"/>
      <c r="L1281" s="544"/>
      <c r="M1281" s="544"/>
      <c r="N1281" s="544"/>
      <c r="O1281" s="544"/>
      <c r="P1281" s="544"/>
      <c r="Q1281" s="544"/>
      <c r="R1281" s="544"/>
      <c r="S1281" s="544"/>
      <c r="T1281" s="544"/>
      <c r="U1281" s="544"/>
      <c r="V1281" s="544"/>
      <c r="W1281" s="544"/>
      <c r="X1281" s="544"/>
      <c r="Y1281" s="544"/>
      <c r="Z1281" s="544"/>
      <c r="AA1281" s="544"/>
      <c r="AB1281" s="544"/>
      <c r="AC1281" s="544"/>
      <c r="AD1281" s="545"/>
      <c r="AE1281" s="545"/>
      <c r="AF1281" s="545"/>
      <c r="AG1281" s="545"/>
      <c r="AH1281" s="545"/>
      <c r="AI1281" s="545"/>
      <c r="AJ1281" s="545"/>
      <c r="AK1281" s="545"/>
      <c r="AL1281" s="545"/>
      <c r="AM1281" s="545"/>
      <c r="AN1281" s="371"/>
      <c r="AO1281" s="181"/>
      <c r="AR1281" s="87" t="s">
        <v>40</v>
      </c>
      <c r="AS1281" s="87" t="str">
        <f ca="1">SUBSTITUTE(CELL("address",E1281),"$","")</f>
        <v>E1281</v>
      </c>
      <c r="AT1281" s="386" t="str">
        <f ca="1">CHAR(CODE(AS1281))</f>
        <v>E</v>
      </c>
      <c r="AU1281" s="386">
        <f>ROW(AS1281)</f>
        <v>1281</v>
      </c>
      <c r="AV1281" s="285" t="str">
        <f ca="1">CONCATENATE(AT1281&amp;AU1281)</f>
        <v>E1281</v>
      </c>
      <c r="AW1281" s="285">
        <f t="shared" ref="AW1281:AW1316" si="236">$AW$5</f>
        <v>8</v>
      </c>
      <c r="AX1281" s="285" t="str">
        <f t="shared" ref="AX1281:AX1316" ca="1" si="237">MID(CELL("filename",AW1281),FIND("]",CELL("filename",AW1281))+1,256)</f>
        <v>8. Ownership - Operating Costs</v>
      </c>
      <c r="AY1281" s="293" t="s">
        <v>1626</v>
      </c>
      <c r="AZ1281" s="285" t="s">
        <v>1671</v>
      </c>
      <c r="BA1281" s="285">
        <f>$E$8</f>
        <v>2024</v>
      </c>
      <c r="BB1281" s="285" t="str">
        <f ca="1">AW1281&amp;"_"&amp;AV1281&amp;"_"&amp;AZ1281&amp;"_"&amp;BA1281</f>
        <v>8_E1281_Remaining_plant_OM_service_agreement_2024</v>
      </c>
      <c r="BC1281" s="285" t="s">
        <v>574</v>
      </c>
      <c r="BD1281" s="285"/>
      <c r="BE1281" s="293" t="str">
        <f t="shared" si="231"/>
        <v>&gt;=0</v>
      </c>
      <c r="BF1281" s="293" t="s">
        <v>84</v>
      </c>
      <c r="BG1281" s="293" t="s">
        <v>84</v>
      </c>
      <c r="BH1281" s="293"/>
      <c r="BI1281" s="293"/>
      <c r="BJ1281" s="293"/>
      <c r="BK1281" s="293"/>
    </row>
    <row r="1282" spans="1:63" ht="13.5" hidden="1" thickBot="1">
      <c r="A1282" s="130"/>
      <c r="B1282" s="181"/>
      <c r="C1282" s="257"/>
      <c r="D1282" s="761"/>
      <c r="E1282" s="571"/>
      <c r="F1282" s="571"/>
      <c r="G1282" s="571"/>
      <c r="H1282" s="571"/>
      <c r="I1282" s="571"/>
      <c r="J1282" s="571"/>
      <c r="K1282" s="571"/>
      <c r="L1282" s="571"/>
      <c r="M1282" s="571"/>
      <c r="N1282" s="571"/>
      <c r="O1282" s="571"/>
      <c r="P1282" s="571"/>
      <c r="Q1282" s="571"/>
      <c r="R1282" s="571"/>
      <c r="S1282" s="571"/>
      <c r="T1282" s="571"/>
      <c r="U1282" s="571"/>
      <c r="V1282" s="571"/>
      <c r="W1282" s="571"/>
      <c r="X1282" s="571"/>
      <c r="Y1282" s="571"/>
      <c r="Z1282" s="571"/>
      <c r="AA1282" s="571"/>
      <c r="AB1282" s="571"/>
      <c r="AC1282" s="571"/>
      <c r="AD1282" s="572"/>
      <c r="AE1282" s="572"/>
      <c r="AF1282" s="572"/>
      <c r="AG1282" s="572"/>
      <c r="AH1282" s="572"/>
      <c r="AI1282" s="572"/>
      <c r="AJ1282" s="572"/>
      <c r="AK1282" s="572"/>
      <c r="AL1282" s="572"/>
      <c r="AM1282" s="572"/>
      <c r="AN1282" s="581"/>
      <c r="AO1282" s="181"/>
      <c r="AP1282" s="87" t="s">
        <v>859</v>
      </c>
      <c r="AT1282" s="559" t="str">
        <f ca="1">IF(AT1281="Z","AA",IF(LEN(AT1281)=1,CHAR(CODE(AT1281)+1),IF(RIGHT(AT1281,1)="Z",CHAR(CODE(LEFT(AT1281,1))+1),LEFT(AT1281,1))&amp;CHAR(65+MOD(CODE(RIGHT(AT1281,1))+1-65,26))))</f>
        <v>F</v>
      </c>
      <c r="AU1282" s="559">
        <f>AU1281</f>
        <v>1281</v>
      </c>
      <c r="AV1282" s="285" t="str">
        <f t="shared" ref="AV1282:AV1316" ca="1" si="238">CONCATENATE(AT1282&amp;AU1282)</f>
        <v>F1281</v>
      </c>
      <c r="AW1282" s="285">
        <f t="shared" si="236"/>
        <v>8</v>
      </c>
      <c r="AX1282" s="285" t="str">
        <f t="shared" ca="1" si="237"/>
        <v>8. Ownership - Operating Costs</v>
      </c>
      <c r="AY1282" s="293" t="s">
        <v>1626</v>
      </c>
      <c r="AZ1282" s="285" t="s">
        <v>1671</v>
      </c>
      <c r="BA1282" s="285">
        <f>$F$8</f>
        <v>2025</v>
      </c>
      <c r="BB1282" s="285" t="str">
        <f t="shared" ref="BB1282:BB1316" ca="1" si="239">AW1282&amp;"_"&amp;AV1282&amp;"_"&amp;AZ1282&amp;"_"&amp;BA1282</f>
        <v>8_F1281_Remaining_plant_OM_service_agreement_2025</v>
      </c>
      <c r="BC1282" s="285" t="s">
        <v>574</v>
      </c>
      <c r="BD1282" s="285"/>
      <c r="BE1282" s="293" t="str">
        <f t="shared" si="231"/>
        <v>&gt;=0</v>
      </c>
      <c r="BF1282" s="293" t="s">
        <v>84</v>
      </c>
      <c r="BG1282" s="293" t="s">
        <v>84</v>
      </c>
      <c r="BH1282" s="293"/>
      <c r="BI1282" s="293"/>
      <c r="BJ1282" s="293"/>
      <c r="BK1282" s="293"/>
    </row>
    <row r="1283" spans="1:63" ht="13.5" hidden="1" thickBot="1">
      <c r="A1283" s="130"/>
      <c r="B1283" s="181"/>
      <c r="C1283" s="257"/>
      <c r="D1283" s="761"/>
      <c r="E1283" s="571"/>
      <c r="F1283" s="571"/>
      <c r="G1283" s="571"/>
      <c r="H1283" s="571"/>
      <c r="I1283" s="571"/>
      <c r="J1283" s="571"/>
      <c r="K1283" s="571"/>
      <c r="L1283" s="571"/>
      <c r="M1283" s="571"/>
      <c r="N1283" s="571"/>
      <c r="O1283" s="571"/>
      <c r="P1283" s="571"/>
      <c r="Q1283" s="571"/>
      <c r="R1283" s="571"/>
      <c r="S1283" s="571"/>
      <c r="T1283" s="571"/>
      <c r="U1283" s="571"/>
      <c r="V1283" s="571"/>
      <c r="W1283" s="571"/>
      <c r="X1283" s="571"/>
      <c r="Y1283" s="571"/>
      <c r="Z1283" s="571"/>
      <c r="AA1283" s="571"/>
      <c r="AB1283" s="571"/>
      <c r="AC1283" s="571"/>
      <c r="AD1283" s="572"/>
      <c r="AE1283" s="572"/>
      <c r="AF1283" s="572"/>
      <c r="AG1283" s="572"/>
      <c r="AH1283" s="572"/>
      <c r="AI1283" s="572"/>
      <c r="AJ1283" s="572"/>
      <c r="AK1283" s="572"/>
      <c r="AL1283" s="572"/>
      <c r="AM1283" s="572"/>
      <c r="AN1283" s="581"/>
      <c r="AO1283" s="181"/>
      <c r="AP1283" s="87" t="s">
        <v>859</v>
      </c>
      <c r="AT1283" s="559" t="str">
        <f t="shared" ref="AT1283:AT1316" ca="1" si="240">IF(AT1282="Z","AA",IF(LEN(AT1282)=1,CHAR(CODE(AT1282)+1),IF(RIGHT(AT1282,1)="Z",CHAR(CODE(LEFT(AT1282,1))+1),LEFT(AT1282,1))&amp;CHAR(65+MOD(CODE(RIGHT(AT1282,1))+1-65,26))))</f>
        <v>G</v>
      </c>
      <c r="AU1283" s="559">
        <f t="shared" ref="AU1283:AU1316" si="241">AU1282</f>
        <v>1281</v>
      </c>
      <c r="AV1283" s="285" t="str">
        <f t="shared" ca="1" si="238"/>
        <v>G1281</v>
      </c>
      <c r="AW1283" s="285">
        <f t="shared" si="236"/>
        <v>8</v>
      </c>
      <c r="AX1283" s="285" t="str">
        <f t="shared" ca="1" si="237"/>
        <v>8. Ownership - Operating Costs</v>
      </c>
      <c r="AY1283" s="293" t="s">
        <v>1626</v>
      </c>
      <c r="AZ1283" s="285" t="s">
        <v>1671</v>
      </c>
      <c r="BA1283" s="285">
        <f>$G$8</f>
        <v>2026</v>
      </c>
      <c r="BB1283" s="285" t="str">
        <f t="shared" ca="1" si="239"/>
        <v>8_G1281_Remaining_plant_OM_service_agreement_2026</v>
      </c>
      <c r="BC1283" s="285" t="s">
        <v>574</v>
      </c>
      <c r="BD1283" s="285"/>
      <c r="BE1283" s="293" t="str">
        <f t="shared" si="231"/>
        <v>&gt;=0</v>
      </c>
      <c r="BF1283" s="293" t="s">
        <v>84</v>
      </c>
      <c r="BG1283" s="293" t="s">
        <v>84</v>
      </c>
      <c r="BH1283" s="293"/>
      <c r="BI1283" s="293"/>
      <c r="BJ1283" s="293"/>
      <c r="BK1283" s="293"/>
    </row>
    <row r="1284" spans="1:63" ht="13.5" hidden="1" thickBot="1">
      <c r="A1284" s="130"/>
      <c r="B1284" s="181"/>
      <c r="C1284" s="257"/>
      <c r="D1284" s="761"/>
      <c r="E1284" s="571"/>
      <c r="F1284" s="571"/>
      <c r="G1284" s="571"/>
      <c r="H1284" s="571"/>
      <c r="I1284" s="571"/>
      <c r="J1284" s="571"/>
      <c r="K1284" s="571"/>
      <c r="L1284" s="571"/>
      <c r="M1284" s="571"/>
      <c r="N1284" s="571"/>
      <c r="O1284" s="571"/>
      <c r="P1284" s="571"/>
      <c r="Q1284" s="571"/>
      <c r="R1284" s="571"/>
      <c r="S1284" s="571"/>
      <c r="T1284" s="571"/>
      <c r="U1284" s="571"/>
      <c r="V1284" s="571"/>
      <c r="W1284" s="571"/>
      <c r="X1284" s="571"/>
      <c r="Y1284" s="571"/>
      <c r="Z1284" s="571"/>
      <c r="AA1284" s="571"/>
      <c r="AB1284" s="571"/>
      <c r="AC1284" s="571"/>
      <c r="AD1284" s="572"/>
      <c r="AE1284" s="572"/>
      <c r="AF1284" s="572"/>
      <c r="AG1284" s="572"/>
      <c r="AH1284" s="572"/>
      <c r="AI1284" s="572"/>
      <c r="AJ1284" s="572"/>
      <c r="AK1284" s="572"/>
      <c r="AL1284" s="572"/>
      <c r="AM1284" s="572"/>
      <c r="AN1284" s="581"/>
      <c r="AO1284" s="181"/>
      <c r="AP1284" s="87" t="s">
        <v>859</v>
      </c>
      <c r="AT1284" s="559" t="str">
        <f t="shared" ca="1" si="240"/>
        <v>H</v>
      </c>
      <c r="AU1284" s="559">
        <f t="shared" si="241"/>
        <v>1281</v>
      </c>
      <c r="AV1284" s="285" t="str">
        <f t="shared" ca="1" si="238"/>
        <v>H1281</v>
      </c>
      <c r="AW1284" s="285">
        <f t="shared" si="236"/>
        <v>8</v>
      </c>
      <c r="AX1284" s="285" t="str">
        <f t="shared" ca="1" si="237"/>
        <v>8. Ownership - Operating Costs</v>
      </c>
      <c r="AY1284" s="293" t="s">
        <v>1626</v>
      </c>
      <c r="AZ1284" s="285" t="s">
        <v>1671</v>
      </c>
      <c r="BA1284" s="285">
        <f>$H$8</f>
        <v>2027</v>
      </c>
      <c r="BB1284" s="285" t="str">
        <f t="shared" ca="1" si="239"/>
        <v>8_H1281_Remaining_plant_OM_service_agreement_2027</v>
      </c>
      <c r="BC1284" s="285" t="s">
        <v>574</v>
      </c>
      <c r="BD1284" s="285"/>
      <c r="BE1284" s="293" t="str">
        <f t="shared" si="231"/>
        <v>&gt;=0</v>
      </c>
      <c r="BF1284" s="293" t="s">
        <v>84</v>
      </c>
      <c r="BG1284" s="293" t="s">
        <v>84</v>
      </c>
      <c r="BH1284" s="293"/>
      <c r="BI1284" s="293"/>
      <c r="BJ1284" s="293"/>
      <c r="BK1284" s="293"/>
    </row>
    <row r="1285" spans="1:63" ht="13.5" hidden="1" thickBot="1">
      <c r="A1285" s="130"/>
      <c r="B1285" s="181"/>
      <c r="C1285" s="257"/>
      <c r="D1285" s="761"/>
      <c r="E1285" s="571"/>
      <c r="F1285" s="571"/>
      <c r="G1285" s="571"/>
      <c r="H1285" s="571"/>
      <c r="I1285" s="571"/>
      <c r="J1285" s="571"/>
      <c r="K1285" s="571"/>
      <c r="L1285" s="571"/>
      <c r="M1285" s="571"/>
      <c r="N1285" s="571"/>
      <c r="O1285" s="571"/>
      <c r="P1285" s="571"/>
      <c r="Q1285" s="571"/>
      <c r="R1285" s="571"/>
      <c r="S1285" s="571"/>
      <c r="T1285" s="571"/>
      <c r="U1285" s="571"/>
      <c r="V1285" s="571"/>
      <c r="W1285" s="571"/>
      <c r="X1285" s="571"/>
      <c r="Y1285" s="571"/>
      <c r="Z1285" s="571"/>
      <c r="AA1285" s="571"/>
      <c r="AB1285" s="571"/>
      <c r="AC1285" s="571"/>
      <c r="AD1285" s="572"/>
      <c r="AE1285" s="572"/>
      <c r="AF1285" s="572"/>
      <c r="AG1285" s="572"/>
      <c r="AH1285" s="572"/>
      <c r="AI1285" s="572"/>
      <c r="AJ1285" s="572"/>
      <c r="AK1285" s="572"/>
      <c r="AL1285" s="572"/>
      <c r="AM1285" s="572"/>
      <c r="AN1285" s="581"/>
      <c r="AO1285" s="181"/>
      <c r="AP1285" s="87" t="s">
        <v>859</v>
      </c>
      <c r="AT1285" s="559" t="str">
        <f t="shared" ca="1" si="240"/>
        <v>I</v>
      </c>
      <c r="AU1285" s="559">
        <f t="shared" si="241"/>
        <v>1281</v>
      </c>
      <c r="AV1285" s="285" t="str">
        <f t="shared" ca="1" si="238"/>
        <v>I1281</v>
      </c>
      <c r="AW1285" s="285">
        <f t="shared" si="236"/>
        <v>8</v>
      </c>
      <c r="AX1285" s="285" t="str">
        <f t="shared" ca="1" si="237"/>
        <v>8. Ownership - Operating Costs</v>
      </c>
      <c r="AY1285" s="293" t="s">
        <v>1626</v>
      </c>
      <c r="AZ1285" s="285" t="s">
        <v>1671</v>
      </c>
      <c r="BA1285" s="285">
        <f>$I$8</f>
        <v>2028</v>
      </c>
      <c r="BB1285" s="285" t="str">
        <f t="shared" ca="1" si="239"/>
        <v>8_I1281_Remaining_plant_OM_service_agreement_2028</v>
      </c>
      <c r="BC1285" s="285" t="s">
        <v>574</v>
      </c>
      <c r="BD1285" s="285"/>
      <c r="BE1285" s="293" t="str">
        <f t="shared" si="231"/>
        <v>&gt;=0</v>
      </c>
      <c r="BF1285" s="293" t="s">
        <v>84</v>
      </c>
      <c r="BG1285" s="293" t="s">
        <v>84</v>
      </c>
      <c r="BH1285" s="293"/>
      <c r="BI1285" s="293"/>
      <c r="BJ1285" s="293"/>
      <c r="BK1285" s="293"/>
    </row>
    <row r="1286" spans="1:63" ht="13.5" hidden="1" thickBot="1">
      <c r="A1286" s="130"/>
      <c r="B1286" s="181"/>
      <c r="C1286" s="257"/>
      <c r="D1286" s="761"/>
      <c r="E1286" s="571"/>
      <c r="F1286" s="571"/>
      <c r="G1286" s="571"/>
      <c r="H1286" s="571"/>
      <c r="I1286" s="571"/>
      <c r="J1286" s="571"/>
      <c r="K1286" s="571"/>
      <c r="L1286" s="571"/>
      <c r="M1286" s="571"/>
      <c r="N1286" s="571"/>
      <c r="O1286" s="571"/>
      <c r="P1286" s="571"/>
      <c r="Q1286" s="571"/>
      <c r="R1286" s="571"/>
      <c r="S1286" s="571"/>
      <c r="T1286" s="571"/>
      <c r="U1286" s="571"/>
      <c r="V1286" s="571"/>
      <c r="W1286" s="571"/>
      <c r="X1286" s="571"/>
      <c r="Y1286" s="571"/>
      <c r="Z1286" s="571"/>
      <c r="AA1286" s="571"/>
      <c r="AB1286" s="571"/>
      <c r="AC1286" s="571"/>
      <c r="AD1286" s="572"/>
      <c r="AE1286" s="572"/>
      <c r="AF1286" s="572"/>
      <c r="AG1286" s="572"/>
      <c r="AH1286" s="572"/>
      <c r="AI1286" s="572"/>
      <c r="AJ1286" s="572"/>
      <c r="AK1286" s="572"/>
      <c r="AL1286" s="572"/>
      <c r="AM1286" s="572"/>
      <c r="AN1286" s="581"/>
      <c r="AO1286" s="181"/>
      <c r="AP1286" s="87" t="s">
        <v>859</v>
      </c>
      <c r="AT1286" s="559" t="str">
        <f t="shared" ca="1" si="240"/>
        <v>J</v>
      </c>
      <c r="AU1286" s="559">
        <f t="shared" si="241"/>
        <v>1281</v>
      </c>
      <c r="AV1286" s="285" t="str">
        <f t="shared" ca="1" si="238"/>
        <v>J1281</v>
      </c>
      <c r="AW1286" s="285">
        <f t="shared" si="236"/>
        <v>8</v>
      </c>
      <c r="AX1286" s="285" t="str">
        <f t="shared" ca="1" si="237"/>
        <v>8. Ownership - Operating Costs</v>
      </c>
      <c r="AY1286" s="293" t="s">
        <v>1626</v>
      </c>
      <c r="AZ1286" s="285" t="s">
        <v>1671</v>
      </c>
      <c r="BA1286" s="285">
        <f>$J$8</f>
        <v>2029</v>
      </c>
      <c r="BB1286" s="285" t="str">
        <f t="shared" ca="1" si="239"/>
        <v>8_J1281_Remaining_plant_OM_service_agreement_2029</v>
      </c>
      <c r="BC1286" s="285" t="s">
        <v>574</v>
      </c>
      <c r="BD1286" s="285"/>
      <c r="BE1286" s="293" t="str">
        <f t="shared" si="231"/>
        <v>&gt;=0</v>
      </c>
      <c r="BF1286" s="293" t="s">
        <v>84</v>
      </c>
      <c r="BG1286" s="293" t="s">
        <v>84</v>
      </c>
      <c r="BH1286" s="293"/>
      <c r="BI1286" s="293"/>
      <c r="BJ1286" s="293"/>
      <c r="BK1286" s="293"/>
    </row>
    <row r="1287" spans="1:63" ht="13.5" hidden="1" thickBot="1">
      <c r="A1287" s="130"/>
      <c r="B1287" s="181"/>
      <c r="C1287" s="257"/>
      <c r="D1287" s="761"/>
      <c r="E1287" s="571"/>
      <c r="F1287" s="571"/>
      <c r="G1287" s="571"/>
      <c r="H1287" s="571"/>
      <c r="I1287" s="571"/>
      <c r="J1287" s="571"/>
      <c r="K1287" s="571"/>
      <c r="L1287" s="571"/>
      <c r="M1287" s="571"/>
      <c r="N1287" s="571"/>
      <c r="O1287" s="571"/>
      <c r="P1287" s="571"/>
      <c r="Q1287" s="571"/>
      <c r="R1287" s="571"/>
      <c r="S1287" s="571"/>
      <c r="T1287" s="571"/>
      <c r="U1287" s="571"/>
      <c r="V1287" s="571"/>
      <c r="W1287" s="571"/>
      <c r="X1287" s="571"/>
      <c r="Y1287" s="571"/>
      <c r="Z1287" s="571"/>
      <c r="AA1287" s="571"/>
      <c r="AB1287" s="571"/>
      <c r="AC1287" s="571"/>
      <c r="AD1287" s="572"/>
      <c r="AE1287" s="572"/>
      <c r="AF1287" s="572"/>
      <c r="AG1287" s="572"/>
      <c r="AH1287" s="572"/>
      <c r="AI1287" s="572"/>
      <c r="AJ1287" s="572"/>
      <c r="AK1287" s="572"/>
      <c r="AL1287" s="572"/>
      <c r="AM1287" s="572"/>
      <c r="AN1287" s="581"/>
      <c r="AO1287" s="181"/>
      <c r="AP1287" s="87" t="s">
        <v>859</v>
      </c>
      <c r="AT1287" s="559" t="str">
        <f t="shared" ca="1" si="240"/>
        <v>K</v>
      </c>
      <c r="AU1287" s="559">
        <f t="shared" si="241"/>
        <v>1281</v>
      </c>
      <c r="AV1287" s="285" t="str">
        <f t="shared" ca="1" si="238"/>
        <v>K1281</v>
      </c>
      <c r="AW1287" s="285">
        <f t="shared" si="236"/>
        <v>8</v>
      </c>
      <c r="AX1287" s="285" t="str">
        <f t="shared" ca="1" si="237"/>
        <v>8. Ownership - Operating Costs</v>
      </c>
      <c r="AY1287" s="293" t="s">
        <v>1626</v>
      </c>
      <c r="AZ1287" s="285" t="s">
        <v>1671</v>
      </c>
      <c r="BA1287" s="285">
        <f>$K$8</f>
        <v>2030</v>
      </c>
      <c r="BB1287" s="285" t="str">
        <f t="shared" ca="1" si="239"/>
        <v>8_K1281_Remaining_plant_OM_service_agreement_2030</v>
      </c>
      <c r="BC1287" s="285" t="s">
        <v>574</v>
      </c>
      <c r="BD1287" s="285"/>
      <c r="BE1287" s="293" t="str">
        <f t="shared" si="231"/>
        <v>&gt;=0</v>
      </c>
      <c r="BF1287" s="293" t="s">
        <v>84</v>
      </c>
      <c r="BG1287" s="293" t="s">
        <v>84</v>
      </c>
      <c r="BH1287" s="293"/>
      <c r="BI1287" s="293"/>
      <c r="BJ1287" s="293"/>
      <c r="BK1287" s="293"/>
    </row>
    <row r="1288" spans="1:63" ht="13.5" hidden="1" thickBot="1">
      <c r="A1288" s="130"/>
      <c r="B1288" s="181"/>
      <c r="C1288" s="257"/>
      <c r="D1288" s="761"/>
      <c r="E1288" s="571"/>
      <c r="F1288" s="571"/>
      <c r="G1288" s="571"/>
      <c r="H1288" s="571"/>
      <c r="I1288" s="571"/>
      <c r="J1288" s="571"/>
      <c r="K1288" s="571"/>
      <c r="L1288" s="571"/>
      <c r="M1288" s="571"/>
      <c r="N1288" s="571"/>
      <c r="O1288" s="571"/>
      <c r="P1288" s="571"/>
      <c r="Q1288" s="571"/>
      <c r="R1288" s="571"/>
      <c r="S1288" s="571"/>
      <c r="T1288" s="571"/>
      <c r="U1288" s="571"/>
      <c r="V1288" s="571"/>
      <c r="W1288" s="571"/>
      <c r="X1288" s="571"/>
      <c r="Y1288" s="571"/>
      <c r="Z1288" s="571"/>
      <c r="AA1288" s="571"/>
      <c r="AB1288" s="571"/>
      <c r="AC1288" s="571"/>
      <c r="AD1288" s="572"/>
      <c r="AE1288" s="572"/>
      <c r="AF1288" s="572"/>
      <c r="AG1288" s="572"/>
      <c r="AH1288" s="572"/>
      <c r="AI1288" s="572"/>
      <c r="AJ1288" s="572"/>
      <c r="AK1288" s="572"/>
      <c r="AL1288" s="572"/>
      <c r="AM1288" s="572"/>
      <c r="AN1288" s="581"/>
      <c r="AO1288" s="181"/>
      <c r="AP1288" s="87" t="s">
        <v>859</v>
      </c>
      <c r="AT1288" s="559" t="str">
        <f t="shared" ca="1" si="240"/>
        <v>L</v>
      </c>
      <c r="AU1288" s="559">
        <f t="shared" si="241"/>
        <v>1281</v>
      </c>
      <c r="AV1288" s="285" t="str">
        <f t="shared" ca="1" si="238"/>
        <v>L1281</v>
      </c>
      <c r="AW1288" s="285">
        <f t="shared" si="236"/>
        <v>8</v>
      </c>
      <c r="AX1288" s="285" t="str">
        <f t="shared" ca="1" si="237"/>
        <v>8. Ownership - Operating Costs</v>
      </c>
      <c r="AY1288" s="293" t="s">
        <v>1626</v>
      </c>
      <c r="AZ1288" s="285" t="s">
        <v>1671</v>
      </c>
      <c r="BA1288" s="285">
        <f>$L$8</f>
        <v>2031</v>
      </c>
      <c r="BB1288" s="285" t="str">
        <f t="shared" ca="1" si="239"/>
        <v>8_L1281_Remaining_plant_OM_service_agreement_2031</v>
      </c>
      <c r="BC1288" s="285" t="s">
        <v>574</v>
      </c>
      <c r="BD1288" s="285"/>
      <c r="BE1288" s="293" t="str">
        <f t="shared" si="231"/>
        <v>&gt;=0</v>
      </c>
      <c r="BF1288" s="293" t="s">
        <v>84</v>
      </c>
      <c r="BG1288" s="293" t="s">
        <v>84</v>
      </c>
      <c r="BH1288" s="293"/>
      <c r="BI1288" s="293"/>
      <c r="BJ1288" s="293"/>
      <c r="BK1288" s="293"/>
    </row>
    <row r="1289" spans="1:63" ht="13.5" hidden="1" thickBot="1">
      <c r="A1289" s="130"/>
      <c r="B1289" s="181"/>
      <c r="C1289" s="257"/>
      <c r="D1289" s="761"/>
      <c r="E1289" s="571"/>
      <c r="F1289" s="571"/>
      <c r="G1289" s="571"/>
      <c r="H1289" s="571"/>
      <c r="I1289" s="571"/>
      <c r="J1289" s="571"/>
      <c r="K1289" s="571"/>
      <c r="L1289" s="571"/>
      <c r="M1289" s="571"/>
      <c r="N1289" s="571"/>
      <c r="O1289" s="571"/>
      <c r="P1289" s="571"/>
      <c r="Q1289" s="571"/>
      <c r="R1289" s="571"/>
      <c r="S1289" s="571"/>
      <c r="T1289" s="571"/>
      <c r="U1289" s="571"/>
      <c r="V1289" s="571"/>
      <c r="W1289" s="571"/>
      <c r="X1289" s="571"/>
      <c r="Y1289" s="571"/>
      <c r="Z1289" s="571"/>
      <c r="AA1289" s="571"/>
      <c r="AB1289" s="571"/>
      <c r="AC1289" s="571"/>
      <c r="AD1289" s="572"/>
      <c r="AE1289" s="572"/>
      <c r="AF1289" s="572"/>
      <c r="AG1289" s="572"/>
      <c r="AH1289" s="572"/>
      <c r="AI1289" s="572"/>
      <c r="AJ1289" s="572"/>
      <c r="AK1289" s="572"/>
      <c r="AL1289" s="572"/>
      <c r="AM1289" s="572"/>
      <c r="AN1289" s="581"/>
      <c r="AO1289" s="181"/>
      <c r="AP1289" s="87" t="s">
        <v>859</v>
      </c>
      <c r="AT1289" s="559" t="str">
        <f t="shared" ca="1" si="240"/>
        <v>M</v>
      </c>
      <c r="AU1289" s="559">
        <f t="shared" si="241"/>
        <v>1281</v>
      </c>
      <c r="AV1289" s="285" t="str">
        <f t="shared" ca="1" si="238"/>
        <v>M1281</v>
      </c>
      <c r="AW1289" s="285">
        <f t="shared" si="236"/>
        <v>8</v>
      </c>
      <c r="AX1289" s="285" t="str">
        <f t="shared" ca="1" si="237"/>
        <v>8. Ownership - Operating Costs</v>
      </c>
      <c r="AY1289" s="293" t="s">
        <v>1626</v>
      </c>
      <c r="AZ1289" s="285" t="s">
        <v>1671</v>
      </c>
      <c r="BA1289" s="285">
        <f>$M$8</f>
        <v>2032</v>
      </c>
      <c r="BB1289" s="285" t="str">
        <f t="shared" ca="1" si="239"/>
        <v>8_M1281_Remaining_plant_OM_service_agreement_2032</v>
      </c>
      <c r="BC1289" s="285" t="s">
        <v>574</v>
      </c>
      <c r="BD1289" s="285"/>
      <c r="BE1289" s="293" t="str">
        <f t="shared" si="231"/>
        <v>&gt;=0</v>
      </c>
      <c r="BF1289" s="293" t="s">
        <v>84</v>
      </c>
      <c r="BG1289" s="293" t="s">
        <v>84</v>
      </c>
      <c r="BH1289" s="293"/>
      <c r="BI1289" s="293"/>
      <c r="BJ1289" s="293"/>
      <c r="BK1289" s="293"/>
    </row>
    <row r="1290" spans="1:63" ht="13.5" hidden="1" thickBot="1">
      <c r="A1290" s="130"/>
      <c r="B1290" s="181"/>
      <c r="C1290" s="257"/>
      <c r="D1290" s="761"/>
      <c r="E1290" s="571"/>
      <c r="F1290" s="571"/>
      <c r="G1290" s="571"/>
      <c r="H1290" s="571"/>
      <c r="I1290" s="571"/>
      <c r="J1290" s="571"/>
      <c r="K1290" s="571"/>
      <c r="L1290" s="571"/>
      <c r="M1290" s="571"/>
      <c r="N1290" s="571"/>
      <c r="O1290" s="571"/>
      <c r="P1290" s="571"/>
      <c r="Q1290" s="571"/>
      <c r="R1290" s="571"/>
      <c r="S1290" s="571"/>
      <c r="T1290" s="571"/>
      <c r="U1290" s="571"/>
      <c r="V1290" s="571"/>
      <c r="W1290" s="571"/>
      <c r="X1290" s="571"/>
      <c r="Y1290" s="571"/>
      <c r="Z1290" s="571"/>
      <c r="AA1290" s="571"/>
      <c r="AB1290" s="571"/>
      <c r="AC1290" s="571"/>
      <c r="AD1290" s="572"/>
      <c r="AE1290" s="572"/>
      <c r="AF1290" s="572"/>
      <c r="AG1290" s="572"/>
      <c r="AH1290" s="572"/>
      <c r="AI1290" s="572"/>
      <c r="AJ1290" s="572"/>
      <c r="AK1290" s="572"/>
      <c r="AL1290" s="572"/>
      <c r="AM1290" s="572"/>
      <c r="AN1290" s="581"/>
      <c r="AO1290" s="181"/>
      <c r="AP1290" s="87" t="s">
        <v>859</v>
      </c>
      <c r="AT1290" s="559" t="str">
        <f t="shared" ca="1" si="240"/>
        <v>N</v>
      </c>
      <c r="AU1290" s="559">
        <f t="shared" si="241"/>
        <v>1281</v>
      </c>
      <c r="AV1290" s="285" t="str">
        <f t="shared" ca="1" si="238"/>
        <v>N1281</v>
      </c>
      <c r="AW1290" s="285">
        <f t="shared" si="236"/>
        <v>8</v>
      </c>
      <c r="AX1290" s="285" t="str">
        <f t="shared" ca="1" si="237"/>
        <v>8. Ownership - Operating Costs</v>
      </c>
      <c r="AY1290" s="293" t="s">
        <v>1626</v>
      </c>
      <c r="AZ1290" s="285" t="s">
        <v>1671</v>
      </c>
      <c r="BA1290" s="285">
        <f>$N$8</f>
        <v>2033</v>
      </c>
      <c r="BB1290" s="285" t="str">
        <f t="shared" ca="1" si="239"/>
        <v>8_N1281_Remaining_plant_OM_service_agreement_2033</v>
      </c>
      <c r="BC1290" s="285" t="s">
        <v>574</v>
      </c>
      <c r="BD1290" s="285"/>
      <c r="BE1290" s="293" t="str">
        <f t="shared" si="231"/>
        <v>&gt;=0</v>
      </c>
      <c r="BF1290" s="293" t="s">
        <v>84</v>
      </c>
      <c r="BG1290" s="293" t="s">
        <v>84</v>
      </c>
      <c r="BH1290" s="293"/>
      <c r="BI1290" s="293"/>
      <c r="BJ1290" s="293"/>
      <c r="BK1290" s="293"/>
    </row>
    <row r="1291" spans="1:63" ht="13.5" hidden="1" thickBot="1">
      <c r="A1291" s="130"/>
      <c r="B1291" s="181"/>
      <c r="C1291" s="257"/>
      <c r="D1291" s="761"/>
      <c r="E1291" s="571"/>
      <c r="F1291" s="571"/>
      <c r="G1291" s="571"/>
      <c r="H1291" s="571"/>
      <c r="I1291" s="571"/>
      <c r="J1291" s="571"/>
      <c r="K1291" s="571"/>
      <c r="L1291" s="571"/>
      <c r="M1291" s="571"/>
      <c r="N1291" s="571"/>
      <c r="O1291" s="571"/>
      <c r="P1291" s="571"/>
      <c r="Q1291" s="571"/>
      <c r="R1291" s="571"/>
      <c r="S1291" s="571"/>
      <c r="T1291" s="571"/>
      <c r="U1291" s="571"/>
      <c r="V1291" s="571"/>
      <c r="W1291" s="571"/>
      <c r="X1291" s="571"/>
      <c r="Y1291" s="571"/>
      <c r="Z1291" s="571"/>
      <c r="AA1291" s="571"/>
      <c r="AB1291" s="571"/>
      <c r="AC1291" s="571"/>
      <c r="AD1291" s="572"/>
      <c r="AE1291" s="572"/>
      <c r="AF1291" s="572"/>
      <c r="AG1291" s="572"/>
      <c r="AH1291" s="572"/>
      <c r="AI1291" s="572"/>
      <c r="AJ1291" s="572"/>
      <c r="AK1291" s="572"/>
      <c r="AL1291" s="572"/>
      <c r="AM1291" s="572"/>
      <c r="AN1291" s="581"/>
      <c r="AO1291" s="181"/>
      <c r="AP1291" s="87" t="s">
        <v>859</v>
      </c>
      <c r="AT1291" s="559" t="str">
        <f t="shared" ca="1" si="240"/>
        <v>O</v>
      </c>
      <c r="AU1291" s="559">
        <f t="shared" si="241"/>
        <v>1281</v>
      </c>
      <c r="AV1291" s="285" t="str">
        <f t="shared" ca="1" si="238"/>
        <v>O1281</v>
      </c>
      <c r="AW1291" s="285">
        <f t="shared" si="236"/>
        <v>8</v>
      </c>
      <c r="AX1291" s="285" t="str">
        <f t="shared" ca="1" si="237"/>
        <v>8. Ownership - Operating Costs</v>
      </c>
      <c r="AY1291" s="293" t="s">
        <v>1626</v>
      </c>
      <c r="AZ1291" s="285" t="s">
        <v>1671</v>
      </c>
      <c r="BA1291" s="285">
        <f>$O$8</f>
        <v>2034</v>
      </c>
      <c r="BB1291" s="285" t="str">
        <f t="shared" ca="1" si="239"/>
        <v>8_O1281_Remaining_plant_OM_service_agreement_2034</v>
      </c>
      <c r="BC1291" s="285" t="s">
        <v>574</v>
      </c>
      <c r="BD1291" s="285"/>
      <c r="BE1291" s="293" t="str">
        <f t="shared" si="231"/>
        <v>&gt;=0</v>
      </c>
      <c r="BF1291" s="293" t="s">
        <v>84</v>
      </c>
      <c r="BG1291" s="293" t="s">
        <v>84</v>
      </c>
      <c r="BH1291" s="293"/>
      <c r="BI1291" s="293"/>
      <c r="BJ1291" s="293"/>
      <c r="BK1291" s="293"/>
    </row>
    <row r="1292" spans="1:63" ht="13.5" hidden="1" thickBot="1">
      <c r="A1292" s="130"/>
      <c r="B1292" s="181"/>
      <c r="C1292" s="257"/>
      <c r="D1292" s="761"/>
      <c r="E1292" s="571"/>
      <c r="F1292" s="571"/>
      <c r="G1292" s="571"/>
      <c r="H1292" s="571"/>
      <c r="I1292" s="571"/>
      <c r="J1292" s="571"/>
      <c r="K1292" s="571"/>
      <c r="L1292" s="571"/>
      <c r="M1292" s="571"/>
      <c r="N1292" s="571"/>
      <c r="O1292" s="571"/>
      <c r="P1292" s="571"/>
      <c r="Q1292" s="571"/>
      <c r="R1292" s="571"/>
      <c r="S1292" s="571"/>
      <c r="T1292" s="571"/>
      <c r="U1292" s="571"/>
      <c r="V1292" s="571"/>
      <c r="W1292" s="571"/>
      <c r="X1292" s="571"/>
      <c r="Y1292" s="571"/>
      <c r="Z1292" s="571"/>
      <c r="AA1292" s="571"/>
      <c r="AB1292" s="571"/>
      <c r="AC1292" s="571"/>
      <c r="AD1292" s="572"/>
      <c r="AE1292" s="572"/>
      <c r="AF1292" s="572"/>
      <c r="AG1292" s="572"/>
      <c r="AH1292" s="572"/>
      <c r="AI1292" s="572"/>
      <c r="AJ1292" s="572"/>
      <c r="AK1292" s="572"/>
      <c r="AL1292" s="572"/>
      <c r="AM1292" s="572"/>
      <c r="AN1292" s="581"/>
      <c r="AO1292" s="181"/>
      <c r="AP1292" s="87" t="s">
        <v>859</v>
      </c>
      <c r="AT1292" s="559" t="str">
        <f t="shared" ca="1" si="240"/>
        <v>P</v>
      </c>
      <c r="AU1292" s="559">
        <f t="shared" si="241"/>
        <v>1281</v>
      </c>
      <c r="AV1292" s="285" t="str">
        <f t="shared" ca="1" si="238"/>
        <v>P1281</v>
      </c>
      <c r="AW1292" s="285">
        <f t="shared" si="236"/>
        <v>8</v>
      </c>
      <c r="AX1292" s="285" t="str">
        <f t="shared" ca="1" si="237"/>
        <v>8. Ownership - Operating Costs</v>
      </c>
      <c r="AY1292" s="293" t="s">
        <v>1626</v>
      </c>
      <c r="AZ1292" s="285" t="s">
        <v>1671</v>
      </c>
      <c r="BA1292" s="285">
        <f>$P$8</f>
        <v>2035</v>
      </c>
      <c r="BB1292" s="285" t="str">
        <f t="shared" ca="1" si="239"/>
        <v>8_P1281_Remaining_plant_OM_service_agreement_2035</v>
      </c>
      <c r="BC1292" s="285" t="s">
        <v>574</v>
      </c>
      <c r="BD1292" s="285"/>
      <c r="BE1292" s="293" t="str">
        <f t="shared" si="231"/>
        <v>&gt;=0</v>
      </c>
      <c r="BF1292" s="293" t="s">
        <v>84</v>
      </c>
      <c r="BG1292" s="293" t="s">
        <v>84</v>
      </c>
      <c r="BH1292" s="293"/>
      <c r="BI1292" s="293"/>
      <c r="BJ1292" s="293"/>
      <c r="BK1292" s="293"/>
    </row>
    <row r="1293" spans="1:63" ht="13.5" hidden="1" thickBot="1">
      <c r="A1293" s="130"/>
      <c r="B1293" s="181"/>
      <c r="C1293" s="257"/>
      <c r="D1293" s="761"/>
      <c r="E1293" s="571"/>
      <c r="F1293" s="571"/>
      <c r="G1293" s="571"/>
      <c r="H1293" s="571"/>
      <c r="I1293" s="571"/>
      <c r="J1293" s="571"/>
      <c r="K1293" s="571"/>
      <c r="L1293" s="571"/>
      <c r="M1293" s="571"/>
      <c r="N1293" s="571"/>
      <c r="O1293" s="571"/>
      <c r="P1293" s="571"/>
      <c r="Q1293" s="571"/>
      <c r="R1293" s="571"/>
      <c r="S1293" s="571"/>
      <c r="T1293" s="571"/>
      <c r="U1293" s="571"/>
      <c r="V1293" s="571"/>
      <c r="W1293" s="571"/>
      <c r="X1293" s="571"/>
      <c r="Y1293" s="571"/>
      <c r="Z1293" s="571"/>
      <c r="AA1293" s="571"/>
      <c r="AB1293" s="571"/>
      <c r="AC1293" s="571"/>
      <c r="AD1293" s="572"/>
      <c r="AE1293" s="572"/>
      <c r="AF1293" s="572"/>
      <c r="AG1293" s="572"/>
      <c r="AH1293" s="572"/>
      <c r="AI1293" s="572"/>
      <c r="AJ1293" s="572"/>
      <c r="AK1293" s="572"/>
      <c r="AL1293" s="572"/>
      <c r="AM1293" s="572"/>
      <c r="AN1293" s="581"/>
      <c r="AO1293" s="181"/>
      <c r="AP1293" s="87" t="s">
        <v>859</v>
      </c>
      <c r="AT1293" s="559" t="str">
        <f t="shared" ca="1" si="240"/>
        <v>Q</v>
      </c>
      <c r="AU1293" s="559">
        <f t="shared" si="241"/>
        <v>1281</v>
      </c>
      <c r="AV1293" s="285" t="str">
        <f t="shared" ca="1" si="238"/>
        <v>Q1281</v>
      </c>
      <c r="AW1293" s="285">
        <f t="shared" si="236"/>
        <v>8</v>
      </c>
      <c r="AX1293" s="285" t="str">
        <f t="shared" ca="1" si="237"/>
        <v>8. Ownership - Operating Costs</v>
      </c>
      <c r="AY1293" s="293" t="s">
        <v>1626</v>
      </c>
      <c r="AZ1293" s="285" t="s">
        <v>1671</v>
      </c>
      <c r="BA1293" s="285">
        <f>$Q$8</f>
        <v>2036</v>
      </c>
      <c r="BB1293" s="285" t="str">
        <f t="shared" ca="1" si="239"/>
        <v>8_Q1281_Remaining_plant_OM_service_agreement_2036</v>
      </c>
      <c r="BC1293" s="285" t="s">
        <v>574</v>
      </c>
      <c r="BD1293" s="285"/>
      <c r="BE1293" s="293" t="str">
        <f t="shared" si="231"/>
        <v>&gt;=0</v>
      </c>
      <c r="BF1293" s="293" t="s">
        <v>84</v>
      </c>
      <c r="BG1293" s="293" t="s">
        <v>84</v>
      </c>
      <c r="BH1293" s="293"/>
      <c r="BI1293" s="293"/>
      <c r="BJ1293" s="293"/>
      <c r="BK1293" s="293"/>
    </row>
    <row r="1294" spans="1:63" ht="13.5" hidden="1" thickBot="1">
      <c r="A1294" s="130"/>
      <c r="B1294" s="181"/>
      <c r="C1294" s="257"/>
      <c r="D1294" s="761"/>
      <c r="E1294" s="571"/>
      <c r="F1294" s="571"/>
      <c r="G1294" s="571"/>
      <c r="H1294" s="571"/>
      <c r="I1294" s="571"/>
      <c r="J1294" s="571"/>
      <c r="K1294" s="571"/>
      <c r="L1294" s="571"/>
      <c r="M1294" s="571"/>
      <c r="N1294" s="571"/>
      <c r="O1294" s="571"/>
      <c r="P1294" s="571"/>
      <c r="Q1294" s="571"/>
      <c r="R1294" s="571"/>
      <c r="S1294" s="571"/>
      <c r="T1294" s="571"/>
      <c r="U1294" s="571"/>
      <c r="V1294" s="571"/>
      <c r="W1294" s="571"/>
      <c r="X1294" s="571"/>
      <c r="Y1294" s="571"/>
      <c r="Z1294" s="571"/>
      <c r="AA1294" s="571"/>
      <c r="AB1294" s="571"/>
      <c r="AC1294" s="571"/>
      <c r="AD1294" s="572"/>
      <c r="AE1294" s="572"/>
      <c r="AF1294" s="572"/>
      <c r="AG1294" s="572"/>
      <c r="AH1294" s="572"/>
      <c r="AI1294" s="572"/>
      <c r="AJ1294" s="572"/>
      <c r="AK1294" s="572"/>
      <c r="AL1294" s="572"/>
      <c r="AM1294" s="572"/>
      <c r="AN1294" s="581"/>
      <c r="AO1294" s="181"/>
      <c r="AP1294" s="87" t="s">
        <v>859</v>
      </c>
      <c r="AT1294" s="559" t="str">
        <f t="shared" ca="1" si="240"/>
        <v>R</v>
      </c>
      <c r="AU1294" s="559">
        <f t="shared" si="241"/>
        <v>1281</v>
      </c>
      <c r="AV1294" s="285" t="str">
        <f t="shared" ca="1" si="238"/>
        <v>R1281</v>
      </c>
      <c r="AW1294" s="285">
        <f t="shared" si="236"/>
        <v>8</v>
      </c>
      <c r="AX1294" s="285" t="str">
        <f t="shared" ca="1" si="237"/>
        <v>8. Ownership - Operating Costs</v>
      </c>
      <c r="AY1294" s="293" t="s">
        <v>1626</v>
      </c>
      <c r="AZ1294" s="285" t="s">
        <v>1671</v>
      </c>
      <c r="BA1294" s="285">
        <f>$R$8</f>
        <v>2037</v>
      </c>
      <c r="BB1294" s="285" t="str">
        <f t="shared" ca="1" si="239"/>
        <v>8_R1281_Remaining_plant_OM_service_agreement_2037</v>
      </c>
      <c r="BC1294" s="285" t="s">
        <v>574</v>
      </c>
      <c r="BD1294" s="285"/>
      <c r="BE1294" s="293" t="str">
        <f t="shared" si="231"/>
        <v>&gt;=0</v>
      </c>
      <c r="BF1294" s="293" t="s">
        <v>84</v>
      </c>
      <c r="BG1294" s="293" t="s">
        <v>84</v>
      </c>
      <c r="BH1294" s="293"/>
      <c r="BI1294" s="293"/>
      <c r="BJ1294" s="293"/>
      <c r="BK1294" s="293"/>
    </row>
    <row r="1295" spans="1:63" ht="13.5" hidden="1" thickBot="1">
      <c r="A1295" s="130"/>
      <c r="B1295" s="181"/>
      <c r="C1295" s="257"/>
      <c r="D1295" s="761"/>
      <c r="E1295" s="571"/>
      <c r="F1295" s="571"/>
      <c r="G1295" s="571"/>
      <c r="H1295" s="571"/>
      <c r="I1295" s="571"/>
      <c r="J1295" s="571"/>
      <c r="K1295" s="571"/>
      <c r="L1295" s="571"/>
      <c r="M1295" s="571"/>
      <c r="N1295" s="571"/>
      <c r="O1295" s="571"/>
      <c r="P1295" s="571"/>
      <c r="Q1295" s="571"/>
      <c r="R1295" s="571"/>
      <c r="S1295" s="571"/>
      <c r="T1295" s="571"/>
      <c r="U1295" s="571"/>
      <c r="V1295" s="571"/>
      <c r="W1295" s="571"/>
      <c r="X1295" s="571"/>
      <c r="Y1295" s="571"/>
      <c r="Z1295" s="571"/>
      <c r="AA1295" s="571"/>
      <c r="AB1295" s="571"/>
      <c r="AC1295" s="571"/>
      <c r="AD1295" s="572"/>
      <c r="AE1295" s="572"/>
      <c r="AF1295" s="572"/>
      <c r="AG1295" s="572"/>
      <c r="AH1295" s="572"/>
      <c r="AI1295" s="572"/>
      <c r="AJ1295" s="572"/>
      <c r="AK1295" s="572"/>
      <c r="AL1295" s="572"/>
      <c r="AM1295" s="572"/>
      <c r="AN1295" s="581"/>
      <c r="AO1295" s="181"/>
      <c r="AP1295" s="87" t="s">
        <v>859</v>
      </c>
      <c r="AT1295" s="559" t="str">
        <f t="shared" ca="1" si="240"/>
        <v>S</v>
      </c>
      <c r="AU1295" s="559">
        <f t="shared" si="241"/>
        <v>1281</v>
      </c>
      <c r="AV1295" s="285" t="str">
        <f t="shared" ca="1" si="238"/>
        <v>S1281</v>
      </c>
      <c r="AW1295" s="285">
        <f t="shared" si="236"/>
        <v>8</v>
      </c>
      <c r="AX1295" s="285" t="str">
        <f t="shared" ca="1" si="237"/>
        <v>8. Ownership - Operating Costs</v>
      </c>
      <c r="AY1295" s="293" t="s">
        <v>1626</v>
      </c>
      <c r="AZ1295" s="285" t="s">
        <v>1671</v>
      </c>
      <c r="BA1295" s="285">
        <f>$S$8</f>
        <v>2038</v>
      </c>
      <c r="BB1295" s="285" t="str">
        <f t="shared" ca="1" si="239"/>
        <v>8_S1281_Remaining_plant_OM_service_agreement_2038</v>
      </c>
      <c r="BC1295" s="285" t="s">
        <v>574</v>
      </c>
      <c r="BD1295" s="285"/>
      <c r="BE1295" s="293" t="str">
        <f t="shared" si="231"/>
        <v>&gt;=0</v>
      </c>
      <c r="BF1295" s="293" t="s">
        <v>84</v>
      </c>
      <c r="BG1295" s="293" t="s">
        <v>84</v>
      </c>
      <c r="BH1295" s="293"/>
      <c r="BI1295" s="293"/>
      <c r="BJ1295" s="293"/>
      <c r="BK1295" s="293"/>
    </row>
    <row r="1296" spans="1:63" ht="13.5" hidden="1" thickBot="1">
      <c r="A1296" s="130"/>
      <c r="B1296" s="181"/>
      <c r="C1296" s="257"/>
      <c r="D1296" s="761"/>
      <c r="E1296" s="571"/>
      <c r="F1296" s="571"/>
      <c r="G1296" s="571"/>
      <c r="H1296" s="571"/>
      <c r="I1296" s="571"/>
      <c r="J1296" s="571"/>
      <c r="K1296" s="571"/>
      <c r="L1296" s="571"/>
      <c r="M1296" s="571"/>
      <c r="N1296" s="571"/>
      <c r="O1296" s="571"/>
      <c r="P1296" s="571"/>
      <c r="Q1296" s="571"/>
      <c r="R1296" s="571"/>
      <c r="S1296" s="571"/>
      <c r="T1296" s="571"/>
      <c r="U1296" s="571"/>
      <c r="V1296" s="571"/>
      <c r="W1296" s="571"/>
      <c r="X1296" s="571"/>
      <c r="Y1296" s="571"/>
      <c r="Z1296" s="571"/>
      <c r="AA1296" s="571"/>
      <c r="AB1296" s="571"/>
      <c r="AC1296" s="571"/>
      <c r="AD1296" s="572"/>
      <c r="AE1296" s="572"/>
      <c r="AF1296" s="572"/>
      <c r="AG1296" s="572"/>
      <c r="AH1296" s="572"/>
      <c r="AI1296" s="572"/>
      <c r="AJ1296" s="572"/>
      <c r="AK1296" s="572"/>
      <c r="AL1296" s="572"/>
      <c r="AM1296" s="572"/>
      <c r="AN1296" s="581"/>
      <c r="AO1296" s="181"/>
      <c r="AP1296" s="87" t="s">
        <v>859</v>
      </c>
      <c r="AT1296" s="559" t="str">
        <f t="shared" ca="1" si="240"/>
        <v>T</v>
      </c>
      <c r="AU1296" s="559">
        <f t="shared" si="241"/>
        <v>1281</v>
      </c>
      <c r="AV1296" s="285" t="str">
        <f t="shared" ca="1" si="238"/>
        <v>T1281</v>
      </c>
      <c r="AW1296" s="285">
        <f t="shared" si="236"/>
        <v>8</v>
      </c>
      <c r="AX1296" s="285" t="str">
        <f t="shared" ca="1" si="237"/>
        <v>8. Ownership - Operating Costs</v>
      </c>
      <c r="AY1296" s="293" t="s">
        <v>1626</v>
      </c>
      <c r="AZ1296" s="285" t="s">
        <v>1671</v>
      </c>
      <c r="BA1296" s="285">
        <f>$T$8</f>
        <v>2039</v>
      </c>
      <c r="BB1296" s="285" t="str">
        <f t="shared" ca="1" si="239"/>
        <v>8_T1281_Remaining_plant_OM_service_agreement_2039</v>
      </c>
      <c r="BC1296" s="285" t="s">
        <v>574</v>
      </c>
      <c r="BD1296" s="285"/>
      <c r="BE1296" s="293" t="str">
        <f t="shared" si="231"/>
        <v>&gt;=0</v>
      </c>
      <c r="BF1296" s="293" t="s">
        <v>84</v>
      </c>
      <c r="BG1296" s="293" t="s">
        <v>84</v>
      </c>
      <c r="BH1296" s="293"/>
      <c r="BI1296" s="293"/>
      <c r="BJ1296" s="293"/>
      <c r="BK1296" s="293"/>
    </row>
    <row r="1297" spans="1:63" ht="13.5" hidden="1" thickBot="1">
      <c r="A1297" s="130"/>
      <c r="B1297" s="181"/>
      <c r="C1297" s="257"/>
      <c r="D1297" s="761"/>
      <c r="E1297" s="571"/>
      <c r="F1297" s="571"/>
      <c r="G1297" s="571"/>
      <c r="H1297" s="571"/>
      <c r="I1297" s="571"/>
      <c r="J1297" s="571"/>
      <c r="K1297" s="571"/>
      <c r="L1297" s="571"/>
      <c r="M1297" s="571"/>
      <c r="N1297" s="571"/>
      <c r="O1297" s="571"/>
      <c r="P1297" s="571"/>
      <c r="Q1297" s="571"/>
      <c r="R1297" s="571"/>
      <c r="S1297" s="571"/>
      <c r="T1297" s="571"/>
      <c r="U1297" s="571"/>
      <c r="V1297" s="571"/>
      <c r="W1297" s="571"/>
      <c r="X1297" s="571"/>
      <c r="Y1297" s="571"/>
      <c r="Z1297" s="571"/>
      <c r="AA1297" s="571"/>
      <c r="AB1297" s="571"/>
      <c r="AC1297" s="571"/>
      <c r="AD1297" s="572"/>
      <c r="AE1297" s="572"/>
      <c r="AF1297" s="572"/>
      <c r="AG1297" s="572"/>
      <c r="AH1297" s="572"/>
      <c r="AI1297" s="572"/>
      <c r="AJ1297" s="572"/>
      <c r="AK1297" s="572"/>
      <c r="AL1297" s="572"/>
      <c r="AM1297" s="572"/>
      <c r="AN1297" s="581"/>
      <c r="AO1297" s="181"/>
      <c r="AP1297" s="87" t="s">
        <v>859</v>
      </c>
      <c r="AT1297" s="559" t="str">
        <f t="shared" ca="1" si="240"/>
        <v>U</v>
      </c>
      <c r="AU1297" s="559">
        <f t="shared" si="241"/>
        <v>1281</v>
      </c>
      <c r="AV1297" s="285" t="str">
        <f t="shared" ca="1" si="238"/>
        <v>U1281</v>
      </c>
      <c r="AW1297" s="285">
        <f t="shared" si="236"/>
        <v>8</v>
      </c>
      <c r="AX1297" s="285" t="str">
        <f t="shared" ca="1" si="237"/>
        <v>8. Ownership - Operating Costs</v>
      </c>
      <c r="AY1297" s="293" t="s">
        <v>1626</v>
      </c>
      <c r="AZ1297" s="285" t="s">
        <v>1671</v>
      </c>
      <c r="BA1297" s="285">
        <f>$U$8</f>
        <v>2040</v>
      </c>
      <c r="BB1297" s="285" t="str">
        <f t="shared" ca="1" si="239"/>
        <v>8_U1281_Remaining_plant_OM_service_agreement_2040</v>
      </c>
      <c r="BC1297" s="285" t="s">
        <v>574</v>
      </c>
      <c r="BD1297" s="285"/>
      <c r="BE1297" s="293" t="str">
        <f t="shared" si="231"/>
        <v>&gt;=0</v>
      </c>
      <c r="BF1297" s="293" t="s">
        <v>84</v>
      </c>
      <c r="BG1297" s="293" t="s">
        <v>84</v>
      </c>
      <c r="BH1297" s="293"/>
      <c r="BI1297" s="293"/>
      <c r="BJ1297" s="293"/>
      <c r="BK1297" s="293"/>
    </row>
    <row r="1298" spans="1:63" ht="13.5" hidden="1" thickBot="1">
      <c r="A1298" s="130"/>
      <c r="B1298" s="181"/>
      <c r="C1298" s="257"/>
      <c r="D1298" s="761"/>
      <c r="E1298" s="571"/>
      <c r="F1298" s="571"/>
      <c r="G1298" s="571"/>
      <c r="H1298" s="571"/>
      <c r="I1298" s="571"/>
      <c r="J1298" s="571"/>
      <c r="K1298" s="571"/>
      <c r="L1298" s="571"/>
      <c r="M1298" s="571"/>
      <c r="N1298" s="571"/>
      <c r="O1298" s="571"/>
      <c r="P1298" s="571"/>
      <c r="Q1298" s="571"/>
      <c r="R1298" s="571"/>
      <c r="S1298" s="571"/>
      <c r="T1298" s="571"/>
      <c r="U1298" s="571"/>
      <c r="V1298" s="571"/>
      <c r="W1298" s="571"/>
      <c r="X1298" s="571"/>
      <c r="Y1298" s="571"/>
      <c r="Z1298" s="571"/>
      <c r="AA1298" s="571"/>
      <c r="AB1298" s="571"/>
      <c r="AC1298" s="571"/>
      <c r="AD1298" s="572"/>
      <c r="AE1298" s="572"/>
      <c r="AF1298" s="572"/>
      <c r="AG1298" s="572"/>
      <c r="AH1298" s="572"/>
      <c r="AI1298" s="572"/>
      <c r="AJ1298" s="572"/>
      <c r="AK1298" s="572"/>
      <c r="AL1298" s="572"/>
      <c r="AM1298" s="572"/>
      <c r="AN1298" s="581"/>
      <c r="AO1298" s="181"/>
      <c r="AP1298" s="87" t="s">
        <v>859</v>
      </c>
      <c r="AT1298" s="559" t="str">
        <f t="shared" ca="1" si="240"/>
        <v>V</v>
      </c>
      <c r="AU1298" s="559">
        <f t="shared" si="241"/>
        <v>1281</v>
      </c>
      <c r="AV1298" s="285" t="str">
        <f t="shared" ca="1" si="238"/>
        <v>V1281</v>
      </c>
      <c r="AW1298" s="285">
        <f t="shared" si="236"/>
        <v>8</v>
      </c>
      <c r="AX1298" s="285" t="str">
        <f t="shared" ca="1" si="237"/>
        <v>8. Ownership - Operating Costs</v>
      </c>
      <c r="AY1298" s="293" t="s">
        <v>1626</v>
      </c>
      <c r="AZ1298" s="285" t="s">
        <v>1671</v>
      </c>
      <c r="BA1298" s="285">
        <f>$V$8</f>
        <v>2041</v>
      </c>
      <c r="BB1298" s="285" t="str">
        <f t="shared" ca="1" si="239"/>
        <v>8_V1281_Remaining_plant_OM_service_agreement_2041</v>
      </c>
      <c r="BC1298" s="285" t="s">
        <v>574</v>
      </c>
      <c r="BD1298" s="285"/>
      <c r="BE1298" s="293" t="str">
        <f t="shared" si="231"/>
        <v>&gt;=0</v>
      </c>
      <c r="BF1298" s="293" t="s">
        <v>84</v>
      </c>
      <c r="BG1298" s="293" t="s">
        <v>84</v>
      </c>
      <c r="BH1298" s="293"/>
      <c r="BI1298" s="293"/>
      <c r="BJ1298" s="293"/>
      <c r="BK1298" s="293"/>
    </row>
    <row r="1299" spans="1:63" ht="13.5" hidden="1" thickBot="1">
      <c r="A1299" s="130"/>
      <c r="B1299" s="181"/>
      <c r="C1299" s="257"/>
      <c r="D1299" s="761"/>
      <c r="E1299" s="571"/>
      <c r="F1299" s="571"/>
      <c r="G1299" s="571"/>
      <c r="H1299" s="571"/>
      <c r="I1299" s="571"/>
      <c r="J1299" s="571"/>
      <c r="K1299" s="571"/>
      <c r="L1299" s="571"/>
      <c r="M1299" s="571"/>
      <c r="N1299" s="571"/>
      <c r="O1299" s="571"/>
      <c r="P1299" s="571"/>
      <c r="Q1299" s="571"/>
      <c r="R1299" s="571"/>
      <c r="S1299" s="571"/>
      <c r="T1299" s="571"/>
      <c r="U1299" s="571"/>
      <c r="V1299" s="571"/>
      <c r="W1299" s="571"/>
      <c r="X1299" s="571"/>
      <c r="Y1299" s="571"/>
      <c r="Z1299" s="571"/>
      <c r="AA1299" s="571"/>
      <c r="AB1299" s="571"/>
      <c r="AC1299" s="571"/>
      <c r="AD1299" s="572"/>
      <c r="AE1299" s="572"/>
      <c r="AF1299" s="572"/>
      <c r="AG1299" s="572"/>
      <c r="AH1299" s="572"/>
      <c r="AI1299" s="572"/>
      <c r="AJ1299" s="572"/>
      <c r="AK1299" s="572"/>
      <c r="AL1299" s="572"/>
      <c r="AM1299" s="572"/>
      <c r="AN1299" s="581"/>
      <c r="AO1299" s="181"/>
      <c r="AP1299" s="87" t="s">
        <v>859</v>
      </c>
      <c r="AT1299" s="559" t="str">
        <f t="shared" ca="1" si="240"/>
        <v>W</v>
      </c>
      <c r="AU1299" s="559">
        <f t="shared" si="241"/>
        <v>1281</v>
      </c>
      <c r="AV1299" s="285" t="str">
        <f t="shared" ca="1" si="238"/>
        <v>W1281</v>
      </c>
      <c r="AW1299" s="285">
        <f t="shared" si="236"/>
        <v>8</v>
      </c>
      <c r="AX1299" s="285" t="str">
        <f t="shared" ca="1" si="237"/>
        <v>8. Ownership - Operating Costs</v>
      </c>
      <c r="AY1299" s="293" t="s">
        <v>1626</v>
      </c>
      <c r="AZ1299" s="285" t="s">
        <v>1671</v>
      </c>
      <c r="BA1299" s="285">
        <f>$W$8</f>
        <v>2042</v>
      </c>
      <c r="BB1299" s="285" t="str">
        <f t="shared" ca="1" si="239"/>
        <v>8_W1281_Remaining_plant_OM_service_agreement_2042</v>
      </c>
      <c r="BC1299" s="285" t="s">
        <v>574</v>
      </c>
      <c r="BD1299" s="285"/>
      <c r="BE1299" s="293" t="str">
        <f t="shared" si="231"/>
        <v>&gt;=0</v>
      </c>
      <c r="BF1299" s="293" t="s">
        <v>84</v>
      </c>
      <c r="BG1299" s="293" t="s">
        <v>84</v>
      </c>
      <c r="BH1299" s="293"/>
      <c r="BI1299" s="293"/>
      <c r="BJ1299" s="293"/>
      <c r="BK1299" s="293"/>
    </row>
    <row r="1300" spans="1:63" ht="13.5" hidden="1" thickBot="1">
      <c r="A1300" s="130"/>
      <c r="B1300" s="181"/>
      <c r="C1300" s="257"/>
      <c r="D1300" s="761"/>
      <c r="E1300" s="571"/>
      <c r="F1300" s="571"/>
      <c r="G1300" s="571"/>
      <c r="H1300" s="571"/>
      <c r="I1300" s="571"/>
      <c r="J1300" s="571"/>
      <c r="K1300" s="571"/>
      <c r="L1300" s="571"/>
      <c r="M1300" s="571"/>
      <c r="N1300" s="571"/>
      <c r="O1300" s="571"/>
      <c r="P1300" s="571"/>
      <c r="Q1300" s="571"/>
      <c r="R1300" s="571"/>
      <c r="S1300" s="571"/>
      <c r="T1300" s="571"/>
      <c r="U1300" s="571"/>
      <c r="V1300" s="571"/>
      <c r="W1300" s="571"/>
      <c r="X1300" s="571"/>
      <c r="Y1300" s="571"/>
      <c r="Z1300" s="571"/>
      <c r="AA1300" s="571"/>
      <c r="AB1300" s="571"/>
      <c r="AC1300" s="571"/>
      <c r="AD1300" s="572"/>
      <c r="AE1300" s="572"/>
      <c r="AF1300" s="572"/>
      <c r="AG1300" s="572"/>
      <c r="AH1300" s="572"/>
      <c r="AI1300" s="572"/>
      <c r="AJ1300" s="572"/>
      <c r="AK1300" s="572"/>
      <c r="AL1300" s="572"/>
      <c r="AM1300" s="572"/>
      <c r="AN1300" s="581"/>
      <c r="AO1300" s="181"/>
      <c r="AP1300" s="87" t="s">
        <v>859</v>
      </c>
      <c r="AT1300" s="559" t="str">
        <f t="shared" ca="1" si="240"/>
        <v>X</v>
      </c>
      <c r="AU1300" s="559">
        <f t="shared" si="241"/>
        <v>1281</v>
      </c>
      <c r="AV1300" s="285" t="str">
        <f t="shared" ca="1" si="238"/>
        <v>X1281</v>
      </c>
      <c r="AW1300" s="285">
        <f t="shared" si="236"/>
        <v>8</v>
      </c>
      <c r="AX1300" s="285" t="str">
        <f t="shared" ca="1" si="237"/>
        <v>8. Ownership - Operating Costs</v>
      </c>
      <c r="AY1300" s="293" t="s">
        <v>1626</v>
      </c>
      <c r="AZ1300" s="285" t="s">
        <v>1671</v>
      </c>
      <c r="BA1300" s="285">
        <f>$X$8</f>
        <v>2043</v>
      </c>
      <c r="BB1300" s="285" t="str">
        <f t="shared" ca="1" si="239"/>
        <v>8_X1281_Remaining_plant_OM_service_agreement_2043</v>
      </c>
      <c r="BC1300" s="285" t="s">
        <v>574</v>
      </c>
      <c r="BD1300" s="285"/>
      <c r="BE1300" s="293" t="str">
        <f t="shared" si="231"/>
        <v>&gt;=0</v>
      </c>
      <c r="BF1300" s="293" t="s">
        <v>84</v>
      </c>
      <c r="BG1300" s="293" t="s">
        <v>84</v>
      </c>
      <c r="BH1300" s="293"/>
      <c r="BI1300" s="293"/>
      <c r="BJ1300" s="293"/>
      <c r="BK1300" s="293"/>
    </row>
    <row r="1301" spans="1:63" ht="13.5" hidden="1" thickBot="1">
      <c r="A1301" s="130"/>
      <c r="B1301" s="181"/>
      <c r="C1301" s="257"/>
      <c r="D1301" s="761"/>
      <c r="E1301" s="571"/>
      <c r="F1301" s="571"/>
      <c r="G1301" s="571"/>
      <c r="H1301" s="571"/>
      <c r="I1301" s="571"/>
      <c r="J1301" s="571"/>
      <c r="K1301" s="571"/>
      <c r="L1301" s="571"/>
      <c r="M1301" s="571"/>
      <c r="N1301" s="571"/>
      <c r="O1301" s="571"/>
      <c r="P1301" s="571"/>
      <c r="Q1301" s="571"/>
      <c r="R1301" s="571"/>
      <c r="S1301" s="571"/>
      <c r="T1301" s="571"/>
      <c r="U1301" s="571"/>
      <c r="V1301" s="571"/>
      <c r="W1301" s="571"/>
      <c r="X1301" s="571"/>
      <c r="Y1301" s="571"/>
      <c r="Z1301" s="571"/>
      <c r="AA1301" s="571"/>
      <c r="AB1301" s="571"/>
      <c r="AC1301" s="571"/>
      <c r="AD1301" s="572"/>
      <c r="AE1301" s="572"/>
      <c r="AF1301" s="572"/>
      <c r="AG1301" s="572"/>
      <c r="AH1301" s="572"/>
      <c r="AI1301" s="572"/>
      <c r="AJ1301" s="572"/>
      <c r="AK1301" s="572"/>
      <c r="AL1301" s="572"/>
      <c r="AM1301" s="572"/>
      <c r="AN1301" s="581"/>
      <c r="AO1301" s="181"/>
      <c r="AP1301" s="87" t="s">
        <v>859</v>
      </c>
      <c r="AT1301" s="559" t="str">
        <f t="shared" ca="1" si="240"/>
        <v>Y</v>
      </c>
      <c r="AU1301" s="559">
        <f t="shared" si="241"/>
        <v>1281</v>
      </c>
      <c r="AV1301" s="285" t="str">
        <f t="shared" ca="1" si="238"/>
        <v>Y1281</v>
      </c>
      <c r="AW1301" s="285">
        <f t="shared" si="236"/>
        <v>8</v>
      </c>
      <c r="AX1301" s="285" t="str">
        <f t="shared" ca="1" si="237"/>
        <v>8. Ownership - Operating Costs</v>
      </c>
      <c r="AY1301" s="293" t="s">
        <v>1626</v>
      </c>
      <c r="AZ1301" s="285" t="s">
        <v>1671</v>
      </c>
      <c r="BA1301" s="285">
        <f>$Y$8</f>
        <v>2044</v>
      </c>
      <c r="BB1301" s="285" t="str">
        <f t="shared" ca="1" si="239"/>
        <v>8_Y1281_Remaining_plant_OM_service_agreement_2044</v>
      </c>
      <c r="BC1301" s="285" t="s">
        <v>574</v>
      </c>
      <c r="BD1301" s="285"/>
      <c r="BE1301" s="293" t="str">
        <f t="shared" si="231"/>
        <v>&gt;=0</v>
      </c>
      <c r="BF1301" s="293" t="s">
        <v>84</v>
      </c>
      <c r="BG1301" s="293" t="s">
        <v>84</v>
      </c>
      <c r="BH1301" s="293"/>
      <c r="BI1301" s="293"/>
      <c r="BJ1301" s="293"/>
      <c r="BK1301" s="293"/>
    </row>
    <row r="1302" spans="1:63" ht="13.5" hidden="1" thickBot="1">
      <c r="A1302" s="130"/>
      <c r="B1302" s="181"/>
      <c r="C1302" s="257"/>
      <c r="D1302" s="761"/>
      <c r="E1302" s="571"/>
      <c r="F1302" s="571"/>
      <c r="G1302" s="571"/>
      <c r="H1302" s="571"/>
      <c r="I1302" s="571"/>
      <c r="J1302" s="571"/>
      <c r="K1302" s="571"/>
      <c r="L1302" s="571"/>
      <c r="M1302" s="571"/>
      <c r="N1302" s="571"/>
      <c r="O1302" s="571"/>
      <c r="P1302" s="571"/>
      <c r="Q1302" s="571"/>
      <c r="R1302" s="571"/>
      <c r="S1302" s="571"/>
      <c r="T1302" s="571"/>
      <c r="U1302" s="571"/>
      <c r="V1302" s="571"/>
      <c r="W1302" s="571"/>
      <c r="X1302" s="571"/>
      <c r="Y1302" s="571"/>
      <c r="Z1302" s="571"/>
      <c r="AA1302" s="571"/>
      <c r="AB1302" s="571"/>
      <c r="AC1302" s="571"/>
      <c r="AD1302" s="572"/>
      <c r="AE1302" s="572"/>
      <c r="AF1302" s="572"/>
      <c r="AG1302" s="572"/>
      <c r="AH1302" s="572"/>
      <c r="AI1302" s="572"/>
      <c r="AJ1302" s="572"/>
      <c r="AK1302" s="572"/>
      <c r="AL1302" s="572"/>
      <c r="AM1302" s="572"/>
      <c r="AN1302" s="581"/>
      <c r="AO1302" s="181"/>
      <c r="AP1302" s="87" t="s">
        <v>859</v>
      </c>
      <c r="AT1302" s="559" t="str">
        <f t="shared" ca="1" si="240"/>
        <v>Z</v>
      </c>
      <c r="AU1302" s="559">
        <f t="shared" si="241"/>
        <v>1281</v>
      </c>
      <c r="AV1302" s="285" t="str">
        <f t="shared" ca="1" si="238"/>
        <v>Z1281</v>
      </c>
      <c r="AW1302" s="285">
        <f t="shared" si="236"/>
        <v>8</v>
      </c>
      <c r="AX1302" s="285" t="str">
        <f t="shared" ca="1" si="237"/>
        <v>8. Ownership - Operating Costs</v>
      </c>
      <c r="AY1302" s="293" t="s">
        <v>1626</v>
      </c>
      <c r="AZ1302" s="285" t="s">
        <v>1671</v>
      </c>
      <c r="BA1302" s="285">
        <f>$Z$8</f>
        <v>2045</v>
      </c>
      <c r="BB1302" s="285" t="str">
        <f t="shared" ca="1" si="239"/>
        <v>8_Z1281_Remaining_plant_OM_service_agreement_2045</v>
      </c>
      <c r="BC1302" s="285" t="s">
        <v>574</v>
      </c>
      <c r="BD1302" s="285"/>
      <c r="BE1302" s="293" t="str">
        <f t="shared" si="231"/>
        <v>&gt;=0</v>
      </c>
      <c r="BF1302" s="293" t="s">
        <v>84</v>
      </c>
      <c r="BG1302" s="293" t="s">
        <v>84</v>
      </c>
      <c r="BH1302" s="293"/>
      <c r="BI1302" s="293"/>
      <c r="BJ1302" s="293"/>
      <c r="BK1302" s="293"/>
    </row>
    <row r="1303" spans="1:63" ht="13.5" hidden="1" thickBot="1">
      <c r="A1303" s="130"/>
      <c r="B1303" s="181"/>
      <c r="C1303" s="257"/>
      <c r="D1303" s="761"/>
      <c r="E1303" s="571"/>
      <c r="F1303" s="571"/>
      <c r="G1303" s="571"/>
      <c r="H1303" s="571"/>
      <c r="I1303" s="571"/>
      <c r="J1303" s="571"/>
      <c r="K1303" s="571"/>
      <c r="L1303" s="571"/>
      <c r="M1303" s="571"/>
      <c r="N1303" s="571"/>
      <c r="O1303" s="571"/>
      <c r="P1303" s="571"/>
      <c r="Q1303" s="571"/>
      <c r="R1303" s="571"/>
      <c r="S1303" s="571"/>
      <c r="T1303" s="571"/>
      <c r="U1303" s="571"/>
      <c r="V1303" s="571"/>
      <c r="W1303" s="571"/>
      <c r="X1303" s="571"/>
      <c r="Y1303" s="571"/>
      <c r="Z1303" s="571"/>
      <c r="AA1303" s="571"/>
      <c r="AB1303" s="571"/>
      <c r="AC1303" s="571"/>
      <c r="AD1303" s="572"/>
      <c r="AE1303" s="572"/>
      <c r="AF1303" s="572"/>
      <c r="AG1303" s="572"/>
      <c r="AH1303" s="572"/>
      <c r="AI1303" s="572"/>
      <c r="AJ1303" s="572"/>
      <c r="AK1303" s="572"/>
      <c r="AL1303" s="572"/>
      <c r="AM1303" s="572"/>
      <c r="AN1303" s="581"/>
      <c r="AO1303" s="181"/>
      <c r="AP1303" s="87" t="s">
        <v>859</v>
      </c>
      <c r="AT1303" s="559" t="str">
        <f t="shared" ca="1" si="240"/>
        <v>AA</v>
      </c>
      <c r="AU1303" s="559">
        <f t="shared" si="241"/>
        <v>1281</v>
      </c>
      <c r="AV1303" s="285" t="str">
        <f t="shared" ca="1" si="238"/>
        <v>AA1281</v>
      </c>
      <c r="AW1303" s="285">
        <f t="shared" si="236"/>
        <v>8</v>
      </c>
      <c r="AX1303" s="285" t="str">
        <f t="shared" ca="1" si="237"/>
        <v>8. Ownership - Operating Costs</v>
      </c>
      <c r="AY1303" s="293" t="s">
        <v>1626</v>
      </c>
      <c r="AZ1303" s="285" t="s">
        <v>1671</v>
      </c>
      <c r="BA1303" s="285">
        <f>$AA$8</f>
        <v>2046</v>
      </c>
      <c r="BB1303" s="285" t="str">
        <f t="shared" ca="1" si="239"/>
        <v>8_AA1281_Remaining_plant_OM_service_agreement_2046</v>
      </c>
      <c r="BC1303" s="285" t="s">
        <v>574</v>
      </c>
      <c r="BD1303" s="285"/>
      <c r="BE1303" s="293" t="str">
        <f t="shared" si="231"/>
        <v>&gt;=0</v>
      </c>
      <c r="BF1303" s="293" t="s">
        <v>84</v>
      </c>
      <c r="BG1303" s="293" t="s">
        <v>84</v>
      </c>
      <c r="BH1303" s="293"/>
      <c r="BI1303" s="293"/>
      <c r="BJ1303" s="293"/>
      <c r="BK1303" s="293"/>
    </row>
    <row r="1304" spans="1:63" ht="13.5" hidden="1" thickBot="1">
      <c r="A1304" s="130"/>
      <c r="B1304" s="181"/>
      <c r="C1304" s="257"/>
      <c r="D1304" s="761"/>
      <c r="E1304" s="571"/>
      <c r="F1304" s="571"/>
      <c r="G1304" s="571"/>
      <c r="H1304" s="571"/>
      <c r="I1304" s="571"/>
      <c r="J1304" s="571"/>
      <c r="K1304" s="571"/>
      <c r="L1304" s="571"/>
      <c r="M1304" s="571"/>
      <c r="N1304" s="571"/>
      <c r="O1304" s="571"/>
      <c r="P1304" s="571"/>
      <c r="Q1304" s="571"/>
      <c r="R1304" s="571"/>
      <c r="S1304" s="571"/>
      <c r="T1304" s="571"/>
      <c r="U1304" s="571"/>
      <c r="V1304" s="571"/>
      <c r="W1304" s="571"/>
      <c r="X1304" s="571"/>
      <c r="Y1304" s="571"/>
      <c r="Z1304" s="571"/>
      <c r="AA1304" s="571"/>
      <c r="AB1304" s="571"/>
      <c r="AC1304" s="571"/>
      <c r="AD1304" s="572"/>
      <c r="AE1304" s="572"/>
      <c r="AF1304" s="572"/>
      <c r="AG1304" s="572"/>
      <c r="AH1304" s="572"/>
      <c r="AI1304" s="572"/>
      <c r="AJ1304" s="572"/>
      <c r="AK1304" s="572"/>
      <c r="AL1304" s="572"/>
      <c r="AM1304" s="572"/>
      <c r="AN1304" s="581"/>
      <c r="AO1304" s="181"/>
      <c r="AP1304" s="87" t="s">
        <v>859</v>
      </c>
      <c r="AT1304" s="559" t="str">
        <f t="shared" ca="1" si="240"/>
        <v>AB</v>
      </c>
      <c r="AU1304" s="559">
        <f t="shared" si="241"/>
        <v>1281</v>
      </c>
      <c r="AV1304" s="285" t="str">
        <f t="shared" ca="1" si="238"/>
        <v>AB1281</v>
      </c>
      <c r="AW1304" s="285">
        <f t="shared" si="236"/>
        <v>8</v>
      </c>
      <c r="AX1304" s="285" t="str">
        <f t="shared" ca="1" si="237"/>
        <v>8. Ownership - Operating Costs</v>
      </c>
      <c r="AY1304" s="293" t="s">
        <v>1626</v>
      </c>
      <c r="AZ1304" s="285" t="s">
        <v>1671</v>
      </c>
      <c r="BA1304" s="285">
        <f>$AB$8</f>
        <v>2047</v>
      </c>
      <c r="BB1304" s="285" t="str">
        <f t="shared" ca="1" si="239"/>
        <v>8_AB1281_Remaining_plant_OM_service_agreement_2047</v>
      </c>
      <c r="BC1304" s="285" t="s">
        <v>574</v>
      </c>
      <c r="BD1304" s="285"/>
      <c r="BE1304" s="293" t="str">
        <f t="shared" si="231"/>
        <v>&gt;=0</v>
      </c>
      <c r="BF1304" s="293" t="s">
        <v>84</v>
      </c>
      <c r="BG1304" s="293" t="s">
        <v>84</v>
      </c>
      <c r="BH1304" s="293"/>
      <c r="BI1304" s="293"/>
      <c r="BJ1304" s="293"/>
      <c r="BK1304" s="293"/>
    </row>
    <row r="1305" spans="1:63" ht="13.5" hidden="1" thickBot="1">
      <c r="A1305" s="130"/>
      <c r="B1305" s="181"/>
      <c r="C1305" s="257"/>
      <c r="D1305" s="761"/>
      <c r="E1305" s="571"/>
      <c r="F1305" s="571"/>
      <c r="G1305" s="571"/>
      <c r="H1305" s="571"/>
      <c r="I1305" s="571"/>
      <c r="J1305" s="571"/>
      <c r="K1305" s="571"/>
      <c r="L1305" s="571"/>
      <c r="M1305" s="571"/>
      <c r="N1305" s="571"/>
      <c r="O1305" s="571"/>
      <c r="P1305" s="571"/>
      <c r="Q1305" s="571"/>
      <c r="R1305" s="571"/>
      <c r="S1305" s="571"/>
      <c r="T1305" s="571"/>
      <c r="U1305" s="571"/>
      <c r="V1305" s="571"/>
      <c r="W1305" s="571"/>
      <c r="X1305" s="571"/>
      <c r="Y1305" s="571"/>
      <c r="Z1305" s="571"/>
      <c r="AA1305" s="571"/>
      <c r="AB1305" s="571"/>
      <c r="AC1305" s="571"/>
      <c r="AD1305" s="572"/>
      <c r="AE1305" s="572"/>
      <c r="AF1305" s="572"/>
      <c r="AG1305" s="572"/>
      <c r="AH1305" s="572"/>
      <c r="AI1305" s="572"/>
      <c r="AJ1305" s="572"/>
      <c r="AK1305" s="572"/>
      <c r="AL1305" s="572"/>
      <c r="AM1305" s="572"/>
      <c r="AN1305" s="581"/>
      <c r="AO1305" s="181"/>
      <c r="AP1305" s="87" t="s">
        <v>859</v>
      </c>
      <c r="AT1305" s="559" t="str">
        <f t="shared" ca="1" si="240"/>
        <v>AC</v>
      </c>
      <c r="AU1305" s="559">
        <f t="shared" si="241"/>
        <v>1281</v>
      </c>
      <c r="AV1305" s="285" t="str">
        <f t="shared" ca="1" si="238"/>
        <v>AC1281</v>
      </c>
      <c r="AW1305" s="285">
        <f t="shared" si="236"/>
        <v>8</v>
      </c>
      <c r="AX1305" s="285" t="str">
        <f t="shared" ca="1" si="237"/>
        <v>8. Ownership - Operating Costs</v>
      </c>
      <c r="AY1305" s="293" t="s">
        <v>1626</v>
      </c>
      <c r="AZ1305" s="285" t="s">
        <v>1671</v>
      </c>
      <c r="BA1305" s="285">
        <f>$AC$8</f>
        <v>2048</v>
      </c>
      <c r="BB1305" s="285" t="str">
        <f t="shared" ca="1" si="239"/>
        <v>8_AC1281_Remaining_plant_OM_service_agreement_2048</v>
      </c>
      <c r="BC1305" s="285" t="s">
        <v>574</v>
      </c>
      <c r="BD1305" s="285"/>
      <c r="BE1305" s="293" t="str">
        <f t="shared" si="231"/>
        <v>&gt;=0</v>
      </c>
      <c r="BF1305" s="293" t="s">
        <v>84</v>
      </c>
      <c r="BG1305" s="293" t="s">
        <v>84</v>
      </c>
      <c r="BH1305" s="293"/>
      <c r="BI1305" s="293"/>
      <c r="BJ1305" s="293"/>
      <c r="BK1305" s="293"/>
    </row>
    <row r="1306" spans="1:63" ht="13.5" hidden="1" thickBot="1">
      <c r="A1306" s="130"/>
      <c r="B1306" s="181"/>
      <c r="C1306" s="257"/>
      <c r="D1306" s="761"/>
      <c r="E1306" s="571"/>
      <c r="F1306" s="571"/>
      <c r="G1306" s="571"/>
      <c r="H1306" s="571"/>
      <c r="I1306" s="571"/>
      <c r="J1306" s="571"/>
      <c r="K1306" s="571"/>
      <c r="L1306" s="571"/>
      <c r="M1306" s="571"/>
      <c r="N1306" s="571"/>
      <c r="O1306" s="571"/>
      <c r="P1306" s="571"/>
      <c r="Q1306" s="571"/>
      <c r="R1306" s="571"/>
      <c r="S1306" s="571"/>
      <c r="T1306" s="571"/>
      <c r="U1306" s="571"/>
      <c r="V1306" s="571"/>
      <c r="W1306" s="571"/>
      <c r="X1306" s="571"/>
      <c r="Y1306" s="571"/>
      <c r="Z1306" s="571"/>
      <c r="AA1306" s="571"/>
      <c r="AB1306" s="571"/>
      <c r="AC1306" s="571"/>
      <c r="AD1306" s="572"/>
      <c r="AE1306" s="572"/>
      <c r="AF1306" s="572"/>
      <c r="AG1306" s="572"/>
      <c r="AH1306" s="572"/>
      <c r="AI1306" s="572"/>
      <c r="AJ1306" s="572"/>
      <c r="AK1306" s="572"/>
      <c r="AL1306" s="572"/>
      <c r="AM1306" s="572"/>
      <c r="AN1306" s="581"/>
      <c r="AO1306" s="181"/>
      <c r="AP1306" s="87" t="s">
        <v>859</v>
      </c>
      <c r="AT1306" s="559" t="str">
        <f t="shared" ca="1" si="240"/>
        <v>AD</v>
      </c>
      <c r="AU1306" s="559">
        <f t="shared" si="241"/>
        <v>1281</v>
      </c>
      <c r="AV1306" s="285" t="str">
        <f t="shared" ca="1" si="238"/>
        <v>AD1281</v>
      </c>
      <c r="AW1306" s="285">
        <f t="shared" si="236"/>
        <v>8</v>
      </c>
      <c r="AX1306" s="285" t="str">
        <f t="shared" ca="1" si="237"/>
        <v>8. Ownership - Operating Costs</v>
      </c>
      <c r="AY1306" s="293" t="s">
        <v>1626</v>
      </c>
      <c r="AZ1306" s="285" t="s">
        <v>1671</v>
      </c>
      <c r="BA1306" s="285">
        <f>$AD$8</f>
        <v>2049</v>
      </c>
      <c r="BB1306" s="285" t="str">
        <f t="shared" ca="1" si="239"/>
        <v>8_AD1281_Remaining_plant_OM_service_agreement_2049</v>
      </c>
      <c r="BC1306" s="285" t="s">
        <v>574</v>
      </c>
      <c r="BD1306" s="285"/>
      <c r="BE1306" s="293" t="str">
        <f t="shared" si="231"/>
        <v>&gt;=0</v>
      </c>
      <c r="BF1306" s="293" t="s">
        <v>84</v>
      </c>
      <c r="BG1306" s="293" t="s">
        <v>84</v>
      </c>
      <c r="BH1306" s="293"/>
      <c r="BI1306" s="293"/>
      <c r="BJ1306" s="293"/>
      <c r="BK1306" s="293"/>
    </row>
    <row r="1307" spans="1:63" ht="13.5" hidden="1" thickBot="1">
      <c r="A1307" s="130"/>
      <c r="B1307" s="181"/>
      <c r="C1307" s="257"/>
      <c r="D1307" s="761"/>
      <c r="E1307" s="571"/>
      <c r="F1307" s="571"/>
      <c r="G1307" s="571"/>
      <c r="H1307" s="571"/>
      <c r="I1307" s="571"/>
      <c r="J1307" s="571"/>
      <c r="K1307" s="571"/>
      <c r="L1307" s="571"/>
      <c r="M1307" s="571"/>
      <c r="N1307" s="571"/>
      <c r="O1307" s="571"/>
      <c r="P1307" s="571"/>
      <c r="Q1307" s="571"/>
      <c r="R1307" s="571"/>
      <c r="S1307" s="571"/>
      <c r="T1307" s="571"/>
      <c r="U1307" s="571"/>
      <c r="V1307" s="571"/>
      <c r="W1307" s="571"/>
      <c r="X1307" s="571"/>
      <c r="Y1307" s="571"/>
      <c r="Z1307" s="571"/>
      <c r="AA1307" s="571"/>
      <c r="AB1307" s="571"/>
      <c r="AC1307" s="571"/>
      <c r="AD1307" s="572"/>
      <c r="AE1307" s="572"/>
      <c r="AF1307" s="572"/>
      <c r="AG1307" s="572"/>
      <c r="AH1307" s="572"/>
      <c r="AI1307" s="572"/>
      <c r="AJ1307" s="572"/>
      <c r="AK1307" s="572"/>
      <c r="AL1307" s="572"/>
      <c r="AM1307" s="572"/>
      <c r="AN1307" s="581"/>
      <c r="AO1307" s="181"/>
      <c r="AP1307" s="87" t="s">
        <v>859</v>
      </c>
      <c r="AT1307" s="559" t="str">
        <f t="shared" ca="1" si="240"/>
        <v>AE</v>
      </c>
      <c r="AU1307" s="559">
        <f t="shared" si="241"/>
        <v>1281</v>
      </c>
      <c r="AV1307" s="285" t="str">
        <f t="shared" ca="1" si="238"/>
        <v>AE1281</v>
      </c>
      <c r="AW1307" s="285">
        <f t="shared" si="236"/>
        <v>8</v>
      </c>
      <c r="AX1307" s="285" t="str">
        <f t="shared" ca="1" si="237"/>
        <v>8. Ownership - Operating Costs</v>
      </c>
      <c r="AY1307" s="293" t="s">
        <v>1626</v>
      </c>
      <c r="AZ1307" s="285" t="s">
        <v>1671</v>
      </c>
      <c r="BA1307" s="285">
        <f>$AE$8</f>
        <v>2050</v>
      </c>
      <c r="BB1307" s="285" t="str">
        <f t="shared" ca="1" si="239"/>
        <v>8_AE1281_Remaining_plant_OM_service_agreement_2050</v>
      </c>
      <c r="BC1307" s="285" t="s">
        <v>574</v>
      </c>
      <c r="BD1307" s="285"/>
      <c r="BE1307" s="293" t="str">
        <f t="shared" si="231"/>
        <v>&gt;=0</v>
      </c>
      <c r="BF1307" s="293" t="s">
        <v>84</v>
      </c>
      <c r="BG1307" s="293" t="s">
        <v>84</v>
      </c>
      <c r="BH1307" s="293"/>
      <c r="BI1307" s="293"/>
      <c r="BJ1307" s="293"/>
      <c r="BK1307" s="293"/>
    </row>
    <row r="1308" spans="1:63" ht="13.5" hidden="1" thickBot="1">
      <c r="A1308" s="130"/>
      <c r="B1308" s="181"/>
      <c r="C1308" s="257"/>
      <c r="D1308" s="761"/>
      <c r="E1308" s="571"/>
      <c r="F1308" s="571"/>
      <c r="G1308" s="571"/>
      <c r="H1308" s="571"/>
      <c r="I1308" s="571"/>
      <c r="J1308" s="571"/>
      <c r="K1308" s="571"/>
      <c r="L1308" s="571"/>
      <c r="M1308" s="571"/>
      <c r="N1308" s="571"/>
      <c r="O1308" s="571"/>
      <c r="P1308" s="571"/>
      <c r="Q1308" s="571"/>
      <c r="R1308" s="571"/>
      <c r="S1308" s="571"/>
      <c r="T1308" s="571"/>
      <c r="U1308" s="571"/>
      <c r="V1308" s="571"/>
      <c r="W1308" s="571"/>
      <c r="X1308" s="571"/>
      <c r="Y1308" s="571"/>
      <c r="Z1308" s="571"/>
      <c r="AA1308" s="571"/>
      <c r="AB1308" s="571"/>
      <c r="AC1308" s="571"/>
      <c r="AD1308" s="572"/>
      <c r="AE1308" s="572"/>
      <c r="AF1308" s="572"/>
      <c r="AG1308" s="572"/>
      <c r="AH1308" s="572"/>
      <c r="AI1308" s="572"/>
      <c r="AJ1308" s="572"/>
      <c r="AK1308" s="572"/>
      <c r="AL1308" s="572"/>
      <c r="AM1308" s="572"/>
      <c r="AN1308" s="581"/>
      <c r="AO1308" s="181"/>
      <c r="AP1308" s="87" t="s">
        <v>859</v>
      </c>
      <c r="AT1308" s="559" t="str">
        <f t="shared" ca="1" si="240"/>
        <v>AF</v>
      </c>
      <c r="AU1308" s="559">
        <f t="shared" si="241"/>
        <v>1281</v>
      </c>
      <c r="AV1308" s="285" t="str">
        <f t="shared" ca="1" si="238"/>
        <v>AF1281</v>
      </c>
      <c r="AW1308" s="285">
        <f t="shared" si="236"/>
        <v>8</v>
      </c>
      <c r="AX1308" s="285" t="str">
        <f t="shared" ca="1" si="237"/>
        <v>8. Ownership - Operating Costs</v>
      </c>
      <c r="AY1308" s="293" t="s">
        <v>1626</v>
      </c>
      <c r="AZ1308" s="285" t="s">
        <v>1671</v>
      </c>
      <c r="BA1308" s="285">
        <f>$AF$8</f>
        <v>2051</v>
      </c>
      <c r="BB1308" s="285" t="str">
        <f t="shared" ca="1" si="239"/>
        <v>8_AF1281_Remaining_plant_OM_service_agreement_2051</v>
      </c>
      <c r="BC1308" s="285" t="s">
        <v>574</v>
      </c>
      <c r="BD1308" s="285"/>
      <c r="BE1308" s="293" t="str">
        <f t="shared" si="231"/>
        <v>&gt;=0</v>
      </c>
      <c r="BF1308" s="293" t="s">
        <v>84</v>
      </c>
      <c r="BG1308" s="293" t="s">
        <v>84</v>
      </c>
      <c r="BH1308" s="293"/>
      <c r="BI1308" s="293"/>
      <c r="BJ1308" s="293"/>
      <c r="BK1308" s="293"/>
    </row>
    <row r="1309" spans="1:63" ht="13.5" hidden="1" thickBot="1">
      <c r="A1309" s="130"/>
      <c r="B1309" s="181"/>
      <c r="C1309" s="257"/>
      <c r="D1309" s="761"/>
      <c r="E1309" s="571"/>
      <c r="F1309" s="571"/>
      <c r="G1309" s="571"/>
      <c r="H1309" s="571"/>
      <c r="I1309" s="571"/>
      <c r="J1309" s="571"/>
      <c r="K1309" s="571"/>
      <c r="L1309" s="571"/>
      <c r="M1309" s="571"/>
      <c r="N1309" s="571"/>
      <c r="O1309" s="571"/>
      <c r="P1309" s="571"/>
      <c r="Q1309" s="571"/>
      <c r="R1309" s="571"/>
      <c r="S1309" s="571"/>
      <c r="T1309" s="571"/>
      <c r="U1309" s="571"/>
      <c r="V1309" s="571"/>
      <c r="W1309" s="571"/>
      <c r="X1309" s="571"/>
      <c r="Y1309" s="571"/>
      <c r="Z1309" s="571"/>
      <c r="AA1309" s="571"/>
      <c r="AB1309" s="571"/>
      <c r="AC1309" s="571"/>
      <c r="AD1309" s="572"/>
      <c r="AE1309" s="572"/>
      <c r="AF1309" s="572"/>
      <c r="AG1309" s="572"/>
      <c r="AH1309" s="572"/>
      <c r="AI1309" s="572"/>
      <c r="AJ1309" s="572"/>
      <c r="AK1309" s="572"/>
      <c r="AL1309" s="572"/>
      <c r="AM1309" s="572"/>
      <c r="AN1309" s="581"/>
      <c r="AO1309" s="181"/>
      <c r="AP1309" s="87" t="s">
        <v>859</v>
      </c>
      <c r="AT1309" s="559" t="str">
        <f t="shared" ca="1" si="240"/>
        <v>AG</v>
      </c>
      <c r="AU1309" s="559">
        <f t="shared" si="241"/>
        <v>1281</v>
      </c>
      <c r="AV1309" s="285" t="str">
        <f t="shared" ca="1" si="238"/>
        <v>AG1281</v>
      </c>
      <c r="AW1309" s="285">
        <f t="shared" si="236"/>
        <v>8</v>
      </c>
      <c r="AX1309" s="285" t="str">
        <f t="shared" ca="1" si="237"/>
        <v>8. Ownership - Operating Costs</v>
      </c>
      <c r="AY1309" s="293" t="s">
        <v>1626</v>
      </c>
      <c r="AZ1309" s="285" t="s">
        <v>1671</v>
      </c>
      <c r="BA1309" s="285">
        <f>$AG$8</f>
        <v>2052</v>
      </c>
      <c r="BB1309" s="285" t="str">
        <f t="shared" ca="1" si="239"/>
        <v>8_AG1281_Remaining_plant_OM_service_agreement_2052</v>
      </c>
      <c r="BC1309" s="285" t="s">
        <v>574</v>
      </c>
      <c r="BD1309" s="285"/>
      <c r="BE1309" s="293" t="str">
        <f t="shared" ref="BE1309:BE1372" si="242">"&gt;=0"</f>
        <v>&gt;=0</v>
      </c>
      <c r="BF1309" s="293" t="s">
        <v>84</v>
      </c>
      <c r="BG1309" s="293" t="s">
        <v>84</v>
      </c>
      <c r="BH1309" s="293"/>
      <c r="BI1309" s="293"/>
      <c r="BJ1309" s="293"/>
      <c r="BK1309" s="293"/>
    </row>
    <row r="1310" spans="1:63" ht="13.5" hidden="1" thickBot="1">
      <c r="A1310" s="130"/>
      <c r="B1310" s="181"/>
      <c r="C1310" s="257"/>
      <c r="D1310" s="761"/>
      <c r="E1310" s="571"/>
      <c r="F1310" s="571"/>
      <c r="G1310" s="571"/>
      <c r="H1310" s="571"/>
      <c r="I1310" s="571"/>
      <c r="J1310" s="571"/>
      <c r="K1310" s="571"/>
      <c r="L1310" s="571"/>
      <c r="M1310" s="571"/>
      <c r="N1310" s="571"/>
      <c r="O1310" s="571"/>
      <c r="P1310" s="571"/>
      <c r="Q1310" s="571"/>
      <c r="R1310" s="571"/>
      <c r="S1310" s="571"/>
      <c r="T1310" s="571"/>
      <c r="U1310" s="571"/>
      <c r="V1310" s="571"/>
      <c r="W1310" s="571"/>
      <c r="X1310" s="571"/>
      <c r="Y1310" s="571"/>
      <c r="Z1310" s="571"/>
      <c r="AA1310" s="571"/>
      <c r="AB1310" s="571"/>
      <c r="AC1310" s="571"/>
      <c r="AD1310" s="572"/>
      <c r="AE1310" s="572"/>
      <c r="AF1310" s="572"/>
      <c r="AG1310" s="572"/>
      <c r="AH1310" s="572"/>
      <c r="AI1310" s="572"/>
      <c r="AJ1310" s="572"/>
      <c r="AK1310" s="572"/>
      <c r="AL1310" s="572"/>
      <c r="AM1310" s="572"/>
      <c r="AN1310" s="581"/>
      <c r="AO1310" s="181"/>
      <c r="AP1310" s="87" t="s">
        <v>859</v>
      </c>
      <c r="AT1310" s="559" t="str">
        <f t="shared" ca="1" si="240"/>
        <v>AH</v>
      </c>
      <c r="AU1310" s="559">
        <f t="shared" si="241"/>
        <v>1281</v>
      </c>
      <c r="AV1310" s="285" t="str">
        <f t="shared" ca="1" si="238"/>
        <v>AH1281</v>
      </c>
      <c r="AW1310" s="285">
        <f t="shared" si="236"/>
        <v>8</v>
      </c>
      <c r="AX1310" s="285" t="str">
        <f t="shared" ca="1" si="237"/>
        <v>8. Ownership - Operating Costs</v>
      </c>
      <c r="AY1310" s="293" t="s">
        <v>1626</v>
      </c>
      <c r="AZ1310" s="285" t="s">
        <v>1671</v>
      </c>
      <c r="BA1310" s="285">
        <f>$AH$8</f>
        <v>2053</v>
      </c>
      <c r="BB1310" s="285" t="str">
        <f t="shared" ca="1" si="239"/>
        <v>8_AH1281_Remaining_plant_OM_service_agreement_2053</v>
      </c>
      <c r="BC1310" s="285" t="s">
        <v>574</v>
      </c>
      <c r="BD1310" s="285"/>
      <c r="BE1310" s="293" t="str">
        <f t="shared" si="242"/>
        <v>&gt;=0</v>
      </c>
      <c r="BF1310" s="293" t="s">
        <v>84</v>
      </c>
      <c r="BG1310" s="293" t="s">
        <v>84</v>
      </c>
      <c r="BH1310" s="293"/>
      <c r="BI1310" s="293"/>
      <c r="BJ1310" s="293"/>
      <c r="BK1310" s="293"/>
    </row>
    <row r="1311" spans="1:63" ht="13.5" hidden="1" thickBot="1">
      <c r="A1311" s="130"/>
      <c r="B1311" s="181"/>
      <c r="C1311" s="257"/>
      <c r="D1311" s="761"/>
      <c r="E1311" s="571"/>
      <c r="F1311" s="571"/>
      <c r="G1311" s="571"/>
      <c r="H1311" s="571"/>
      <c r="I1311" s="571"/>
      <c r="J1311" s="571"/>
      <c r="K1311" s="571"/>
      <c r="L1311" s="571"/>
      <c r="M1311" s="571"/>
      <c r="N1311" s="571"/>
      <c r="O1311" s="571"/>
      <c r="P1311" s="571"/>
      <c r="Q1311" s="571"/>
      <c r="R1311" s="571"/>
      <c r="S1311" s="571"/>
      <c r="T1311" s="571"/>
      <c r="U1311" s="571"/>
      <c r="V1311" s="571"/>
      <c r="W1311" s="571"/>
      <c r="X1311" s="571"/>
      <c r="Y1311" s="571"/>
      <c r="Z1311" s="571"/>
      <c r="AA1311" s="571"/>
      <c r="AB1311" s="571"/>
      <c r="AC1311" s="571"/>
      <c r="AD1311" s="572"/>
      <c r="AE1311" s="572"/>
      <c r="AF1311" s="572"/>
      <c r="AG1311" s="572"/>
      <c r="AH1311" s="572"/>
      <c r="AI1311" s="572"/>
      <c r="AJ1311" s="572"/>
      <c r="AK1311" s="572"/>
      <c r="AL1311" s="572"/>
      <c r="AM1311" s="572"/>
      <c r="AN1311" s="581"/>
      <c r="AO1311" s="181"/>
      <c r="AP1311" s="87" t="s">
        <v>859</v>
      </c>
      <c r="AT1311" s="559" t="str">
        <f t="shared" ca="1" si="240"/>
        <v>AI</v>
      </c>
      <c r="AU1311" s="559">
        <f t="shared" si="241"/>
        <v>1281</v>
      </c>
      <c r="AV1311" s="285" t="str">
        <f t="shared" ca="1" si="238"/>
        <v>AI1281</v>
      </c>
      <c r="AW1311" s="285">
        <f t="shared" si="236"/>
        <v>8</v>
      </c>
      <c r="AX1311" s="285" t="str">
        <f t="shared" ca="1" si="237"/>
        <v>8. Ownership - Operating Costs</v>
      </c>
      <c r="AY1311" s="293" t="s">
        <v>1626</v>
      </c>
      <c r="AZ1311" s="285" t="s">
        <v>1671</v>
      </c>
      <c r="BA1311" s="285">
        <f>$AI$8</f>
        <v>2054</v>
      </c>
      <c r="BB1311" s="285" t="str">
        <f t="shared" ca="1" si="239"/>
        <v>8_AI1281_Remaining_plant_OM_service_agreement_2054</v>
      </c>
      <c r="BC1311" s="285" t="s">
        <v>574</v>
      </c>
      <c r="BD1311" s="285"/>
      <c r="BE1311" s="293" t="str">
        <f t="shared" si="242"/>
        <v>&gt;=0</v>
      </c>
      <c r="BF1311" s="293" t="s">
        <v>84</v>
      </c>
      <c r="BG1311" s="293" t="s">
        <v>84</v>
      </c>
      <c r="BH1311" s="293"/>
      <c r="BI1311" s="293"/>
      <c r="BJ1311" s="293"/>
      <c r="BK1311" s="293"/>
    </row>
    <row r="1312" spans="1:63" ht="13.5" hidden="1" thickBot="1">
      <c r="A1312" s="130"/>
      <c r="B1312" s="181"/>
      <c r="C1312" s="257"/>
      <c r="D1312" s="761"/>
      <c r="E1312" s="571"/>
      <c r="F1312" s="571"/>
      <c r="G1312" s="571"/>
      <c r="H1312" s="571"/>
      <c r="I1312" s="571"/>
      <c r="J1312" s="571"/>
      <c r="K1312" s="571"/>
      <c r="L1312" s="571"/>
      <c r="M1312" s="571"/>
      <c r="N1312" s="571"/>
      <c r="O1312" s="571"/>
      <c r="P1312" s="571"/>
      <c r="Q1312" s="571"/>
      <c r="R1312" s="571"/>
      <c r="S1312" s="571"/>
      <c r="T1312" s="571"/>
      <c r="U1312" s="571"/>
      <c r="V1312" s="571"/>
      <c r="W1312" s="571"/>
      <c r="X1312" s="571"/>
      <c r="Y1312" s="571"/>
      <c r="Z1312" s="571"/>
      <c r="AA1312" s="571"/>
      <c r="AB1312" s="571"/>
      <c r="AC1312" s="571"/>
      <c r="AD1312" s="572"/>
      <c r="AE1312" s="572"/>
      <c r="AF1312" s="572"/>
      <c r="AG1312" s="572"/>
      <c r="AH1312" s="572"/>
      <c r="AI1312" s="572"/>
      <c r="AJ1312" s="572"/>
      <c r="AK1312" s="572"/>
      <c r="AL1312" s="572"/>
      <c r="AM1312" s="572"/>
      <c r="AN1312" s="581"/>
      <c r="AO1312" s="181"/>
      <c r="AP1312" s="87" t="s">
        <v>859</v>
      </c>
      <c r="AT1312" s="559" t="str">
        <f t="shared" ca="1" si="240"/>
        <v>AJ</v>
      </c>
      <c r="AU1312" s="559">
        <f t="shared" si="241"/>
        <v>1281</v>
      </c>
      <c r="AV1312" s="285" t="str">
        <f t="shared" ca="1" si="238"/>
        <v>AJ1281</v>
      </c>
      <c r="AW1312" s="285">
        <f t="shared" si="236"/>
        <v>8</v>
      </c>
      <c r="AX1312" s="285" t="str">
        <f t="shared" ca="1" si="237"/>
        <v>8. Ownership - Operating Costs</v>
      </c>
      <c r="AY1312" s="293" t="s">
        <v>1626</v>
      </c>
      <c r="AZ1312" s="285" t="s">
        <v>1671</v>
      </c>
      <c r="BA1312" s="285">
        <f>$AJ$8</f>
        <v>2055</v>
      </c>
      <c r="BB1312" s="285" t="str">
        <f t="shared" ca="1" si="239"/>
        <v>8_AJ1281_Remaining_plant_OM_service_agreement_2055</v>
      </c>
      <c r="BC1312" s="285" t="s">
        <v>574</v>
      </c>
      <c r="BD1312" s="285"/>
      <c r="BE1312" s="293" t="str">
        <f t="shared" si="242"/>
        <v>&gt;=0</v>
      </c>
      <c r="BF1312" s="293" t="s">
        <v>84</v>
      </c>
      <c r="BG1312" s="293" t="s">
        <v>84</v>
      </c>
      <c r="BH1312" s="293"/>
      <c r="BI1312" s="293"/>
      <c r="BJ1312" s="293"/>
      <c r="BK1312" s="293"/>
    </row>
    <row r="1313" spans="1:63" ht="13.5" hidden="1" thickBot="1">
      <c r="A1313" s="130"/>
      <c r="B1313" s="181"/>
      <c r="C1313" s="257"/>
      <c r="D1313" s="761"/>
      <c r="E1313" s="571"/>
      <c r="F1313" s="571"/>
      <c r="G1313" s="571"/>
      <c r="H1313" s="571"/>
      <c r="I1313" s="571"/>
      <c r="J1313" s="571"/>
      <c r="K1313" s="571"/>
      <c r="L1313" s="571"/>
      <c r="M1313" s="571"/>
      <c r="N1313" s="571"/>
      <c r="O1313" s="571"/>
      <c r="P1313" s="571"/>
      <c r="Q1313" s="571"/>
      <c r="R1313" s="571"/>
      <c r="S1313" s="571"/>
      <c r="T1313" s="571"/>
      <c r="U1313" s="571"/>
      <c r="V1313" s="571"/>
      <c r="W1313" s="571"/>
      <c r="X1313" s="571"/>
      <c r="Y1313" s="571"/>
      <c r="Z1313" s="571"/>
      <c r="AA1313" s="571"/>
      <c r="AB1313" s="571"/>
      <c r="AC1313" s="571"/>
      <c r="AD1313" s="572"/>
      <c r="AE1313" s="572"/>
      <c r="AF1313" s="572"/>
      <c r="AG1313" s="572"/>
      <c r="AH1313" s="572"/>
      <c r="AI1313" s="572"/>
      <c r="AJ1313" s="572"/>
      <c r="AK1313" s="572"/>
      <c r="AL1313" s="572"/>
      <c r="AM1313" s="572"/>
      <c r="AN1313" s="581"/>
      <c r="AO1313" s="181"/>
      <c r="AP1313" s="87" t="s">
        <v>859</v>
      </c>
      <c r="AT1313" s="559" t="str">
        <f t="shared" ca="1" si="240"/>
        <v>AK</v>
      </c>
      <c r="AU1313" s="559">
        <f t="shared" si="241"/>
        <v>1281</v>
      </c>
      <c r="AV1313" s="285" t="str">
        <f t="shared" ca="1" si="238"/>
        <v>AK1281</v>
      </c>
      <c r="AW1313" s="285">
        <f t="shared" si="236"/>
        <v>8</v>
      </c>
      <c r="AX1313" s="285" t="str">
        <f t="shared" ca="1" si="237"/>
        <v>8. Ownership - Operating Costs</v>
      </c>
      <c r="AY1313" s="293" t="s">
        <v>1626</v>
      </c>
      <c r="AZ1313" s="285" t="s">
        <v>1671</v>
      </c>
      <c r="BA1313" s="285">
        <f>$AK$8</f>
        <v>2056</v>
      </c>
      <c r="BB1313" s="285" t="str">
        <f t="shared" ca="1" si="239"/>
        <v>8_AK1281_Remaining_plant_OM_service_agreement_2056</v>
      </c>
      <c r="BC1313" s="285" t="s">
        <v>574</v>
      </c>
      <c r="BD1313" s="285"/>
      <c r="BE1313" s="293" t="str">
        <f t="shared" si="242"/>
        <v>&gt;=0</v>
      </c>
      <c r="BF1313" s="293" t="s">
        <v>84</v>
      </c>
      <c r="BG1313" s="293" t="s">
        <v>84</v>
      </c>
      <c r="BH1313" s="293"/>
      <c r="BI1313" s="293"/>
      <c r="BJ1313" s="293"/>
      <c r="BK1313" s="293"/>
    </row>
    <row r="1314" spans="1:63" ht="13.5" hidden="1" thickBot="1">
      <c r="A1314" s="130"/>
      <c r="B1314" s="181"/>
      <c r="C1314" s="257"/>
      <c r="D1314" s="761"/>
      <c r="E1314" s="571"/>
      <c r="F1314" s="571"/>
      <c r="G1314" s="571"/>
      <c r="H1314" s="571"/>
      <c r="I1314" s="571"/>
      <c r="J1314" s="571"/>
      <c r="K1314" s="571"/>
      <c r="L1314" s="571"/>
      <c r="M1314" s="571"/>
      <c r="N1314" s="571"/>
      <c r="O1314" s="571"/>
      <c r="P1314" s="571"/>
      <c r="Q1314" s="571"/>
      <c r="R1314" s="571"/>
      <c r="S1314" s="571"/>
      <c r="T1314" s="571"/>
      <c r="U1314" s="571"/>
      <c r="V1314" s="571"/>
      <c r="W1314" s="571"/>
      <c r="X1314" s="571"/>
      <c r="Y1314" s="571"/>
      <c r="Z1314" s="571"/>
      <c r="AA1314" s="571"/>
      <c r="AB1314" s="571"/>
      <c r="AC1314" s="571"/>
      <c r="AD1314" s="572"/>
      <c r="AE1314" s="572"/>
      <c r="AF1314" s="572"/>
      <c r="AG1314" s="572"/>
      <c r="AH1314" s="572"/>
      <c r="AI1314" s="572"/>
      <c r="AJ1314" s="572"/>
      <c r="AK1314" s="572"/>
      <c r="AL1314" s="572"/>
      <c r="AM1314" s="572"/>
      <c r="AN1314" s="581"/>
      <c r="AO1314" s="181"/>
      <c r="AP1314" s="87" t="s">
        <v>859</v>
      </c>
      <c r="AT1314" s="559" t="str">
        <f t="shared" ca="1" si="240"/>
        <v>AL</v>
      </c>
      <c r="AU1314" s="559">
        <f t="shared" si="241"/>
        <v>1281</v>
      </c>
      <c r="AV1314" s="285" t="str">
        <f t="shared" ca="1" si="238"/>
        <v>AL1281</v>
      </c>
      <c r="AW1314" s="285">
        <f t="shared" si="236"/>
        <v>8</v>
      </c>
      <c r="AX1314" s="285" t="str">
        <f t="shared" ca="1" si="237"/>
        <v>8. Ownership - Operating Costs</v>
      </c>
      <c r="AY1314" s="293" t="s">
        <v>1626</v>
      </c>
      <c r="AZ1314" s="285" t="s">
        <v>1671</v>
      </c>
      <c r="BA1314" s="285">
        <f>$AL$8</f>
        <v>2057</v>
      </c>
      <c r="BB1314" s="285" t="str">
        <f t="shared" ca="1" si="239"/>
        <v>8_AL1281_Remaining_plant_OM_service_agreement_2057</v>
      </c>
      <c r="BC1314" s="285" t="s">
        <v>574</v>
      </c>
      <c r="BD1314" s="285"/>
      <c r="BE1314" s="293" t="str">
        <f t="shared" si="242"/>
        <v>&gt;=0</v>
      </c>
      <c r="BF1314" s="293" t="s">
        <v>84</v>
      </c>
      <c r="BG1314" s="293" t="s">
        <v>84</v>
      </c>
      <c r="BH1314" s="293"/>
      <c r="BI1314" s="293"/>
      <c r="BJ1314" s="293"/>
      <c r="BK1314" s="293"/>
    </row>
    <row r="1315" spans="1:63" ht="13.5" hidden="1" thickBot="1">
      <c r="A1315" s="130"/>
      <c r="B1315" s="181"/>
      <c r="C1315" s="257"/>
      <c r="D1315" s="761"/>
      <c r="E1315" s="571"/>
      <c r="F1315" s="571"/>
      <c r="G1315" s="571"/>
      <c r="H1315" s="571"/>
      <c r="I1315" s="571"/>
      <c r="J1315" s="571"/>
      <c r="K1315" s="571"/>
      <c r="L1315" s="571"/>
      <c r="M1315" s="571"/>
      <c r="N1315" s="571"/>
      <c r="O1315" s="571"/>
      <c r="P1315" s="571"/>
      <c r="Q1315" s="571"/>
      <c r="R1315" s="571"/>
      <c r="S1315" s="571"/>
      <c r="T1315" s="571"/>
      <c r="U1315" s="571"/>
      <c r="V1315" s="571"/>
      <c r="W1315" s="571"/>
      <c r="X1315" s="571"/>
      <c r="Y1315" s="571"/>
      <c r="Z1315" s="571"/>
      <c r="AA1315" s="571"/>
      <c r="AB1315" s="571"/>
      <c r="AC1315" s="571"/>
      <c r="AD1315" s="572"/>
      <c r="AE1315" s="572"/>
      <c r="AF1315" s="572"/>
      <c r="AG1315" s="572"/>
      <c r="AH1315" s="572"/>
      <c r="AI1315" s="572"/>
      <c r="AJ1315" s="572"/>
      <c r="AK1315" s="572"/>
      <c r="AL1315" s="572"/>
      <c r="AM1315" s="572"/>
      <c r="AN1315" s="581"/>
      <c r="AO1315" s="181"/>
      <c r="AP1315" s="87" t="s">
        <v>859</v>
      </c>
      <c r="AT1315" s="559" t="str">
        <f t="shared" ca="1" si="240"/>
        <v>AM</v>
      </c>
      <c r="AU1315" s="559">
        <f t="shared" si="241"/>
        <v>1281</v>
      </c>
      <c r="AV1315" s="285" t="str">
        <f t="shared" ca="1" si="238"/>
        <v>AM1281</v>
      </c>
      <c r="AW1315" s="285">
        <f t="shared" si="236"/>
        <v>8</v>
      </c>
      <c r="AX1315" s="285" t="str">
        <f t="shared" ca="1" si="237"/>
        <v>8. Ownership - Operating Costs</v>
      </c>
      <c r="AY1315" s="293" t="s">
        <v>1626</v>
      </c>
      <c r="AZ1315" s="285" t="s">
        <v>1671</v>
      </c>
      <c r="BA1315" s="285">
        <f>$AM$8</f>
        <v>2058</v>
      </c>
      <c r="BB1315" s="285" t="str">
        <f t="shared" ca="1" si="239"/>
        <v>8_AM1281_Remaining_plant_OM_service_agreement_2058</v>
      </c>
      <c r="BC1315" s="285" t="s">
        <v>574</v>
      </c>
      <c r="BD1315" s="285"/>
      <c r="BE1315" s="293" t="str">
        <f t="shared" si="242"/>
        <v>&gt;=0</v>
      </c>
      <c r="BF1315" s="293" t="s">
        <v>84</v>
      </c>
      <c r="BG1315" s="293" t="s">
        <v>84</v>
      </c>
      <c r="BH1315" s="293"/>
      <c r="BI1315" s="293"/>
      <c r="BJ1315" s="293"/>
      <c r="BK1315" s="293"/>
    </row>
    <row r="1316" spans="1:63" ht="13.5" hidden="1" thickBot="1">
      <c r="A1316" s="130"/>
      <c r="B1316" s="181"/>
      <c r="C1316" s="257"/>
      <c r="D1316" s="761"/>
      <c r="E1316" s="571"/>
      <c r="F1316" s="571"/>
      <c r="G1316" s="571"/>
      <c r="H1316" s="571"/>
      <c r="I1316" s="571"/>
      <c r="J1316" s="571"/>
      <c r="K1316" s="571"/>
      <c r="L1316" s="571"/>
      <c r="M1316" s="571"/>
      <c r="N1316" s="571"/>
      <c r="O1316" s="571"/>
      <c r="P1316" s="571"/>
      <c r="Q1316" s="571"/>
      <c r="R1316" s="571"/>
      <c r="S1316" s="571"/>
      <c r="T1316" s="571"/>
      <c r="U1316" s="571"/>
      <c r="V1316" s="571"/>
      <c r="W1316" s="571"/>
      <c r="X1316" s="571"/>
      <c r="Y1316" s="571"/>
      <c r="Z1316" s="571"/>
      <c r="AA1316" s="571"/>
      <c r="AB1316" s="571"/>
      <c r="AC1316" s="571"/>
      <c r="AD1316" s="572"/>
      <c r="AE1316" s="572"/>
      <c r="AF1316" s="572"/>
      <c r="AG1316" s="572"/>
      <c r="AH1316" s="572"/>
      <c r="AI1316" s="572"/>
      <c r="AJ1316" s="572"/>
      <c r="AK1316" s="572"/>
      <c r="AL1316" s="572"/>
      <c r="AM1316" s="572"/>
      <c r="AN1316" s="581"/>
      <c r="AO1316" s="181"/>
      <c r="AP1316" s="574" t="s">
        <v>859</v>
      </c>
      <c r="AQ1316" s="574"/>
      <c r="AR1316" s="574"/>
      <c r="AS1316" s="574"/>
      <c r="AT1316" s="575" t="str">
        <f t="shared" ca="1" si="240"/>
        <v>AN</v>
      </c>
      <c r="AU1316" s="575">
        <f t="shared" si="241"/>
        <v>1281</v>
      </c>
      <c r="AV1316" s="484" t="str">
        <f t="shared" ca="1" si="238"/>
        <v>AN1281</v>
      </c>
      <c r="AW1316" s="484">
        <f t="shared" si="236"/>
        <v>8</v>
      </c>
      <c r="AX1316" s="484" t="str">
        <f t="shared" ca="1" si="237"/>
        <v>8. Ownership - Operating Costs</v>
      </c>
      <c r="AY1316" s="492" t="s">
        <v>1626</v>
      </c>
      <c r="AZ1316" s="484" t="s">
        <v>1671</v>
      </c>
      <c r="BA1316" s="484" t="s">
        <v>1572</v>
      </c>
      <c r="BB1316" s="484" t="str">
        <f t="shared" ca="1" si="239"/>
        <v>8_AN1281_Remaining_plant_OM_service_agreement_Additional_Info</v>
      </c>
      <c r="BC1316" s="492" t="s">
        <v>255</v>
      </c>
      <c r="BD1316" s="492">
        <v>100</v>
      </c>
      <c r="BE1316" s="492"/>
      <c r="BF1316" s="492" t="s">
        <v>84</v>
      </c>
      <c r="BG1316" s="492" t="s">
        <v>84</v>
      </c>
      <c r="BH1316" s="293"/>
      <c r="BI1316" s="293"/>
      <c r="BJ1316" s="293"/>
      <c r="BK1316" s="293"/>
    </row>
    <row r="1317" spans="1:63" ht="13.5" thickBot="1">
      <c r="A1317" s="130">
        <f>+A1281+1</f>
        <v>48</v>
      </c>
      <c r="B1317" s="181"/>
      <c r="C1317" s="254" t="s">
        <v>1696</v>
      </c>
      <c r="D1317" s="761" t="s">
        <v>1691</v>
      </c>
      <c r="E1317" s="544"/>
      <c r="F1317" s="544"/>
      <c r="G1317" s="544"/>
      <c r="H1317" s="544"/>
      <c r="I1317" s="544"/>
      <c r="J1317" s="544"/>
      <c r="K1317" s="544"/>
      <c r="L1317" s="544"/>
      <c r="M1317" s="544"/>
      <c r="N1317" s="544"/>
      <c r="O1317" s="544"/>
      <c r="P1317" s="544"/>
      <c r="Q1317" s="544"/>
      <c r="R1317" s="544"/>
      <c r="S1317" s="544"/>
      <c r="T1317" s="544"/>
      <c r="U1317" s="544"/>
      <c r="V1317" s="544"/>
      <c r="W1317" s="544"/>
      <c r="X1317" s="544"/>
      <c r="Y1317" s="544"/>
      <c r="Z1317" s="544"/>
      <c r="AA1317" s="544"/>
      <c r="AB1317" s="544"/>
      <c r="AC1317" s="544"/>
      <c r="AD1317" s="545"/>
      <c r="AE1317" s="545"/>
      <c r="AF1317" s="545"/>
      <c r="AG1317" s="545"/>
      <c r="AH1317" s="545"/>
      <c r="AI1317" s="545"/>
      <c r="AJ1317" s="545"/>
      <c r="AK1317" s="545"/>
      <c r="AL1317" s="545"/>
      <c r="AM1317" s="545"/>
      <c r="AN1317" s="371"/>
      <c r="AO1317" s="181"/>
      <c r="AR1317" s="87" t="s">
        <v>40</v>
      </c>
      <c r="AS1317" s="87" t="str">
        <f ca="1">SUBSTITUTE(CELL("address",E1317),"$","")</f>
        <v>E1317</v>
      </c>
      <c r="AT1317" s="386" t="str">
        <f ca="1">CHAR(CODE(AS1317))</f>
        <v>E</v>
      </c>
      <c r="AU1317" s="386">
        <f>ROW(AS1317)</f>
        <v>1317</v>
      </c>
      <c r="AV1317" s="285" t="str">
        <f ca="1">CONCATENATE(AT1317&amp;AU1317)</f>
        <v>E1317</v>
      </c>
      <c r="AW1317" s="285">
        <f t="shared" ref="AW1317:AW1352" si="243">$AW$5</f>
        <v>8</v>
      </c>
      <c r="AX1317" s="285" t="str">
        <f t="shared" ref="AX1317:AX1352" ca="1" si="244">MID(CELL("filename",AW1317),FIND("]",CELL("filename",AW1317))+1,256)</f>
        <v>8. Ownership - Operating Costs</v>
      </c>
      <c r="AY1317" s="293" t="s">
        <v>1626</v>
      </c>
      <c r="AZ1317" s="285" t="s">
        <v>1696</v>
      </c>
      <c r="BA1317" s="285">
        <f>$E$8</f>
        <v>2024</v>
      </c>
      <c r="BB1317" s="285" t="str">
        <f ca="1">AW1317&amp;"_"&amp;AV1317&amp;"_"&amp;AZ1317&amp;"_"&amp;BA1317</f>
        <v>8_E1317_Chemicals_2024</v>
      </c>
      <c r="BC1317" s="285" t="s">
        <v>574</v>
      </c>
      <c r="BD1317" s="285"/>
      <c r="BE1317" s="293" t="str">
        <f t="shared" si="242"/>
        <v>&gt;=0</v>
      </c>
      <c r="BF1317" s="293" t="s">
        <v>84</v>
      </c>
      <c r="BG1317" s="293" t="s">
        <v>84</v>
      </c>
      <c r="BH1317" s="293"/>
      <c r="BI1317" s="293"/>
      <c r="BJ1317" s="293"/>
      <c r="BK1317" s="293"/>
    </row>
    <row r="1318" spans="1:63" ht="13.5" hidden="1" thickBot="1">
      <c r="A1318" s="130"/>
      <c r="B1318" s="181"/>
      <c r="C1318" s="254"/>
      <c r="D1318" s="761"/>
      <c r="E1318" s="571"/>
      <c r="F1318" s="571"/>
      <c r="G1318" s="571"/>
      <c r="H1318" s="571"/>
      <c r="I1318" s="571"/>
      <c r="J1318" s="571"/>
      <c r="K1318" s="571"/>
      <c r="L1318" s="571"/>
      <c r="M1318" s="571"/>
      <c r="N1318" s="571"/>
      <c r="O1318" s="571"/>
      <c r="P1318" s="571"/>
      <c r="Q1318" s="571"/>
      <c r="R1318" s="571"/>
      <c r="S1318" s="571"/>
      <c r="T1318" s="571"/>
      <c r="U1318" s="571"/>
      <c r="V1318" s="571"/>
      <c r="W1318" s="571"/>
      <c r="X1318" s="571"/>
      <c r="Y1318" s="571"/>
      <c r="Z1318" s="571"/>
      <c r="AA1318" s="571"/>
      <c r="AB1318" s="571"/>
      <c r="AC1318" s="571"/>
      <c r="AD1318" s="572"/>
      <c r="AE1318" s="572"/>
      <c r="AF1318" s="572"/>
      <c r="AG1318" s="572"/>
      <c r="AH1318" s="572"/>
      <c r="AI1318" s="572"/>
      <c r="AJ1318" s="572"/>
      <c r="AK1318" s="572"/>
      <c r="AL1318" s="572"/>
      <c r="AM1318" s="572"/>
      <c r="AN1318" s="581"/>
      <c r="AO1318" s="181"/>
      <c r="AP1318" s="87" t="s">
        <v>859</v>
      </c>
      <c r="AT1318" s="559" t="str">
        <f ca="1">IF(AT1317="Z","AA",IF(LEN(AT1317)=1,CHAR(CODE(AT1317)+1),IF(RIGHT(AT1317,1)="Z",CHAR(CODE(LEFT(AT1317,1))+1),LEFT(AT1317,1))&amp;CHAR(65+MOD(CODE(RIGHT(AT1317,1))+1-65,26))))</f>
        <v>F</v>
      </c>
      <c r="AU1318" s="559">
        <f>AU1317</f>
        <v>1317</v>
      </c>
      <c r="AV1318" s="285" t="str">
        <f t="shared" ref="AV1318:AV1352" ca="1" si="245">CONCATENATE(AT1318&amp;AU1318)</f>
        <v>F1317</v>
      </c>
      <c r="AW1318" s="285">
        <f t="shared" si="243"/>
        <v>8</v>
      </c>
      <c r="AX1318" s="285" t="str">
        <f t="shared" ca="1" si="244"/>
        <v>8. Ownership - Operating Costs</v>
      </c>
      <c r="AY1318" s="293" t="s">
        <v>1626</v>
      </c>
      <c r="AZ1318" s="285" t="s">
        <v>1696</v>
      </c>
      <c r="BA1318" s="285">
        <f>$F$8</f>
        <v>2025</v>
      </c>
      <c r="BB1318" s="285" t="str">
        <f t="shared" ref="BB1318:BB1352" ca="1" si="246">AW1318&amp;"_"&amp;AV1318&amp;"_"&amp;AZ1318&amp;"_"&amp;BA1318</f>
        <v>8_F1317_Chemicals_2025</v>
      </c>
      <c r="BC1318" s="285" t="s">
        <v>574</v>
      </c>
      <c r="BD1318" s="285"/>
      <c r="BE1318" s="293" t="str">
        <f t="shared" si="242"/>
        <v>&gt;=0</v>
      </c>
      <c r="BF1318" s="293" t="s">
        <v>84</v>
      </c>
      <c r="BG1318" s="293" t="s">
        <v>84</v>
      </c>
      <c r="BH1318" s="293"/>
      <c r="BI1318" s="293"/>
      <c r="BJ1318" s="293"/>
      <c r="BK1318" s="293"/>
    </row>
    <row r="1319" spans="1:63" ht="13.5" hidden="1" thickBot="1">
      <c r="A1319" s="130"/>
      <c r="B1319" s="181"/>
      <c r="C1319" s="254"/>
      <c r="D1319" s="761"/>
      <c r="E1319" s="571"/>
      <c r="F1319" s="571"/>
      <c r="G1319" s="571"/>
      <c r="H1319" s="571"/>
      <c r="I1319" s="571"/>
      <c r="J1319" s="571"/>
      <c r="K1319" s="571"/>
      <c r="L1319" s="571"/>
      <c r="M1319" s="571"/>
      <c r="N1319" s="571"/>
      <c r="O1319" s="571"/>
      <c r="P1319" s="571"/>
      <c r="Q1319" s="571"/>
      <c r="R1319" s="571"/>
      <c r="S1319" s="571"/>
      <c r="T1319" s="571"/>
      <c r="U1319" s="571"/>
      <c r="V1319" s="571"/>
      <c r="W1319" s="571"/>
      <c r="X1319" s="571"/>
      <c r="Y1319" s="571"/>
      <c r="Z1319" s="571"/>
      <c r="AA1319" s="571"/>
      <c r="AB1319" s="571"/>
      <c r="AC1319" s="571"/>
      <c r="AD1319" s="572"/>
      <c r="AE1319" s="572"/>
      <c r="AF1319" s="572"/>
      <c r="AG1319" s="572"/>
      <c r="AH1319" s="572"/>
      <c r="AI1319" s="572"/>
      <c r="AJ1319" s="572"/>
      <c r="AK1319" s="572"/>
      <c r="AL1319" s="572"/>
      <c r="AM1319" s="572"/>
      <c r="AN1319" s="581"/>
      <c r="AO1319" s="181"/>
      <c r="AP1319" s="87" t="s">
        <v>859</v>
      </c>
      <c r="AT1319" s="559" t="str">
        <f t="shared" ref="AT1319:AT1352" ca="1" si="247">IF(AT1318="Z","AA",IF(LEN(AT1318)=1,CHAR(CODE(AT1318)+1),IF(RIGHT(AT1318,1)="Z",CHAR(CODE(LEFT(AT1318,1))+1),LEFT(AT1318,1))&amp;CHAR(65+MOD(CODE(RIGHT(AT1318,1))+1-65,26))))</f>
        <v>G</v>
      </c>
      <c r="AU1319" s="559">
        <f t="shared" ref="AU1319:AU1352" si="248">AU1318</f>
        <v>1317</v>
      </c>
      <c r="AV1319" s="285" t="str">
        <f t="shared" ca="1" si="245"/>
        <v>G1317</v>
      </c>
      <c r="AW1319" s="285">
        <f t="shared" si="243"/>
        <v>8</v>
      </c>
      <c r="AX1319" s="285" t="str">
        <f t="shared" ca="1" si="244"/>
        <v>8. Ownership - Operating Costs</v>
      </c>
      <c r="AY1319" s="293" t="s">
        <v>1626</v>
      </c>
      <c r="AZ1319" s="285" t="s">
        <v>1696</v>
      </c>
      <c r="BA1319" s="285">
        <f>$G$8</f>
        <v>2026</v>
      </c>
      <c r="BB1319" s="285" t="str">
        <f t="shared" ca="1" si="246"/>
        <v>8_G1317_Chemicals_2026</v>
      </c>
      <c r="BC1319" s="285" t="s">
        <v>574</v>
      </c>
      <c r="BD1319" s="285"/>
      <c r="BE1319" s="293" t="str">
        <f t="shared" si="242"/>
        <v>&gt;=0</v>
      </c>
      <c r="BF1319" s="293" t="s">
        <v>84</v>
      </c>
      <c r="BG1319" s="293" t="s">
        <v>84</v>
      </c>
      <c r="BH1319" s="293"/>
      <c r="BI1319" s="293"/>
      <c r="BJ1319" s="293"/>
      <c r="BK1319" s="293"/>
    </row>
    <row r="1320" spans="1:63" ht="13.5" hidden="1" thickBot="1">
      <c r="A1320" s="130"/>
      <c r="B1320" s="181"/>
      <c r="C1320" s="254"/>
      <c r="D1320" s="761"/>
      <c r="E1320" s="571"/>
      <c r="F1320" s="571"/>
      <c r="G1320" s="571"/>
      <c r="H1320" s="571"/>
      <c r="I1320" s="571"/>
      <c r="J1320" s="571"/>
      <c r="K1320" s="571"/>
      <c r="L1320" s="571"/>
      <c r="M1320" s="571"/>
      <c r="N1320" s="571"/>
      <c r="O1320" s="571"/>
      <c r="P1320" s="571"/>
      <c r="Q1320" s="571"/>
      <c r="R1320" s="571"/>
      <c r="S1320" s="571"/>
      <c r="T1320" s="571"/>
      <c r="U1320" s="571"/>
      <c r="V1320" s="571"/>
      <c r="W1320" s="571"/>
      <c r="X1320" s="571"/>
      <c r="Y1320" s="571"/>
      <c r="Z1320" s="571"/>
      <c r="AA1320" s="571"/>
      <c r="AB1320" s="571"/>
      <c r="AC1320" s="571"/>
      <c r="AD1320" s="572"/>
      <c r="AE1320" s="572"/>
      <c r="AF1320" s="572"/>
      <c r="AG1320" s="572"/>
      <c r="AH1320" s="572"/>
      <c r="AI1320" s="572"/>
      <c r="AJ1320" s="572"/>
      <c r="AK1320" s="572"/>
      <c r="AL1320" s="572"/>
      <c r="AM1320" s="572"/>
      <c r="AN1320" s="581"/>
      <c r="AO1320" s="181"/>
      <c r="AP1320" s="87" t="s">
        <v>859</v>
      </c>
      <c r="AT1320" s="559" t="str">
        <f t="shared" ca="1" si="247"/>
        <v>H</v>
      </c>
      <c r="AU1320" s="559">
        <f t="shared" si="248"/>
        <v>1317</v>
      </c>
      <c r="AV1320" s="285" t="str">
        <f t="shared" ca="1" si="245"/>
        <v>H1317</v>
      </c>
      <c r="AW1320" s="285">
        <f t="shared" si="243"/>
        <v>8</v>
      </c>
      <c r="AX1320" s="285" t="str">
        <f t="shared" ca="1" si="244"/>
        <v>8. Ownership - Operating Costs</v>
      </c>
      <c r="AY1320" s="293" t="s">
        <v>1626</v>
      </c>
      <c r="AZ1320" s="285" t="s">
        <v>1696</v>
      </c>
      <c r="BA1320" s="285">
        <f>$H$8</f>
        <v>2027</v>
      </c>
      <c r="BB1320" s="285" t="str">
        <f t="shared" ca="1" si="246"/>
        <v>8_H1317_Chemicals_2027</v>
      </c>
      <c r="BC1320" s="285" t="s">
        <v>574</v>
      </c>
      <c r="BD1320" s="285"/>
      <c r="BE1320" s="293" t="str">
        <f t="shared" si="242"/>
        <v>&gt;=0</v>
      </c>
      <c r="BF1320" s="293" t="s">
        <v>84</v>
      </c>
      <c r="BG1320" s="293" t="s">
        <v>84</v>
      </c>
      <c r="BH1320" s="293"/>
      <c r="BI1320" s="293"/>
      <c r="BJ1320" s="293"/>
      <c r="BK1320" s="293"/>
    </row>
    <row r="1321" spans="1:63" ht="13.5" hidden="1" thickBot="1">
      <c r="A1321" s="130"/>
      <c r="B1321" s="181"/>
      <c r="C1321" s="254"/>
      <c r="D1321" s="761"/>
      <c r="E1321" s="571"/>
      <c r="F1321" s="571"/>
      <c r="G1321" s="571"/>
      <c r="H1321" s="571"/>
      <c r="I1321" s="571"/>
      <c r="J1321" s="571"/>
      <c r="K1321" s="571"/>
      <c r="L1321" s="571"/>
      <c r="M1321" s="571"/>
      <c r="N1321" s="571"/>
      <c r="O1321" s="571"/>
      <c r="P1321" s="571"/>
      <c r="Q1321" s="571"/>
      <c r="R1321" s="571"/>
      <c r="S1321" s="571"/>
      <c r="T1321" s="571"/>
      <c r="U1321" s="571"/>
      <c r="V1321" s="571"/>
      <c r="W1321" s="571"/>
      <c r="X1321" s="571"/>
      <c r="Y1321" s="571"/>
      <c r="Z1321" s="571"/>
      <c r="AA1321" s="571"/>
      <c r="AB1321" s="571"/>
      <c r="AC1321" s="571"/>
      <c r="AD1321" s="572"/>
      <c r="AE1321" s="572"/>
      <c r="AF1321" s="572"/>
      <c r="AG1321" s="572"/>
      <c r="AH1321" s="572"/>
      <c r="AI1321" s="572"/>
      <c r="AJ1321" s="572"/>
      <c r="AK1321" s="572"/>
      <c r="AL1321" s="572"/>
      <c r="AM1321" s="572"/>
      <c r="AN1321" s="581"/>
      <c r="AO1321" s="181"/>
      <c r="AP1321" s="87" t="s">
        <v>859</v>
      </c>
      <c r="AT1321" s="559" t="str">
        <f t="shared" ca="1" si="247"/>
        <v>I</v>
      </c>
      <c r="AU1321" s="559">
        <f t="shared" si="248"/>
        <v>1317</v>
      </c>
      <c r="AV1321" s="285" t="str">
        <f t="shared" ca="1" si="245"/>
        <v>I1317</v>
      </c>
      <c r="AW1321" s="285">
        <f t="shared" si="243"/>
        <v>8</v>
      </c>
      <c r="AX1321" s="285" t="str">
        <f t="shared" ca="1" si="244"/>
        <v>8. Ownership - Operating Costs</v>
      </c>
      <c r="AY1321" s="293" t="s">
        <v>1626</v>
      </c>
      <c r="AZ1321" s="285" t="s">
        <v>1696</v>
      </c>
      <c r="BA1321" s="285">
        <f>$I$8</f>
        <v>2028</v>
      </c>
      <c r="BB1321" s="285" t="str">
        <f t="shared" ca="1" si="246"/>
        <v>8_I1317_Chemicals_2028</v>
      </c>
      <c r="BC1321" s="285" t="s">
        <v>574</v>
      </c>
      <c r="BD1321" s="285"/>
      <c r="BE1321" s="293" t="str">
        <f t="shared" si="242"/>
        <v>&gt;=0</v>
      </c>
      <c r="BF1321" s="293" t="s">
        <v>84</v>
      </c>
      <c r="BG1321" s="293" t="s">
        <v>84</v>
      </c>
      <c r="BH1321" s="293"/>
      <c r="BI1321" s="293"/>
      <c r="BJ1321" s="293"/>
      <c r="BK1321" s="293"/>
    </row>
    <row r="1322" spans="1:63" ht="13.5" hidden="1" thickBot="1">
      <c r="A1322" s="130"/>
      <c r="B1322" s="181"/>
      <c r="C1322" s="254"/>
      <c r="D1322" s="761"/>
      <c r="E1322" s="571"/>
      <c r="F1322" s="571"/>
      <c r="G1322" s="571"/>
      <c r="H1322" s="571"/>
      <c r="I1322" s="571"/>
      <c r="J1322" s="571"/>
      <c r="K1322" s="571"/>
      <c r="L1322" s="571"/>
      <c r="M1322" s="571"/>
      <c r="N1322" s="571"/>
      <c r="O1322" s="571"/>
      <c r="P1322" s="571"/>
      <c r="Q1322" s="571"/>
      <c r="R1322" s="571"/>
      <c r="S1322" s="571"/>
      <c r="T1322" s="571"/>
      <c r="U1322" s="571"/>
      <c r="V1322" s="571"/>
      <c r="W1322" s="571"/>
      <c r="X1322" s="571"/>
      <c r="Y1322" s="571"/>
      <c r="Z1322" s="571"/>
      <c r="AA1322" s="571"/>
      <c r="AB1322" s="571"/>
      <c r="AC1322" s="571"/>
      <c r="AD1322" s="572"/>
      <c r="AE1322" s="572"/>
      <c r="AF1322" s="572"/>
      <c r="AG1322" s="572"/>
      <c r="AH1322" s="572"/>
      <c r="AI1322" s="572"/>
      <c r="AJ1322" s="572"/>
      <c r="AK1322" s="572"/>
      <c r="AL1322" s="572"/>
      <c r="AM1322" s="572"/>
      <c r="AN1322" s="581"/>
      <c r="AO1322" s="181"/>
      <c r="AP1322" s="87" t="s">
        <v>859</v>
      </c>
      <c r="AT1322" s="559" t="str">
        <f t="shared" ca="1" si="247"/>
        <v>J</v>
      </c>
      <c r="AU1322" s="559">
        <f t="shared" si="248"/>
        <v>1317</v>
      </c>
      <c r="AV1322" s="285" t="str">
        <f t="shared" ca="1" si="245"/>
        <v>J1317</v>
      </c>
      <c r="AW1322" s="285">
        <f t="shared" si="243"/>
        <v>8</v>
      </c>
      <c r="AX1322" s="285" t="str">
        <f t="shared" ca="1" si="244"/>
        <v>8. Ownership - Operating Costs</v>
      </c>
      <c r="AY1322" s="293" t="s">
        <v>1626</v>
      </c>
      <c r="AZ1322" s="285" t="s">
        <v>1696</v>
      </c>
      <c r="BA1322" s="285">
        <f>$J$8</f>
        <v>2029</v>
      </c>
      <c r="BB1322" s="285" t="str">
        <f t="shared" ca="1" si="246"/>
        <v>8_J1317_Chemicals_2029</v>
      </c>
      <c r="BC1322" s="285" t="s">
        <v>574</v>
      </c>
      <c r="BD1322" s="285"/>
      <c r="BE1322" s="293" t="str">
        <f t="shared" si="242"/>
        <v>&gt;=0</v>
      </c>
      <c r="BF1322" s="293" t="s">
        <v>84</v>
      </c>
      <c r="BG1322" s="293" t="s">
        <v>84</v>
      </c>
      <c r="BH1322" s="293"/>
      <c r="BI1322" s="293"/>
      <c r="BJ1322" s="293"/>
      <c r="BK1322" s="293"/>
    </row>
    <row r="1323" spans="1:63" ht="13.5" hidden="1" thickBot="1">
      <c r="A1323" s="130"/>
      <c r="B1323" s="181"/>
      <c r="C1323" s="254"/>
      <c r="D1323" s="761"/>
      <c r="E1323" s="571"/>
      <c r="F1323" s="571"/>
      <c r="G1323" s="571"/>
      <c r="H1323" s="571"/>
      <c r="I1323" s="571"/>
      <c r="J1323" s="571"/>
      <c r="K1323" s="571"/>
      <c r="L1323" s="571"/>
      <c r="M1323" s="571"/>
      <c r="N1323" s="571"/>
      <c r="O1323" s="571"/>
      <c r="P1323" s="571"/>
      <c r="Q1323" s="571"/>
      <c r="R1323" s="571"/>
      <c r="S1323" s="571"/>
      <c r="T1323" s="571"/>
      <c r="U1323" s="571"/>
      <c r="V1323" s="571"/>
      <c r="W1323" s="571"/>
      <c r="X1323" s="571"/>
      <c r="Y1323" s="571"/>
      <c r="Z1323" s="571"/>
      <c r="AA1323" s="571"/>
      <c r="AB1323" s="571"/>
      <c r="AC1323" s="571"/>
      <c r="AD1323" s="572"/>
      <c r="AE1323" s="572"/>
      <c r="AF1323" s="572"/>
      <c r="AG1323" s="572"/>
      <c r="AH1323" s="572"/>
      <c r="AI1323" s="572"/>
      <c r="AJ1323" s="572"/>
      <c r="AK1323" s="572"/>
      <c r="AL1323" s="572"/>
      <c r="AM1323" s="572"/>
      <c r="AN1323" s="581"/>
      <c r="AO1323" s="181"/>
      <c r="AP1323" s="87" t="s">
        <v>859</v>
      </c>
      <c r="AT1323" s="559" t="str">
        <f t="shared" ca="1" si="247"/>
        <v>K</v>
      </c>
      <c r="AU1323" s="559">
        <f t="shared" si="248"/>
        <v>1317</v>
      </c>
      <c r="AV1323" s="285" t="str">
        <f t="shared" ca="1" si="245"/>
        <v>K1317</v>
      </c>
      <c r="AW1323" s="285">
        <f t="shared" si="243"/>
        <v>8</v>
      </c>
      <c r="AX1323" s="285" t="str">
        <f t="shared" ca="1" si="244"/>
        <v>8. Ownership - Operating Costs</v>
      </c>
      <c r="AY1323" s="293" t="s">
        <v>1626</v>
      </c>
      <c r="AZ1323" s="285" t="s">
        <v>1696</v>
      </c>
      <c r="BA1323" s="285">
        <f>$K$8</f>
        <v>2030</v>
      </c>
      <c r="BB1323" s="285" t="str">
        <f t="shared" ca="1" si="246"/>
        <v>8_K1317_Chemicals_2030</v>
      </c>
      <c r="BC1323" s="285" t="s">
        <v>574</v>
      </c>
      <c r="BD1323" s="285"/>
      <c r="BE1323" s="293" t="str">
        <f t="shared" si="242"/>
        <v>&gt;=0</v>
      </c>
      <c r="BF1323" s="293" t="s">
        <v>84</v>
      </c>
      <c r="BG1323" s="293" t="s">
        <v>84</v>
      </c>
      <c r="BH1323" s="293"/>
      <c r="BI1323" s="293"/>
      <c r="BJ1323" s="293"/>
      <c r="BK1323" s="293"/>
    </row>
    <row r="1324" spans="1:63" ht="13.5" hidden="1" thickBot="1">
      <c r="A1324" s="130"/>
      <c r="B1324" s="181"/>
      <c r="C1324" s="254"/>
      <c r="D1324" s="761"/>
      <c r="E1324" s="571"/>
      <c r="F1324" s="571"/>
      <c r="G1324" s="571"/>
      <c r="H1324" s="571"/>
      <c r="I1324" s="571"/>
      <c r="J1324" s="571"/>
      <c r="K1324" s="571"/>
      <c r="L1324" s="571"/>
      <c r="M1324" s="571"/>
      <c r="N1324" s="571"/>
      <c r="O1324" s="571"/>
      <c r="P1324" s="571"/>
      <c r="Q1324" s="571"/>
      <c r="R1324" s="571"/>
      <c r="S1324" s="571"/>
      <c r="T1324" s="571"/>
      <c r="U1324" s="571"/>
      <c r="V1324" s="571"/>
      <c r="W1324" s="571"/>
      <c r="X1324" s="571"/>
      <c r="Y1324" s="571"/>
      <c r="Z1324" s="571"/>
      <c r="AA1324" s="571"/>
      <c r="AB1324" s="571"/>
      <c r="AC1324" s="571"/>
      <c r="AD1324" s="572"/>
      <c r="AE1324" s="572"/>
      <c r="AF1324" s="572"/>
      <c r="AG1324" s="572"/>
      <c r="AH1324" s="572"/>
      <c r="AI1324" s="572"/>
      <c r="AJ1324" s="572"/>
      <c r="AK1324" s="572"/>
      <c r="AL1324" s="572"/>
      <c r="AM1324" s="572"/>
      <c r="AN1324" s="581"/>
      <c r="AO1324" s="181"/>
      <c r="AP1324" s="87" t="s">
        <v>859</v>
      </c>
      <c r="AT1324" s="559" t="str">
        <f t="shared" ca="1" si="247"/>
        <v>L</v>
      </c>
      <c r="AU1324" s="559">
        <f t="shared" si="248"/>
        <v>1317</v>
      </c>
      <c r="AV1324" s="285" t="str">
        <f t="shared" ca="1" si="245"/>
        <v>L1317</v>
      </c>
      <c r="AW1324" s="285">
        <f t="shared" si="243"/>
        <v>8</v>
      </c>
      <c r="AX1324" s="285" t="str">
        <f t="shared" ca="1" si="244"/>
        <v>8. Ownership - Operating Costs</v>
      </c>
      <c r="AY1324" s="293" t="s">
        <v>1626</v>
      </c>
      <c r="AZ1324" s="285" t="s">
        <v>1696</v>
      </c>
      <c r="BA1324" s="285">
        <f>$L$8</f>
        <v>2031</v>
      </c>
      <c r="BB1324" s="285" t="str">
        <f t="shared" ca="1" si="246"/>
        <v>8_L1317_Chemicals_2031</v>
      </c>
      <c r="BC1324" s="285" t="s">
        <v>574</v>
      </c>
      <c r="BD1324" s="285"/>
      <c r="BE1324" s="293" t="str">
        <f t="shared" si="242"/>
        <v>&gt;=0</v>
      </c>
      <c r="BF1324" s="293" t="s">
        <v>84</v>
      </c>
      <c r="BG1324" s="293" t="s">
        <v>84</v>
      </c>
      <c r="BH1324" s="293"/>
      <c r="BI1324" s="293"/>
      <c r="BJ1324" s="293"/>
      <c r="BK1324" s="293"/>
    </row>
    <row r="1325" spans="1:63" ht="13.5" hidden="1" thickBot="1">
      <c r="A1325" s="130"/>
      <c r="B1325" s="181"/>
      <c r="C1325" s="254"/>
      <c r="D1325" s="761"/>
      <c r="E1325" s="571"/>
      <c r="F1325" s="571"/>
      <c r="G1325" s="571"/>
      <c r="H1325" s="571"/>
      <c r="I1325" s="571"/>
      <c r="J1325" s="571"/>
      <c r="K1325" s="571"/>
      <c r="L1325" s="571"/>
      <c r="M1325" s="571"/>
      <c r="N1325" s="571"/>
      <c r="O1325" s="571"/>
      <c r="P1325" s="571"/>
      <c r="Q1325" s="571"/>
      <c r="R1325" s="571"/>
      <c r="S1325" s="571"/>
      <c r="T1325" s="571"/>
      <c r="U1325" s="571"/>
      <c r="V1325" s="571"/>
      <c r="W1325" s="571"/>
      <c r="X1325" s="571"/>
      <c r="Y1325" s="571"/>
      <c r="Z1325" s="571"/>
      <c r="AA1325" s="571"/>
      <c r="AB1325" s="571"/>
      <c r="AC1325" s="571"/>
      <c r="AD1325" s="572"/>
      <c r="AE1325" s="572"/>
      <c r="AF1325" s="572"/>
      <c r="AG1325" s="572"/>
      <c r="AH1325" s="572"/>
      <c r="AI1325" s="572"/>
      <c r="AJ1325" s="572"/>
      <c r="AK1325" s="572"/>
      <c r="AL1325" s="572"/>
      <c r="AM1325" s="572"/>
      <c r="AN1325" s="581"/>
      <c r="AO1325" s="181"/>
      <c r="AP1325" s="87" t="s">
        <v>859</v>
      </c>
      <c r="AT1325" s="559" t="str">
        <f t="shared" ca="1" si="247"/>
        <v>M</v>
      </c>
      <c r="AU1325" s="559">
        <f t="shared" si="248"/>
        <v>1317</v>
      </c>
      <c r="AV1325" s="285" t="str">
        <f t="shared" ca="1" si="245"/>
        <v>M1317</v>
      </c>
      <c r="AW1325" s="285">
        <f t="shared" si="243"/>
        <v>8</v>
      </c>
      <c r="AX1325" s="285" t="str">
        <f t="shared" ca="1" si="244"/>
        <v>8. Ownership - Operating Costs</v>
      </c>
      <c r="AY1325" s="293" t="s">
        <v>1626</v>
      </c>
      <c r="AZ1325" s="285" t="s">
        <v>1696</v>
      </c>
      <c r="BA1325" s="285">
        <f>$M$8</f>
        <v>2032</v>
      </c>
      <c r="BB1325" s="285" t="str">
        <f t="shared" ca="1" si="246"/>
        <v>8_M1317_Chemicals_2032</v>
      </c>
      <c r="BC1325" s="285" t="s">
        <v>574</v>
      </c>
      <c r="BD1325" s="285"/>
      <c r="BE1325" s="293" t="str">
        <f t="shared" si="242"/>
        <v>&gt;=0</v>
      </c>
      <c r="BF1325" s="293" t="s">
        <v>84</v>
      </c>
      <c r="BG1325" s="293" t="s">
        <v>84</v>
      </c>
      <c r="BH1325" s="293"/>
      <c r="BI1325" s="293"/>
      <c r="BJ1325" s="293"/>
      <c r="BK1325" s="293"/>
    </row>
    <row r="1326" spans="1:63" ht="13.5" hidden="1" thickBot="1">
      <c r="A1326" s="130"/>
      <c r="B1326" s="181"/>
      <c r="C1326" s="254"/>
      <c r="D1326" s="761"/>
      <c r="E1326" s="571"/>
      <c r="F1326" s="571"/>
      <c r="G1326" s="571"/>
      <c r="H1326" s="571"/>
      <c r="I1326" s="571"/>
      <c r="J1326" s="571"/>
      <c r="K1326" s="571"/>
      <c r="L1326" s="571"/>
      <c r="M1326" s="571"/>
      <c r="N1326" s="571"/>
      <c r="O1326" s="571"/>
      <c r="P1326" s="571"/>
      <c r="Q1326" s="571"/>
      <c r="R1326" s="571"/>
      <c r="S1326" s="571"/>
      <c r="T1326" s="571"/>
      <c r="U1326" s="571"/>
      <c r="V1326" s="571"/>
      <c r="W1326" s="571"/>
      <c r="X1326" s="571"/>
      <c r="Y1326" s="571"/>
      <c r="Z1326" s="571"/>
      <c r="AA1326" s="571"/>
      <c r="AB1326" s="571"/>
      <c r="AC1326" s="571"/>
      <c r="AD1326" s="572"/>
      <c r="AE1326" s="572"/>
      <c r="AF1326" s="572"/>
      <c r="AG1326" s="572"/>
      <c r="AH1326" s="572"/>
      <c r="AI1326" s="572"/>
      <c r="AJ1326" s="572"/>
      <c r="AK1326" s="572"/>
      <c r="AL1326" s="572"/>
      <c r="AM1326" s="572"/>
      <c r="AN1326" s="581"/>
      <c r="AO1326" s="181"/>
      <c r="AP1326" s="87" t="s">
        <v>859</v>
      </c>
      <c r="AT1326" s="559" t="str">
        <f t="shared" ca="1" si="247"/>
        <v>N</v>
      </c>
      <c r="AU1326" s="559">
        <f t="shared" si="248"/>
        <v>1317</v>
      </c>
      <c r="AV1326" s="285" t="str">
        <f t="shared" ca="1" si="245"/>
        <v>N1317</v>
      </c>
      <c r="AW1326" s="285">
        <f t="shared" si="243"/>
        <v>8</v>
      </c>
      <c r="AX1326" s="285" t="str">
        <f t="shared" ca="1" si="244"/>
        <v>8. Ownership - Operating Costs</v>
      </c>
      <c r="AY1326" s="293" t="s">
        <v>1626</v>
      </c>
      <c r="AZ1326" s="285" t="s">
        <v>1696</v>
      </c>
      <c r="BA1326" s="285">
        <f>$N$8</f>
        <v>2033</v>
      </c>
      <c r="BB1326" s="285" t="str">
        <f t="shared" ca="1" si="246"/>
        <v>8_N1317_Chemicals_2033</v>
      </c>
      <c r="BC1326" s="285" t="s">
        <v>574</v>
      </c>
      <c r="BD1326" s="285"/>
      <c r="BE1326" s="293" t="str">
        <f t="shared" si="242"/>
        <v>&gt;=0</v>
      </c>
      <c r="BF1326" s="293" t="s">
        <v>84</v>
      </c>
      <c r="BG1326" s="293" t="s">
        <v>84</v>
      </c>
      <c r="BH1326" s="293"/>
      <c r="BI1326" s="293"/>
      <c r="BJ1326" s="293"/>
      <c r="BK1326" s="293"/>
    </row>
    <row r="1327" spans="1:63" ht="13.5" hidden="1" thickBot="1">
      <c r="A1327" s="130"/>
      <c r="B1327" s="181"/>
      <c r="C1327" s="254"/>
      <c r="D1327" s="761"/>
      <c r="E1327" s="571"/>
      <c r="F1327" s="571"/>
      <c r="G1327" s="571"/>
      <c r="H1327" s="571"/>
      <c r="I1327" s="571"/>
      <c r="J1327" s="571"/>
      <c r="K1327" s="571"/>
      <c r="L1327" s="571"/>
      <c r="M1327" s="571"/>
      <c r="N1327" s="571"/>
      <c r="O1327" s="571"/>
      <c r="P1327" s="571"/>
      <c r="Q1327" s="571"/>
      <c r="R1327" s="571"/>
      <c r="S1327" s="571"/>
      <c r="T1327" s="571"/>
      <c r="U1327" s="571"/>
      <c r="V1327" s="571"/>
      <c r="W1327" s="571"/>
      <c r="X1327" s="571"/>
      <c r="Y1327" s="571"/>
      <c r="Z1327" s="571"/>
      <c r="AA1327" s="571"/>
      <c r="AB1327" s="571"/>
      <c r="AC1327" s="571"/>
      <c r="AD1327" s="572"/>
      <c r="AE1327" s="572"/>
      <c r="AF1327" s="572"/>
      <c r="AG1327" s="572"/>
      <c r="AH1327" s="572"/>
      <c r="AI1327" s="572"/>
      <c r="AJ1327" s="572"/>
      <c r="AK1327" s="572"/>
      <c r="AL1327" s="572"/>
      <c r="AM1327" s="572"/>
      <c r="AN1327" s="581"/>
      <c r="AO1327" s="181"/>
      <c r="AP1327" s="87" t="s">
        <v>859</v>
      </c>
      <c r="AT1327" s="559" t="str">
        <f t="shared" ca="1" si="247"/>
        <v>O</v>
      </c>
      <c r="AU1327" s="559">
        <f t="shared" si="248"/>
        <v>1317</v>
      </c>
      <c r="AV1327" s="285" t="str">
        <f t="shared" ca="1" si="245"/>
        <v>O1317</v>
      </c>
      <c r="AW1327" s="285">
        <f t="shared" si="243"/>
        <v>8</v>
      </c>
      <c r="AX1327" s="285" t="str">
        <f t="shared" ca="1" si="244"/>
        <v>8. Ownership - Operating Costs</v>
      </c>
      <c r="AY1327" s="293" t="s">
        <v>1626</v>
      </c>
      <c r="AZ1327" s="285" t="s">
        <v>1696</v>
      </c>
      <c r="BA1327" s="285">
        <f>$O$8</f>
        <v>2034</v>
      </c>
      <c r="BB1327" s="285" t="str">
        <f t="shared" ca="1" si="246"/>
        <v>8_O1317_Chemicals_2034</v>
      </c>
      <c r="BC1327" s="285" t="s">
        <v>574</v>
      </c>
      <c r="BD1327" s="285"/>
      <c r="BE1327" s="293" t="str">
        <f t="shared" si="242"/>
        <v>&gt;=0</v>
      </c>
      <c r="BF1327" s="293" t="s">
        <v>84</v>
      </c>
      <c r="BG1327" s="293" t="s">
        <v>84</v>
      </c>
      <c r="BH1327" s="293"/>
      <c r="BI1327" s="293"/>
      <c r="BJ1327" s="293"/>
      <c r="BK1327" s="293"/>
    </row>
    <row r="1328" spans="1:63" ht="13.5" hidden="1" thickBot="1">
      <c r="A1328" s="130"/>
      <c r="B1328" s="181"/>
      <c r="C1328" s="254"/>
      <c r="D1328" s="761"/>
      <c r="E1328" s="571"/>
      <c r="F1328" s="571"/>
      <c r="G1328" s="571"/>
      <c r="H1328" s="571"/>
      <c r="I1328" s="571"/>
      <c r="J1328" s="571"/>
      <c r="K1328" s="571"/>
      <c r="L1328" s="571"/>
      <c r="M1328" s="571"/>
      <c r="N1328" s="571"/>
      <c r="O1328" s="571"/>
      <c r="P1328" s="571"/>
      <c r="Q1328" s="571"/>
      <c r="R1328" s="571"/>
      <c r="S1328" s="571"/>
      <c r="T1328" s="571"/>
      <c r="U1328" s="571"/>
      <c r="V1328" s="571"/>
      <c r="W1328" s="571"/>
      <c r="X1328" s="571"/>
      <c r="Y1328" s="571"/>
      <c r="Z1328" s="571"/>
      <c r="AA1328" s="571"/>
      <c r="AB1328" s="571"/>
      <c r="AC1328" s="571"/>
      <c r="AD1328" s="572"/>
      <c r="AE1328" s="572"/>
      <c r="AF1328" s="572"/>
      <c r="AG1328" s="572"/>
      <c r="AH1328" s="572"/>
      <c r="AI1328" s="572"/>
      <c r="AJ1328" s="572"/>
      <c r="AK1328" s="572"/>
      <c r="AL1328" s="572"/>
      <c r="AM1328" s="572"/>
      <c r="AN1328" s="581"/>
      <c r="AO1328" s="181"/>
      <c r="AP1328" s="87" t="s">
        <v>859</v>
      </c>
      <c r="AT1328" s="559" t="str">
        <f t="shared" ca="1" si="247"/>
        <v>P</v>
      </c>
      <c r="AU1328" s="559">
        <f t="shared" si="248"/>
        <v>1317</v>
      </c>
      <c r="AV1328" s="285" t="str">
        <f t="shared" ca="1" si="245"/>
        <v>P1317</v>
      </c>
      <c r="AW1328" s="285">
        <f t="shared" si="243"/>
        <v>8</v>
      </c>
      <c r="AX1328" s="285" t="str">
        <f t="shared" ca="1" si="244"/>
        <v>8. Ownership - Operating Costs</v>
      </c>
      <c r="AY1328" s="293" t="s">
        <v>1626</v>
      </c>
      <c r="AZ1328" s="285" t="s">
        <v>1696</v>
      </c>
      <c r="BA1328" s="285">
        <f>$P$8</f>
        <v>2035</v>
      </c>
      <c r="BB1328" s="285" t="str">
        <f t="shared" ca="1" si="246"/>
        <v>8_P1317_Chemicals_2035</v>
      </c>
      <c r="BC1328" s="285" t="s">
        <v>574</v>
      </c>
      <c r="BD1328" s="285"/>
      <c r="BE1328" s="293" t="str">
        <f t="shared" si="242"/>
        <v>&gt;=0</v>
      </c>
      <c r="BF1328" s="293" t="s">
        <v>84</v>
      </c>
      <c r="BG1328" s="293" t="s">
        <v>84</v>
      </c>
      <c r="BH1328" s="293"/>
      <c r="BI1328" s="293"/>
      <c r="BJ1328" s="293"/>
      <c r="BK1328" s="293"/>
    </row>
    <row r="1329" spans="1:63" ht="13.5" hidden="1" thickBot="1">
      <c r="A1329" s="130"/>
      <c r="B1329" s="181"/>
      <c r="C1329" s="254"/>
      <c r="D1329" s="761"/>
      <c r="E1329" s="571"/>
      <c r="F1329" s="571"/>
      <c r="G1329" s="571"/>
      <c r="H1329" s="571"/>
      <c r="I1329" s="571"/>
      <c r="J1329" s="571"/>
      <c r="K1329" s="571"/>
      <c r="L1329" s="571"/>
      <c r="M1329" s="571"/>
      <c r="N1329" s="571"/>
      <c r="O1329" s="571"/>
      <c r="P1329" s="571"/>
      <c r="Q1329" s="571"/>
      <c r="R1329" s="571"/>
      <c r="S1329" s="571"/>
      <c r="T1329" s="571"/>
      <c r="U1329" s="571"/>
      <c r="V1329" s="571"/>
      <c r="W1329" s="571"/>
      <c r="X1329" s="571"/>
      <c r="Y1329" s="571"/>
      <c r="Z1329" s="571"/>
      <c r="AA1329" s="571"/>
      <c r="AB1329" s="571"/>
      <c r="AC1329" s="571"/>
      <c r="AD1329" s="572"/>
      <c r="AE1329" s="572"/>
      <c r="AF1329" s="572"/>
      <c r="AG1329" s="572"/>
      <c r="AH1329" s="572"/>
      <c r="AI1329" s="572"/>
      <c r="AJ1329" s="572"/>
      <c r="AK1329" s="572"/>
      <c r="AL1329" s="572"/>
      <c r="AM1329" s="572"/>
      <c r="AN1329" s="581"/>
      <c r="AO1329" s="181"/>
      <c r="AP1329" s="87" t="s">
        <v>859</v>
      </c>
      <c r="AT1329" s="559" t="str">
        <f t="shared" ca="1" si="247"/>
        <v>Q</v>
      </c>
      <c r="AU1329" s="559">
        <f t="shared" si="248"/>
        <v>1317</v>
      </c>
      <c r="AV1329" s="285" t="str">
        <f t="shared" ca="1" si="245"/>
        <v>Q1317</v>
      </c>
      <c r="AW1329" s="285">
        <f t="shared" si="243"/>
        <v>8</v>
      </c>
      <c r="AX1329" s="285" t="str">
        <f t="shared" ca="1" si="244"/>
        <v>8. Ownership - Operating Costs</v>
      </c>
      <c r="AY1329" s="293" t="s">
        <v>1626</v>
      </c>
      <c r="AZ1329" s="285" t="s">
        <v>1696</v>
      </c>
      <c r="BA1329" s="285">
        <f>$Q$8</f>
        <v>2036</v>
      </c>
      <c r="BB1329" s="285" t="str">
        <f t="shared" ca="1" si="246"/>
        <v>8_Q1317_Chemicals_2036</v>
      </c>
      <c r="BC1329" s="285" t="s">
        <v>574</v>
      </c>
      <c r="BD1329" s="285"/>
      <c r="BE1329" s="293" t="str">
        <f t="shared" si="242"/>
        <v>&gt;=0</v>
      </c>
      <c r="BF1329" s="293" t="s">
        <v>84</v>
      </c>
      <c r="BG1329" s="293" t="s">
        <v>84</v>
      </c>
      <c r="BH1329" s="293"/>
      <c r="BI1329" s="293"/>
      <c r="BJ1329" s="293"/>
      <c r="BK1329" s="293"/>
    </row>
    <row r="1330" spans="1:63" ht="13.5" hidden="1" thickBot="1">
      <c r="A1330" s="130"/>
      <c r="B1330" s="181"/>
      <c r="C1330" s="254"/>
      <c r="D1330" s="761"/>
      <c r="E1330" s="571"/>
      <c r="F1330" s="571"/>
      <c r="G1330" s="571"/>
      <c r="H1330" s="571"/>
      <c r="I1330" s="571"/>
      <c r="J1330" s="571"/>
      <c r="K1330" s="571"/>
      <c r="L1330" s="571"/>
      <c r="M1330" s="571"/>
      <c r="N1330" s="571"/>
      <c r="O1330" s="571"/>
      <c r="P1330" s="571"/>
      <c r="Q1330" s="571"/>
      <c r="R1330" s="571"/>
      <c r="S1330" s="571"/>
      <c r="T1330" s="571"/>
      <c r="U1330" s="571"/>
      <c r="V1330" s="571"/>
      <c r="W1330" s="571"/>
      <c r="X1330" s="571"/>
      <c r="Y1330" s="571"/>
      <c r="Z1330" s="571"/>
      <c r="AA1330" s="571"/>
      <c r="AB1330" s="571"/>
      <c r="AC1330" s="571"/>
      <c r="AD1330" s="572"/>
      <c r="AE1330" s="572"/>
      <c r="AF1330" s="572"/>
      <c r="AG1330" s="572"/>
      <c r="AH1330" s="572"/>
      <c r="AI1330" s="572"/>
      <c r="AJ1330" s="572"/>
      <c r="AK1330" s="572"/>
      <c r="AL1330" s="572"/>
      <c r="AM1330" s="572"/>
      <c r="AN1330" s="581"/>
      <c r="AO1330" s="181"/>
      <c r="AP1330" s="87" t="s">
        <v>859</v>
      </c>
      <c r="AT1330" s="559" t="str">
        <f t="shared" ca="1" si="247"/>
        <v>R</v>
      </c>
      <c r="AU1330" s="559">
        <f t="shared" si="248"/>
        <v>1317</v>
      </c>
      <c r="AV1330" s="285" t="str">
        <f t="shared" ca="1" si="245"/>
        <v>R1317</v>
      </c>
      <c r="AW1330" s="285">
        <f t="shared" si="243"/>
        <v>8</v>
      </c>
      <c r="AX1330" s="285" t="str">
        <f t="shared" ca="1" si="244"/>
        <v>8. Ownership - Operating Costs</v>
      </c>
      <c r="AY1330" s="293" t="s">
        <v>1626</v>
      </c>
      <c r="AZ1330" s="285" t="s">
        <v>1696</v>
      </c>
      <c r="BA1330" s="285">
        <f>$R$8</f>
        <v>2037</v>
      </c>
      <c r="BB1330" s="285" t="str">
        <f t="shared" ca="1" si="246"/>
        <v>8_R1317_Chemicals_2037</v>
      </c>
      <c r="BC1330" s="285" t="s">
        <v>574</v>
      </c>
      <c r="BD1330" s="285"/>
      <c r="BE1330" s="293" t="str">
        <f t="shared" si="242"/>
        <v>&gt;=0</v>
      </c>
      <c r="BF1330" s="293" t="s">
        <v>84</v>
      </c>
      <c r="BG1330" s="293" t="s">
        <v>84</v>
      </c>
      <c r="BH1330" s="293"/>
      <c r="BI1330" s="293"/>
      <c r="BJ1330" s="293"/>
      <c r="BK1330" s="293"/>
    </row>
    <row r="1331" spans="1:63" ht="13.5" hidden="1" thickBot="1">
      <c r="A1331" s="130"/>
      <c r="B1331" s="181"/>
      <c r="C1331" s="254"/>
      <c r="D1331" s="761"/>
      <c r="E1331" s="571"/>
      <c r="F1331" s="571"/>
      <c r="G1331" s="571"/>
      <c r="H1331" s="571"/>
      <c r="I1331" s="571"/>
      <c r="J1331" s="571"/>
      <c r="K1331" s="571"/>
      <c r="L1331" s="571"/>
      <c r="M1331" s="571"/>
      <c r="N1331" s="571"/>
      <c r="O1331" s="571"/>
      <c r="P1331" s="571"/>
      <c r="Q1331" s="571"/>
      <c r="R1331" s="571"/>
      <c r="S1331" s="571"/>
      <c r="T1331" s="571"/>
      <c r="U1331" s="571"/>
      <c r="V1331" s="571"/>
      <c r="W1331" s="571"/>
      <c r="X1331" s="571"/>
      <c r="Y1331" s="571"/>
      <c r="Z1331" s="571"/>
      <c r="AA1331" s="571"/>
      <c r="AB1331" s="571"/>
      <c r="AC1331" s="571"/>
      <c r="AD1331" s="572"/>
      <c r="AE1331" s="572"/>
      <c r="AF1331" s="572"/>
      <c r="AG1331" s="572"/>
      <c r="AH1331" s="572"/>
      <c r="AI1331" s="572"/>
      <c r="AJ1331" s="572"/>
      <c r="AK1331" s="572"/>
      <c r="AL1331" s="572"/>
      <c r="AM1331" s="572"/>
      <c r="AN1331" s="581"/>
      <c r="AO1331" s="181"/>
      <c r="AP1331" s="87" t="s">
        <v>859</v>
      </c>
      <c r="AT1331" s="559" t="str">
        <f t="shared" ca="1" si="247"/>
        <v>S</v>
      </c>
      <c r="AU1331" s="559">
        <f t="shared" si="248"/>
        <v>1317</v>
      </c>
      <c r="AV1331" s="285" t="str">
        <f t="shared" ca="1" si="245"/>
        <v>S1317</v>
      </c>
      <c r="AW1331" s="285">
        <f t="shared" si="243"/>
        <v>8</v>
      </c>
      <c r="AX1331" s="285" t="str">
        <f t="shared" ca="1" si="244"/>
        <v>8. Ownership - Operating Costs</v>
      </c>
      <c r="AY1331" s="293" t="s">
        <v>1626</v>
      </c>
      <c r="AZ1331" s="285" t="s">
        <v>1696</v>
      </c>
      <c r="BA1331" s="285">
        <f>$S$8</f>
        <v>2038</v>
      </c>
      <c r="BB1331" s="285" t="str">
        <f t="shared" ca="1" si="246"/>
        <v>8_S1317_Chemicals_2038</v>
      </c>
      <c r="BC1331" s="285" t="s">
        <v>574</v>
      </c>
      <c r="BD1331" s="285"/>
      <c r="BE1331" s="293" t="str">
        <f t="shared" si="242"/>
        <v>&gt;=0</v>
      </c>
      <c r="BF1331" s="293" t="s">
        <v>84</v>
      </c>
      <c r="BG1331" s="293" t="s">
        <v>84</v>
      </c>
      <c r="BH1331" s="293"/>
      <c r="BI1331" s="293"/>
      <c r="BJ1331" s="293"/>
      <c r="BK1331" s="293"/>
    </row>
    <row r="1332" spans="1:63" ht="13.5" hidden="1" thickBot="1">
      <c r="A1332" s="130"/>
      <c r="B1332" s="181"/>
      <c r="C1332" s="254"/>
      <c r="D1332" s="761"/>
      <c r="E1332" s="571"/>
      <c r="F1332" s="571"/>
      <c r="G1332" s="571"/>
      <c r="H1332" s="571"/>
      <c r="I1332" s="571"/>
      <c r="J1332" s="571"/>
      <c r="K1332" s="571"/>
      <c r="L1332" s="571"/>
      <c r="M1332" s="571"/>
      <c r="N1332" s="571"/>
      <c r="O1332" s="571"/>
      <c r="P1332" s="571"/>
      <c r="Q1332" s="571"/>
      <c r="R1332" s="571"/>
      <c r="S1332" s="571"/>
      <c r="T1332" s="571"/>
      <c r="U1332" s="571"/>
      <c r="V1332" s="571"/>
      <c r="W1332" s="571"/>
      <c r="X1332" s="571"/>
      <c r="Y1332" s="571"/>
      <c r="Z1332" s="571"/>
      <c r="AA1332" s="571"/>
      <c r="AB1332" s="571"/>
      <c r="AC1332" s="571"/>
      <c r="AD1332" s="572"/>
      <c r="AE1332" s="572"/>
      <c r="AF1332" s="572"/>
      <c r="AG1332" s="572"/>
      <c r="AH1332" s="572"/>
      <c r="AI1332" s="572"/>
      <c r="AJ1332" s="572"/>
      <c r="AK1332" s="572"/>
      <c r="AL1332" s="572"/>
      <c r="AM1332" s="572"/>
      <c r="AN1332" s="581"/>
      <c r="AO1332" s="181"/>
      <c r="AP1332" s="87" t="s">
        <v>859</v>
      </c>
      <c r="AT1332" s="559" t="str">
        <f t="shared" ca="1" si="247"/>
        <v>T</v>
      </c>
      <c r="AU1332" s="559">
        <f t="shared" si="248"/>
        <v>1317</v>
      </c>
      <c r="AV1332" s="285" t="str">
        <f t="shared" ca="1" si="245"/>
        <v>T1317</v>
      </c>
      <c r="AW1332" s="285">
        <f t="shared" si="243"/>
        <v>8</v>
      </c>
      <c r="AX1332" s="285" t="str">
        <f t="shared" ca="1" si="244"/>
        <v>8. Ownership - Operating Costs</v>
      </c>
      <c r="AY1332" s="293" t="s">
        <v>1626</v>
      </c>
      <c r="AZ1332" s="285" t="s">
        <v>1696</v>
      </c>
      <c r="BA1332" s="285">
        <f>$T$8</f>
        <v>2039</v>
      </c>
      <c r="BB1332" s="285" t="str">
        <f t="shared" ca="1" si="246"/>
        <v>8_T1317_Chemicals_2039</v>
      </c>
      <c r="BC1332" s="285" t="s">
        <v>574</v>
      </c>
      <c r="BD1332" s="285"/>
      <c r="BE1332" s="293" t="str">
        <f t="shared" si="242"/>
        <v>&gt;=0</v>
      </c>
      <c r="BF1332" s="293" t="s">
        <v>84</v>
      </c>
      <c r="BG1332" s="293" t="s">
        <v>84</v>
      </c>
      <c r="BH1332" s="293"/>
      <c r="BI1332" s="293"/>
      <c r="BJ1332" s="293"/>
      <c r="BK1332" s="293"/>
    </row>
    <row r="1333" spans="1:63" ht="13.5" hidden="1" thickBot="1">
      <c r="A1333" s="130"/>
      <c r="B1333" s="181"/>
      <c r="C1333" s="254"/>
      <c r="D1333" s="761"/>
      <c r="E1333" s="571"/>
      <c r="F1333" s="571"/>
      <c r="G1333" s="571"/>
      <c r="H1333" s="571"/>
      <c r="I1333" s="571"/>
      <c r="J1333" s="571"/>
      <c r="K1333" s="571"/>
      <c r="L1333" s="571"/>
      <c r="M1333" s="571"/>
      <c r="N1333" s="571"/>
      <c r="O1333" s="571"/>
      <c r="P1333" s="571"/>
      <c r="Q1333" s="571"/>
      <c r="R1333" s="571"/>
      <c r="S1333" s="571"/>
      <c r="T1333" s="571"/>
      <c r="U1333" s="571"/>
      <c r="V1333" s="571"/>
      <c r="W1333" s="571"/>
      <c r="X1333" s="571"/>
      <c r="Y1333" s="571"/>
      <c r="Z1333" s="571"/>
      <c r="AA1333" s="571"/>
      <c r="AB1333" s="571"/>
      <c r="AC1333" s="571"/>
      <c r="AD1333" s="572"/>
      <c r="AE1333" s="572"/>
      <c r="AF1333" s="572"/>
      <c r="AG1333" s="572"/>
      <c r="AH1333" s="572"/>
      <c r="AI1333" s="572"/>
      <c r="AJ1333" s="572"/>
      <c r="AK1333" s="572"/>
      <c r="AL1333" s="572"/>
      <c r="AM1333" s="572"/>
      <c r="AN1333" s="581"/>
      <c r="AO1333" s="181"/>
      <c r="AP1333" s="87" t="s">
        <v>859</v>
      </c>
      <c r="AT1333" s="559" t="str">
        <f t="shared" ca="1" si="247"/>
        <v>U</v>
      </c>
      <c r="AU1333" s="559">
        <f t="shared" si="248"/>
        <v>1317</v>
      </c>
      <c r="AV1333" s="285" t="str">
        <f t="shared" ca="1" si="245"/>
        <v>U1317</v>
      </c>
      <c r="AW1333" s="285">
        <f t="shared" si="243"/>
        <v>8</v>
      </c>
      <c r="AX1333" s="285" t="str">
        <f t="shared" ca="1" si="244"/>
        <v>8. Ownership - Operating Costs</v>
      </c>
      <c r="AY1333" s="293" t="s">
        <v>1626</v>
      </c>
      <c r="AZ1333" s="285" t="s">
        <v>1696</v>
      </c>
      <c r="BA1333" s="285">
        <f>$U$8</f>
        <v>2040</v>
      </c>
      <c r="BB1333" s="285" t="str">
        <f t="shared" ca="1" si="246"/>
        <v>8_U1317_Chemicals_2040</v>
      </c>
      <c r="BC1333" s="285" t="s">
        <v>574</v>
      </c>
      <c r="BD1333" s="285"/>
      <c r="BE1333" s="293" t="str">
        <f t="shared" si="242"/>
        <v>&gt;=0</v>
      </c>
      <c r="BF1333" s="293" t="s">
        <v>84</v>
      </c>
      <c r="BG1333" s="293" t="s">
        <v>84</v>
      </c>
      <c r="BH1333" s="293"/>
      <c r="BI1333" s="293"/>
      <c r="BJ1333" s="293"/>
      <c r="BK1333" s="293"/>
    </row>
    <row r="1334" spans="1:63" ht="13.5" hidden="1" thickBot="1">
      <c r="A1334" s="130"/>
      <c r="B1334" s="181"/>
      <c r="C1334" s="254"/>
      <c r="D1334" s="761"/>
      <c r="E1334" s="571"/>
      <c r="F1334" s="571"/>
      <c r="G1334" s="571"/>
      <c r="H1334" s="571"/>
      <c r="I1334" s="571"/>
      <c r="J1334" s="571"/>
      <c r="K1334" s="571"/>
      <c r="L1334" s="571"/>
      <c r="M1334" s="571"/>
      <c r="N1334" s="571"/>
      <c r="O1334" s="571"/>
      <c r="P1334" s="571"/>
      <c r="Q1334" s="571"/>
      <c r="R1334" s="571"/>
      <c r="S1334" s="571"/>
      <c r="T1334" s="571"/>
      <c r="U1334" s="571"/>
      <c r="V1334" s="571"/>
      <c r="W1334" s="571"/>
      <c r="X1334" s="571"/>
      <c r="Y1334" s="571"/>
      <c r="Z1334" s="571"/>
      <c r="AA1334" s="571"/>
      <c r="AB1334" s="571"/>
      <c r="AC1334" s="571"/>
      <c r="AD1334" s="572"/>
      <c r="AE1334" s="572"/>
      <c r="AF1334" s="572"/>
      <c r="AG1334" s="572"/>
      <c r="AH1334" s="572"/>
      <c r="AI1334" s="572"/>
      <c r="AJ1334" s="572"/>
      <c r="AK1334" s="572"/>
      <c r="AL1334" s="572"/>
      <c r="AM1334" s="572"/>
      <c r="AN1334" s="581"/>
      <c r="AO1334" s="181"/>
      <c r="AP1334" s="87" t="s">
        <v>859</v>
      </c>
      <c r="AT1334" s="559" t="str">
        <f t="shared" ca="1" si="247"/>
        <v>V</v>
      </c>
      <c r="AU1334" s="559">
        <f t="shared" si="248"/>
        <v>1317</v>
      </c>
      <c r="AV1334" s="285" t="str">
        <f t="shared" ca="1" si="245"/>
        <v>V1317</v>
      </c>
      <c r="AW1334" s="285">
        <f t="shared" si="243"/>
        <v>8</v>
      </c>
      <c r="AX1334" s="285" t="str">
        <f t="shared" ca="1" si="244"/>
        <v>8. Ownership - Operating Costs</v>
      </c>
      <c r="AY1334" s="293" t="s">
        <v>1626</v>
      </c>
      <c r="AZ1334" s="285" t="s">
        <v>1696</v>
      </c>
      <c r="BA1334" s="285">
        <f>$V$8</f>
        <v>2041</v>
      </c>
      <c r="BB1334" s="285" t="str">
        <f t="shared" ca="1" si="246"/>
        <v>8_V1317_Chemicals_2041</v>
      </c>
      <c r="BC1334" s="285" t="s">
        <v>574</v>
      </c>
      <c r="BD1334" s="285"/>
      <c r="BE1334" s="293" t="str">
        <f t="shared" si="242"/>
        <v>&gt;=0</v>
      </c>
      <c r="BF1334" s="293" t="s">
        <v>84</v>
      </c>
      <c r="BG1334" s="293" t="s">
        <v>84</v>
      </c>
      <c r="BH1334" s="293"/>
      <c r="BI1334" s="293"/>
      <c r="BJ1334" s="293"/>
      <c r="BK1334" s="293"/>
    </row>
    <row r="1335" spans="1:63" ht="13.5" hidden="1" thickBot="1">
      <c r="A1335" s="130"/>
      <c r="B1335" s="181"/>
      <c r="C1335" s="254"/>
      <c r="D1335" s="761"/>
      <c r="E1335" s="571"/>
      <c r="F1335" s="571"/>
      <c r="G1335" s="571"/>
      <c r="H1335" s="571"/>
      <c r="I1335" s="571"/>
      <c r="J1335" s="571"/>
      <c r="K1335" s="571"/>
      <c r="L1335" s="571"/>
      <c r="M1335" s="571"/>
      <c r="N1335" s="571"/>
      <c r="O1335" s="571"/>
      <c r="P1335" s="571"/>
      <c r="Q1335" s="571"/>
      <c r="R1335" s="571"/>
      <c r="S1335" s="571"/>
      <c r="T1335" s="571"/>
      <c r="U1335" s="571"/>
      <c r="V1335" s="571"/>
      <c r="W1335" s="571"/>
      <c r="X1335" s="571"/>
      <c r="Y1335" s="571"/>
      <c r="Z1335" s="571"/>
      <c r="AA1335" s="571"/>
      <c r="AB1335" s="571"/>
      <c r="AC1335" s="571"/>
      <c r="AD1335" s="572"/>
      <c r="AE1335" s="572"/>
      <c r="AF1335" s="572"/>
      <c r="AG1335" s="572"/>
      <c r="AH1335" s="572"/>
      <c r="AI1335" s="572"/>
      <c r="AJ1335" s="572"/>
      <c r="AK1335" s="572"/>
      <c r="AL1335" s="572"/>
      <c r="AM1335" s="572"/>
      <c r="AN1335" s="581"/>
      <c r="AO1335" s="181"/>
      <c r="AP1335" s="87" t="s">
        <v>859</v>
      </c>
      <c r="AT1335" s="559" t="str">
        <f t="shared" ca="1" si="247"/>
        <v>W</v>
      </c>
      <c r="AU1335" s="559">
        <f t="shared" si="248"/>
        <v>1317</v>
      </c>
      <c r="AV1335" s="285" t="str">
        <f t="shared" ca="1" si="245"/>
        <v>W1317</v>
      </c>
      <c r="AW1335" s="285">
        <f t="shared" si="243"/>
        <v>8</v>
      </c>
      <c r="AX1335" s="285" t="str">
        <f t="shared" ca="1" si="244"/>
        <v>8. Ownership - Operating Costs</v>
      </c>
      <c r="AY1335" s="293" t="s">
        <v>1626</v>
      </c>
      <c r="AZ1335" s="285" t="s">
        <v>1696</v>
      </c>
      <c r="BA1335" s="285">
        <f>$W$8</f>
        <v>2042</v>
      </c>
      <c r="BB1335" s="285" t="str">
        <f t="shared" ca="1" si="246"/>
        <v>8_W1317_Chemicals_2042</v>
      </c>
      <c r="BC1335" s="285" t="s">
        <v>574</v>
      </c>
      <c r="BD1335" s="285"/>
      <c r="BE1335" s="293" t="str">
        <f t="shared" si="242"/>
        <v>&gt;=0</v>
      </c>
      <c r="BF1335" s="293" t="s">
        <v>84</v>
      </c>
      <c r="BG1335" s="293" t="s">
        <v>84</v>
      </c>
      <c r="BH1335" s="293"/>
      <c r="BI1335" s="293"/>
      <c r="BJ1335" s="293"/>
      <c r="BK1335" s="293"/>
    </row>
    <row r="1336" spans="1:63" ht="13.5" hidden="1" thickBot="1">
      <c r="A1336" s="130"/>
      <c r="B1336" s="181"/>
      <c r="C1336" s="254"/>
      <c r="D1336" s="761"/>
      <c r="E1336" s="571"/>
      <c r="F1336" s="571"/>
      <c r="G1336" s="571"/>
      <c r="H1336" s="571"/>
      <c r="I1336" s="571"/>
      <c r="J1336" s="571"/>
      <c r="K1336" s="571"/>
      <c r="L1336" s="571"/>
      <c r="M1336" s="571"/>
      <c r="N1336" s="571"/>
      <c r="O1336" s="571"/>
      <c r="P1336" s="571"/>
      <c r="Q1336" s="571"/>
      <c r="R1336" s="571"/>
      <c r="S1336" s="571"/>
      <c r="T1336" s="571"/>
      <c r="U1336" s="571"/>
      <c r="V1336" s="571"/>
      <c r="W1336" s="571"/>
      <c r="X1336" s="571"/>
      <c r="Y1336" s="571"/>
      <c r="Z1336" s="571"/>
      <c r="AA1336" s="571"/>
      <c r="AB1336" s="571"/>
      <c r="AC1336" s="571"/>
      <c r="AD1336" s="572"/>
      <c r="AE1336" s="572"/>
      <c r="AF1336" s="572"/>
      <c r="AG1336" s="572"/>
      <c r="AH1336" s="572"/>
      <c r="AI1336" s="572"/>
      <c r="AJ1336" s="572"/>
      <c r="AK1336" s="572"/>
      <c r="AL1336" s="572"/>
      <c r="AM1336" s="572"/>
      <c r="AN1336" s="581"/>
      <c r="AO1336" s="181"/>
      <c r="AP1336" s="87" t="s">
        <v>859</v>
      </c>
      <c r="AT1336" s="559" t="str">
        <f t="shared" ca="1" si="247"/>
        <v>X</v>
      </c>
      <c r="AU1336" s="559">
        <f t="shared" si="248"/>
        <v>1317</v>
      </c>
      <c r="AV1336" s="285" t="str">
        <f t="shared" ca="1" si="245"/>
        <v>X1317</v>
      </c>
      <c r="AW1336" s="285">
        <f t="shared" si="243"/>
        <v>8</v>
      </c>
      <c r="AX1336" s="285" t="str">
        <f t="shared" ca="1" si="244"/>
        <v>8. Ownership - Operating Costs</v>
      </c>
      <c r="AY1336" s="293" t="s">
        <v>1626</v>
      </c>
      <c r="AZ1336" s="285" t="s">
        <v>1696</v>
      </c>
      <c r="BA1336" s="285">
        <f>$X$8</f>
        <v>2043</v>
      </c>
      <c r="BB1336" s="285" t="str">
        <f t="shared" ca="1" si="246"/>
        <v>8_X1317_Chemicals_2043</v>
      </c>
      <c r="BC1336" s="285" t="s">
        <v>574</v>
      </c>
      <c r="BD1336" s="285"/>
      <c r="BE1336" s="293" t="str">
        <f t="shared" si="242"/>
        <v>&gt;=0</v>
      </c>
      <c r="BF1336" s="293" t="s">
        <v>84</v>
      </c>
      <c r="BG1336" s="293" t="s">
        <v>84</v>
      </c>
      <c r="BH1336" s="293"/>
      <c r="BI1336" s="293"/>
      <c r="BJ1336" s="293"/>
      <c r="BK1336" s="293"/>
    </row>
    <row r="1337" spans="1:63" ht="13.5" hidden="1" thickBot="1">
      <c r="A1337" s="130"/>
      <c r="B1337" s="181"/>
      <c r="C1337" s="254"/>
      <c r="D1337" s="761"/>
      <c r="E1337" s="571"/>
      <c r="F1337" s="571"/>
      <c r="G1337" s="571"/>
      <c r="H1337" s="571"/>
      <c r="I1337" s="571"/>
      <c r="J1337" s="571"/>
      <c r="K1337" s="571"/>
      <c r="L1337" s="571"/>
      <c r="M1337" s="571"/>
      <c r="N1337" s="571"/>
      <c r="O1337" s="571"/>
      <c r="P1337" s="571"/>
      <c r="Q1337" s="571"/>
      <c r="R1337" s="571"/>
      <c r="S1337" s="571"/>
      <c r="T1337" s="571"/>
      <c r="U1337" s="571"/>
      <c r="V1337" s="571"/>
      <c r="W1337" s="571"/>
      <c r="X1337" s="571"/>
      <c r="Y1337" s="571"/>
      <c r="Z1337" s="571"/>
      <c r="AA1337" s="571"/>
      <c r="AB1337" s="571"/>
      <c r="AC1337" s="571"/>
      <c r="AD1337" s="572"/>
      <c r="AE1337" s="572"/>
      <c r="AF1337" s="572"/>
      <c r="AG1337" s="572"/>
      <c r="AH1337" s="572"/>
      <c r="AI1337" s="572"/>
      <c r="AJ1337" s="572"/>
      <c r="AK1337" s="572"/>
      <c r="AL1337" s="572"/>
      <c r="AM1337" s="572"/>
      <c r="AN1337" s="581"/>
      <c r="AO1337" s="181"/>
      <c r="AP1337" s="87" t="s">
        <v>859</v>
      </c>
      <c r="AT1337" s="559" t="str">
        <f t="shared" ca="1" si="247"/>
        <v>Y</v>
      </c>
      <c r="AU1337" s="559">
        <f t="shared" si="248"/>
        <v>1317</v>
      </c>
      <c r="AV1337" s="285" t="str">
        <f t="shared" ca="1" si="245"/>
        <v>Y1317</v>
      </c>
      <c r="AW1337" s="285">
        <f t="shared" si="243"/>
        <v>8</v>
      </c>
      <c r="AX1337" s="285" t="str">
        <f t="shared" ca="1" si="244"/>
        <v>8. Ownership - Operating Costs</v>
      </c>
      <c r="AY1337" s="293" t="s">
        <v>1626</v>
      </c>
      <c r="AZ1337" s="285" t="s">
        <v>1696</v>
      </c>
      <c r="BA1337" s="285">
        <f>$Y$8</f>
        <v>2044</v>
      </c>
      <c r="BB1337" s="285" t="str">
        <f t="shared" ca="1" si="246"/>
        <v>8_Y1317_Chemicals_2044</v>
      </c>
      <c r="BC1337" s="285" t="s">
        <v>574</v>
      </c>
      <c r="BD1337" s="285"/>
      <c r="BE1337" s="293" t="str">
        <f t="shared" si="242"/>
        <v>&gt;=0</v>
      </c>
      <c r="BF1337" s="293" t="s">
        <v>84</v>
      </c>
      <c r="BG1337" s="293" t="s">
        <v>84</v>
      </c>
      <c r="BH1337" s="293"/>
      <c r="BI1337" s="293"/>
      <c r="BJ1337" s="293"/>
      <c r="BK1337" s="293"/>
    </row>
    <row r="1338" spans="1:63" ht="13.5" hidden="1" thickBot="1">
      <c r="A1338" s="130"/>
      <c r="B1338" s="181"/>
      <c r="C1338" s="254"/>
      <c r="D1338" s="761"/>
      <c r="E1338" s="571"/>
      <c r="F1338" s="571"/>
      <c r="G1338" s="571"/>
      <c r="H1338" s="571"/>
      <c r="I1338" s="571"/>
      <c r="J1338" s="571"/>
      <c r="K1338" s="571"/>
      <c r="L1338" s="571"/>
      <c r="M1338" s="571"/>
      <c r="N1338" s="571"/>
      <c r="O1338" s="571"/>
      <c r="P1338" s="571"/>
      <c r="Q1338" s="571"/>
      <c r="R1338" s="571"/>
      <c r="S1338" s="571"/>
      <c r="T1338" s="571"/>
      <c r="U1338" s="571"/>
      <c r="V1338" s="571"/>
      <c r="W1338" s="571"/>
      <c r="X1338" s="571"/>
      <c r="Y1338" s="571"/>
      <c r="Z1338" s="571"/>
      <c r="AA1338" s="571"/>
      <c r="AB1338" s="571"/>
      <c r="AC1338" s="571"/>
      <c r="AD1338" s="572"/>
      <c r="AE1338" s="572"/>
      <c r="AF1338" s="572"/>
      <c r="AG1338" s="572"/>
      <c r="AH1338" s="572"/>
      <c r="AI1338" s="572"/>
      <c r="AJ1338" s="572"/>
      <c r="AK1338" s="572"/>
      <c r="AL1338" s="572"/>
      <c r="AM1338" s="572"/>
      <c r="AN1338" s="581"/>
      <c r="AO1338" s="181"/>
      <c r="AP1338" s="87" t="s">
        <v>859</v>
      </c>
      <c r="AT1338" s="559" t="str">
        <f t="shared" ca="1" si="247"/>
        <v>Z</v>
      </c>
      <c r="AU1338" s="559">
        <f t="shared" si="248"/>
        <v>1317</v>
      </c>
      <c r="AV1338" s="285" t="str">
        <f t="shared" ca="1" si="245"/>
        <v>Z1317</v>
      </c>
      <c r="AW1338" s="285">
        <f t="shared" si="243"/>
        <v>8</v>
      </c>
      <c r="AX1338" s="285" t="str">
        <f t="shared" ca="1" si="244"/>
        <v>8. Ownership - Operating Costs</v>
      </c>
      <c r="AY1338" s="293" t="s">
        <v>1626</v>
      </c>
      <c r="AZ1338" s="285" t="s">
        <v>1696</v>
      </c>
      <c r="BA1338" s="285">
        <f>$Z$8</f>
        <v>2045</v>
      </c>
      <c r="BB1338" s="285" t="str">
        <f t="shared" ca="1" si="246"/>
        <v>8_Z1317_Chemicals_2045</v>
      </c>
      <c r="BC1338" s="285" t="s">
        <v>574</v>
      </c>
      <c r="BD1338" s="285"/>
      <c r="BE1338" s="293" t="str">
        <f t="shared" si="242"/>
        <v>&gt;=0</v>
      </c>
      <c r="BF1338" s="293" t="s">
        <v>84</v>
      </c>
      <c r="BG1338" s="293" t="s">
        <v>84</v>
      </c>
      <c r="BH1338" s="293"/>
      <c r="BI1338" s="293"/>
      <c r="BJ1338" s="293"/>
      <c r="BK1338" s="293"/>
    </row>
    <row r="1339" spans="1:63" ht="13.5" hidden="1" thickBot="1">
      <c r="A1339" s="130"/>
      <c r="B1339" s="181"/>
      <c r="C1339" s="254"/>
      <c r="D1339" s="761"/>
      <c r="E1339" s="571"/>
      <c r="F1339" s="571"/>
      <c r="G1339" s="571"/>
      <c r="H1339" s="571"/>
      <c r="I1339" s="571"/>
      <c r="J1339" s="571"/>
      <c r="K1339" s="571"/>
      <c r="L1339" s="571"/>
      <c r="M1339" s="571"/>
      <c r="N1339" s="571"/>
      <c r="O1339" s="571"/>
      <c r="P1339" s="571"/>
      <c r="Q1339" s="571"/>
      <c r="R1339" s="571"/>
      <c r="S1339" s="571"/>
      <c r="T1339" s="571"/>
      <c r="U1339" s="571"/>
      <c r="V1339" s="571"/>
      <c r="W1339" s="571"/>
      <c r="X1339" s="571"/>
      <c r="Y1339" s="571"/>
      <c r="Z1339" s="571"/>
      <c r="AA1339" s="571"/>
      <c r="AB1339" s="571"/>
      <c r="AC1339" s="571"/>
      <c r="AD1339" s="572"/>
      <c r="AE1339" s="572"/>
      <c r="AF1339" s="572"/>
      <c r="AG1339" s="572"/>
      <c r="AH1339" s="572"/>
      <c r="AI1339" s="572"/>
      <c r="AJ1339" s="572"/>
      <c r="AK1339" s="572"/>
      <c r="AL1339" s="572"/>
      <c r="AM1339" s="572"/>
      <c r="AN1339" s="581"/>
      <c r="AO1339" s="181"/>
      <c r="AP1339" s="87" t="s">
        <v>859</v>
      </c>
      <c r="AT1339" s="559" t="str">
        <f t="shared" ca="1" si="247"/>
        <v>AA</v>
      </c>
      <c r="AU1339" s="559">
        <f t="shared" si="248"/>
        <v>1317</v>
      </c>
      <c r="AV1339" s="285" t="str">
        <f t="shared" ca="1" si="245"/>
        <v>AA1317</v>
      </c>
      <c r="AW1339" s="285">
        <f t="shared" si="243"/>
        <v>8</v>
      </c>
      <c r="AX1339" s="285" t="str">
        <f t="shared" ca="1" si="244"/>
        <v>8. Ownership - Operating Costs</v>
      </c>
      <c r="AY1339" s="293" t="s">
        <v>1626</v>
      </c>
      <c r="AZ1339" s="285" t="s">
        <v>1696</v>
      </c>
      <c r="BA1339" s="285">
        <f>$AA$8</f>
        <v>2046</v>
      </c>
      <c r="BB1339" s="285" t="str">
        <f t="shared" ca="1" si="246"/>
        <v>8_AA1317_Chemicals_2046</v>
      </c>
      <c r="BC1339" s="285" t="s">
        <v>574</v>
      </c>
      <c r="BD1339" s="285"/>
      <c r="BE1339" s="293" t="str">
        <f t="shared" si="242"/>
        <v>&gt;=0</v>
      </c>
      <c r="BF1339" s="293" t="s">
        <v>84</v>
      </c>
      <c r="BG1339" s="293" t="s">
        <v>84</v>
      </c>
      <c r="BH1339" s="293"/>
      <c r="BI1339" s="293"/>
      <c r="BJ1339" s="293"/>
      <c r="BK1339" s="293"/>
    </row>
    <row r="1340" spans="1:63" ht="13.5" hidden="1" thickBot="1">
      <c r="A1340" s="130"/>
      <c r="B1340" s="181"/>
      <c r="C1340" s="254"/>
      <c r="D1340" s="761"/>
      <c r="E1340" s="571"/>
      <c r="F1340" s="571"/>
      <c r="G1340" s="571"/>
      <c r="H1340" s="571"/>
      <c r="I1340" s="571"/>
      <c r="J1340" s="571"/>
      <c r="K1340" s="571"/>
      <c r="L1340" s="571"/>
      <c r="M1340" s="571"/>
      <c r="N1340" s="571"/>
      <c r="O1340" s="571"/>
      <c r="P1340" s="571"/>
      <c r="Q1340" s="571"/>
      <c r="R1340" s="571"/>
      <c r="S1340" s="571"/>
      <c r="T1340" s="571"/>
      <c r="U1340" s="571"/>
      <c r="V1340" s="571"/>
      <c r="W1340" s="571"/>
      <c r="X1340" s="571"/>
      <c r="Y1340" s="571"/>
      <c r="Z1340" s="571"/>
      <c r="AA1340" s="571"/>
      <c r="AB1340" s="571"/>
      <c r="AC1340" s="571"/>
      <c r="AD1340" s="572"/>
      <c r="AE1340" s="572"/>
      <c r="AF1340" s="572"/>
      <c r="AG1340" s="572"/>
      <c r="AH1340" s="572"/>
      <c r="AI1340" s="572"/>
      <c r="AJ1340" s="572"/>
      <c r="AK1340" s="572"/>
      <c r="AL1340" s="572"/>
      <c r="AM1340" s="572"/>
      <c r="AN1340" s="581"/>
      <c r="AO1340" s="181"/>
      <c r="AP1340" s="87" t="s">
        <v>859</v>
      </c>
      <c r="AT1340" s="559" t="str">
        <f t="shared" ca="1" si="247"/>
        <v>AB</v>
      </c>
      <c r="AU1340" s="559">
        <f t="shared" si="248"/>
        <v>1317</v>
      </c>
      <c r="AV1340" s="285" t="str">
        <f t="shared" ca="1" si="245"/>
        <v>AB1317</v>
      </c>
      <c r="AW1340" s="285">
        <f t="shared" si="243"/>
        <v>8</v>
      </c>
      <c r="AX1340" s="285" t="str">
        <f t="shared" ca="1" si="244"/>
        <v>8. Ownership - Operating Costs</v>
      </c>
      <c r="AY1340" s="293" t="s">
        <v>1626</v>
      </c>
      <c r="AZ1340" s="285" t="s">
        <v>1696</v>
      </c>
      <c r="BA1340" s="285">
        <f>$AB$8</f>
        <v>2047</v>
      </c>
      <c r="BB1340" s="285" t="str">
        <f t="shared" ca="1" si="246"/>
        <v>8_AB1317_Chemicals_2047</v>
      </c>
      <c r="BC1340" s="285" t="s">
        <v>574</v>
      </c>
      <c r="BD1340" s="285"/>
      <c r="BE1340" s="293" t="str">
        <f t="shared" si="242"/>
        <v>&gt;=0</v>
      </c>
      <c r="BF1340" s="293" t="s">
        <v>84</v>
      </c>
      <c r="BG1340" s="293" t="s">
        <v>84</v>
      </c>
      <c r="BH1340" s="293"/>
      <c r="BI1340" s="293"/>
      <c r="BJ1340" s="293"/>
      <c r="BK1340" s="293"/>
    </row>
    <row r="1341" spans="1:63" ht="13.5" hidden="1" thickBot="1">
      <c r="A1341" s="130"/>
      <c r="B1341" s="181"/>
      <c r="C1341" s="254"/>
      <c r="D1341" s="761"/>
      <c r="E1341" s="571"/>
      <c r="F1341" s="571"/>
      <c r="G1341" s="571"/>
      <c r="H1341" s="571"/>
      <c r="I1341" s="571"/>
      <c r="J1341" s="571"/>
      <c r="K1341" s="571"/>
      <c r="L1341" s="571"/>
      <c r="M1341" s="571"/>
      <c r="N1341" s="571"/>
      <c r="O1341" s="571"/>
      <c r="P1341" s="571"/>
      <c r="Q1341" s="571"/>
      <c r="R1341" s="571"/>
      <c r="S1341" s="571"/>
      <c r="T1341" s="571"/>
      <c r="U1341" s="571"/>
      <c r="V1341" s="571"/>
      <c r="W1341" s="571"/>
      <c r="X1341" s="571"/>
      <c r="Y1341" s="571"/>
      <c r="Z1341" s="571"/>
      <c r="AA1341" s="571"/>
      <c r="AB1341" s="571"/>
      <c r="AC1341" s="571"/>
      <c r="AD1341" s="572"/>
      <c r="AE1341" s="572"/>
      <c r="AF1341" s="572"/>
      <c r="AG1341" s="572"/>
      <c r="AH1341" s="572"/>
      <c r="AI1341" s="572"/>
      <c r="AJ1341" s="572"/>
      <c r="AK1341" s="572"/>
      <c r="AL1341" s="572"/>
      <c r="AM1341" s="572"/>
      <c r="AN1341" s="581"/>
      <c r="AO1341" s="181"/>
      <c r="AP1341" s="87" t="s">
        <v>859</v>
      </c>
      <c r="AT1341" s="559" t="str">
        <f t="shared" ca="1" si="247"/>
        <v>AC</v>
      </c>
      <c r="AU1341" s="559">
        <f t="shared" si="248"/>
        <v>1317</v>
      </c>
      <c r="AV1341" s="285" t="str">
        <f t="shared" ca="1" si="245"/>
        <v>AC1317</v>
      </c>
      <c r="AW1341" s="285">
        <f t="shared" si="243"/>
        <v>8</v>
      </c>
      <c r="AX1341" s="285" t="str">
        <f t="shared" ca="1" si="244"/>
        <v>8. Ownership - Operating Costs</v>
      </c>
      <c r="AY1341" s="293" t="s">
        <v>1626</v>
      </c>
      <c r="AZ1341" s="285" t="s">
        <v>1696</v>
      </c>
      <c r="BA1341" s="285">
        <f>$AC$8</f>
        <v>2048</v>
      </c>
      <c r="BB1341" s="285" t="str">
        <f t="shared" ca="1" si="246"/>
        <v>8_AC1317_Chemicals_2048</v>
      </c>
      <c r="BC1341" s="285" t="s">
        <v>574</v>
      </c>
      <c r="BD1341" s="285"/>
      <c r="BE1341" s="293" t="str">
        <f t="shared" si="242"/>
        <v>&gt;=0</v>
      </c>
      <c r="BF1341" s="293" t="s">
        <v>84</v>
      </c>
      <c r="BG1341" s="293" t="s">
        <v>84</v>
      </c>
      <c r="BH1341" s="293"/>
      <c r="BI1341" s="293"/>
      <c r="BJ1341" s="293"/>
      <c r="BK1341" s="293"/>
    </row>
    <row r="1342" spans="1:63" ht="13.5" hidden="1" thickBot="1">
      <c r="A1342" s="130"/>
      <c r="B1342" s="181"/>
      <c r="C1342" s="254"/>
      <c r="D1342" s="761"/>
      <c r="E1342" s="571"/>
      <c r="F1342" s="571"/>
      <c r="G1342" s="571"/>
      <c r="H1342" s="571"/>
      <c r="I1342" s="571"/>
      <c r="J1342" s="571"/>
      <c r="K1342" s="571"/>
      <c r="L1342" s="571"/>
      <c r="M1342" s="571"/>
      <c r="N1342" s="571"/>
      <c r="O1342" s="571"/>
      <c r="P1342" s="571"/>
      <c r="Q1342" s="571"/>
      <c r="R1342" s="571"/>
      <c r="S1342" s="571"/>
      <c r="T1342" s="571"/>
      <c r="U1342" s="571"/>
      <c r="V1342" s="571"/>
      <c r="W1342" s="571"/>
      <c r="X1342" s="571"/>
      <c r="Y1342" s="571"/>
      <c r="Z1342" s="571"/>
      <c r="AA1342" s="571"/>
      <c r="AB1342" s="571"/>
      <c r="AC1342" s="571"/>
      <c r="AD1342" s="572"/>
      <c r="AE1342" s="572"/>
      <c r="AF1342" s="572"/>
      <c r="AG1342" s="572"/>
      <c r="AH1342" s="572"/>
      <c r="AI1342" s="572"/>
      <c r="AJ1342" s="572"/>
      <c r="AK1342" s="572"/>
      <c r="AL1342" s="572"/>
      <c r="AM1342" s="572"/>
      <c r="AN1342" s="581"/>
      <c r="AO1342" s="181"/>
      <c r="AP1342" s="87" t="s">
        <v>859</v>
      </c>
      <c r="AT1342" s="559" t="str">
        <f t="shared" ca="1" si="247"/>
        <v>AD</v>
      </c>
      <c r="AU1342" s="559">
        <f t="shared" si="248"/>
        <v>1317</v>
      </c>
      <c r="AV1342" s="285" t="str">
        <f t="shared" ca="1" si="245"/>
        <v>AD1317</v>
      </c>
      <c r="AW1342" s="285">
        <f t="shared" si="243"/>
        <v>8</v>
      </c>
      <c r="AX1342" s="285" t="str">
        <f t="shared" ca="1" si="244"/>
        <v>8. Ownership - Operating Costs</v>
      </c>
      <c r="AY1342" s="293" t="s">
        <v>1626</v>
      </c>
      <c r="AZ1342" s="285" t="s">
        <v>1696</v>
      </c>
      <c r="BA1342" s="285">
        <f>$AD$8</f>
        <v>2049</v>
      </c>
      <c r="BB1342" s="285" t="str">
        <f t="shared" ca="1" si="246"/>
        <v>8_AD1317_Chemicals_2049</v>
      </c>
      <c r="BC1342" s="285" t="s">
        <v>574</v>
      </c>
      <c r="BD1342" s="285"/>
      <c r="BE1342" s="293" t="str">
        <f t="shared" si="242"/>
        <v>&gt;=0</v>
      </c>
      <c r="BF1342" s="293" t="s">
        <v>84</v>
      </c>
      <c r="BG1342" s="293" t="s">
        <v>84</v>
      </c>
      <c r="BH1342" s="293"/>
      <c r="BI1342" s="293"/>
      <c r="BJ1342" s="293"/>
      <c r="BK1342" s="293"/>
    </row>
    <row r="1343" spans="1:63" ht="13.5" hidden="1" thickBot="1">
      <c r="A1343" s="130"/>
      <c r="B1343" s="181"/>
      <c r="C1343" s="254"/>
      <c r="D1343" s="761"/>
      <c r="E1343" s="571"/>
      <c r="F1343" s="571"/>
      <c r="G1343" s="571"/>
      <c r="H1343" s="571"/>
      <c r="I1343" s="571"/>
      <c r="J1343" s="571"/>
      <c r="K1343" s="571"/>
      <c r="L1343" s="571"/>
      <c r="M1343" s="571"/>
      <c r="N1343" s="571"/>
      <c r="O1343" s="571"/>
      <c r="P1343" s="571"/>
      <c r="Q1343" s="571"/>
      <c r="R1343" s="571"/>
      <c r="S1343" s="571"/>
      <c r="T1343" s="571"/>
      <c r="U1343" s="571"/>
      <c r="V1343" s="571"/>
      <c r="W1343" s="571"/>
      <c r="X1343" s="571"/>
      <c r="Y1343" s="571"/>
      <c r="Z1343" s="571"/>
      <c r="AA1343" s="571"/>
      <c r="AB1343" s="571"/>
      <c r="AC1343" s="571"/>
      <c r="AD1343" s="572"/>
      <c r="AE1343" s="572"/>
      <c r="AF1343" s="572"/>
      <c r="AG1343" s="572"/>
      <c r="AH1343" s="572"/>
      <c r="AI1343" s="572"/>
      <c r="AJ1343" s="572"/>
      <c r="AK1343" s="572"/>
      <c r="AL1343" s="572"/>
      <c r="AM1343" s="572"/>
      <c r="AN1343" s="581"/>
      <c r="AO1343" s="181"/>
      <c r="AP1343" s="87" t="s">
        <v>859</v>
      </c>
      <c r="AT1343" s="559" t="str">
        <f t="shared" ca="1" si="247"/>
        <v>AE</v>
      </c>
      <c r="AU1343" s="559">
        <f t="shared" si="248"/>
        <v>1317</v>
      </c>
      <c r="AV1343" s="285" t="str">
        <f t="shared" ca="1" si="245"/>
        <v>AE1317</v>
      </c>
      <c r="AW1343" s="285">
        <f t="shared" si="243"/>
        <v>8</v>
      </c>
      <c r="AX1343" s="285" t="str">
        <f t="shared" ca="1" si="244"/>
        <v>8. Ownership - Operating Costs</v>
      </c>
      <c r="AY1343" s="293" t="s">
        <v>1626</v>
      </c>
      <c r="AZ1343" s="285" t="s">
        <v>1696</v>
      </c>
      <c r="BA1343" s="285">
        <f>$AE$8</f>
        <v>2050</v>
      </c>
      <c r="BB1343" s="285" t="str">
        <f t="shared" ca="1" si="246"/>
        <v>8_AE1317_Chemicals_2050</v>
      </c>
      <c r="BC1343" s="285" t="s">
        <v>574</v>
      </c>
      <c r="BD1343" s="285"/>
      <c r="BE1343" s="293" t="str">
        <f t="shared" si="242"/>
        <v>&gt;=0</v>
      </c>
      <c r="BF1343" s="293" t="s">
        <v>84</v>
      </c>
      <c r="BG1343" s="293" t="s">
        <v>84</v>
      </c>
      <c r="BH1343" s="293"/>
      <c r="BI1343" s="293"/>
      <c r="BJ1343" s="293"/>
      <c r="BK1343" s="293"/>
    </row>
    <row r="1344" spans="1:63" ht="13.5" hidden="1" thickBot="1">
      <c r="A1344" s="130"/>
      <c r="B1344" s="181"/>
      <c r="C1344" s="254"/>
      <c r="D1344" s="761"/>
      <c r="E1344" s="571"/>
      <c r="F1344" s="571"/>
      <c r="G1344" s="571"/>
      <c r="H1344" s="571"/>
      <c r="I1344" s="571"/>
      <c r="J1344" s="571"/>
      <c r="K1344" s="571"/>
      <c r="L1344" s="571"/>
      <c r="M1344" s="571"/>
      <c r="N1344" s="571"/>
      <c r="O1344" s="571"/>
      <c r="P1344" s="571"/>
      <c r="Q1344" s="571"/>
      <c r="R1344" s="571"/>
      <c r="S1344" s="571"/>
      <c r="T1344" s="571"/>
      <c r="U1344" s="571"/>
      <c r="V1344" s="571"/>
      <c r="W1344" s="571"/>
      <c r="X1344" s="571"/>
      <c r="Y1344" s="571"/>
      <c r="Z1344" s="571"/>
      <c r="AA1344" s="571"/>
      <c r="AB1344" s="571"/>
      <c r="AC1344" s="571"/>
      <c r="AD1344" s="572"/>
      <c r="AE1344" s="572"/>
      <c r="AF1344" s="572"/>
      <c r="AG1344" s="572"/>
      <c r="AH1344" s="572"/>
      <c r="AI1344" s="572"/>
      <c r="AJ1344" s="572"/>
      <c r="AK1344" s="572"/>
      <c r="AL1344" s="572"/>
      <c r="AM1344" s="572"/>
      <c r="AN1344" s="581"/>
      <c r="AO1344" s="181"/>
      <c r="AP1344" s="87" t="s">
        <v>859</v>
      </c>
      <c r="AT1344" s="559" t="str">
        <f t="shared" ca="1" si="247"/>
        <v>AF</v>
      </c>
      <c r="AU1344" s="559">
        <f t="shared" si="248"/>
        <v>1317</v>
      </c>
      <c r="AV1344" s="285" t="str">
        <f t="shared" ca="1" si="245"/>
        <v>AF1317</v>
      </c>
      <c r="AW1344" s="285">
        <f t="shared" si="243"/>
        <v>8</v>
      </c>
      <c r="AX1344" s="285" t="str">
        <f t="shared" ca="1" si="244"/>
        <v>8. Ownership - Operating Costs</v>
      </c>
      <c r="AY1344" s="293" t="s">
        <v>1626</v>
      </c>
      <c r="AZ1344" s="285" t="s">
        <v>1696</v>
      </c>
      <c r="BA1344" s="285">
        <f>$AF$8</f>
        <v>2051</v>
      </c>
      <c r="BB1344" s="285" t="str">
        <f t="shared" ca="1" si="246"/>
        <v>8_AF1317_Chemicals_2051</v>
      </c>
      <c r="BC1344" s="285" t="s">
        <v>574</v>
      </c>
      <c r="BD1344" s="285"/>
      <c r="BE1344" s="293" t="str">
        <f t="shared" si="242"/>
        <v>&gt;=0</v>
      </c>
      <c r="BF1344" s="293" t="s">
        <v>84</v>
      </c>
      <c r="BG1344" s="293" t="s">
        <v>84</v>
      </c>
      <c r="BH1344" s="293"/>
      <c r="BI1344" s="293"/>
      <c r="BJ1344" s="293"/>
      <c r="BK1344" s="293"/>
    </row>
    <row r="1345" spans="1:63" ht="13.5" hidden="1" thickBot="1">
      <c r="A1345" s="130"/>
      <c r="B1345" s="181"/>
      <c r="C1345" s="254"/>
      <c r="D1345" s="761"/>
      <c r="E1345" s="571"/>
      <c r="F1345" s="571"/>
      <c r="G1345" s="571"/>
      <c r="H1345" s="571"/>
      <c r="I1345" s="571"/>
      <c r="J1345" s="571"/>
      <c r="K1345" s="571"/>
      <c r="L1345" s="571"/>
      <c r="M1345" s="571"/>
      <c r="N1345" s="571"/>
      <c r="O1345" s="571"/>
      <c r="P1345" s="571"/>
      <c r="Q1345" s="571"/>
      <c r="R1345" s="571"/>
      <c r="S1345" s="571"/>
      <c r="T1345" s="571"/>
      <c r="U1345" s="571"/>
      <c r="V1345" s="571"/>
      <c r="W1345" s="571"/>
      <c r="X1345" s="571"/>
      <c r="Y1345" s="571"/>
      <c r="Z1345" s="571"/>
      <c r="AA1345" s="571"/>
      <c r="AB1345" s="571"/>
      <c r="AC1345" s="571"/>
      <c r="AD1345" s="572"/>
      <c r="AE1345" s="572"/>
      <c r="AF1345" s="572"/>
      <c r="AG1345" s="572"/>
      <c r="AH1345" s="572"/>
      <c r="AI1345" s="572"/>
      <c r="AJ1345" s="572"/>
      <c r="AK1345" s="572"/>
      <c r="AL1345" s="572"/>
      <c r="AM1345" s="572"/>
      <c r="AN1345" s="581"/>
      <c r="AO1345" s="181"/>
      <c r="AP1345" s="87" t="s">
        <v>859</v>
      </c>
      <c r="AT1345" s="559" t="str">
        <f t="shared" ca="1" si="247"/>
        <v>AG</v>
      </c>
      <c r="AU1345" s="559">
        <f t="shared" si="248"/>
        <v>1317</v>
      </c>
      <c r="AV1345" s="285" t="str">
        <f t="shared" ca="1" si="245"/>
        <v>AG1317</v>
      </c>
      <c r="AW1345" s="285">
        <f t="shared" si="243"/>
        <v>8</v>
      </c>
      <c r="AX1345" s="285" t="str">
        <f t="shared" ca="1" si="244"/>
        <v>8. Ownership - Operating Costs</v>
      </c>
      <c r="AY1345" s="293" t="s">
        <v>1626</v>
      </c>
      <c r="AZ1345" s="285" t="s">
        <v>1696</v>
      </c>
      <c r="BA1345" s="285">
        <f>$AG$8</f>
        <v>2052</v>
      </c>
      <c r="BB1345" s="285" t="str">
        <f t="shared" ca="1" si="246"/>
        <v>8_AG1317_Chemicals_2052</v>
      </c>
      <c r="BC1345" s="285" t="s">
        <v>574</v>
      </c>
      <c r="BD1345" s="285"/>
      <c r="BE1345" s="293" t="str">
        <f t="shared" si="242"/>
        <v>&gt;=0</v>
      </c>
      <c r="BF1345" s="293" t="s">
        <v>84</v>
      </c>
      <c r="BG1345" s="293" t="s">
        <v>84</v>
      </c>
      <c r="BH1345" s="293"/>
      <c r="BI1345" s="293"/>
      <c r="BJ1345" s="293"/>
      <c r="BK1345" s="293"/>
    </row>
    <row r="1346" spans="1:63" ht="13.5" hidden="1" thickBot="1">
      <c r="A1346" s="130"/>
      <c r="B1346" s="181"/>
      <c r="C1346" s="254"/>
      <c r="D1346" s="761"/>
      <c r="E1346" s="571"/>
      <c r="F1346" s="571"/>
      <c r="G1346" s="571"/>
      <c r="H1346" s="571"/>
      <c r="I1346" s="571"/>
      <c r="J1346" s="571"/>
      <c r="K1346" s="571"/>
      <c r="L1346" s="571"/>
      <c r="M1346" s="571"/>
      <c r="N1346" s="571"/>
      <c r="O1346" s="571"/>
      <c r="P1346" s="571"/>
      <c r="Q1346" s="571"/>
      <c r="R1346" s="571"/>
      <c r="S1346" s="571"/>
      <c r="T1346" s="571"/>
      <c r="U1346" s="571"/>
      <c r="V1346" s="571"/>
      <c r="W1346" s="571"/>
      <c r="X1346" s="571"/>
      <c r="Y1346" s="571"/>
      <c r="Z1346" s="571"/>
      <c r="AA1346" s="571"/>
      <c r="AB1346" s="571"/>
      <c r="AC1346" s="571"/>
      <c r="AD1346" s="572"/>
      <c r="AE1346" s="572"/>
      <c r="AF1346" s="572"/>
      <c r="AG1346" s="572"/>
      <c r="AH1346" s="572"/>
      <c r="AI1346" s="572"/>
      <c r="AJ1346" s="572"/>
      <c r="AK1346" s="572"/>
      <c r="AL1346" s="572"/>
      <c r="AM1346" s="572"/>
      <c r="AN1346" s="581"/>
      <c r="AO1346" s="181"/>
      <c r="AP1346" s="87" t="s">
        <v>859</v>
      </c>
      <c r="AT1346" s="559" t="str">
        <f t="shared" ca="1" si="247"/>
        <v>AH</v>
      </c>
      <c r="AU1346" s="559">
        <f t="shared" si="248"/>
        <v>1317</v>
      </c>
      <c r="AV1346" s="285" t="str">
        <f t="shared" ca="1" si="245"/>
        <v>AH1317</v>
      </c>
      <c r="AW1346" s="285">
        <f t="shared" si="243"/>
        <v>8</v>
      </c>
      <c r="AX1346" s="285" t="str">
        <f t="shared" ca="1" si="244"/>
        <v>8. Ownership - Operating Costs</v>
      </c>
      <c r="AY1346" s="293" t="s">
        <v>1626</v>
      </c>
      <c r="AZ1346" s="285" t="s">
        <v>1696</v>
      </c>
      <c r="BA1346" s="285">
        <f>$AH$8</f>
        <v>2053</v>
      </c>
      <c r="BB1346" s="285" t="str">
        <f t="shared" ca="1" si="246"/>
        <v>8_AH1317_Chemicals_2053</v>
      </c>
      <c r="BC1346" s="285" t="s">
        <v>574</v>
      </c>
      <c r="BD1346" s="285"/>
      <c r="BE1346" s="293" t="str">
        <f t="shared" si="242"/>
        <v>&gt;=0</v>
      </c>
      <c r="BF1346" s="293" t="s">
        <v>84</v>
      </c>
      <c r="BG1346" s="293" t="s">
        <v>84</v>
      </c>
      <c r="BH1346" s="293"/>
      <c r="BI1346" s="293"/>
      <c r="BJ1346" s="293"/>
      <c r="BK1346" s="293"/>
    </row>
    <row r="1347" spans="1:63" ht="13.5" hidden="1" thickBot="1">
      <c r="A1347" s="130"/>
      <c r="B1347" s="181"/>
      <c r="C1347" s="254"/>
      <c r="D1347" s="761"/>
      <c r="E1347" s="571"/>
      <c r="F1347" s="571"/>
      <c r="G1347" s="571"/>
      <c r="H1347" s="571"/>
      <c r="I1347" s="571"/>
      <c r="J1347" s="571"/>
      <c r="K1347" s="571"/>
      <c r="L1347" s="571"/>
      <c r="M1347" s="571"/>
      <c r="N1347" s="571"/>
      <c r="O1347" s="571"/>
      <c r="P1347" s="571"/>
      <c r="Q1347" s="571"/>
      <c r="R1347" s="571"/>
      <c r="S1347" s="571"/>
      <c r="T1347" s="571"/>
      <c r="U1347" s="571"/>
      <c r="V1347" s="571"/>
      <c r="W1347" s="571"/>
      <c r="X1347" s="571"/>
      <c r="Y1347" s="571"/>
      <c r="Z1347" s="571"/>
      <c r="AA1347" s="571"/>
      <c r="AB1347" s="571"/>
      <c r="AC1347" s="571"/>
      <c r="AD1347" s="572"/>
      <c r="AE1347" s="572"/>
      <c r="AF1347" s="572"/>
      <c r="AG1347" s="572"/>
      <c r="AH1347" s="572"/>
      <c r="AI1347" s="572"/>
      <c r="AJ1347" s="572"/>
      <c r="AK1347" s="572"/>
      <c r="AL1347" s="572"/>
      <c r="AM1347" s="572"/>
      <c r="AN1347" s="581"/>
      <c r="AO1347" s="181"/>
      <c r="AP1347" s="87" t="s">
        <v>859</v>
      </c>
      <c r="AT1347" s="559" t="str">
        <f t="shared" ca="1" si="247"/>
        <v>AI</v>
      </c>
      <c r="AU1347" s="559">
        <f t="shared" si="248"/>
        <v>1317</v>
      </c>
      <c r="AV1347" s="285" t="str">
        <f t="shared" ca="1" si="245"/>
        <v>AI1317</v>
      </c>
      <c r="AW1347" s="285">
        <f t="shared" si="243"/>
        <v>8</v>
      </c>
      <c r="AX1347" s="285" t="str">
        <f t="shared" ca="1" si="244"/>
        <v>8. Ownership - Operating Costs</v>
      </c>
      <c r="AY1347" s="293" t="s">
        <v>1626</v>
      </c>
      <c r="AZ1347" s="285" t="s">
        <v>1696</v>
      </c>
      <c r="BA1347" s="285">
        <f>$AI$8</f>
        <v>2054</v>
      </c>
      <c r="BB1347" s="285" t="str">
        <f t="shared" ca="1" si="246"/>
        <v>8_AI1317_Chemicals_2054</v>
      </c>
      <c r="BC1347" s="285" t="s">
        <v>574</v>
      </c>
      <c r="BD1347" s="285"/>
      <c r="BE1347" s="293" t="str">
        <f t="shared" si="242"/>
        <v>&gt;=0</v>
      </c>
      <c r="BF1347" s="293" t="s">
        <v>84</v>
      </c>
      <c r="BG1347" s="293" t="s">
        <v>84</v>
      </c>
      <c r="BH1347" s="293"/>
      <c r="BI1347" s="293"/>
      <c r="BJ1347" s="293"/>
      <c r="BK1347" s="293"/>
    </row>
    <row r="1348" spans="1:63" ht="13.5" hidden="1" thickBot="1">
      <c r="A1348" s="130"/>
      <c r="B1348" s="181"/>
      <c r="C1348" s="254"/>
      <c r="D1348" s="761"/>
      <c r="E1348" s="571"/>
      <c r="F1348" s="571"/>
      <c r="G1348" s="571"/>
      <c r="H1348" s="571"/>
      <c r="I1348" s="571"/>
      <c r="J1348" s="571"/>
      <c r="K1348" s="571"/>
      <c r="L1348" s="571"/>
      <c r="M1348" s="571"/>
      <c r="N1348" s="571"/>
      <c r="O1348" s="571"/>
      <c r="P1348" s="571"/>
      <c r="Q1348" s="571"/>
      <c r="R1348" s="571"/>
      <c r="S1348" s="571"/>
      <c r="T1348" s="571"/>
      <c r="U1348" s="571"/>
      <c r="V1348" s="571"/>
      <c r="W1348" s="571"/>
      <c r="X1348" s="571"/>
      <c r="Y1348" s="571"/>
      <c r="Z1348" s="571"/>
      <c r="AA1348" s="571"/>
      <c r="AB1348" s="571"/>
      <c r="AC1348" s="571"/>
      <c r="AD1348" s="572"/>
      <c r="AE1348" s="572"/>
      <c r="AF1348" s="572"/>
      <c r="AG1348" s="572"/>
      <c r="AH1348" s="572"/>
      <c r="AI1348" s="572"/>
      <c r="AJ1348" s="572"/>
      <c r="AK1348" s="572"/>
      <c r="AL1348" s="572"/>
      <c r="AM1348" s="572"/>
      <c r="AN1348" s="581"/>
      <c r="AO1348" s="181"/>
      <c r="AP1348" s="87" t="s">
        <v>859</v>
      </c>
      <c r="AT1348" s="559" t="str">
        <f t="shared" ca="1" si="247"/>
        <v>AJ</v>
      </c>
      <c r="AU1348" s="559">
        <f t="shared" si="248"/>
        <v>1317</v>
      </c>
      <c r="AV1348" s="285" t="str">
        <f t="shared" ca="1" si="245"/>
        <v>AJ1317</v>
      </c>
      <c r="AW1348" s="285">
        <f t="shared" si="243"/>
        <v>8</v>
      </c>
      <c r="AX1348" s="285" t="str">
        <f t="shared" ca="1" si="244"/>
        <v>8. Ownership - Operating Costs</v>
      </c>
      <c r="AY1348" s="293" t="s">
        <v>1626</v>
      </c>
      <c r="AZ1348" s="285" t="s">
        <v>1696</v>
      </c>
      <c r="BA1348" s="285">
        <f>$AJ$8</f>
        <v>2055</v>
      </c>
      <c r="BB1348" s="285" t="str">
        <f t="shared" ca="1" si="246"/>
        <v>8_AJ1317_Chemicals_2055</v>
      </c>
      <c r="BC1348" s="285" t="s">
        <v>574</v>
      </c>
      <c r="BD1348" s="285"/>
      <c r="BE1348" s="293" t="str">
        <f t="shared" si="242"/>
        <v>&gt;=0</v>
      </c>
      <c r="BF1348" s="293" t="s">
        <v>84</v>
      </c>
      <c r="BG1348" s="293" t="s">
        <v>84</v>
      </c>
      <c r="BH1348" s="293"/>
      <c r="BI1348" s="293"/>
      <c r="BJ1348" s="293"/>
      <c r="BK1348" s="293"/>
    </row>
    <row r="1349" spans="1:63" ht="13.5" hidden="1" thickBot="1">
      <c r="A1349" s="130"/>
      <c r="B1349" s="181"/>
      <c r="C1349" s="254"/>
      <c r="D1349" s="761"/>
      <c r="E1349" s="571"/>
      <c r="F1349" s="571"/>
      <c r="G1349" s="571"/>
      <c r="H1349" s="571"/>
      <c r="I1349" s="571"/>
      <c r="J1349" s="571"/>
      <c r="K1349" s="571"/>
      <c r="L1349" s="571"/>
      <c r="M1349" s="571"/>
      <c r="N1349" s="571"/>
      <c r="O1349" s="571"/>
      <c r="P1349" s="571"/>
      <c r="Q1349" s="571"/>
      <c r="R1349" s="571"/>
      <c r="S1349" s="571"/>
      <c r="T1349" s="571"/>
      <c r="U1349" s="571"/>
      <c r="V1349" s="571"/>
      <c r="W1349" s="571"/>
      <c r="X1349" s="571"/>
      <c r="Y1349" s="571"/>
      <c r="Z1349" s="571"/>
      <c r="AA1349" s="571"/>
      <c r="AB1349" s="571"/>
      <c r="AC1349" s="571"/>
      <c r="AD1349" s="572"/>
      <c r="AE1349" s="572"/>
      <c r="AF1349" s="572"/>
      <c r="AG1349" s="572"/>
      <c r="AH1349" s="572"/>
      <c r="AI1349" s="572"/>
      <c r="AJ1349" s="572"/>
      <c r="AK1349" s="572"/>
      <c r="AL1349" s="572"/>
      <c r="AM1349" s="572"/>
      <c r="AN1349" s="581"/>
      <c r="AO1349" s="181"/>
      <c r="AP1349" s="87" t="s">
        <v>859</v>
      </c>
      <c r="AT1349" s="559" t="str">
        <f t="shared" ca="1" si="247"/>
        <v>AK</v>
      </c>
      <c r="AU1349" s="559">
        <f t="shared" si="248"/>
        <v>1317</v>
      </c>
      <c r="AV1349" s="285" t="str">
        <f t="shared" ca="1" si="245"/>
        <v>AK1317</v>
      </c>
      <c r="AW1349" s="285">
        <f t="shared" si="243"/>
        <v>8</v>
      </c>
      <c r="AX1349" s="285" t="str">
        <f t="shared" ca="1" si="244"/>
        <v>8. Ownership - Operating Costs</v>
      </c>
      <c r="AY1349" s="293" t="s">
        <v>1626</v>
      </c>
      <c r="AZ1349" s="285" t="s">
        <v>1696</v>
      </c>
      <c r="BA1349" s="285">
        <f>$AK$8</f>
        <v>2056</v>
      </c>
      <c r="BB1349" s="285" t="str">
        <f t="shared" ca="1" si="246"/>
        <v>8_AK1317_Chemicals_2056</v>
      </c>
      <c r="BC1349" s="285" t="s">
        <v>574</v>
      </c>
      <c r="BD1349" s="285"/>
      <c r="BE1349" s="293" t="str">
        <f t="shared" si="242"/>
        <v>&gt;=0</v>
      </c>
      <c r="BF1349" s="293" t="s">
        <v>84</v>
      </c>
      <c r="BG1349" s="293" t="s">
        <v>84</v>
      </c>
      <c r="BH1349" s="293"/>
      <c r="BI1349" s="293"/>
      <c r="BJ1349" s="293"/>
      <c r="BK1349" s="293"/>
    </row>
    <row r="1350" spans="1:63" ht="13.5" hidden="1" thickBot="1">
      <c r="A1350" s="130"/>
      <c r="B1350" s="181"/>
      <c r="C1350" s="254"/>
      <c r="D1350" s="761"/>
      <c r="E1350" s="571"/>
      <c r="F1350" s="571"/>
      <c r="G1350" s="571"/>
      <c r="H1350" s="571"/>
      <c r="I1350" s="571"/>
      <c r="J1350" s="571"/>
      <c r="K1350" s="571"/>
      <c r="L1350" s="571"/>
      <c r="M1350" s="571"/>
      <c r="N1350" s="571"/>
      <c r="O1350" s="571"/>
      <c r="P1350" s="571"/>
      <c r="Q1350" s="571"/>
      <c r="R1350" s="571"/>
      <c r="S1350" s="571"/>
      <c r="T1350" s="571"/>
      <c r="U1350" s="571"/>
      <c r="V1350" s="571"/>
      <c r="W1350" s="571"/>
      <c r="X1350" s="571"/>
      <c r="Y1350" s="571"/>
      <c r="Z1350" s="571"/>
      <c r="AA1350" s="571"/>
      <c r="AB1350" s="571"/>
      <c r="AC1350" s="571"/>
      <c r="AD1350" s="572"/>
      <c r="AE1350" s="572"/>
      <c r="AF1350" s="572"/>
      <c r="AG1350" s="572"/>
      <c r="AH1350" s="572"/>
      <c r="AI1350" s="572"/>
      <c r="AJ1350" s="572"/>
      <c r="AK1350" s="572"/>
      <c r="AL1350" s="572"/>
      <c r="AM1350" s="572"/>
      <c r="AN1350" s="581"/>
      <c r="AO1350" s="181"/>
      <c r="AP1350" s="87" t="s">
        <v>859</v>
      </c>
      <c r="AT1350" s="559" t="str">
        <f t="shared" ca="1" si="247"/>
        <v>AL</v>
      </c>
      <c r="AU1350" s="559">
        <f t="shared" si="248"/>
        <v>1317</v>
      </c>
      <c r="AV1350" s="285" t="str">
        <f t="shared" ca="1" si="245"/>
        <v>AL1317</v>
      </c>
      <c r="AW1350" s="285">
        <f t="shared" si="243"/>
        <v>8</v>
      </c>
      <c r="AX1350" s="285" t="str">
        <f t="shared" ca="1" si="244"/>
        <v>8. Ownership - Operating Costs</v>
      </c>
      <c r="AY1350" s="293" t="s">
        <v>1626</v>
      </c>
      <c r="AZ1350" s="285" t="s">
        <v>1696</v>
      </c>
      <c r="BA1350" s="285">
        <f>$AL$8</f>
        <v>2057</v>
      </c>
      <c r="BB1350" s="285" t="str">
        <f t="shared" ca="1" si="246"/>
        <v>8_AL1317_Chemicals_2057</v>
      </c>
      <c r="BC1350" s="285" t="s">
        <v>574</v>
      </c>
      <c r="BD1350" s="285"/>
      <c r="BE1350" s="293" t="str">
        <f t="shared" si="242"/>
        <v>&gt;=0</v>
      </c>
      <c r="BF1350" s="293" t="s">
        <v>84</v>
      </c>
      <c r="BG1350" s="293" t="s">
        <v>84</v>
      </c>
      <c r="BH1350" s="293"/>
      <c r="BI1350" s="293"/>
      <c r="BJ1350" s="293"/>
      <c r="BK1350" s="293"/>
    </row>
    <row r="1351" spans="1:63" ht="13.5" hidden="1" thickBot="1">
      <c r="A1351" s="130"/>
      <c r="B1351" s="181"/>
      <c r="C1351" s="254"/>
      <c r="D1351" s="761"/>
      <c r="E1351" s="571"/>
      <c r="F1351" s="571"/>
      <c r="G1351" s="571"/>
      <c r="H1351" s="571"/>
      <c r="I1351" s="571"/>
      <c r="J1351" s="571"/>
      <c r="K1351" s="571"/>
      <c r="L1351" s="571"/>
      <c r="M1351" s="571"/>
      <c r="N1351" s="571"/>
      <c r="O1351" s="571"/>
      <c r="P1351" s="571"/>
      <c r="Q1351" s="571"/>
      <c r="R1351" s="571"/>
      <c r="S1351" s="571"/>
      <c r="T1351" s="571"/>
      <c r="U1351" s="571"/>
      <c r="V1351" s="571"/>
      <c r="W1351" s="571"/>
      <c r="X1351" s="571"/>
      <c r="Y1351" s="571"/>
      <c r="Z1351" s="571"/>
      <c r="AA1351" s="571"/>
      <c r="AB1351" s="571"/>
      <c r="AC1351" s="571"/>
      <c r="AD1351" s="572"/>
      <c r="AE1351" s="572"/>
      <c r="AF1351" s="572"/>
      <c r="AG1351" s="572"/>
      <c r="AH1351" s="572"/>
      <c r="AI1351" s="572"/>
      <c r="AJ1351" s="572"/>
      <c r="AK1351" s="572"/>
      <c r="AL1351" s="572"/>
      <c r="AM1351" s="572"/>
      <c r="AN1351" s="581"/>
      <c r="AO1351" s="181"/>
      <c r="AP1351" s="87" t="s">
        <v>859</v>
      </c>
      <c r="AT1351" s="559" t="str">
        <f t="shared" ca="1" si="247"/>
        <v>AM</v>
      </c>
      <c r="AU1351" s="559">
        <f t="shared" si="248"/>
        <v>1317</v>
      </c>
      <c r="AV1351" s="285" t="str">
        <f t="shared" ca="1" si="245"/>
        <v>AM1317</v>
      </c>
      <c r="AW1351" s="285">
        <f t="shared" si="243"/>
        <v>8</v>
      </c>
      <c r="AX1351" s="285" t="str">
        <f t="shared" ca="1" si="244"/>
        <v>8. Ownership - Operating Costs</v>
      </c>
      <c r="AY1351" s="293" t="s">
        <v>1626</v>
      </c>
      <c r="AZ1351" s="285" t="s">
        <v>1696</v>
      </c>
      <c r="BA1351" s="285">
        <f>$AM$8</f>
        <v>2058</v>
      </c>
      <c r="BB1351" s="285" t="str">
        <f t="shared" ca="1" si="246"/>
        <v>8_AM1317_Chemicals_2058</v>
      </c>
      <c r="BC1351" s="285" t="s">
        <v>574</v>
      </c>
      <c r="BD1351" s="285"/>
      <c r="BE1351" s="293" t="str">
        <f t="shared" si="242"/>
        <v>&gt;=0</v>
      </c>
      <c r="BF1351" s="293" t="s">
        <v>84</v>
      </c>
      <c r="BG1351" s="293" t="s">
        <v>84</v>
      </c>
      <c r="BH1351" s="293"/>
      <c r="BI1351" s="293"/>
      <c r="BJ1351" s="293"/>
      <c r="BK1351" s="293"/>
    </row>
    <row r="1352" spans="1:63" ht="13.5" hidden="1" thickBot="1">
      <c r="A1352" s="130"/>
      <c r="B1352" s="181"/>
      <c r="C1352" s="254"/>
      <c r="D1352" s="761"/>
      <c r="E1352" s="571"/>
      <c r="F1352" s="571"/>
      <c r="G1352" s="571"/>
      <c r="H1352" s="571"/>
      <c r="I1352" s="571"/>
      <c r="J1352" s="571"/>
      <c r="K1352" s="571"/>
      <c r="L1352" s="571"/>
      <c r="M1352" s="571"/>
      <c r="N1352" s="571"/>
      <c r="O1352" s="571"/>
      <c r="P1352" s="571"/>
      <c r="Q1352" s="571"/>
      <c r="R1352" s="571"/>
      <c r="S1352" s="571"/>
      <c r="T1352" s="571"/>
      <c r="U1352" s="571"/>
      <c r="V1352" s="571"/>
      <c r="W1352" s="571"/>
      <c r="X1352" s="571"/>
      <c r="Y1352" s="571"/>
      <c r="Z1352" s="571"/>
      <c r="AA1352" s="571"/>
      <c r="AB1352" s="571"/>
      <c r="AC1352" s="571"/>
      <c r="AD1352" s="572"/>
      <c r="AE1352" s="572"/>
      <c r="AF1352" s="572"/>
      <c r="AG1352" s="572"/>
      <c r="AH1352" s="572"/>
      <c r="AI1352" s="572"/>
      <c r="AJ1352" s="572"/>
      <c r="AK1352" s="572"/>
      <c r="AL1352" s="572"/>
      <c r="AM1352" s="572"/>
      <c r="AN1352" s="581"/>
      <c r="AO1352" s="181"/>
      <c r="AP1352" s="574" t="s">
        <v>859</v>
      </c>
      <c r="AQ1352" s="574"/>
      <c r="AR1352" s="574"/>
      <c r="AS1352" s="574"/>
      <c r="AT1352" s="575" t="str">
        <f t="shared" ca="1" si="247"/>
        <v>AN</v>
      </c>
      <c r="AU1352" s="575">
        <f t="shared" si="248"/>
        <v>1317</v>
      </c>
      <c r="AV1352" s="484" t="str">
        <f t="shared" ca="1" si="245"/>
        <v>AN1317</v>
      </c>
      <c r="AW1352" s="484">
        <f t="shared" si="243"/>
        <v>8</v>
      </c>
      <c r="AX1352" s="484" t="str">
        <f t="shared" ca="1" si="244"/>
        <v>8. Ownership - Operating Costs</v>
      </c>
      <c r="AY1352" s="492" t="s">
        <v>1626</v>
      </c>
      <c r="AZ1352" s="484" t="s">
        <v>1696</v>
      </c>
      <c r="BA1352" s="484" t="s">
        <v>1572</v>
      </c>
      <c r="BB1352" s="484" t="str">
        <f t="shared" ca="1" si="246"/>
        <v>8_AN1317_Chemicals_Additional_Info</v>
      </c>
      <c r="BC1352" s="492" t="s">
        <v>255</v>
      </c>
      <c r="BD1352" s="492">
        <v>100</v>
      </c>
      <c r="BE1352" s="492"/>
      <c r="BF1352" s="492" t="s">
        <v>84</v>
      </c>
      <c r="BG1352" s="492" t="s">
        <v>84</v>
      </c>
      <c r="BH1352" s="293"/>
      <c r="BI1352" s="293"/>
      <c r="BJ1352" s="293"/>
      <c r="BK1352" s="293"/>
    </row>
    <row r="1353" spans="1:63" ht="13.5" thickBot="1">
      <c r="A1353" s="130">
        <f>+A1317+1</f>
        <v>49</v>
      </c>
      <c r="B1353" s="181"/>
      <c r="C1353" s="254" t="s">
        <v>1697</v>
      </c>
      <c r="D1353" s="761" t="s">
        <v>1691</v>
      </c>
      <c r="E1353" s="544"/>
      <c r="F1353" s="544"/>
      <c r="G1353" s="544"/>
      <c r="H1353" s="544"/>
      <c r="I1353" s="544"/>
      <c r="J1353" s="544"/>
      <c r="K1353" s="544"/>
      <c r="L1353" s="544"/>
      <c r="M1353" s="544"/>
      <c r="N1353" s="544"/>
      <c r="O1353" s="544"/>
      <c r="P1353" s="544"/>
      <c r="Q1353" s="544"/>
      <c r="R1353" s="544"/>
      <c r="S1353" s="544"/>
      <c r="T1353" s="544"/>
      <c r="U1353" s="544"/>
      <c r="V1353" s="544"/>
      <c r="W1353" s="544"/>
      <c r="X1353" s="544"/>
      <c r="Y1353" s="544"/>
      <c r="Z1353" s="544"/>
      <c r="AA1353" s="544"/>
      <c r="AB1353" s="544"/>
      <c r="AC1353" s="544"/>
      <c r="AD1353" s="545"/>
      <c r="AE1353" s="545"/>
      <c r="AF1353" s="545"/>
      <c r="AG1353" s="545"/>
      <c r="AH1353" s="545"/>
      <c r="AI1353" s="545"/>
      <c r="AJ1353" s="545"/>
      <c r="AK1353" s="545"/>
      <c r="AL1353" s="545"/>
      <c r="AM1353" s="545"/>
      <c r="AN1353" s="371"/>
      <c r="AO1353" s="181"/>
      <c r="AR1353" s="87" t="s">
        <v>40</v>
      </c>
      <c r="AS1353" s="87" t="str">
        <f ca="1">SUBSTITUTE(CELL("address",E1353),"$","")</f>
        <v>E1353</v>
      </c>
      <c r="AT1353" s="386" t="str">
        <f ca="1">CHAR(CODE(AS1353))</f>
        <v>E</v>
      </c>
      <c r="AU1353" s="386">
        <f>ROW(AS1353)</f>
        <v>1353</v>
      </c>
      <c r="AV1353" s="285" t="str">
        <f ca="1">CONCATENATE(AT1353&amp;AU1353)</f>
        <v>E1353</v>
      </c>
      <c r="AW1353" s="285">
        <f t="shared" ref="AW1353:AW1388" si="249">$AW$5</f>
        <v>8</v>
      </c>
      <c r="AX1353" s="285" t="str">
        <f t="shared" ref="AX1353:AX1388" ca="1" si="250">MID(CELL("filename",AW1353),FIND("]",CELL("filename",AW1353))+1,256)</f>
        <v>8. Ownership - Operating Costs</v>
      </c>
      <c r="AY1353" s="293" t="s">
        <v>1626</v>
      </c>
      <c r="AZ1353" s="285" t="s">
        <v>1698</v>
      </c>
      <c r="BA1353" s="285">
        <f>$E$8</f>
        <v>2024</v>
      </c>
      <c r="BB1353" s="285" t="str">
        <f ca="1">AW1353&amp;"_"&amp;AV1353&amp;"_"&amp;AZ1353&amp;"_"&amp;BA1353</f>
        <v>8_E1353_Production_payments_to_developer_2024</v>
      </c>
      <c r="BC1353" s="285" t="s">
        <v>574</v>
      </c>
      <c r="BD1353" s="285"/>
      <c r="BE1353" s="293" t="str">
        <f t="shared" si="242"/>
        <v>&gt;=0</v>
      </c>
      <c r="BF1353" s="293" t="s">
        <v>84</v>
      </c>
      <c r="BG1353" s="293" t="s">
        <v>84</v>
      </c>
      <c r="BH1353" s="293"/>
      <c r="BI1353" s="293"/>
      <c r="BJ1353" s="293"/>
      <c r="BK1353" s="293"/>
    </row>
    <row r="1354" spans="1:63" ht="13.5" hidden="1" thickBot="1">
      <c r="A1354" s="130"/>
      <c r="B1354" s="181"/>
      <c r="C1354" s="254"/>
      <c r="D1354" s="761"/>
      <c r="E1354" s="571"/>
      <c r="F1354" s="571"/>
      <c r="G1354" s="571"/>
      <c r="H1354" s="571"/>
      <c r="I1354" s="571"/>
      <c r="J1354" s="571"/>
      <c r="K1354" s="571"/>
      <c r="L1354" s="571"/>
      <c r="M1354" s="571"/>
      <c r="N1354" s="571"/>
      <c r="O1354" s="571"/>
      <c r="P1354" s="571"/>
      <c r="Q1354" s="571"/>
      <c r="R1354" s="571"/>
      <c r="S1354" s="571"/>
      <c r="T1354" s="571"/>
      <c r="U1354" s="571"/>
      <c r="V1354" s="571"/>
      <c r="W1354" s="571"/>
      <c r="X1354" s="571"/>
      <c r="Y1354" s="571"/>
      <c r="Z1354" s="571"/>
      <c r="AA1354" s="571"/>
      <c r="AB1354" s="571"/>
      <c r="AC1354" s="571"/>
      <c r="AD1354" s="572"/>
      <c r="AE1354" s="572"/>
      <c r="AF1354" s="572"/>
      <c r="AG1354" s="572"/>
      <c r="AH1354" s="572"/>
      <c r="AI1354" s="572"/>
      <c r="AJ1354" s="572"/>
      <c r="AK1354" s="572"/>
      <c r="AL1354" s="572"/>
      <c r="AM1354" s="572"/>
      <c r="AN1354" s="581"/>
      <c r="AO1354" s="181"/>
      <c r="AP1354" s="87" t="s">
        <v>859</v>
      </c>
      <c r="AT1354" s="559" t="str">
        <f ca="1">IF(AT1353="Z","AA",IF(LEN(AT1353)=1,CHAR(CODE(AT1353)+1),IF(RIGHT(AT1353,1)="Z",CHAR(CODE(LEFT(AT1353,1))+1),LEFT(AT1353,1))&amp;CHAR(65+MOD(CODE(RIGHT(AT1353,1))+1-65,26))))</f>
        <v>F</v>
      </c>
      <c r="AU1354" s="559">
        <f>AU1353</f>
        <v>1353</v>
      </c>
      <c r="AV1354" s="285" t="str">
        <f t="shared" ref="AV1354:AV1388" ca="1" si="251">CONCATENATE(AT1354&amp;AU1354)</f>
        <v>F1353</v>
      </c>
      <c r="AW1354" s="285">
        <f t="shared" si="249"/>
        <v>8</v>
      </c>
      <c r="AX1354" s="285" t="str">
        <f t="shared" ca="1" si="250"/>
        <v>8. Ownership - Operating Costs</v>
      </c>
      <c r="AY1354" s="293" t="s">
        <v>1626</v>
      </c>
      <c r="AZ1354" s="285" t="s">
        <v>1698</v>
      </c>
      <c r="BA1354" s="285">
        <f>$F$8</f>
        <v>2025</v>
      </c>
      <c r="BB1354" s="285" t="str">
        <f t="shared" ref="BB1354:BB1388" ca="1" si="252">AW1354&amp;"_"&amp;AV1354&amp;"_"&amp;AZ1354&amp;"_"&amp;BA1354</f>
        <v>8_F1353_Production_payments_to_developer_2025</v>
      </c>
      <c r="BC1354" s="285" t="s">
        <v>574</v>
      </c>
      <c r="BD1354" s="285"/>
      <c r="BE1354" s="293" t="str">
        <f t="shared" si="242"/>
        <v>&gt;=0</v>
      </c>
      <c r="BF1354" s="293" t="s">
        <v>84</v>
      </c>
      <c r="BG1354" s="293" t="s">
        <v>84</v>
      </c>
      <c r="BH1354" s="293"/>
      <c r="BI1354" s="293"/>
      <c r="BJ1354" s="293"/>
      <c r="BK1354" s="293"/>
    </row>
    <row r="1355" spans="1:63" ht="13.5" hidden="1" thickBot="1">
      <c r="A1355" s="130"/>
      <c r="B1355" s="181"/>
      <c r="C1355" s="254"/>
      <c r="D1355" s="761"/>
      <c r="E1355" s="571"/>
      <c r="F1355" s="571"/>
      <c r="G1355" s="571"/>
      <c r="H1355" s="571"/>
      <c r="I1355" s="571"/>
      <c r="J1355" s="571"/>
      <c r="K1355" s="571"/>
      <c r="L1355" s="571"/>
      <c r="M1355" s="571"/>
      <c r="N1355" s="571"/>
      <c r="O1355" s="571"/>
      <c r="P1355" s="571"/>
      <c r="Q1355" s="571"/>
      <c r="R1355" s="571"/>
      <c r="S1355" s="571"/>
      <c r="T1355" s="571"/>
      <c r="U1355" s="571"/>
      <c r="V1355" s="571"/>
      <c r="W1355" s="571"/>
      <c r="X1355" s="571"/>
      <c r="Y1355" s="571"/>
      <c r="Z1355" s="571"/>
      <c r="AA1355" s="571"/>
      <c r="AB1355" s="571"/>
      <c r="AC1355" s="571"/>
      <c r="AD1355" s="572"/>
      <c r="AE1355" s="572"/>
      <c r="AF1355" s="572"/>
      <c r="AG1355" s="572"/>
      <c r="AH1355" s="572"/>
      <c r="AI1355" s="572"/>
      <c r="AJ1355" s="572"/>
      <c r="AK1355" s="572"/>
      <c r="AL1355" s="572"/>
      <c r="AM1355" s="572"/>
      <c r="AN1355" s="581"/>
      <c r="AO1355" s="181"/>
      <c r="AP1355" s="87" t="s">
        <v>859</v>
      </c>
      <c r="AT1355" s="559" t="str">
        <f t="shared" ref="AT1355:AT1388" ca="1" si="253">IF(AT1354="Z","AA",IF(LEN(AT1354)=1,CHAR(CODE(AT1354)+1),IF(RIGHT(AT1354,1)="Z",CHAR(CODE(LEFT(AT1354,1))+1),LEFT(AT1354,1))&amp;CHAR(65+MOD(CODE(RIGHT(AT1354,1))+1-65,26))))</f>
        <v>G</v>
      </c>
      <c r="AU1355" s="559">
        <f t="shared" ref="AU1355:AU1388" si="254">AU1354</f>
        <v>1353</v>
      </c>
      <c r="AV1355" s="285" t="str">
        <f t="shared" ca="1" si="251"/>
        <v>G1353</v>
      </c>
      <c r="AW1355" s="285">
        <f t="shared" si="249"/>
        <v>8</v>
      </c>
      <c r="AX1355" s="285" t="str">
        <f t="shared" ca="1" si="250"/>
        <v>8. Ownership - Operating Costs</v>
      </c>
      <c r="AY1355" s="293" t="s">
        <v>1626</v>
      </c>
      <c r="AZ1355" s="285" t="s">
        <v>1698</v>
      </c>
      <c r="BA1355" s="285">
        <f>$G$8</f>
        <v>2026</v>
      </c>
      <c r="BB1355" s="285" t="str">
        <f t="shared" ca="1" si="252"/>
        <v>8_G1353_Production_payments_to_developer_2026</v>
      </c>
      <c r="BC1355" s="285" t="s">
        <v>574</v>
      </c>
      <c r="BD1355" s="285"/>
      <c r="BE1355" s="293" t="str">
        <f t="shared" si="242"/>
        <v>&gt;=0</v>
      </c>
      <c r="BF1355" s="293" t="s">
        <v>84</v>
      </c>
      <c r="BG1355" s="293" t="s">
        <v>84</v>
      </c>
      <c r="BH1355" s="293"/>
      <c r="BI1355" s="293"/>
      <c r="BJ1355" s="293"/>
      <c r="BK1355" s="293"/>
    </row>
    <row r="1356" spans="1:63" ht="13.5" hidden="1" thickBot="1">
      <c r="A1356" s="130"/>
      <c r="B1356" s="181"/>
      <c r="C1356" s="254"/>
      <c r="D1356" s="761"/>
      <c r="E1356" s="571"/>
      <c r="F1356" s="571"/>
      <c r="G1356" s="571"/>
      <c r="H1356" s="571"/>
      <c r="I1356" s="571"/>
      <c r="J1356" s="571"/>
      <c r="K1356" s="571"/>
      <c r="L1356" s="571"/>
      <c r="M1356" s="571"/>
      <c r="N1356" s="571"/>
      <c r="O1356" s="571"/>
      <c r="P1356" s="571"/>
      <c r="Q1356" s="571"/>
      <c r="R1356" s="571"/>
      <c r="S1356" s="571"/>
      <c r="T1356" s="571"/>
      <c r="U1356" s="571"/>
      <c r="V1356" s="571"/>
      <c r="W1356" s="571"/>
      <c r="X1356" s="571"/>
      <c r="Y1356" s="571"/>
      <c r="Z1356" s="571"/>
      <c r="AA1356" s="571"/>
      <c r="AB1356" s="571"/>
      <c r="AC1356" s="571"/>
      <c r="AD1356" s="572"/>
      <c r="AE1356" s="572"/>
      <c r="AF1356" s="572"/>
      <c r="AG1356" s="572"/>
      <c r="AH1356" s="572"/>
      <c r="AI1356" s="572"/>
      <c r="AJ1356" s="572"/>
      <c r="AK1356" s="572"/>
      <c r="AL1356" s="572"/>
      <c r="AM1356" s="572"/>
      <c r="AN1356" s="581"/>
      <c r="AO1356" s="181"/>
      <c r="AP1356" s="87" t="s">
        <v>859</v>
      </c>
      <c r="AT1356" s="559" t="str">
        <f t="shared" ca="1" si="253"/>
        <v>H</v>
      </c>
      <c r="AU1356" s="559">
        <f t="shared" si="254"/>
        <v>1353</v>
      </c>
      <c r="AV1356" s="285" t="str">
        <f t="shared" ca="1" si="251"/>
        <v>H1353</v>
      </c>
      <c r="AW1356" s="285">
        <f t="shared" si="249"/>
        <v>8</v>
      </c>
      <c r="AX1356" s="285" t="str">
        <f t="shared" ca="1" si="250"/>
        <v>8. Ownership - Operating Costs</v>
      </c>
      <c r="AY1356" s="293" t="s">
        <v>1626</v>
      </c>
      <c r="AZ1356" s="285" t="s">
        <v>1698</v>
      </c>
      <c r="BA1356" s="285">
        <f>$H$8</f>
        <v>2027</v>
      </c>
      <c r="BB1356" s="285" t="str">
        <f t="shared" ca="1" si="252"/>
        <v>8_H1353_Production_payments_to_developer_2027</v>
      </c>
      <c r="BC1356" s="285" t="s">
        <v>574</v>
      </c>
      <c r="BD1356" s="285"/>
      <c r="BE1356" s="293" t="str">
        <f t="shared" si="242"/>
        <v>&gt;=0</v>
      </c>
      <c r="BF1356" s="293" t="s">
        <v>84</v>
      </c>
      <c r="BG1356" s="293" t="s">
        <v>84</v>
      </c>
      <c r="BH1356" s="293"/>
      <c r="BI1356" s="293"/>
      <c r="BJ1356" s="293"/>
      <c r="BK1356" s="293"/>
    </row>
    <row r="1357" spans="1:63" ht="13.5" hidden="1" thickBot="1">
      <c r="A1357" s="130"/>
      <c r="B1357" s="181"/>
      <c r="C1357" s="254"/>
      <c r="D1357" s="761"/>
      <c r="E1357" s="571"/>
      <c r="F1357" s="571"/>
      <c r="G1357" s="571"/>
      <c r="H1357" s="571"/>
      <c r="I1357" s="571"/>
      <c r="J1357" s="571"/>
      <c r="K1357" s="571"/>
      <c r="L1357" s="571"/>
      <c r="M1357" s="571"/>
      <c r="N1357" s="571"/>
      <c r="O1357" s="571"/>
      <c r="P1357" s="571"/>
      <c r="Q1357" s="571"/>
      <c r="R1357" s="571"/>
      <c r="S1357" s="571"/>
      <c r="T1357" s="571"/>
      <c r="U1357" s="571"/>
      <c r="V1357" s="571"/>
      <c r="W1357" s="571"/>
      <c r="X1357" s="571"/>
      <c r="Y1357" s="571"/>
      <c r="Z1357" s="571"/>
      <c r="AA1357" s="571"/>
      <c r="AB1357" s="571"/>
      <c r="AC1357" s="571"/>
      <c r="AD1357" s="572"/>
      <c r="AE1357" s="572"/>
      <c r="AF1357" s="572"/>
      <c r="AG1357" s="572"/>
      <c r="AH1357" s="572"/>
      <c r="AI1357" s="572"/>
      <c r="AJ1357" s="572"/>
      <c r="AK1357" s="572"/>
      <c r="AL1357" s="572"/>
      <c r="AM1357" s="572"/>
      <c r="AN1357" s="581"/>
      <c r="AO1357" s="181"/>
      <c r="AP1357" s="87" t="s">
        <v>859</v>
      </c>
      <c r="AT1357" s="559" t="str">
        <f t="shared" ca="1" si="253"/>
        <v>I</v>
      </c>
      <c r="AU1357" s="559">
        <f t="shared" si="254"/>
        <v>1353</v>
      </c>
      <c r="AV1357" s="285" t="str">
        <f t="shared" ca="1" si="251"/>
        <v>I1353</v>
      </c>
      <c r="AW1357" s="285">
        <f t="shared" si="249"/>
        <v>8</v>
      </c>
      <c r="AX1357" s="285" t="str">
        <f t="shared" ca="1" si="250"/>
        <v>8. Ownership - Operating Costs</v>
      </c>
      <c r="AY1357" s="293" t="s">
        <v>1626</v>
      </c>
      <c r="AZ1357" s="285" t="s">
        <v>1698</v>
      </c>
      <c r="BA1357" s="285">
        <f>$I$8</f>
        <v>2028</v>
      </c>
      <c r="BB1357" s="285" t="str">
        <f t="shared" ca="1" si="252"/>
        <v>8_I1353_Production_payments_to_developer_2028</v>
      </c>
      <c r="BC1357" s="285" t="s">
        <v>574</v>
      </c>
      <c r="BD1357" s="285"/>
      <c r="BE1357" s="293" t="str">
        <f t="shared" si="242"/>
        <v>&gt;=0</v>
      </c>
      <c r="BF1357" s="293" t="s">
        <v>84</v>
      </c>
      <c r="BG1357" s="293" t="s">
        <v>84</v>
      </c>
      <c r="BH1357" s="293"/>
      <c r="BI1357" s="293"/>
      <c r="BJ1357" s="293"/>
      <c r="BK1357" s="293"/>
    </row>
    <row r="1358" spans="1:63" ht="13.5" hidden="1" thickBot="1">
      <c r="A1358" s="130"/>
      <c r="B1358" s="181"/>
      <c r="C1358" s="254"/>
      <c r="D1358" s="761"/>
      <c r="E1358" s="571"/>
      <c r="F1358" s="571"/>
      <c r="G1358" s="571"/>
      <c r="H1358" s="571"/>
      <c r="I1358" s="571"/>
      <c r="J1358" s="571"/>
      <c r="K1358" s="571"/>
      <c r="L1358" s="571"/>
      <c r="M1358" s="571"/>
      <c r="N1358" s="571"/>
      <c r="O1358" s="571"/>
      <c r="P1358" s="571"/>
      <c r="Q1358" s="571"/>
      <c r="R1358" s="571"/>
      <c r="S1358" s="571"/>
      <c r="T1358" s="571"/>
      <c r="U1358" s="571"/>
      <c r="V1358" s="571"/>
      <c r="W1358" s="571"/>
      <c r="X1358" s="571"/>
      <c r="Y1358" s="571"/>
      <c r="Z1358" s="571"/>
      <c r="AA1358" s="571"/>
      <c r="AB1358" s="571"/>
      <c r="AC1358" s="571"/>
      <c r="AD1358" s="572"/>
      <c r="AE1358" s="572"/>
      <c r="AF1358" s="572"/>
      <c r="AG1358" s="572"/>
      <c r="AH1358" s="572"/>
      <c r="AI1358" s="572"/>
      <c r="AJ1358" s="572"/>
      <c r="AK1358" s="572"/>
      <c r="AL1358" s="572"/>
      <c r="AM1358" s="572"/>
      <c r="AN1358" s="581"/>
      <c r="AO1358" s="181"/>
      <c r="AP1358" s="87" t="s">
        <v>859</v>
      </c>
      <c r="AT1358" s="559" t="str">
        <f t="shared" ca="1" si="253"/>
        <v>J</v>
      </c>
      <c r="AU1358" s="559">
        <f t="shared" si="254"/>
        <v>1353</v>
      </c>
      <c r="AV1358" s="285" t="str">
        <f t="shared" ca="1" si="251"/>
        <v>J1353</v>
      </c>
      <c r="AW1358" s="285">
        <f t="shared" si="249"/>
        <v>8</v>
      </c>
      <c r="AX1358" s="285" t="str">
        <f t="shared" ca="1" si="250"/>
        <v>8. Ownership - Operating Costs</v>
      </c>
      <c r="AY1358" s="293" t="s">
        <v>1626</v>
      </c>
      <c r="AZ1358" s="285" t="s">
        <v>1698</v>
      </c>
      <c r="BA1358" s="285">
        <f>$J$8</f>
        <v>2029</v>
      </c>
      <c r="BB1358" s="285" t="str">
        <f t="shared" ca="1" si="252"/>
        <v>8_J1353_Production_payments_to_developer_2029</v>
      </c>
      <c r="BC1358" s="285" t="s">
        <v>574</v>
      </c>
      <c r="BD1358" s="285"/>
      <c r="BE1358" s="293" t="str">
        <f t="shared" si="242"/>
        <v>&gt;=0</v>
      </c>
      <c r="BF1358" s="293" t="s">
        <v>84</v>
      </c>
      <c r="BG1358" s="293" t="s">
        <v>84</v>
      </c>
      <c r="BH1358" s="293"/>
      <c r="BI1358" s="293"/>
      <c r="BJ1358" s="293"/>
      <c r="BK1358" s="293"/>
    </row>
    <row r="1359" spans="1:63" ht="13.5" hidden="1" thickBot="1">
      <c r="A1359" s="130"/>
      <c r="B1359" s="181"/>
      <c r="C1359" s="254"/>
      <c r="D1359" s="761"/>
      <c r="E1359" s="571"/>
      <c r="F1359" s="571"/>
      <c r="G1359" s="571"/>
      <c r="H1359" s="571"/>
      <c r="I1359" s="571"/>
      <c r="J1359" s="571"/>
      <c r="K1359" s="571"/>
      <c r="L1359" s="571"/>
      <c r="M1359" s="571"/>
      <c r="N1359" s="571"/>
      <c r="O1359" s="571"/>
      <c r="P1359" s="571"/>
      <c r="Q1359" s="571"/>
      <c r="R1359" s="571"/>
      <c r="S1359" s="571"/>
      <c r="T1359" s="571"/>
      <c r="U1359" s="571"/>
      <c r="V1359" s="571"/>
      <c r="W1359" s="571"/>
      <c r="X1359" s="571"/>
      <c r="Y1359" s="571"/>
      <c r="Z1359" s="571"/>
      <c r="AA1359" s="571"/>
      <c r="AB1359" s="571"/>
      <c r="AC1359" s="571"/>
      <c r="AD1359" s="572"/>
      <c r="AE1359" s="572"/>
      <c r="AF1359" s="572"/>
      <c r="AG1359" s="572"/>
      <c r="AH1359" s="572"/>
      <c r="AI1359" s="572"/>
      <c r="AJ1359" s="572"/>
      <c r="AK1359" s="572"/>
      <c r="AL1359" s="572"/>
      <c r="AM1359" s="572"/>
      <c r="AN1359" s="581"/>
      <c r="AO1359" s="181"/>
      <c r="AP1359" s="87" t="s">
        <v>859</v>
      </c>
      <c r="AT1359" s="559" t="str">
        <f t="shared" ca="1" si="253"/>
        <v>K</v>
      </c>
      <c r="AU1359" s="559">
        <f t="shared" si="254"/>
        <v>1353</v>
      </c>
      <c r="AV1359" s="285" t="str">
        <f t="shared" ca="1" si="251"/>
        <v>K1353</v>
      </c>
      <c r="AW1359" s="285">
        <f t="shared" si="249"/>
        <v>8</v>
      </c>
      <c r="AX1359" s="285" t="str">
        <f t="shared" ca="1" si="250"/>
        <v>8. Ownership - Operating Costs</v>
      </c>
      <c r="AY1359" s="293" t="s">
        <v>1626</v>
      </c>
      <c r="AZ1359" s="285" t="s">
        <v>1698</v>
      </c>
      <c r="BA1359" s="285">
        <f>$K$8</f>
        <v>2030</v>
      </c>
      <c r="BB1359" s="285" t="str">
        <f t="shared" ca="1" si="252"/>
        <v>8_K1353_Production_payments_to_developer_2030</v>
      </c>
      <c r="BC1359" s="285" t="s">
        <v>574</v>
      </c>
      <c r="BD1359" s="285"/>
      <c r="BE1359" s="293" t="str">
        <f t="shared" si="242"/>
        <v>&gt;=0</v>
      </c>
      <c r="BF1359" s="293" t="s">
        <v>84</v>
      </c>
      <c r="BG1359" s="293" t="s">
        <v>84</v>
      </c>
      <c r="BH1359" s="293"/>
      <c r="BI1359" s="293"/>
      <c r="BJ1359" s="293"/>
      <c r="BK1359" s="293"/>
    </row>
    <row r="1360" spans="1:63" ht="13.5" hidden="1" thickBot="1">
      <c r="A1360" s="130"/>
      <c r="B1360" s="181"/>
      <c r="C1360" s="254"/>
      <c r="D1360" s="761"/>
      <c r="E1360" s="571"/>
      <c r="F1360" s="571"/>
      <c r="G1360" s="571"/>
      <c r="H1360" s="571"/>
      <c r="I1360" s="571"/>
      <c r="J1360" s="571"/>
      <c r="K1360" s="571"/>
      <c r="L1360" s="571"/>
      <c r="M1360" s="571"/>
      <c r="N1360" s="571"/>
      <c r="O1360" s="571"/>
      <c r="P1360" s="571"/>
      <c r="Q1360" s="571"/>
      <c r="R1360" s="571"/>
      <c r="S1360" s="571"/>
      <c r="T1360" s="571"/>
      <c r="U1360" s="571"/>
      <c r="V1360" s="571"/>
      <c r="W1360" s="571"/>
      <c r="X1360" s="571"/>
      <c r="Y1360" s="571"/>
      <c r="Z1360" s="571"/>
      <c r="AA1360" s="571"/>
      <c r="AB1360" s="571"/>
      <c r="AC1360" s="571"/>
      <c r="AD1360" s="572"/>
      <c r="AE1360" s="572"/>
      <c r="AF1360" s="572"/>
      <c r="AG1360" s="572"/>
      <c r="AH1360" s="572"/>
      <c r="AI1360" s="572"/>
      <c r="AJ1360" s="572"/>
      <c r="AK1360" s="572"/>
      <c r="AL1360" s="572"/>
      <c r="AM1360" s="572"/>
      <c r="AN1360" s="581"/>
      <c r="AO1360" s="181"/>
      <c r="AP1360" s="87" t="s">
        <v>859</v>
      </c>
      <c r="AT1360" s="559" t="str">
        <f t="shared" ca="1" si="253"/>
        <v>L</v>
      </c>
      <c r="AU1360" s="559">
        <f t="shared" si="254"/>
        <v>1353</v>
      </c>
      <c r="AV1360" s="285" t="str">
        <f t="shared" ca="1" si="251"/>
        <v>L1353</v>
      </c>
      <c r="AW1360" s="285">
        <f t="shared" si="249"/>
        <v>8</v>
      </c>
      <c r="AX1360" s="285" t="str">
        <f t="shared" ca="1" si="250"/>
        <v>8. Ownership - Operating Costs</v>
      </c>
      <c r="AY1360" s="293" t="s">
        <v>1626</v>
      </c>
      <c r="AZ1360" s="285" t="s">
        <v>1698</v>
      </c>
      <c r="BA1360" s="285">
        <f>$L$8</f>
        <v>2031</v>
      </c>
      <c r="BB1360" s="285" t="str">
        <f t="shared" ca="1" si="252"/>
        <v>8_L1353_Production_payments_to_developer_2031</v>
      </c>
      <c r="BC1360" s="285" t="s">
        <v>574</v>
      </c>
      <c r="BD1360" s="285"/>
      <c r="BE1360" s="293" t="str">
        <f t="shared" si="242"/>
        <v>&gt;=0</v>
      </c>
      <c r="BF1360" s="293" t="s">
        <v>84</v>
      </c>
      <c r="BG1360" s="293" t="s">
        <v>84</v>
      </c>
      <c r="BH1360" s="293"/>
      <c r="BI1360" s="293"/>
      <c r="BJ1360" s="293"/>
      <c r="BK1360" s="293"/>
    </row>
    <row r="1361" spans="1:63" ht="13.5" hidden="1" thickBot="1">
      <c r="A1361" s="130"/>
      <c r="B1361" s="181"/>
      <c r="C1361" s="254"/>
      <c r="D1361" s="761"/>
      <c r="E1361" s="571"/>
      <c r="F1361" s="571"/>
      <c r="G1361" s="571"/>
      <c r="H1361" s="571"/>
      <c r="I1361" s="571"/>
      <c r="J1361" s="571"/>
      <c r="K1361" s="571"/>
      <c r="L1361" s="571"/>
      <c r="M1361" s="571"/>
      <c r="N1361" s="571"/>
      <c r="O1361" s="571"/>
      <c r="P1361" s="571"/>
      <c r="Q1361" s="571"/>
      <c r="R1361" s="571"/>
      <c r="S1361" s="571"/>
      <c r="T1361" s="571"/>
      <c r="U1361" s="571"/>
      <c r="V1361" s="571"/>
      <c r="W1361" s="571"/>
      <c r="X1361" s="571"/>
      <c r="Y1361" s="571"/>
      <c r="Z1361" s="571"/>
      <c r="AA1361" s="571"/>
      <c r="AB1361" s="571"/>
      <c r="AC1361" s="571"/>
      <c r="AD1361" s="572"/>
      <c r="AE1361" s="572"/>
      <c r="AF1361" s="572"/>
      <c r="AG1361" s="572"/>
      <c r="AH1361" s="572"/>
      <c r="AI1361" s="572"/>
      <c r="AJ1361" s="572"/>
      <c r="AK1361" s="572"/>
      <c r="AL1361" s="572"/>
      <c r="AM1361" s="572"/>
      <c r="AN1361" s="581"/>
      <c r="AO1361" s="181"/>
      <c r="AP1361" s="87" t="s">
        <v>859</v>
      </c>
      <c r="AT1361" s="559" t="str">
        <f t="shared" ca="1" si="253"/>
        <v>M</v>
      </c>
      <c r="AU1361" s="559">
        <f t="shared" si="254"/>
        <v>1353</v>
      </c>
      <c r="AV1361" s="285" t="str">
        <f t="shared" ca="1" si="251"/>
        <v>M1353</v>
      </c>
      <c r="AW1361" s="285">
        <f t="shared" si="249"/>
        <v>8</v>
      </c>
      <c r="AX1361" s="285" t="str">
        <f t="shared" ca="1" si="250"/>
        <v>8. Ownership - Operating Costs</v>
      </c>
      <c r="AY1361" s="293" t="s">
        <v>1626</v>
      </c>
      <c r="AZ1361" s="285" t="s">
        <v>1698</v>
      </c>
      <c r="BA1361" s="285">
        <f>$M$8</f>
        <v>2032</v>
      </c>
      <c r="BB1361" s="285" t="str">
        <f t="shared" ca="1" si="252"/>
        <v>8_M1353_Production_payments_to_developer_2032</v>
      </c>
      <c r="BC1361" s="285" t="s">
        <v>574</v>
      </c>
      <c r="BD1361" s="285"/>
      <c r="BE1361" s="293" t="str">
        <f t="shared" si="242"/>
        <v>&gt;=0</v>
      </c>
      <c r="BF1361" s="293" t="s">
        <v>84</v>
      </c>
      <c r="BG1361" s="293" t="s">
        <v>84</v>
      </c>
      <c r="BH1361" s="293"/>
      <c r="BI1361" s="293"/>
      <c r="BJ1361" s="293"/>
      <c r="BK1361" s="293"/>
    </row>
    <row r="1362" spans="1:63" ht="13.5" hidden="1" thickBot="1">
      <c r="A1362" s="130"/>
      <c r="B1362" s="181"/>
      <c r="C1362" s="254"/>
      <c r="D1362" s="761"/>
      <c r="E1362" s="571"/>
      <c r="F1362" s="571"/>
      <c r="G1362" s="571"/>
      <c r="H1362" s="571"/>
      <c r="I1362" s="571"/>
      <c r="J1362" s="571"/>
      <c r="K1362" s="571"/>
      <c r="L1362" s="571"/>
      <c r="M1362" s="571"/>
      <c r="N1362" s="571"/>
      <c r="O1362" s="571"/>
      <c r="P1362" s="571"/>
      <c r="Q1362" s="571"/>
      <c r="R1362" s="571"/>
      <c r="S1362" s="571"/>
      <c r="T1362" s="571"/>
      <c r="U1362" s="571"/>
      <c r="V1362" s="571"/>
      <c r="W1362" s="571"/>
      <c r="X1362" s="571"/>
      <c r="Y1362" s="571"/>
      <c r="Z1362" s="571"/>
      <c r="AA1362" s="571"/>
      <c r="AB1362" s="571"/>
      <c r="AC1362" s="571"/>
      <c r="AD1362" s="572"/>
      <c r="AE1362" s="572"/>
      <c r="AF1362" s="572"/>
      <c r="AG1362" s="572"/>
      <c r="AH1362" s="572"/>
      <c r="AI1362" s="572"/>
      <c r="AJ1362" s="572"/>
      <c r="AK1362" s="572"/>
      <c r="AL1362" s="572"/>
      <c r="AM1362" s="572"/>
      <c r="AN1362" s="581"/>
      <c r="AO1362" s="181"/>
      <c r="AP1362" s="87" t="s">
        <v>859</v>
      </c>
      <c r="AT1362" s="559" t="str">
        <f t="shared" ca="1" si="253"/>
        <v>N</v>
      </c>
      <c r="AU1362" s="559">
        <f t="shared" si="254"/>
        <v>1353</v>
      </c>
      <c r="AV1362" s="285" t="str">
        <f t="shared" ca="1" si="251"/>
        <v>N1353</v>
      </c>
      <c r="AW1362" s="285">
        <f t="shared" si="249"/>
        <v>8</v>
      </c>
      <c r="AX1362" s="285" t="str">
        <f t="shared" ca="1" si="250"/>
        <v>8. Ownership - Operating Costs</v>
      </c>
      <c r="AY1362" s="293" t="s">
        <v>1626</v>
      </c>
      <c r="AZ1362" s="285" t="s">
        <v>1698</v>
      </c>
      <c r="BA1362" s="285">
        <f>$N$8</f>
        <v>2033</v>
      </c>
      <c r="BB1362" s="285" t="str">
        <f t="shared" ca="1" si="252"/>
        <v>8_N1353_Production_payments_to_developer_2033</v>
      </c>
      <c r="BC1362" s="285" t="s">
        <v>574</v>
      </c>
      <c r="BD1362" s="285"/>
      <c r="BE1362" s="293" t="str">
        <f t="shared" si="242"/>
        <v>&gt;=0</v>
      </c>
      <c r="BF1362" s="293" t="s">
        <v>84</v>
      </c>
      <c r="BG1362" s="293" t="s">
        <v>84</v>
      </c>
      <c r="BH1362" s="293"/>
      <c r="BI1362" s="293"/>
      <c r="BJ1362" s="293"/>
      <c r="BK1362" s="293"/>
    </row>
    <row r="1363" spans="1:63" ht="13.5" hidden="1" thickBot="1">
      <c r="A1363" s="130"/>
      <c r="B1363" s="181"/>
      <c r="C1363" s="254"/>
      <c r="D1363" s="761"/>
      <c r="E1363" s="571"/>
      <c r="F1363" s="571"/>
      <c r="G1363" s="571"/>
      <c r="H1363" s="571"/>
      <c r="I1363" s="571"/>
      <c r="J1363" s="571"/>
      <c r="K1363" s="571"/>
      <c r="L1363" s="571"/>
      <c r="M1363" s="571"/>
      <c r="N1363" s="571"/>
      <c r="O1363" s="571"/>
      <c r="P1363" s="571"/>
      <c r="Q1363" s="571"/>
      <c r="R1363" s="571"/>
      <c r="S1363" s="571"/>
      <c r="T1363" s="571"/>
      <c r="U1363" s="571"/>
      <c r="V1363" s="571"/>
      <c r="W1363" s="571"/>
      <c r="X1363" s="571"/>
      <c r="Y1363" s="571"/>
      <c r="Z1363" s="571"/>
      <c r="AA1363" s="571"/>
      <c r="AB1363" s="571"/>
      <c r="AC1363" s="571"/>
      <c r="AD1363" s="572"/>
      <c r="AE1363" s="572"/>
      <c r="AF1363" s="572"/>
      <c r="AG1363" s="572"/>
      <c r="AH1363" s="572"/>
      <c r="AI1363" s="572"/>
      <c r="AJ1363" s="572"/>
      <c r="AK1363" s="572"/>
      <c r="AL1363" s="572"/>
      <c r="AM1363" s="572"/>
      <c r="AN1363" s="581"/>
      <c r="AO1363" s="181"/>
      <c r="AP1363" s="87" t="s">
        <v>859</v>
      </c>
      <c r="AT1363" s="559" t="str">
        <f t="shared" ca="1" si="253"/>
        <v>O</v>
      </c>
      <c r="AU1363" s="559">
        <f t="shared" si="254"/>
        <v>1353</v>
      </c>
      <c r="AV1363" s="285" t="str">
        <f t="shared" ca="1" si="251"/>
        <v>O1353</v>
      </c>
      <c r="AW1363" s="285">
        <f t="shared" si="249"/>
        <v>8</v>
      </c>
      <c r="AX1363" s="285" t="str">
        <f t="shared" ca="1" si="250"/>
        <v>8. Ownership - Operating Costs</v>
      </c>
      <c r="AY1363" s="293" t="s">
        <v>1626</v>
      </c>
      <c r="AZ1363" s="285" t="s">
        <v>1698</v>
      </c>
      <c r="BA1363" s="285">
        <f>$O$8</f>
        <v>2034</v>
      </c>
      <c r="BB1363" s="285" t="str">
        <f t="shared" ca="1" si="252"/>
        <v>8_O1353_Production_payments_to_developer_2034</v>
      </c>
      <c r="BC1363" s="285" t="s">
        <v>574</v>
      </c>
      <c r="BD1363" s="285"/>
      <c r="BE1363" s="293" t="str">
        <f t="shared" si="242"/>
        <v>&gt;=0</v>
      </c>
      <c r="BF1363" s="293" t="s">
        <v>84</v>
      </c>
      <c r="BG1363" s="293" t="s">
        <v>84</v>
      </c>
      <c r="BH1363" s="293"/>
      <c r="BI1363" s="293"/>
      <c r="BJ1363" s="293"/>
      <c r="BK1363" s="293"/>
    </row>
    <row r="1364" spans="1:63" ht="13.5" hidden="1" thickBot="1">
      <c r="A1364" s="130"/>
      <c r="B1364" s="181"/>
      <c r="C1364" s="254"/>
      <c r="D1364" s="761"/>
      <c r="E1364" s="571"/>
      <c r="F1364" s="571"/>
      <c r="G1364" s="571"/>
      <c r="H1364" s="571"/>
      <c r="I1364" s="571"/>
      <c r="J1364" s="571"/>
      <c r="K1364" s="571"/>
      <c r="L1364" s="571"/>
      <c r="M1364" s="571"/>
      <c r="N1364" s="571"/>
      <c r="O1364" s="571"/>
      <c r="P1364" s="571"/>
      <c r="Q1364" s="571"/>
      <c r="R1364" s="571"/>
      <c r="S1364" s="571"/>
      <c r="T1364" s="571"/>
      <c r="U1364" s="571"/>
      <c r="V1364" s="571"/>
      <c r="W1364" s="571"/>
      <c r="X1364" s="571"/>
      <c r="Y1364" s="571"/>
      <c r="Z1364" s="571"/>
      <c r="AA1364" s="571"/>
      <c r="AB1364" s="571"/>
      <c r="AC1364" s="571"/>
      <c r="AD1364" s="572"/>
      <c r="AE1364" s="572"/>
      <c r="AF1364" s="572"/>
      <c r="AG1364" s="572"/>
      <c r="AH1364" s="572"/>
      <c r="AI1364" s="572"/>
      <c r="AJ1364" s="572"/>
      <c r="AK1364" s="572"/>
      <c r="AL1364" s="572"/>
      <c r="AM1364" s="572"/>
      <c r="AN1364" s="581"/>
      <c r="AO1364" s="181"/>
      <c r="AP1364" s="87" t="s">
        <v>859</v>
      </c>
      <c r="AT1364" s="559" t="str">
        <f t="shared" ca="1" si="253"/>
        <v>P</v>
      </c>
      <c r="AU1364" s="559">
        <f t="shared" si="254"/>
        <v>1353</v>
      </c>
      <c r="AV1364" s="285" t="str">
        <f t="shared" ca="1" si="251"/>
        <v>P1353</v>
      </c>
      <c r="AW1364" s="285">
        <f t="shared" si="249"/>
        <v>8</v>
      </c>
      <c r="AX1364" s="285" t="str">
        <f t="shared" ca="1" si="250"/>
        <v>8. Ownership - Operating Costs</v>
      </c>
      <c r="AY1364" s="293" t="s">
        <v>1626</v>
      </c>
      <c r="AZ1364" s="285" t="s">
        <v>1698</v>
      </c>
      <c r="BA1364" s="285">
        <f>$P$8</f>
        <v>2035</v>
      </c>
      <c r="BB1364" s="285" t="str">
        <f t="shared" ca="1" si="252"/>
        <v>8_P1353_Production_payments_to_developer_2035</v>
      </c>
      <c r="BC1364" s="285" t="s">
        <v>574</v>
      </c>
      <c r="BD1364" s="285"/>
      <c r="BE1364" s="293" t="str">
        <f t="shared" si="242"/>
        <v>&gt;=0</v>
      </c>
      <c r="BF1364" s="293" t="s">
        <v>84</v>
      </c>
      <c r="BG1364" s="293" t="s">
        <v>84</v>
      </c>
      <c r="BH1364" s="293"/>
      <c r="BI1364" s="293"/>
      <c r="BJ1364" s="293"/>
      <c r="BK1364" s="293"/>
    </row>
    <row r="1365" spans="1:63" ht="13.5" hidden="1" thickBot="1">
      <c r="A1365" s="130"/>
      <c r="B1365" s="181"/>
      <c r="C1365" s="254"/>
      <c r="D1365" s="761"/>
      <c r="E1365" s="571"/>
      <c r="F1365" s="571"/>
      <c r="G1365" s="571"/>
      <c r="H1365" s="571"/>
      <c r="I1365" s="571"/>
      <c r="J1365" s="571"/>
      <c r="K1365" s="571"/>
      <c r="L1365" s="571"/>
      <c r="M1365" s="571"/>
      <c r="N1365" s="571"/>
      <c r="O1365" s="571"/>
      <c r="P1365" s="571"/>
      <c r="Q1365" s="571"/>
      <c r="R1365" s="571"/>
      <c r="S1365" s="571"/>
      <c r="T1365" s="571"/>
      <c r="U1365" s="571"/>
      <c r="V1365" s="571"/>
      <c r="W1365" s="571"/>
      <c r="X1365" s="571"/>
      <c r="Y1365" s="571"/>
      <c r="Z1365" s="571"/>
      <c r="AA1365" s="571"/>
      <c r="AB1365" s="571"/>
      <c r="AC1365" s="571"/>
      <c r="AD1365" s="572"/>
      <c r="AE1365" s="572"/>
      <c r="AF1365" s="572"/>
      <c r="AG1365" s="572"/>
      <c r="AH1365" s="572"/>
      <c r="AI1365" s="572"/>
      <c r="AJ1365" s="572"/>
      <c r="AK1365" s="572"/>
      <c r="AL1365" s="572"/>
      <c r="AM1365" s="572"/>
      <c r="AN1365" s="581"/>
      <c r="AO1365" s="181"/>
      <c r="AP1365" s="87" t="s">
        <v>859</v>
      </c>
      <c r="AT1365" s="559" t="str">
        <f t="shared" ca="1" si="253"/>
        <v>Q</v>
      </c>
      <c r="AU1365" s="559">
        <f t="shared" si="254"/>
        <v>1353</v>
      </c>
      <c r="AV1365" s="285" t="str">
        <f t="shared" ca="1" si="251"/>
        <v>Q1353</v>
      </c>
      <c r="AW1365" s="285">
        <f t="shared" si="249"/>
        <v>8</v>
      </c>
      <c r="AX1365" s="285" t="str">
        <f t="shared" ca="1" si="250"/>
        <v>8. Ownership - Operating Costs</v>
      </c>
      <c r="AY1365" s="293" t="s">
        <v>1626</v>
      </c>
      <c r="AZ1365" s="285" t="s">
        <v>1698</v>
      </c>
      <c r="BA1365" s="285">
        <f>$Q$8</f>
        <v>2036</v>
      </c>
      <c r="BB1365" s="285" t="str">
        <f t="shared" ca="1" si="252"/>
        <v>8_Q1353_Production_payments_to_developer_2036</v>
      </c>
      <c r="BC1365" s="285" t="s">
        <v>574</v>
      </c>
      <c r="BD1365" s="285"/>
      <c r="BE1365" s="293" t="str">
        <f t="shared" si="242"/>
        <v>&gt;=0</v>
      </c>
      <c r="BF1365" s="293" t="s">
        <v>84</v>
      </c>
      <c r="BG1365" s="293" t="s">
        <v>84</v>
      </c>
      <c r="BH1365" s="293"/>
      <c r="BI1365" s="293"/>
      <c r="BJ1365" s="293"/>
      <c r="BK1365" s="293"/>
    </row>
    <row r="1366" spans="1:63" ht="13.5" hidden="1" thickBot="1">
      <c r="A1366" s="130"/>
      <c r="B1366" s="181"/>
      <c r="C1366" s="254"/>
      <c r="D1366" s="761"/>
      <c r="E1366" s="571"/>
      <c r="F1366" s="571"/>
      <c r="G1366" s="571"/>
      <c r="H1366" s="571"/>
      <c r="I1366" s="571"/>
      <c r="J1366" s="571"/>
      <c r="K1366" s="571"/>
      <c r="L1366" s="571"/>
      <c r="M1366" s="571"/>
      <c r="N1366" s="571"/>
      <c r="O1366" s="571"/>
      <c r="P1366" s="571"/>
      <c r="Q1366" s="571"/>
      <c r="R1366" s="571"/>
      <c r="S1366" s="571"/>
      <c r="T1366" s="571"/>
      <c r="U1366" s="571"/>
      <c r="V1366" s="571"/>
      <c r="W1366" s="571"/>
      <c r="X1366" s="571"/>
      <c r="Y1366" s="571"/>
      <c r="Z1366" s="571"/>
      <c r="AA1366" s="571"/>
      <c r="AB1366" s="571"/>
      <c r="AC1366" s="571"/>
      <c r="AD1366" s="572"/>
      <c r="AE1366" s="572"/>
      <c r="AF1366" s="572"/>
      <c r="AG1366" s="572"/>
      <c r="AH1366" s="572"/>
      <c r="AI1366" s="572"/>
      <c r="AJ1366" s="572"/>
      <c r="AK1366" s="572"/>
      <c r="AL1366" s="572"/>
      <c r="AM1366" s="572"/>
      <c r="AN1366" s="581"/>
      <c r="AO1366" s="181"/>
      <c r="AP1366" s="87" t="s">
        <v>859</v>
      </c>
      <c r="AT1366" s="559" t="str">
        <f t="shared" ca="1" si="253"/>
        <v>R</v>
      </c>
      <c r="AU1366" s="559">
        <f t="shared" si="254"/>
        <v>1353</v>
      </c>
      <c r="AV1366" s="285" t="str">
        <f t="shared" ca="1" si="251"/>
        <v>R1353</v>
      </c>
      <c r="AW1366" s="285">
        <f t="shared" si="249"/>
        <v>8</v>
      </c>
      <c r="AX1366" s="285" t="str">
        <f t="shared" ca="1" si="250"/>
        <v>8. Ownership - Operating Costs</v>
      </c>
      <c r="AY1366" s="293" t="s">
        <v>1626</v>
      </c>
      <c r="AZ1366" s="285" t="s">
        <v>1698</v>
      </c>
      <c r="BA1366" s="285">
        <f>$R$8</f>
        <v>2037</v>
      </c>
      <c r="BB1366" s="285" t="str">
        <f t="shared" ca="1" si="252"/>
        <v>8_R1353_Production_payments_to_developer_2037</v>
      </c>
      <c r="BC1366" s="285" t="s">
        <v>574</v>
      </c>
      <c r="BD1366" s="285"/>
      <c r="BE1366" s="293" t="str">
        <f t="shared" si="242"/>
        <v>&gt;=0</v>
      </c>
      <c r="BF1366" s="293" t="s">
        <v>84</v>
      </c>
      <c r="BG1366" s="293" t="s">
        <v>84</v>
      </c>
      <c r="BH1366" s="293"/>
      <c r="BI1366" s="293"/>
      <c r="BJ1366" s="293"/>
      <c r="BK1366" s="293"/>
    </row>
    <row r="1367" spans="1:63" ht="13.5" hidden="1" thickBot="1">
      <c r="A1367" s="130"/>
      <c r="B1367" s="181"/>
      <c r="C1367" s="254"/>
      <c r="D1367" s="761"/>
      <c r="E1367" s="571"/>
      <c r="F1367" s="571"/>
      <c r="G1367" s="571"/>
      <c r="H1367" s="571"/>
      <c r="I1367" s="571"/>
      <c r="J1367" s="571"/>
      <c r="K1367" s="571"/>
      <c r="L1367" s="571"/>
      <c r="M1367" s="571"/>
      <c r="N1367" s="571"/>
      <c r="O1367" s="571"/>
      <c r="P1367" s="571"/>
      <c r="Q1367" s="571"/>
      <c r="R1367" s="571"/>
      <c r="S1367" s="571"/>
      <c r="T1367" s="571"/>
      <c r="U1367" s="571"/>
      <c r="V1367" s="571"/>
      <c r="W1367" s="571"/>
      <c r="X1367" s="571"/>
      <c r="Y1367" s="571"/>
      <c r="Z1367" s="571"/>
      <c r="AA1367" s="571"/>
      <c r="AB1367" s="571"/>
      <c r="AC1367" s="571"/>
      <c r="AD1367" s="572"/>
      <c r="AE1367" s="572"/>
      <c r="AF1367" s="572"/>
      <c r="AG1367" s="572"/>
      <c r="AH1367" s="572"/>
      <c r="AI1367" s="572"/>
      <c r="AJ1367" s="572"/>
      <c r="AK1367" s="572"/>
      <c r="AL1367" s="572"/>
      <c r="AM1367" s="572"/>
      <c r="AN1367" s="581"/>
      <c r="AO1367" s="181"/>
      <c r="AP1367" s="87" t="s">
        <v>859</v>
      </c>
      <c r="AT1367" s="559" t="str">
        <f t="shared" ca="1" si="253"/>
        <v>S</v>
      </c>
      <c r="AU1367" s="559">
        <f t="shared" si="254"/>
        <v>1353</v>
      </c>
      <c r="AV1367" s="285" t="str">
        <f t="shared" ca="1" si="251"/>
        <v>S1353</v>
      </c>
      <c r="AW1367" s="285">
        <f t="shared" si="249"/>
        <v>8</v>
      </c>
      <c r="AX1367" s="285" t="str">
        <f t="shared" ca="1" si="250"/>
        <v>8. Ownership - Operating Costs</v>
      </c>
      <c r="AY1367" s="293" t="s">
        <v>1626</v>
      </c>
      <c r="AZ1367" s="285" t="s">
        <v>1698</v>
      </c>
      <c r="BA1367" s="285">
        <f>$S$8</f>
        <v>2038</v>
      </c>
      <c r="BB1367" s="285" t="str">
        <f t="shared" ca="1" si="252"/>
        <v>8_S1353_Production_payments_to_developer_2038</v>
      </c>
      <c r="BC1367" s="285" t="s">
        <v>574</v>
      </c>
      <c r="BD1367" s="285"/>
      <c r="BE1367" s="293" t="str">
        <f t="shared" si="242"/>
        <v>&gt;=0</v>
      </c>
      <c r="BF1367" s="293" t="s">
        <v>84</v>
      </c>
      <c r="BG1367" s="293" t="s">
        <v>84</v>
      </c>
      <c r="BH1367" s="293"/>
      <c r="BI1367" s="293"/>
      <c r="BJ1367" s="293"/>
      <c r="BK1367" s="293"/>
    </row>
    <row r="1368" spans="1:63" ht="13.5" hidden="1" thickBot="1">
      <c r="A1368" s="130"/>
      <c r="B1368" s="181"/>
      <c r="C1368" s="254"/>
      <c r="D1368" s="761"/>
      <c r="E1368" s="571"/>
      <c r="F1368" s="571"/>
      <c r="G1368" s="571"/>
      <c r="H1368" s="571"/>
      <c r="I1368" s="571"/>
      <c r="J1368" s="571"/>
      <c r="K1368" s="571"/>
      <c r="L1368" s="571"/>
      <c r="M1368" s="571"/>
      <c r="N1368" s="571"/>
      <c r="O1368" s="571"/>
      <c r="P1368" s="571"/>
      <c r="Q1368" s="571"/>
      <c r="R1368" s="571"/>
      <c r="S1368" s="571"/>
      <c r="T1368" s="571"/>
      <c r="U1368" s="571"/>
      <c r="V1368" s="571"/>
      <c r="W1368" s="571"/>
      <c r="X1368" s="571"/>
      <c r="Y1368" s="571"/>
      <c r="Z1368" s="571"/>
      <c r="AA1368" s="571"/>
      <c r="AB1368" s="571"/>
      <c r="AC1368" s="571"/>
      <c r="AD1368" s="572"/>
      <c r="AE1368" s="572"/>
      <c r="AF1368" s="572"/>
      <c r="AG1368" s="572"/>
      <c r="AH1368" s="572"/>
      <c r="AI1368" s="572"/>
      <c r="AJ1368" s="572"/>
      <c r="AK1368" s="572"/>
      <c r="AL1368" s="572"/>
      <c r="AM1368" s="572"/>
      <c r="AN1368" s="581"/>
      <c r="AO1368" s="181"/>
      <c r="AP1368" s="87" t="s">
        <v>859</v>
      </c>
      <c r="AT1368" s="559" t="str">
        <f t="shared" ca="1" si="253"/>
        <v>T</v>
      </c>
      <c r="AU1368" s="559">
        <f t="shared" si="254"/>
        <v>1353</v>
      </c>
      <c r="AV1368" s="285" t="str">
        <f t="shared" ca="1" si="251"/>
        <v>T1353</v>
      </c>
      <c r="AW1368" s="285">
        <f t="shared" si="249"/>
        <v>8</v>
      </c>
      <c r="AX1368" s="285" t="str">
        <f t="shared" ca="1" si="250"/>
        <v>8. Ownership - Operating Costs</v>
      </c>
      <c r="AY1368" s="293" t="s">
        <v>1626</v>
      </c>
      <c r="AZ1368" s="285" t="s">
        <v>1698</v>
      </c>
      <c r="BA1368" s="285">
        <f>$T$8</f>
        <v>2039</v>
      </c>
      <c r="BB1368" s="285" t="str">
        <f t="shared" ca="1" si="252"/>
        <v>8_T1353_Production_payments_to_developer_2039</v>
      </c>
      <c r="BC1368" s="285" t="s">
        <v>574</v>
      </c>
      <c r="BD1368" s="285"/>
      <c r="BE1368" s="293" t="str">
        <f t="shared" si="242"/>
        <v>&gt;=0</v>
      </c>
      <c r="BF1368" s="293" t="s">
        <v>84</v>
      </c>
      <c r="BG1368" s="293" t="s">
        <v>84</v>
      </c>
      <c r="BH1368" s="293"/>
      <c r="BI1368" s="293"/>
      <c r="BJ1368" s="293"/>
      <c r="BK1368" s="293"/>
    </row>
    <row r="1369" spans="1:63" ht="13.5" hidden="1" thickBot="1">
      <c r="A1369" s="130"/>
      <c r="B1369" s="181"/>
      <c r="C1369" s="254"/>
      <c r="D1369" s="761"/>
      <c r="E1369" s="571"/>
      <c r="F1369" s="571"/>
      <c r="G1369" s="571"/>
      <c r="H1369" s="571"/>
      <c r="I1369" s="571"/>
      <c r="J1369" s="571"/>
      <c r="K1369" s="571"/>
      <c r="L1369" s="571"/>
      <c r="M1369" s="571"/>
      <c r="N1369" s="571"/>
      <c r="O1369" s="571"/>
      <c r="P1369" s="571"/>
      <c r="Q1369" s="571"/>
      <c r="R1369" s="571"/>
      <c r="S1369" s="571"/>
      <c r="T1369" s="571"/>
      <c r="U1369" s="571"/>
      <c r="V1369" s="571"/>
      <c r="W1369" s="571"/>
      <c r="X1369" s="571"/>
      <c r="Y1369" s="571"/>
      <c r="Z1369" s="571"/>
      <c r="AA1369" s="571"/>
      <c r="AB1369" s="571"/>
      <c r="AC1369" s="571"/>
      <c r="AD1369" s="572"/>
      <c r="AE1369" s="572"/>
      <c r="AF1369" s="572"/>
      <c r="AG1369" s="572"/>
      <c r="AH1369" s="572"/>
      <c r="AI1369" s="572"/>
      <c r="AJ1369" s="572"/>
      <c r="AK1369" s="572"/>
      <c r="AL1369" s="572"/>
      <c r="AM1369" s="572"/>
      <c r="AN1369" s="581"/>
      <c r="AO1369" s="181"/>
      <c r="AP1369" s="87" t="s">
        <v>859</v>
      </c>
      <c r="AT1369" s="559" t="str">
        <f t="shared" ca="1" si="253"/>
        <v>U</v>
      </c>
      <c r="AU1369" s="559">
        <f t="shared" si="254"/>
        <v>1353</v>
      </c>
      <c r="AV1369" s="285" t="str">
        <f t="shared" ca="1" si="251"/>
        <v>U1353</v>
      </c>
      <c r="AW1369" s="285">
        <f t="shared" si="249"/>
        <v>8</v>
      </c>
      <c r="AX1369" s="285" t="str">
        <f t="shared" ca="1" si="250"/>
        <v>8. Ownership - Operating Costs</v>
      </c>
      <c r="AY1369" s="293" t="s">
        <v>1626</v>
      </c>
      <c r="AZ1369" s="285" t="s">
        <v>1698</v>
      </c>
      <c r="BA1369" s="285">
        <f>$U$8</f>
        <v>2040</v>
      </c>
      <c r="BB1369" s="285" t="str">
        <f t="shared" ca="1" si="252"/>
        <v>8_U1353_Production_payments_to_developer_2040</v>
      </c>
      <c r="BC1369" s="285" t="s">
        <v>574</v>
      </c>
      <c r="BD1369" s="285"/>
      <c r="BE1369" s="293" t="str">
        <f t="shared" si="242"/>
        <v>&gt;=0</v>
      </c>
      <c r="BF1369" s="293" t="s">
        <v>84</v>
      </c>
      <c r="BG1369" s="293" t="s">
        <v>84</v>
      </c>
      <c r="BH1369" s="293"/>
      <c r="BI1369" s="293"/>
      <c r="BJ1369" s="293"/>
      <c r="BK1369" s="293"/>
    </row>
    <row r="1370" spans="1:63" ht="13.5" hidden="1" thickBot="1">
      <c r="A1370" s="130"/>
      <c r="B1370" s="181"/>
      <c r="C1370" s="254"/>
      <c r="D1370" s="761"/>
      <c r="E1370" s="571"/>
      <c r="F1370" s="571"/>
      <c r="G1370" s="571"/>
      <c r="H1370" s="571"/>
      <c r="I1370" s="571"/>
      <c r="J1370" s="571"/>
      <c r="K1370" s="571"/>
      <c r="L1370" s="571"/>
      <c r="M1370" s="571"/>
      <c r="N1370" s="571"/>
      <c r="O1370" s="571"/>
      <c r="P1370" s="571"/>
      <c r="Q1370" s="571"/>
      <c r="R1370" s="571"/>
      <c r="S1370" s="571"/>
      <c r="T1370" s="571"/>
      <c r="U1370" s="571"/>
      <c r="V1370" s="571"/>
      <c r="W1370" s="571"/>
      <c r="X1370" s="571"/>
      <c r="Y1370" s="571"/>
      <c r="Z1370" s="571"/>
      <c r="AA1370" s="571"/>
      <c r="AB1370" s="571"/>
      <c r="AC1370" s="571"/>
      <c r="AD1370" s="572"/>
      <c r="AE1370" s="572"/>
      <c r="AF1370" s="572"/>
      <c r="AG1370" s="572"/>
      <c r="AH1370" s="572"/>
      <c r="AI1370" s="572"/>
      <c r="AJ1370" s="572"/>
      <c r="AK1370" s="572"/>
      <c r="AL1370" s="572"/>
      <c r="AM1370" s="572"/>
      <c r="AN1370" s="581"/>
      <c r="AO1370" s="181"/>
      <c r="AP1370" s="87" t="s">
        <v>859</v>
      </c>
      <c r="AT1370" s="559" t="str">
        <f t="shared" ca="1" si="253"/>
        <v>V</v>
      </c>
      <c r="AU1370" s="559">
        <f t="shared" si="254"/>
        <v>1353</v>
      </c>
      <c r="AV1370" s="285" t="str">
        <f t="shared" ca="1" si="251"/>
        <v>V1353</v>
      </c>
      <c r="AW1370" s="285">
        <f t="shared" si="249"/>
        <v>8</v>
      </c>
      <c r="AX1370" s="285" t="str">
        <f t="shared" ca="1" si="250"/>
        <v>8. Ownership - Operating Costs</v>
      </c>
      <c r="AY1370" s="293" t="s">
        <v>1626</v>
      </c>
      <c r="AZ1370" s="285" t="s">
        <v>1698</v>
      </c>
      <c r="BA1370" s="285">
        <f>$V$8</f>
        <v>2041</v>
      </c>
      <c r="BB1370" s="285" t="str">
        <f t="shared" ca="1" si="252"/>
        <v>8_V1353_Production_payments_to_developer_2041</v>
      </c>
      <c r="BC1370" s="285" t="s">
        <v>574</v>
      </c>
      <c r="BD1370" s="285"/>
      <c r="BE1370" s="293" t="str">
        <f t="shared" si="242"/>
        <v>&gt;=0</v>
      </c>
      <c r="BF1370" s="293" t="s">
        <v>84</v>
      </c>
      <c r="BG1370" s="293" t="s">
        <v>84</v>
      </c>
      <c r="BH1370" s="293"/>
      <c r="BI1370" s="293"/>
      <c r="BJ1370" s="293"/>
      <c r="BK1370" s="293"/>
    </row>
    <row r="1371" spans="1:63" ht="13.5" hidden="1" thickBot="1">
      <c r="A1371" s="130"/>
      <c r="B1371" s="181"/>
      <c r="C1371" s="254"/>
      <c r="D1371" s="761"/>
      <c r="E1371" s="571"/>
      <c r="F1371" s="571"/>
      <c r="G1371" s="571"/>
      <c r="H1371" s="571"/>
      <c r="I1371" s="571"/>
      <c r="J1371" s="571"/>
      <c r="K1371" s="571"/>
      <c r="L1371" s="571"/>
      <c r="M1371" s="571"/>
      <c r="N1371" s="571"/>
      <c r="O1371" s="571"/>
      <c r="P1371" s="571"/>
      <c r="Q1371" s="571"/>
      <c r="R1371" s="571"/>
      <c r="S1371" s="571"/>
      <c r="T1371" s="571"/>
      <c r="U1371" s="571"/>
      <c r="V1371" s="571"/>
      <c r="W1371" s="571"/>
      <c r="X1371" s="571"/>
      <c r="Y1371" s="571"/>
      <c r="Z1371" s="571"/>
      <c r="AA1371" s="571"/>
      <c r="AB1371" s="571"/>
      <c r="AC1371" s="571"/>
      <c r="AD1371" s="572"/>
      <c r="AE1371" s="572"/>
      <c r="AF1371" s="572"/>
      <c r="AG1371" s="572"/>
      <c r="AH1371" s="572"/>
      <c r="AI1371" s="572"/>
      <c r="AJ1371" s="572"/>
      <c r="AK1371" s="572"/>
      <c r="AL1371" s="572"/>
      <c r="AM1371" s="572"/>
      <c r="AN1371" s="581"/>
      <c r="AO1371" s="181"/>
      <c r="AP1371" s="87" t="s">
        <v>859</v>
      </c>
      <c r="AT1371" s="559" t="str">
        <f t="shared" ca="1" si="253"/>
        <v>W</v>
      </c>
      <c r="AU1371" s="559">
        <f t="shared" si="254"/>
        <v>1353</v>
      </c>
      <c r="AV1371" s="285" t="str">
        <f t="shared" ca="1" si="251"/>
        <v>W1353</v>
      </c>
      <c r="AW1371" s="285">
        <f t="shared" si="249"/>
        <v>8</v>
      </c>
      <c r="AX1371" s="285" t="str">
        <f t="shared" ca="1" si="250"/>
        <v>8. Ownership - Operating Costs</v>
      </c>
      <c r="AY1371" s="293" t="s">
        <v>1626</v>
      </c>
      <c r="AZ1371" s="285" t="s">
        <v>1698</v>
      </c>
      <c r="BA1371" s="285">
        <f>$W$8</f>
        <v>2042</v>
      </c>
      <c r="BB1371" s="285" t="str">
        <f t="shared" ca="1" si="252"/>
        <v>8_W1353_Production_payments_to_developer_2042</v>
      </c>
      <c r="BC1371" s="285" t="s">
        <v>574</v>
      </c>
      <c r="BD1371" s="285"/>
      <c r="BE1371" s="293" t="str">
        <f t="shared" si="242"/>
        <v>&gt;=0</v>
      </c>
      <c r="BF1371" s="293" t="s">
        <v>84</v>
      </c>
      <c r="BG1371" s="293" t="s">
        <v>84</v>
      </c>
      <c r="BH1371" s="293"/>
      <c r="BI1371" s="293"/>
      <c r="BJ1371" s="293"/>
      <c r="BK1371" s="293"/>
    </row>
    <row r="1372" spans="1:63" ht="13.5" hidden="1" thickBot="1">
      <c r="A1372" s="130"/>
      <c r="B1372" s="181"/>
      <c r="C1372" s="254"/>
      <c r="D1372" s="761"/>
      <c r="E1372" s="571"/>
      <c r="F1372" s="571"/>
      <c r="G1372" s="571"/>
      <c r="H1372" s="571"/>
      <c r="I1372" s="571"/>
      <c r="J1372" s="571"/>
      <c r="K1372" s="571"/>
      <c r="L1372" s="571"/>
      <c r="M1372" s="571"/>
      <c r="N1372" s="571"/>
      <c r="O1372" s="571"/>
      <c r="P1372" s="571"/>
      <c r="Q1372" s="571"/>
      <c r="R1372" s="571"/>
      <c r="S1372" s="571"/>
      <c r="T1372" s="571"/>
      <c r="U1372" s="571"/>
      <c r="V1372" s="571"/>
      <c r="W1372" s="571"/>
      <c r="X1372" s="571"/>
      <c r="Y1372" s="571"/>
      <c r="Z1372" s="571"/>
      <c r="AA1372" s="571"/>
      <c r="AB1372" s="571"/>
      <c r="AC1372" s="571"/>
      <c r="AD1372" s="572"/>
      <c r="AE1372" s="572"/>
      <c r="AF1372" s="572"/>
      <c r="AG1372" s="572"/>
      <c r="AH1372" s="572"/>
      <c r="AI1372" s="572"/>
      <c r="AJ1372" s="572"/>
      <c r="AK1372" s="572"/>
      <c r="AL1372" s="572"/>
      <c r="AM1372" s="572"/>
      <c r="AN1372" s="581"/>
      <c r="AO1372" s="181"/>
      <c r="AP1372" s="87" t="s">
        <v>859</v>
      </c>
      <c r="AT1372" s="559" t="str">
        <f t="shared" ca="1" si="253"/>
        <v>X</v>
      </c>
      <c r="AU1372" s="559">
        <f t="shared" si="254"/>
        <v>1353</v>
      </c>
      <c r="AV1372" s="285" t="str">
        <f t="shared" ca="1" si="251"/>
        <v>X1353</v>
      </c>
      <c r="AW1372" s="285">
        <f t="shared" si="249"/>
        <v>8</v>
      </c>
      <c r="AX1372" s="285" t="str">
        <f t="shared" ca="1" si="250"/>
        <v>8. Ownership - Operating Costs</v>
      </c>
      <c r="AY1372" s="293" t="s">
        <v>1626</v>
      </c>
      <c r="AZ1372" s="285" t="s">
        <v>1698</v>
      </c>
      <c r="BA1372" s="285">
        <f>$X$8</f>
        <v>2043</v>
      </c>
      <c r="BB1372" s="285" t="str">
        <f t="shared" ca="1" si="252"/>
        <v>8_X1353_Production_payments_to_developer_2043</v>
      </c>
      <c r="BC1372" s="285" t="s">
        <v>574</v>
      </c>
      <c r="BD1372" s="285"/>
      <c r="BE1372" s="293" t="str">
        <f t="shared" si="242"/>
        <v>&gt;=0</v>
      </c>
      <c r="BF1372" s="293" t="s">
        <v>84</v>
      </c>
      <c r="BG1372" s="293" t="s">
        <v>84</v>
      </c>
      <c r="BH1372" s="293"/>
      <c r="BI1372" s="293"/>
      <c r="BJ1372" s="293"/>
      <c r="BK1372" s="293"/>
    </row>
    <row r="1373" spans="1:63" ht="13.5" hidden="1" thickBot="1">
      <c r="A1373" s="130"/>
      <c r="B1373" s="181"/>
      <c r="C1373" s="254"/>
      <c r="D1373" s="761"/>
      <c r="E1373" s="571"/>
      <c r="F1373" s="571"/>
      <c r="G1373" s="571"/>
      <c r="H1373" s="571"/>
      <c r="I1373" s="571"/>
      <c r="J1373" s="571"/>
      <c r="K1373" s="571"/>
      <c r="L1373" s="571"/>
      <c r="M1373" s="571"/>
      <c r="N1373" s="571"/>
      <c r="O1373" s="571"/>
      <c r="P1373" s="571"/>
      <c r="Q1373" s="571"/>
      <c r="R1373" s="571"/>
      <c r="S1373" s="571"/>
      <c r="T1373" s="571"/>
      <c r="U1373" s="571"/>
      <c r="V1373" s="571"/>
      <c r="W1373" s="571"/>
      <c r="X1373" s="571"/>
      <c r="Y1373" s="571"/>
      <c r="Z1373" s="571"/>
      <c r="AA1373" s="571"/>
      <c r="AB1373" s="571"/>
      <c r="AC1373" s="571"/>
      <c r="AD1373" s="572"/>
      <c r="AE1373" s="572"/>
      <c r="AF1373" s="572"/>
      <c r="AG1373" s="572"/>
      <c r="AH1373" s="572"/>
      <c r="AI1373" s="572"/>
      <c r="AJ1373" s="572"/>
      <c r="AK1373" s="572"/>
      <c r="AL1373" s="572"/>
      <c r="AM1373" s="572"/>
      <c r="AN1373" s="581"/>
      <c r="AO1373" s="181"/>
      <c r="AP1373" s="87" t="s">
        <v>859</v>
      </c>
      <c r="AT1373" s="559" t="str">
        <f t="shared" ca="1" si="253"/>
        <v>Y</v>
      </c>
      <c r="AU1373" s="559">
        <f t="shared" si="254"/>
        <v>1353</v>
      </c>
      <c r="AV1373" s="285" t="str">
        <f t="shared" ca="1" si="251"/>
        <v>Y1353</v>
      </c>
      <c r="AW1373" s="285">
        <f t="shared" si="249"/>
        <v>8</v>
      </c>
      <c r="AX1373" s="285" t="str">
        <f t="shared" ca="1" si="250"/>
        <v>8. Ownership - Operating Costs</v>
      </c>
      <c r="AY1373" s="293" t="s">
        <v>1626</v>
      </c>
      <c r="AZ1373" s="285" t="s">
        <v>1698</v>
      </c>
      <c r="BA1373" s="285">
        <f>$Y$8</f>
        <v>2044</v>
      </c>
      <c r="BB1373" s="285" t="str">
        <f t="shared" ca="1" si="252"/>
        <v>8_Y1353_Production_payments_to_developer_2044</v>
      </c>
      <c r="BC1373" s="285" t="s">
        <v>574</v>
      </c>
      <c r="BD1373" s="285"/>
      <c r="BE1373" s="293" t="str">
        <f t="shared" ref="BE1373:BE1436" si="255">"&gt;=0"</f>
        <v>&gt;=0</v>
      </c>
      <c r="BF1373" s="293" t="s">
        <v>84</v>
      </c>
      <c r="BG1373" s="293" t="s">
        <v>84</v>
      </c>
      <c r="BH1373" s="293"/>
      <c r="BI1373" s="293"/>
      <c r="BJ1373" s="293"/>
      <c r="BK1373" s="293"/>
    </row>
    <row r="1374" spans="1:63" ht="13.5" hidden="1" thickBot="1">
      <c r="A1374" s="130"/>
      <c r="B1374" s="181"/>
      <c r="C1374" s="254"/>
      <c r="D1374" s="761"/>
      <c r="E1374" s="571"/>
      <c r="F1374" s="571"/>
      <c r="G1374" s="571"/>
      <c r="H1374" s="571"/>
      <c r="I1374" s="571"/>
      <c r="J1374" s="571"/>
      <c r="K1374" s="571"/>
      <c r="L1374" s="571"/>
      <c r="M1374" s="571"/>
      <c r="N1374" s="571"/>
      <c r="O1374" s="571"/>
      <c r="P1374" s="571"/>
      <c r="Q1374" s="571"/>
      <c r="R1374" s="571"/>
      <c r="S1374" s="571"/>
      <c r="T1374" s="571"/>
      <c r="U1374" s="571"/>
      <c r="V1374" s="571"/>
      <c r="W1374" s="571"/>
      <c r="X1374" s="571"/>
      <c r="Y1374" s="571"/>
      <c r="Z1374" s="571"/>
      <c r="AA1374" s="571"/>
      <c r="AB1374" s="571"/>
      <c r="AC1374" s="571"/>
      <c r="AD1374" s="572"/>
      <c r="AE1374" s="572"/>
      <c r="AF1374" s="572"/>
      <c r="AG1374" s="572"/>
      <c r="AH1374" s="572"/>
      <c r="AI1374" s="572"/>
      <c r="AJ1374" s="572"/>
      <c r="AK1374" s="572"/>
      <c r="AL1374" s="572"/>
      <c r="AM1374" s="572"/>
      <c r="AN1374" s="581"/>
      <c r="AO1374" s="181"/>
      <c r="AP1374" s="87" t="s">
        <v>859</v>
      </c>
      <c r="AT1374" s="559" t="str">
        <f t="shared" ca="1" si="253"/>
        <v>Z</v>
      </c>
      <c r="AU1374" s="559">
        <f t="shared" si="254"/>
        <v>1353</v>
      </c>
      <c r="AV1374" s="285" t="str">
        <f t="shared" ca="1" si="251"/>
        <v>Z1353</v>
      </c>
      <c r="AW1374" s="285">
        <f t="shared" si="249"/>
        <v>8</v>
      </c>
      <c r="AX1374" s="285" t="str">
        <f t="shared" ca="1" si="250"/>
        <v>8. Ownership - Operating Costs</v>
      </c>
      <c r="AY1374" s="293" t="s">
        <v>1626</v>
      </c>
      <c r="AZ1374" s="285" t="s">
        <v>1698</v>
      </c>
      <c r="BA1374" s="285">
        <f>$Z$8</f>
        <v>2045</v>
      </c>
      <c r="BB1374" s="285" t="str">
        <f t="shared" ca="1" si="252"/>
        <v>8_Z1353_Production_payments_to_developer_2045</v>
      </c>
      <c r="BC1374" s="285" t="s">
        <v>574</v>
      </c>
      <c r="BD1374" s="285"/>
      <c r="BE1374" s="293" t="str">
        <f t="shared" si="255"/>
        <v>&gt;=0</v>
      </c>
      <c r="BF1374" s="293" t="s">
        <v>84</v>
      </c>
      <c r="BG1374" s="293" t="s">
        <v>84</v>
      </c>
      <c r="BH1374" s="293"/>
      <c r="BI1374" s="293"/>
      <c r="BJ1374" s="293"/>
      <c r="BK1374" s="293"/>
    </row>
    <row r="1375" spans="1:63" ht="13.5" hidden="1" thickBot="1">
      <c r="A1375" s="130"/>
      <c r="B1375" s="181"/>
      <c r="C1375" s="254"/>
      <c r="D1375" s="761"/>
      <c r="E1375" s="571"/>
      <c r="F1375" s="571"/>
      <c r="G1375" s="571"/>
      <c r="H1375" s="571"/>
      <c r="I1375" s="571"/>
      <c r="J1375" s="571"/>
      <c r="K1375" s="571"/>
      <c r="L1375" s="571"/>
      <c r="M1375" s="571"/>
      <c r="N1375" s="571"/>
      <c r="O1375" s="571"/>
      <c r="P1375" s="571"/>
      <c r="Q1375" s="571"/>
      <c r="R1375" s="571"/>
      <c r="S1375" s="571"/>
      <c r="T1375" s="571"/>
      <c r="U1375" s="571"/>
      <c r="V1375" s="571"/>
      <c r="W1375" s="571"/>
      <c r="X1375" s="571"/>
      <c r="Y1375" s="571"/>
      <c r="Z1375" s="571"/>
      <c r="AA1375" s="571"/>
      <c r="AB1375" s="571"/>
      <c r="AC1375" s="571"/>
      <c r="AD1375" s="572"/>
      <c r="AE1375" s="572"/>
      <c r="AF1375" s="572"/>
      <c r="AG1375" s="572"/>
      <c r="AH1375" s="572"/>
      <c r="AI1375" s="572"/>
      <c r="AJ1375" s="572"/>
      <c r="AK1375" s="572"/>
      <c r="AL1375" s="572"/>
      <c r="AM1375" s="572"/>
      <c r="AN1375" s="581"/>
      <c r="AO1375" s="181"/>
      <c r="AP1375" s="87" t="s">
        <v>859</v>
      </c>
      <c r="AT1375" s="559" t="str">
        <f t="shared" ca="1" si="253"/>
        <v>AA</v>
      </c>
      <c r="AU1375" s="559">
        <f t="shared" si="254"/>
        <v>1353</v>
      </c>
      <c r="AV1375" s="285" t="str">
        <f t="shared" ca="1" si="251"/>
        <v>AA1353</v>
      </c>
      <c r="AW1375" s="285">
        <f t="shared" si="249"/>
        <v>8</v>
      </c>
      <c r="AX1375" s="285" t="str">
        <f t="shared" ca="1" si="250"/>
        <v>8. Ownership - Operating Costs</v>
      </c>
      <c r="AY1375" s="293" t="s">
        <v>1626</v>
      </c>
      <c r="AZ1375" s="285" t="s">
        <v>1698</v>
      </c>
      <c r="BA1375" s="285">
        <f>$AA$8</f>
        <v>2046</v>
      </c>
      <c r="BB1375" s="285" t="str">
        <f t="shared" ca="1" si="252"/>
        <v>8_AA1353_Production_payments_to_developer_2046</v>
      </c>
      <c r="BC1375" s="285" t="s">
        <v>574</v>
      </c>
      <c r="BD1375" s="285"/>
      <c r="BE1375" s="293" t="str">
        <f t="shared" si="255"/>
        <v>&gt;=0</v>
      </c>
      <c r="BF1375" s="293" t="s">
        <v>84</v>
      </c>
      <c r="BG1375" s="293" t="s">
        <v>84</v>
      </c>
      <c r="BH1375" s="293"/>
      <c r="BI1375" s="293"/>
      <c r="BJ1375" s="293"/>
      <c r="BK1375" s="293"/>
    </row>
    <row r="1376" spans="1:63" ht="13.5" hidden="1" thickBot="1">
      <c r="A1376" s="130"/>
      <c r="B1376" s="181"/>
      <c r="C1376" s="254"/>
      <c r="D1376" s="761"/>
      <c r="E1376" s="571"/>
      <c r="F1376" s="571"/>
      <c r="G1376" s="571"/>
      <c r="H1376" s="571"/>
      <c r="I1376" s="571"/>
      <c r="J1376" s="571"/>
      <c r="K1376" s="571"/>
      <c r="L1376" s="571"/>
      <c r="M1376" s="571"/>
      <c r="N1376" s="571"/>
      <c r="O1376" s="571"/>
      <c r="P1376" s="571"/>
      <c r="Q1376" s="571"/>
      <c r="R1376" s="571"/>
      <c r="S1376" s="571"/>
      <c r="T1376" s="571"/>
      <c r="U1376" s="571"/>
      <c r="V1376" s="571"/>
      <c r="W1376" s="571"/>
      <c r="X1376" s="571"/>
      <c r="Y1376" s="571"/>
      <c r="Z1376" s="571"/>
      <c r="AA1376" s="571"/>
      <c r="AB1376" s="571"/>
      <c r="AC1376" s="571"/>
      <c r="AD1376" s="572"/>
      <c r="AE1376" s="572"/>
      <c r="AF1376" s="572"/>
      <c r="AG1376" s="572"/>
      <c r="AH1376" s="572"/>
      <c r="AI1376" s="572"/>
      <c r="AJ1376" s="572"/>
      <c r="AK1376" s="572"/>
      <c r="AL1376" s="572"/>
      <c r="AM1376" s="572"/>
      <c r="AN1376" s="581"/>
      <c r="AO1376" s="181"/>
      <c r="AP1376" s="87" t="s">
        <v>859</v>
      </c>
      <c r="AT1376" s="559" t="str">
        <f t="shared" ca="1" si="253"/>
        <v>AB</v>
      </c>
      <c r="AU1376" s="559">
        <f t="shared" si="254"/>
        <v>1353</v>
      </c>
      <c r="AV1376" s="285" t="str">
        <f t="shared" ca="1" si="251"/>
        <v>AB1353</v>
      </c>
      <c r="AW1376" s="285">
        <f t="shared" si="249"/>
        <v>8</v>
      </c>
      <c r="AX1376" s="285" t="str">
        <f t="shared" ca="1" si="250"/>
        <v>8. Ownership - Operating Costs</v>
      </c>
      <c r="AY1376" s="293" t="s">
        <v>1626</v>
      </c>
      <c r="AZ1376" s="285" t="s">
        <v>1698</v>
      </c>
      <c r="BA1376" s="285">
        <f>$AB$8</f>
        <v>2047</v>
      </c>
      <c r="BB1376" s="285" t="str">
        <f t="shared" ca="1" si="252"/>
        <v>8_AB1353_Production_payments_to_developer_2047</v>
      </c>
      <c r="BC1376" s="285" t="s">
        <v>574</v>
      </c>
      <c r="BD1376" s="285"/>
      <c r="BE1376" s="293" t="str">
        <f t="shared" si="255"/>
        <v>&gt;=0</v>
      </c>
      <c r="BF1376" s="293" t="s">
        <v>84</v>
      </c>
      <c r="BG1376" s="293" t="s">
        <v>84</v>
      </c>
      <c r="BH1376" s="293"/>
      <c r="BI1376" s="293"/>
      <c r="BJ1376" s="293"/>
      <c r="BK1376" s="293"/>
    </row>
    <row r="1377" spans="1:63" ht="13.5" hidden="1" thickBot="1">
      <c r="A1377" s="130"/>
      <c r="B1377" s="181"/>
      <c r="C1377" s="254"/>
      <c r="D1377" s="761"/>
      <c r="E1377" s="571"/>
      <c r="F1377" s="571"/>
      <c r="G1377" s="571"/>
      <c r="H1377" s="571"/>
      <c r="I1377" s="571"/>
      <c r="J1377" s="571"/>
      <c r="K1377" s="571"/>
      <c r="L1377" s="571"/>
      <c r="M1377" s="571"/>
      <c r="N1377" s="571"/>
      <c r="O1377" s="571"/>
      <c r="P1377" s="571"/>
      <c r="Q1377" s="571"/>
      <c r="R1377" s="571"/>
      <c r="S1377" s="571"/>
      <c r="T1377" s="571"/>
      <c r="U1377" s="571"/>
      <c r="V1377" s="571"/>
      <c r="W1377" s="571"/>
      <c r="X1377" s="571"/>
      <c r="Y1377" s="571"/>
      <c r="Z1377" s="571"/>
      <c r="AA1377" s="571"/>
      <c r="AB1377" s="571"/>
      <c r="AC1377" s="571"/>
      <c r="AD1377" s="572"/>
      <c r="AE1377" s="572"/>
      <c r="AF1377" s="572"/>
      <c r="AG1377" s="572"/>
      <c r="AH1377" s="572"/>
      <c r="AI1377" s="572"/>
      <c r="AJ1377" s="572"/>
      <c r="AK1377" s="572"/>
      <c r="AL1377" s="572"/>
      <c r="AM1377" s="572"/>
      <c r="AN1377" s="581"/>
      <c r="AO1377" s="181"/>
      <c r="AP1377" s="87" t="s">
        <v>859</v>
      </c>
      <c r="AT1377" s="559" t="str">
        <f t="shared" ca="1" si="253"/>
        <v>AC</v>
      </c>
      <c r="AU1377" s="559">
        <f t="shared" si="254"/>
        <v>1353</v>
      </c>
      <c r="AV1377" s="285" t="str">
        <f t="shared" ca="1" si="251"/>
        <v>AC1353</v>
      </c>
      <c r="AW1377" s="285">
        <f t="shared" si="249"/>
        <v>8</v>
      </c>
      <c r="AX1377" s="285" t="str">
        <f t="shared" ca="1" si="250"/>
        <v>8. Ownership - Operating Costs</v>
      </c>
      <c r="AY1377" s="293" t="s">
        <v>1626</v>
      </c>
      <c r="AZ1377" s="285" t="s">
        <v>1698</v>
      </c>
      <c r="BA1377" s="285">
        <f>$AC$8</f>
        <v>2048</v>
      </c>
      <c r="BB1377" s="285" t="str">
        <f t="shared" ca="1" si="252"/>
        <v>8_AC1353_Production_payments_to_developer_2048</v>
      </c>
      <c r="BC1377" s="285" t="s">
        <v>574</v>
      </c>
      <c r="BD1377" s="285"/>
      <c r="BE1377" s="293" t="str">
        <f t="shared" si="255"/>
        <v>&gt;=0</v>
      </c>
      <c r="BF1377" s="293" t="s">
        <v>84</v>
      </c>
      <c r="BG1377" s="293" t="s">
        <v>84</v>
      </c>
      <c r="BH1377" s="293"/>
      <c r="BI1377" s="293"/>
      <c r="BJ1377" s="293"/>
      <c r="BK1377" s="293"/>
    </row>
    <row r="1378" spans="1:63" ht="13.5" hidden="1" thickBot="1">
      <c r="A1378" s="130"/>
      <c r="B1378" s="181"/>
      <c r="C1378" s="254"/>
      <c r="D1378" s="761"/>
      <c r="E1378" s="571"/>
      <c r="F1378" s="571"/>
      <c r="G1378" s="571"/>
      <c r="H1378" s="571"/>
      <c r="I1378" s="571"/>
      <c r="J1378" s="571"/>
      <c r="K1378" s="571"/>
      <c r="L1378" s="571"/>
      <c r="M1378" s="571"/>
      <c r="N1378" s="571"/>
      <c r="O1378" s="571"/>
      <c r="P1378" s="571"/>
      <c r="Q1378" s="571"/>
      <c r="R1378" s="571"/>
      <c r="S1378" s="571"/>
      <c r="T1378" s="571"/>
      <c r="U1378" s="571"/>
      <c r="V1378" s="571"/>
      <c r="W1378" s="571"/>
      <c r="X1378" s="571"/>
      <c r="Y1378" s="571"/>
      <c r="Z1378" s="571"/>
      <c r="AA1378" s="571"/>
      <c r="AB1378" s="571"/>
      <c r="AC1378" s="571"/>
      <c r="AD1378" s="572"/>
      <c r="AE1378" s="572"/>
      <c r="AF1378" s="572"/>
      <c r="AG1378" s="572"/>
      <c r="AH1378" s="572"/>
      <c r="AI1378" s="572"/>
      <c r="AJ1378" s="572"/>
      <c r="AK1378" s="572"/>
      <c r="AL1378" s="572"/>
      <c r="AM1378" s="572"/>
      <c r="AN1378" s="581"/>
      <c r="AO1378" s="181"/>
      <c r="AP1378" s="87" t="s">
        <v>859</v>
      </c>
      <c r="AT1378" s="559" t="str">
        <f t="shared" ca="1" si="253"/>
        <v>AD</v>
      </c>
      <c r="AU1378" s="559">
        <f t="shared" si="254"/>
        <v>1353</v>
      </c>
      <c r="AV1378" s="285" t="str">
        <f t="shared" ca="1" si="251"/>
        <v>AD1353</v>
      </c>
      <c r="AW1378" s="285">
        <f t="shared" si="249"/>
        <v>8</v>
      </c>
      <c r="AX1378" s="285" t="str">
        <f t="shared" ca="1" si="250"/>
        <v>8. Ownership - Operating Costs</v>
      </c>
      <c r="AY1378" s="293" t="s">
        <v>1626</v>
      </c>
      <c r="AZ1378" s="285" t="s">
        <v>1698</v>
      </c>
      <c r="BA1378" s="285">
        <f>$AD$8</f>
        <v>2049</v>
      </c>
      <c r="BB1378" s="285" t="str">
        <f t="shared" ca="1" si="252"/>
        <v>8_AD1353_Production_payments_to_developer_2049</v>
      </c>
      <c r="BC1378" s="285" t="s">
        <v>574</v>
      </c>
      <c r="BD1378" s="285"/>
      <c r="BE1378" s="293" t="str">
        <f t="shared" si="255"/>
        <v>&gt;=0</v>
      </c>
      <c r="BF1378" s="293" t="s">
        <v>84</v>
      </c>
      <c r="BG1378" s="293" t="s">
        <v>84</v>
      </c>
      <c r="BH1378" s="293"/>
      <c r="BI1378" s="293"/>
      <c r="BJ1378" s="293"/>
      <c r="BK1378" s="293"/>
    </row>
    <row r="1379" spans="1:63" ht="13.5" hidden="1" thickBot="1">
      <c r="A1379" s="130"/>
      <c r="B1379" s="181"/>
      <c r="C1379" s="254"/>
      <c r="D1379" s="761"/>
      <c r="E1379" s="571"/>
      <c r="F1379" s="571"/>
      <c r="G1379" s="571"/>
      <c r="H1379" s="571"/>
      <c r="I1379" s="571"/>
      <c r="J1379" s="571"/>
      <c r="K1379" s="571"/>
      <c r="L1379" s="571"/>
      <c r="M1379" s="571"/>
      <c r="N1379" s="571"/>
      <c r="O1379" s="571"/>
      <c r="P1379" s="571"/>
      <c r="Q1379" s="571"/>
      <c r="R1379" s="571"/>
      <c r="S1379" s="571"/>
      <c r="T1379" s="571"/>
      <c r="U1379" s="571"/>
      <c r="V1379" s="571"/>
      <c r="W1379" s="571"/>
      <c r="X1379" s="571"/>
      <c r="Y1379" s="571"/>
      <c r="Z1379" s="571"/>
      <c r="AA1379" s="571"/>
      <c r="AB1379" s="571"/>
      <c r="AC1379" s="571"/>
      <c r="AD1379" s="572"/>
      <c r="AE1379" s="572"/>
      <c r="AF1379" s="572"/>
      <c r="AG1379" s="572"/>
      <c r="AH1379" s="572"/>
      <c r="AI1379" s="572"/>
      <c r="AJ1379" s="572"/>
      <c r="AK1379" s="572"/>
      <c r="AL1379" s="572"/>
      <c r="AM1379" s="572"/>
      <c r="AN1379" s="581"/>
      <c r="AO1379" s="181"/>
      <c r="AP1379" s="87" t="s">
        <v>859</v>
      </c>
      <c r="AT1379" s="559" t="str">
        <f t="shared" ca="1" si="253"/>
        <v>AE</v>
      </c>
      <c r="AU1379" s="559">
        <f t="shared" si="254"/>
        <v>1353</v>
      </c>
      <c r="AV1379" s="285" t="str">
        <f t="shared" ca="1" si="251"/>
        <v>AE1353</v>
      </c>
      <c r="AW1379" s="285">
        <f t="shared" si="249"/>
        <v>8</v>
      </c>
      <c r="AX1379" s="285" t="str">
        <f t="shared" ca="1" si="250"/>
        <v>8. Ownership - Operating Costs</v>
      </c>
      <c r="AY1379" s="293" t="s">
        <v>1626</v>
      </c>
      <c r="AZ1379" s="285" t="s">
        <v>1698</v>
      </c>
      <c r="BA1379" s="285">
        <f>$AE$8</f>
        <v>2050</v>
      </c>
      <c r="BB1379" s="285" t="str">
        <f t="shared" ca="1" si="252"/>
        <v>8_AE1353_Production_payments_to_developer_2050</v>
      </c>
      <c r="BC1379" s="285" t="s">
        <v>574</v>
      </c>
      <c r="BD1379" s="285"/>
      <c r="BE1379" s="293" t="str">
        <f t="shared" si="255"/>
        <v>&gt;=0</v>
      </c>
      <c r="BF1379" s="293" t="s">
        <v>84</v>
      </c>
      <c r="BG1379" s="293" t="s">
        <v>84</v>
      </c>
      <c r="BH1379" s="293"/>
      <c r="BI1379" s="293"/>
      <c r="BJ1379" s="293"/>
      <c r="BK1379" s="293"/>
    </row>
    <row r="1380" spans="1:63" ht="13.5" hidden="1" thickBot="1">
      <c r="A1380" s="130"/>
      <c r="B1380" s="181"/>
      <c r="C1380" s="254"/>
      <c r="D1380" s="761"/>
      <c r="E1380" s="571"/>
      <c r="F1380" s="571"/>
      <c r="G1380" s="571"/>
      <c r="H1380" s="571"/>
      <c r="I1380" s="571"/>
      <c r="J1380" s="571"/>
      <c r="K1380" s="571"/>
      <c r="L1380" s="571"/>
      <c r="M1380" s="571"/>
      <c r="N1380" s="571"/>
      <c r="O1380" s="571"/>
      <c r="P1380" s="571"/>
      <c r="Q1380" s="571"/>
      <c r="R1380" s="571"/>
      <c r="S1380" s="571"/>
      <c r="T1380" s="571"/>
      <c r="U1380" s="571"/>
      <c r="V1380" s="571"/>
      <c r="W1380" s="571"/>
      <c r="X1380" s="571"/>
      <c r="Y1380" s="571"/>
      <c r="Z1380" s="571"/>
      <c r="AA1380" s="571"/>
      <c r="AB1380" s="571"/>
      <c r="AC1380" s="571"/>
      <c r="AD1380" s="572"/>
      <c r="AE1380" s="572"/>
      <c r="AF1380" s="572"/>
      <c r="AG1380" s="572"/>
      <c r="AH1380" s="572"/>
      <c r="AI1380" s="572"/>
      <c r="AJ1380" s="572"/>
      <c r="AK1380" s="572"/>
      <c r="AL1380" s="572"/>
      <c r="AM1380" s="572"/>
      <c r="AN1380" s="581"/>
      <c r="AO1380" s="181"/>
      <c r="AP1380" s="87" t="s">
        <v>859</v>
      </c>
      <c r="AT1380" s="559" t="str">
        <f t="shared" ca="1" si="253"/>
        <v>AF</v>
      </c>
      <c r="AU1380" s="559">
        <f t="shared" si="254"/>
        <v>1353</v>
      </c>
      <c r="AV1380" s="285" t="str">
        <f t="shared" ca="1" si="251"/>
        <v>AF1353</v>
      </c>
      <c r="AW1380" s="285">
        <f t="shared" si="249"/>
        <v>8</v>
      </c>
      <c r="AX1380" s="285" t="str">
        <f t="shared" ca="1" si="250"/>
        <v>8. Ownership - Operating Costs</v>
      </c>
      <c r="AY1380" s="293" t="s">
        <v>1626</v>
      </c>
      <c r="AZ1380" s="285" t="s">
        <v>1698</v>
      </c>
      <c r="BA1380" s="285">
        <f>$AF$8</f>
        <v>2051</v>
      </c>
      <c r="BB1380" s="285" t="str">
        <f t="shared" ca="1" si="252"/>
        <v>8_AF1353_Production_payments_to_developer_2051</v>
      </c>
      <c r="BC1380" s="285" t="s">
        <v>574</v>
      </c>
      <c r="BD1380" s="285"/>
      <c r="BE1380" s="293" t="str">
        <f t="shared" si="255"/>
        <v>&gt;=0</v>
      </c>
      <c r="BF1380" s="293" t="s">
        <v>84</v>
      </c>
      <c r="BG1380" s="293" t="s">
        <v>84</v>
      </c>
      <c r="BH1380" s="293"/>
      <c r="BI1380" s="293"/>
      <c r="BJ1380" s="293"/>
      <c r="BK1380" s="293"/>
    </row>
    <row r="1381" spans="1:63" ht="13.5" hidden="1" thickBot="1">
      <c r="A1381" s="130"/>
      <c r="B1381" s="181"/>
      <c r="C1381" s="254"/>
      <c r="D1381" s="761"/>
      <c r="E1381" s="571"/>
      <c r="F1381" s="571"/>
      <c r="G1381" s="571"/>
      <c r="H1381" s="571"/>
      <c r="I1381" s="571"/>
      <c r="J1381" s="571"/>
      <c r="K1381" s="571"/>
      <c r="L1381" s="571"/>
      <c r="M1381" s="571"/>
      <c r="N1381" s="571"/>
      <c r="O1381" s="571"/>
      <c r="P1381" s="571"/>
      <c r="Q1381" s="571"/>
      <c r="R1381" s="571"/>
      <c r="S1381" s="571"/>
      <c r="T1381" s="571"/>
      <c r="U1381" s="571"/>
      <c r="V1381" s="571"/>
      <c r="W1381" s="571"/>
      <c r="X1381" s="571"/>
      <c r="Y1381" s="571"/>
      <c r="Z1381" s="571"/>
      <c r="AA1381" s="571"/>
      <c r="AB1381" s="571"/>
      <c r="AC1381" s="571"/>
      <c r="AD1381" s="572"/>
      <c r="AE1381" s="572"/>
      <c r="AF1381" s="572"/>
      <c r="AG1381" s="572"/>
      <c r="AH1381" s="572"/>
      <c r="AI1381" s="572"/>
      <c r="AJ1381" s="572"/>
      <c r="AK1381" s="572"/>
      <c r="AL1381" s="572"/>
      <c r="AM1381" s="572"/>
      <c r="AN1381" s="581"/>
      <c r="AO1381" s="181"/>
      <c r="AP1381" s="87" t="s">
        <v>859</v>
      </c>
      <c r="AT1381" s="559" t="str">
        <f t="shared" ca="1" si="253"/>
        <v>AG</v>
      </c>
      <c r="AU1381" s="559">
        <f t="shared" si="254"/>
        <v>1353</v>
      </c>
      <c r="AV1381" s="285" t="str">
        <f t="shared" ca="1" si="251"/>
        <v>AG1353</v>
      </c>
      <c r="AW1381" s="285">
        <f t="shared" si="249"/>
        <v>8</v>
      </c>
      <c r="AX1381" s="285" t="str">
        <f t="shared" ca="1" si="250"/>
        <v>8. Ownership - Operating Costs</v>
      </c>
      <c r="AY1381" s="293" t="s">
        <v>1626</v>
      </c>
      <c r="AZ1381" s="285" t="s">
        <v>1698</v>
      </c>
      <c r="BA1381" s="285">
        <f>$AG$8</f>
        <v>2052</v>
      </c>
      <c r="BB1381" s="285" t="str">
        <f t="shared" ca="1" si="252"/>
        <v>8_AG1353_Production_payments_to_developer_2052</v>
      </c>
      <c r="BC1381" s="285" t="s">
        <v>574</v>
      </c>
      <c r="BD1381" s="285"/>
      <c r="BE1381" s="293" t="str">
        <f t="shared" si="255"/>
        <v>&gt;=0</v>
      </c>
      <c r="BF1381" s="293" t="s">
        <v>84</v>
      </c>
      <c r="BG1381" s="293" t="s">
        <v>84</v>
      </c>
      <c r="BH1381" s="293"/>
      <c r="BI1381" s="293"/>
      <c r="BJ1381" s="293"/>
      <c r="BK1381" s="293"/>
    </row>
    <row r="1382" spans="1:63" ht="13.5" hidden="1" thickBot="1">
      <c r="A1382" s="130"/>
      <c r="B1382" s="181"/>
      <c r="C1382" s="254"/>
      <c r="D1382" s="761"/>
      <c r="E1382" s="571"/>
      <c r="F1382" s="571"/>
      <c r="G1382" s="571"/>
      <c r="H1382" s="571"/>
      <c r="I1382" s="571"/>
      <c r="J1382" s="571"/>
      <c r="K1382" s="571"/>
      <c r="L1382" s="571"/>
      <c r="M1382" s="571"/>
      <c r="N1382" s="571"/>
      <c r="O1382" s="571"/>
      <c r="P1382" s="571"/>
      <c r="Q1382" s="571"/>
      <c r="R1382" s="571"/>
      <c r="S1382" s="571"/>
      <c r="T1382" s="571"/>
      <c r="U1382" s="571"/>
      <c r="V1382" s="571"/>
      <c r="W1382" s="571"/>
      <c r="X1382" s="571"/>
      <c r="Y1382" s="571"/>
      <c r="Z1382" s="571"/>
      <c r="AA1382" s="571"/>
      <c r="AB1382" s="571"/>
      <c r="AC1382" s="571"/>
      <c r="AD1382" s="572"/>
      <c r="AE1382" s="572"/>
      <c r="AF1382" s="572"/>
      <c r="AG1382" s="572"/>
      <c r="AH1382" s="572"/>
      <c r="AI1382" s="572"/>
      <c r="AJ1382" s="572"/>
      <c r="AK1382" s="572"/>
      <c r="AL1382" s="572"/>
      <c r="AM1382" s="572"/>
      <c r="AN1382" s="581"/>
      <c r="AO1382" s="181"/>
      <c r="AP1382" s="87" t="s">
        <v>859</v>
      </c>
      <c r="AT1382" s="559" t="str">
        <f t="shared" ca="1" si="253"/>
        <v>AH</v>
      </c>
      <c r="AU1382" s="559">
        <f t="shared" si="254"/>
        <v>1353</v>
      </c>
      <c r="AV1382" s="285" t="str">
        <f t="shared" ca="1" si="251"/>
        <v>AH1353</v>
      </c>
      <c r="AW1382" s="285">
        <f t="shared" si="249"/>
        <v>8</v>
      </c>
      <c r="AX1382" s="285" t="str">
        <f t="shared" ca="1" si="250"/>
        <v>8. Ownership - Operating Costs</v>
      </c>
      <c r="AY1382" s="293" t="s">
        <v>1626</v>
      </c>
      <c r="AZ1382" s="285" t="s">
        <v>1698</v>
      </c>
      <c r="BA1382" s="285">
        <f>$AH$8</f>
        <v>2053</v>
      </c>
      <c r="BB1382" s="285" t="str">
        <f t="shared" ca="1" si="252"/>
        <v>8_AH1353_Production_payments_to_developer_2053</v>
      </c>
      <c r="BC1382" s="285" t="s">
        <v>574</v>
      </c>
      <c r="BD1382" s="285"/>
      <c r="BE1382" s="293" t="str">
        <f t="shared" si="255"/>
        <v>&gt;=0</v>
      </c>
      <c r="BF1382" s="293" t="s">
        <v>84</v>
      </c>
      <c r="BG1382" s="293" t="s">
        <v>84</v>
      </c>
      <c r="BH1382" s="293"/>
      <c r="BI1382" s="293"/>
      <c r="BJ1382" s="293"/>
      <c r="BK1382" s="293"/>
    </row>
    <row r="1383" spans="1:63" ht="13.5" hidden="1" thickBot="1">
      <c r="A1383" s="130"/>
      <c r="B1383" s="181"/>
      <c r="C1383" s="254"/>
      <c r="D1383" s="761"/>
      <c r="E1383" s="571"/>
      <c r="F1383" s="571"/>
      <c r="G1383" s="571"/>
      <c r="H1383" s="571"/>
      <c r="I1383" s="571"/>
      <c r="J1383" s="571"/>
      <c r="K1383" s="571"/>
      <c r="L1383" s="571"/>
      <c r="M1383" s="571"/>
      <c r="N1383" s="571"/>
      <c r="O1383" s="571"/>
      <c r="P1383" s="571"/>
      <c r="Q1383" s="571"/>
      <c r="R1383" s="571"/>
      <c r="S1383" s="571"/>
      <c r="T1383" s="571"/>
      <c r="U1383" s="571"/>
      <c r="V1383" s="571"/>
      <c r="W1383" s="571"/>
      <c r="X1383" s="571"/>
      <c r="Y1383" s="571"/>
      <c r="Z1383" s="571"/>
      <c r="AA1383" s="571"/>
      <c r="AB1383" s="571"/>
      <c r="AC1383" s="571"/>
      <c r="AD1383" s="572"/>
      <c r="AE1383" s="572"/>
      <c r="AF1383" s="572"/>
      <c r="AG1383" s="572"/>
      <c r="AH1383" s="572"/>
      <c r="AI1383" s="572"/>
      <c r="AJ1383" s="572"/>
      <c r="AK1383" s="572"/>
      <c r="AL1383" s="572"/>
      <c r="AM1383" s="572"/>
      <c r="AN1383" s="581"/>
      <c r="AO1383" s="181"/>
      <c r="AP1383" s="87" t="s">
        <v>859</v>
      </c>
      <c r="AT1383" s="559" t="str">
        <f t="shared" ca="1" si="253"/>
        <v>AI</v>
      </c>
      <c r="AU1383" s="559">
        <f t="shared" si="254"/>
        <v>1353</v>
      </c>
      <c r="AV1383" s="285" t="str">
        <f t="shared" ca="1" si="251"/>
        <v>AI1353</v>
      </c>
      <c r="AW1383" s="285">
        <f t="shared" si="249"/>
        <v>8</v>
      </c>
      <c r="AX1383" s="285" t="str">
        <f t="shared" ca="1" si="250"/>
        <v>8. Ownership - Operating Costs</v>
      </c>
      <c r="AY1383" s="293" t="s">
        <v>1626</v>
      </c>
      <c r="AZ1383" s="285" t="s">
        <v>1698</v>
      </c>
      <c r="BA1383" s="285">
        <f>$AI$8</f>
        <v>2054</v>
      </c>
      <c r="BB1383" s="285" t="str">
        <f t="shared" ca="1" si="252"/>
        <v>8_AI1353_Production_payments_to_developer_2054</v>
      </c>
      <c r="BC1383" s="285" t="s">
        <v>574</v>
      </c>
      <c r="BD1383" s="285"/>
      <c r="BE1383" s="293" t="str">
        <f t="shared" si="255"/>
        <v>&gt;=0</v>
      </c>
      <c r="BF1383" s="293" t="s">
        <v>84</v>
      </c>
      <c r="BG1383" s="293" t="s">
        <v>84</v>
      </c>
      <c r="BH1383" s="293"/>
      <c r="BI1383" s="293"/>
      <c r="BJ1383" s="293"/>
      <c r="BK1383" s="293"/>
    </row>
    <row r="1384" spans="1:63" ht="13.5" hidden="1" thickBot="1">
      <c r="A1384" s="130"/>
      <c r="B1384" s="181"/>
      <c r="C1384" s="254"/>
      <c r="D1384" s="761"/>
      <c r="E1384" s="571"/>
      <c r="F1384" s="571"/>
      <c r="G1384" s="571"/>
      <c r="H1384" s="571"/>
      <c r="I1384" s="571"/>
      <c r="J1384" s="571"/>
      <c r="K1384" s="571"/>
      <c r="L1384" s="571"/>
      <c r="M1384" s="571"/>
      <c r="N1384" s="571"/>
      <c r="O1384" s="571"/>
      <c r="P1384" s="571"/>
      <c r="Q1384" s="571"/>
      <c r="R1384" s="571"/>
      <c r="S1384" s="571"/>
      <c r="T1384" s="571"/>
      <c r="U1384" s="571"/>
      <c r="V1384" s="571"/>
      <c r="W1384" s="571"/>
      <c r="X1384" s="571"/>
      <c r="Y1384" s="571"/>
      <c r="Z1384" s="571"/>
      <c r="AA1384" s="571"/>
      <c r="AB1384" s="571"/>
      <c r="AC1384" s="571"/>
      <c r="AD1384" s="572"/>
      <c r="AE1384" s="572"/>
      <c r="AF1384" s="572"/>
      <c r="AG1384" s="572"/>
      <c r="AH1384" s="572"/>
      <c r="AI1384" s="572"/>
      <c r="AJ1384" s="572"/>
      <c r="AK1384" s="572"/>
      <c r="AL1384" s="572"/>
      <c r="AM1384" s="572"/>
      <c r="AN1384" s="581"/>
      <c r="AO1384" s="181"/>
      <c r="AP1384" s="87" t="s">
        <v>859</v>
      </c>
      <c r="AT1384" s="559" t="str">
        <f t="shared" ca="1" si="253"/>
        <v>AJ</v>
      </c>
      <c r="AU1384" s="559">
        <f t="shared" si="254"/>
        <v>1353</v>
      </c>
      <c r="AV1384" s="285" t="str">
        <f t="shared" ca="1" si="251"/>
        <v>AJ1353</v>
      </c>
      <c r="AW1384" s="285">
        <f t="shared" si="249"/>
        <v>8</v>
      </c>
      <c r="AX1384" s="285" t="str">
        <f t="shared" ca="1" si="250"/>
        <v>8. Ownership - Operating Costs</v>
      </c>
      <c r="AY1384" s="293" t="s">
        <v>1626</v>
      </c>
      <c r="AZ1384" s="285" t="s">
        <v>1698</v>
      </c>
      <c r="BA1384" s="285">
        <f>$AJ$8</f>
        <v>2055</v>
      </c>
      <c r="BB1384" s="285" t="str">
        <f t="shared" ca="1" si="252"/>
        <v>8_AJ1353_Production_payments_to_developer_2055</v>
      </c>
      <c r="BC1384" s="285" t="s">
        <v>574</v>
      </c>
      <c r="BD1384" s="285"/>
      <c r="BE1384" s="293" t="str">
        <f t="shared" si="255"/>
        <v>&gt;=0</v>
      </c>
      <c r="BF1384" s="293" t="s">
        <v>84</v>
      </c>
      <c r="BG1384" s="293" t="s">
        <v>84</v>
      </c>
      <c r="BH1384" s="293"/>
      <c r="BI1384" s="293"/>
      <c r="BJ1384" s="293"/>
      <c r="BK1384" s="293"/>
    </row>
    <row r="1385" spans="1:63" ht="13.5" hidden="1" thickBot="1">
      <c r="A1385" s="130"/>
      <c r="B1385" s="181"/>
      <c r="C1385" s="254"/>
      <c r="D1385" s="761"/>
      <c r="E1385" s="571"/>
      <c r="F1385" s="571"/>
      <c r="G1385" s="571"/>
      <c r="H1385" s="571"/>
      <c r="I1385" s="571"/>
      <c r="J1385" s="571"/>
      <c r="K1385" s="571"/>
      <c r="L1385" s="571"/>
      <c r="M1385" s="571"/>
      <c r="N1385" s="571"/>
      <c r="O1385" s="571"/>
      <c r="P1385" s="571"/>
      <c r="Q1385" s="571"/>
      <c r="R1385" s="571"/>
      <c r="S1385" s="571"/>
      <c r="T1385" s="571"/>
      <c r="U1385" s="571"/>
      <c r="V1385" s="571"/>
      <c r="W1385" s="571"/>
      <c r="X1385" s="571"/>
      <c r="Y1385" s="571"/>
      <c r="Z1385" s="571"/>
      <c r="AA1385" s="571"/>
      <c r="AB1385" s="571"/>
      <c r="AC1385" s="571"/>
      <c r="AD1385" s="572"/>
      <c r="AE1385" s="572"/>
      <c r="AF1385" s="572"/>
      <c r="AG1385" s="572"/>
      <c r="AH1385" s="572"/>
      <c r="AI1385" s="572"/>
      <c r="AJ1385" s="572"/>
      <c r="AK1385" s="572"/>
      <c r="AL1385" s="572"/>
      <c r="AM1385" s="572"/>
      <c r="AN1385" s="581"/>
      <c r="AO1385" s="181"/>
      <c r="AP1385" s="87" t="s">
        <v>859</v>
      </c>
      <c r="AT1385" s="559" t="str">
        <f t="shared" ca="1" si="253"/>
        <v>AK</v>
      </c>
      <c r="AU1385" s="559">
        <f t="shared" si="254"/>
        <v>1353</v>
      </c>
      <c r="AV1385" s="285" t="str">
        <f t="shared" ca="1" si="251"/>
        <v>AK1353</v>
      </c>
      <c r="AW1385" s="285">
        <f t="shared" si="249"/>
        <v>8</v>
      </c>
      <c r="AX1385" s="285" t="str">
        <f t="shared" ca="1" si="250"/>
        <v>8. Ownership - Operating Costs</v>
      </c>
      <c r="AY1385" s="293" t="s">
        <v>1626</v>
      </c>
      <c r="AZ1385" s="285" t="s">
        <v>1698</v>
      </c>
      <c r="BA1385" s="285">
        <f>$AK$8</f>
        <v>2056</v>
      </c>
      <c r="BB1385" s="285" t="str">
        <f t="shared" ca="1" si="252"/>
        <v>8_AK1353_Production_payments_to_developer_2056</v>
      </c>
      <c r="BC1385" s="285" t="s">
        <v>574</v>
      </c>
      <c r="BD1385" s="285"/>
      <c r="BE1385" s="293" t="str">
        <f t="shared" si="255"/>
        <v>&gt;=0</v>
      </c>
      <c r="BF1385" s="293" t="s">
        <v>84</v>
      </c>
      <c r="BG1385" s="293" t="s">
        <v>84</v>
      </c>
      <c r="BH1385" s="293"/>
      <c r="BI1385" s="293"/>
      <c r="BJ1385" s="293"/>
      <c r="BK1385" s="293"/>
    </row>
    <row r="1386" spans="1:63" ht="13.5" hidden="1" thickBot="1">
      <c r="A1386" s="130"/>
      <c r="B1386" s="181"/>
      <c r="C1386" s="254"/>
      <c r="D1386" s="761"/>
      <c r="E1386" s="571"/>
      <c r="F1386" s="571"/>
      <c r="G1386" s="571"/>
      <c r="H1386" s="571"/>
      <c r="I1386" s="571"/>
      <c r="J1386" s="571"/>
      <c r="K1386" s="571"/>
      <c r="L1386" s="571"/>
      <c r="M1386" s="571"/>
      <c r="N1386" s="571"/>
      <c r="O1386" s="571"/>
      <c r="P1386" s="571"/>
      <c r="Q1386" s="571"/>
      <c r="R1386" s="571"/>
      <c r="S1386" s="571"/>
      <c r="T1386" s="571"/>
      <c r="U1386" s="571"/>
      <c r="V1386" s="571"/>
      <c r="W1386" s="571"/>
      <c r="X1386" s="571"/>
      <c r="Y1386" s="571"/>
      <c r="Z1386" s="571"/>
      <c r="AA1386" s="571"/>
      <c r="AB1386" s="571"/>
      <c r="AC1386" s="571"/>
      <c r="AD1386" s="572"/>
      <c r="AE1386" s="572"/>
      <c r="AF1386" s="572"/>
      <c r="AG1386" s="572"/>
      <c r="AH1386" s="572"/>
      <c r="AI1386" s="572"/>
      <c r="AJ1386" s="572"/>
      <c r="AK1386" s="572"/>
      <c r="AL1386" s="572"/>
      <c r="AM1386" s="572"/>
      <c r="AN1386" s="581"/>
      <c r="AO1386" s="181"/>
      <c r="AP1386" s="87" t="s">
        <v>859</v>
      </c>
      <c r="AT1386" s="559" t="str">
        <f t="shared" ca="1" si="253"/>
        <v>AL</v>
      </c>
      <c r="AU1386" s="559">
        <f t="shared" si="254"/>
        <v>1353</v>
      </c>
      <c r="AV1386" s="285" t="str">
        <f t="shared" ca="1" si="251"/>
        <v>AL1353</v>
      </c>
      <c r="AW1386" s="285">
        <f t="shared" si="249"/>
        <v>8</v>
      </c>
      <c r="AX1386" s="285" t="str">
        <f t="shared" ca="1" si="250"/>
        <v>8. Ownership - Operating Costs</v>
      </c>
      <c r="AY1386" s="293" t="s">
        <v>1626</v>
      </c>
      <c r="AZ1386" s="285" t="s">
        <v>1698</v>
      </c>
      <c r="BA1386" s="285">
        <f>$AL$8</f>
        <v>2057</v>
      </c>
      <c r="BB1386" s="285" t="str">
        <f t="shared" ca="1" si="252"/>
        <v>8_AL1353_Production_payments_to_developer_2057</v>
      </c>
      <c r="BC1386" s="285" t="s">
        <v>574</v>
      </c>
      <c r="BD1386" s="285"/>
      <c r="BE1386" s="293" t="str">
        <f t="shared" si="255"/>
        <v>&gt;=0</v>
      </c>
      <c r="BF1386" s="293" t="s">
        <v>84</v>
      </c>
      <c r="BG1386" s="293" t="s">
        <v>84</v>
      </c>
      <c r="BH1386" s="293"/>
      <c r="BI1386" s="293"/>
      <c r="BJ1386" s="293"/>
      <c r="BK1386" s="293"/>
    </row>
    <row r="1387" spans="1:63" ht="13.5" hidden="1" thickBot="1">
      <c r="A1387" s="130"/>
      <c r="B1387" s="181"/>
      <c r="C1387" s="254"/>
      <c r="D1387" s="761"/>
      <c r="E1387" s="571"/>
      <c r="F1387" s="571"/>
      <c r="G1387" s="571"/>
      <c r="H1387" s="571"/>
      <c r="I1387" s="571"/>
      <c r="J1387" s="571"/>
      <c r="K1387" s="571"/>
      <c r="L1387" s="571"/>
      <c r="M1387" s="571"/>
      <c r="N1387" s="571"/>
      <c r="O1387" s="571"/>
      <c r="P1387" s="571"/>
      <c r="Q1387" s="571"/>
      <c r="R1387" s="571"/>
      <c r="S1387" s="571"/>
      <c r="T1387" s="571"/>
      <c r="U1387" s="571"/>
      <c r="V1387" s="571"/>
      <c r="W1387" s="571"/>
      <c r="X1387" s="571"/>
      <c r="Y1387" s="571"/>
      <c r="Z1387" s="571"/>
      <c r="AA1387" s="571"/>
      <c r="AB1387" s="571"/>
      <c r="AC1387" s="571"/>
      <c r="AD1387" s="572"/>
      <c r="AE1387" s="572"/>
      <c r="AF1387" s="572"/>
      <c r="AG1387" s="572"/>
      <c r="AH1387" s="572"/>
      <c r="AI1387" s="572"/>
      <c r="AJ1387" s="572"/>
      <c r="AK1387" s="572"/>
      <c r="AL1387" s="572"/>
      <c r="AM1387" s="572"/>
      <c r="AN1387" s="581"/>
      <c r="AO1387" s="181"/>
      <c r="AP1387" s="87" t="s">
        <v>859</v>
      </c>
      <c r="AT1387" s="559" t="str">
        <f t="shared" ca="1" si="253"/>
        <v>AM</v>
      </c>
      <c r="AU1387" s="559">
        <f t="shared" si="254"/>
        <v>1353</v>
      </c>
      <c r="AV1387" s="285" t="str">
        <f t="shared" ca="1" si="251"/>
        <v>AM1353</v>
      </c>
      <c r="AW1387" s="285">
        <f t="shared" si="249"/>
        <v>8</v>
      </c>
      <c r="AX1387" s="285" t="str">
        <f t="shared" ca="1" si="250"/>
        <v>8. Ownership - Operating Costs</v>
      </c>
      <c r="AY1387" s="293" t="s">
        <v>1626</v>
      </c>
      <c r="AZ1387" s="285" t="s">
        <v>1698</v>
      </c>
      <c r="BA1387" s="285">
        <f>$AM$8</f>
        <v>2058</v>
      </c>
      <c r="BB1387" s="285" t="str">
        <f t="shared" ca="1" si="252"/>
        <v>8_AM1353_Production_payments_to_developer_2058</v>
      </c>
      <c r="BC1387" s="285" t="s">
        <v>574</v>
      </c>
      <c r="BD1387" s="285"/>
      <c r="BE1387" s="293" t="str">
        <f t="shared" si="255"/>
        <v>&gt;=0</v>
      </c>
      <c r="BF1387" s="293" t="s">
        <v>84</v>
      </c>
      <c r="BG1387" s="293" t="s">
        <v>84</v>
      </c>
      <c r="BH1387" s="293"/>
      <c r="BI1387" s="293"/>
      <c r="BJ1387" s="293"/>
      <c r="BK1387" s="293"/>
    </row>
    <row r="1388" spans="1:63" ht="13.5" hidden="1" thickBot="1">
      <c r="A1388" s="130"/>
      <c r="B1388" s="181"/>
      <c r="C1388" s="254"/>
      <c r="D1388" s="761"/>
      <c r="E1388" s="571"/>
      <c r="F1388" s="571"/>
      <c r="G1388" s="571"/>
      <c r="H1388" s="571"/>
      <c r="I1388" s="571"/>
      <c r="J1388" s="571"/>
      <c r="K1388" s="571"/>
      <c r="L1388" s="571"/>
      <c r="M1388" s="571"/>
      <c r="N1388" s="571"/>
      <c r="O1388" s="571"/>
      <c r="P1388" s="571"/>
      <c r="Q1388" s="571"/>
      <c r="R1388" s="571"/>
      <c r="S1388" s="571"/>
      <c r="T1388" s="571"/>
      <c r="U1388" s="571"/>
      <c r="V1388" s="571"/>
      <c r="W1388" s="571"/>
      <c r="X1388" s="571"/>
      <c r="Y1388" s="571"/>
      <c r="Z1388" s="571"/>
      <c r="AA1388" s="571"/>
      <c r="AB1388" s="571"/>
      <c r="AC1388" s="571"/>
      <c r="AD1388" s="572"/>
      <c r="AE1388" s="572"/>
      <c r="AF1388" s="572"/>
      <c r="AG1388" s="572"/>
      <c r="AH1388" s="572"/>
      <c r="AI1388" s="572"/>
      <c r="AJ1388" s="572"/>
      <c r="AK1388" s="572"/>
      <c r="AL1388" s="572"/>
      <c r="AM1388" s="572"/>
      <c r="AN1388" s="581"/>
      <c r="AO1388" s="181"/>
      <c r="AP1388" s="574" t="s">
        <v>859</v>
      </c>
      <c r="AQ1388" s="574"/>
      <c r="AR1388" s="574"/>
      <c r="AS1388" s="574"/>
      <c r="AT1388" s="575" t="str">
        <f t="shared" ca="1" si="253"/>
        <v>AN</v>
      </c>
      <c r="AU1388" s="575">
        <f t="shared" si="254"/>
        <v>1353</v>
      </c>
      <c r="AV1388" s="484" t="str">
        <f t="shared" ca="1" si="251"/>
        <v>AN1353</v>
      </c>
      <c r="AW1388" s="484">
        <f t="shared" si="249"/>
        <v>8</v>
      </c>
      <c r="AX1388" s="484" t="str">
        <f t="shared" ca="1" si="250"/>
        <v>8. Ownership - Operating Costs</v>
      </c>
      <c r="AY1388" s="492" t="s">
        <v>1626</v>
      </c>
      <c r="AZ1388" s="484" t="s">
        <v>1698</v>
      </c>
      <c r="BA1388" s="484" t="s">
        <v>1572</v>
      </c>
      <c r="BB1388" s="484" t="str">
        <f t="shared" ca="1" si="252"/>
        <v>8_AN1353_Production_payments_to_developer_Additional_Info</v>
      </c>
      <c r="BC1388" s="492" t="s">
        <v>255</v>
      </c>
      <c r="BD1388" s="492">
        <v>100</v>
      </c>
      <c r="BE1388" s="492"/>
      <c r="BF1388" s="492" t="s">
        <v>84</v>
      </c>
      <c r="BG1388" s="492" t="s">
        <v>84</v>
      </c>
      <c r="BH1388" s="293"/>
      <c r="BI1388" s="293"/>
      <c r="BJ1388" s="293"/>
      <c r="BK1388" s="293"/>
    </row>
    <row r="1389" spans="1:63" ht="13.5" thickBot="1">
      <c r="A1389" s="130">
        <f>+A1353+1</f>
        <v>50</v>
      </c>
      <c r="B1389" s="181"/>
      <c r="C1389" s="157" t="s">
        <v>1699</v>
      </c>
      <c r="D1389" s="761" t="s">
        <v>1691</v>
      </c>
      <c r="E1389" s="544"/>
      <c r="F1389" s="544"/>
      <c r="G1389" s="544"/>
      <c r="H1389" s="544"/>
      <c r="I1389" s="544"/>
      <c r="J1389" s="544"/>
      <c r="K1389" s="544"/>
      <c r="L1389" s="544"/>
      <c r="M1389" s="544"/>
      <c r="N1389" s="544"/>
      <c r="O1389" s="544"/>
      <c r="P1389" s="544"/>
      <c r="Q1389" s="544"/>
      <c r="R1389" s="544"/>
      <c r="S1389" s="544"/>
      <c r="T1389" s="544"/>
      <c r="U1389" s="544"/>
      <c r="V1389" s="544"/>
      <c r="W1389" s="544"/>
      <c r="X1389" s="544"/>
      <c r="Y1389" s="544"/>
      <c r="Z1389" s="544"/>
      <c r="AA1389" s="544"/>
      <c r="AB1389" s="544"/>
      <c r="AC1389" s="544"/>
      <c r="AD1389" s="545"/>
      <c r="AE1389" s="545"/>
      <c r="AF1389" s="545"/>
      <c r="AG1389" s="545"/>
      <c r="AH1389" s="545"/>
      <c r="AI1389" s="545"/>
      <c r="AJ1389" s="545"/>
      <c r="AK1389" s="545"/>
      <c r="AL1389" s="545"/>
      <c r="AM1389" s="545"/>
      <c r="AN1389" s="371"/>
      <c r="AO1389" s="181"/>
      <c r="AR1389" s="87" t="s">
        <v>40</v>
      </c>
      <c r="AS1389" s="87" t="str">
        <f ca="1">SUBSTITUTE(CELL("address",E1389),"$","")</f>
        <v>E1389</v>
      </c>
      <c r="AT1389" s="386" t="str">
        <f ca="1">CHAR(CODE(AS1389))</f>
        <v>E</v>
      </c>
      <c r="AU1389" s="386">
        <f>ROW(AS1389)</f>
        <v>1389</v>
      </c>
      <c r="AV1389" s="285" t="str">
        <f ca="1">CONCATENATE(AT1389&amp;AU1389)</f>
        <v>E1389</v>
      </c>
      <c r="AW1389" s="285">
        <f t="shared" ref="AW1389:AW1424" si="256">$AW$5</f>
        <v>8</v>
      </c>
      <c r="AX1389" s="285" t="str">
        <f t="shared" ref="AX1389:AX1424" ca="1" si="257">MID(CELL("filename",AW1389),FIND("]",CELL("filename",AW1389))+1,256)</f>
        <v>8. Ownership - Operating Costs</v>
      </c>
      <c r="AY1389" s="293" t="s">
        <v>1626</v>
      </c>
      <c r="AZ1389" s="285" t="s">
        <v>1700</v>
      </c>
      <c r="BA1389" s="285">
        <f>$E$8</f>
        <v>2024</v>
      </c>
      <c r="BB1389" s="285" t="str">
        <f ca="1">AW1389&amp;"_"&amp;AV1389&amp;"_"&amp;AZ1389&amp;"_"&amp;BA1389</f>
        <v>8_E1389_Landowner_royalties_2024</v>
      </c>
      <c r="BC1389" s="285" t="s">
        <v>574</v>
      </c>
      <c r="BD1389" s="285"/>
      <c r="BE1389" s="293" t="str">
        <f t="shared" si="255"/>
        <v>&gt;=0</v>
      </c>
      <c r="BF1389" s="293" t="s">
        <v>84</v>
      </c>
      <c r="BG1389" s="293" t="s">
        <v>84</v>
      </c>
      <c r="BH1389" s="293"/>
      <c r="BI1389" s="293"/>
      <c r="BJ1389" s="293"/>
      <c r="BK1389" s="293"/>
    </row>
    <row r="1390" spans="1:63" ht="13.5" hidden="1" thickBot="1">
      <c r="A1390" s="130"/>
      <c r="B1390" s="181"/>
      <c r="C1390" s="157"/>
      <c r="D1390" s="761"/>
      <c r="E1390" s="571"/>
      <c r="F1390" s="571"/>
      <c r="G1390" s="571"/>
      <c r="H1390" s="571"/>
      <c r="I1390" s="571"/>
      <c r="J1390" s="571"/>
      <c r="K1390" s="571"/>
      <c r="L1390" s="571"/>
      <c r="M1390" s="571"/>
      <c r="N1390" s="571"/>
      <c r="O1390" s="571"/>
      <c r="P1390" s="571"/>
      <c r="Q1390" s="571"/>
      <c r="R1390" s="571"/>
      <c r="S1390" s="571"/>
      <c r="T1390" s="571"/>
      <c r="U1390" s="571"/>
      <c r="V1390" s="571"/>
      <c r="W1390" s="571"/>
      <c r="X1390" s="571"/>
      <c r="Y1390" s="571"/>
      <c r="Z1390" s="571"/>
      <c r="AA1390" s="571"/>
      <c r="AB1390" s="571"/>
      <c r="AC1390" s="571"/>
      <c r="AD1390" s="572"/>
      <c r="AE1390" s="572"/>
      <c r="AF1390" s="572"/>
      <c r="AG1390" s="572"/>
      <c r="AH1390" s="572"/>
      <c r="AI1390" s="572"/>
      <c r="AJ1390" s="572"/>
      <c r="AK1390" s="572"/>
      <c r="AL1390" s="572"/>
      <c r="AM1390" s="572"/>
      <c r="AN1390" s="581"/>
      <c r="AO1390" s="181"/>
      <c r="AP1390" s="87" t="s">
        <v>859</v>
      </c>
      <c r="AT1390" s="559" t="str">
        <f ca="1">IF(AT1389="Z","AA",IF(LEN(AT1389)=1,CHAR(CODE(AT1389)+1),IF(RIGHT(AT1389,1)="Z",CHAR(CODE(LEFT(AT1389,1))+1),LEFT(AT1389,1))&amp;CHAR(65+MOD(CODE(RIGHT(AT1389,1))+1-65,26))))</f>
        <v>F</v>
      </c>
      <c r="AU1390" s="559">
        <f>AU1389</f>
        <v>1389</v>
      </c>
      <c r="AV1390" s="285" t="str">
        <f t="shared" ref="AV1390:AV1424" ca="1" si="258">CONCATENATE(AT1390&amp;AU1390)</f>
        <v>F1389</v>
      </c>
      <c r="AW1390" s="285">
        <f t="shared" si="256"/>
        <v>8</v>
      </c>
      <c r="AX1390" s="285" t="str">
        <f t="shared" ca="1" si="257"/>
        <v>8. Ownership - Operating Costs</v>
      </c>
      <c r="AY1390" s="293" t="s">
        <v>1626</v>
      </c>
      <c r="AZ1390" s="285" t="s">
        <v>1700</v>
      </c>
      <c r="BA1390" s="285">
        <f>$F$8</f>
        <v>2025</v>
      </c>
      <c r="BB1390" s="285" t="str">
        <f t="shared" ref="BB1390:BB1424" ca="1" si="259">AW1390&amp;"_"&amp;AV1390&amp;"_"&amp;AZ1390&amp;"_"&amp;BA1390</f>
        <v>8_F1389_Landowner_royalties_2025</v>
      </c>
      <c r="BC1390" s="285" t="s">
        <v>574</v>
      </c>
      <c r="BD1390" s="285"/>
      <c r="BE1390" s="293" t="str">
        <f t="shared" si="255"/>
        <v>&gt;=0</v>
      </c>
      <c r="BF1390" s="293" t="s">
        <v>84</v>
      </c>
      <c r="BG1390" s="293" t="s">
        <v>84</v>
      </c>
      <c r="BH1390" s="293"/>
      <c r="BI1390" s="293"/>
      <c r="BJ1390" s="293"/>
      <c r="BK1390" s="293"/>
    </row>
    <row r="1391" spans="1:63" ht="13.5" hidden="1" thickBot="1">
      <c r="A1391" s="130"/>
      <c r="B1391" s="181"/>
      <c r="C1391" s="157"/>
      <c r="D1391" s="761"/>
      <c r="E1391" s="571"/>
      <c r="F1391" s="571"/>
      <c r="G1391" s="571"/>
      <c r="H1391" s="571"/>
      <c r="I1391" s="571"/>
      <c r="J1391" s="571"/>
      <c r="K1391" s="571"/>
      <c r="L1391" s="571"/>
      <c r="M1391" s="571"/>
      <c r="N1391" s="571"/>
      <c r="O1391" s="571"/>
      <c r="P1391" s="571"/>
      <c r="Q1391" s="571"/>
      <c r="R1391" s="571"/>
      <c r="S1391" s="571"/>
      <c r="T1391" s="571"/>
      <c r="U1391" s="571"/>
      <c r="V1391" s="571"/>
      <c r="W1391" s="571"/>
      <c r="X1391" s="571"/>
      <c r="Y1391" s="571"/>
      <c r="Z1391" s="571"/>
      <c r="AA1391" s="571"/>
      <c r="AB1391" s="571"/>
      <c r="AC1391" s="571"/>
      <c r="AD1391" s="572"/>
      <c r="AE1391" s="572"/>
      <c r="AF1391" s="572"/>
      <c r="AG1391" s="572"/>
      <c r="AH1391" s="572"/>
      <c r="AI1391" s="572"/>
      <c r="AJ1391" s="572"/>
      <c r="AK1391" s="572"/>
      <c r="AL1391" s="572"/>
      <c r="AM1391" s="572"/>
      <c r="AN1391" s="581"/>
      <c r="AO1391" s="181"/>
      <c r="AP1391" s="87" t="s">
        <v>859</v>
      </c>
      <c r="AT1391" s="559" t="str">
        <f t="shared" ref="AT1391:AT1424" ca="1" si="260">IF(AT1390="Z","AA",IF(LEN(AT1390)=1,CHAR(CODE(AT1390)+1),IF(RIGHT(AT1390,1)="Z",CHAR(CODE(LEFT(AT1390,1))+1),LEFT(AT1390,1))&amp;CHAR(65+MOD(CODE(RIGHT(AT1390,1))+1-65,26))))</f>
        <v>G</v>
      </c>
      <c r="AU1391" s="559">
        <f t="shared" ref="AU1391:AU1424" si="261">AU1390</f>
        <v>1389</v>
      </c>
      <c r="AV1391" s="285" t="str">
        <f t="shared" ca="1" si="258"/>
        <v>G1389</v>
      </c>
      <c r="AW1391" s="285">
        <f t="shared" si="256"/>
        <v>8</v>
      </c>
      <c r="AX1391" s="285" t="str">
        <f t="shared" ca="1" si="257"/>
        <v>8. Ownership - Operating Costs</v>
      </c>
      <c r="AY1391" s="293" t="s">
        <v>1626</v>
      </c>
      <c r="AZ1391" s="285" t="s">
        <v>1700</v>
      </c>
      <c r="BA1391" s="285">
        <f>$G$8</f>
        <v>2026</v>
      </c>
      <c r="BB1391" s="285" t="str">
        <f t="shared" ca="1" si="259"/>
        <v>8_G1389_Landowner_royalties_2026</v>
      </c>
      <c r="BC1391" s="285" t="s">
        <v>574</v>
      </c>
      <c r="BD1391" s="285"/>
      <c r="BE1391" s="293" t="str">
        <f t="shared" si="255"/>
        <v>&gt;=0</v>
      </c>
      <c r="BF1391" s="293" t="s">
        <v>84</v>
      </c>
      <c r="BG1391" s="293" t="s">
        <v>84</v>
      </c>
      <c r="BH1391" s="293"/>
      <c r="BI1391" s="293"/>
      <c r="BJ1391" s="293"/>
      <c r="BK1391" s="293"/>
    </row>
    <row r="1392" spans="1:63" ht="13.5" hidden="1" thickBot="1">
      <c r="A1392" s="130"/>
      <c r="B1392" s="181"/>
      <c r="C1392" s="157"/>
      <c r="D1392" s="761"/>
      <c r="E1392" s="571"/>
      <c r="F1392" s="571"/>
      <c r="G1392" s="571"/>
      <c r="H1392" s="571"/>
      <c r="I1392" s="571"/>
      <c r="J1392" s="571"/>
      <c r="K1392" s="571"/>
      <c r="L1392" s="571"/>
      <c r="M1392" s="571"/>
      <c r="N1392" s="571"/>
      <c r="O1392" s="571"/>
      <c r="P1392" s="571"/>
      <c r="Q1392" s="571"/>
      <c r="R1392" s="571"/>
      <c r="S1392" s="571"/>
      <c r="T1392" s="571"/>
      <c r="U1392" s="571"/>
      <c r="V1392" s="571"/>
      <c r="W1392" s="571"/>
      <c r="X1392" s="571"/>
      <c r="Y1392" s="571"/>
      <c r="Z1392" s="571"/>
      <c r="AA1392" s="571"/>
      <c r="AB1392" s="571"/>
      <c r="AC1392" s="571"/>
      <c r="AD1392" s="572"/>
      <c r="AE1392" s="572"/>
      <c r="AF1392" s="572"/>
      <c r="AG1392" s="572"/>
      <c r="AH1392" s="572"/>
      <c r="AI1392" s="572"/>
      <c r="AJ1392" s="572"/>
      <c r="AK1392" s="572"/>
      <c r="AL1392" s="572"/>
      <c r="AM1392" s="572"/>
      <c r="AN1392" s="581"/>
      <c r="AO1392" s="181"/>
      <c r="AP1392" s="87" t="s">
        <v>859</v>
      </c>
      <c r="AT1392" s="559" t="str">
        <f t="shared" ca="1" si="260"/>
        <v>H</v>
      </c>
      <c r="AU1392" s="559">
        <f t="shared" si="261"/>
        <v>1389</v>
      </c>
      <c r="AV1392" s="285" t="str">
        <f t="shared" ca="1" si="258"/>
        <v>H1389</v>
      </c>
      <c r="AW1392" s="285">
        <f t="shared" si="256"/>
        <v>8</v>
      </c>
      <c r="AX1392" s="285" t="str">
        <f t="shared" ca="1" si="257"/>
        <v>8. Ownership - Operating Costs</v>
      </c>
      <c r="AY1392" s="293" t="s">
        <v>1626</v>
      </c>
      <c r="AZ1392" s="285" t="s">
        <v>1700</v>
      </c>
      <c r="BA1392" s="285">
        <f>$H$8</f>
        <v>2027</v>
      </c>
      <c r="BB1392" s="285" t="str">
        <f t="shared" ca="1" si="259"/>
        <v>8_H1389_Landowner_royalties_2027</v>
      </c>
      <c r="BC1392" s="285" t="s">
        <v>574</v>
      </c>
      <c r="BD1392" s="285"/>
      <c r="BE1392" s="293" t="str">
        <f t="shared" si="255"/>
        <v>&gt;=0</v>
      </c>
      <c r="BF1392" s="293" t="s">
        <v>84</v>
      </c>
      <c r="BG1392" s="293" t="s">
        <v>84</v>
      </c>
      <c r="BH1392" s="293"/>
      <c r="BI1392" s="293"/>
      <c r="BJ1392" s="293"/>
      <c r="BK1392" s="293"/>
    </row>
    <row r="1393" spans="1:63" ht="13.5" hidden="1" thickBot="1">
      <c r="A1393" s="130"/>
      <c r="B1393" s="181"/>
      <c r="C1393" s="157"/>
      <c r="D1393" s="761"/>
      <c r="E1393" s="571"/>
      <c r="F1393" s="571"/>
      <c r="G1393" s="571"/>
      <c r="H1393" s="571"/>
      <c r="I1393" s="571"/>
      <c r="J1393" s="571"/>
      <c r="K1393" s="571"/>
      <c r="L1393" s="571"/>
      <c r="M1393" s="571"/>
      <c r="N1393" s="571"/>
      <c r="O1393" s="571"/>
      <c r="P1393" s="571"/>
      <c r="Q1393" s="571"/>
      <c r="R1393" s="571"/>
      <c r="S1393" s="571"/>
      <c r="T1393" s="571"/>
      <c r="U1393" s="571"/>
      <c r="V1393" s="571"/>
      <c r="W1393" s="571"/>
      <c r="X1393" s="571"/>
      <c r="Y1393" s="571"/>
      <c r="Z1393" s="571"/>
      <c r="AA1393" s="571"/>
      <c r="AB1393" s="571"/>
      <c r="AC1393" s="571"/>
      <c r="AD1393" s="572"/>
      <c r="AE1393" s="572"/>
      <c r="AF1393" s="572"/>
      <c r="AG1393" s="572"/>
      <c r="AH1393" s="572"/>
      <c r="AI1393" s="572"/>
      <c r="AJ1393" s="572"/>
      <c r="AK1393" s="572"/>
      <c r="AL1393" s="572"/>
      <c r="AM1393" s="572"/>
      <c r="AN1393" s="581"/>
      <c r="AO1393" s="181"/>
      <c r="AP1393" s="87" t="s">
        <v>859</v>
      </c>
      <c r="AT1393" s="559" t="str">
        <f t="shared" ca="1" si="260"/>
        <v>I</v>
      </c>
      <c r="AU1393" s="559">
        <f t="shared" si="261"/>
        <v>1389</v>
      </c>
      <c r="AV1393" s="285" t="str">
        <f t="shared" ca="1" si="258"/>
        <v>I1389</v>
      </c>
      <c r="AW1393" s="285">
        <f t="shared" si="256"/>
        <v>8</v>
      </c>
      <c r="AX1393" s="285" t="str">
        <f t="shared" ca="1" si="257"/>
        <v>8. Ownership - Operating Costs</v>
      </c>
      <c r="AY1393" s="293" t="s">
        <v>1626</v>
      </c>
      <c r="AZ1393" s="285" t="s">
        <v>1700</v>
      </c>
      <c r="BA1393" s="285">
        <f>$I$8</f>
        <v>2028</v>
      </c>
      <c r="BB1393" s="285" t="str">
        <f t="shared" ca="1" si="259"/>
        <v>8_I1389_Landowner_royalties_2028</v>
      </c>
      <c r="BC1393" s="285" t="s">
        <v>574</v>
      </c>
      <c r="BD1393" s="285"/>
      <c r="BE1393" s="293" t="str">
        <f t="shared" si="255"/>
        <v>&gt;=0</v>
      </c>
      <c r="BF1393" s="293" t="s">
        <v>84</v>
      </c>
      <c r="BG1393" s="293" t="s">
        <v>84</v>
      </c>
      <c r="BH1393" s="293"/>
      <c r="BI1393" s="293"/>
      <c r="BJ1393" s="293"/>
      <c r="BK1393" s="293"/>
    </row>
    <row r="1394" spans="1:63" ht="13.5" hidden="1" thickBot="1">
      <c r="A1394" s="130"/>
      <c r="B1394" s="181"/>
      <c r="C1394" s="157"/>
      <c r="D1394" s="761"/>
      <c r="E1394" s="571"/>
      <c r="F1394" s="571"/>
      <c r="G1394" s="571"/>
      <c r="H1394" s="571"/>
      <c r="I1394" s="571"/>
      <c r="J1394" s="571"/>
      <c r="K1394" s="571"/>
      <c r="L1394" s="571"/>
      <c r="M1394" s="571"/>
      <c r="N1394" s="571"/>
      <c r="O1394" s="571"/>
      <c r="P1394" s="571"/>
      <c r="Q1394" s="571"/>
      <c r="R1394" s="571"/>
      <c r="S1394" s="571"/>
      <c r="T1394" s="571"/>
      <c r="U1394" s="571"/>
      <c r="V1394" s="571"/>
      <c r="W1394" s="571"/>
      <c r="X1394" s="571"/>
      <c r="Y1394" s="571"/>
      <c r="Z1394" s="571"/>
      <c r="AA1394" s="571"/>
      <c r="AB1394" s="571"/>
      <c r="AC1394" s="571"/>
      <c r="AD1394" s="572"/>
      <c r="AE1394" s="572"/>
      <c r="AF1394" s="572"/>
      <c r="AG1394" s="572"/>
      <c r="AH1394" s="572"/>
      <c r="AI1394" s="572"/>
      <c r="AJ1394" s="572"/>
      <c r="AK1394" s="572"/>
      <c r="AL1394" s="572"/>
      <c r="AM1394" s="572"/>
      <c r="AN1394" s="581"/>
      <c r="AO1394" s="181"/>
      <c r="AP1394" s="87" t="s">
        <v>859</v>
      </c>
      <c r="AT1394" s="559" t="str">
        <f t="shared" ca="1" si="260"/>
        <v>J</v>
      </c>
      <c r="AU1394" s="559">
        <f t="shared" si="261"/>
        <v>1389</v>
      </c>
      <c r="AV1394" s="285" t="str">
        <f t="shared" ca="1" si="258"/>
        <v>J1389</v>
      </c>
      <c r="AW1394" s="285">
        <f t="shared" si="256"/>
        <v>8</v>
      </c>
      <c r="AX1394" s="285" t="str">
        <f t="shared" ca="1" si="257"/>
        <v>8. Ownership - Operating Costs</v>
      </c>
      <c r="AY1394" s="293" t="s">
        <v>1626</v>
      </c>
      <c r="AZ1394" s="285" t="s">
        <v>1700</v>
      </c>
      <c r="BA1394" s="285">
        <f>$J$8</f>
        <v>2029</v>
      </c>
      <c r="BB1394" s="285" t="str">
        <f t="shared" ca="1" si="259"/>
        <v>8_J1389_Landowner_royalties_2029</v>
      </c>
      <c r="BC1394" s="285" t="s">
        <v>574</v>
      </c>
      <c r="BD1394" s="285"/>
      <c r="BE1394" s="293" t="str">
        <f t="shared" si="255"/>
        <v>&gt;=0</v>
      </c>
      <c r="BF1394" s="293" t="s">
        <v>84</v>
      </c>
      <c r="BG1394" s="293" t="s">
        <v>84</v>
      </c>
      <c r="BH1394" s="293"/>
      <c r="BI1394" s="293"/>
      <c r="BJ1394" s="293"/>
      <c r="BK1394" s="293"/>
    </row>
    <row r="1395" spans="1:63" ht="13.5" hidden="1" thickBot="1">
      <c r="A1395" s="130"/>
      <c r="B1395" s="181"/>
      <c r="C1395" s="157"/>
      <c r="D1395" s="761"/>
      <c r="E1395" s="571"/>
      <c r="F1395" s="571"/>
      <c r="G1395" s="571"/>
      <c r="H1395" s="571"/>
      <c r="I1395" s="571"/>
      <c r="J1395" s="571"/>
      <c r="K1395" s="571"/>
      <c r="L1395" s="571"/>
      <c r="M1395" s="571"/>
      <c r="N1395" s="571"/>
      <c r="O1395" s="571"/>
      <c r="P1395" s="571"/>
      <c r="Q1395" s="571"/>
      <c r="R1395" s="571"/>
      <c r="S1395" s="571"/>
      <c r="T1395" s="571"/>
      <c r="U1395" s="571"/>
      <c r="V1395" s="571"/>
      <c r="W1395" s="571"/>
      <c r="X1395" s="571"/>
      <c r="Y1395" s="571"/>
      <c r="Z1395" s="571"/>
      <c r="AA1395" s="571"/>
      <c r="AB1395" s="571"/>
      <c r="AC1395" s="571"/>
      <c r="AD1395" s="572"/>
      <c r="AE1395" s="572"/>
      <c r="AF1395" s="572"/>
      <c r="AG1395" s="572"/>
      <c r="AH1395" s="572"/>
      <c r="AI1395" s="572"/>
      <c r="AJ1395" s="572"/>
      <c r="AK1395" s="572"/>
      <c r="AL1395" s="572"/>
      <c r="AM1395" s="572"/>
      <c r="AN1395" s="581"/>
      <c r="AO1395" s="181"/>
      <c r="AP1395" s="87" t="s">
        <v>859</v>
      </c>
      <c r="AT1395" s="559" t="str">
        <f t="shared" ca="1" si="260"/>
        <v>K</v>
      </c>
      <c r="AU1395" s="559">
        <f t="shared" si="261"/>
        <v>1389</v>
      </c>
      <c r="AV1395" s="285" t="str">
        <f t="shared" ca="1" si="258"/>
        <v>K1389</v>
      </c>
      <c r="AW1395" s="285">
        <f t="shared" si="256"/>
        <v>8</v>
      </c>
      <c r="AX1395" s="285" t="str">
        <f t="shared" ca="1" si="257"/>
        <v>8. Ownership - Operating Costs</v>
      </c>
      <c r="AY1395" s="293" t="s">
        <v>1626</v>
      </c>
      <c r="AZ1395" s="285" t="s">
        <v>1700</v>
      </c>
      <c r="BA1395" s="285">
        <f>$K$8</f>
        <v>2030</v>
      </c>
      <c r="BB1395" s="285" t="str">
        <f t="shared" ca="1" si="259"/>
        <v>8_K1389_Landowner_royalties_2030</v>
      </c>
      <c r="BC1395" s="285" t="s">
        <v>574</v>
      </c>
      <c r="BD1395" s="285"/>
      <c r="BE1395" s="293" t="str">
        <f t="shared" si="255"/>
        <v>&gt;=0</v>
      </c>
      <c r="BF1395" s="293" t="s">
        <v>84</v>
      </c>
      <c r="BG1395" s="293" t="s">
        <v>84</v>
      </c>
      <c r="BH1395" s="293"/>
      <c r="BI1395" s="293"/>
      <c r="BJ1395" s="293"/>
      <c r="BK1395" s="293"/>
    </row>
    <row r="1396" spans="1:63" ht="13.5" hidden="1" thickBot="1">
      <c r="A1396" s="130"/>
      <c r="B1396" s="181"/>
      <c r="C1396" s="157"/>
      <c r="D1396" s="761"/>
      <c r="E1396" s="571"/>
      <c r="F1396" s="571"/>
      <c r="G1396" s="571"/>
      <c r="H1396" s="571"/>
      <c r="I1396" s="571"/>
      <c r="J1396" s="571"/>
      <c r="K1396" s="571"/>
      <c r="L1396" s="571"/>
      <c r="M1396" s="571"/>
      <c r="N1396" s="571"/>
      <c r="O1396" s="571"/>
      <c r="P1396" s="571"/>
      <c r="Q1396" s="571"/>
      <c r="R1396" s="571"/>
      <c r="S1396" s="571"/>
      <c r="T1396" s="571"/>
      <c r="U1396" s="571"/>
      <c r="V1396" s="571"/>
      <c r="W1396" s="571"/>
      <c r="X1396" s="571"/>
      <c r="Y1396" s="571"/>
      <c r="Z1396" s="571"/>
      <c r="AA1396" s="571"/>
      <c r="AB1396" s="571"/>
      <c r="AC1396" s="571"/>
      <c r="AD1396" s="572"/>
      <c r="AE1396" s="572"/>
      <c r="AF1396" s="572"/>
      <c r="AG1396" s="572"/>
      <c r="AH1396" s="572"/>
      <c r="AI1396" s="572"/>
      <c r="AJ1396" s="572"/>
      <c r="AK1396" s="572"/>
      <c r="AL1396" s="572"/>
      <c r="AM1396" s="572"/>
      <c r="AN1396" s="581"/>
      <c r="AO1396" s="181"/>
      <c r="AP1396" s="87" t="s">
        <v>859</v>
      </c>
      <c r="AT1396" s="559" t="str">
        <f t="shared" ca="1" si="260"/>
        <v>L</v>
      </c>
      <c r="AU1396" s="559">
        <f t="shared" si="261"/>
        <v>1389</v>
      </c>
      <c r="AV1396" s="285" t="str">
        <f t="shared" ca="1" si="258"/>
        <v>L1389</v>
      </c>
      <c r="AW1396" s="285">
        <f t="shared" si="256"/>
        <v>8</v>
      </c>
      <c r="AX1396" s="285" t="str">
        <f t="shared" ca="1" si="257"/>
        <v>8. Ownership - Operating Costs</v>
      </c>
      <c r="AY1396" s="293" t="s">
        <v>1626</v>
      </c>
      <c r="AZ1396" s="285" t="s">
        <v>1700</v>
      </c>
      <c r="BA1396" s="285">
        <f>$L$8</f>
        <v>2031</v>
      </c>
      <c r="BB1396" s="285" t="str">
        <f t="shared" ca="1" si="259"/>
        <v>8_L1389_Landowner_royalties_2031</v>
      </c>
      <c r="BC1396" s="285" t="s">
        <v>574</v>
      </c>
      <c r="BD1396" s="285"/>
      <c r="BE1396" s="293" t="str">
        <f t="shared" si="255"/>
        <v>&gt;=0</v>
      </c>
      <c r="BF1396" s="293" t="s">
        <v>84</v>
      </c>
      <c r="BG1396" s="293" t="s">
        <v>84</v>
      </c>
      <c r="BH1396" s="293"/>
      <c r="BI1396" s="293"/>
      <c r="BJ1396" s="293"/>
      <c r="BK1396" s="293"/>
    </row>
    <row r="1397" spans="1:63" ht="13.5" hidden="1" thickBot="1">
      <c r="A1397" s="130"/>
      <c r="B1397" s="181"/>
      <c r="C1397" s="157"/>
      <c r="D1397" s="761"/>
      <c r="E1397" s="571"/>
      <c r="F1397" s="571"/>
      <c r="G1397" s="571"/>
      <c r="H1397" s="571"/>
      <c r="I1397" s="571"/>
      <c r="J1397" s="571"/>
      <c r="K1397" s="571"/>
      <c r="L1397" s="571"/>
      <c r="M1397" s="571"/>
      <c r="N1397" s="571"/>
      <c r="O1397" s="571"/>
      <c r="P1397" s="571"/>
      <c r="Q1397" s="571"/>
      <c r="R1397" s="571"/>
      <c r="S1397" s="571"/>
      <c r="T1397" s="571"/>
      <c r="U1397" s="571"/>
      <c r="V1397" s="571"/>
      <c r="W1397" s="571"/>
      <c r="X1397" s="571"/>
      <c r="Y1397" s="571"/>
      <c r="Z1397" s="571"/>
      <c r="AA1397" s="571"/>
      <c r="AB1397" s="571"/>
      <c r="AC1397" s="571"/>
      <c r="AD1397" s="572"/>
      <c r="AE1397" s="572"/>
      <c r="AF1397" s="572"/>
      <c r="AG1397" s="572"/>
      <c r="AH1397" s="572"/>
      <c r="AI1397" s="572"/>
      <c r="AJ1397" s="572"/>
      <c r="AK1397" s="572"/>
      <c r="AL1397" s="572"/>
      <c r="AM1397" s="572"/>
      <c r="AN1397" s="581"/>
      <c r="AO1397" s="181"/>
      <c r="AP1397" s="87" t="s">
        <v>859</v>
      </c>
      <c r="AT1397" s="559" t="str">
        <f t="shared" ca="1" si="260"/>
        <v>M</v>
      </c>
      <c r="AU1397" s="559">
        <f t="shared" si="261"/>
        <v>1389</v>
      </c>
      <c r="AV1397" s="285" t="str">
        <f t="shared" ca="1" si="258"/>
        <v>M1389</v>
      </c>
      <c r="AW1397" s="285">
        <f t="shared" si="256"/>
        <v>8</v>
      </c>
      <c r="AX1397" s="285" t="str">
        <f t="shared" ca="1" si="257"/>
        <v>8. Ownership - Operating Costs</v>
      </c>
      <c r="AY1397" s="293" t="s">
        <v>1626</v>
      </c>
      <c r="AZ1397" s="285" t="s">
        <v>1700</v>
      </c>
      <c r="BA1397" s="285">
        <f>$M$8</f>
        <v>2032</v>
      </c>
      <c r="BB1397" s="285" t="str">
        <f t="shared" ca="1" si="259"/>
        <v>8_M1389_Landowner_royalties_2032</v>
      </c>
      <c r="BC1397" s="285" t="s">
        <v>574</v>
      </c>
      <c r="BD1397" s="285"/>
      <c r="BE1397" s="293" t="str">
        <f t="shared" si="255"/>
        <v>&gt;=0</v>
      </c>
      <c r="BF1397" s="293" t="s">
        <v>84</v>
      </c>
      <c r="BG1397" s="293" t="s">
        <v>84</v>
      </c>
      <c r="BH1397" s="293"/>
      <c r="BI1397" s="293"/>
      <c r="BJ1397" s="293"/>
      <c r="BK1397" s="293"/>
    </row>
    <row r="1398" spans="1:63" ht="13.5" hidden="1" thickBot="1">
      <c r="A1398" s="130"/>
      <c r="B1398" s="181"/>
      <c r="C1398" s="157"/>
      <c r="D1398" s="761"/>
      <c r="E1398" s="571"/>
      <c r="F1398" s="571"/>
      <c r="G1398" s="571"/>
      <c r="H1398" s="571"/>
      <c r="I1398" s="571"/>
      <c r="J1398" s="571"/>
      <c r="K1398" s="571"/>
      <c r="L1398" s="571"/>
      <c r="M1398" s="571"/>
      <c r="N1398" s="571"/>
      <c r="O1398" s="571"/>
      <c r="P1398" s="571"/>
      <c r="Q1398" s="571"/>
      <c r="R1398" s="571"/>
      <c r="S1398" s="571"/>
      <c r="T1398" s="571"/>
      <c r="U1398" s="571"/>
      <c r="V1398" s="571"/>
      <c r="W1398" s="571"/>
      <c r="X1398" s="571"/>
      <c r="Y1398" s="571"/>
      <c r="Z1398" s="571"/>
      <c r="AA1398" s="571"/>
      <c r="AB1398" s="571"/>
      <c r="AC1398" s="571"/>
      <c r="AD1398" s="572"/>
      <c r="AE1398" s="572"/>
      <c r="AF1398" s="572"/>
      <c r="AG1398" s="572"/>
      <c r="AH1398" s="572"/>
      <c r="AI1398" s="572"/>
      <c r="AJ1398" s="572"/>
      <c r="AK1398" s="572"/>
      <c r="AL1398" s="572"/>
      <c r="AM1398" s="572"/>
      <c r="AN1398" s="581"/>
      <c r="AO1398" s="181"/>
      <c r="AP1398" s="87" t="s">
        <v>859</v>
      </c>
      <c r="AT1398" s="559" t="str">
        <f t="shared" ca="1" si="260"/>
        <v>N</v>
      </c>
      <c r="AU1398" s="559">
        <f t="shared" si="261"/>
        <v>1389</v>
      </c>
      <c r="AV1398" s="285" t="str">
        <f t="shared" ca="1" si="258"/>
        <v>N1389</v>
      </c>
      <c r="AW1398" s="285">
        <f t="shared" si="256"/>
        <v>8</v>
      </c>
      <c r="AX1398" s="285" t="str">
        <f t="shared" ca="1" si="257"/>
        <v>8. Ownership - Operating Costs</v>
      </c>
      <c r="AY1398" s="293" t="s">
        <v>1626</v>
      </c>
      <c r="AZ1398" s="285" t="s">
        <v>1700</v>
      </c>
      <c r="BA1398" s="285">
        <f>$N$8</f>
        <v>2033</v>
      </c>
      <c r="BB1398" s="285" t="str">
        <f t="shared" ca="1" si="259"/>
        <v>8_N1389_Landowner_royalties_2033</v>
      </c>
      <c r="BC1398" s="285" t="s">
        <v>574</v>
      </c>
      <c r="BD1398" s="285"/>
      <c r="BE1398" s="293" t="str">
        <f t="shared" si="255"/>
        <v>&gt;=0</v>
      </c>
      <c r="BF1398" s="293" t="s">
        <v>84</v>
      </c>
      <c r="BG1398" s="293" t="s">
        <v>84</v>
      </c>
      <c r="BH1398" s="293"/>
      <c r="BI1398" s="293"/>
      <c r="BJ1398" s="293"/>
      <c r="BK1398" s="293"/>
    </row>
    <row r="1399" spans="1:63" ht="13.5" hidden="1" thickBot="1">
      <c r="A1399" s="130"/>
      <c r="B1399" s="181"/>
      <c r="C1399" s="157"/>
      <c r="D1399" s="761"/>
      <c r="E1399" s="571"/>
      <c r="F1399" s="571"/>
      <c r="G1399" s="571"/>
      <c r="H1399" s="571"/>
      <c r="I1399" s="571"/>
      <c r="J1399" s="571"/>
      <c r="K1399" s="571"/>
      <c r="L1399" s="571"/>
      <c r="M1399" s="571"/>
      <c r="N1399" s="571"/>
      <c r="O1399" s="571"/>
      <c r="P1399" s="571"/>
      <c r="Q1399" s="571"/>
      <c r="R1399" s="571"/>
      <c r="S1399" s="571"/>
      <c r="T1399" s="571"/>
      <c r="U1399" s="571"/>
      <c r="V1399" s="571"/>
      <c r="W1399" s="571"/>
      <c r="X1399" s="571"/>
      <c r="Y1399" s="571"/>
      <c r="Z1399" s="571"/>
      <c r="AA1399" s="571"/>
      <c r="AB1399" s="571"/>
      <c r="AC1399" s="571"/>
      <c r="AD1399" s="572"/>
      <c r="AE1399" s="572"/>
      <c r="AF1399" s="572"/>
      <c r="AG1399" s="572"/>
      <c r="AH1399" s="572"/>
      <c r="AI1399" s="572"/>
      <c r="AJ1399" s="572"/>
      <c r="AK1399" s="572"/>
      <c r="AL1399" s="572"/>
      <c r="AM1399" s="572"/>
      <c r="AN1399" s="581"/>
      <c r="AO1399" s="181"/>
      <c r="AP1399" s="87" t="s">
        <v>859</v>
      </c>
      <c r="AT1399" s="559" t="str">
        <f t="shared" ca="1" si="260"/>
        <v>O</v>
      </c>
      <c r="AU1399" s="559">
        <f t="shared" si="261"/>
        <v>1389</v>
      </c>
      <c r="AV1399" s="285" t="str">
        <f t="shared" ca="1" si="258"/>
        <v>O1389</v>
      </c>
      <c r="AW1399" s="285">
        <f t="shared" si="256"/>
        <v>8</v>
      </c>
      <c r="AX1399" s="285" t="str">
        <f t="shared" ca="1" si="257"/>
        <v>8. Ownership - Operating Costs</v>
      </c>
      <c r="AY1399" s="293" t="s">
        <v>1626</v>
      </c>
      <c r="AZ1399" s="285" t="s">
        <v>1700</v>
      </c>
      <c r="BA1399" s="285">
        <f>$O$8</f>
        <v>2034</v>
      </c>
      <c r="BB1399" s="285" t="str">
        <f t="shared" ca="1" si="259"/>
        <v>8_O1389_Landowner_royalties_2034</v>
      </c>
      <c r="BC1399" s="285" t="s">
        <v>574</v>
      </c>
      <c r="BD1399" s="285"/>
      <c r="BE1399" s="293" t="str">
        <f t="shared" si="255"/>
        <v>&gt;=0</v>
      </c>
      <c r="BF1399" s="293" t="s">
        <v>84</v>
      </c>
      <c r="BG1399" s="293" t="s">
        <v>84</v>
      </c>
      <c r="BH1399" s="293"/>
      <c r="BI1399" s="293"/>
      <c r="BJ1399" s="293"/>
      <c r="BK1399" s="293"/>
    </row>
    <row r="1400" spans="1:63" ht="13.5" hidden="1" thickBot="1">
      <c r="A1400" s="130"/>
      <c r="B1400" s="181"/>
      <c r="C1400" s="157"/>
      <c r="D1400" s="761"/>
      <c r="E1400" s="571"/>
      <c r="F1400" s="571"/>
      <c r="G1400" s="571"/>
      <c r="H1400" s="571"/>
      <c r="I1400" s="571"/>
      <c r="J1400" s="571"/>
      <c r="K1400" s="571"/>
      <c r="L1400" s="571"/>
      <c r="M1400" s="571"/>
      <c r="N1400" s="571"/>
      <c r="O1400" s="571"/>
      <c r="P1400" s="571"/>
      <c r="Q1400" s="571"/>
      <c r="R1400" s="571"/>
      <c r="S1400" s="571"/>
      <c r="T1400" s="571"/>
      <c r="U1400" s="571"/>
      <c r="V1400" s="571"/>
      <c r="W1400" s="571"/>
      <c r="X1400" s="571"/>
      <c r="Y1400" s="571"/>
      <c r="Z1400" s="571"/>
      <c r="AA1400" s="571"/>
      <c r="AB1400" s="571"/>
      <c r="AC1400" s="571"/>
      <c r="AD1400" s="572"/>
      <c r="AE1400" s="572"/>
      <c r="AF1400" s="572"/>
      <c r="AG1400" s="572"/>
      <c r="AH1400" s="572"/>
      <c r="AI1400" s="572"/>
      <c r="AJ1400" s="572"/>
      <c r="AK1400" s="572"/>
      <c r="AL1400" s="572"/>
      <c r="AM1400" s="572"/>
      <c r="AN1400" s="581"/>
      <c r="AO1400" s="181"/>
      <c r="AP1400" s="87" t="s">
        <v>859</v>
      </c>
      <c r="AT1400" s="559" t="str">
        <f t="shared" ca="1" si="260"/>
        <v>P</v>
      </c>
      <c r="AU1400" s="559">
        <f t="shared" si="261"/>
        <v>1389</v>
      </c>
      <c r="AV1400" s="285" t="str">
        <f t="shared" ca="1" si="258"/>
        <v>P1389</v>
      </c>
      <c r="AW1400" s="285">
        <f t="shared" si="256"/>
        <v>8</v>
      </c>
      <c r="AX1400" s="285" t="str">
        <f t="shared" ca="1" si="257"/>
        <v>8. Ownership - Operating Costs</v>
      </c>
      <c r="AY1400" s="293" t="s">
        <v>1626</v>
      </c>
      <c r="AZ1400" s="285" t="s">
        <v>1700</v>
      </c>
      <c r="BA1400" s="285">
        <f>$P$8</f>
        <v>2035</v>
      </c>
      <c r="BB1400" s="285" t="str">
        <f t="shared" ca="1" si="259"/>
        <v>8_P1389_Landowner_royalties_2035</v>
      </c>
      <c r="BC1400" s="285" t="s">
        <v>574</v>
      </c>
      <c r="BD1400" s="285"/>
      <c r="BE1400" s="293" t="str">
        <f t="shared" si="255"/>
        <v>&gt;=0</v>
      </c>
      <c r="BF1400" s="293" t="s">
        <v>84</v>
      </c>
      <c r="BG1400" s="293" t="s">
        <v>84</v>
      </c>
      <c r="BH1400" s="293"/>
      <c r="BI1400" s="293"/>
      <c r="BJ1400" s="293"/>
      <c r="BK1400" s="293"/>
    </row>
    <row r="1401" spans="1:63" ht="13.5" hidden="1" thickBot="1">
      <c r="A1401" s="130"/>
      <c r="B1401" s="181"/>
      <c r="C1401" s="157"/>
      <c r="D1401" s="761"/>
      <c r="E1401" s="571"/>
      <c r="F1401" s="571"/>
      <c r="G1401" s="571"/>
      <c r="H1401" s="571"/>
      <c r="I1401" s="571"/>
      <c r="J1401" s="571"/>
      <c r="K1401" s="571"/>
      <c r="L1401" s="571"/>
      <c r="M1401" s="571"/>
      <c r="N1401" s="571"/>
      <c r="O1401" s="571"/>
      <c r="P1401" s="571"/>
      <c r="Q1401" s="571"/>
      <c r="R1401" s="571"/>
      <c r="S1401" s="571"/>
      <c r="T1401" s="571"/>
      <c r="U1401" s="571"/>
      <c r="V1401" s="571"/>
      <c r="W1401" s="571"/>
      <c r="X1401" s="571"/>
      <c r="Y1401" s="571"/>
      <c r="Z1401" s="571"/>
      <c r="AA1401" s="571"/>
      <c r="AB1401" s="571"/>
      <c r="AC1401" s="571"/>
      <c r="AD1401" s="572"/>
      <c r="AE1401" s="572"/>
      <c r="AF1401" s="572"/>
      <c r="AG1401" s="572"/>
      <c r="AH1401" s="572"/>
      <c r="AI1401" s="572"/>
      <c r="AJ1401" s="572"/>
      <c r="AK1401" s="572"/>
      <c r="AL1401" s="572"/>
      <c r="AM1401" s="572"/>
      <c r="AN1401" s="581"/>
      <c r="AO1401" s="181"/>
      <c r="AP1401" s="87" t="s">
        <v>859</v>
      </c>
      <c r="AT1401" s="559" t="str">
        <f t="shared" ca="1" si="260"/>
        <v>Q</v>
      </c>
      <c r="AU1401" s="559">
        <f t="shared" si="261"/>
        <v>1389</v>
      </c>
      <c r="AV1401" s="285" t="str">
        <f t="shared" ca="1" si="258"/>
        <v>Q1389</v>
      </c>
      <c r="AW1401" s="285">
        <f t="shared" si="256"/>
        <v>8</v>
      </c>
      <c r="AX1401" s="285" t="str">
        <f t="shared" ca="1" si="257"/>
        <v>8. Ownership - Operating Costs</v>
      </c>
      <c r="AY1401" s="293" t="s">
        <v>1626</v>
      </c>
      <c r="AZ1401" s="285" t="s">
        <v>1700</v>
      </c>
      <c r="BA1401" s="285">
        <f>$Q$8</f>
        <v>2036</v>
      </c>
      <c r="BB1401" s="285" t="str">
        <f t="shared" ca="1" si="259"/>
        <v>8_Q1389_Landowner_royalties_2036</v>
      </c>
      <c r="BC1401" s="285" t="s">
        <v>574</v>
      </c>
      <c r="BD1401" s="285"/>
      <c r="BE1401" s="293" t="str">
        <f t="shared" si="255"/>
        <v>&gt;=0</v>
      </c>
      <c r="BF1401" s="293" t="s">
        <v>84</v>
      </c>
      <c r="BG1401" s="293" t="s">
        <v>84</v>
      </c>
      <c r="BH1401" s="293"/>
      <c r="BI1401" s="293"/>
      <c r="BJ1401" s="293"/>
      <c r="BK1401" s="293"/>
    </row>
    <row r="1402" spans="1:63" ht="13.5" hidden="1" thickBot="1">
      <c r="A1402" s="130"/>
      <c r="B1402" s="181"/>
      <c r="C1402" s="157"/>
      <c r="D1402" s="761"/>
      <c r="E1402" s="571"/>
      <c r="F1402" s="571"/>
      <c r="G1402" s="571"/>
      <c r="H1402" s="571"/>
      <c r="I1402" s="571"/>
      <c r="J1402" s="571"/>
      <c r="K1402" s="571"/>
      <c r="L1402" s="571"/>
      <c r="M1402" s="571"/>
      <c r="N1402" s="571"/>
      <c r="O1402" s="571"/>
      <c r="P1402" s="571"/>
      <c r="Q1402" s="571"/>
      <c r="R1402" s="571"/>
      <c r="S1402" s="571"/>
      <c r="T1402" s="571"/>
      <c r="U1402" s="571"/>
      <c r="V1402" s="571"/>
      <c r="W1402" s="571"/>
      <c r="X1402" s="571"/>
      <c r="Y1402" s="571"/>
      <c r="Z1402" s="571"/>
      <c r="AA1402" s="571"/>
      <c r="AB1402" s="571"/>
      <c r="AC1402" s="571"/>
      <c r="AD1402" s="572"/>
      <c r="AE1402" s="572"/>
      <c r="AF1402" s="572"/>
      <c r="AG1402" s="572"/>
      <c r="AH1402" s="572"/>
      <c r="AI1402" s="572"/>
      <c r="AJ1402" s="572"/>
      <c r="AK1402" s="572"/>
      <c r="AL1402" s="572"/>
      <c r="AM1402" s="572"/>
      <c r="AN1402" s="581"/>
      <c r="AO1402" s="181"/>
      <c r="AP1402" s="87" t="s">
        <v>859</v>
      </c>
      <c r="AT1402" s="559" t="str">
        <f t="shared" ca="1" si="260"/>
        <v>R</v>
      </c>
      <c r="AU1402" s="559">
        <f t="shared" si="261"/>
        <v>1389</v>
      </c>
      <c r="AV1402" s="285" t="str">
        <f t="shared" ca="1" si="258"/>
        <v>R1389</v>
      </c>
      <c r="AW1402" s="285">
        <f t="shared" si="256"/>
        <v>8</v>
      </c>
      <c r="AX1402" s="285" t="str">
        <f t="shared" ca="1" si="257"/>
        <v>8. Ownership - Operating Costs</v>
      </c>
      <c r="AY1402" s="293" t="s">
        <v>1626</v>
      </c>
      <c r="AZ1402" s="285" t="s">
        <v>1700</v>
      </c>
      <c r="BA1402" s="285">
        <f>$R$8</f>
        <v>2037</v>
      </c>
      <c r="BB1402" s="285" t="str">
        <f t="shared" ca="1" si="259"/>
        <v>8_R1389_Landowner_royalties_2037</v>
      </c>
      <c r="BC1402" s="285" t="s">
        <v>574</v>
      </c>
      <c r="BD1402" s="285"/>
      <c r="BE1402" s="293" t="str">
        <f t="shared" si="255"/>
        <v>&gt;=0</v>
      </c>
      <c r="BF1402" s="293" t="s">
        <v>84</v>
      </c>
      <c r="BG1402" s="293" t="s">
        <v>84</v>
      </c>
      <c r="BH1402" s="293"/>
      <c r="BI1402" s="293"/>
      <c r="BJ1402" s="293"/>
      <c r="BK1402" s="293"/>
    </row>
    <row r="1403" spans="1:63" ht="13.5" hidden="1" thickBot="1">
      <c r="A1403" s="130"/>
      <c r="B1403" s="181"/>
      <c r="C1403" s="157"/>
      <c r="D1403" s="761"/>
      <c r="E1403" s="571"/>
      <c r="F1403" s="571"/>
      <c r="G1403" s="571"/>
      <c r="H1403" s="571"/>
      <c r="I1403" s="571"/>
      <c r="J1403" s="571"/>
      <c r="K1403" s="571"/>
      <c r="L1403" s="571"/>
      <c r="M1403" s="571"/>
      <c r="N1403" s="571"/>
      <c r="O1403" s="571"/>
      <c r="P1403" s="571"/>
      <c r="Q1403" s="571"/>
      <c r="R1403" s="571"/>
      <c r="S1403" s="571"/>
      <c r="T1403" s="571"/>
      <c r="U1403" s="571"/>
      <c r="V1403" s="571"/>
      <c r="W1403" s="571"/>
      <c r="X1403" s="571"/>
      <c r="Y1403" s="571"/>
      <c r="Z1403" s="571"/>
      <c r="AA1403" s="571"/>
      <c r="AB1403" s="571"/>
      <c r="AC1403" s="571"/>
      <c r="AD1403" s="572"/>
      <c r="AE1403" s="572"/>
      <c r="AF1403" s="572"/>
      <c r="AG1403" s="572"/>
      <c r="AH1403" s="572"/>
      <c r="AI1403" s="572"/>
      <c r="AJ1403" s="572"/>
      <c r="AK1403" s="572"/>
      <c r="AL1403" s="572"/>
      <c r="AM1403" s="572"/>
      <c r="AN1403" s="581"/>
      <c r="AO1403" s="181"/>
      <c r="AP1403" s="87" t="s">
        <v>859</v>
      </c>
      <c r="AT1403" s="559" t="str">
        <f t="shared" ca="1" si="260"/>
        <v>S</v>
      </c>
      <c r="AU1403" s="559">
        <f t="shared" si="261"/>
        <v>1389</v>
      </c>
      <c r="AV1403" s="285" t="str">
        <f t="shared" ca="1" si="258"/>
        <v>S1389</v>
      </c>
      <c r="AW1403" s="285">
        <f t="shared" si="256"/>
        <v>8</v>
      </c>
      <c r="AX1403" s="285" t="str">
        <f t="shared" ca="1" si="257"/>
        <v>8. Ownership - Operating Costs</v>
      </c>
      <c r="AY1403" s="293" t="s">
        <v>1626</v>
      </c>
      <c r="AZ1403" s="285" t="s">
        <v>1700</v>
      </c>
      <c r="BA1403" s="285">
        <f>$S$8</f>
        <v>2038</v>
      </c>
      <c r="BB1403" s="285" t="str">
        <f t="shared" ca="1" si="259"/>
        <v>8_S1389_Landowner_royalties_2038</v>
      </c>
      <c r="BC1403" s="285" t="s">
        <v>574</v>
      </c>
      <c r="BD1403" s="285"/>
      <c r="BE1403" s="293" t="str">
        <f t="shared" si="255"/>
        <v>&gt;=0</v>
      </c>
      <c r="BF1403" s="293" t="s">
        <v>84</v>
      </c>
      <c r="BG1403" s="293" t="s">
        <v>84</v>
      </c>
      <c r="BH1403" s="293"/>
      <c r="BI1403" s="293"/>
      <c r="BJ1403" s="293"/>
      <c r="BK1403" s="293"/>
    </row>
    <row r="1404" spans="1:63" ht="13.5" hidden="1" thickBot="1">
      <c r="A1404" s="130"/>
      <c r="B1404" s="181"/>
      <c r="C1404" s="157"/>
      <c r="D1404" s="761"/>
      <c r="E1404" s="571"/>
      <c r="F1404" s="571"/>
      <c r="G1404" s="571"/>
      <c r="H1404" s="571"/>
      <c r="I1404" s="571"/>
      <c r="J1404" s="571"/>
      <c r="K1404" s="571"/>
      <c r="L1404" s="571"/>
      <c r="M1404" s="571"/>
      <c r="N1404" s="571"/>
      <c r="O1404" s="571"/>
      <c r="P1404" s="571"/>
      <c r="Q1404" s="571"/>
      <c r="R1404" s="571"/>
      <c r="S1404" s="571"/>
      <c r="T1404" s="571"/>
      <c r="U1404" s="571"/>
      <c r="V1404" s="571"/>
      <c r="W1404" s="571"/>
      <c r="X1404" s="571"/>
      <c r="Y1404" s="571"/>
      <c r="Z1404" s="571"/>
      <c r="AA1404" s="571"/>
      <c r="AB1404" s="571"/>
      <c r="AC1404" s="571"/>
      <c r="AD1404" s="572"/>
      <c r="AE1404" s="572"/>
      <c r="AF1404" s="572"/>
      <c r="AG1404" s="572"/>
      <c r="AH1404" s="572"/>
      <c r="AI1404" s="572"/>
      <c r="AJ1404" s="572"/>
      <c r="AK1404" s="572"/>
      <c r="AL1404" s="572"/>
      <c r="AM1404" s="572"/>
      <c r="AN1404" s="581"/>
      <c r="AO1404" s="181"/>
      <c r="AP1404" s="87" t="s">
        <v>859</v>
      </c>
      <c r="AT1404" s="559" t="str">
        <f t="shared" ca="1" si="260"/>
        <v>T</v>
      </c>
      <c r="AU1404" s="559">
        <f t="shared" si="261"/>
        <v>1389</v>
      </c>
      <c r="AV1404" s="285" t="str">
        <f t="shared" ca="1" si="258"/>
        <v>T1389</v>
      </c>
      <c r="AW1404" s="285">
        <f t="shared" si="256"/>
        <v>8</v>
      </c>
      <c r="AX1404" s="285" t="str">
        <f t="shared" ca="1" si="257"/>
        <v>8. Ownership - Operating Costs</v>
      </c>
      <c r="AY1404" s="293" t="s">
        <v>1626</v>
      </c>
      <c r="AZ1404" s="285" t="s">
        <v>1700</v>
      </c>
      <c r="BA1404" s="285">
        <f>$T$8</f>
        <v>2039</v>
      </c>
      <c r="BB1404" s="285" t="str">
        <f t="shared" ca="1" si="259"/>
        <v>8_T1389_Landowner_royalties_2039</v>
      </c>
      <c r="BC1404" s="285" t="s">
        <v>574</v>
      </c>
      <c r="BD1404" s="285"/>
      <c r="BE1404" s="293" t="str">
        <f t="shared" si="255"/>
        <v>&gt;=0</v>
      </c>
      <c r="BF1404" s="293" t="s">
        <v>84</v>
      </c>
      <c r="BG1404" s="293" t="s">
        <v>84</v>
      </c>
      <c r="BH1404" s="293"/>
      <c r="BI1404" s="293"/>
      <c r="BJ1404" s="293"/>
      <c r="BK1404" s="293"/>
    </row>
    <row r="1405" spans="1:63" ht="13.5" hidden="1" thickBot="1">
      <c r="A1405" s="130"/>
      <c r="B1405" s="181"/>
      <c r="C1405" s="157"/>
      <c r="D1405" s="761"/>
      <c r="E1405" s="571"/>
      <c r="F1405" s="571"/>
      <c r="G1405" s="571"/>
      <c r="H1405" s="571"/>
      <c r="I1405" s="571"/>
      <c r="J1405" s="571"/>
      <c r="K1405" s="571"/>
      <c r="L1405" s="571"/>
      <c r="M1405" s="571"/>
      <c r="N1405" s="571"/>
      <c r="O1405" s="571"/>
      <c r="P1405" s="571"/>
      <c r="Q1405" s="571"/>
      <c r="R1405" s="571"/>
      <c r="S1405" s="571"/>
      <c r="T1405" s="571"/>
      <c r="U1405" s="571"/>
      <c r="V1405" s="571"/>
      <c r="W1405" s="571"/>
      <c r="X1405" s="571"/>
      <c r="Y1405" s="571"/>
      <c r="Z1405" s="571"/>
      <c r="AA1405" s="571"/>
      <c r="AB1405" s="571"/>
      <c r="AC1405" s="571"/>
      <c r="AD1405" s="572"/>
      <c r="AE1405" s="572"/>
      <c r="AF1405" s="572"/>
      <c r="AG1405" s="572"/>
      <c r="AH1405" s="572"/>
      <c r="AI1405" s="572"/>
      <c r="AJ1405" s="572"/>
      <c r="AK1405" s="572"/>
      <c r="AL1405" s="572"/>
      <c r="AM1405" s="572"/>
      <c r="AN1405" s="581"/>
      <c r="AO1405" s="181"/>
      <c r="AP1405" s="87" t="s">
        <v>859</v>
      </c>
      <c r="AT1405" s="559" t="str">
        <f t="shared" ca="1" si="260"/>
        <v>U</v>
      </c>
      <c r="AU1405" s="559">
        <f t="shared" si="261"/>
        <v>1389</v>
      </c>
      <c r="AV1405" s="285" t="str">
        <f t="shared" ca="1" si="258"/>
        <v>U1389</v>
      </c>
      <c r="AW1405" s="285">
        <f t="shared" si="256"/>
        <v>8</v>
      </c>
      <c r="AX1405" s="285" t="str">
        <f t="shared" ca="1" si="257"/>
        <v>8. Ownership - Operating Costs</v>
      </c>
      <c r="AY1405" s="293" t="s">
        <v>1626</v>
      </c>
      <c r="AZ1405" s="285" t="s">
        <v>1700</v>
      </c>
      <c r="BA1405" s="285">
        <f>$U$8</f>
        <v>2040</v>
      </c>
      <c r="BB1405" s="285" t="str">
        <f t="shared" ca="1" si="259"/>
        <v>8_U1389_Landowner_royalties_2040</v>
      </c>
      <c r="BC1405" s="285" t="s">
        <v>574</v>
      </c>
      <c r="BD1405" s="285"/>
      <c r="BE1405" s="293" t="str">
        <f t="shared" si="255"/>
        <v>&gt;=0</v>
      </c>
      <c r="BF1405" s="293" t="s">
        <v>84</v>
      </c>
      <c r="BG1405" s="293" t="s">
        <v>84</v>
      </c>
      <c r="BH1405" s="293"/>
      <c r="BI1405" s="293"/>
      <c r="BJ1405" s="293"/>
      <c r="BK1405" s="293"/>
    </row>
    <row r="1406" spans="1:63" ht="13.5" hidden="1" thickBot="1">
      <c r="A1406" s="130"/>
      <c r="B1406" s="181"/>
      <c r="C1406" s="157"/>
      <c r="D1406" s="761"/>
      <c r="E1406" s="571"/>
      <c r="F1406" s="571"/>
      <c r="G1406" s="571"/>
      <c r="H1406" s="571"/>
      <c r="I1406" s="571"/>
      <c r="J1406" s="571"/>
      <c r="K1406" s="571"/>
      <c r="L1406" s="571"/>
      <c r="M1406" s="571"/>
      <c r="N1406" s="571"/>
      <c r="O1406" s="571"/>
      <c r="P1406" s="571"/>
      <c r="Q1406" s="571"/>
      <c r="R1406" s="571"/>
      <c r="S1406" s="571"/>
      <c r="T1406" s="571"/>
      <c r="U1406" s="571"/>
      <c r="V1406" s="571"/>
      <c r="W1406" s="571"/>
      <c r="X1406" s="571"/>
      <c r="Y1406" s="571"/>
      <c r="Z1406" s="571"/>
      <c r="AA1406" s="571"/>
      <c r="AB1406" s="571"/>
      <c r="AC1406" s="571"/>
      <c r="AD1406" s="572"/>
      <c r="AE1406" s="572"/>
      <c r="AF1406" s="572"/>
      <c r="AG1406" s="572"/>
      <c r="AH1406" s="572"/>
      <c r="AI1406" s="572"/>
      <c r="AJ1406" s="572"/>
      <c r="AK1406" s="572"/>
      <c r="AL1406" s="572"/>
      <c r="AM1406" s="572"/>
      <c r="AN1406" s="581"/>
      <c r="AO1406" s="181"/>
      <c r="AP1406" s="87" t="s">
        <v>859</v>
      </c>
      <c r="AT1406" s="559" t="str">
        <f t="shared" ca="1" si="260"/>
        <v>V</v>
      </c>
      <c r="AU1406" s="559">
        <f t="shared" si="261"/>
        <v>1389</v>
      </c>
      <c r="AV1406" s="285" t="str">
        <f t="shared" ca="1" si="258"/>
        <v>V1389</v>
      </c>
      <c r="AW1406" s="285">
        <f t="shared" si="256"/>
        <v>8</v>
      </c>
      <c r="AX1406" s="285" t="str">
        <f t="shared" ca="1" si="257"/>
        <v>8. Ownership - Operating Costs</v>
      </c>
      <c r="AY1406" s="293" t="s">
        <v>1626</v>
      </c>
      <c r="AZ1406" s="285" t="s">
        <v>1700</v>
      </c>
      <c r="BA1406" s="285">
        <f>$V$8</f>
        <v>2041</v>
      </c>
      <c r="BB1406" s="285" t="str">
        <f t="shared" ca="1" si="259"/>
        <v>8_V1389_Landowner_royalties_2041</v>
      </c>
      <c r="BC1406" s="285" t="s">
        <v>574</v>
      </c>
      <c r="BD1406" s="285"/>
      <c r="BE1406" s="293" t="str">
        <f t="shared" si="255"/>
        <v>&gt;=0</v>
      </c>
      <c r="BF1406" s="293" t="s">
        <v>84</v>
      </c>
      <c r="BG1406" s="293" t="s">
        <v>84</v>
      </c>
      <c r="BH1406" s="293"/>
      <c r="BI1406" s="293"/>
      <c r="BJ1406" s="293"/>
      <c r="BK1406" s="293"/>
    </row>
    <row r="1407" spans="1:63" ht="13.5" hidden="1" thickBot="1">
      <c r="A1407" s="130"/>
      <c r="B1407" s="181"/>
      <c r="C1407" s="157"/>
      <c r="D1407" s="761"/>
      <c r="E1407" s="571"/>
      <c r="F1407" s="571"/>
      <c r="G1407" s="571"/>
      <c r="H1407" s="571"/>
      <c r="I1407" s="571"/>
      <c r="J1407" s="571"/>
      <c r="K1407" s="571"/>
      <c r="L1407" s="571"/>
      <c r="M1407" s="571"/>
      <c r="N1407" s="571"/>
      <c r="O1407" s="571"/>
      <c r="P1407" s="571"/>
      <c r="Q1407" s="571"/>
      <c r="R1407" s="571"/>
      <c r="S1407" s="571"/>
      <c r="T1407" s="571"/>
      <c r="U1407" s="571"/>
      <c r="V1407" s="571"/>
      <c r="W1407" s="571"/>
      <c r="X1407" s="571"/>
      <c r="Y1407" s="571"/>
      <c r="Z1407" s="571"/>
      <c r="AA1407" s="571"/>
      <c r="AB1407" s="571"/>
      <c r="AC1407" s="571"/>
      <c r="AD1407" s="572"/>
      <c r="AE1407" s="572"/>
      <c r="AF1407" s="572"/>
      <c r="AG1407" s="572"/>
      <c r="AH1407" s="572"/>
      <c r="AI1407" s="572"/>
      <c r="AJ1407" s="572"/>
      <c r="AK1407" s="572"/>
      <c r="AL1407" s="572"/>
      <c r="AM1407" s="572"/>
      <c r="AN1407" s="581"/>
      <c r="AO1407" s="181"/>
      <c r="AP1407" s="87" t="s">
        <v>859</v>
      </c>
      <c r="AT1407" s="559" t="str">
        <f t="shared" ca="1" si="260"/>
        <v>W</v>
      </c>
      <c r="AU1407" s="559">
        <f t="shared" si="261"/>
        <v>1389</v>
      </c>
      <c r="AV1407" s="285" t="str">
        <f t="shared" ca="1" si="258"/>
        <v>W1389</v>
      </c>
      <c r="AW1407" s="285">
        <f t="shared" si="256"/>
        <v>8</v>
      </c>
      <c r="AX1407" s="285" t="str">
        <f t="shared" ca="1" si="257"/>
        <v>8. Ownership - Operating Costs</v>
      </c>
      <c r="AY1407" s="293" t="s">
        <v>1626</v>
      </c>
      <c r="AZ1407" s="285" t="s">
        <v>1700</v>
      </c>
      <c r="BA1407" s="285">
        <f>$W$8</f>
        <v>2042</v>
      </c>
      <c r="BB1407" s="285" t="str">
        <f t="shared" ca="1" si="259"/>
        <v>8_W1389_Landowner_royalties_2042</v>
      </c>
      <c r="BC1407" s="285" t="s">
        <v>574</v>
      </c>
      <c r="BD1407" s="285"/>
      <c r="BE1407" s="293" t="str">
        <f t="shared" si="255"/>
        <v>&gt;=0</v>
      </c>
      <c r="BF1407" s="293" t="s">
        <v>84</v>
      </c>
      <c r="BG1407" s="293" t="s">
        <v>84</v>
      </c>
      <c r="BH1407" s="293"/>
      <c r="BI1407" s="293"/>
      <c r="BJ1407" s="293"/>
      <c r="BK1407" s="293"/>
    </row>
    <row r="1408" spans="1:63" ht="13.5" hidden="1" thickBot="1">
      <c r="A1408" s="130"/>
      <c r="B1408" s="181"/>
      <c r="C1408" s="157"/>
      <c r="D1408" s="761"/>
      <c r="E1408" s="571"/>
      <c r="F1408" s="571"/>
      <c r="G1408" s="571"/>
      <c r="H1408" s="571"/>
      <c r="I1408" s="571"/>
      <c r="J1408" s="571"/>
      <c r="K1408" s="571"/>
      <c r="L1408" s="571"/>
      <c r="M1408" s="571"/>
      <c r="N1408" s="571"/>
      <c r="O1408" s="571"/>
      <c r="P1408" s="571"/>
      <c r="Q1408" s="571"/>
      <c r="R1408" s="571"/>
      <c r="S1408" s="571"/>
      <c r="T1408" s="571"/>
      <c r="U1408" s="571"/>
      <c r="V1408" s="571"/>
      <c r="W1408" s="571"/>
      <c r="X1408" s="571"/>
      <c r="Y1408" s="571"/>
      <c r="Z1408" s="571"/>
      <c r="AA1408" s="571"/>
      <c r="AB1408" s="571"/>
      <c r="AC1408" s="571"/>
      <c r="AD1408" s="572"/>
      <c r="AE1408" s="572"/>
      <c r="AF1408" s="572"/>
      <c r="AG1408" s="572"/>
      <c r="AH1408" s="572"/>
      <c r="AI1408" s="572"/>
      <c r="AJ1408" s="572"/>
      <c r="AK1408" s="572"/>
      <c r="AL1408" s="572"/>
      <c r="AM1408" s="572"/>
      <c r="AN1408" s="581"/>
      <c r="AO1408" s="181"/>
      <c r="AP1408" s="87" t="s">
        <v>859</v>
      </c>
      <c r="AT1408" s="559" t="str">
        <f t="shared" ca="1" si="260"/>
        <v>X</v>
      </c>
      <c r="AU1408" s="559">
        <f t="shared" si="261"/>
        <v>1389</v>
      </c>
      <c r="AV1408" s="285" t="str">
        <f t="shared" ca="1" si="258"/>
        <v>X1389</v>
      </c>
      <c r="AW1408" s="285">
        <f t="shared" si="256"/>
        <v>8</v>
      </c>
      <c r="AX1408" s="285" t="str">
        <f t="shared" ca="1" si="257"/>
        <v>8. Ownership - Operating Costs</v>
      </c>
      <c r="AY1408" s="293" t="s">
        <v>1626</v>
      </c>
      <c r="AZ1408" s="285" t="s">
        <v>1700</v>
      </c>
      <c r="BA1408" s="285">
        <f>$X$8</f>
        <v>2043</v>
      </c>
      <c r="BB1408" s="285" t="str">
        <f t="shared" ca="1" si="259"/>
        <v>8_X1389_Landowner_royalties_2043</v>
      </c>
      <c r="BC1408" s="285" t="s">
        <v>574</v>
      </c>
      <c r="BD1408" s="285"/>
      <c r="BE1408" s="293" t="str">
        <f t="shared" si="255"/>
        <v>&gt;=0</v>
      </c>
      <c r="BF1408" s="293" t="s">
        <v>84</v>
      </c>
      <c r="BG1408" s="293" t="s">
        <v>84</v>
      </c>
      <c r="BH1408" s="293"/>
      <c r="BI1408" s="293"/>
      <c r="BJ1408" s="293"/>
      <c r="BK1408" s="293"/>
    </row>
    <row r="1409" spans="1:63" ht="13.5" hidden="1" thickBot="1">
      <c r="A1409" s="130"/>
      <c r="B1409" s="181"/>
      <c r="C1409" s="157"/>
      <c r="D1409" s="761"/>
      <c r="E1409" s="571"/>
      <c r="F1409" s="571"/>
      <c r="G1409" s="571"/>
      <c r="H1409" s="571"/>
      <c r="I1409" s="571"/>
      <c r="J1409" s="571"/>
      <c r="K1409" s="571"/>
      <c r="L1409" s="571"/>
      <c r="M1409" s="571"/>
      <c r="N1409" s="571"/>
      <c r="O1409" s="571"/>
      <c r="P1409" s="571"/>
      <c r="Q1409" s="571"/>
      <c r="R1409" s="571"/>
      <c r="S1409" s="571"/>
      <c r="T1409" s="571"/>
      <c r="U1409" s="571"/>
      <c r="V1409" s="571"/>
      <c r="W1409" s="571"/>
      <c r="X1409" s="571"/>
      <c r="Y1409" s="571"/>
      <c r="Z1409" s="571"/>
      <c r="AA1409" s="571"/>
      <c r="AB1409" s="571"/>
      <c r="AC1409" s="571"/>
      <c r="AD1409" s="572"/>
      <c r="AE1409" s="572"/>
      <c r="AF1409" s="572"/>
      <c r="AG1409" s="572"/>
      <c r="AH1409" s="572"/>
      <c r="AI1409" s="572"/>
      <c r="AJ1409" s="572"/>
      <c r="AK1409" s="572"/>
      <c r="AL1409" s="572"/>
      <c r="AM1409" s="572"/>
      <c r="AN1409" s="581"/>
      <c r="AO1409" s="181"/>
      <c r="AP1409" s="87" t="s">
        <v>859</v>
      </c>
      <c r="AT1409" s="559" t="str">
        <f t="shared" ca="1" si="260"/>
        <v>Y</v>
      </c>
      <c r="AU1409" s="559">
        <f t="shared" si="261"/>
        <v>1389</v>
      </c>
      <c r="AV1409" s="285" t="str">
        <f t="shared" ca="1" si="258"/>
        <v>Y1389</v>
      </c>
      <c r="AW1409" s="285">
        <f t="shared" si="256"/>
        <v>8</v>
      </c>
      <c r="AX1409" s="285" t="str">
        <f t="shared" ca="1" si="257"/>
        <v>8. Ownership - Operating Costs</v>
      </c>
      <c r="AY1409" s="293" t="s">
        <v>1626</v>
      </c>
      <c r="AZ1409" s="285" t="s">
        <v>1700</v>
      </c>
      <c r="BA1409" s="285">
        <f>$Y$8</f>
        <v>2044</v>
      </c>
      <c r="BB1409" s="285" t="str">
        <f t="shared" ca="1" si="259"/>
        <v>8_Y1389_Landowner_royalties_2044</v>
      </c>
      <c r="BC1409" s="285" t="s">
        <v>574</v>
      </c>
      <c r="BD1409" s="285"/>
      <c r="BE1409" s="293" t="str">
        <f t="shared" si="255"/>
        <v>&gt;=0</v>
      </c>
      <c r="BF1409" s="293" t="s">
        <v>84</v>
      </c>
      <c r="BG1409" s="293" t="s">
        <v>84</v>
      </c>
      <c r="BH1409" s="293"/>
      <c r="BI1409" s="293"/>
      <c r="BJ1409" s="293"/>
      <c r="BK1409" s="293"/>
    </row>
    <row r="1410" spans="1:63" ht="13.5" hidden="1" thickBot="1">
      <c r="A1410" s="130"/>
      <c r="B1410" s="181"/>
      <c r="C1410" s="157"/>
      <c r="D1410" s="761"/>
      <c r="E1410" s="571"/>
      <c r="F1410" s="571"/>
      <c r="G1410" s="571"/>
      <c r="H1410" s="571"/>
      <c r="I1410" s="571"/>
      <c r="J1410" s="571"/>
      <c r="K1410" s="571"/>
      <c r="L1410" s="571"/>
      <c r="M1410" s="571"/>
      <c r="N1410" s="571"/>
      <c r="O1410" s="571"/>
      <c r="P1410" s="571"/>
      <c r="Q1410" s="571"/>
      <c r="R1410" s="571"/>
      <c r="S1410" s="571"/>
      <c r="T1410" s="571"/>
      <c r="U1410" s="571"/>
      <c r="V1410" s="571"/>
      <c r="W1410" s="571"/>
      <c r="X1410" s="571"/>
      <c r="Y1410" s="571"/>
      <c r="Z1410" s="571"/>
      <c r="AA1410" s="571"/>
      <c r="AB1410" s="571"/>
      <c r="AC1410" s="571"/>
      <c r="AD1410" s="572"/>
      <c r="AE1410" s="572"/>
      <c r="AF1410" s="572"/>
      <c r="AG1410" s="572"/>
      <c r="AH1410" s="572"/>
      <c r="AI1410" s="572"/>
      <c r="AJ1410" s="572"/>
      <c r="AK1410" s="572"/>
      <c r="AL1410" s="572"/>
      <c r="AM1410" s="572"/>
      <c r="AN1410" s="581"/>
      <c r="AO1410" s="181"/>
      <c r="AP1410" s="87" t="s">
        <v>859</v>
      </c>
      <c r="AT1410" s="559" t="str">
        <f t="shared" ca="1" si="260"/>
        <v>Z</v>
      </c>
      <c r="AU1410" s="559">
        <f t="shared" si="261"/>
        <v>1389</v>
      </c>
      <c r="AV1410" s="285" t="str">
        <f t="shared" ca="1" si="258"/>
        <v>Z1389</v>
      </c>
      <c r="AW1410" s="285">
        <f t="shared" si="256"/>
        <v>8</v>
      </c>
      <c r="AX1410" s="285" t="str">
        <f t="shared" ca="1" si="257"/>
        <v>8. Ownership - Operating Costs</v>
      </c>
      <c r="AY1410" s="293" t="s">
        <v>1626</v>
      </c>
      <c r="AZ1410" s="285" t="s">
        <v>1700</v>
      </c>
      <c r="BA1410" s="285">
        <f>$Z$8</f>
        <v>2045</v>
      </c>
      <c r="BB1410" s="285" t="str">
        <f t="shared" ca="1" si="259"/>
        <v>8_Z1389_Landowner_royalties_2045</v>
      </c>
      <c r="BC1410" s="285" t="s">
        <v>574</v>
      </c>
      <c r="BD1410" s="285"/>
      <c r="BE1410" s="293" t="str">
        <f t="shared" si="255"/>
        <v>&gt;=0</v>
      </c>
      <c r="BF1410" s="293" t="s">
        <v>84</v>
      </c>
      <c r="BG1410" s="293" t="s">
        <v>84</v>
      </c>
      <c r="BH1410" s="293"/>
      <c r="BI1410" s="293"/>
      <c r="BJ1410" s="293"/>
      <c r="BK1410" s="293"/>
    </row>
    <row r="1411" spans="1:63" ht="13.5" hidden="1" thickBot="1">
      <c r="A1411" s="130"/>
      <c r="B1411" s="181"/>
      <c r="C1411" s="157"/>
      <c r="D1411" s="761"/>
      <c r="E1411" s="571"/>
      <c r="F1411" s="571"/>
      <c r="G1411" s="571"/>
      <c r="H1411" s="571"/>
      <c r="I1411" s="571"/>
      <c r="J1411" s="571"/>
      <c r="K1411" s="571"/>
      <c r="L1411" s="571"/>
      <c r="M1411" s="571"/>
      <c r="N1411" s="571"/>
      <c r="O1411" s="571"/>
      <c r="P1411" s="571"/>
      <c r="Q1411" s="571"/>
      <c r="R1411" s="571"/>
      <c r="S1411" s="571"/>
      <c r="T1411" s="571"/>
      <c r="U1411" s="571"/>
      <c r="V1411" s="571"/>
      <c r="W1411" s="571"/>
      <c r="X1411" s="571"/>
      <c r="Y1411" s="571"/>
      <c r="Z1411" s="571"/>
      <c r="AA1411" s="571"/>
      <c r="AB1411" s="571"/>
      <c r="AC1411" s="571"/>
      <c r="AD1411" s="572"/>
      <c r="AE1411" s="572"/>
      <c r="AF1411" s="572"/>
      <c r="AG1411" s="572"/>
      <c r="AH1411" s="572"/>
      <c r="AI1411" s="572"/>
      <c r="AJ1411" s="572"/>
      <c r="AK1411" s="572"/>
      <c r="AL1411" s="572"/>
      <c r="AM1411" s="572"/>
      <c r="AN1411" s="581"/>
      <c r="AO1411" s="181"/>
      <c r="AP1411" s="87" t="s">
        <v>859</v>
      </c>
      <c r="AT1411" s="559" t="str">
        <f t="shared" ca="1" si="260"/>
        <v>AA</v>
      </c>
      <c r="AU1411" s="559">
        <f t="shared" si="261"/>
        <v>1389</v>
      </c>
      <c r="AV1411" s="285" t="str">
        <f t="shared" ca="1" si="258"/>
        <v>AA1389</v>
      </c>
      <c r="AW1411" s="285">
        <f t="shared" si="256"/>
        <v>8</v>
      </c>
      <c r="AX1411" s="285" t="str">
        <f t="shared" ca="1" si="257"/>
        <v>8. Ownership - Operating Costs</v>
      </c>
      <c r="AY1411" s="293" t="s">
        <v>1626</v>
      </c>
      <c r="AZ1411" s="285" t="s">
        <v>1700</v>
      </c>
      <c r="BA1411" s="285">
        <f>$AA$8</f>
        <v>2046</v>
      </c>
      <c r="BB1411" s="285" t="str">
        <f t="shared" ca="1" si="259"/>
        <v>8_AA1389_Landowner_royalties_2046</v>
      </c>
      <c r="BC1411" s="285" t="s">
        <v>574</v>
      </c>
      <c r="BD1411" s="285"/>
      <c r="BE1411" s="293" t="str">
        <f t="shared" si="255"/>
        <v>&gt;=0</v>
      </c>
      <c r="BF1411" s="293" t="s">
        <v>84</v>
      </c>
      <c r="BG1411" s="293" t="s">
        <v>84</v>
      </c>
      <c r="BH1411" s="293"/>
      <c r="BI1411" s="293"/>
      <c r="BJ1411" s="293"/>
      <c r="BK1411" s="293"/>
    </row>
    <row r="1412" spans="1:63" ht="13.5" hidden="1" thickBot="1">
      <c r="A1412" s="130"/>
      <c r="B1412" s="181"/>
      <c r="C1412" s="157"/>
      <c r="D1412" s="761"/>
      <c r="E1412" s="571"/>
      <c r="F1412" s="571"/>
      <c r="G1412" s="571"/>
      <c r="H1412" s="571"/>
      <c r="I1412" s="571"/>
      <c r="J1412" s="571"/>
      <c r="K1412" s="571"/>
      <c r="L1412" s="571"/>
      <c r="M1412" s="571"/>
      <c r="N1412" s="571"/>
      <c r="O1412" s="571"/>
      <c r="P1412" s="571"/>
      <c r="Q1412" s="571"/>
      <c r="R1412" s="571"/>
      <c r="S1412" s="571"/>
      <c r="T1412" s="571"/>
      <c r="U1412" s="571"/>
      <c r="V1412" s="571"/>
      <c r="W1412" s="571"/>
      <c r="X1412" s="571"/>
      <c r="Y1412" s="571"/>
      <c r="Z1412" s="571"/>
      <c r="AA1412" s="571"/>
      <c r="AB1412" s="571"/>
      <c r="AC1412" s="571"/>
      <c r="AD1412" s="572"/>
      <c r="AE1412" s="572"/>
      <c r="AF1412" s="572"/>
      <c r="AG1412" s="572"/>
      <c r="AH1412" s="572"/>
      <c r="AI1412" s="572"/>
      <c r="AJ1412" s="572"/>
      <c r="AK1412" s="572"/>
      <c r="AL1412" s="572"/>
      <c r="AM1412" s="572"/>
      <c r="AN1412" s="581"/>
      <c r="AO1412" s="181"/>
      <c r="AP1412" s="87" t="s">
        <v>859</v>
      </c>
      <c r="AT1412" s="559" t="str">
        <f t="shared" ca="1" si="260"/>
        <v>AB</v>
      </c>
      <c r="AU1412" s="559">
        <f t="shared" si="261"/>
        <v>1389</v>
      </c>
      <c r="AV1412" s="285" t="str">
        <f t="shared" ca="1" si="258"/>
        <v>AB1389</v>
      </c>
      <c r="AW1412" s="285">
        <f t="shared" si="256"/>
        <v>8</v>
      </c>
      <c r="AX1412" s="285" t="str">
        <f t="shared" ca="1" si="257"/>
        <v>8. Ownership - Operating Costs</v>
      </c>
      <c r="AY1412" s="293" t="s">
        <v>1626</v>
      </c>
      <c r="AZ1412" s="285" t="s">
        <v>1700</v>
      </c>
      <c r="BA1412" s="285">
        <f>$AB$8</f>
        <v>2047</v>
      </c>
      <c r="BB1412" s="285" t="str">
        <f t="shared" ca="1" si="259"/>
        <v>8_AB1389_Landowner_royalties_2047</v>
      </c>
      <c r="BC1412" s="285" t="s">
        <v>574</v>
      </c>
      <c r="BD1412" s="285"/>
      <c r="BE1412" s="293" t="str">
        <f t="shared" si="255"/>
        <v>&gt;=0</v>
      </c>
      <c r="BF1412" s="293" t="s">
        <v>84</v>
      </c>
      <c r="BG1412" s="293" t="s">
        <v>84</v>
      </c>
      <c r="BH1412" s="293"/>
      <c r="BI1412" s="293"/>
      <c r="BJ1412" s="293"/>
      <c r="BK1412" s="293"/>
    </row>
    <row r="1413" spans="1:63" ht="13.5" hidden="1" thickBot="1">
      <c r="A1413" s="130"/>
      <c r="B1413" s="181"/>
      <c r="C1413" s="157"/>
      <c r="D1413" s="761"/>
      <c r="E1413" s="571"/>
      <c r="F1413" s="571"/>
      <c r="G1413" s="571"/>
      <c r="H1413" s="571"/>
      <c r="I1413" s="571"/>
      <c r="J1413" s="571"/>
      <c r="K1413" s="571"/>
      <c r="L1413" s="571"/>
      <c r="M1413" s="571"/>
      <c r="N1413" s="571"/>
      <c r="O1413" s="571"/>
      <c r="P1413" s="571"/>
      <c r="Q1413" s="571"/>
      <c r="R1413" s="571"/>
      <c r="S1413" s="571"/>
      <c r="T1413" s="571"/>
      <c r="U1413" s="571"/>
      <c r="V1413" s="571"/>
      <c r="W1413" s="571"/>
      <c r="X1413" s="571"/>
      <c r="Y1413" s="571"/>
      <c r="Z1413" s="571"/>
      <c r="AA1413" s="571"/>
      <c r="AB1413" s="571"/>
      <c r="AC1413" s="571"/>
      <c r="AD1413" s="572"/>
      <c r="AE1413" s="572"/>
      <c r="AF1413" s="572"/>
      <c r="AG1413" s="572"/>
      <c r="AH1413" s="572"/>
      <c r="AI1413" s="572"/>
      <c r="AJ1413" s="572"/>
      <c r="AK1413" s="572"/>
      <c r="AL1413" s="572"/>
      <c r="AM1413" s="572"/>
      <c r="AN1413" s="581"/>
      <c r="AO1413" s="181"/>
      <c r="AP1413" s="87" t="s">
        <v>859</v>
      </c>
      <c r="AT1413" s="559" t="str">
        <f t="shared" ca="1" si="260"/>
        <v>AC</v>
      </c>
      <c r="AU1413" s="559">
        <f t="shared" si="261"/>
        <v>1389</v>
      </c>
      <c r="AV1413" s="285" t="str">
        <f t="shared" ca="1" si="258"/>
        <v>AC1389</v>
      </c>
      <c r="AW1413" s="285">
        <f t="shared" si="256"/>
        <v>8</v>
      </c>
      <c r="AX1413" s="285" t="str">
        <f t="shared" ca="1" si="257"/>
        <v>8. Ownership - Operating Costs</v>
      </c>
      <c r="AY1413" s="293" t="s">
        <v>1626</v>
      </c>
      <c r="AZ1413" s="285" t="s">
        <v>1700</v>
      </c>
      <c r="BA1413" s="285">
        <f>$AC$8</f>
        <v>2048</v>
      </c>
      <c r="BB1413" s="285" t="str">
        <f t="shared" ca="1" si="259"/>
        <v>8_AC1389_Landowner_royalties_2048</v>
      </c>
      <c r="BC1413" s="285" t="s">
        <v>574</v>
      </c>
      <c r="BD1413" s="285"/>
      <c r="BE1413" s="293" t="str">
        <f t="shared" si="255"/>
        <v>&gt;=0</v>
      </c>
      <c r="BF1413" s="293" t="s">
        <v>84</v>
      </c>
      <c r="BG1413" s="293" t="s">
        <v>84</v>
      </c>
      <c r="BH1413" s="293"/>
      <c r="BI1413" s="293"/>
      <c r="BJ1413" s="293"/>
      <c r="BK1413" s="293"/>
    </row>
    <row r="1414" spans="1:63" ht="13.5" hidden="1" thickBot="1">
      <c r="A1414" s="130"/>
      <c r="B1414" s="181"/>
      <c r="C1414" s="157"/>
      <c r="D1414" s="761"/>
      <c r="E1414" s="571"/>
      <c r="F1414" s="571"/>
      <c r="G1414" s="571"/>
      <c r="H1414" s="571"/>
      <c r="I1414" s="571"/>
      <c r="J1414" s="571"/>
      <c r="K1414" s="571"/>
      <c r="L1414" s="571"/>
      <c r="M1414" s="571"/>
      <c r="N1414" s="571"/>
      <c r="O1414" s="571"/>
      <c r="P1414" s="571"/>
      <c r="Q1414" s="571"/>
      <c r="R1414" s="571"/>
      <c r="S1414" s="571"/>
      <c r="T1414" s="571"/>
      <c r="U1414" s="571"/>
      <c r="V1414" s="571"/>
      <c r="W1414" s="571"/>
      <c r="X1414" s="571"/>
      <c r="Y1414" s="571"/>
      <c r="Z1414" s="571"/>
      <c r="AA1414" s="571"/>
      <c r="AB1414" s="571"/>
      <c r="AC1414" s="571"/>
      <c r="AD1414" s="572"/>
      <c r="AE1414" s="572"/>
      <c r="AF1414" s="572"/>
      <c r="AG1414" s="572"/>
      <c r="AH1414" s="572"/>
      <c r="AI1414" s="572"/>
      <c r="AJ1414" s="572"/>
      <c r="AK1414" s="572"/>
      <c r="AL1414" s="572"/>
      <c r="AM1414" s="572"/>
      <c r="AN1414" s="581"/>
      <c r="AO1414" s="181"/>
      <c r="AP1414" s="87" t="s">
        <v>859</v>
      </c>
      <c r="AT1414" s="559" t="str">
        <f t="shared" ca="1" si="260"/>
        <v>AD</v>
      </c>
      <c r="AU1414" s="559">
        <f t="shared" si="261"/>
        <v>1389</v>
      </c>
      <c r="AV1414" s="285" t="str">
        <f t="shared" ca="1" si="258"/>
        <v>AD1389</v>
      </c>
      <c r="AW1414" s="285">
        <f t="shared" si="256"/>
        <v>8</v>
      </c>
      <c r="AX1414" s="285" t="str">
        <f t="shared" ca="1" si="257"/>
        <v>8. Ownership - Operating Costs</v>
      </c>
      <c r="AY1414" s="293" t="s">
        <v>1626</v>
      </c>
      <c r="AZ1414" s="285" t="s">
        <v>1700</v>
      </c>
      <c r="BA1414" s="285">
        <f>$AD$8</f>
        <v>2049</v>
      </c>
      <c r="BB1414" s="285" t="str">
        <f t="shared" ca="1" si="259"/>
        <v>8_AD1389_Landowner_royalties_2049</v>
      </c>
      <c r="BC1414" s="285" t="s">
        <v>574</v>
      </c>
      <c r="BD1414" s="285"/>
      <c r="BE1414" s="293" t="str">
        <f t="shared" si="255"/>
        <v>&gt;=0</v>
      </c>
      <c r="BF1414" s="293" t="s">
        <v>84</v>
      </c>
      <c r="BG1414" s="293" t="s">
        <v>84</v>
      </c>
      <c r="BH1414" s="293"/>
      <c r="BI1414" s="293"/>
      <c r="BJ1414" s="293"/>
      <c r="BK1414" s="293"/>
    </row>
    <row r="1415" spans="1:63" ht="13.5" hidden="1" thickBot="1">
      <c r="A1415" s="130"/>
      <c r="B1415" s="181"/>
      <c r="C1415" s="157"/>
      <c r="D1415" s="761"/>
      <c r="E1415" s="571"/>
      <c r="F1415" s="571"/>
      <c r="G1415" s="571"/>
      <c r="H1415" s="571"/>
      <c r="I1415" s="571"/>
      <c r="J1415" s="571"/>
      <c r="K1415" s="571"/>
      <c r="L1415" s="571"/>
      <c r="M1415" s="571"/>
      <c r="N1415" s="571"/>
      <c r="O1415" s="571"/>
      <c r="P1415" s="571"/>
      <c r="Q1415" s="571"/>
      <c r="R1415" s="571"/>
      <c r="S1415" s="571"/>
      <c r="T1415" s="571"/>
      <c r="U1415" s="571"/>
      <c r="V1415" s="571"/>
      <c r="W1415" s="571"/>
      <c r="X1415" s="571"/>
      <c r="Y1415" s="571"/>
      <c r="Z1415" s="571"/>
      <c r="AA1415" s="571"/>
      <c r="AB1415" s="571"/>
      <c r="AC1415" s="571"/>
      <c r="AD1415" s="572"/>
      <c r="AE1415" s="572"/>
      <c r="AF1415" s="572"/>
      <c r="AG1415" s="572"/>
      <c r="AH1415" s="572"/>
      <c r="AI1415" s="572"/>
      <c r="AJ1415" s="572"/>
      <c r="AK1415" s="572"/>
      <c r="AL1415" s="572"/>
      <c r="AM1415" s="572"/>
      <c r="AN1415" s="581"/>
      <c r="AO1415" s="181"/>
      <c r="AP1415" s="87" t="s">
        <v>859</v>
      </c>
      <c r="AT1415" s="559" t="str">
        <f t="shared" ca="1" si="260"/>
        <v>AE</v>
      </c>
      <c r="AU1415" s="559">
        <f t="shared" si="261"/>
        <v>1389</v>
      </c>
      <c r="AV1415" s="285" t="str">
        <f t="shared" ca="1" si="258"/>
        <v>AE1389</v>
      </c>
      <c r="AW1415" s="285">
        <f t="shared" si="256"/>
        <v>8</v>
      </c>
      <c r="AX1415" s="285" t="str">
        <f t="shared" ca="1" si="257"/>
        <v>8. Ownership - Operating Costs</v>
      </c>
      <c r="AY1415" s="293" t="s">
        <v>1626</v>
      </c>
      <c r="AZ1415" s="285" t="s">
        <v>1700</v>
      </c>
      <c r="BA1415" s="285">
        <f>$AE$8</f>
        <v>2050</v>
      </c>
      <c r="BB1415" s="285" t="str">
        <f t="shared" ca="1" si="259"/>
        <v>8_AE1389_Landowner_royalties_2050</v>
      </c>
      <c r="BC1415" s="285" t="s">
        <v>574</v>
      </c>
      <c r="BD1415" s="285"/>
      <c r="BE1415" s="293" t="str">
        <f t="shared" si="255"/>
        <v>&gt;=0</v>
      </c>
      <c r="BF1415" s="293" t="s">
        <v>84</v>
      </c>
      <c r="BG1415" s="293" t="s">
        <v>84</v>
      </c>
      <c r="BH1415" s="293"/>
      <c r="BI1415" s="293"/>
      <c r="BJ1415" s="293"/>
      <c r="BK1415" s="293"/>
    </row>
    <row r="1416" spans="1:63" ht="13.5" hidden="1" thickBot="1">
      <c r="A1416" s="130"/>
      <c r="B1416" s="181"/>
      <c r="C1416" s="157"/>
      <c r="D1416" s="761"/>
      <c r="E1416" s="571"/>
      <c r="F1416" s="571"/>
      <c r="G1416" s="571"/>
      <c r="H1416" s="571"/>
      <c r="I1416" s="571"/>
      <c r="J1416" s="571"/>
      <c r="K1416" s="571"/>
      <c r="L1416" s="571"/>
      <c r="M1416" s="571"/>
      <c r="N1416" s="571"/>
      <c r="O1416" s="571"/>
      <c r="P1416" s="571"/>
      <c r="Q1416" s="571"/>
      <c r="R1416" s="571"/>
      <c r="S1416" s="571"/>
      <c r="T1416" s="571"/>
      <c r="U1416" s="571"/>
      <c r="V1416" s="571"/>
      <c r="W1416" s="571"/>
      <c r="X1416" s="571"/>
      <c r="Y1416" s="571"/>
      <c r="Z1416" s="571"/>
      <c r="AA1416" s="571"/>
      <c r="AB1416" s="571"/>
      <c r="AC1416" s="571"/>
      <c r="AD1416" s="572"/>
      <c r="AE1416" s="572"/>
      <c r="AF1416" s="572"/>
      <c r="AG1416" s="572"/>
      <c r="AH1416" s="572"/>
      <c r="AI1416" s="572"/>
      <c r="AJ1416" s="572"/>
      <c r="AK1416" s="572"/>
      <c r="AL1416" s="572"/>
      <c r="AM1416" s="572"/>
      <c r="AN1416" s="581"/>
      <c r="AO1416" s="181"/>
      <c r="AP1416" s="87" t="s">
        <v>859</v>
      </c>
      <c r="AT1416" s="559" t="str">
        <f t="shared" ca="1" si="260"/>
        <v>AF</v>
      </c>
      <c r="AU1416" s="559">
        <f t="shared" si="261"/>
        <v>1389</v>
      </c>
      <c r="AV1416" s="285" t="str">
        <f t="shared" ca="1" si="258"/>
        <v>AF1389</v>
      </c>
      <c r="AW1416" s="285">
        <f t="shared" si="256"/>
        <v>8</v>
      </c>
      <c r="AX1416" s="285" t="str">
        <f t="shared" ca="1" si="257"/>
        <v>8. Ownership - Operating Costs</v>
      </c>
      <c r="AY1416" s="293" t="s">
        <v>1626</v>
      </c>
      <c r="AZ1416" s="285" t="s">
        <v>1700</v>
      </c>
      <c r="BA1416" s="285">
        <f>$AF$8</f>
        <v>2051</v>
      </c>
      <c r="BB1416" s="285" t="str">
        <f t="shared" ca="1" si="259"/>
        <v>8_AF1389_Landowner_royalties_2051</v>
      </c>
      <c r="BC1416" s="285" t="s">
        <v>574</v>
      </c>
      <c r="BD1416" s="285"/>
      <c r="BE1416" s="293" t="str">
        <f t="shared" si="255"/>
        <v>&gt;=0</v>
      </c>
      <c r="BF1416" s="293" t="s">
        <v>84</v>
      </c>
      <c r="BG1416" s="293" t="s">
        <v>84</v>
      </c>
      <c r="BH1416" s="293"/>
      <c r="BI1416" s="293"/>
      <c r="BJ1416" s="293"/>
      <c r="BK1416" s="293"/>
    </row>
    <row r="1417" spans="1:63" ht="13.5" hidden="1" thickBot="1">
      <c r="A1417" s="130"/>
      <c r="B1417" s="181"/>
      <c r="C1417" s="157"/>
      <c r="D1417" s="761"/>
      <c r="E1417" s="571"/>
      <c r="F1417" s="571"/>
      <c r="G1417" s="571"/>
      <c r="H1417" s="571"/>
      <c r="I1417" s="571"/>
      <c r="J1417" s="571"/>
      <c r="K1417" s="571"/>
      <c r="L1417" s="571"/>
      <c r="M1417" s="571"/>
      <c r="N1417" s="571"/>
      <c r="O1417" s="571"/>
      <c r="P1417" s="571"/>
      <c r="Q1417" s="571"/>
      <c r="R1417" s="571"/>
      <c r="S1417" s="571"/>
      <c r="T1417" s="571"/>
      <c r="U1417" s="571"/>
      <c r="V1417" s="571"/>
      <c r="W1417" s="571"/>
      <c r="X1417" s="571"/>
      <c r="Y1417" s="571"/>
      <c r="Z1417" s="571"/>
      <c r="AA1417" s="571"/>
      <c r="AB1417" s="571"/>
      <c r="AC1417" s="571"/>
      <c r="AD1417" s="572"/>
      <c r="AE1417" s="572"/>
      <c r="AF1417" s="572"/>
      <c r="AG1417" s="572"/>
      <c r="AH1417" s="572"/>
      <c r="AI1417" s="572"/>
      <c r="AJ1417" s="572"/>
      <c r="AK1417" s="572"/>
      <c r="AL1417" s="572"/>
      <c r="AM1417" s="572"/>
      <c r="AN1417" s="581"/>
      <c r="AO1417" s="181"/>
      <c r="AP1417" s="87" t="s">
        <v>859</v>
      </c>
      <c r="AT1417" s="559" t="str">
        <f t="shared" ca="1" si="260"/>
        <v>AG</v>
      </c>
      <c r="AU1417" s="559">
        <f t="shared" si="261"/>
        <v>1389</v>
      </c>
      <c r="AV1417" s="285" t="str">
        <f t="shared" ca="1" si="258"/>
        <v>AG1389</v>
      </c>
      <c r="AW1417" s="285">
        <f t="shared" si="256"/>
        <v>8</v>
      </c>
      <c r="AX1417" s="285" t="str">
        <f t="shared" ca="1" si="257"/>
        <v>8. Ownership - Operating Costs</v>
      </c>
      <c r="AY1417" s="293" t="s">
        <v>1626</v>
      </c>
      <c r="AZ1417" s="285" t="s">
        <v>1700</v>
      </c>
      <c r="BA1417" s="285">
        <f>$AG$8</f>
        <v>2052</v>
      </c>
      <c r="BB1417" s="285" t="str">
        <f t="shared" ca="1" si="259"/>
        <v>8_AG1389_Landowner_royalties_2052</v>
      </c>
      <c r="BC1417" s="285" t="s">
        <v>574</v>
      </c>
      <c r="BD1417" s="285"/>
      <c r="BE1417" s="293" t="str">
        <f t="shared" si="255"/>
        <v>&gt;=0</v>
      </c>
      <c r="BF1417" s="293" t="s">
        <v>84</v>
      </c>
      <c r="BG1417" s="293" t="s">
        <v>84</v>
      </c>
      <c r="BH1417" s="293"/>
      <c r="BI1417" s="293"/>
      <c r="BJ1417" s="293"/>
      <c r="BK1417" s="293"/>
    </row>
    <row r="1418" spans="1:63" ht="13.5" hidden="1" thickBot="1">
      <c r="A1418" s="130"/>
      <c r="B1418" s="181"/>
      <c r="C1418" s="157"/>
      <c r="D1418" s="761"/>
      <c r="E1418" s="571"/>
      <c r="F1418" s="571"/>
      <c r="G1418" s="571"/>
      <c r="H1418" s="571"/>
      <c r="I1418" s="571"/>
      <c r="J1418" s="571"/>
      <c r="K1418" s="571"/>
      <c r="L1418" s="571"/>
      <c r="M1418" s="571"/>
      <c r="N1418" s="571"/>
      <c r="O1418" s="571"/>
      <c r="P1418" s="571"/>
      <c r="Q1418" s="571"/>
      <c r="R1418" s="571"/>
      <c r="S1418" s="571"/>
      <c r="T1418" s="571"/>
      <c r="U1418" s="571"/>
      <c r="V1418" s="571"/>
      <c r="W1418" s="571"/>
      <c r="X1418" s="571"/>
      <c r="Y1418" s="571"/>
      <c r="Z1418" s="571"/>
      <c r="AA1418" s="571"/>
      <c r="AB1418" s="571"/>
      <c r="AC1418" s="571"/>
      <c r="AD1418" s="572"/>
      <c r="AE1418" s="572"/>
      <c r="AF1418" s="572"/>
      <c r="AG1418" s="572"/>
      <c r="AH1418" s="572"/>
      <c r="AI1418" s="572"/>
      <c r="AJ1418" s="572"/>
      <c r="AK1418" s="572"/>
      <c r="AL1418" s="572"/>
      <c r="AM1418" s="572"/>
      <c r="AN1418" s="581"/>
      <c r="AO1418" s="181"/>
      <c r="AP1418" s="87" t="s">
        <v>859</v>
      </c>
      <c r="AT1418" s="559" t="str">
        <f t="shared" ca="1" si="260"/>
        <v>AH</v>
      </c>
      <c r="AU1418" s="559">
        <f t="shared" si="261"/>
        <v>1389</v>
      </c>
      <c r="AV1418" s="285" t="str">
        <f t="shared" ca="1" si="258"/>
        <v>AH1389</v>
      </c>
      <c r="AW1418" s="285">
        <f t="shared" si="256"/>
        <v>8</v>
      </c>
      <c r="AX1418" s="285" t="str">
        <f t="shared" ca="1" si="257"/>
        <v>8. Ownership - Operating Costs</v>
      </c>
      <c r="AY1418" s="293" t="s">
        <v>1626</v>
      </c>
      <c r="AZ1418" s="285" t="s">
        <v>1700</v>
      </c>
      <c r="BA1418" s="285">
        <f>$AH$8</f>
        <v>2053</v>
      </c>
      <c r="BB1418" s="285" t="str">
        <f t="shared" ca="1" si="259"/>
        <v>8_AH1389_Landowner_royalties_2053</v>
      </c>
      <c r="BC1418" s="285" t="s">
        <v>574</v>
      </c>
      <c r="BD1418" s="285"/>
      <c r="BE1418" s="293" t="str">
        <f t="shared" si="255"/>
        <v>&gt;=0</v>
      </c>
      <c r="BF1418" s="293" t="s">
        <v>84</v>
      </c>
      <c r="BG1418" s="293" t="s">
        <v>84</v>
      </c>
      <c r="BH1418" s="293"/>
      <c r="BI1418" s="293"/>
      <c r="BJ1418" s="293"/>
      <c r="BK1418" s="293"/>
    </row>
    <row r="1419" spans="1:63" ht="13.5" hidden="1" thickBot="1">
      <c r="A1419" s="130"/>
      <c r="B1419" s="181"/>
      <c r="C1419" s="157"/>
      <c r="D1419" s="761"/>
      <c r="E1419" s="571"/>
      <c r="F1419" s="571"/>
      <c r="G1419" s="571"/>
      <c r="H1419" s="571"/>
      <c r="I1419" s="571"/>
      <c r="J1419" s="571"/>
      <c r="K1419" s="571"/>
      <c r="L1419" s="571"/>
      <c r="M1419" s="571"/>
      <c r="N1419" s="571"/>
      <c r="O1419" s="571"/>
      <c r="P1419" s="571"/>
      <c r="Q1419" s="571"/>
      <c r="R1419" s="571"/>
      <c r="S1419" s="571"/>
      <c r="T1419" s="571"/>
      <c r="U1419" s="571"/>
      <c r="V1419" s="571"/>
      <c r="W1419" s="571"/>
      <c r="X1419" s="571"/>
      <c r="Y1419" s="571"/>
      <c r="Z1419" s="571"/>
      <c r="AA1419" s="571"/>
      <c r="AB1419" s="571"/>
      <c r="AC1419" s="571"/>
      <c r="AD1419" s="572"/>
      <c r="AE1419" s="572"/>
      <c r="AF1419" s="572"/>
      <c r="AG1419" s="572"/>
      <c r="AH1419" s="572"/>
      <c r="AI1419" s="572"/>
      <c r="AJ1419" s="572"/>
      <c r="AK1419" s="572"/>
      <c r="AL1419" s="572"/>
      <c r="AM1419" s="572"/>
      <c r="AN1419" s="581"/>
      <c r="AO1419" s="181"/>
      <c r="AP1419" s="87" t="s">
        <v>859</v>
      </c>
      <c r="AT1419" s="559" t="str">
        <f t="shared" ca="1" si="260"/>
        <v>AI</v>
      </c>
      <c r="AU1419" s="559">
        <f t="shared" si="261"/>
        <v>1389</v>
      </c>
      <c r="AV1419" s="285" t="str">
        <f t="shared" ca="1" si="258"/>
        <v>AI1389</v>
      </c>
      <c r="AW1419" s="285">
        <f t="shared" si="256"/>
        <v>8</v>
      </c>
      <c r="AX1419" s="285" t="str">
        <f t="shared" ca="1" si="257"/>
        <v>8. Ownership - Operating Costs</v>
      </c>
      <c r="AY1419" s="293" t="s">
        <v>1626</v>
      </c>
      <c r="AZ1419" s="285" t="s">
        <v>1700</v>
      </c>
      <c r="BA1419" s="285">
        <f>$AI$8</f>
        <v>2054</v>
      </c>
      <c r="BB1419" s="285" t="str">
        <f t="shared" ca="1" si="259"/>
        <v>8_AI1389_Landowner_royalties_2054</v>
      </c>
      <c r="BC1419" s="285" t="s">
        <v>574</v>
      </c>
      <c r="BD1419" s="285"/>
      <c r="BE1419" s="293" t="str">
        <f t="shared" si="255"/>
        <v>&gt;=0</v>
      </c>
      <c r="BF1419" s="293" t="s">
        <v>84</v>
      </c>
      <c r="BG1419" s="293" t="s">
        <v>84</v>
      </c>
      <c r="BH1419" s="293"/>
      <c r="BI1419" s="293"/>
      <c r="BJ1419" s="293"/>
      <c r="BK1419" s="293"/>
    </row>
    <row r="1420" spans="1:63" ht="13.5" hidden="1" thickBot="1">
      <c r="A1420" s="130"/>
      <c r="B1420" s="181"/>
      <c r="C1420" s="157"/>
      <c r="D1420" s="761"/>
      <c r="E1420" s="571"/>
      <c r="F1420" s="571"/>
      <c r="G1420" s="571"/>
      <c r="H1420" s="571"/>
      <c r="I1420" s="571"/>
      <c r="J1420" s="571"/>
      <c r="K1420" s="571"/>
      <c r="L1420" s="571"/>
      <c r="M1420" s="571"/>
      <c r="N1420" s="571"/>
      <c r="O1420" s="571"/>
      <c r="P1420" s="571"/>
      <c r="Q1420" s="571"/>
      <c r="R1420" s="571"/>
      <c r="S1420" s="571"/>
      <c r="T1420" s="571"/>
      <c r="U1420" s="571"/>
      <c r="V1420" s="571"/>
      <c r="W1420" s="571"/>
      <c r="X1420" s="571"/>
      <c r="Y1420" s="571"/>
      <c r="Z1420" s="571"/>
      <c r="AA1420" s="571"/>
      <c r="AB1420" s="571"/>
      <c r="AC1420" s="571"/>
      <c r="AD1420" s="572"/>
      <c r="AE1420" s="572"/>
      <c r="AF1420" s="572"/>
      <c r="AG1420" s="572"/>
      <c r="AH1420" s="572"/>
      <c r="AI1420" s="572"/>
      <c r="AJ1420" s="572"/>
      <c r="AK1420" s="572"/>
      <c r="AL1420" s="572"/>
      <c r="AM1420" s="572"/>
      <c r="AN1420" s="581"/>
      <c r="AO1420" s="181"/>
      <c r="AP1420" s="87" t="s">
        <v>859</v>
      </c>
      <c r="AT1420" s="559" t="str">
        <f t="shared" ca="1" si="260"/>
        <v>AJ</v>
      </c>
      <c r="AU1420" s="559">
        <f t="shared" si="261"/>
        <v>1389</v>
      </c>
      <c r="AV1420" s="285" t="str">
        <f t="shared" ca="1" si="258"/>
        <v>AJ1389</v>
      </c>
      <c r="AW1420" s="285">
        <f t="shared" si="256"/>
        <v>8</v>
      </c>
      <c r="AX1420" s="285" t="str">
        <f t="shared" ca="1" si="257"/>
        <v>8. Ownership - Operating Costs</v>
      </c>
      <c r="AY1420" s="293" t="s">
        <v>1626</v>
      </c>
      <c r="AZ1420" s="285" t="s">
        <v>1700</v>
      </c>
      <c r="BA1420" s="285">
        <f>$AJ$8</f>
        <v>2055</v>
      </c>
      <c r="BB1420" s="285" t="str">
        <f t="shared" ca="1" si="259"/>
        <v>8_AJ1389_Landowner_royalties_2055</v>
      </c>
      <c r="BC1420" s="285" t="s">
        <v>574</v>
      </c>
      <c r="BD1420" s="285"/>
      <c r="BE1420" s="293" t="str">
        <f t="shared" si="255"/>
        <v>&gt;=0</v>
      </c>
      <c r="BF1420" s="293" t="s">
        <v>84</v>
      </c>
      <c r="BG1420" s="293" t="s">
        <v>84</v>
      </c>
      <c r="BH1420" s="293"/>
      <c r="BI1420" s="293"/>
      <c r="BJ1420" s="293"/>
      <c r="BK1420" s="293"/>
    </row>
    <row r="1421" spans="1:63" ht="13.5" hidden="1" thickBot="1">
      <c r="A1421" s="130"/>
      <c r="B1421" s="181"/>
      <c r="C1421" s="157"/>
      <c r="D1421" s="761"/>
      <c r="E1421" s="571"/>
      <c r="F1421" s="571"/>
      <c r="G1421" s="571"/>
      <c r="H1421" s="571"/>
      <c r="I1421" s="571"/>
      <c r="J1421" s="571"/>
      <c r="K1421" s="571"/>
      <c r="L1421" s="571"/>
      <c r="M1421" s="571"/>
      <c r="N1421" s="571"/>
      <c r="O1421" s="571"/>
      <c r="P1421" s="571"/>
      <c r="Q1421" s="571"/>
      <c r="R1421" s="571"/>
      <c r="S1421" s="571"/>
      <c r="T1421" s="571"/>
      <c r="U1421" s="571"/>
      <c r="V1421" s="571"/>
      <c r="W1421" s="571"/>
      <c r="X1421" s="571"/>
      <c r="Y1421" s="571"/>
      <c r="Z1421" s="571"/>
      <c r="AA1421" s="571"/>
      <c r="AB1421" s="571"/>
      <c r="AC1421" s="571"/>
      <c r="AD1421" s="572"/>
      <c r="AE1421" s="572"/>
      <c r="AF1421" s="572"/>
      <c r="AG1421" s="572"/>
      <c r="AH1421" s="572"/>
      <c r="AI1421" s="572"/>
      <c r="AJ1421" s="572"/>
      <c r="AK1421" s="572"/>
      <c r="AL1421" s="572"/>
      <c r="AM1421" s="572"/>
      <c r="AN1421" s="581"/>
      <c r="AO1421" s="181"/>
      <c r="AP1421" s="87" t="s">
        <v>859</v>
      </c>
      <c r="AT1421" s="559" t="str">
        <f t="shared" ca="1" si="260"/>
        <v>AK</v>
      </c>
      <c r="AU1421" s="559">
        <f t="shared" si="261"/>
        <v>1389</v>
      </c>
      <c r="AV1421" s="285" t="str">
        <f t="shared" ca="1" si="258"/>
        <v>AK1389</v>
      </c>
      <c r="AW1421" s="285">
        <f t="shared" si="256"/>
        <v>8</v>
      </c>
      <c r="AX1421" s="285" t="str">
        <f t="shared" ca="1" si="257"/>
        <v>8. Ownership - Operating Costs</v>
      </c>
      <c r="AY1421" s="293" t="s">
        <v>1626</v>
      </c>
      <c r="AZ1421" s="285" t="s">
        <v>1700</v>
      </c>
      <c r="BA1421" s="285">
        <f>$AK$8</f>
        <v>2056</v>
      </c>
      <c r="BB1421" s="285" t="str">
        <f t="shared" ca="1" si="259"/>
        <v>8_AK1389_Landowner_royalties_2056</v>
      </c>
      <c r="BC1421" s="285" t="s">
        <v>574</v>
      </c>
      <c r="BD1421" s="285"/>
      <c r="BE1421" s="293" t="str">
        <f t="shared" si="255"/>
        <v>&gt;=0</v>
      </c>
      <c r="BF1421" s="293" t="s">
        <v>84</v>
      </c>
      <c r="BG1421" s="293" t="s">
        <v>84</v>
      </c>
      <c r="BH1421" s="293"/>
      <c r="BI1421" s="293"/>
      <c r="BJ1421" s="293"/>
      <c r="BK1421" s="293"/>
    </row>
    <row r="1422" spans="1:63" ht="13.5" hidden="1" thickBot="1">
      <c r="A1422" s="130"/>
      <c r="B1422" s="181"/>
      <c r="C1422" s="157"/>
      <c r="D1422" s="761"/>
      <c r="E1422" s="571"/>
      <c r="F1422" s="571"/>
      <c r="G1422" s="571"/>
      <c r="H1422" s="571"/>
      <c r="I1422" s="571"/>
      <c r="J1422" s="571"/>
      <c r="K1422" s="571"/>
      <c r="L1422" s="571"/>
      <c r="M1422" s="571"/>
      <c r="N1422" s="571"/>
      <c r="O1422" s="571"/>
      <c r="P1422" s="571"/>
      <c r="Q1422" s="571"/>
      <c r="R1422" s="571"/>
      <c r="S1422" s="571"/>
      <c r="T1422" s="571"/>
      <c r="U1422" s="571"/>
      <c r="V1422" s="571"/>
      <c r="W1422" s="571"/>
      <c r="X1422" s="571"/>
      <c r="Y1422" s="571"/>
      <c r="Z1422" s="571"/>
      <c r="AA1422" s="571"/>
      <c r="AB1422" s="571"/>
      <c r="AC1422" s="571"/>
      <c r="AD1422" s="572"/>
      <c r="AE1422" s="572"/>
      <c r="AF1422" s="572"/>
      <c r="AG1422" s="572"/>
      <c r="AH1422" s="572"/>
      <c r="AI1422" s="572"/>
      <c r="AJ1422" s="572"/>
      <c r="AK1422" s="572"/>
      <c r="AL1422" s="572"/>
      <c r="AM1422" s="572"/>
      <c r="AN1422" s="581"/>
      <c r="AO1422" s="181"/>
      <c r="AP1422" s="87" t="s">
        <v>859</v>
      </c>
      <c r="AT1422" s="559" t="str">
        <f t="shared" ca="1" si="260"/>
        <v>AL</v>
      </c>
      <c r="AU1422" s="559">
        <f t="shared" si="261"/>
        <v>1389</v>
      </c>
      <c r="AV1422" s="285" t="str">
        <f t="shared" ca="1" si="258"/>
        <v>AL1389</v>
      </c>
      <c r="AW1422" s="285">
        <f t="shared" si="256"/>
        <v>8</v>
      </c>
      <c r="AX1422" s="285" t="str">
        <f t="shared" ca="1" si="257"/>
        <v>8. Ownership - Operating Costs</v>
      </c>
      <c r="AY1422" s="293" t="s">
        <v>1626</v>
      </c>
      <c r="AZ1422" s="285" t="s">
        <v>1700</v>
      </c>
      <c r="BA1422" s="285">
        <f>$AL$8</f>
        <v>2057</v>
      </c>
      <c r="BB1422" s="285" t="str">
        <f t="shared" ca="1" si="259"/>
        <v>8_AL1389_Landowner_royalties_2057</v>
      </c>
      <c r="BC1422" s="285" t="s">
        <v>574</v>
      </c>
      <c r="BD1422" s="285"/>
      <c r="BE1422" s="293" t="str">
        <f t="shared" si="255"/>
        <v>&gt;=0</v>
      </c>
      <c r="BF1422" s="293" t="s">
        <v>84</v>
      </c>
      <c r="BG1422" s="293" t="s">
        <v>84</v>
      </c>
      <c r="BH1422" s="293"/>
      <c r="BI1422" s="293"/>
      <c r="BJ1422" s="293"/>
      <c r="BK1422" s="293"/>
    </row>
    <row r="1423" spans="1:63" ht="13.5" hidden="1" thickBot="1">
      <c r="A1423" s="130"/>
      <c r="B1423" s="181"/>
      <c r="C1423" s="157"/>
      <c r="D1423" s="761"/>
      <c r="E1423" s="571"/>
      <c r="F1423" s="571"/>
      <c r="G1423" s="571"/>
      <c r="H1423" s="571"/>
      <c r="I1423" s="571"/>
      <c r="J1423" s="571"/>
      <c r="K1423" s="571"/>
      <c r="L1423" s="571"/>
      <c r="M1423" s="571"/>
      <c r="N1423" s="571"/>
      <c r="O1423" s="571"/>
      <c r="P1423" s="571"/>
      <c r="Q1423" s="571"/>
      <c r="R1423" s="571"/>
      <c r="S1423" s="571"/>
      <c r="T1423" s="571"/>
      <c r="U1423" s="571"/>
      <c r="V1423" s="571"/>
      <c r="W1423" s="571"/>
      <c r="X1423" s="571"/>
      <c r="Y1423" s="571"/>
      <c r="Z1423" s="571"/>
      <c r="AA1423" s="571"/>
      <c r="AB1423" s="571"/>
      <c r="AC1423" s="571"/>
      <c r="AD1423" s="572"/>
      <c r="AE1423" s="572"/>
      <c r="AF1423" s="572"/>
      <c r="AG1423" s="572"/>
      <c r="AH1423" s="572"/>
      <c r="AI1423" s="572"/>
      <c r="AJ1423" s="572"/>
      <c r="AK1423" s="572"/>
      <c r="AL1423" s="572"/>
      <c r="AM1423" s="572"/>
      <c r="AN1423" s="581"/>
      <c r="AO1423" s="181"/>
      <c r="AP1423" s="87" t="s">
        <v>859</v>
      </c>
      <c r="AT1423" s="559" t="str">
        <f t="shared" ca="1" si="260"/>
        <v>AM</v>
      </c>
      <c r="AU1423" s="559">
        <f t="shared" si="261"/>
        <v>1389</v>
      </c>
      <c r="AV1423" s="285" t="str">
        <f t="shared" ca="1" si="258"/>
        <v>AM1389</v>
      </c>
      <c r="AW1423" s="285">
        <f t="shared" si="256"/>
        <v>8</v>
      </c>
      <c r="AX1423" s="285" t="str">
        <f t="shared" ca="1" si="257"/>
        <v>8. Ownership - Operating Costs</v>
      </c>
      <c r="AY1423" s="293" t="s">
        <v>1626</v>
      </c>
      <c r="AZ1423" s="285" t="s">
        <v>1700</v>
      </c>
      <c r="BA1423" s="285">
        <f>$AM$8</f>
        <v>2058</v>
      </c>
      <c r="BB1423" s="285" t="str">
        <f t="shared" ca="1" si="259"/>
        <v>8_AM1389_Landowner_royalties_2058</v>
      </c>
      <c r="BC1423" s="285" t="s">
        <v>574</v>
      </c>
      <c r="BD1423" s="285"/>
      <c r="BE1423" s="293" t="str">
        <f t="shared" si="255"/>
        <v>&gt;=0</v>
      </c>
      <c r="BF1423" s="293" t="s">
        <v>84</v>
      </c>
      <c r="BG1423" s="293" t="s">
        <v>84</v>
      </c>
      <c r="BH1423" s="293"/>
      <c r="BI1423" s="293"/>
      <c r="BJ1423" s="293"/>
      <c r="BK1423" s="293"/>
    </row>
    <row r="1424" spans="1:63" ht="13.5" hidden="1" thickBot="1">
      <c r="A1424" s="130"/>
      <c r="B1424" s="181"/>
      <c r="C1424" s="157"/>
      <c r="D1424" s="761"/>
      <c r="E1424" s="571"/>
      <c r="F1424" s="571"/>
      <c r="G1424" s="571"/>
      <c r="H1424" s="571"/>
      <c r="I1424" s="571"/>
      <c r="J1424" s="571"/>
      <c r="K1424" s="571"/>
      <c r="L1424" s="571"/>
      <c r="M1424" s="571"/>
      <c r="N1424" s="571"/>
      <c r="O1424" s="571"/>
      <c r="P1424" s="571"/>
      <c r="Q1424" s="571"/>
      <c r="R1424" s="571"/>
      <c r="S1424" s="571"/>
      <c r="T1424" s="571"/>
      <c r="U1424" s="571"/>
      <c r="V1424" s="571"/>
      <c r="W1424" s="571"/>
      <c r="X1424" s="571"/>
      <c r="Y1424" s="571"/>
      <c r="Z1424" s="571"/>
      <c r="AA1424" s="571"/>
      <c r="AB1424" s="571"/>
      <c r="AC1424" s="571"/>
      <c r="AD1424" s="572"/>
      <c r="AE1424" s="572"/>
      <c r="AF1424" s="572"/>
      <c r="AG1424" s="572"/>
      <c r="AH1424" s="572"/>
      <c r="AI1424" s="572"/>
      <c r="AJ1424" s="572"/>
      <c r="AK1424" s="572"/>
      <c r="AL1424" s="572"/>
      <c r="AM1424" s="572"/>
      <c r="AN1424" s="581"/>
      <c r="AO1424" s="181"/>
      <c r="AP1424" s="574" t="s">
        <v>859</v>
      </c>
      <c r="AQ1424" s="574"/>
      <c r="AR1424" s="574"/>
      <c r="AS1424" s="574"/>
      <c r="AT1424" s="575" t="str">
        <f t="shared" ca="1" si="260"/>
        <v>AN</v>
      </c>
      <c r="AU1424" s="575">
        <f t="shared" si="261"/>
        <v>1389</v>
      </c>
      <c r="AV1424" s="484" t="str">
        <f t="shared" ca="1" si="258"/>
        <v>AN1389</v>
      </c>
      <c r="AW1424" s="484">
        <f t="shared" si="256"/>
        <v>8</v>
      </c>
      <c r="AX1424" s="484" t="str">
        <f t="shared" ca="1" si="257"/>
        <v>8. Ownership - Operating Costs</v>
      </c>
      <c r="AY1424" s="492" t="s">
        <v>1626</v>
      </c>
      <c r="AZ1424" s="484" t="s">
        <v>1700</v>
      </c>
      <c r="BA1424" s="484" t="s">
        <v>1572</v>
      </c>
      <c r="BB1424" s="484" t="str">
        <f t="shared" ca="1" si="259"/>
        <v>8_AN1389_Landowner_royalties_Additional_Info</v>
      </c>
      <c r="BC1424" s="492" t="s">
        <v>255</v>
      </c>
      <c r="BD1424" s="492">
        <v>100</v>
      </c>
      <c r="BE1424" s="492"/>
      <c r="BF1424" s="492" t="s">
        <v>84</v>
      </c>
      <c r="BG1424" s="492" t="s">
        <v>84</v>
      </c>
      <c r="BH1424" s="293"/>
      <c r="BI1424" s="293"/>
      <c r="BJ1424" s="293"/>
      <c r="BK1424" s="293"/>
    </row>
    <row r="1425" spans="1:63" ht="13.5" thickBot="1">
      <c r="A1425" s="130">
        <f>+A1389+1</f>
        <v>51</v>
      </c>
      <c r="B1425" s="181"/>
      <c r="C1425" s="157" t="s">
        <v>1701</v>
      </c>
      <c r="D1425" s="761" t="s">
        <v>1702</v>
      </c>
      <c r="E1425" s="544"/>
      <c r="F1425" s="544"/>
      <c r="G1425" s="544"/>
      <c r="H1425" s="544"/>
      <c r="I1425" s="544"/>
      <c r="J1425" s="544"/>
      <c r="K1425" s="544"/>
      <c r="L1425" s="544"/>
      <c r="M1425" s="544"/>
      <c r="N1425" s="544"/>
      <c r="O1425" s="544"/>
      <c r="P1425" s="544"/>
      <c r="Q1425" s="544"/>
      <c r="R1425" s="544"/>
      <c r="S1425" s="544"/>
      <c r="T1425" s="544"/>
      <c r="U1425" s="544"/>
      <c r="V1425" s="544"/>
      <c r="W1425" s="544"/>
      <c r="X1425" s="544"/>
      <c r="Y1425" s="544"/>
      <c r="Z1425" s="544"/>
      <c r="AA1425" s="544"/>
      <c r="AB1425" s="544"/>
      <c r="AC1425" s="544"/>
      <c r="AD1425" s="545"/>
      <c r="AE1425" s="545"/>
      <c r="AF1425" s="545"/>
      <c r="AG1425" s="545"/>
      <c r="AH1425" s="545"/>
      <c r="AI1425" s="545"/>
      <c r="AJ1425" s="545"/>
      <c r="AK1425" s="545"/>
      <c r="AL1425" s="545"/>
      <c r="AM1425" s="545"/>
      <c r="AN1425" s="371"/>
      <c r="AO1425" s="181"/>
      <c r="AR1425" s="87" t="s">
        <v>40</v>
      </c>
      <c r="AS1425" s="87" t="str">
        <f ca="1">SUBSTITUTE(CELL("address",E1425),"$","")</f>
        <v>E1425</v>
      </c>
      <c r="AT1425" s="386" t="str">
        <f ca="1">CHAR(CODE(AS1425))</f>
        <v>E</v>
      </c>
      <c r="AU1425" s="386">
        <f>ROW(AS1425)</f>
        <v>1425</v>
      </c>
      <c r="AV1425" s="285" t="str">
        <f ca="1">CONCATENATE(AT1425&amp;AU1425)</f>
        <v>E1425</v>
      </c>
      <c r="AW1425" s="285">
        <f t="shared" ref="AW1425:AW1460" si="262">$AW$5</f>
        <v>8</v>
      </c>
      <c r="AX1425" s="285" t="str">
        <f t="shared" ref="AX1425:AX1460" ca="1" si="263">MID(CELL("filename",AW1425),FIND("]",CELL("filename",AW1425))+1,256)</f>
        <v>8. Ownership - Operating Costs</v>
      </c>
      <c r="AY1425" s="293" t="s">
        <v>1626</v>
      </c>
      <c r="AZ1425" s="285" t="s">
        <v>1703</v>
      </c>
      <c r="BA1425" s="285">
        <f>$E$8</f>
        <v>2024</v>
      </c>
      <c r="BB1425" s="285" t="str">
        <f ca="1">AW1425&amp;"_"&amp;AV1425&amp;"_"&amp;AZ1425&amp;"_"&amp;BA1425</f>
        <v>8_E1425_Fuel_cost_per_unit_2024</v>
      </c>
      <c r="BC1425" s="285" t="s">
        <v>574</v>
      </c>
      <c r="BD1425" s="285"/>
      <c r="BE1425" s="293" t="str">
        <f t="shared" si="255"/>
        <v>&gt;=0</v>
      </c>
      <c r="BF1425" s="293" t="s">
        <v>84</v>
      </c>
      <c r="BG1425" s="293" t="s">
        <v>84</v>
      </c>
      <c r="BH1425" s="293"/>
      <c r="BI1425" s="293"/>
      <c r="BJ1425" s="293"/>
      <c r="BK1425" s="293"/>
    </row>
    <row r="1426" spans="1:63" ht="13.5" hidden="1" thickBot="1">
      <c r="A1426" s="130"/>
      <c r="B1426" s="181"/>
      <c r="C1426" s="157"/>
      <c r="D1426" s="761"/>
      <c r="E1426" s="571"/>
      <c r="F1426" s="571"/>
      <c r="G1426" s="571"/>
      <c r="H1426" s="571"/>
      <c r="I1426" s="571"/>
      <c r="J1426" s="571"/>
      <c r="K1426" s="571"/>
      <c r="L1426" s="571"/>
      <c r="M1426" s="571"/>
      <c r="N1426" s="571"/>
      <c r="O1426" s="571"/>
      <c r="P1426" s="571"/>
      <c r="Q1426" s="571"/>
      <c r="R1426" s="571"/>
      <c r="S1426" s="571"/>
      <c r="T1426" s="571"/>
      <c r="U1426" s="571"/>
      <c r="V1426" s="571"/>
      <c r="W1426" s="571"/>
      <c r="X1426" s="571"/>
      <c r="Y1426" s="571"/>
      <c r="Z1426" s="571"/>
      <c r="AA1426" s="571"/>
      <c r="AB1426" s="571"/>
      <c r="AC1426" s="571"/>
      <c r="AD1426" s="572"/>
      <c r="AE1426" s="572"/>
      <c r="AF1426" s="572"/>
      <c r="AG1426" s="572"/>
      <c r="AH1426" s="572"/>
      <c r="AI1426" s="572"/>
      <c r="AJ1426" s="572"/>
      <c r="AK1426" s="572"/>
      <c r="AL1426" s="572"/>
      <c r="AM1426" s="572"/>
      <c r="AN1426" s="581"/>
      <c r="AO1426" s="181"/>
      <c r="AP1426" s="87" t="s">
        <v>859</v>
      </c>
      <c r="AT1426" s="559" t="str">
        <f ca="1">IF(AT1425="Z","AA",IF(LEN(AT1425)=1,CHAR(CODE(AT1425)+1),IF(RIGHT(AT1425,1)="Z",CHAR(CODE(LEFT(AT1425,1))+1),LEFT(AT1425,1))&amp;CHAR(65+MOD(CODE(RIGHT(AT1425,1))+1-65,26))))</f>
        <v>F</v>
      </c>
      <c r="AU1426" s="559">
        <f>AU1425</f>
        <v>1425</v>
      </c>
      <c r="AV1426" s="285" t="str">
        <f t="shared" ref="AV1426:AV1460" ca="1" si="264">CONCATENATE(AT1426&amp;AU1426)</f>
        <v>F1425</v>
      </c>
      <c r="AW1426" s="285">
        <f t="shared" si="262"/>
        <v>8</v>
      </c>
      <c r="AX1426" s="285" t="str">
        <f t="shared" ca="1" si="263"/>
        <v>8. Ownership - Operating Costs</v>
      </c>
      <c r="AY1426" s="293" t="s">
        <v>1626</v>
      </c>
      <c r="AZ1426" s="285" t="s">
        <v>1703</v>
      </c>
      <c r="BA1426" s="285">
        <f>$F$8</f>
        <v>2025</v>
      </c>
      <c r="BB1426" s="285" t="str">
        <f t="shared" ref="BB1426:BB1460" ca="1" si="265">AW1426&amp;"_"&amp;AV1426&amp;"_"&amp;AZ1426&amp;"_"&amp;BA1426</f>
        <v>8_F1425_Fuel_cost_per_unit_2025</v>
      </c>
      <c r="BC1426" s="285" t="s">
        <v>574</v>
      </c>
      <c r="BD1426" s="285"/>
      <c r="BE1426" s="293" t="str">
        <f t="shared" si="255"/>
        <v>&gt;=0</v>
      </c>
      <c r="BF1426" s="293" t="s">
        <v>84</v>
      </c>
      <c r="BG1426" s="293" t="s">
        <v>84</v>
      </c>
      <c r="BH1426" s="293"/>
      <c r="BI1426" s="293"/>
      <c r="BJ1426" s="293"/>
      <c r="BK1426" s="293"/>
    </row>
    <row r="1427" spans="1:63" ht="13.5" hidden="1" thickBot="1">
      <c r="A1427" s="130"/>
      <c r="B1427" s="181"/>
      <c r="C1427" s="157"/>
      <c r="D1427" s="761"/>
      <c r="E1427" s="571"/>
      <c r="F1427" s="571"/>
      <c r="G1427" s="571"/>
      <c r="H1427" s="571"/>
      <c r="I1427" s="571"/>
      <c r="J1427" s="571"/>
      <c r="K1427" s="571"/>
      <c r="L1427" s="571"/>
      <c r="M1427" s="571"/>
      <c r="N1427" s="571"/>
      <c r="O1427" s="571"/>
      <c r="P1427" s="571"/>
      <c r="Q1427" s="571"/>
      <c r="R1427" s="571"/>
      <c r="S1427" s="571"/>
      <c r="T1427" s="571"/>
      <c r="U1427" s="571"/>
      <c r="V1427" s="571"/>
      <c r="W1427" s="571"/>
      <c r="X1427" s="571"/>
      <c r="Y1427" s="571"/>
      <c r="Z1427" s="571"/>
      <c r="AA1427" s="571"/>
      <c r="AB1427" s="571"/>
      <c r="AC1427" s="571"/>
      <c r="AD1427" s="572"/>
      <c r="AE1427" s="572"/>
      <c r="AF1427" s="572"/>
      <c r="AG1427" s="572"/>
      <c r="AH1427" s="572"/>
      <c r="AI1427" s="572"/>
      <c r="AJ1427" s="572"/>
      <c r="AK1427" s="572"/>
      <c r="AL1427" s="572"/>
      <c r="AM1427" s="572"/>
      <c r="AN1427" s="581"/>
      <c r="AO1427" s="181"/>
      <c r="AP1427" s="87" t="s">
        <v>859</v>
      </c>
      <c r="AT1427" s="559" t="str">
        <f t="shared" ref="AT1427:AT1460" ca="1" si="266">IF(AT1426="Z","AA",IF(LEN(AT1426)=1,CHAR(CODE(AT1426)+1),IF(RIGHT(AT1426,1)="Z",CHAR(CODE(LEFT(AT1426,1))+1),LEFT(AT1426,1))&amp;CHAR(65+MOD(CODE(RIGHT(AT1426,1))+1-65,26))))</f>
        <v>G</v>
      </c>
      <c r="AU1427" s="559">
        <f t="shared" ref="AU1427:AU1460" si="267">AU1426</f>
        <v>1425</v>
      </c>
      <c r="AV1427" s="285" t="str">
        <f t="shared" ca="1" si="264"/>
        <v>G1425</v>
      </c>
      <c r="AW1427" s="285">
        <f t="shared" si="262"/>
        <v>8</v>
      </c>
      <c r="AX1427" s="285" t="str">
        <f t="shared" ca="1" si="263"/>
        <v>8. Ownership - Operating Costs</v>
      </c>
      <c r="AY1427" s="293" t="s">
        <v>1626</v>
      </c>
      <c r="AZ1427" s="285" t="s">
        <v>1703</v>
      </c>
      <c r="BA1427" s="285">
        <f>$G$8</f>
        <v>2026</v>
      </c>
      <c r="BB1427" s="285" t="str">
        <f t="shared" ca="1" si="265"/>
        <v>8_G1425_Fuel_cost_per_unit_2026</v>
      </c>
      <c r="BC1427" s="285" t="s">
        <v>574</v>
      </c>
      <c r="BD1427" s="285"/>
      <c r="BE1427" s="293" t="str">
        <f t="shared" si="255"/>
        <v>&gt;=0</v>
      </c>
      <c r="BF1427" s="293" t="s">
        <v>84</v>
      </c>
      <c r="BG1427" s="293" t="s">
        <v>84</v>
      </c>
      <c r="BH1427" s="293"/>
      <c r="BI1427" s="293"/>
      <c r="BJ1427" s="293"/>
      <c r="BK1427" s="293"/>
    </row>
    <row r="1428" spans="1:63" ht="13.5" hidden="1" thickBot="1">
      <c r="A1428" s="130"/>
      <c r="B1428" s="181"/>
      <c r="C1428" s="157"/>
      <c r="D1428" s="761"/>
      <c r="E1428" s="571"/>
      <c r="F1428" s="571"/>
      <c r="G1428" s="571"/>
      <c r="H1428" s="571"/>
      <c r="I1428" s="571"/>
      <c r="J1428" s="571"/>
      <c r="K1428" s="571"/>
      <c r="L1428" s="571"/>
      <c r="M1428" s="571"/>
      <c r="N1428" s="571"/>
      <c r="O1428" s="571"/>
      <c r="P1428" s="571"/>
      <c r="Q1428" s="571"/>
      <c r="R1428" s="571"/>
      <c r="S1428" s="571"/>
      <c r="T1428" s="571"/>
      <c r="U1428" s="571"/>
      <c r="V1428" s="571"/>
      <c r="W1428" s="571"/>
      <c r="X1428" s="571"/>
      <c r="Y1428" s="571"/>
      <c r="Z1428" s="571"/>
      <c r="AA1428" s="571"/>
      <c r="AB1428" s="571"/>
      <c r="AC1428" s="571"/>
      <c r="AD1428" s="572"/>
      <c r="AE1428" s="572"/>
      <c r="AF1428" s="572"/>
      <c r="AG1428" s="572"/>
      <c r="AH1428" s="572"/>
      <c r="AI1428" s="572"/>
      <c r="AJ1428" s="572"/>
      <c r="AK1428" s="572"/>
      <c r="AL1428" s="572"/>
      <c r="AM1428" s="572"/>
      <c r="AN1428" s="581"/>
      <c r="AO1428" s="181"/>
      <c r="AP1428" s="87" t="s">
        <v>859</v>
      </c>
      <c r="AT1428" s="559" t="str">
        <f t="shared" ca="1" si="266"/>
        <v>H</v>
      </c>
      <c r="AU1428" s="559">
        <f t="shared" si="267"/>
        <v>1425</v>
      </c>
      <c r="AV1428" s="285" t="str">
        <f t="shared" ca="1" si="264"/>
        <v>H1425</v>
      </c>
      <c r="AW1428" s="285">
        <f t="shared" si="262"/>
        <v>8</v>
      </c>
      <c r="AX1428" s="285" t="str">
        <f t="shared" ca="1" si="263"/>
        <v>8. Ownership - Operating Costs</v>
      </c>
      <c r="AY1428" s="293" t="s">
        <v>1626</v>
      </c>
      <c r="AZ1428" s="285" t="s">
        <v>1703</v>
      </c>
      <c r="BA1428" s="285">
        <f>$H$8</f>
        <v>2027</v>
      </c>
      <c r="BB1428" s="285" t="str">
        <f t="shared" ca="1" si="265"/>
        <v>8_H1425_Fuel_cost_per_unit_2027</v>
      </c>
      <c r="BC1428" s="285" t="s">
        <v>574</v>
      </c>
      <c r="BD1428" s="285"/>
      <c r="BE1428" s="293" t="str">
        <f t="shared" si="255"/>
        <v>&gt;=0</v>
      </c>
      <c r="BF1428" s="293" t="s">
        <v>84</v>
      </c>
      <c r="BG1428" s="293" t="s">
        <v>84</v>
      </c>
      <c r="BH1428" s="293"/>
      <c r="BI1428" s="293"/>
      <c r="BJ1428" s="293"/>
      <c r="BK1428" s="293"/>
    </row>
    <row r="1429" spans="1:63" ht="13.5" hidden="1" thickBot="1">
      <c r="A1429" s="130"/>
      <c r="B1429" s="181"/>
      <c r="C1429" s="157"/>
      <c r="D1429" s="761"/>
      <c r="E1429" s="571"/>
      <c r="F1429" s="571"/>
      <c r="G1429" s="571"/>
      <c r="H1429" s="571"/>
      <c r="I1429" s="571"/>
      <c r="J1429" s="571"/>
      <c r="K1429" s="571"/>
      <c r="L1429" s="571"/>
      <c r="M1429" s="571"/>
      <c r="N1429" s="571"/>
      <c r="O1429" s="571"/>
      <c r="P1429" s="571"/>
      <c r="Q1429" s="571"/>
      <c r="R1429" s="571"/>
      <c r="S1429" s="571"/>
      <c r="T1429" s="571"/>
      <c r="U1429" s="571"/>
      <c r="V1429" s="571"/>
      <c r="W1429" s="571"/>
      <c r="X1429" s="571"/>
      <c r="Y1429" s="571"/>
      <c r="Z1429" s="571"/>
      <c r="AA1429" s="571"/>
      <c r="AB1429" s="571"/>
      <c r="AC1429" s="571"/>
      <c r="AD1429" s="572"/>
      <c r="AE1429" s="572"/>
      <c r="AF1429" s="572"/>
      <c r="AG1429" s="572"/>
      <c r="AH1429" s="572"/>
      <c r="AI1429" s="572"/>
      <c r="AJ1429" s="572"/>
      <c r="AK1429" s="572"/>
      <c r="AL1429" s="572"/>
      <c r="AM1429" s="572"/>
      <c r="AN1429" s="581"/>
      <c r="AO1429" s="181"/>
      <c r="AP1429" s="87" t="s">
        <v>859</v>
      </c>
      <c r="AT1429" s="559" t="str">
        <f t="shared" ca="1" si="266"/>
        <v>I</v>
      </c>
      <c r="AU1429" s="559">
        <f t="shared" si="267"/>
        <v>1425</v>
      </c>
      <c r="AV1429" s="285" t="str">
        <f t="shared" ca="1" si="264"/>
        <v>I1425</v>
      </c>
      <c r="AW1429" s="285">
        <f t="shared" si="262"/>
        <v>8</v>
      </c>
      <c r="AX1429" s="285" t="str">
        <f t="shared" ca="1" si="263"/>
        <v>8. Ownership - Operating Costs</v>
      </c>
      <c r="AY1429" s="293" t="s">
        <v>1626</v>
      </c>
      <c r="AZ1429" s="285" t="s">
        <v>1703</v>
      </c>
      <c r="BA1429" s="285">
        <f>$I$8</f>
        <v>2028</v>
      </c>
      <c r="BB1429" s="285" t="str">
        <f t="shared" ca="1" si="265"/>
        <v>8_I1425_Fuel_cost_per_unit_2028</v>
      </c>
      <c r="BC1429" s="285" t="s">
        <v>574</v>
      </c>
      <c r="BD1429" s="285"/>
      <c r="BE1429" s="293" t="str">
        <f t="shared" si="255"/>
        <v>&gt;=0</v>
      </c>
      <c r="BF1429" s="293" t="s">
        <v>84</v>
      </c>
      <c r="BG1429" s="293" t="s">
        <v>84</v>
      </c>
      <c r="BH1429" s="293"/>
      <c r="BI1429" s="293"/>
      <c r="BJ1429" s="293"/>
      <c r="BK1429" s="293"/>
    </row>
    <row r="1430" spans="1:63" ht="13.5" hidden="1" thickBot="1">
      <c r="A1430" s="130"/>
      <c r="B1430" s="181"/>
      <c r="C1430" s="157"/>
      <c r="D1430" s="761"/>
      <c r="E1430" s="571"/>
      <c r="F1430" s="571"/>
      <c r="G1430" s="571"/>
      <c r="H1430" s="571"/>
      <c r="I1430" s="571"/>
      <c r="J1430" s="571"/>
      <c r="K1430" s="571"/>
      <c r="L1430" s="571"/>
      <c r="M1430" s="571"/>
      <c r="N1430" s="571"/>
      <c r="O1430" s="571"/>
      <c r="P1430" s="571"/>
      <c r="Q1430" s="571"/>
      <c r="R1430" s="571"/>
      <c r="S1430" s="571"/>
      <c r="T1430" s="571"/>
      <c r="U1430" s="571"/>
      <c r="V1430" s="571"/>
      <c r="W1430" s="571"/>
      <c r="X1430" s="571"/>
      <c r="Y1430" s="571"/>
      <c r="Z1430" s="571"/>
      <c r="AA1430" s="571"/>
      <c r="AB1430" s="571"/>
      <c r="AC1430" s="571"/>
      <c r="AD1430" s="572"/>
      <c r="AE1430" s="572"/>
      <c r="AF1430" s="572"/>
      <c r="AG1430" s="572"/>
      <c r="AH1430" s="572"/>
      <c r="AI1430" s="572"/>
      <c r="AJ1430" s="572"/>
      <c r="AK1430" s="572"/>
      <c r="AL1430" s="572"/>
      <c r="AM1430" s="572"/>
      <c r="AN1430" s="581"/>
      <c r="AO1430" s="181"/>
      <c r="AP1430" s="87" t="s">
        <v>859</v>
      </c>
      <c r="AT1430" s="559" t="str">
        <f t="shared" ca="1" si="266"/>
        <v>J</v>
      </c>
      <c r="AU1430" s="559">
        <f t="shared" si="267"/>
        <v>1425</v>
      </c>
      <c r="AV1430" s="285" t="str">
        <f t="shared" ca="1" si="264"/>
        <v>J1425</v>
      </c>
      <c r="AW1430" s="285">
        <f t="shared" si="262"/>
        <v>8</v>
      </c>
      <c r="AX1430" s="285" t="str">
        <f t="shared" ca="1" si="263"/>
        <v>8. Ownership - Operating Costs</v>
      </c>
      <c r="AY1430" s="293" t="s">
        <v>1626</v>
      </c>
      <c r="AZ1430" s="285" t="s">
        <v>1703</v>
      </c>
      <c r="BA1430" s="285">
        <f>$J$8</f>
        <v>2029</v>
      </c>
      <c r="BB1430" s="285" t="str">
        <f t="shared" ca="1" si="265"/>
        <v>8_J1425_Fuel_cost_per_unit_2029</v>
      </c>
      <c r="BC1430" s="285" t="s">
        <v>574</v>
      </c>
      <c r="BD1430" s="285"/>
      <c r="BE1430" s="293" t="str">
        <f t="shared" si="255"/>
        <v>&gt;=0</v>
      </c>
      <c r="BF1430" s="293" t="s">
        <v>84</v>
      </c>
      <c r="BG1430" s="293" t="s">
        <v>84</v>
      </c>
      <c r="BH1430" s="293"/>
      <c r="BI1430" s="293"/>
      <c r="BJ1430" s="293"/>
      <c r="BK1430" s="293"/>
    </row>
    <row r="1431" spans="1:63" ht="13.5" hidden="1" thickBot="1">
      <c r="A1431" s="130"/>
      <c r="B1431" s="181"/>
      <c r="C1431" s="157"/>
      <c r="D1431" s="761"/>
      <c r="E1431" s="571"/>
      <c r="F1431" s="571"/>
      <c r="G1431" s="571"/>
      <c r="H1431" s="571"/>
      <c r="I1431" s="571"/>
      <c r="J1431" s="571"/>
      <c r="K1431" s="571"/>
      <c r="L1431" s="571"/>
      <c r="M1431" s="571"/>
      <c r="N1431" s="571"/>
      <c r="O1431" s="571"/>
      <c r="P1431" s="571"/>
      <c r="Q1431" s="571"/>
      <c r="R1431" s="571"/>
      <c r="S1431" s="571"/>
      <c r="T1431" s="571"/>
      <c r="U1431" s="571"/>
      <c r="V1431" s="571"/>
      <c r="W1431" s="571"/>
      <c r="X1431" s="571"/>
      <c r="Y1431" s="571"/>
      <c r="Z1431" s="571"/>
      <c r="AA1431" s="571"/>
      <c r="AB1431" s="571"/>
      <c r="AC1431" s="571"/>
      <c r="AD1431" s="572"/>
      <c r="AE1431" s="572"/>
      <c r="AF1431" s="572"/>
      <c r="AG1431" s="572"/>
      <c r="AH1431" s="572"/>
      <c r="AI1431" s="572"/>
      <c r="AJ1431" s="572"/>
      <c r="AK1431" s="572"/>
      <c r="AL1431" s="572"/>
      <c r="AM1431" s="572"/>
      <c r="AN1431" s="581"/>
      <c r="AO1431" s="181"/>
      <c r="AP1431" s="87" t="s">
        <v>859</v>
      </c>
      <c r="AT1431" s="559" t="str">
        <f t="shared" ca="1" si="266"/>
        <v>K</v>
      </c>
      <c r="AU1431" s="559">
        <f t="shared" si="267"/>
        <v>1425</v>
      </c>
      <c r="AV1431" s="285" t="str">
        <f t="shared" ca="1" si="264"/>
        <v>K1425</v>
      </c>
      <c r="AW1431" s="285">
        <f t="shared" si="262"/>
        <v>8</v>
      </c>
      <c r="AX1431" s="285" t="str">
        <f t="shared" ca="1" si="263"/>
        <v>8. Ownership - Operating Costs</v>
      </c>
      <c r="AY1431" s="293" t="s">
        <v>1626</v>
      </c>
      <c r="AZ1431" s="285" t="s">
        <v>1703</v>
      </c>
      <c r="BA1431" s="285">
        <f>$K$8</f>
        <v>2030</v>
      </c>
      <c r="BB1431" s="285" t="str">
        <f t="shared" ca="1" si="265"/>
        <v>8_K1425_Fuel_cost_per_unit_2030</v>
      </c>
      <c r="BC1431" s="285" t="s">
        <v>574</v>
      </c>
      <c r="BD1431" s="285"/>
      <c r="BE1431" s="293" t="str">
        <f t="shared" si="255"/>
        <v>&gt;=0</v>
      </c>
      <c r="BF1431" s="293" t="s">
        <v>84</v>
      </c>
      <c r="BG1431" s="293" t="s">
        <v>84</v>
      </c>
      <c r="BH1431" s="293"/>
      <c r="BI1431" s="293"/>
      <c r="BJ1431" s="293"/>
      <c r="BK1431" s="293"/>
    </row>
    <row r="1432" spans="1:63" ht="13.5" hidden="1" thickBot="1">
      <c r="A1432" s="130"/>
      <c r="B1432" s="181"/>
      <c r="C1432" s="157"/>
      <c r="D1432" s="761"/>
      <c r="E1432" s="571"/>
      <c r="F1432" s="571"/>
      <c r="G1432" s="571"/>
      <c r="H1432" s="571"/>
      <c r="I1432" s="571"/>
      <c r="J1432" s="571"/>
      <c r="K1432" s="571"/>
      <c r="L1432" s="571"/>
      <c r="M1432" s="571"/>
      <c r="N1432" s="571"/>
      <c r="O1432" s="571"/>
      <c r="P1432" s="571"/>
      <c r="Q1432" s="571"/>
      <c r="R1432" s="571"/>
      <c r="S1432" s="571"/>
      <c r="T1432" s="571"/>
      <c r="U1432" s="571"/>
      <c r="V1432" s="571"/>
      <c r="W1432" s="571"/>
      <c r="X1432" s="571"/>
      <c r="Y1432" s="571"/>
      <c r="Z1432" s="571"/>
      <c r="AA1432" s="571"/>
      <c r="AB1432" s="571"/>
      <c r="AC1432" s="571"/>
      <c r="AD1432" s="572"/>
      <c r="AE1432" s="572"/>
      <c r="AF1432" s="572"/>
      <c r="AG1432" s="572"/>
      <c r="AH1432" s="572"/>
      <c r="AI1432" s="572"/>
      <c r="AJ1432" s="572"/>
      <c r="AK1432" s="572"/>
      <c r="AL1432" s="572"/>
      <c r="AM1432" s="572"/>
      <c r="AN1432" s="581"/>
      <c r="AO1432" s="181"/>
      <c r="AP1432" s="87" t="s">
        <v>859</v>
      </c>
      <c r="AT1432" s="559" t="str">
        <f t="shared" ca="1" si="266"/>
        <v>L</v>
      </c>
      <c r="AU1432" s="559">
        <f t="shared" si="267"/>
        <v>1425</v>
      </c>
      <c r="AV1432" s="285" t="str">
        <f t="shared" ca="1" si="264"/>
        <v>L1425</v>
      </c>
      <c r="AW1432" s="285">
        <f t="shared" si="262"/>
        <v>8</v>
      </c>
      <c r="AX1432" s="285" t="str">
        <f t="shared" ca="1" si="263"/>
        <v>8. Ownership - Operating Costs</v>
      </c>
      <c r="AY1432" s="293" t="s">
        <v>1626</v>
      </c>
      <c r="AZ1432" s="285" t="s">
        <v>1703</v>
      </c>
      <c r="BA1432" s="285">
        <f>$L$8</f>
        <v>2031</v>
      </c>
      <c r="BB1432" s="285" t="str">
        <f t="shared" ca="1" si="265"/>
        <v>8_L1425_Fuel_cost_per_unit_2031</v>
      </c>
      <c r="BC1432" s="285" t="s">
        <v>574</v>
      </c>
      <c r="BD1432" s="285"/>
      <c r="BE1432" s="293" t="str">
        <f t="shared" si="255"/>
        <v>&gt;=0</v>
      </c>
      <c r="BF1432" s="293" t="s">
        <v>84</v>
      </c>
      <c r="BG1432" s="293" t="s">
        <v>84</v>
      </c>
      <c r="BH1432" s="293"/>
      <c r="BI1432" s="293"/>
      <c r="BJ1432" s="293"/>
      <c r="BK1432" s="293"/>
    </row>
    <row r="1433" spans="1:63" ht="13.5" hidden="1" thickBot="1">
      <c r="A1433" s="130"/>
      <c r="B1433" s="181"/>
      <c r="C1433" s="157"/>
      <c r="D1433" s="761"/>
      <c r="E1433" s="571"/>
      <c r="F1433" s="571"/>
      <c r="G1433" s="571"/>
      <c r="H1433" s="571"/>
      <c r="I1433" s="571"/>
      <c r="J1433" s="571"/>
      <c r="K1433" s="571"/>
      <c r="L1433" s="571"/>
      <c r="M1433" s="571"/>
      <c r="N1433" s="571"/>
      <c r="O1433" s="571"/>
      <c r="P1433" s="571"/>
      <c r="Q1433" s="571"/>
      <c r="R1433" s="571"/>
      <c r="S1433" s="571"/>
      <c r="T1433" s="571"/>
      <c r="U1433" s="571"/>
      <c r="V1433" s="571"/>
      <c r="W1433" s="571"/>
      <c r="X1433" s="571"/>
      <c r="Y1433" s="571"/>
      <c r="Z1433" s="571"/>
      <c r="AA1433" s="571"/>
      <c r="AB1433" s="571"/>
      <c r="AC1433" s="571"/>
      <c r="AD1433" s="572"/>
      <c r="AE1433" s="572"/>
      <c r="AF1433" s="572"/>
      <c r="AG1433" s="572"/>
      <c r="AH1433" s="572"/>
      <c r="AI1433" s="572"/>
      <c r="AJ1433" s="572"/>
      <c r="AK1433" s="572"/>
      <c r="AL1433" s="572"/>
      <c r="AM1433" s="572"/>
      <c r="AN1433" s="581"/>
      <c r="AO1433" s="181"/>
      <c r="AP1433" s="87" t="s">
        <v>859</v>
      </c>
      <c r="AT1433" s="559" t="str">
        <f t="shared" ca="1" si="266"/>
        <v>M</v>
      </c>
      <c r="AU1433" s="559">
        <f t="shared" si="267"/>
        <v>1425</v>
      </c>
      <c r="AV1433" s="285" t="str">
        <f t="shared" ca="1" si="264"/>
        <v>M1425</v>
      </c>
      <c r="AW1433" s="285">
        <f t="shared" si="262"/>
        <v>8</v>
      </c>
      <c r="AX1433" s="285" t="str">
        <f t="shared" ca="1" si="263"/>
        <v>8. Ownership - Operating Costs</v>
      </c>
      <c r="AY1433" s="293" t="s">
        <v>1626</v>
      </c>
      <c r="AZ1433" s="285" t="s">
        <v>1703</v>
      </c>
      <c r="BA1433" s="285">
        <f>$M$8</f>
        <v>2032</v>
      </c>
      <c r="BB1433" s="285" t="str">
        <f t="shared" ca="1" si="265"/>
        <v>8_M1425_Fuel_cost_per_unit_2032</v>
      </c>
      <c r="BC1433" s="285" t="s">
        <v>574</v>
      </c>
      <c r="BD1433" s="285"/>
      <c r="BE1433" s="293" t="str">
        <f t="shared" si="255"/>
        <v>&gt;=0</v>
      </c>
      <c r="BF1433" s="293" t="s">
        <v>84</v>
      </c>
      <c r="BG1433" s="293" t="s">
        <v>84</v>
      </c>
      <c r="BH1433" s="293"/>
      <c r="BI1433" s="293"/>
      <c r="BJ1433" s="293"/>
      <c r="BK1433" s="293"/>
    </row>
    <row r="1434" spans="1:63" ht="13.5" hidden="1" thickBot="1">
      <c r="A1434" s="130"/>
      <c r="B1434" s="181"/>
      <c r="C1434" s="157"/>
      <c r="D1434" s="761"/>
      <c r="E1434" s="571"/>
      <c r="F1434" s="571"/>
      <c r="G1434" s="571"/>
      <c r="H1434" s="571"/>
      <c r="I1434" s="571"/>
      <c r="J1434" s="571"/>
      <c r="K1434" s="571"/>
      <c r="L1434" s="571"/>
      <c r="M1434" s="571"/>
      <c r="N1434" s="571"/>
      <c r="O1434" s="571"/>
      <c r="P1434" s="571"/>
      <c r="Q1434" s="571"/>
      <c r="R1434" s="571"/>
      <c r="S1434" s="571"/>
      <c r="T1434" s="571"/>
      <c r="U1434" s="571"/>
      <c r="V1434" s="571"/>
      <c r="W1434" s="571"/>
      <c r="X1434" s="571"/>
      <c r="Y1434" s="571"/>
      <c r="Z1434" s="571"/>
      <c r="AA1434" s="571"/>
      <c r="AB1434" s="571"/>
      <c r="AC1434" s="571"/>
      <c r="AD1434" s="572"/>
      <c r="AE1434" s="572"/>
      <c r="AF1434" s="572"/>
      <c r="AG1434" s="572"/>
      <c r="AH1434" s="572"/>
      <c r="AI1434" s="572"/>
      <c r="AJ1434" s="572"/>
      <c r="AK1434" s="572"/>
      <c r="AL1434" s="572"/>
      <c r="AM1434" s="572"/>
      <c r="AN1434" s="581"/>
      <c r="AO1434" s="181"/>
      <c r="AP1434" s="87" t="s">
        <v>859</v>
      </c>
      <c r="AT1434" s="559" t="str">
        <f t="shared" ca="1" si="266"/>
        <v>N</v>
      </c>
      <c r="AU1434" s="559">
        <f t="shared" si="267"/>
        <v>1425</v>
      </c>
      <c r="AV1434" s="285" t="str">
        <f t="shared" ca="1" si="264"/>
        <v>N1425</v>
      </c>
      <c r="AW1434" s="285">
        <f t="shared" si="262"/>
        <v>8</v>
      </c>
      <c r="AX1434" s="285" t="str">
        <f t="shared" ca="1" si="263"/>
        <v>8. Ownership - Operating Costs</v>
      </c>
      <c r="AY1434" s="293" t="s">
        <v>1626</v>
      </c>
      <c r="AZ1434" s="285" t="s">
        <v>1703</v>
      </c>
      <c r="BA1434" s="285">
        <f>$N$8</f>
        <v>2033</v>
      </c>
      <c r="BB1434" s="285" t="str">
        <f t="shared" ca="1" si="265"/>
        <v>8_N1425_Fuel_cost_per_unit_2033</v>
      </c>
      <c r="BC1434" s="285" t="s">
        <v>574</v>
      </c>
      <c r="BD1434" s="285"/>
      <c r="BE1434" s="293" t="str">
        <f t="shared" si="255"/>
        <v>&gt;=0</v>
      </c>
      <c r="BF1434" s="293" t="s">
        <v>84</v>
      </c>
      <c r="BG1434" s="293" t="s">
        <v>84</v>
      </c>
      <c r="BH1434" s="293"/>
      <c r="BI1434" s="293"/>
      <c r="BJ1434" s="293"/>
      <c r="BK1434" s="293"/>
    </row>
    <row r="1435" spans="1:63" ht="13.5" hidden="1" thickBot="1">
      <c r="A1435" s="130"/>
      <c r="B1435" s="181"/>
      <c r="C1435" s="157"/>
      <c r="D1435" s="761"/>
      <c r="E1435" s="571"/>
      <c r="F1435" s="571"/>
      <c r="G1435" s="571"/>
      <c r="H1435" s="571"/>
      <c r="I1435" s="571"/>
      <c r="J1435" s="571"/>
      <c r="K1435" s="571"/>
      <c r="L1435" s="571"/>
      <c r="M1435" s="571"/>
      <c r="N1435" s="571"/>
      <c r="O1435" s="571"/>
      <c r="P1435" s="571"/>
      <c r="Q1435" s="571"/>
      <c r="R1435" s="571"/>
      <c r="S1435" s="571"/>
      <c r="T1435" s="571"/>
      <c r="U1435" s="571"/>
      <c r="V1435" s="571"/>
      <c r="W1435" s="571"/>
      <c r="X1435" s="571"/>
      <c r="Y1435" s="571"/>
      <c r="Z1435" s="571"/>
      <c r="AA1435" s="571"/>
      <c r="AB1435" s="571"/>
      <c r="AC1435" s="571"/>
      <c r="AD1435" s="572"/>
      <c r="AE1435" s="572"/>
      <c r="AF1435" s="572"/>
      <c r="AG1435" s="572"/>
      <c r="AH1435" s="572"/>
      <c r="AI1435" s="572"/>
      <c r="AJ1435" s="572"/>
      <c r="AK1435" s="572"/>
      <c r="AL1435" s="572"/>
      <c r="AM1435" s="572"/>
      <c r="AN1435" s="581"/>
      <c r="AO1435" s="181"/>
      <c r="AP1435" s="87" t="s">
        <v>859</v>
      </c>
      <c r="AT1435" s="559" t="str">
        <f t="shared" ca="1" si="266"/>
        <v>O</v>
      </c>
      <c r="AU1435" s="559">
        <f t="shared" si="267"/>
        <v>1425</v>
      </c>
      <c r="AV1435" s="285" t="str">
        <f t="shared" ca="1" si="264"/>
        <v>O1425</v>
      </c>
      <c r="AW1435" s="285">
        <f t="shared" si="262"/>
        <v>8</v>
      </c>
      <c r="AX1435" s="285" t="str">
        <f t="shared" ca="1" si="263"/>
        <v>8. Ownership - Operating Costs</v>
      </c>
      <c r="AY1435" s="293" t="s">
        <v>1626</v>
      </c>
      <c r="AZ1435" s="285" t="s">
        <v>1703</v>
      </c>
      <c r="BA1435" s="285">
        <f>$O$8</f>
        <v>2034</v>
      </c>
      <c r="BB1435" s="285" t="str">
        <f t="shared" ca="1" si="265"/>
        <v>8_O1425_Fuel_cost_per_unit_2034</v>
      </c>
      <c r="BC1435" s="285" t="s">
        <v>574</v>
      </c>
      <c r="BD1435" s="285"/>
      <c r="BE1435" s="293" t="str">
        <f t="shared" si="255"/>
        <v>&gt;=0</v>
      </c>
      <c r="BF1435" s="293" t="s">
        <v>84</v>
      </c>
      <c r="BG1435" s="293" t="s">
        <v>84</v>
      </c>
      <c r="BH1435" s="293"/>
      <c r="BI1435" s="293"/>
      <c r="BJ1435" s="293"/>
      <c r="BK1435" s="293"/>
    </row>
    <row r="1436" spans="1:63" ht="13.5" hidden="1" thickBot="1">
      <c r="A1436" s="130"/>
      <c r="B1436" s="181"/>
      <c r="C1436" s="157"/>
      <c r="D1436" s="761"/>
      <c r="E1436" s="571"/>
      <c r="F1436" s="571"/>
      <c r="G1436" s="571"/>
      <c r="H1436" s="571"/>
      <c r="I1436" s="571"/>
      <c r="J1436" s="571"/>
      <c r="K1436" s="571"/>
      <c r="L1436" s="571"/>
      <c r="M1436" s="571"/>
      <c r="N1436" s="571"/>
      <c r="O1436" s="571"/>
      <c r="P1436" s="571"/>
      <c r="Q1436" s="571"/>
      <c r="R1436" s="571"/>
      <c r="S1436" s="571"/>
      <c r="T1436" s="571"/>
      <c r="U1436" s="571"/>
      <c r="V1436" s="571"/>
      <c r="W1436" s="571"/>
      <c r="X1436" s="571"/>
      <c r="Y1436" s="571"/>
      <c r="Z1436" s="571"/>
      <c r="AA1436" s="571"/>
      <c r="AB1436" s="571"/>
      <c r="AC1436" s="571"/>
      <c r="AD1436" s="572"/>
      <c r="AE1436" s="572"/>
      <c r="AF1436" s="572"/>
      <c r="AG1436" s="572"/>
      <c r="AH1436" s="572"/>
      <c r="AI1436" s="572"/>
      <c r="AJ1436" s="572"/>
      <c r="AK1436" s="572"/>
      <c r="AL1436" s="572"/>
      <c r="AM1436" s="572"/>
      <c r="AN1436" s="581"/>
      <c r="AO1436" s="181"/>
      <c r="AP1436" s="87" t="s">
        <v>859</v>
      </c>
      <c r="AT1436" s="559" t="str">
        <f t="shared" ca="1" si="266"/>
        <v>P</v>
      </c>
      <c r="AU1436" s="559">
        <f t="shared" si="267"/>
        <v>1425</v>
      </c>
      <c r="AV1436" s="285" t="str">
        <f t="shared" ca="1" si="264"/>
        <v>P1425</v>
      </c>
      <c r="AW1436" s="285">
        <f t="shared" si="262"/>
        <v>8</v>
      </c>
      <c r="AX1436" s="285" t="str">
        <f t="shared" ca="1" si="263"/>
        <v>8. Ownership - Operating Costs</v>
      </c>
      <c r="AY1436" s="293" t="s">
        <v>1626</v>
      </c>
      <c r="AZ1436" s="285" t="s">
        <v>1703</v>
      </c>
      <c r="BA1436" s="285">
        <f>$P$8</f>
        <v>2035</v>
      </c>
      <c r="BB1436" s="285" t="str">
        <f t="shared" ca="1" si="265"/>
        <v>8_P1425_Fuel_cost_per_unit_2035</v>
      </c>
      <c r="BC1436" s="285" t="s">
        <v>574</v>
      </c>
      <c r="BD1436" s="285"/>
      <c r="BE1436" s="293" t="str">
        <f t="shared" si="255"/>
        <v>&gt;=0</v>
      </c>
      <c r="BF1436" s="293" t="s">
        <v>84</v>
      </c>
      <c r="BG1436" s="293" t="s">
        <v>84</v>
      </c>
      <c r="BH1436" s="293"/>
      <c r="BI1436" s="293"/>
      <c r="BJ1436" s="293"/>
      <c r="BK1436" s="293"/>
    </row>
    <row r="1437" spans="1:63" ht="13.5" hidden="1" thickBot="1">
      <c r="A1437" s="130"/>
      <c r="B1437" s="181"/>
      <c r="C1437" s="157"/>
      <c r="D1437" s="761"/>
      <c r="E1437" s="571"/>
      <c r="F1437" s="571"/>
      <c r="G1437" s="571"/>
      <c r="H1437" s="571"/>
      <c r="I1437" s="571"/>
      <c r="J1437" s="571"/>
      <c r="K1437" s="571"/>
      <c r="L1437" s="571"/>
      <c r="M1437" s="571"/>
      <c r="N1437" s="571"/>
      <c r="O1437" s="571"/>
      <c r="P1437" s="571"/>
      <c r="Q1437" s="571"/>
      <c r="R1437" s="571"/>
      <c r="S1437" s="571"/>
      <c r="T1437" s="571"/>
      <c r="U1437" s="571"/>
      <c r="V1437" s="571"/>
      <c r="W1437" s="571"/>
      <c r="X1437" s="571"/>
      <c r="Y1437" s="571"/>
      <c r="Z1437" s="571"/>
      <c r="AA1437" s="571"/>
      <c r="AB1437" s="571"/>
      <c r="AC1437" s="571"/>
      <c r="AD1437" s="572"/>
      <c r="AE1437" s="572"/>
      <c r="AF1437" s="572"/>
      <c r="AG1437" s="572"/>
      <c r="AH1437" s="572"/>
      <c r="AI1437" s="572"/>
      <c r="AJ1437" s="572"/>
      <c r="AK1437" s="572"/>
      <c r="AL1437" s="572"/>
      <c r="AM1437" s="572"/>
      <c r="AN1437" s="581"/>
      <c r="AO1437" s="181"/>
      <c r="AP1437" s="87" t="s">
        <v>859</v>
      </c>
      <c r="AT1437" s="559" t="str">
        <f t="shared" ca="1" si="266"/>
        <v>Q</v>
      </c>
      <c r="AU1437" s="559">
        <f t="shared" si="267"/>
        <v>1425</v>
      </c>
      <c r="AV1437" s="285" t="str">
        <f t="shared" ca="1" si="264"/>
        <v>Q1425</v>
      </c>
      <c r="AW1437" s="285">
        <f t="shared" si="262"/>
        <v>8</v>
      </c>
      <c r="AX1437" s="285" t="str">
        <f t="shared" ca="1" si="263"/>
        <v>8. Ownership - Operating Costs</v>
      </c>
      <c r="AY1437" s="293" t="s">
        <v>1626</v>
      </c>
      <c r="AZ1437" s="285" t="s">
        <v>1703</v>
      </c>
      <c r="BA1437" s="285">
        <f>$Q$8</f>
        <v>2036</v>
      </c>
      <c r="BB1437" s="285" t="str">
        <f t="shared" ca="1" si="265"/>
        <v>8_Q1425_Fuel_cost_per_unit_2036</v>
      </c>
      <c r="BC1437" s="285" t="s">
        <v>574</v>
      </c>
      <c r="BD1437" s="285"/>
      <c r="BE1437" s="293" t="str">
        <f t="shared" ref="BE1437:BE1495" si="268">"&gt;=0"</f>
        <v>&gt;=0</v>
      </c>
      <c r="BF1437" s="293" t="s">
        <v>84</v>
      </c>
      <c r="BG1437" s="293" t="s">
        <v>84</v>
      </c>
      <c r="BH1437" s="293"/>
      <c r="BI1437" s="293"/>
      <c r="BJ1437" s="293"/>
      <c r="BK1437" s="293"/>
    </row>
    <row r="1438" spans="1:63" ht="13.5" hidden="1" thickBot="1">
      <c r="A1438" s="130"/>
      <c r="B1438" s="181"/>
      <c r="C1438" s="157"/>
      <c r="D1438" s="761"/>
      <c r="E1438" s="571"/>
      <c r="F1438" s="571"/>
      <c r="G1438" s="571"/>
      <c r="H1438" s="571"/>
      <c r="I1438" s="571"/>
      <c r="J1438" s="571"/>
      <c r="K1438" s="571"/>
      <c r="L1438" s="571"/>
      <c r="M1438" s="571"/>
      <c r="N1438" s="571"/>
      <c r="O1438" s="571"/>
      <c r="P1438" s="571"/>
      <c r="Q1438" s="571"/>
      <c r="R1438" s="571"/>
      <c r="S1438" s="571"/>
      <c r="T1438" s="571"/>
      <c r="U1438" s="571"/>
      <c r="V1438" s="571"/>
      <c r="W1438" s="571"/>
      <c r="X1438" s="571"/>
      <c r="Y1438" s="571"/>
      <c r="Z1438" s="571"/>
      <c r="AA1438" s="571"/>
      <c r="AB1438" s="571"/>
      <c r="AC1438" s="571"/>
      <c r="AD1438" s="572"/>
      <c r="AE1438" s="572"/>
      <c r="AF1438" s="572"/>
      <c r="AG1438" s="572"/>
      <c r="AH1438" s="572"/>
      <c r="AI1438" s="572"/>
      <c r="AJ1438" s="572"/>
      <c r="AK1438" s="572"/>
      <c r="AL1438" s="572"/>
      <c r="AM1438" s="572"/>
      <c r="AN1438" s="581"/>
      <c r="AO1438" s="181"/>
      <c r="AP1438" s="87" t="s">
        <v>859</v>
      </c>
      <c r="AT1438" s="559" t="str">
        <f t="shared" ca="1" si="266"/>
        <v>R</v>
      </c>
      <c r="AU1438" s="559">
        <f t="shared" si="267"/>
        <v>1425</v>
      </c>
      <c r="AV1438" s="285" t="str">
        <f t="shared" ca="1" si="264"/>
        <v>R1425</v>
      </c>
      <c r="AW1438" s="285">
        <f t="shared" si="262"/>
        <v>8</v>
      </c>
      <c r="AX1438" s="285" t="str">
        <f t="shared" ca="1" si="263"/>
        <v>8. Ownership - Operating Costs</v>
      </c>
      <c r="AY1438" s="293" t="s">
        <v>1626</v>
      </c>
      <c r="AZ1438" s="285" t="s">
        <v>1703</v>
      </c>
      <c r="BA1438" s="285">
        <f>$R$8</f>
        <v>2037</v>
      </c>
      <c r="BB1438" s="285" t="str">
        <f t="shared" ca="1" si="265"/>
        <v>8_R1425_Fuel_cost_per_unit_2037</v>
      </c>
      <c r="BC1438" s="285" t="s">
        <v>574</v>
      </c>
      <c r="BD1438" s="285"/>
      <c r="BE1438" s="293" t="str">
        <f t="shared" si="268"/>
        <v>&gt;=0</v>
      </c>
      <c r="BF1438" s="293" t="s">
        <v>84</v>
      </c>
      <c r="BG1438" s="293" t="s">
        <v>84</v>
      </c>
      <c r="BH1438" s="293"/>
      <c r="BI1438" s="293"/>
      <c r="BJ1438" s="293"/>
      <c r="BK1438" s="293"/>
    </row>
    <row r="1439" spans="1:63" ht="13.5" hidden="1" thickBot="1">
      <c r="A1439" s="130"/>
      <c r="B1439" s="181"/>
      <c r="C1439" s="157"/>
      <c r="D1439" s="761"/>
      <c r="E1439" s="571"/>
      <c r="F1439" s="571"/>
      <c r="G1439" s="571"/>
      <c r="H1439" s="571"/>
      <c r="I1439" s="571"/>
      <c r="J1439" s="571"/>
      <c r="K1439" s="571"/>
      <c r="L1439" s="571"/>
      <c r="M1439" s="571"/>
      <c r="N1439" s="571"/>
      <c r="O1439" s="571"/>
      <c r="P1439" s="571"/>
      <c r="Q1439" s="571"/>
      <c r="R1439" s="571"/>
      <c r="S1439" s="571"/>
      <c r="T1439" s="571"/>
      <c r="U1439" s="571"/>
      <c r="V1439" s="571"/>
      <c r="W1439" s="571"/>
      <c r="X1439" s="571"/>
      <c r="Y1439" s="571"/>
      <c r="Z1439" s="571"/>
      <c r="AA1439" s="571"/>
      <c r="AB1439" s="571"/>
      <c r="AC1439" s="571"/>
      <c r="AD1439" s="572"/>
      <c r="AE1439" s="572"/>
      <c r="AF1439" s="572"/>
      <c r="AG1439" s="572"/>
      <c r="AH1439" s="572"/>
      <c r="AI1439" s="572"/>
      <c r="AJ1439" s="572"/>
      <c r="AK1439" s="572"/>
      <c r="AL1439" s="572"/>
      <c r="AM1439" s="572"/>
      <c r="AN1439" s="581"/>
      <c r="AO1439" s="181"/>
      <c r="AP1439" s="87" t="s">
        <v>859</v>
      </c>
      <c r="AT1439" s="559" t="str">
        <f t="shared" ca="1" si="266"/>
        <v>S</v>
      </c>
      <c r="AU1439" s="559">
        <f t="shared" si="267"/>
        <v>1425</v>
      </c>
      <c r="AV1439" s="285" t="str">
        <f t="shared" ca="1" si="264"/>
        <v>S1425</v>
      </c>
      <c r="AW1439" s="285">
        <f t="shared" si="262"/>
        <v>8</v>
      </c>
      <c r="AX1439" s="285" t="str">
        <f t="shared" ca="1" si="263"/>
        <v>8. Ownership - Operating Costs</v>
      </c>
      <c r="AY1439" s="293" t="s">
        <v>1626</v>
      </c>
      <c r="AZ1439" s="285" t="s">
        <v>1703</v>
      </c>
      <c r="BA1439" s="285">
        <f>$S$8</f>
        <v>2038</v>
      </c>
      <c r="BB1439" s="285" t="str">
        <f t="shared" ca="1" si="265"/>
        <v>8_S1425_Fuel_cost_per_unit_2038</v>
      </c>
      <c r="BC1439" s="285" t="s">
        <v>574</v>
      </c>
      <c r="BD1439" s="285"/>
      <c r="BE1439" s="293" t="str">
        <f t="shared" si="268"/>
        <v>&gt;=0</v>
      </c>
      <c r="BF1439" s="293" t="s">
        <v>84</v>
      </c>
      <c r="BG1439" s="293" t="s">
        <v>84</v>
      </c>
      <c r="BH1439" s="293"/>
      <c r="BI1439" s="293"/>
      <c r="BJ1439" s="293"/>
      <c r="BK1439" s="293"/>
    </row>
    <row r="1440" spans="1:63" ht="13.5" hidden="1" thickBot="1">
      <c r="A1440" s="130"/>
      <c r="B1440" s="181"/>
      <c r="C1440" s="157"/>
      <c r="D1440" s="761"/>
      <c r="E1440" s="571"/>
      <c r="F1440" s="571"/>
      <c r="G1440" s="571"/>
      <c r="H1440" s="571"/>
      <c r="I1440" s="571"/>
      <c r="J1440" s="571"/>
      <c r="K1440" s="571"/>
      <c r="L1440" s="571"/>
      <c r="M1440" s="571"/>
      <c r="N1440" s="571"/>
      <c r="O1440" s="571"/>
      <c r="P1440" s="571"/>
      <c r="Q1440" s="571"/>
      <c r="R1440" s="571"/>
      <c r="S1440" s="571"/>
      <c r="T1440" s="571"/>
      <c r="U1440" s="571"/>
      <c r="V1440" s="571"/>
      <c r="W1440" s="571"/>
      <c r="X1440" s="571"/>
      <c r="Y1440" s="571"/>
      <c r="Z1440" s="571"/>
      <c r="AA1440" s="571"/>
      <c r="AB1440" s="571"/>
      <c r="AC1440" s="571"/>
      <c r="AD1440" s="572"/>
      <c r="AE1440" s="572"/>
      <c r="AF1440" s="572"/>
      <c r="AG1440" s="572"/>
      <c r="AH1440" s="572"/>
      <c r="AI1440" s="572"/>
      <c r="AJ1440" s="572"/>
      <c r="AK1440" s="572"/>
      <c r="AL1440" s="572"/>
      <c r="AM1440" s="572"/>
      <c r="AN1440" s="581"/>
      <c r="AO1440" s="181"/>
      <c r="AP1440" s="87" t="s">
        <v>859</v>
      </c>
      <c r="AT1440" s="559" t="str">
        <f t="shared" ca="1" si="266"/>
        <v>T</v>
      </c>
      <c r="AU1440" s="559">
        <f t="shared" si="267"/>
        <v>1425</v>
      </c>
      <c r="AV1440" s="285" t="str">
        <f t="shared" ca="1" si="264"/>
        <v>T1425</v>
      </c>
      <c r="AW1440" s="285">
        <f t="shared" si="262"/>
        <v>8</v>
      </c>
      <c r="AX1440" s="285" t="str">
        <f t="shared" ca="1" si="263"/>
        <v>8. Ownership - Operating Costs</v>
      </c>
      <c r="AY1440" s="293" t="s">
        <v>1626</v>
      </c>
      <c r="AZ1440" s="285" t="s">
        <v>1703</v>
      </c>
      <c r="BA1440" s="285">
        <f>$T$8</f>
        <v>2039</v>
      </c>
      <c r="BB1440" s="285" t="str">
        <f t="shared" ca="1" si="265"/>
        <v>8_T1425_Fuel_cost_per_unit_2039</v>
      </c>
      <c r="BC1440" s="285" t="s">
        <v>574</v>
      </c>
      <c r="BD1440" s="285"/>
      <c r="BE1440" s="293" t="str">
        <f t="shared" si="268"/>
        <v>&gt;=0</v>
      </c>
      <c r="BF1440" s="293" t="s">
        <v>84</v>
      </c>
      <c r="BG1440" s="293" t="s">
        <v>84</v>
      </c>
      <c r="BH1440" s="293"/>
      <c r="BI1440" s="293"/>
      <c r="BJ1440" s="293"/>
      <c r="BK1440" s="293"/>
    </row>
    <row r="1441" spans="1:63" ht="13.5" hidden="1" thickBot="1">
      <c r="A1441" s="130"/>
      <c r="B1441" s="181"/>
      <c r="C1441" s="157"/>
      <c r="D1441" s="761"/>
      <c r="E1441" s="571"/>
      <c r="F1441" s="571"/>
      <c r="G1441" s="571"/>
      <c r="H1441" s="571"/>
      <c r="I1441" s="571"/>
      <c r="J1441" s="571"/>
      <c r="K1441" s="571"/>
      <c r="L1441" s="571"/>
      <c r="M1441" s="571"/>
      <c r="N1441" s="571"/>
      <c r="O1441" s="571"/>
      <c r="P1441" s="571"/>
      <c r="Q1441" s="571"/>
      <c r="R1441" s="571"/>
      <c r="S1441" s="571"/>
      <c r="T1441" s="571"/>
      <c r="U1441" s="571"/>
      <c r="V1441" s="571"/>
      <c r="W1441" s="571"/>
      <c r="X1441" s="571"/>
      <c r="Y1441" s="571"/>
      <c r="Z1441" s="571"/>
      <c r="AA1441" s="571"/>
      <c r="AB1441" s="571"/>
      <c r="AC1441" s="571"/>
      <c r="AD1441" s="572"/>
      <c r="AE1441" s="572"/>
      <c r="AF1441" s="572"/>
      <c r="AG1441" s="572"/>
      <c r="AH1441" s="572"/>
      <c r="AI1441" s="572"/>
      <c r="AJ1441" s="572"/>
      <c r="AK1441" s="572"/>
      <c r="AL1441" s="572"/>
      <c r="AM1441" s="572"/>
      <c r="AN1441" s="581"/>
      <c r="AO1441" s="181"/>
      <c r="AP1441" s="87" t="s">
        <v>859</v>
      </c>
      <c r="AT1441" s="559" t="str">
        <f t="shared" ca="1" si="266"/>
        <v>U</v>
      </c>
      <c r="AU1441" s="559">
        <f t="shared" si="267"/>
        <v>1425</v>
      </c>
      <c r="AV1441" s="285" t="str">
        <f t="shared" ca="1" si="264"/>
        <v>U1425</v>
      </c>
      <c r="AW1441" s="285">
        <f t="shared" si="262"/>
        <v>8</v>
      </c>
      <c r="AX1441" s="285" t="str">
        <f t="shared" ca="1" si="263"/>
        <v>8. Ownership - Operating Costs</v>
      </c>
      <c r="AY1441" s="293" t="s">
        <v>1626</v>
      </c>
      <c r="AZ1441" s="285" t="s">
        <v>1703</v>
      </c>
      <c r="BA1441" s="285">
        <f>$U$8</f>
        <v>2040</v>
      </c>
      <c r="BB1441" s="285" t="str">
        <f t="shared" ca="1" si="265"/>
        <v>8_U1425_Fuel_cost_per_unit_2040</v>
      </c>
      <c r="BC1441" s="285" t="s">
        <v>574</v>
      </c>
      <c r="BD1441" s="285"/>
      <c r="BE1441" s="293" t="str">
        <f t="shared" si="268"/>
        <v>&gt;=0</v>
      </c>
      <c r="BF1441" s="293" t="s">
        <v>84</v>
      </c>
      <c r="BG1441" s="293" t="s">
        <v>84</v>
      </c>
      <c r="BH1441" s="293"/>
      <c r="BI1441" s="293"/>
      <c r="BJ1441" s="293"/>
      <c r="BK1441" s="293"/>
    </row>
    <row r="1442" spans="1:63" ht="13.5" hidden="1" thickBot="1">
      <c r="A1442" s="130"/>
      <c r="B1442" s="181"/>
      <c r="C1442" s="157"/>
      <c r="D1442" s="761"/>
      <c r="E1442" s="571"/>
      <c r="F1442" s="571"/>
      <c r="G1442" s="571"/>
      <c r="H1442" s="571"/>
      <c r="I1442" s="571"/>
      <c r="J1442" s="571"/>
      <c r="K1442" s="571"/>
      <c r="L1442" s="571"/>
      <c r="M1442" s="571"/>
      <c r="N1442" s="571"/>
      <c r="O1442" s="571"/>
      <c r="P1442" s="571"/>
      <c r="Q1442" s="571"/>
      <c r="R1442" s="571"/>
      <c r="S1442" s="571"/>
      <c r="T1442" s="571"/>
      <c r="U1442" s="571"/>
      <c r="V1442" s="571"/>
      <c r="W1442" s="571"/>
      <c r="X1442" s="571"/>
      <c r="Y1442" s="571"/>
      <c r="Z1442" s="571"/>
      <c r="AA1442" s="571"/>
      <c r="AB1442" s="571"/>
      <c r="AC1442" s="571"/>
      <c r="AD1442" s="572"/>
      <c r="AE1442" s="572"/>
      <c r="AF1442" s="572"/>
      <c r="AG1442" s="572"/>
      <c r="AH1442" s="572"/>
      <c r="AI1442" s="572"/>
      <c r="AJ1442" s="572"/>
      <c r="AK1442" s="572"/>
      <c r="AL1442" s="572"/>
      <c r="AM1442" s="572"/>
      <c r="AN1442" s="581"/>
      <c r="AO1442" s="181"/>
      <c r="AP1442" s="87" t="s">
        <v>859</v>
      </c>
      <c r="AT1442" s="559" t="str">
        <f t="shared" ca="1" si="266"/>
        <v>V</v>
      </c>
      <c r="AU1442" s="559">
        <f t="shared" si="267"/>
        <v>1425</v>
      </c>
      <c r="AV1442" s="285" t="str">
        <f t="shared" ca="1" si="264"/>
        <v>V1425</v>
      </c>
      <c r="AW1442" s="285">
        <f t="shared" si="262"/>
        <v>8</v>
      </c>
      <c r="AX1442" s="285" t="str">
        <f t="shared" ca="1" si="263"/>
        <v>8. Ownership - Operating Costs</v>
      </c>
      <c r="AY1442" s="293" t="s">
        <v>1626</v>
      </c>
      <c r="AZ1442" s="285" t="s">
        <v>1703</v>
      </c>
      <c r="BA1442" s="285">
        <f>$V$8</f>
        <v>2041</v>
      </c>
      <c r="BB1442" s="285" t="str">
        <f t="shared" ca="1" si="265"/>
        <v>8_V1425_Fuel_cost_per_unit_2041</v>
      </c>
      <c r="BC1442" s="285" t="s">
        <v>574</v>
      </c>
      <c r="BD1442" s="285"/>
      <c r="BE1442" s="293" t="str">
        <f t="shared" si="268"/>
        <v>&gt;=0</v>
      </c>
      <c r="BF1442" s="293" t="s">
        <v>84</v>
      </c>
      <c r="BG1442" s="293" t="s">
        <v>84</v>
      </c>
      <c r="BH1442" s="293"/>
      <c r="BI1442" s="293"/>
      <c r="BJ1442" s="293"/>
      <c r="BK1442" s="293"/>
    </row>
    <row r="1443" spans="1:63" ht="13.5" hidden="1" thickBot="1">
      <c r="A1443" s="130"/>
      <c r="B1443" s="181"/>
      <c r="C1443" s="157"/>
      <c r="D1443" s="761"/>
      <c r="E1443" s="571"/>
      <c r="F1443" s="571"/>
      <c r="G1443" s="571"/>
      <c r="H1443" s="571"/>
      <c r="I1443" s="571"/>
      <c r="J1443" s="571"/>
      <c r="K1443" s="571"/>
      <c r="L1443" s="571"/>
      <c r="M1443" s="571"/>
      <c r="N1443" s="571"/>
      <c r="O1443" s="571"/>
      <c r="P1443" s="571"/>
      <c r="Q1443" s="571"/>
      <c r="R1443" s="571"/>
      <c r="S1443" s="571"/>
      <c r="T1443" s="571"/>
      <c r="U1443" s="571"/>
      <c r="V1443" s="571"/>
      <c r="W1443" s="571"/>
      <c r="X1443" s="571"/>
      <c r="Y1443" s="571"/>
      <c r="Z1443" s="571"/>
      <c r="AA1443" s="571"/>
      <c r="AB1443" s="571"/>
      <c r="AC1443" s="571"/>
      <c r="AD1443" s="572"/>
      <c r="AE1443" s="572"/>
      <c r="AF1443" s="572"/>
      <c r="AG1443" s="572"/>
      <c r="AH1443" s="572"/>
      <c r="AI1443" s="572"/>
      <c r="AJ1443" s="572"/>
      <c r="AK1443" s="572"/>
      <c r="AL1443" s="572"/>
      <c r="AM1443" s="572"/>
      <c r="AN1443" s="581"/>
      <c r="AO1443" s="181"/>
      <c r="AP1443" s="87" t="s">
        <v>859</v>
      </c>
      <c r="AT1443" s="559" t="str">
        <f t="shared" ca="1" si="266"/>
        <v>W</v>
      </c>
      <c r="AU1443" s="559">
        <f t="shared" si="267"/>
        <v>1425</v>
      </c>
      <c r="AV1443" s="285" t="str">
        <f t="shared" ca="1" si="264"/>
        <v>W1425</v>
      </c>
      <c r="AW1443" s="285">
        <f t="shared" si="262"/>
        <v>8</v>
      </c>
      <c r="AX1443" s="285" t="str">
        <f t="shared" ca="1" si="263"/>
        <v>8. Ownership - Operating Costs</v>
      </c>
      <c r="AY1443" s="293" t="s">
        <v>1626</v>
      </c>
      <c r="AZ1443" s="285" t="s">
        <v>1703</v>
      </c>
      <c r="BA1443" s="285">
        <f>$W$8</f>
        <v>2042</v>
      </c>
      <c r="BB1443" s="285" t="str">
        <f t="shared" ca="1" si="265"/>
        <v>8_W1425_Fuel_cost_per_unit_2042</v>
      </c>
      <c r="BC1443" s="285" t="s">
        <v>574</v>
      </c>
      <c r="BD1443" s="285"/>
      <c r="BE1443" s="293" t="str">
        <f t="shared" si="268"/>
        <v>&gt;=0</v>
      </c>
      <c r="BF1443" s="293" t="s">
        <v>84</v>
      </c>
      <c r="BG1443" s="293" t="s">
        <v>84</v>
      </c>
      <c r="BH1443" s="293"/>
      <c r="BI1443" s="293"/>
      <c r="BJ1443" s="293"/>
      <c r="BK1443" s="293"/>
    </row>
    <row r="1444" spans="1:63" ht="13.5" hidden="1" thickBot="1">
      <c r="A1444" s="130"/>
      <c r="B1444" s="181"/>
      <c r="C1444" s="157"/>
      <c r="D1444" s="761"/>
      <c r="E1444" s="571"/>
      <c r="F1444" s="571"/>
      <c r="G1444" s="571"/>
      <c r="H1444" s="571"/>
      <c r="I1444" s="571"/>
      <c r="J1444" s="571"/>
      <c r="K1444" s="571"/>
      <c r="L1444" s="571"/>
      <c r="M1444" s="571"/>
      <c r="N1444" s="571"/>
      <c r="O1444" s="571"/>
      <c r="P1444" s="571"/>
      <c r="Q1444" s="571"/>
      <c r="R1444" s="571"/>
      <c r="S1444" s="571"/>
      <c r="T1444" s="571"/>
      <c r="U1444" s="571"/>
      <c r="V1444" s="571"/>
      <c r="W1444" s="571"/>
      <c r="X1444" s="571"/>
      <c r="Y1444" s="571"/>
      <c r="Z1444" s="571"/>
      <c r="AA1444" s="571"/>
      <c r="AB1444" s="571"/>
      <c r="AC1444" s="571"/>
      <c r="AD1444" s="572"/>
      <c r="AE1444" s="572"/>
      <c r="AF1444" s="572"/>
      <c r="AG1444" s="572"/>
      <c r="AH1444" s="572"/>
      <c r="AI1444" s="572"/>
      <c r="AJ1444" s="572"/>
      <c r="AK1444" s="572"/>
      <c r="AL1444" s="572"/>
      <c r="AM1444" s="572"/>
      <c r="AN1444" s="581"/>
      <c r="AO1444" s="181"/>
      <c r="AP1444" s="87" t="s">
        <v>859</v>
      </c>
      <c r="AT1444" s="559" t="str">
        <f t="shared" ca="1" si="266"/>
        <v>X</v>
      </c>
      <c r="AU1444" s="559">
        <f t="shared" si="267"/>
        <v>1425</v>
      </c>
      <c r="AV1444" s="285" t="str">
        <f t="shared" ca="1" si="264"/>
        <v>X1425</v>
      </c>
      <c r="AW1444" s="285">
        <f t="shared" si="262"/>
        <v>8</v>
      </c>
      <c r="AX1444" s="285" t="str">
        <f t="shared" ca="1" si="263"/>
        <v>8. Ownership - Operating Costs</v>
      </c>
      <c r="AY1444" s="293" t="s">
        <v>1626</v>
      </c>
      <c r="AZ1444" s="285" t="s">
        <v>1703</v>
      </c>
      <c r="BA1444" s="285">
        <f>$X$8</f>
        <v>2043</v>
      </c>
      <c r="BB1444" s="285" t="str">
        <f t="shared" ca="1" si="265"/>
        <v>8_X1425_Fuel_cost_per_unit_2043</v>
      </c>
      <c r="BC1444" s="285" t="s">
        <v>574</v>
      </c>
      <c r="BD1444" s="285"/>
      <c r="BE1444" s="293" t="str">
        <f t="shared" si="268"/>
        <v>&gt;=0</v>
      </c>
      <c r="BF1444" s="293" t="s">
        <v>84</v>
      </c>
      <c r="BG1444" s="293" t="s">
        <v>84</v>
      </c>
      <c r="BH1444" s="293"/>
      <c r="BI1444" s="293"/>
      <c r="BJ1444" s="293"/>
      <c r="BK1444" s="293"/>
    </row>
    <row r="1445" spans="1:63" ht="13.5" hidden="1" thickBot="1">
      <c r="A1445" s="130"/>
      <c r="B1445" s="181"/>
      <c r="C1445" s="157"/>
      <c r="D1445" s="761"/>
      <c r="E1445" s="571"/>
      <c r="F1445" s="571"/>
      <c r="G1445" s="571"/>
      <c r="H1445" s="571"/>
      <c r="I1445" s="571"/>
      <c r="J1445" s="571"/>
      <c r="K1445" s="571"/>
      <c r="L1445" s="571"/>
      <c r="M1445" s="571"/>
      <c r="N1445" s="571"/>
      <c r="O1445" s="571"/>
      <c r="P1445" s="571"/>
      <c r="Q1445" s="571"/>
      <c r="R1445" s="571"/>
      <c r="S1445" s="571"/>
      <c r="T1445" s="571"/>
      <c r="U1445" s="571"/>
      <c r="V1445" s="571"/>
      <c r="W1445" s="571"/>
      <c r="X1445" s="571"/>
      <c r="Y1445" s="571"/>
      <c r="Z1445" s="571"/>
      <c r="AA1445" s="571"/>
      <c r="AB1445" s="571"/>
      <c r="AC1445" s="571"/>
      <c r="AD1445" s="572"/>
      <c r="AE1445" s="572"/>
      <c r="AF1445" s="572"/>
      <c r="AG1445" s="572"/>
      <c r="AH1445" s="572"/>
      <c r="AI1445" s="572"/>
      <c r="AJ1445" s="572"/>
      <c r="AK1445" s="572"/>
      <c r="AL1445" s="572"/>
      <c r="AM1445" s="572"/>
      <c r="AN1445" s="581"/>
      <c r="AO1445" s="181"/>
      <c r="AP1445" s="87" t="s">
        <v>859</v>
      </c>
      <c r="AT1445" s="559" t="str">
        <f t="shared" ca="1" si="266"/>
        <v>Y</v>
      </c>
      <c r="AU1445" s="559">
        <f t="shared" si="267"/>
        <v>1425</v>
      </c>
      <c r="AV1445" s="285" t="str">
        <f t="shared" ca="1" si="264"/>
        <v>Y1425</v>
      </c>
      <c r="AW1445" s="285">
        <f t="shared" si="262"/>
        <v>8</v>
      </c>
      <c r="AX1445" s="285" t="str">
        <f t="shared" ca="1" si="263"/>
        <v>8. Ownership - Operating Costs</v>
      </c>
      <c r="AY1445" s="293" t="s">
        <v>1626</v>
      </c>
      <c r="AZ1445" s="285" t="s">
        <v>1703</v>
      </c>
      <c r="BA1445" s="285">
        <f>$Y$8</f>
        <v>2044</v>
      </c>
      <c r="BB1445" s="285" t="str">
        <f t="shared" ca="1" si="265"/>
        <v>8_Y1425_Fuel_cost_per_unit_2044</v>
      </c>
      <c r="BC1445" s="285" t="s">
        <v>574</v>
      </c>
      <c r="BD1445" s="285"/>
      <c r="BE1445" s="293" t="str">
        <f t="shared" si="268"/>
        <v>&gt;=0</v>
      </c>
      <c r="BF1445" s="293" t="s">
        <v>84</v>
      </c>
      <c r="BG1445" s="293" t="s">
        <v>84</v>
      </c>
      <c r="BH1445" s="293"/>
      <c r="BI1445" s="293"/>
      <c r="BJ1445" s="293"/>
      <c r="BK1445" s="293"/>
    </row>
    <row r="1446" spans="1:63" ht="13.5" hidden="1" thickBot="1">
      <c r="A1446" s="130"/>
      <c r="B1446" s="181"/>
      <c r="C1446" s="157"/>
      <c r="D1446" s="761"/>
      <c r="E1446" s="571"/>
      <c r="F1446" s="571"/>
      <c r="G1446" s="571"/>
      <c r="H1446" s="571"/>
      <c r="I1446" s="571"/>
      <c r="J1446" s="571"/>
      <c r="K1446" s="571"/>
      <c r="L1446" s="571"/>
      <c r="M1446" s="571"/>
      <c r="N1446" s="571"/>
      <c r="O1446" s="571"/>
      <c r="P1446" s="571"/>
      <c r="Q1446" s="571"/>
      <c r="R1446" s="571"/>
      <c r="S1446" s="571"/>
      <c r="T1446" s="571"/>
      <c r="U1446" s="571"/>
      <c r="V1446" s="571"/>
      <c r="W1446" s="571"/>
      <c r="X1446" s="571"/>
      <c r="Y1446" s="571"/>
      <c r="Z1446" s="571"/>
      <c r="AA1446" s="571"/>
      <c r="AB1446" s="571"/>
      <c r="AC1446" s="571"/>
      <c r="AD1446" s="572"/>
      <c r="AE1446" s="572"/>
      <c r="AF1446" s="572"/>
      <c r="AG1446" s="572"/>
      <c r="AH1446" s="572"/>
      <c r="AI1446" s="572"/>
      <c r="AJ1446" s="572"/>
      <c r="AK1446" s="572"/>
      <c r="AL1446" s="572"/>
      <c r="AM1446" s="572"/>
      <c r="AN1446" s="581"/>
      <c r="AO1446" s="181"/>
      <c r="AP1446" s="87" t="s">
        <v>859</v>
      </c>
      <c r="AT1446" s="559" t="str">
        <f t="shared" ca="1" si="266"/>
        <v>Z</v>
      </c>
      <c r="AU1446" s="559">
        <f t="shared" si="267"/>
        <v>1425</v>
      </c>
      <c r="AV1446" s="285" t="str">
        <f t="shared" ca="1" si="264"/>
        <v>Z1425</v>
      </c>
      <c r="AW1446" s="285">
        <f t="shared" si="262"/>
        <v>8</v>
      </c>
      <c r="AX1446" s="285" t="str">
        <f t="shared" ca="1" si="263"/>
        <v>8. Ownership - Operating Costs</v>
      </c>
      <c r="AY1446" s="293" t="s">
        <v>1626</v>
      </c>
      <c r="AZ1446" s="285" t="s">
        <v>1703</v>
      </c>
      <c r="BA1446" s="285">
        <f>$Z$8</f>
        <v>2045</v>
      </c>
      <c r="BB1446" s="285" t="str">
        <f t="shared" ca="1" si="265"/>
        <v>8_Z1425_Fuel_cost_per_unit_2045</v>
      </c>
      <c r="BC1446" s="285" t="s">
        <v>574</v>
      </c>
      <c r="BD1446" s="285"/>
      <c r="BE1446" s="293" t="str">
        <f t="shared" si="268"/>
        <v>&gt;=0</v>
      </c>
      <c r="BF1446" s="293" t="s">
        <v>84</v>
      </c>
      <c r="BG1446" s="293" t="s">
        <v>84</v>
      </c>
      <c r="BH1446" s="293"/>
      <c r="BI1446" s="293"/>
      <c r="BJ1446" s="293"/>
      <c r="BK1446" s="293"/>
    </row>
    <row r="1447" spans="1:63" ht="13.5" hidden="1" thickBot="1">
      <c r="A1447" s="130"/>
      <c r="B1447" s="181"/>
      <c r="C1447" s="157"/>
      <c r="D1447" s="761"/>
      <c r="E1447" s="571"/>
      <c r="F1447" s="571"/>
      <c r="G1447" s="571"/>
      <c r="H1447" s="571"/>
      <c r="I1447" s="571"/>
      <c r="J1447" s="571"/>
      <c r="K1447" s="571"/>
      <c r="L1447" s="571"/>
      <c r="M1447" s="571"/>
      <c r="N1447" s="571"/>
      <c r="O1447" s="571"/>
      <c r="P1447" s="571"/>
      <c r="Q1447" s="571"/>
      <c r="R1447" s="571"/>
      <c r="S1447" s="571"/>
      <c r="T1447" s="571"/>
      <c r="U1447" s="571"/>
      <c r="V1447" s="571"/>
      <c r="W1447" s="571"/>
      <c r="X1447" s="571"/>
      <c r="Y1447" s="571"/>
      <c r="Z1447" s="571"/>
      <c r="AA1447" s="571"/>
      <c r="AB1447" s="571"/>
      <c r="AC1447" s="571"/>
      <c r="AD1447" s="572"/>
      <c r="AE1447" s="572"/>
      <c r="AF1447" s="572"/>
      <c r="AG1447" s="572"/>
      <c r="AH1447" s="572"/>
      <c r="AI1447" s="572"/>
      <c r="AJ1447" s="572"/>
      <c r="AK1447" s="572"/>
      <c r="AL1447" s="572"/>
      <c r="AM1447" s="572"/>
      <c r="AN1447" s="581"/>
      <c r="AO1447" s="181"/>
      <c r="AP1447" s="87" t="s">
        <v>859</v>
      </c>
      <c r="AT1447" s="559" t="str">
        <f t="shared" ca="1" si="266"/>
        <v>AA</v>
      </c>
      <c r="AU1447" s="559">
        <f t="shared" si="267"/>
        <v>1425</v>
      </c>
      <c r="AV1447" s="285" t="str">
        <f t="shared" ca="1" si="264"/>
        <v>AA1425</v>
      </c>
      <c r="AW1447" s="285">
        <f t="shared" si="262"/>
        <v>8</v>
      </c>
      <c r="AX1447" s="285" t="str">
        <f t="shared" ca="1" si="263"/>
        <v>8. Ownership - Operating Costs</v>
      </c>
      <c r="AY1447" s="293" t="s">
        <v>1626</v>
      </c>
      <c r="AZ1447" s="285" t="s">
        <v>1703</v>
      </c>
      <c r="BA1447" s="285">
        <f>$AA$8</f>
        <v>2046</v>
      </c>
      <c r="BB1447" s="285" t="str">
        <f t="shared" ca="1" si="265"/>
        <v>8_AA1425_Fuel_cost_per_unit_2046</v>
      </c>
      <c r="BC1447" s="285" t="s">
        <v>574</v>
      </c>
      <c r="BD1447" s="285"/>
      <c r="BE1447" s="293" t="str">
        <f t="shared" si="268"/>
        <v>&gt;=0</v>
      </c>
      <c r="BF1447" s="293" t="s">
        <v>84</v>
      </c>
      <c r="BG1447" s="293" t="s">
        <v>84</v>
      </c>
      <c r="BH1447" s="293"/>
      <c r="BI1447" s="293"/>
      <c r="BJ1447" s="293"/>
      <c r="BK1447" s="293"/>
    </row>
    <row r="1448" spans="1:63" ht="13.5" hidden="1" thickBot="1">
      <c r="A1448" s="130"/>
      <c r="B1448" s="181"/>
      <c r="C1448" s="157"/>
      <c r="D1448" s="761"/>
      <c r="E1448" s="571"/>
      <c r="F1448" s="571"/>
      <c r="G1448" s="571"/>
      <c r="H1448" s="571"/>
      <c r="I1448" s="571"/>
      <c r="J1448" s="571"/>
      <c r="K1448" s="571"/>
      <c r="L1448" s="571"/>
      <c r="M1448" s="571"/>
      <c r="N1448" s="571"/>
      <c r="O1448" s="571"/>
      <c r="P1448" s="571"/>
      <c r="Q1448" s="571"/>
      <c r="R1448" s="571"/>
      <c r="S1448" s="571"/>
      <c r="T1448" s="571"/>
      <c r="U1448" s="571"/>
      <c r="V1448" s="571"/>
      <c r="W1448" s="571"/>
      <c r="X1448" s="571"/>
      <c r="Y1448" s="571"/>
      <c r="Z1448" s="571"/>
      <c r="AA1448" s="571"/>
      <c r="AB1448" s="571"/>
      <c r="AC1448" s="571"/>
      <c r="AD1448" s="572"/>
      <c r="AE1448" s="572"/>
      <c r="AF1448" s="572"/>
      <c r="AG1448" s="572"/>
      <c r="AH1448" s="572"/>
      <c r="AI1448" s="572"/>
      <c r="AJ1448" s="572"/>
      <c r="AK1448" s="572"/>
      <c r="AL1448" s="572"/>
      <c r="AM1448" s="572"/>
      <c r="AN1448" s="581"/>
      <c r="AO1448" s="181"/>
      <c r="AP1448" s="87" t="s">
        <v>859</v>
      </c>
      <c r="AT1448" s="559" t="str">
        <f t="shared" ca="1" si="266"/>
        <v>AB</v>
      </c>
      <c r="AU1448" s="559">
        <f t="shared" si="267"/>
        <v>1425</v>
      </c>
      <c r="AV1448" s="285" t="str">
        <f t="shared" ca="1" si="264"/>
        <v>AB1425</v>
      </c>
      <c r="AW1448" s="285">
        <f t="shared" si="262"/>
        <v>8</v>
      </c>
      <c r="AX1448" s="285" t="str">
        <f t="shared" ca="1" si="263"/>
        <v>8. Ownership - Operating Costs</v>
      </c>
      <c r="AY1448" s="293" t="s">
        <v>1626</v>
      </c>
      <c r="AZ1448" s="285" t="s">
        <v>1703</v>
      </c>
      <c r="BA1448" s="285">
        <f>$AB$8</f>
        <v>2047</v>
      </c>
      <c r="BB1448" s="285" t="str">
        <f t="shared" ca="1" si="265"/>
        <v>8_AB1425_Fuel_cost_per_unit_2047</v>
      </c>
      <c r="BC1448" s="285" t="s">
        <v>574</v>
      </c>
      <c r="BD1448" s="285"/>
      <c r="BE1448" s="293" t="str">
        <f t="shared" si="268"/>
        <v>&gt;=0</v>
      </c>
      <c r="BF1448" s="293" t="s">
        <v>84</v>
      </c>
      <c r="BG1448" s="293" t="s">
        <v>84</v>
      </c>
      <c r="BH1448" s="293"/>
      <c r="BI1448" s="293"/>
      <c r="BJ1448" s="293"/>
      <c r="BK1448" s="293"/>
    </row>
    <row r="1449" spans="1:63" ht="13.5" hidden="1" thickBot="1">
      <c r="A1449" s="130"/>
      <c r="B1449" s="181"/>
      <c r="C1449" s="157"/>
      <c r="D1449" s="761"/>
      <c r="E1449" s="571"/>
      <c r="F1449" s="571"/>
      <c r="G1449" s="571"/>
      <c r="H1449" s="571"/>
      <c r="I1449" s="571"/>
      <c r="J1449" s="571"/>
      <c r="K1449" s="571"/>
      <c r="L1449" s="571"/>
      <c r="M1449" s="571"/>
      <c r="N1449" s="571"/>
      <c r="O1449" s="571"/>
      <c r="P1449" s="571"/>
      <c r="Q1449" s="571"/>
      <c r="R1449" s="571"/>
      <c r="S1449" s="571"/>
      <c r="T1449" s="571"/>
      <c r="U1449" s="571"/>
      <c r="V1449" s="571"/>
      <c r="W1449" s="571"/>
      <c r="X1449" s="571"/>
      <c r="Y1449" s="571"/>
      <c r="Z1449" s="571"/>
      <c r="AA1449" s="571"/>
      <c r="AB1449" s="571"/>
      <c r="AC1449" s="571"/>
      <c r="AD1449" s="572"/>
      <c r="AE1449" s="572"/>
      <c r="AF1449" s="572"/>
      <c r="AG1449" s="572"/>
      <c r="AH1449" s="572"/>
      <c r="AI1449" s="572"/>
      <c r="AJ1449" s="572"/>
      <c r="AK1449" s="572"/>
      <c r="AL1449" s="572"/>
      <c r="AM1449" s="572"/>
      <c r="AN1449" s="581"/>
      <c r="AO1449" s="181"/>
      <c r="AP1449" s="87" t="s">
        <v>859</v>
      </c>
      <c r="AT1449" s="559" t="str">
        <f t="shared" ca="1" si="266"/>
        <v>AC</v>
      </c>
      <c r="AU1449" s="559">
        <f t="shared" si="267"/>
        <v>1425</v>
      </c>
      <c r="AV1449" s="285" t="str">
        <f t="shared" ca="1" si="264"/>
        <v>AC1425</v>
      </c>
      <c r="AW1449" s="285">
        <f t="shared" si="262"/>
        <v>8</v>
      </c>
      <c r="AX1449" s="285" t="str">
        <f t="shared" ca="1" si="263"/>
        <v>8. Ownership - Operating Costs</v>
      </c>
      <c r="AY1449" s="293" t="s">
        <v>1626</v>
      </c>
      <c r="AZ1449" s="285" t="s">
        <v>1703</v>
      </c>
      <c r="BA1449" s="285">
        <f>$AC$8</f>
        <v>2048</v>
      </c>
      <c r="BB1449" s="285" t="str">
        <f t="shared" ca="1" si="265"/>
        <v>8_AC1425_Fuel_cost_per_unit_2048</v>
      </c>
      <c r="BC1449" s="285" t="s">
        <v>574</v>
      </c>
      <c r="BD1449" s="285"/>
      <c r="BE1449" s="293" t="str">
        <f t="shared" si="268"/>
        <v>&gt;=0</v>
      </c>
      <c r="BF1449" s="293" t="s">
        <v>84</v>
      </c>
      <c r="BG1449" s="293" t="s">
        <v>84</v>
      </c>
      <c r="BH1449" s="293"/>
      <c r="BI1449" s="293"/>
      <c r="BJ1449" s="293"/>
      <c r="BK1449" s="293"/>
    </row>
    <row r="1450" spans="1:63" ht="13.5" hidden="1" thickBot="1">
      <c r="A1450" s="130"/>
      <c r="B1450" s="181"/>
      <c r="C1450" s="157"/>
      <c r="D1450" s="761"/>
      <c r="E1450" s="571"/>
      <c r="F1450" s="571"/>
      <c r="G1450" s="571"/>
      <c r="H1450" s="571"/>
      <c r="I1450" s="571"/>
      <c r="J1450" s="571"/>
      <c r="K1450" s="571"/>
      <c r="L1450" s="571"/>
      <c r="M1450" s="571"/>
      <c r="N1450" s="571"/>
      <c r="O1450" s="571"/>
      <c r="P1450" s="571"/>
      <c r="Q1450" s="571"/>
      <c r="R1450" s="571"/>
      <c r="S1450" s="571"/>
      <c r="T1450" s="571"/>
      <c r="U1450" s="571"/>
      <c r="V1450" s="571"/>
      <c r="W1450" s="571"/>
      <c r="X1450" s="571"/>
      <c r="Y1450" s="571"/>
      <c r="Z1450" s="571"/>
      <c r="AA1450" s="571"/>
      <c r="AB1450" s="571"/>
      <c r="AC1450" s="571"/>
      <c r="AD1450" s="572"/>
      <c r="AE1450" s="572"/>
      <c r="AF1450" s="572"/>
      <c r="AG1450" s="572"/>
      <c r="AH1450" s="572"/>
      <c r="AI1450" s="572"/>
      <c r="AJ1450" s="572"/>
      <c r="AK1450" s="572"/>
      <c r="AL1450" s="572"/>
      <c r="AM1450" s="572"/>
      <c r="AN1450" s="581"/>
      <c r="AO1450" s="181"/>
      <c r="AP1450" s="87" t="s">
        <v>859</v>
      </c>
      <c r="AT1450" s="559" t="str">
        <f t="shared" ca="1" si="266"/>
        <v>AD</v>
      </c>
      <c r="AU1450" s="559">
        <f t="shared" si="267"/>
        <v>1425</v>
      </c>
      <c r="AV1450" s="285" t="str">
        <f t="shared" ca="1" si="264"/>
        <v>AD1425</v>
      </c>
      <c r="AW1450" s="285">
        <f t="shared" si="262"/>
        <v>8</v>
      </c>
      <c r="AX1450" s="285" t="str">
        <f t="shared" ca="1" si="263"/>
        <v>8. Ownership - Operating Costs</v>
      </c>
      <c r="AY1450" s="293" t="s">
        <v>1626</v>
      </c>
      <c r="AZ1450" s="285" t="s">
        <v>1703</v>
      </c>
      <c r="BA1450" s="285">
        <f>$AD$8</f>
        <v>2049</v>
      </c>
      <c r="BB1450" s="285" t="str">
        <f t="shared" ca="1" si="265"/>
        <v>8_AD1425_Fuel_cost_per_unit_2049</v>
      </c>
      <c r="BC1450" s="285" t="s">
        <v>574</v>
      </c>
      <c r="BD1450" s="285"/>
      <c r="BE1450" s="293" t="str">
        <f t="shared" si="268"/>
        <v>&gt;=0</v>
      </c>
      <c r="BF1450" s="293" t="s">
        <v>84</v>
      </c>
      <c r="BG1450" s="293" t="s">
        <v>84</v>
      </c>
      <c r="BH1450" s="293"/>
      <c r="BI1450" s="293"/>
      <c r="BJ1450" s="293"/>
      <c r="BK1450" s="293"/>
    </row>
    <row r="1451" spans="1:63" ht="13.5" hidden="1" thickBot="1">
      <c r="A1451" s="130"/>
      <c r="B1451" s="181"/>
      <c r="C1451" s="157"/>
      <c r="D1451" s="761"/>
      <c r="E1451" s="571"/>
      <c r="F1451" s="571"/>
      <c r="G1451" s="571"/>
      <c r="H1451" s="571"/>
      <c r="I1451" s="571"/>
      <c r="J1451" s="571"/>
      <c r="K1451" s="571"/>
      <c r="L1451" s="571"/>
      <c r="M1451" s="571"/>
      <c r="N1451" s="571"/>
      <c r="O1451" s="571"/>
      <c r="P1451" s="571"/>
      <c r="Q1451" s="571"/>
      <c r="R1451" s="571"/>
      <c r="S1451" s="571"/>
      <c r="T1451" s="571"/>
      <c r="U1451" s="571"/>
      <c r="V1451" s="571"/>
      <c r="W1451" s="571"/>
      <c r="X1451" s="571"/>
      <c r="Y1451" s="571"/>
      <c r="Z1451" s="571"/>
      <c r="AA1451" s="571"/>
      <c r="AB1451" s="571"/>
      <c r="AC1451" s="571"/>
      <c r="AD1451" s="572"/>
      <c r="AE1451" s="572"/>
      <c r="AF1451" s="572"/>
      <c r="AG1451" s="572"/>
      <c r="AH1451" s="572"/>
      <c r="AI1451" s="572"/>
      <c r="AJ1451" s="572"/>
      <c r="AK1451" s="572"/>
      <c r="AL1451" s="572"/>
      <c r="AM1451" s="572"/>
      <c r="AN1451" s="581"/>
      <c r="AO1451" s="181"/>
      <c r="AP1451" s="87" t="s">
        <v>859</v>
      </c>
      <c r="AT1451" s="559" t="str">
        <f t="shared" ca="1" si="266"/>
        <v>AE</v>
      </c>
      <c r="AU1451" s="559">
        <f t="shared" si="267"/>
        <v>1425</v>
      </c>
      <c r="AV1451" s="285" t="str">
        <f t="shared" ca="1" si="264"/>
        <v>AE1425</v>
      </c>
      <c r="AW1451" s="285">
        <f t="shared" si="262"/>
        <v>8</v>
      </c>
      <c r="AX1451" s="285" t="str">
        <f t="shared" ca="1" si="263"/>
        <v>8. Ownership - Operating Costs</v>
      </c>
      <c r="AY1451" s="293" t="s">
        <v>1626</v>
      </c>
      <c r="AZ1451" s="285" t="s">
        <v>1703</v>
      </c>
      <c r="BA1451" s="285">
        <f>$AE$8</f>
        <v>2050</v>
      </c>
      <c r="BB1451" s="285" t="str">
        <f t="shared" ca="1" si="265"/>
        <v>8_AE1425_Fuel_cost_per_unit_2050</v>
      </c>
      <c r="BC1451" s="285" t="s">
        <v>574</v>
      </c>
      <c r="BD1451" s="285"/>
      <c r="BE1451" s="293" t="str">
        <f t="shared" si="268"/>
        <v>&gt;=0</v>
      </c>
      <c r="BF1451" s="293" t="s">
        <v>84</v>
      </c>
      <c r="BG1451" s="293" t="s">
        <v>84</v>
      </c>
      <c r="BH1451" s="293"/>
      <c r="BI1451" s="293"/>
      <c r="BJ1451" s="293"/>
      <c r="BK1451" s="293"/>
    </row>
    <row r="1452" spans="1:63" ht="13.5" hidden="1" thickBot="1">
      <c r="A1452" s="130"/>
      <c r="B1452" s="181"/>
      <c r="C1452" s="157"/>
      <c r="D1452" s="761"/>
      <c r="E1452" s="571"/>
      <c r="F1452" s="571"/>
      <c r="G1452" s="571"/>
      <c r="H1452" s="571"/>
      <c r="I1452" s="571"/>
      <c r="J1452" s="571"/>
      <c r="K1452" s="571"/>
      <c r="L1452" s="571"/>
      <c r="M1452" s="571"/>
      <c r="N1452" s="571"/>
      <c r="O1452" s="571"/>
      <c r="P1452" s="571"/>
      <c r="Q1452" s="571"/>
      <c r="R1452" s="571"/>
      <c r="S1452" s="571"/>
      <c r="T1452" s="571"/>
      <c r="U1452" s="571"/>
      <c r="V1452" s="571"/>
      <c r="W1452" s="571"/>
      <c r="X1452" s="571"/>
      <c r="Y1452" s="571"/>
      <c r="Z1452" s="571"/>
      <c r="AA1452" s="571"/>
      <c r="AB1452" s="571"/>
      <c r="AC1452" s="571"/>
      <c r="AD1452" s="572"/>
      <c r="AE1452" s="572"/>
      <c r="AF1452" s="572"/>
      <c r="AG1452" s="572"/>
      <c r="AH1452" s="572"/>
      <c r="AI1452" s="572"/>
      <c r="AJ1452" s="572"/>
      <c r="AK1452" s="572"/>
      <c r="AL1452" s="572"/>
      <c r="AM1452" s="572"/>
      <c r="AN1452" s="581"/>
      <c r="AO1452" s="181"/>
      <c r="AP1452" s="87" t="s">
        <v>859</v>
      </c>
      <c r="AT1452" s="559" t="str">
        <f t="shared" ca="1" si="266"/>
        <v>AF</v>
      </c>
      <c r="AU1452" s="559">
        <f t="shared" si="267"/>
        <v>1425</v>
      </c>
      <c r="AV1452" s="285" t="str">
        <f t="shared" ca="1" si="264"/>
        <v>AF1425</v>
      </c>
      <c r="AW1452" s="285">
        <f t="shared" si="262"/>
        <v>8</v>
      </c>
      <c r="AX1452" s="285" t="str">
        <f t="shared" ca="1" si="263"/>
        <v>8. Ownership - Operating Costs</v>
      </c>
      <c r="AY1452" s="293" t="s">
        <v>1626</v>
      </c>
      <c r="AZ1452" s="285" t="s">
        <v>1703</v>
      </c>
      <c r="BA1452" s="285">
        <f>$AF$8</f>
        <v>2051</v>
      </c>
      <c r="BB1452" s="285" t="str">
        <f t="shared" ca="1" si="265"/>
        <v>8_AF1425_Fuel_cost_per_unit_2051</v>
      </c>
      <c r="BC1452" s="285" t="s">
        <v>574</v>
      </c>
      <c r="BD1452" s="285"/>
      <c r="BE1452" s="293" t="str">
        <f t="shared" si="268"/>
        <v>&gt;=0</v>
      </c>
      <c r="BF1452" s="293" t="s">
        <v>84</v>
      </c>
      <c r="BG1452" s="293" t="s">
        <v>84</v>
      </c>
      <c r="BH1452" s="293"/>
      <c r="BI1452" s="293"/>
      <c r="BJ1452" s="293"/>
      <c r="BK1452" s="293"/>
    </row>
    <row r="1453" spans="1:63" ht="13.5" hidden="1" thickBot="1">
      <c r="A1453" s="130"/>
      <c r="B1453" s="181"/>
      <c r="C1453" s="157"/>
      <c r="D1453" s="761"/>
      <c r="E1453" s="571"/>
      <c r="F1453" s="571"/>
      <c r="G1453" s="571"/>
      <c r="H1453" s="571"/>
      <c r="I1453" s="571"/>
      <c r="J1453" s="571"/>
      <c r="K1453" s="571"/>
      <c r="L1453" s="571"/>
      <c r="M1453" s="571"/>
      <c r="N1453" s="571"/>
      <c r="O1453" s="571"/>
      <c r="P1453" s="571"/>
      <c r="Q1453" s="571"/>
      <c r="R1453" s="571"/>
      <c r="S1453" s="571"/>
      <c r="T1453" s="571"/>
      <c r="U1453" s="571"/>
      <c r="V1453" s="571"/>
      <c r="W1453" s="571"/>
      <c r="X1453" s="571"/>
      <c r="Y1453" s="571"/>
      <c r="Z1453" s="571"/>
      <c r="AA1453" s="571"/>
      <c r="AB1453" s="571"/>
      <c r="AC1453" s="571"/>
      <c r="AD1453" s="572"/>
      <c r="AE1453" s="572"/>
      <c r="AF1453" s="572"/>
      <c r="AG1453" s="572"/>
      <c r="AH1453" s="572"/>
      <c r="AI1453" s="572"/>
      <c r="AJ1453" s="572"/>
      <c r="AK1453" s="572"/>
      <c r="AL1453" s="572"/>
      <c r="AM1453" s="572"/>
      <c r="AN1453" s="581"/>
      <c r="AO1453" s="181"/>
      <c r="AP1453" s="87" t="s">
        <v>859</v>
      </c>
      <c r="AT1453" s="559" t="str">
        <f t="shared" ca="1" si="266"/>
        <v>AG</v>
      </c>
      <c r="AU1453" s="559">
        <f t="shared" si="267"/>
        <v>1425</v>
      </c>
      <c r="AV1453" s="285" t="str">
        <f t="shared" ca="1" si="264"/>
        <v>AG1425</v>
      </c>
      <c r="AW1453" s="285">
        <f t="shared" si="262"/>
        <v>8</v>
      </c>
      <c r="AX1453" s="285" t="str">
        <f t="shared" ca="1" si="263"/>
        <v>8. Ownership - Operating Costs</v>
      </c>
      <c r="AY1453" s="293" t="s">
        <v>1626</v>
      </c>
      <c r="AZ1453" s="285" t="s">
        <v>1703</v>
      </c>
      <c r="BA1453" s="285">
        <f>$AG$8</f>
        <v>2052</v>
      </c>
      <c r="BB1453" s="285" t="str">
        <f t="shared" ca="1" si="265"/>
        <v>8_AG1425_Fuel_cost_per_unit_2052</v>
      </c>
      <c r="BC1453" s="285" t="s">
        <v>574</v>
      </c>
      <c r="BD1453" s="285"/>
      <c r="BE1453" s="293" t="str">
        <f t="shared" si="268"/>
        <v>&gt;=0</v>
      </c>
      <c r="BF1453" s="293" t="s">
        <v>84</v>
      </c>
      <c r="BG1453" s="293" t="s">
        <v>84</v>
      </c>
      <c r="BH1453" s="293"/>
      <c r="BI1453" s="293"/>
      <c r="BJ1453" s="293"/>
      <c r="BK1453" s="293"/>
    </row>
    <row r="1454" spans="1:63" ht="13.5" hidden="1" thickBot="1">
      <c r="A1454" s="130"/>
      <c r="B1454" s="181"/>
      <c r="C1454" s="157"/>
      <c r="D1454" s="761"/>
      <c r="E1454" s="571"/>
      <c r="F1454" s="571"/>
      <c r="G1454" s="571"/>
      <c r="H1454" s="571"/>
      <c r="I1454" s="571"/>
      <c r="J1454" s="571"/>
      <c r="K1454" s="571"/>
      <c r="L1454" s="571"/>
      <c r="M1454" s="571"/>
      <c r="N1454" s="571"/>
      <c r="O1454" s="571"/>
      <c r="P1454" s="571"/>
      <c r="Q1454" s="571"/>
      <c r="R1454" s="571"/>
      <c r="S1454" s="571"/>
      <c r="T1454" s="571"/>
      <c r="U1454" s="571"/>
      <c r="V1454" s="571"/>
      <c r="W1454" s="571"/>
      <c r="X1454" s="571"/>
      <c r="Y1454" s="571"/>
      <c r="Z1454" s="571"/>
      <c r="AA1454" s="571"/>
      <c r="AB1454" s="571"/>
      <c r="AC1454" s="571"/>
      <c r="AD1454" s="572"/>
      <c r="AE1454" s="572"/>
      <c r="AF1454" s="572"/>
      <c r="AG1454" s="572"/>
      <c r="AH1454" s="572"/>
      <c r="AI1454" s="572"/>
      <c r="AJ1454" s="572"/>
      <c r="AK1454" s="572"/>
      <c r="AL1454" s="572"/>
      <c r="AM1454" s="572"/>
      <c r="AN1454" s="581"/>
      <c r="AO1454" s="181"/>
      <c r="AP1454" s="87" t="s">
        <v>859</v>
      </c>
      <c r="AT1454" s="559" t="str">
        <f t="shared" ca="1" si="266"/>
        <v>AH</v>
      </c>
      <c r="AU1454" s="559">
        <f t="shared" si="267"/>
        <v>1425</v>
      </c>
      <c r="AV1454" s="285" t="str">
        <f t="shared" ca="1" si="264"/>
        <v>AH1425</v>
      </c>
      <c r="AW1454" s="285">
        <f t="shared" si="262"/>
        <v>8</v>
      </c>
      <c r="AX1454" s="285" t="str">
        <f t="shared" ca="1" si="263"/>
        <v>8. Ownership - Operating Costs</v>
      </c>
      <c r="AY1454" s="293" t="s">
        <v>1626</v>
      </c>
      <c r="AZ1454" s="285" t="s">
        <v>1703</v>
      </c>
      <c r="BA1454" s="285">
        <f>$AH$8</f>
        <v>2053</v>
      </c>
      <c r="BB1454" s="285" t="str">
        <f t="shared" ca="1" si="265"/>
        <v>8_AH1425_Fuel_cost_per_unit_2053</v>
      </c>
      <c r="BC1454" s="285" t="s">
        <v>574</v>
      </c>
      <c r="BD1454" s="285"/>
      <c r="BE1454" s="293" t="str">
        <f t="shared" si="268"/>
        <v>&gt;=0</v>
      </c>
      <c r="BF1454" s="293" t="s">
        <v>84</v>
      </c>
      <c r="BG1454" s="293" t="s">
        <v>84</v>
      </c>
      <c r="BH1454" s="293"/>
      <c r="BI1454" s="293"/>
      <c r="BJ1454" s="293"/>
      <c r="BK1454" s="293"/>
    </row>
    <row r="1455" spans="1:63" ht="13.5" hidden="1" thickBot="1">
      <c r="A1455" s="130"/>
      <c r="B1455" s="181"/>
      <c r="C1455" s="157"/>
      <c r="D1455" s="761"/>
      <c r="E1455" s="571"/>
      <c r="F1455" s="571"/>
      <c r="G1455" s="571"/>
      <c r="H1455" s="571"/>
      <c r="I1455" s="571"/>
      <c r="J1455" s="571"/>
      <c r="K1455" s="571"/>
      <c r="L1455" s="571"/>
      <c r="M1455" s="571"/>
      <c r="N1455" s="571"/>
      <c r="O1455" s="571"/>
      <c r="P1455" s="571"/>
      <c r="Q1455" s="571"/>
      <c r="R1455" s="571"/>
      <c r="S1455" s="571"/>
      <c r="T1455" s="571"/>
      <c r="U1455" s="571"/>
      <c r="V1455" s="571"/>
      <c r="W1455" s="571"/>
      <c r="X1455" s="571"/>
      <c r="Y1455" s="571"/>
      <c r="Z1455" s="571"/>
      <c r="AA1455" s="571"/>
      <c r="AB1455" s="571"/>
      <c r="AC1455" s="571"/>
      <c r="AD1455" s="572"/>
      <c r="AE1455" s="572"/>
      <c r="AF1455" s="572"/>
      <c r="AG1455" s="572"/>
      <c r="AH1455" s="572"/>
      <c r="AI1455" s="572"/>
      <c r="AJ1455" s="572"/>
      <c r="AK1455" s="572"/>
      <c r="AL1455" s="572"/>
      <c r="AM1455" s="572"/>
      <c r="AN1455" s="581"/>
      <c r="AO1455" s="181"/>
      <c r="AP1455" s="87" t="s">
        <v>859</v>
      </c>
      <c r="AT1455" s="559" t="str">
        <f t="shared" ca="1" si="266"/>
        <v>AI</v>
      </c>
      <c r="AU1455" s="559">
        <f t="shared" si="267"/>
        <v>1425</v>
      </c>
      <c r="AV1455" s="285" t="str">
        <f t="shared" ca="1" si="264"/>
        <v>AI1425</v>
      </c>
      <c r="AW1455" s="285">
        <f t="shared" si="262"/>
        <v>8</v>
      </c>
      <c r="AX1455" s="285" t="str">
        <f t="shared" ca="1" si="263"/>
        <v>8. Ownership - Operating Costs</v>
      </c>
      <c r="AY1455" s="293" t="s">
        <v>1626</v>
      </c>
      <c r="AZ1455" s="285" t="s">
        <v>1703</v>
      </c>
      <c r="BA1455" s="285">
        <f>$AI$8</f>
        <v>2054</v>
      </c>
      <c r="BB1455" s="285" t="str">
        <f t="shared" ca="1" si="265"/>
        <v>8_AI1425_Fuel_cost_per_unit_2054</v>
      </c>
      <c r="BC1455" s="285" t="s">
        <v>574</v>
      </c>
      <c r="BD1455" s="285"/>
      <c r="BE1455" s="293" t="str">
        <f t="shared" si="268"/>
        <v>&gt;=0</v>
      </c>
      <c r="BF1455" s="293" t="s">
        <v>84</v>
      </c>
      <c r="BG1455" s="293" t="s">
        <v>84</v>
      </c>
      <c r="BH1455" s="293"/>
      <c r="BI1455" s="293"/>
      <c r="BJ1455" s="293"/>
      <c r="BK1455" s="293"/>
    </row>
    <row r="1456" spans="1:63" ht="13.5" hidden="1" thickBot="1">
      <c r="A1456" s="130"/>
      <c r="B1456" s="181"/>
      <c r="C1456" s="157"/>
      <c r="D1456" s="761"/>
      <c r="E1456" s="571"/>
      <c r="F1456" s="571"/>
      <c r="G1456" s="571"/>
      <c r="H1456" s="571"/>
      <c r="I1456" s="571"/>
      <c r="J1456" s="571"/>
      <c r="K1456" s="571"/>
      <c r="L1456" s="571"/>
      <c r="M1456" s="571"/>
      <c r="N1456" s="571"/>
      <c r="O1456" s="571"/>
      <c r="P1456" s="571"/>
      <c r="Q1456" s="571"/>
      <c r="R1456" s="571"/>
      <c r="S1456" s="571"/>
      <c r="T1456" s="571"/>
      <c r="U1456" s="571"/>
      <c r="V1456" s="571"/>
      <c r="W1456" s="571"/>
      <c r="X1456" s="571"/>
      <c r="Y1456" s="571"/>
      <c r="Z1456" s="571"/>
      <c r="AA1456" s="571"/>
      <c r="AB1456" s="571"/>
      <c r="AC1456" s="571"/>
      <c r="AD1456" s="572"/>
      <c r="AE1456" s="572"/>
      <c r="AF1456" s="572"/>
      <c r="AG1456" s="572"/>
      <c r="AH1456" s="572"/>
      <c r="AI1456" s="572"/>
      <c r="AJ1456" s="572"/>
      <c r="AK1456" s="572"/>
      <c r="AL1456" s="572"/>
      <c r="AM1456" s="572"/>
      <c r="AN1456" s="581"/>
      <c r="AO1456" s="181"/>
      <c r="AP1456" s="87" t="s">
        <v>859</v>
      </c>
      <c r="AT1456" s="559" t="str">
        <f t="shared" ca="1" si="266"/>
        <v>AJ</v>
      </c>
      <c r="AU1456" s="559">
        <f t="shared" si="267"/>
        <v>1425</v>
      </c>
      <c r="AV1456" s="285" t="str">
        <f t="shared" ca="1" si="264"/>
        <v>AJ1425</v>
      </c>
      <c r="AW1456" s="285">
        <f t="shared" si="262"/>
        <v>8</v>
      </c>
      <c r="AX1456" s="285" t="str">
        <f t="shared" ca="1" si="263"/>
        <v>8. Ownership - Operating Costs</v>
      </c>
      <c r="AY1456" s="293" t="s">
        <v>1626</v>
      </c>
      <c r="AZ1456" s="285" t="s">
        <v>1703</v>
      </c>
      <c r="BA1456" s="285">
        <f>$AJ$8</f>
        <v>2055</v>
      </c>
      <c r="BB1456" s="285" t="str">
        <f t="shared" ca="1" si="265"/>
        <v>8_AJ1425_Fuel_cost_per_unit_2055</v>
      </c>
      <c r="BC1456" s="285" t="s">
        <v>574</v>
      </c>
      <c r="BD1456" s="285"/>
      <c r="BE1456" s="293" t="str">
        <f t="shared" si="268"/>
        <v>&gt;=0</v>
      </c>
      <c r="BF1456" s="293" t="s">
        <v>84</v>
      </c>
      <c r="BG1456" s="293" t="s">
        <v>84</v>
      </c>
      <c r="BH1456" s="293"/>
      <c r="BI1456" s="293"/>
      <c r="BJ1456" s="293"/>
      <c r="BK1456" s="293"/>
    </row>
    <row r="1457" spans="1:63" ht="13.5" hidden="1" thickBot="1">
      <c r="A1457" s="130"/>
      <c r="B1457" s="181"/>
      <c r="C1457" s="157"/>
      <c r="D1457" s="761"/>
      <c r="E1457" s="571"/>
      <c r="F1457" s="571"/>
      <c r="G1457" s="571"/>
      <c r="H1457" s="571"/>
      <c r="I1457" s="571"/>
      <c r="J1457" s="571"/>
      <c r="K1457" s="571"/>
      <c r="L1457" s="571"/>
      <c r="M1457" s="571"/>
      <c r="N1457" s="571"/>
      <c r="O1457" s="571"/>
      <c r="P1457" s="571"/>
      <c r="Q1457" s="571"/>
      <c r="R1457" s="571"/>
      <c r="S1457" s="571"/>
      <c r="T1457" s="571"/>
      <c r="U1457" s="571"/>
      <c r="V1457" s="571"/>
      <c r="W1457" s="571"/>
      <c r="X1457" s="571"/>
      <c r="Y1457" s="571"/>
      <c r="Z1457" s="571"/>
      <c r="AA1457" s="571"/>
      <c r="AB1457" s="571"/>
      <c r="AC1457" s="571"/>
      <c r="AD1457" s="572"/>
      <c r="AE1457" s="572"/>
      <c r="AF1457" s="572"/>
      <c r="AG1457" s="572"/>
      <c r="AH1457" s="572"/>
      <c r="AI1457" s="572"/>
      <c r="AJ1457" s="572"/>
      <c r="AK1457" s="572"/>
      <c r="AL1457" s="572"/>
      <c r="AM1457" s="572"/>
      <c r="AN1457" s="581"/>
      <c r="AO1457" s="181"/>
      <c r="AP1457" s="87" t="s">
        <v>859</v>
      </c>
      <c r="AT1457" s="559" t="str">
        <f t="shared" ca="1" si="266"/>
        <v>AK</v>
      </c>
      <c r="AU1457" s="559">
        <f t="shared" si="267"/>
        <v>1425</v>
      </c>
      <c r="AV1457" s="285" t="str">
        <f t="shared" ca="1" si="264"/>
        <v>AK1425</v>
      </c>
      <c r="AW1457" s="285">
        <f t="shared" si="262"/>
        <v>8</v>
      </c>
      <c r="AX1457" s="285" t="str">
        <f t="shared" ca="1" si="263"/>
        <v>8. Ownership - Operating Costs</v>
      </c>
      <c r="AY1457" s="293" t="s">
        <v>1626</v>
      </c>
      <c r="AZ1457" s="285" t="s">
        <v>1703</v>
      </c>
      <c r="BA1457" s="285">
        <f>$AK$8</f>
        <v>2056</v>
      </c>
      <c r="BB1457" s="285" t="str">
        <f t="shared" ca="1" si="265"/>
        <v>8_AK1425_Fuel_cost_per_unit_2056</v>
      </c>
      <c r="BC1457" s="285" t="s">
        <v>574</v>
      </c>
      <c r="BD1457" s="285"/>
      <c r="BE1457" s="293" t="str">
        <f t="shared" si="268"/>
        <v>&gt;=0</v>
      </c>
      <c r="BF1457" s="293" t="s">
        <v>84</v>
      </c>
      <c r="BG1457" s="293" t="s">
        <v>84</v>
      </c>
      <c r="BH1457" s="293"/>
      <c r="BI1457" s="293"/>
      <c r="BJ1457" s="293"/>
      <c r="BK1457" s="293"/>
    </row>
    <row r="1458" spans="1:63" ht="13.5" hidden="1" thickBot="1">
      <c r="A1458" s="130"/>
      <c r="B1458" s="181"/>
      <c r="C1458" s="157"/>
      <c r="D1458" s="761"/>
      <c r="E1458" s="571"/>
      <c r="F1458" s="571"/>
      <c r="G1458" s="571"/>
      <c r="H1458" s="571"/>
      <c r="I1458" s="571"/>
      <c r="J1458" s="571"/>
      <c r="K1458" s="571"/>
      <c r="L1458" s="571"/>
      <c r="M1458" s="571"/>
      <c r="N1458" s="571"/>
      <c r="O1458" s="571"/>
      <c r="P1458" s="571"/>
      <c r="Q1458" s="571"/>
      <c r="R1458" s="571"/>
      <c r="S1458" s="571"/>
      <c r="T1458" s="571"/>
      <c r="U1458" s="571"/>
      <c r="V1458" s="571"/>
      <c r="W1458" s="571"/>
      <c r="X1458" s="571"/>
      <c r="Y1458" s="571"/>
      <c r="Z1458" s="571"/>
      <c r="AA1458" s="571"/>
      <c r="AB1458" s="571"/>
      <c r="AC1458" s="571"/>
      <c r="AD1458" s="572"/>
      <c r="AE1458" s="572"/>
      <c r="AF1458" s="572"/>
      <c r="AG1458" s="572"/>
      <c r="AH1458" s="572"/>
      <c r="AI1458" s="572"/>
      <c r="AJ1458" s="572"/>
      <c r="AK1458" s="572"/>
      <c r="AL1458" s="572"/>
      <c r="AM1458" s="572"/>
      <c r="AN1458" s="581"/>
      <c r="AO1458" s="181"/>
      <c r="AP1458" s="87" t="s">
        <v>859</v>
      </c>
      <c r="AT1458" s="559" t="str">
        <f t="shared" ca="1" si="266"/>
        <v>AL</v>
      </c>
      <c r="AU1458" s="559">
        <f t="shared" si="267"/>
        <v>1425</v>
      </c>
      <c r="AV1458" s="285" t="str">
        <f t="shared" ca="1" si="264"/>
        <v>AL1425</v>
      </c>
      <c r="AW1458" s="285">
        <f t="shared" si="262"/>
        <v>8</v>
      </c>
      <c r="AX1458" s="285" t="str">
        <f t="shared" ca="1" si="263"/>
        <v>8. Ownership - Operating Costs</v>
      </c>
      <c r="AY1458" s="293" t="s">
        <v>1626</v>
      </c>
      <c r="AZ1458" s="285" t="s">
        <v>1703</v>
      </c>
      <c r="BA1458" s="285">
        <f>$AL$8</f>
        <v>2057</v>
      </c>
      <c r="BB1458" s="285" t="str">
        <f t="shared" ca="1" si="265"/>
        <v>8_AL1425_Fuel_cost_per_unit_2057</v>
      </c>
      <c r="BC1458" s="285" t="s">
        <v>574</v>
      </c>
      <c r="BD1458" s="285"/>
      <c r="BE1458" s="293" t="str">
        <f t="shared" si="268"/>
        <v>&gt;=0</v>
      </c>
      <c r="BF1458" s="293" t="s">
        <v>84</v>
      </c>
      <c r="BG1458" s="293" t="s">
        <v>84</v>
      </c>
      <c r="BH1458" s="293"/>
      <c r="BI1458" s="293"/>
      <c r="BJ1458" s="293"/>
      <c r="BK1458" s="293"/>
    </row>
    <row r="1459" spans="1:63" ht="13.5" hidden="1" thickBot="1">
      <c r="A1459" s="130"/>
      <c r="B1459" s="181"/>
      <c r="C1459" s="157"/>
      <c r="D1459" s="761"/>
      <c r="E1459" s="571"/>
      <c r="F1459" s="571"/>
      <c r="G1459" s="571"/>
      <c r="H1459" s="571"/>
      <c r="I1459" s="571"/>
      <c r="J1459" s="571"/>
      <c r="K1459" s="571"/>
      <c r="L1459" s="571"/>
      <c r="M1459" s="571"/>
      <c r="N1459" s="571"/>
      <c r="O1459" s="571"/>
      <c r="P1459" s="571"/>
      <c r="Q1459" s="571"/>
      <c r="R1459" s="571"/>
      <c r="S1459" s="571"/>
      <c r="T1459" s="571"/>
      <c r="U1459" s="571"/>
      <c r="V1459" s="571"/>
      <c r="W1459" s="571"/>
      <c r="X1459" s="571"/>
      <c r="Y1459" s="571"/>
      <c r="Z1459" s="571"/>
      <c r="AA1459" s="571"/>
      <c r="AB1459" s="571"/>
      <c r="AC1459" s="571"/>
      <c r="AD1459" s="572"/>
      <c r="AE1459" s="572"/>
      <c r="AF1459" s="572"/>
      <c r="AG1459" s="572"/>
      <c r="AH1459" s="572"/>
      <c r="AI1459" s="572"/>
      <c r="AJ1459" s="572"/>
      <c r="AK1459" s="572"/>
      <c r="AL1459" s="572"/>
      <c r="AM1459" s="572"/>
      <c r="AN1459" s="581"/>
      <c r="AO1459" s="181"/>
      <c r="AP1459" s="87" t="s">
        <v>859</v>
      </c>
      <c r="AT1459" s="559" t="str">
        <f t="shared" ca="1" si="266"/>
        <v>AM</v>
      </c>
      <c r="AU1459" s="559">
        <f t="shared" si="267"/>
        <v>1425</v>
      </c>
      <c r="AV1459" s="285" t="str">
        <f t="shared" ca="1" si="264"/>
        <v>AM1425</v>
      </c>
      <c r="AW1459" s="285">
        <f t="shared" si="262"/>
        <v>8</v>
      </c>
      <c r="AX1459" s="285" t="str">
        <f t="shared" ca="1" si="263"/>
        <v>8. Ownership - Operating Costs</v>
      </c>
      <c r="AY1459" s="293" t="s">
        <v>1626</v>
      </c>
      <c r="AZ1459" s="285" t="s">
        <v>1703</v>
      </c>
      <c r="BA1459" s="285">
        <f>$AM$8</f>
        <v>2058</v>
      </c>
      <c r="BB1459" s="285" t="str">
        <f t="shared" ca="1" si="265"/>
        <v>8_AM1425_Fuel_cost_per_unit_2058</v>
      </c>
      <c r="BC1459" s="285" t="s">
        <v>574</v>
      </c>
      <c r="BD1459" s="285"/>
      <c r="BE1459" s="293" t="str">
        <f t="shared" si="268"/>
        <v>&gt;=0</v>
      </c>
      <c r="BF1459" s="293" t="s">
        <v>84</v>
      </c>
      <c r="BG1459" s="293" t="s">
        <v>84</v>
      </c>
      <c r="BH1459" s="293"/>
      <c r="BI1459" s="293"/>
      <c r="BJ1459" s="293"/>
      <c r="BK1459" s="293"/>
    </row>
    <row r="1460" spans="1:63" ht="13.5" hidden="1" thickBot="1">
      <c r="A1460" s="130"/>
      <c r="B1460" s="181"/>
      <c r="C1460" s="157"/>
      <c r="D1460" s="761"/>
      <c r="E1460" s="571"/>
      <c r="F1460" s="571"/>
      <c r="G1460" s="571"/>
      <c r="H1460" s="571"/>
      <c r="I1460" s="571"/>
      <c r="J1460" s="571"/>
      <c r="K1460" s="571"/>
      <c r="L1460" s="571"/>
      <c r="M1460" s="571"/>
      <c r="N1460" s="571"/>
      <c r="O1460" s="571"/>
      <c r="P1460" s="571"/>
      <c r="Q1460" s="571"/>
      <c r="R1460" s="571"/>
      <c r="S1460" s="571"/>
      <c r="T1460" s="571"/>
      <c r="U1460" s="571"/>
      <c r="V1460" s="571"/>
      <c r="W1460" s="571"/>
      <c r="X1460" s="571"/>
      <c r="Y1460" s="571"/>
      <c r="Z1460" s="571"/>
      <c r="AA1460" s="571"/>
      <c r="AB1460" s="571"/>
      <c r="AC1460" s="571"/>
      <c r="AD1460" s="572"/>
      <c r="AE1460" s="572"/>
      <c r="AF1460" s="572"/>
      <c r="AG1460" s="572"/>
      <c r="AH1460" s="572"/>
      <c r="AI1460" s="572"/>
      <c r="AJ1460" s="572"/>
      <c r="AK1460" s="572"/>
      <c r="AL1460" s="572"/>
      <c r="AM1460" s="572"/>
      <c r="AN1460" s="581"/>
      <c r="AO1460" s="181"/>
      <c r="AP1460" s="574" t="s">
        <v>859</v>
      </c>
      <c r="AQ1460" s="574"/>
      <c r="AR1460" s="574"/>
      <c r="AS1460" s="574"/>
      <c r="AT1460" s="575" t="str">
        <f t="shared" ca="1" si="266"/>
        <v>AN</v>
      </c>
      <c r="AU1460" s="575">
        <f t="shared" si="267"/>
        <v>1425</v>
      </c>
      <c r="AV1460" s="484" t="str">
        <f t="shared" ca="1" si="264"/>
        <v>AN1425</v>
      </c>
      <c r="AW1460" s="484">
        <f t="shared" si="262"/>
        <v>8</v>
      </c>
      <c r="AX1460" s="484" t="str">
        <f t="shared" ca="1" si="263"/>
        <v>8. Ownership - Operating Costs</v>
      </c>
      <c r="AY1460" s="492" t="s">
        <v>1626</v>
      </c>
      <c r="AZ1460" s="484" t="s">
        <v>1703</v>
      </c>
      <c r="BA1460" s="484" t="s">
        <v>1572</v>
      </c>
      <c r="BB1460" s="484" t="str">
        <f t="shared" ca="1" si="265"/>
        <v>8_AN1425_Fuel_cost_per_unit_Additional_Info</v>
      </c>
      <c r="BC1460" s="492" t="s">
        <v>255</v>
      </c>
      <c r="BD1460" s="492">
        <v>100</v>
      </c>
      <c r="BE1460" s="492"/>
      <c r="BF1460" s="492" t="s">
        <v>84</v>
      </c>
      <c r="BG1460" s="492" t="s">
        <v>84</v>
      </c>
      <c r="BH1460" s="293"/>
      <c r="BI1460" s="293"/>
      <c r="BJ1460" s="293"/>
      <c r="BK1460" s="293"/>
    </row>
    <row r="1461" spans="1:63" ht="13.5" thickBot="1">
      <c r="A1461" s="130">
        <f>+A1425+1</f>
        <v>52</v>
      </c>
      <c r="B1461" s="181"/>
      <c r="C1461" s="157" t="s">
        <v>1704</v>
      </c>
      <c r="D1461" s="761" t="s">
        <v>1691</v>
      </c>
      <c r="E1461" s="544"/>
      <c r="F1461" s="544"/>
      <c r="G1461" s="544"/>
      <c r="H1461" s="544"/>
      <c r="I1461" s="544"/>
      <c r="J1461" s="544"/>
      <c r="K1461" s="544"/>
      <c r="L1461" s="544"/>
      <c r="M1461" s="544"/>
      <c r="N1461" s="544"/>
      <c r="O1461" s="544"/>
      <c r="P1461" s="544"/>
      <c r="Q1461" s="544"/>
      <c r="R1461" s="544"/>
      <c r="S1461" s="544"/>
      <c r="T1461" s="544"/>
      <c r="U1461" s="544"/>
      <c r="V1461" s="544"/>
      <c r="W1461" s="544"/>
      <c r="X1461" s="544"/>
      <c r="Y1461" s="544"/>
      <c r="Z1461" s="544"/>
      <c r="AA1461" s="544"/>
      <c r="AB1461" s="544"/>
      <c r="AC1461" s="544"/>
      <c r="AD1461" s="545"/>
      <c r="AE1461" s="545"/>
      <c r="AF1461" s="545"/>
      <c r="AG1461" s="545"/>
      <c r="AH1461" s="545"/>
      <c r="AI1461" s="545"/>
      <c r="AJ1461" s="545"/>
      <c r="AK1461" s="545"/>
      <c r="AL1461" s="545"/>
      <c r="AM1461" s="545"/>
      <c r="AN1461" s="371"/>
      <c r="AO1461" s="181"/>
      <c r="AR1461" s="87" t="s">
        <v>40</v>
      </c>
      <c r="AS1461" s="87" t="str">
        <f ca="1">SUBSTITUTE(CELL("address",E1461),"$","")</f>
        <v>E1461</v>
      </c>
      <c r="AT1461" s="386" t="str">
        <f ca="1">CHAR(CODE(AS1461))</f>
        <v>E</v>
      </c>
      <c r="AU1461" s="386">
        <f>ROW(AS1461)</f>
        <v>1461</v>
      </c>
      <c r="AV1461" s="285" t="str">
        <f ca="1">CONCATENATE(AT1461&amp;AU1461)</f>
        <v>E1461</v>
      </c>
      <c r="AW1461" s="285">
        <f t="shared" ref="AW1461:AW1496" si="269">$AW$5</f>
        <v>8</v>
      </c>
      <c r="AX1461" s="285" t="str">
        <f t="shared" ref="AX1461:AX1496" ca="1" si="270">MID(CELL("filename",AW1461),FIND("]",CELL("filename",AW1461))+1,256)</f>
        <v>8. Ownership - Operating Costs</v>
      </c>
      <c r="AY1461" s="293" t="s">
        <v>1626</v>
      </c>
      <c r="AZ1461" s="285" t="s">
        <v>1705</v>
      </c>
      <c r="BA1461" s="285">
        <f>$E$8</f>
        <v>2024</v>
      </c>
      <c r="BB1461" s="285" t="str">
        <f ca="1">AW1461&amp;"_"&amp;AV1461&amp;"_"&amp;AZ1461&amp;"_"&amp;BA1461</f>
        <v>8_E1461_Emissions_cost_2024</v>
      </c>
      <c r="BC1461" s="285" t="s">
        <v>574</v>
      </c>
      <c r="BD1461" s="285"/>
      <c r="BE1461" s="293" t="str">
        <f t="shared" si="268"/>
        <v>&gt;=0</v>
      </c>
      <c r="BF1461" s="293" t="s">
        <v>84</v>
      </c>
      <c r="BG1461" s="293" t="s">
        <v>84</v>
      </c>
      <c r="BH1461" s="293"/>
      <c r="BI1461" s="293"/>
      <c r="BJ1461" s="293"/>
      <c r="BK1461" s="293"/>
    </row>
    <row r="1462" spans="1:63" ht="13" hidden="1">
      <c r="A1462" s="130"/>
      <c r="B1462" s="181"/>
      <c r="C1462" s="157"/>
      <c r="D1462" s="761"/>
      <c r="E1462" s="578"/>
      <c r="F1462" s="578"/>
      <c r="G1462" s="578"/>
      <c r="H1462" s="578"/>
      <c r="I1462" s="578"/>
      <c r="J1462" s="578"/>
      <c r="K1462" s="578"/>
      <c r="L1462" s="578"/>
      <c r="M1462" s="578"/>
      <c r="N1462" s="578"/>
      <c r="O1462" s="578"/>
      <c r="P1462" s="578"/>
      <c r="Q1462" s="578"/>
      <c r="R1462" s="578"/>
      <c r="S1462" s="578"/>
      <c r="T1462" s="578"/>
      <c r="U1462" s="578"/>
      <c r="V1462" s="578"/>
      <c r="W1462" s="578"/>
      <c r="X1462" s="578"/>
      <c r="Y1462" s="578"/>
      <c r="Z1462" s="578"/>
      <c r="AA1462" s="578"/>
      <c r="AB1462" s="578"/>
      <c r="AC1462" s="578"/>
      <c r="AD1462" s="578"/>
      <c r="AE1462" s="578"/>
      <c r="AF1462" s="578"/>
      <c r="AG1462" s="578"/>
      <c r="AH1462" s="578"/>
      <c r="AI1462" s="578"/>
      <c r="AJ1462" s="578"/>
      <c r="AK1462" s="578"/>
      <c r="AL1462" s="578"/>
      <c r="AM1462" s="578"/>
      <c r="AN1462" s="580"/>
      <c r="AO1462" s="181"/>
      <c r="AP1462" s="87" t="s">
        <v>859</v>
      </c>
      <c r="AT1462" s="559" t="str">
        <f ca="1">IF(AT1461="Z","AA",IF(LEN(AT1461)=1,CHAR(CODE(AT1461)+1),IF(RIGHT(AT1461,1)="Z",CHAR(CODE(LEFT(AT1461,1))+1),LEFT(AT1461,1))&amp;CHAR(65+MOD(CODE(RIGHT(AT1461,1))+1-65,26))))</f>
        <v>F</v>
      </c>
      <c r="AU1462" s="559">
        <f>AU1461</f>
        <v>1461</v>
      </c>
      <c r="AV1462" s="285" t="str">
        <f t="shared" ref="AV1462:AV1496" ca="1" si="271">CONCATENATE(AT1462&amp;AU1462)</f>
        <v>F1461</v>
      </c>
      <c r="AW1462" s="285">
        <f t="shared" si="269"/>
        <v>8</v>
      </c>
      <c r="AX1462" s="285" t="str">
        <f t="shared" ca="1" si="270"/>
        <v>8. Ownership - Operating Costs</v>
      </c>
      <c r="AY1462" s="293" t="s">
        <v>1626</v>
      </c>
      <c r="AZ1462" s="285" t="s">
        <v>1705</v>
      </c>
      <c r="BA1462" s="285">
        <f>$F$8</f>
        <v>2025</v>
      </c>
      <c r="BB1462" s="285" t="str">
        <f t="shared" ref="BB1462:BB1496" ca="1" si="272">AW1462&amp;"_"&amp;AV1462&amp;"_"&amp;AZ1462&amp;"_"&amp;BA1462</f>
        <v>8_F1461_Emissions_cost_2025</v>
      </c>
      <c r="BC1462" s="285" t="s">
        <v>574</v>
      </c>
      <c r="BD1462" s="285"/>
      <c r="BE1462" s="293" t="str">
        <f t="shared" si="268"/>
        <v>&gt;=0</v>
      </c>
      <c r="BF1462" s="293" t="s">
        <v>84</v>
      </c>
      <c r="BG1462" s="293" t="s">
        <v>84</v>
      </c>
      <c r="BH1462" s="293"/>
      <c r="BI1462" s="293"/>
      <c r="BJ1462" s="293"/>
      <c r="BK1462" s="293"/>
    </row>
    <row r="1463" spans="1:63" ht="13" hidden="1">
      <c r="A1463" s="130"/>
      <c r="B1463" s="181"/>
      <c r="C1463" s="157"/>
      <c r="D1463" s="761"/>
      <c r="E1463" s="578"/>
      <c r="F1463" s="578"/>
      <c r="G1463" s="578"/>
      <c r="H1463" s="578"/>
      <c r="I1463" s="578"/>
      <c r="J1463" s="578"/>
      <c r="K1463" s="578"/>
      <c r="L1463" s="578"/>
      <c r="M1463" s="578"/>
      <c r="N1463" s="578"/>
      <c r="O1463" s="578"/>
      <c r="P1463" s="578"/>
      <c r="Q1463" s="578"/>
      <c r="R1463" s="578"/>
      <c r="S1463" s="578"/>
      <c r="T1463" s="578"/>
      <c r="U1463" s="578"/>
      <c r="V1463" s="578"/>
      <c r="W1463" s="578"/>
      <c r="X1463" s="578"/>
      <c r="Y1463" s="578"/>
      <c r="Z1463" s="578"/>
      <c r="AA1463" s="578"/>
      <c r="AB1463" s="578"/>
      <c r="AC1463" s="578"/>
      <c r="AD1463" s="578"/>
      <c r="AE1463" s="578"/>
      <c r="AF1463" s="578"/>
      <c r="AG1463" s="578"/>
      <c r="AH1463" s="578"/>
      <c r="AI1463" s="578"/>
      <c r="AJ1463" s="578"/>
      <c r="AK1463" s="578"/>
      <c r="AL1463" s="578"/>
      <c r="AM1463" s="578"/>
      <c r="AN1463" s="580"/>
      <c r="AO1463" s="181"/>
      <c r="AP1463" s="87" t="s">
        <v>859</v>
      </c>
      <c r="AT1463" s="559" t="str">
        <f t="shared" ref="AT1463:AT1496" ca="1" si="273">IF(AT1462="Z","AA",IF(LEN(AT1462)=1,CHAR(CODE(AT1462)+1),IF(RIGHT(AT1462,1)="Z",CHAR(CODE(LEFT(AT1462,1))+1),LEFT(AT1462,1))&amp;CHAR(65+MOD(CODE(RIGHT(AT1462,1))+1-65,26))))</f>
        <v>G</v>
      </c>
      <c r="AU1463" s="559">
        <f t="shared" ref="AU1463:AU1496" si="274">AU1462</f>
        <v>1461</v>
      </c>
      <c r="AV1463" s="285" t="str">
        <f t="shared" ca="1" si="271"/>
        <v>G1461</v>
      </c>
      <c r="AW1463" s="285">
        <f t="shared" si="269"/>
        <v>8</v>
      </c>
      <c r="AX1463" s="285" t="str">
        <f t="shared" ca="1" si="270"/>
        <v>8. Ownership - Operating Costs</v>
      </c>
      <c r="AY1463" s="293" t="s">
        <v>1626</v>
      </c>
      <c r="AZ1463" s="285" t="s">
        <v>1705</v>
      </c>
      <c r="BA1463" s="285">
        <f>$G$8</f>
        <v>2026</v>
      </c>
      <c r="BB1463" s="285" t="str">
        <f t="shared" ca="1" si="272"/>
        <v>8_G1461_Emissions_cost_2026</v>
      </c>
      <c r="BC1463" s="285" t="s">
        <v>574</v>
      </c>
      <c r="BD1463" s="285"/>
      <c r="BE1463" s="293" t="str">
        <f t="shared" si="268"/>
        <v>&gt;=0</v>
      </c>
      <c r="BF1463" s="293" t="s">
        <v>84</v>
      </c>
      <c r="BG1463" s="293" t="s">
        <v>84</v>
      </c>
      <c r="BH1463" s="293"/>
      <c r="BI1463" s="293"/>
      <c r="BJ1463" s="293"/>
      <c r="BK1463" s="293"/>
    </row>
    <row r="1464" spans="1:63" ht="13" hidden="1">
      <c r="A1464" s="130"/>
      <c r="B1464" s="181"/>
      <c r="C1464" s="157"/>
      <c r="D1464" s="761"/>
      <c r="E1464" s="578"/>
      <c r="F1464" s="578"/>
      <c r="G1464" s="578"/>
      <c r="H1464" s="578"/>
      <c r="I1464" s="578"/>
      <c r="J1464" s="578"/>
      <c r="K1464" s="578"/>
      <c r="L1464" s="578"/>
      <c r="M1464" s="578"/>
      <c r="N1464" s="578"/>
      <c r="O1464" s="578"/>
      <c r="P1464" s="578"/>
      <c r="Q1464" s="578"/>
      <c r="R1464" s="578"/>
      <c r="S1464" s="578"/>
      <c r="T1464" s="578"/>
      <c r="U1464" s="578"/>
      <c r="V1464" s="578"/>
      <c r="W1464" s="578"/>
      <c r="X1464" s="578"/>
      <c r="Y1464" s="578"/>
      <c r="Z1464" s="578"/>
      <c r="AA1464" s="578"/>
      <c r="AB1464" s="578"/>
      <c r="AC1464" s="578"/>
      <c r="AD1464" s="578"/>
      <c r="AE1464" s="578"/>
      <c r="AF1464" s="578"/>
      <c r="AG1464" s="578"/>
      <c r="AH1464" s="578"/>
      <c r="AI1464" s="578"/>
      <c r="AJ1464" s="578"/>
      <c r="AK1464" s="578"/>
      <c r="AL1464" s="578"/>
      <c r="AM1464" s="578"/>
      <c r="AN1464" s="580"/>
      <c r="AO1464" s="181"/>
      <c r="AP1464" s="87" t="s">
        <v>859</v>
      </c>
      <c r="AT1464" s="559" t="str">
        <f t="shared" ca="1" si="273"/>
        <v>H</v>
      </c>
      <c r="AU1464" s="559">
        <f t="shared" si="274"/>
        <v>1461</v>
      </c>
      <c r="AV1464" s="285" t="str">
        <f t="shared" ca="1" si="271"/>
        <v>H1461</v>
      </c>
      <c r="AW1464" s="285">
        <f t="shared" si="269"/>
        <v>8</v>
      </c>
      <c r="AX1464" s="285" t="str">
        <f t="shared" ca="1" si="270"/>
        <v>8. Ownership - Operating Costs</v>
      </c>
      <c r="AY1464" s="293" t="s">
        <v>1626</v>
      </c>
      <c r="AZ1464" s="285" t="s">
        <v>1705</v>
      </c>
      <c r="BA1464" s="285">
        <f>$H$8</f>
        <v>2027</v>
      </c>
      <c r="BB1464" s="285" t="str">
        <f t="shared" ca="1" si="272"/>
        <v>8_H1461_Emissions_cost_2027</v>
      </c>
      <c r="BC1464" s="285" t="s">
        <v>574</v>
      </c>
      <c r="BD1464" s="285"/>
      <c r="BE1464" s="293" t="str">
        <f t="shared" si="268"/>
        <v>&gt;=0</v>
      </c>
      <c r="BF1464" s="293" t="s">
        <v>84</v>
      </c>
      <c r="BG1464" s="293" t="s">
        <v>84</v>
      </c>
      <c r="BH1464" s="293"/>
      <c r="BI1464" s="293"/>
      <c r="BJ1464" s="293"/>
      <c r="BK1464" s="293"/>
    </row>
    <row r="1465" spans="1:63" ht="13" hidden="1">
      <c r="A1465" s="130"/>
      <c r="B1465" s="181"/>
      <c r="C1465" s="157"/>
      <c r="D1465" s="761"/>
      <c r="E1465" s="578"/>
      <c r="F1465" s="578"/>
      <c r="G1465" s="578"/>
      <c r="H1465" s="578"/>
      <c r="I1465" s="578"/>
      <c r="J1465" s="578"/>
      <c r="K1465" s="578"/>
      <c r="L1465" s="578"/>
      <c r="M1465" s="578"/>
      <c r="N1465" s="578"/>
      <c r="O1465" s="578"/>
      <c r="P1465" s="578"/>
      <c r="Q1465" s="578"/>
      <c r="R1465" s="578"/>
      <c r="S1465" s="578"/>
      <c r="T1465" s="578"/>
      <c r="U1465" s="578"/>
      <c r="V1465" s="578"/>
      <c r="W1465" s="578"/>
      <c r="X1465" s="578"/>
      <c r="Y1465" s="578"/>
      <c r="Z1465" s="578"/>
      <c r="AA1465" s="578"/>
      <c r="AB1465" s="578"/>
      <c r="AC1465" s="578"/>
      <c r="AD1465" s="578"/>
      <c r="AE1465" s="578"/>
      <c r="AF1465" s="578"/>
      <c r="AG1465" s="578"/>
      <c r="AH1465" s="578"/>
      <c r="AI1465" s="578"/>
      <c r="AJ1465" s="578"/>
      <c r="AK1465" s="578"/>
      <c r="AL1465" s="578"/>
      <c r="AM1465" s="578"/>
      <c r="AN1465" s="580"/>
      <c r="AO1465" s="181"/>
      <c r="AP1465" s="87" t="s">
        <v>859</v>
      </c>
      <c r="AT1465" s="559" t="str">
        <f t="shared" ca="1" si="273"/>
        <v>I</v>
      </c>
      <c r="AU1465" s="559">
        <f t="shared" si="274"/>
        <v>1461</v>
      </c>
      <c r="AV1465" s="285" t="str">
        <f t="shared" ca="1" si="271"/>
        <v>I1461</v>
      </c>
      <c r="AW1465" s="285">
        <f t="shared" si="269"/>
        <v>8</v>
      </c>
      <c r="AX1465" s="285" t="str">
        <f t="shared" ca="1" si="270"/>
        <v>8. Ownership - Operating Costs</v>
      </c>
      <c r="AY1465" s="293" t="s">
        <v>1626</v>
      </c>
      <c r="AZ1465" s="285" t="s">
        <v>1705</v>
      </c>
      <c r="BA1465" s="285">
        <f>$I$8</f>
        <v>2028</v>
      </c>
      <c r="BB1465" s="285" t="str">
        <f t="shared" ca="1" si="272"/>
        <v>8_I1461_Emissions_cost_2028</v>
      </c>
      <c r="BC1465" s="285" t="s">
        <v>574</v>
      </c>
      <c r="BD1465" s="285"/>
      <c r="BE1465" s="293" t="str">
        <f t="shared" si="268"/>
        <v>&gt;=0</v>
      </c>
      <c r="BF1465" s="293" t="s">
        <v>84</v>
      </c>
      <c r="BG1465" s="293" t="s">
        <v>84</v>
      </c>
      <c r="BH1465" s="293"/>
      <c r="BI1465" s="293"/>
      <c r="BJ1465" s="293"/>
      <c r="BK1465" s="293"/>
    </row>
    <row r="1466" spans="1:63" ht="13" hidden="1">
      <c r="A1466" s="130"/>
      <c r="B1466" s="181"/>
      <c r="C1466" s="157"/>
      <c r="D1466" s="761"/>
      <c r="E1466" s="578"/>
      <c r="F1466" s="578"/>
      <c r="G1466" s="578"/>
      <c r="H1466" s="578"/>
      <c r="I1466" s="578"/>
      <c r="J1466" s="578"/>
      <c r="K1466" s="578"/>
      <c r="L1466" s="578"/>
      <c r="M1466" s="578"/>
      <c r="N1466" s="578"/>
      <c r="O1466" s="578"/>
      <c r="P1466" s="578"/>
      <c r="Q1466" s="578"/>
      <c r="R1466" s="578"/>
      <c r="S1466" s="578"/>
      <c r="T1466" s="578"/>
      <c r="U1466" s="578"/>
      <c r="V1466" s="578"/>
      <c r="W1466" s="578"/>
      <c r="X1466" s="578"/>
      <c r="Y1466" s="578"/>
      <c r="Z1466" s="578"/>
      <c r="AA1466" s="578"/>
      <c r="AB1466" s="578"/>
      <c r="AC1466" s="578"/>
      <c r="AD1466" s="578"/>
      <c r="AE1466" s="578"/>
      <c r="AF1466" s="578"/>
      <c r="AG1466" s="578"/>
      <c r="AH1466" s="578"/>
      <c r="AI1466" s="578"/>
      <c r="AJ1466" s="578"/>
      <c r="AK1466" s="578"/>
      <c r="AL1466" s="578"/>
      <c r="AM1466" s="578"/>
      <c r="AN1466" s="580"/>
      <c r="AO1466" s="181"/>
      <c r="AP1466" s="87" t="s">
        <v>859</v>
      </c>
      <c r="AT1466" s="559" t="str">
        <f t="shared" ca="1" si="273"/>
        <v>J</v>
      </c>
      <c r="AU1466" s="559">
        <f t="shared" si="274"/>
        <v>1461</v>
      </c>
      <c r="AV1466" s="285" t="str">
        <f t="shared" ca="1" si="271"/>
        <v>J1461</v>
      </c>
      <c r="AW1466" s="285">
        <f t="shared" si="269"/>
        <v>8</v>
      </c>
      <c r="AX1466" s="285" t="str">
        <f t="shared" ca="1" si="270"/>
        <v>8. Ownership - Operating Costs</v>
      </c>
      <c r="AY1466" s="293" t="s">
        <v>1626</v>
      </c>
      <c r="AZ1466" s="285" t="s">
        <v>1705</v>
      </c>
      <c r="BA1466" s="285">
        <f>$J$8</f>
        <v>2029</v>
      </c>
      <c r="BB1466" s="285" t="str">
        <f t="shared" ca="1" si="272"/>
        <v>8_J1461_Emissions_cost_2029</v>
      </c>
      <c r="BC1466" s="285" t="s">
        <v>574</v>
      </c>
      <c r="BD1466" s="285"/>
      <c r="BE1466" s="293" t="str">
        <f t="shared" si="268"/>
        <v>&gt;=0</v>
      </c>
      <c r="BF1466" s="293" t="s">
        <v>84</v>
      </c>
      <c r="BG1466" s="293" t="s">
        <v>84</v>
      </c>
      <c r="BH1466" s="293"/>
      <c r="BI1466" s="293"/>
      <c r="BJ1466" s="293"/>
      <c r="BK1466" s="293"/>
    </row>
    <row r="1467" spans="1:63" ht="13" hidden="1">
      <c r="A1467" s="130"/>
      <c r="B1467" s="181"/>
      <c r="C1467" s="157"/>
      <c r="D1467" s="761"/>
      <c r="E1467" s="578"/>
      <c r="F1467" s="578"/>
      <c r="G1467" s="578"/>
      <c r="H1467" s="578"/>
      <c r="I1467" s="578"/>
      <c r="J1467" s="578"/>
      <c r="K1467" s="578"/>
      <c r="L1467" s="578"/>
      <c r="M1467" s="578"/>
      <c r="N1467" s="578"/>
      <c r="O1467" s="578"/>
      <c r="P1467" s="578"/>
      <c r="Q1467" s="578"/>
      <c r="R1467" s="578"/>
      <c r="S1467" s="578"/>
      <c r="T1467" s="578"/>
      <c r="U1467" s="578"/>
      <c r="V1467" s="578"/>
      <c r="W1467" s="578"/>
      <c r="X1467" s="578"/>
      <c r="Y1467" s="578"/>
      <c r="Z1467" s="578"/>
      <c r="AA1467" s="578"/>
      <c r="AB1467" s="578"/>
      <c r="AC1467" s="578"/>
      <c r="AD1467" s="578"/>
      <c r="AE1467" s="578"/>
      <c r="AF1467" s="578"/>
      <c r="AG1467" s="578"/>
      <c r="AH1467" s="578"/>
      <c r="AI1467" s="578"/>
      <c r="AJ1467" s="578"/>
      <c r="AK1467" s="578"/>
      <c r="AL1467" s="578"/>
      <c r="AM1467" s="578"/>
      <c r="AN1467" s="580"/>
      <c r="AO1467" s="181"/>
      <c r="AP1467" s="87" t="s">
        <v>859</v>
      </c>
      <c r="AT1467" s="559" t="str">
        <f t="shared" ca="1" si="273"/>
        <v>K</v>
      </c>
      <c r="AU1467" s="559">
        <f t="shared" si="274"/>
        <v>1461</v>
      </c>
      <c r="AV1467" s="285" t="str">
        <f t="shared" ca="1" si="271"/>
        <v>K1461</v>
      </c>
      <c r="AW1467" s="285">
        <f t="shared" si="269"/>
        <v>8</v>
      </c>
      <c r="AX1467" s="285" t="str">
        <f t="shared" ca="1" si="270"/>
        <v>8. Ownership - Operating Costs</v>
      </c>
      <c r="AY1467" s="293" t="s">
        <v>1626</v>
      </c>
      <c r="AZ1467" s="285" t="s">
        <v>1705</v>
      </c>
      <c r="BA1467" s="285">
        <f>$K$8</f>
        <v>2030</v>
      </c>
      <c r="BB1467" s="285" t="str">
        <f t="shared" ca="1" si="272"/>
        <v>8_K1461_Emissions_cost_2030</v>
      </c>
      <c r="BC1467" s="285" t="s">
        <v>574</v>
      </c>
      <c r="BD1467" s="285"/>
      <c r="BE1467" s="293" t="str">
        <f t="shared" si="268"/>
        <v>&gt;=0</v>
      </c>
      <c r="BF1467" s="293" t="s">
        <v>84</v>
      </c>
      <c r="BG1467" s="293" t="s">
        <v>84</v>
      </c>
      <c r="BH1467" s="293"/>
      <c r="BI1467" s="293"/>
      <c r="BJ1467" s="293"/>
      <c r="BK1467" s="293"/>
    </row>
    <row r="1468" spans="1:63" ht="13" hidden="1">
      <c r="A1468" s="130"/>
      <c r="B1468" s="181"/>
      <c r="C1468" s="157"/>
      <c r="D1468" s="761"/>
      <c r="E1468" s="578"/>
      <c r="F1468" s="578"/>
      <c r="G1468" s="578"/>
      <c r="H1468" s="578"/>
      <c r="I1468" s="578"/>
      <c r="J1468" s="578"/>
      <c r="K1468" s="578"/>
      <c r="L1468" s="578"/>
      <c r="M1468" s="578"/>
      <c r="N1468" s="578"/>
      <c r="O1468" s="578"/>
      <c r="P1468" s="578"/>
      <c r="Q1468" s="578"/>
      <c r="R1468" s="578"/>
      <c r="S1468" s="578"/>
      <c r="T1468" s="578"/>
      <c r="U1468" s="578"/>
      <c r="V1468" s="578"/>
      <c r="W1468" s="578"/>
      <c r="X1468" s="578"/>
      <c r="Y1468" s="578"/>
      <c r="Z1468" s="578"/>
      <c r="AA1468" s="578"/>
      <c r="AB1468" s="578"/>
      <c r="AC1468" s="578"/>
      <c r="AD1468" s="578"/>
      <c r="AE1468" s="578"/>
      <c r="AF1468" s="578"/>
      <c r="AG1468" s="578"/>
      <c r="AH1468" s="578"/>
      <c r="AI1468" s="578"/>
      <c r="AJ1468" s="578"/>
      <c r="AK1468" s="578"/>
      <c r="AL1468" s="578"/>
      <c r="AM1468" s="578"/>
      <c r="AN1468" s="580"/>
      <c r="AO1468" s="181"/>
      <c r="AP1468" s="87" t="s">
        <v>859</v>
      </c>
      <c r="AT1468" s="559" t="str">
        <f t="shared" ca="1" si="273"/>
        <v>L</v>
      </c>
      <c r="AU1468" s="559">
        <f t="shared" si="274"/>
        <v>1461</v>
      </c>
      <c r="AV1468" s="285" t="str">
        <f t="shared" ca="1" si="271"/>
        <v>L1461</v>
      </c>
      <c r="AW1468" s="285">
        <f t="shared" si="269"/>
        <v>8</v>
      </c>
      <c r="AX1468" s="285" t="str">
        <f t="shared" ca="1" si="270"/>
        <v>8. Ownership - Operating Costs</v>
      </c>
      <c r="AY1468" s="293" t="s">
        <v>1626</v>
      </c>
      <c r="AZ1468" s="285" t="s">
        <v>1705</v>
      </c>
      <c r="BA1468" s="285">
        <f>$L$8</f>
        <v>2031</v>
      </c>
      <c r="BB1468" s="285" t="str">
        <f t="shared" ca="1" si="272"/>
        <v>8_L1461_Emissions_cost_2031</v>
      </c>
      <c r="BC1468" s="285" t="s">
        <v>574</v>
      </c>
      <c r="BD1468" s="285"/>
      <c r="BE1468" s="293" t="str">
        <f t="shared" si="268"/>
        <v>&gt;=0</v>
      </c>
      <c r="BF1468" s="293" t="s">
        <v>84</v>
      </c>
      <c r="BG1468" s="293" t="s">
        <v>84</v>
      </c>
      <c r="BH1468" s="293"/>
      <c r="BI1468" s="293"/>
      <c r="BJ1468" s="293"/>
      <c r="BK1468" s="293"/>
    </row>
    <row r="1469" spans="1:63" ht="13" hidden="1">
      <c r="A1469" s="130"/>
      <c r="B1469" s="181"/>
      <c r="C1469" s="157"/>
      <c r="D1469" s="761"/>
      <c r="E1469" s="578"/>
      <c r="F1469" s="578"/>
      <c r="G1469" s="578"/>
      <c r="H1469" s="578"/>
      <c r="I1469" s="578"/>
      <c r="J1469" s="578"/>
      <c r="K1469" s="578"/>
      <c r="L1469" s="578"/>
      <c r="M1469" s="578"/>
      <c r="N1469" s="578"/>
      <c r="O1469" s="578"/>
      <c r="P1469" s="578"/>
      <c r="Q1469" s="578"/>
      <c r="R1469" s="578"/>
      <c r="S1469" s="578"/>
      <c r="T1469" s="578"/>
      <c r="U1469" s="578"/>
      <c r="V1469" s="578"/>
      <c r="W1469" s="578"/>
      <c r="X1469" s="578"/>
      <c r="Y1469" s="578"/>
      <c r="Z1469" s="578"/>
      <c r="AA1469" s="578"/>
      <c r="AB1469" s="578"/>
      <c r="AC1469" s="578"/>
      <c r="AD1469" s="578"/>
      <c r="AE1469" s="578"/>
      <c r="AF1469" s="578"/>
      <c r="AG1469" s="578"/>
      <c r="AH1469" s="578"/>
      <c r="AI1469" s="578"/>
      <c r="AJ1469" s="578"/>
      <c r="AK1469" s="578"/>
      <c r="AL1469" s="578"/>
      <c r="AM1469" s="578"/>
      <c r="AN1469" s="580"/>
      <c r="AO1469" s="181"/>
      <c r="AP1469" s="87" t="s">
        <v>859</v>
      </c>
      <c r="AT1469" s="559" t="str">
        <f t="shared" ca="1" si="273"/>
        <v>M</v>
      </c>
      <c r="AU1469" s="559">
        <f t="shared" si="274"/>
        <v>1461</v>
      </c>
      <c r="AV1469" s="285" t="str">
        <f t="shared" ca="1" si="271"/>
        <v>M1461</v>
      </c>
      <c r="AW1469" s="285">
        <f t="shared" si="269"/>
        <v>8</v>
      </c>
      <c r="AX1469" s="285" t="str">
        <f t="shared" ca="1" si="270"/>
        <v>8. Ownership - Operating Costs</v>
      </c>
      <c r="AY1469" s="293" t="s">
        <v>1626</v>
      </c>
      <c r="AZ1469" s="285" t="s">
        <v>1705</v>
      </c>
      <c r="BA1469" s="285">
        <f>$M$8</f>
        <v>2032</v>
      </c>
      <c r="BB1469" s="285" t="str">
        <f t="shared" ca="1" si="272"/>
        <v>8_M1461_Emissions_cost_2032</v>
      </c>
      <c r="BC1469" s="285" t="s">
        <v>574</v>
      </c>
      <c r="BD1469" s="285"/>
      <c r="BE1469" s="293" t="str">
        <f t="shared" si="268"/>
        <v>&gt;=0</v>
      </c>
      <c r="BF1469" s="293" t="s">
        <v>84</v>
      </c>
      <c r="BG1469" s="293" t="s">
        <v>84</v>
      </c>
      <c r="BH1469" s="293"/>
      <c r="BI1469" s="293"/>
      <c r="BJ1469" s="293"/>
      <c r="BK1469" s="293"/>
    </row>
    <row r="1470" spans="1:63" ht="13" hidden="1">
      <c r="A1470" s="130"/>
      <c r="B1470" s="181"/>
      <c r="C1470" s="157"/>
      <c r="D1470" s="761"/>
      <c r="E1470" s="578"/>
      <c r="F1470" s="578"/>
      <c r="G1470" s="578"/>
      <c r="H1470" s="578"/>
      <c r="I1470" s="578"/>
      <c r="J1470" s="578"/>
      <c r="K1470" s="578"/>
      <c r="L1470" s="578"/>
      <c r="M1470" s="578"/>
      <c r="N1470" s="578"/>
      <c r="O1470" s="578"/>
      <c r="P1470" s="578"/>
      <c r="Q1470" s="578"/>
      <c r="R1470" s="578"/>
      <c r="S1470" s="578"/>
      <c r="T1470" s="578"/>
      <c r="U1470" s="578"/>
      <c r="V1470" s="578"/>
      <c r="W1470" s="578"/>
      <c r="X1470" s="578"/>
      <c r="Y1470" s="578"/>
      <c r="Z1470" s="578"/>
      <c r="AA1470" s="578"/>
      <c r="AB1470" s="578"/>
      <c r="AC1470" s="578"/>
      <c r="AD1470" s="578"/>
      <c r="AE1470" s="578"/>
      <c r="AF1470" s="578"/>
      <c r="AG1470" s="578"/>
      <c r="AH1470" s="578"/>
      <c r="AI1470" s="578"/>
      <c r="AJ1470" s="578"/>
      <c r="AK1470" s="578"/>
      <c r="AL1470" s="578"/>
      <c r="AM1470" s="578"/>
      <c r="AN1470" s="580"/>
      <c r="AO1470" s="181"/>
      <c r="AP1470" s="87" t="s">
        <v>859</v>
      </c>
      <c r="AT1470" s="559" t="str">
        <f t="shared" ca="1" si="273"/>
        <v>N</v>
      </c>
      <c r="AU1470" s="559">
        <f t="shared" si="274"/>
        <v>1461</v>
      </c>
      <c r="AV1470" s="285" t="str">
        <f t="shared" ca="1" si="271"/>
        <v>N1461</v>
      </c>
      <c r="AW1470" s="285">
        <f t="shared" si="269"/>
        <v>8</v>
      </c>
      <c r="AX1470" s="285" t="str">
        <f t="shared" ca="1" si="270"/>
        <v>8. Ownership - Operating Costs</v>
      </c>
      <c r="AY1470" s="293" t="s">
        <v>1626</v>
      </c>
      <c r="AZ1470" s="285" t="s">
        <v>1705</v>
      </c>
      <c r="BA1470" s="285">
        <f>$N$8</f>
        <v>2033</v>
      </c>
      <c r="BB1470" s="285" t="str">
        <f t="shared" ca="1" si="272"/>
        <v>8_N1461_Emissions_cost_2033</v>
      </c>
      <c r="BC1470" s="285" t="s">
        <v>574</v>
      </c>
      <c r="BD1470" s="285"/>
      <c r="BE1470" s="293" t="str">
        <f t="shared" si="268"/>
        <v>&gt;=0</v>
      </c>
      <c r="BF1470" s="293" t="s">
        <v>84</v>
      </c>
      <c r="BG1470" s="293" t="s">
        <v>84</v>
      </c>
      <c r="BH1470" s="293"/>
      <c r="BI1470" s="293"/>
      <c r="BJ1470" s="293"/>
      <c r="BK1470" s="293"/>
    </row>
    <row r="1471" spans="1:63" ht="13" hidden="1">
      <c r="A1471" s="130"/>
      <c r="B1471" s="181"/>
      <c r="C1471" s="157"/>
      <c r="D1471" s="761"/>
      <c r="E1471" s="578"/>
      <c r="F1471" s="578"/>
      <c r="G1471" s="578"/>
      <c r="H1471" s="578"/>
      <c r="I1471" s="578"/>
      <c r="J1471" s="578"/>
      <c r="K1471" s="578"/>
      <c r="L1471" s="578"/>
      <c r="M1471" s="578"/>
      <c r="N1471" s="578"/>
      <c r="O1471" s="578"/>
      <c r="P1471" s="578"/>
      <c r="Q1471" s="578"/>
      <c r="R1471" s="578"/>
      <c r="S1471" s="578"/>
      <c r="T1471" s="578"/>
      <c r="U1471" s="578"/>
      <c r="V1471" s="578"/>
      <c r="W1471" s="578"/>
      <c r="X1471" s="578"/>
      <c r="Y1471" s="578"/>
      <c r="Z1471" s="578"/>
      <c r="AA1471" s="578"/>
      <c r="AB1471" s="578"/>
      <c r="AC1471" s="578"/>
      <c r="AD1471" s="578"/>
      <c r="AE1471" s="578"/>
      <c r="AF1471" s="578"/>
      <c r="AG1471" s="578"/>
      <c r="AH1471" s="578"/>
      <c r="AI1471" s="578"/>
      <c r="AJ1471" s="578"/>
      <c r="AK1471" s="578"/>
      <c r="AL1471" s="578"/>
      <c r="AM1471" s="578"/>
      <c r="AN1471" s="580"/>
      <c r="AO1471" s="181"/>
      <c r="AP1471" s="87" t="s">
        <v>859</v>
      </c>
      <c r="AT1471" s="559" t="str">
        <f t="shared" ca="1" si="273"/>
        <v>O</v>
      </c>
      <c r="AU1471" s="559">
        <f t="shared" si="274"/>
        <v>1461</v>
      </c>
      <c r="AV1471" s="285" t="str">
        <f t="shared" ca="1" si="271"/>
        <v>O1461</v>
      </c>
      <c r="AW1471" s="285">
        <f t="shared" si="269"/>
        <v>8</v>
      </c>
      <c r="AX1471" s="285" t="str">
        <f t="shared" ca="1" si="270"/>
        <v>8. Ownership - Operating Costs</v>
      </c>
      <c r="AY1471" s="293" t="s">
        <v>1626</v>
      </c>
      <c r="AZ1471" s="285" t="s">
        <v>1705</v>
      </c>
      <c r="BA1471" s="285">
        <f>$O$8</f>
        <v>2034</v>
      </c>
      <c r="BB1471" s="285" t="str">
        <f t="shared" ca="1" si="272"/>
        <v>8_O1461_Emissions_cost_2034</v>
      </c>
      <c r="BC1471" s="285" t="s">
        <v>574</v>
      </c>
      <c r="BD1471" s="285"/>
      <c r="BE1471" s="293" t="str">
        <f t="shared" si="268"/>
        <v>&gt;=0</v>
      </c>
      <c r="BF1471" s="293" t="s">
        <v>84</v>
      </c>
      <c r="BG1471" s="293" t="s">
        <v>84</v>
      </c>
      <c r="BH1471" s="293"/>
      <c r="BI1471" s="293"/>
      <c r="BJ1471" s="293"/>
      <c r="BK1471" s="293"/>
    </row>
    <row r="1472" spans="1:63" ht="13" hidden="1">
      <c r="A1472" s="130"/>
      <c r="B1472" s="181"/>
      <c r="C1472" s="157"/>
      <c r="D1472" s="761"/>
      <c r="E1472" s="578"/>
      <c r="F1472" s="578"/>
      <c r="G1472" s="578"/>
      <c r="H1472" s="578"/>
      <c r="I1472" s="578"/>
      <c r="J1472" s="578"/>
      <c r="K1472" s="578"/>
      <c r="L1472" s="578"/>
      <c r="M1472" s="578"/>
      <c r="N1472" s="578"/>
      <c r="O1472" s="578"/>
      <c r="P1472" s="578"/>
      <c r="Q1472" s="578"/>
      <c r="R1472" s="578"/>
      <c r="S1472" s="578"/>
      <c r="T1472" s="578"/>
      <c r="U1472" s="578"/>
      <c r="V1472" s="578"/>
      <c r="W1472" s="578"/>
      <c r="X1472" s="578"/>
      <c r="Y1472" s="578"/>
      <c r="Z1472" s="578"/>
      <c r="AA1472" s="578"/>
      <c r="AB1472" s="578"/>
      <c r="AC1472" s="578"/>
      <c r="AD1472" s="578"/>
      <c r="AE1472" s="578"/>
      <c r="AF1472" s="578"/>
      <c r="AG1472" s="578"/>
      <c r="AH1472" s="578"/>
      <c r="AI1472" s="578"/>
      <c r="AJ1472" s="578"/>
      <c r="AK1472" s="578"/>
      <c r="AL1472" s="578"/>
      <c r="AM1472" s="578"/>
      <c r="AN1472" s="580"/>
      <c r="AO1472" s="181"/>
      <c r="AP1472" s="87" t="s">
        <v>859</v>
      </c>
      <c r="AT1472" s="559" t="str">
        <f t="shared" ca="1" si="273"/>
        <v>P</v>
      </c>
      <c r="AU1472" s="559">
        <f t="shared" si="274"/>
        <v>1461</v>
      </c>
      <c r="AV1472" s="285" t="str">
        <f t="shared" ca="1" si="271"/>
        <v>P1461</v>
      </c>
      <c r="AW1472" s="285">
        <f t="shared" si="269"/>
        <v>8</v>
      </c>
      <c r="AX1472" s="285" t="str">
        <f t="shared" ca="1" si="270"/>
        <v>8. Ownership - Operating Costs</v>
      </c>
      <c r="AY1472" s="293" t="s">
        <v>1626</v>
      </c>
      <c r="AZ1472" s="285" t="s">
        <v>1705</v>
      </c>
      <c r="BA1472" s="285">
        <f>$P$8</f>
        <v>2035</v>
      </c>
      <c r="BB1472" s="285" t="str">
        <f t="shared" ca="1" si="272"/>
        <v>8_P1461_Emissions_cost_2035</v>
      </c>
      <c r="BC1472" s="285" t="s">
        <v>574</v>
      </c>
      <c r="BD1472" s="285"/>
      <c r="BE1472" s="293" t="str">
        <f t="shared" si="268"/>
        <v>&gt;=0</v>
      </c>
      <c r="BF1472" s="293" t="s">
        <v>84</v>
      </c>
      <c r="BG1472" s="293" t="s">
        <v>84</v>
      </c>
      <c r="BH1472" s="293"/>
      <c r="BI1472" s="293"/>
      <c r="BJ1472" s="293"/>
      <c r="BK1472" s="293"/>
    </row>
    <row r="1473" spans="1:63" ht="13" hidden="1">
      <c r="A1473" s="130"/>
      <c r="B1473" s="181"/>
      <c r="C1473" s="157"/>
      <c r="D1473" s="761"/>
      <c r="E1473" s="578"/>
      <c r="F1473" s="578"/>
      <c r="G1473" s="578"/>
      <c r="H1473" s="578"/>
      <c r="I1473" s="578"/>
      <c r="J1473" s="578"/>
      <c r="K1473" s="578"/>
      <c r="L1473" s="578"/>
      <c r="M1473" s="578"/>
      <c r="N1473" s="578"/>
      <c r="O1473" s="578"/>
      <c r="P1473" s="578"/>
      <c r="Q1473" s="578"/>
      <c r="R1473" s="578"/>
      <c r="S1473" s="578"/>
      <c r="T1473" s="578"/>
      <c r="U1473" s="578"/>
      <c r="V1473" s="578"/>
      <c r="W1473" s="578"/>
      <c r="X1473" s="578"/>
      <c r="Y1473" s="578"/>
      <c r="Z1473" s="578"/>
      <c r="AA1473" s="578"/>
      <c r="AB1473" s="578"/>
      <c r="AC1473" s="578"/>
      <c r="AD1473" s="578"/>
      <c r="AE1473" s="578"/>
      <c r="AF1473" s="578"/>
      <c r="AG1473" s="578"/>
      <c r="AH1473" s="578"/>
      <c r="AI1473" s="578"/>
      <c r="AJ1473" s="578"/>
      <c r="AK1473" s="578"/>
      <c r="AL1473" s="578"/>
      <c r="AM1473" s="578"/>
      <c r="AN1473" s="580"/>
      <c r="AO1473" s="181"/>
      <c r="AP1473" s="87" t="s">
        <v>859</v>
      </c>
      <c r="AT1473" s="559" t="str">
        <f t="shared" ca="1" si="273"/>
        <v>Q</v>
      </c>
      <c r="AU1473" s="559">
        <f t="shared" si="274"/>
        <v>1461</v>
      </c>
      <c r="AV1473" s="285" t="str">
        <f t="shared" ca="1" si="271"/>
        <v>Q1461</v>
      </c>
      <c r="AW1473" s="285">
        <f t="shared" si="269"/>
        <v>8</v>
      </c>
      <c r="AX1473" s="285" t="str">
        <f t="shared" ca="1" si="270"/>
        <v>8. Ownership - Operating Costs</v>
      </c>
      <c r="AY1473" s="293" t="s">
        <v>1626</v>
      </c>
      <c r="AZ1473" s="285" t="s">
        <v>1705</v>
      </c>
      <c r="BA1473" s="285">
        <f>$Q$8</f>
        <v>2036</v>
      </c>
      <c r="BB1473" s="285" t="str">
        <f t="shared" ca="1" si="272"/>
        <v>8_Q1461_Emissions_cost_2036</v>
      </c>
      <c r="BC1473" s="285" t="s">
        <v>574</v>
      </c>
      <c r="BD1473" s="285"/>
      <c r="BE1473" s="293" t="str">
        <f t="shared" si="268"/>
        <v>&gt;=0</v>
      </c>
      <c r="BF1473" s="293" t="s">
        <v>84</v>
      </c>
      <c r="BG1473" s="293" t="s">
        <v>84</v>
      </c>
      <c r="BH1473" s="293"/>
      <c r="BI1473" s="293"/>
      <c r="BJ1473" s="293"/>
      <c r="BK1473" s="293"/>
    </row>
    <row r="1474" spans="1:63" ht="13" hidden="1">
      <c r="A1474" s="130"/>
      <c r="B1474" s="181"/>
      <c r="C1474" s="157"/>
      <c r="D1474" s="761"/>
      <c r="E1474" s="578"/>
      <c r="F1474" s="578"/>
      <c r="G1474" s="578"/>
      <c r="H1474" s="578"/>
      <c r="I1474" s="578"/>
      <c r="J1474" s="578"/>
      <c r="K1474" s="578"/>
      <c r="L1474" s="578"/>
      <c r="M1474" s="578"/>
      <c r="N1474" s="578"/>
      <c r="O1474" s="578"/>
      <c r="P1474" s="578"/>
      <c r="Q1474" s="578"/>
      <c r="R1474" s="578"/>
      <c r="S1474" s="578"/>
      <c r="T1474" s="578"/>
      <c r="U1474" s="578"/>
      <c r="V1474" s="578"/>
      <c r="W1474" s="578"/>
      <c r="X1474" s="578"/>
      <c r="Y1474" s="578"/>
      <c r="Z1474" s="578"/>
      <c r="AA1474" s="578"/>
      <c r="AB1474" s="578"/>
      <c r="AC1474" s="578"/>
      <c r="AD1474" s="578"/>
      <c r="AE1474" s="578"/>
      <c r="AF1474" s="578"/>
      <c r="AG1474" s="578"/>
      <c r="AH1474" s="578"/>
      <c r="AI1474" s="578"/>
      <c r="AJ1474" s="578"/>
      <c r="AK1474" s="578"/>
      <c r="AL1474" s="578"/>
      <c r="AM1474" s="578"/>
      <c r="AN1474" s="580"/>
      <c r="AO1474" s="181"/>
      <c r="AP1474" s="87" t="s">
        <v>859</v>
      </c>
      <c r="AT1474" s="559" t="str">
        <f t="shared" ca="1" si="273"/>
        <v>R</v>
      </c>
      <c r="AU1474" s="559">
        <f t="shared" si="274"/>
        <v>1461</v>
      </c>
      <c r="AV1474" s="285" t="str">
        <f t="shared" ca="1" si="271"/>
        <v>R1461</v>
      </c>
      <c r="AW1474" s="285">
        <f t="shared" si="269"/>
        <v>8</v>
      </c>
      <c r="AX1474" s="285" t="str">
        <f t="shared" ca="1" si="270"/>
        <v>8. Ownership - Operating Costs</v>
      </c>
      <c r="AY1474" s="293" t="s">
        <v>1626</v>
      </c>
      <c r="AZ1474" s="285" t="s">
        <v>1705</v>
      </c>
      <c r="BA1474" s="285">
        <f>$R$8</f>
        <v>2037</v>
      </c>
      <c r="BB1474" s="285" t="str">
        <f t="shared" ca="1" si="272"/>
        <v>8_R1461_Emissions_cost_2037</v>
      </c>
      <c r="BC1474" s="285" t="s">
        <v>574</v>
      </c>
      <c r="BD1474" s="285"/>
      <c r="BE1474" s="293" t="str">
        <f t="shared" si="268"/>
        <v>&gt;=0</v>
      </c>
      <c r="BF1474" s="293" t="s">
        <v>84</v>
      </c>
      <c r="BG1474" s="293" t="s">
        <v>84</v>
      </c>
      <c r="BH1474" s="293"/>
      <c r="BI1474" s="293"/>
      <c r="BJ1474" s="293"/>
      <c r="BK1474" s="293"/>
    </row>
    <row r="1475" spans="1:63" ht="13" hidden="1">
      <c r="A1475" s="130"/>
      <c r="B1475" s="181"/>
      <c r="C1475" s="157"/>
      <c r="D1475" s="761"/>
      <c r="E1475" s="578"/>
      <c r="F1475" s="578"/>
      <c r="G1475" s="578"/>
      <c r="H1475" s="578"/>
      <c r="I1475" s="578"/>
      <c r="J1475" s="578"/>
      <c r="K1475" s="578"/>
      <c r="L1475" s="578"/>
      <c r="M1475" s="578"/>
      <c r="N1475" s="578"/>
      <c r="O1475" s="578"/>
      <c r="P1475" s="578"/>
      <c r="Q1475" s="578"/>
      <c r="R1475" s="578"/>
      <c r="S1475" s="578"/>
      <c r="T1475" s="578"/>
      <c r="U1475" s="578"/>
      <c r="V1475" s="578"/>
      <c r="W1475" s="578"/>
      <c r="X1475" s="578"/>
      <c r="Y1475" s="578"/>
      <c r="Z1475" s="578"/>
      <c r="AA1475" s="578"/>
      <c r="AB1475" s="578"/>
      <c r="AC1475" s="578"/>
      <c r="AD1475" s="578"/>
      <c r="AE1475" s="578"/>
      <c r="AF1475" s="578"/>
      <c r="AG1475" s="578"/>
      <c r="AH1475" s="578"/>
      <c r="AI1475" s="578"/>
      <c r="AJ1475" s="578"/>
      <c r="AK1475" s="578"/>
      <c r="AL1475" s="578"/>
      <c r="AM1475" s="578"/>
      <c r="AN1475" s="580"/>
      <c r="AO1475" s="181"/>
      <c r="AP1475" s="87" t="s">
        <v>859</v>
      </c>
      <c r="AT1475" s="559" t="str">
        <f t="shared" ca="1" si="273"/>
        <v>S</v>
      </c>
      <c r="AU1475" s="559">
        <f t="shared" si="274"/>
        <v>1461</v>
      </c>
      <c r="AV1475" s="285" t="str">
        <f t="shared" ca="1" si="271"/>
        <v>S1461</v>
      </c>
      <c r="AW1475" s="285">
        <f t="shared" si="269"/>
        <v>8</v>
      </c>
      <c r="AX1475" s="285" t="str">
        <f t="shared" ca="1" si="270"/>
        <v>8. Ownership - Operating Costs</v>
      </c>
      <c r="AY1475" s="293" t="s">
        <v>1626</v>
      </c>
      <c r="AZ1475" s="285" t="s">
        <v>1705</v>
      </c>
      <c r="BA1475" s="285">
        <f>$S$8</f>
        <v>2038</v>
      </c>
      <c r="BB1475" s="285" t="str">
        <f t="shared" ca="1" si="272"/>
        <v>8_S1461_Emissions_cost_2038</v>
      </c>
      <c r="BC1475" s="285" t="s">
        <v>574</v>
      </c>
      <c r="BD1475" s="285"/>
      <c r="BE1475" s="293" t="str">
        <f t="shared" si="268"/>
        <v>&gt;=0</v>
      </c>
      <c r="BF1475" s="293" t="s">
        <v>84</v>
      </c>
      <c r="BG1475" s="293" t="s">
        <v>84</v>
      </c>
      <c r="BH1475" s="293"/>
      <c r="BI1475" s="293"/>
      <c r="BJ1475" s="293"/>
      <c r="BK1475" s="293"/>
    </row>
    <row r="1476" spans="1:63" ht="13" hidden="1">
      <c r="A1476" s="130"/>
      <c r="B1476" s="181"/>
      <c r="C1476" s="157"/>
      <c r="D1476" s="761"/>
      <c r="E1476" s="578"/>
      <c r="F1476" s="578"/>
      <c r="G1476" s="578"/>
      <c r="H1476" s="578"/>
      <c r="I1476" s="578"/>
      <c r="J1476" s="578"/>
      <c r="K1476" s="578"/>
      <c r="L1476" s="578"/>
      <c r="M1476" s="578"/>
      <c r="N1476" s="578"/>
      <c r="O1476" s="578"/>
      <c r="P1476" s="578"/>
      <c r="Q1476" s="578"/>
      <c r="R1476" s="578"/>
      <c r="S1476" s="578"/>
      <c r="T1476" s="578"/>
      <c r="U1476" s="578"/>
      <c r="V1476" s="578"/>
      <c r="W1476" s="578"/>
      <c r="X1476" s="578"/>
      <c r="Y1476" s="578"/>
      <c r="Z1476" s="578"/>
      <c r="AA1476" s="578"/>
      <c r="AB1476" s="578"/>
      <c r="AC1476" s="578"/>
      <c r="AD1476" s="578"/>
      <c r="AE1476" s="578"/>
      <c r="AF1476" s="578"/>
      <c r="AG1476" s="578"/>
      <c r="AH1476" s="578"/>
      <c r="AI1476" s="578"/>
      <c r="AJ1476" s="578"/>
      <c r="AK1476" s="578"/>
      <c r="AL1476" s="578"/>
      <c r="AM1476" s="578"/>
      <c r="AN1476" s="580"/>
      <c r="AO1476" s="181"/>
      <c r="AP1476" s="87" t="s">
        <v>859</v>
      </c>
      <c r="AT1476" s="559" t="str">
        <f t="shared" ca="1" si="273"/>
        <v>T</v>
      </c>
      <c r="AU1476" s="559">
        <f t="shared" si="274"/>
        <v>1461</v>
      </c>
      <c r="AV1476" s="285" t="str">
        <f t="shared" ca="1" si="271"/>
        <v>T1461</v>
      </c>
      <c r="AW1476" s="285">
        <f t="shared" si="269"/>
        <v>8</v>
      </c>
      <c r="AX1476" s="285" t="str">
        <f t="shared" ca="1" si="270"/>
        <v>8. Ownership - Operating Costs</v>
      </c>
      <c r="AY1476" s="293" t="s">
        <v>1626</v>
      </c>
      <c r="AZ1476" s="285" t="s">
        <v>1705</v>
      </c>
      <c r="BA1476" s="285">
        <f>$T$8</f>
        <v>2039</v>
      </c>
      <c r="BB1476" s="285" t="str">
        <f t="shared" ca="1" si="272"/>
        <v>8_T1461_Emissions_cost_2039</v>
      </c>
      <c r="BC1476" s="285" t="s">
        <v>574</v>
      </c>
      <c r="BD1476" s="285"/>
      <c r="BE1476" s="293" t="str">
        <f t="shared" si="268"/>
        <v>&gt;=0</v>
      </c>
      <c r="BF1476" s="293" t="s">
        <v>84</v>
      </c>
      <c r="BG1476" s="293" t="s">
        <v>84</v>
      </c>
      <c r="BH1476" s="293"/>
      <c r="BI1476" s="293"/>
      <c r="BJ1476" s="293"/>
      <c r="BK1476" s="293"/>
    </row>
    <row r="1477" spans="1:63" ht="13" hidden="1">
      <c r="A1477" s="130"/>
      <c r="B1477" s="181"/>
      <c r="C1477" s="157"/>
      <c r="D1477" s="761"/>
      <c r="E1477" s="578"/>
      <c r="F1477" s="578"/>
      <c r="G1477" s="578"/>
      <c r="H1477" s="578"/>
      <c r="I1477" s="578"/>
      <c r="J1477" s="578"/>
      <c r="K1477" s="578"/>
      <c r="L1477" s="578"/>
      <c r="M1477" s="578"/>
      <c r="N1477" s="578"/>
      <c r="O1477" s="578"/>
      <c r="P1477" s="578"/>
      <c r="Q1477" s="578"/>
      <c r="R1477" s="578"/>
      <c r="S1477" s="578"/>
      <c r="T1477" s="578"/>
      <c r="U1477" s="578"/>
      <c r="V1477" s="578"/>
      <c r="W1477" s="578"/>
      <c r="X1477" s="578"/>
      <c r="Y1477" s="578"/>
      <c r="Z1477" s="578"/>
      <c r="AA1477" s="578"/>
      <c r="AB1477" s="578"/>
      <c r="AC1477" s="578"/>
      <c r="AD1477" s="578"/>
      <c r="AE1477" s="578"/>
      <c r="AF1477" s="578"/>
      <c r="AG1477" s="578"/>
      <c r="AH1477" s="578"/>
      <c r="AI1477" s="578"/>
      <c r="AJ1477" s="578"/>
      <c r="AK1477" s="578"/>
      <c r="AL1477" s="578"/>
      <c r="AM1477" s="578"/>
      <c r="AN1477" s="580"/>
      <c r="AO1477" s="181"/>
      <c r="AP1477" s="87" t="s">
        <v>859</v>
      </c>
      <c r="AT1477" s="559" t="str">
        <f t="shared" ca="1" si="273"/>
        <v>U</v>
      </c>
      <c r="AU1477" s="559">
        <f t="shared" si="274"/>
        <v>1461</v>
      </c>
      <c r="AV1477" s="285" t="str">
        <f t="shared" ca="1" si="271"/>
        <v>U1461</v>
      </c>
      <c r="AW1477" s="285">
        <f t="shared" si="269"/>
        <v>8</v>
      </c>
      <c r="AX1477" s="285" t="str">
        <f t="shared" ca="1" si="270"/>
        <v>8. Ownership - Operating Costs</v>
      </c>
      <c r="AY1477" s="293" t="s">
        <v>1626</v>
      </c>
      <c r="AZ1477" s="285" t="s">
        <v>1705</v>
      </c>
      <c r="BA1477" s="285">
        <f>$U$8</f>
        <v>2040</v>
      </c>
      <c r="BB1477" s="285" t="str">
        <f t="shared" ca="1" si="272"/>
        <v>8_U1461_Emissions_cost_2040</v>
      </c>
      <c r="BC1477" s="285" t="s">
        <v>574</v>
      </c>
      <c r="BD1477" s="285"/>
      <c r="BE1477" s="293" t="str">
        <f t="shared" si="268"/>
        <v>&gt;=0</v>
      </c>
      <c r="BF1477" s="293" t="s">
        <v>84</v>
      </c>
      <c r="BG1477" s="293" t="s">
        <v>84</v>
      </c>
      <c r="BH1477" s="293"/>
      <c r="BI1477" s="293"/>
      <c r="BJ1477" s="293"/>
      <c r="BK1477" s="293"/>
    </row>
    <row r="1478" spans="1:63" ht="13" hidden="1">
      <c r="A1478" s="130"/>
      <c r="B1478" s="181"/>
      <c r="C1478" s="157"/>
      <c r="D1478" s="761"/>
      <c r="E1478" s="578"/>
      <c r="F1478" s="578"/>
      <c r="G1478" s="578"/>
      <c r="H1478" s="578"/>
      <c r="I1478" s="578"/>
      <c r="J1478" s="578"/>
      <c r="K1478" s="578"/>
      <c r="L1478" s="578"/>
      <c r="M1478" s="578"/>
      <c r="N1478" s="578"/>
      <c r="O1478" s="578"/>
      <c r="P1478" s="578"/>
      <c r="Q1478" s="578"/>
      <c r="R1478" s="578"/>
      <c r="S1478" s="578"/>
      <c r="T1478" s="578"/>
      <c r="U1478" s="578"/>
      <c r="V1478" s="578"/>
      <c r="W1478" s="578"/>
      <c r="X1478" s="578"/>
      <c r="Y1478" s="578"/>
      <c r="Z1478" s="578"/>
      <c r="AA1478" s="578"/>
      <c r="AB1478" s="578"/>
      <c r="AC1478" s="578"/>
      <c r="AD1478" s="578"/>
      <c r="AE1478" s="578"/>
      <c r="AF1478" s="578"/>
      <c r="AG1478" s="578"/>
      <c r="AH1478" s="578"/>
      <c r="AI1478" s="578"/>
      <c r="AJ1478" s="578"/>
      <c r="AK1478" s="578"/>
      <c r="AL1478" s="578"/>
      <c r="AM1478" s="578"/>
      <c r="AN1478" s="580"/>
      <c r="AO1478" s="181"/>
      <c r="AP1478" s="87" t="s">
        <v>859</v>
      </c>
      <c r="AT1478" s="559" t="str">
        <f t="shared" ca="1" si="273"/>
        <v>V</v>
      </c>
      <c r="AU1478" s="559">
        <f t="shared" si="274"/>
        <v>1461</v>
      </c>
      <c r="AV1478" s="285" t="str">
        <f t="shared" ca="1" si="271"/>
        <v>V1461</v>
      </c>
      <c r="AW1478" s="285">
        <f t="shared" si="269"/>
        <v>8</v>
      </c>
      <c r="AX1478" s="285" t="str">
        <f t="shared" ca="1" si="270"/>
        <v>8. Ownership - Operating Costs</v>
      </c>
      <c r="AY1478" s="293" t="s">
        <v>1626</v>
      </c>
      <c r="AZ1478" s="285" t="s">
        <v>1705</v>
      </c>
      <c r="BA1478" s="285">
        <f>$V$8</f>
        <v>2041</v>
      </c>
      <c r="BB1478" s="285" t="str">
        <f t="shared" ca="1" si="272"/>
        <v>8_V1461_Emissions_cost_2041</v>
      </c>
      <c r="BC1478" s="285" t="s">
        <v>574</v>
      </c>
      <c r="BD1478" s="285"/>
      <c r="BE1478" s="293" t="str">
        <f t="shared" si="268"/>
        <v>&gt;=0</v>
      </c>
      <c r="BF1478" s="293" t="s">
        <v>84</v>
      </c>
      <c r="BG1478" s="293" t="s">
        <v>84</v>
      </c>
      <c r="BH1478" s="293"/>
      <c r="BI1478" s="293"/>
      <c r="BJ1478" s="293"/>
      <c r="BK1478" s="293"/>
    </row>
    <row r="1479" spans="1:63" ht="13" hidden="1">
      <c r="A1479" s="130"/>
      <c r="B1479" s="181"/>
      <c r="C1479" s="157"/>
      <c r="D1479" s="761"/>
      <c r="E1479" s="578"/>
      <c r="F1479" s="578"/>
      <c r="G1479" s="578"/>
      <c r="H1479" s="578"/>
      <c r="I1479" s="578"/>
      <c r="J1479" s="578"/>
      <c r="K1479" s="578"/>
      <c r="L1479" s="578"/>
      <c r="M1479" s="578"/>
      <c r="N1479" s="578"/>
      <c r="O1479" s="578"/>
      <c r="P1479" s="578"/>
      <c r="Q1479" s="578"/>
      <c r="R1479" s="578"/>
      <c r="S1479" s="578"/>
      <c r="T1479" s="578"/>
      <c r="U1479" s="578"/>
      <c r="V1479" s="578"/>
      <c r="W1479" s="578"/>
      <c r="X1479" s="578"/>
      <c r="Y1479" s="578"/>
      <c r="Z1479" s="578"/>
      <c r="AA1479" s="578"/>
      <c r="AB1479" s="578"/>
      <c r="AC1479" s="578"/>
      <c r="AD1479" s="578"/>
      <c r="AE1479" s="578"/>
      <c r="AF1479" s="578"/>
      <c r="AG1479" s="578"/>
      <c r="AH1479" s="578"/>
      <c r="AI1479" s="578"/>
      <c r="AJ1479" s="578"/>
      <c r="AK1479" s="578"/>
      <c r="AL1479" s="578"/>
      <c r="AM1479" s="578"/>
      <c r="AN1479" s="580"/>
      <c r="AO1479" s="181"/>
      <c r="AP1479" s="87" t="s">
        <v>859</v>
      </c>
      <c r="AT1479" s="559" t="str">
        <f t="shared" ca="1" si="273"/>
        <v>W</v>
      </c>
      <c r="AU1479" s="559">
        <f t="shared" si="274"/>
        <v>1461</v>
      </c>
      <c r="AV1479" s="285" t="str">
        <f t="shared" ca="1" si="271"/>
        <v>W1461</v>
      </c>
      <c r="AW1479" s="285">
        <f t="shared" si="269"/>
        <v>8</v>
      </c>
      <c r="AX1479" s="285" t="str">
        <f t="shared" ca="1" si="270"/>
        <v>8. Ownership - Operating Costs</v>
      </c>
      <c r="AY1479" s="293" t="s">
        <v>1626</v>
      </c>
      <c r="AZ1479" s="285" t="s">
        <v>1705</v>
      </c>
      <c r="BA1479" s="285">
        <f>$W$8</f>
        <v>2042</v>
      </c>
      <c r="BB1479" s="285" t="str">
        <f t="shared" ca="1" si="272"/>
        <v>8_W1461_Emissions_cost_2042</v>
      </c>
      <c r="BC1479" s="285" t="s">
        <v>574</v>
      </c>
      <c r="BD1479" s="285"/>
      <c r="BE1479" s="293" t="str">
        <f t="shared" si="268"/>
        <v>&gt;=0</v>
      </c>
      <c r="BF1479" s="293" t="s">
        <v>84</v>
      </c>
      <c r="BG1479" s="293" t="s">
        <v>84</v>
      </c>
      <c r="BH1479" s="293"/>
      <c r="BI1479" s="293"/>
      <c r="BJ1479" s="293"/>
      <c r="BK1479" s="293"/>
    </row>
    <row r="1480" spans="1:63" ht="13" hidden="1">
      <c r="A1480" s="130"/>
      <c r="B1480" s="181"/>
      <c r="C1480" s="157"/>
      <c r="D1480" s="761"/>
      <c r="E1480" s="578"/>
      <c r="F1480" s="578"/>
      <c r="G1480" s="578"/>
      <c r="H1480" s="578"/>
      <c r="I1480" s="578"/>
      <c r="J1480" s="578"/>
      <c r="K1480" s="578"/>
      <c r="L1480" s="578"/>
      <c r="M1480" s="578"/>
      <c r="N1480" s="578"/>
      <c r="O1480" s="578"/>
      <c r="P1480" s="578"/>
      <c r="Q1480" s="578"/>
      <c r="R1480" s="578"/>
      <c r="S1480" s="578"/>
      <c r="T1480" s="578"/>
      <c r="U1480" s="578"/>
      <c r="V1480" s="578"/>
      <c r="W1480" s="578"/>
      <c r="X1480" s="578"/>
      <c r="Y1480" s="578"/>
      <c r="Z1480" s="578"/>
      <c r="AA1480" s="578"/>
      <c r="AB1480" s="578"/>
      <c r="AC1480" s="578"/>
      <c r="AD1480" s="578"/>
      <c r="AE1480" s="578"/>
      <c r="AF1480" s="578"/>
      <c r="AG1480" s="578"/>
      <c r="AH1480" s="578"/>
      <c r="AI1480" s="578"/>
      <c r="AJ1480" s="578"/>
      <c r="AK1480" s="578"/>
      <c r="AL1480" s="578"/>
      <c r="AM1480" s="578"/>
      <c r="AN1480" s="580"/>
      <c r="AO1480" s="181"/>
      <c r="AP1480" s="87" t="s">
        <v>859</v>
      </c>
      <c r="AT1480" s="559" t="str">
        <f t="shared" ca="1" si="273"/>
        <v>X</v>
      </c>
      <c r="AU1480" s="559">
        <f t="shared" si="274"/>
        <v>1461</v>
      </c>
      <c r="AV1480" s="285" t="str">
        <f t="shared" ca="1" si="271"/>
        <v>X1461</v>
      </c>
      <c r="AW1480" s="285">
        <f t="shared" si="269"/>
        <v>8</v>
      </c>
      <c r="AX1480" s="285" t="str">
        <f t="shared" ca="1" si="270"/>
        <v>8. Ownership - Operating Costs</v>
      </c>
      <c r="AY1480" s="293" t="s">
        <v>1626</v>
      </c>
      <c r="AZ1480" s="285" t="s">
        <v>1705</v>
      </c>
      <c r="BA1480" s="285">
        <f>$X$8</f>
        <v>2043</v>
      </c>
      <c r="BB1480" s="285" t="str">
        <f t="shared" ca="1" si="272"/>
        <v>8_X1461_Emissions_cost_2043</v>
      </c>
      <c r="BC1480" s="285" t="s">
        <v>574</v>
      </c>
      <c r="BD1480" s="285"/>
      <c r="BE1480" s="293" t="str">
        <f t="shared" si="268"/>
        <v>&gt;=0</v>
      </c>
      <c r="BF1480" s="293" t="s">
        <v>84</v>
      </c>
      <c r="BG1480" s="293" t="s">
        <v>84</v>
      </c>
      <c r="BH1480" s="293"/>
      <c r="BI1480" s="293"/>
      <c r="BJ1480" s="293"/>
      <c r="BK1480" s="293"/>
    </row>
    <row r="1481" spans="1:63" ht="13" hidden="1">
      <c r="A1481" s="130"/>
      <c r="B1481" s="181"/>
      <c r="C1481" s="157"/>
      <c r="D1481" s="761"/>
      <c r="E1481" s="578"/>
      <c r="F1481" s="578"/>
      <c r="G1481" s="578"/>
      <c r="H1481" s="578"/>
      <c r="I1481" s="578"/>
      <c r="J1481" s="578"/>
      <c r="K1481" s="578"/>
      <c r="L1481" s="578"/>
      <c r="M1481" s="578"/>
      <c r="N1481" s="578"/>
      <c r="O1481" s="578"/>
      <c r="P1481" s="578"/>
      <c r="Q1481" s="578"/>
      <c r="R1481" s="578"/>
      <c r="S1481" s="578"/>
      <c r="T1481" s="578"/>
      <c r="U1481" s="578"/>
      <c r="V1481" s="578"/>
      <c r="W1481" s="578"/>
      <c r="X1481" s="578"/>
      <c r="Y1481" s="578"/>
      <c r="Z1481" s="578"/>
      <c r="AA1481" s="578"/>
      <c r="AB1481" s="578"/>
      <c r="AC1481" s="578"/>
      <c r="AD1481" s="578"/>
      <c r="AE1481" s="578"/>
      <c r="AF1481" s="578"/>
      <c r="AG1481" s="578"/>
      <c r="AH1481" s="578"/>
      <c r="AI1481" s="578"/>
      <c r="AJ1481" s="578"/>
      <c r="AK1481" s="578"/>
      <c r="AL1481" s="578"/>
      <c r="AM1481" s="578"/>
      <c r="AN1481" s="580"/>
      <c r="AO1481" s="181"/>
      <c r="AP1481" s="87" t="s">
        <v>859</v>
      </c>
      <c r="AT1481" s="559" t="str">
        <f t="shared" ca="1" si="273"/>
        <v>Y</v>
      </c>
      <c r="AU1481" s="559">
        <f t="shared" si="274"/>
        <v>1461</v>
      </c>
      <c r="AV1481" s="285" t="str">
        <f t="shared" ca="1" si="271"/>
        <v>Y1461</v>
      </c>
      <c r="AW1481" s="285">
        <f t="shared" si="269"/>
        <v>8</v>
      </c>
      <c r="AX1481" s="285" t="str">
        <f t="shared" ca="1" si="270"/>
        <v>8. Ownership - Operating Costs</v>
      </c>
      <c r="AY1481" s="293" t="s">
        <v>1626</v>
      </c>
      <c r="AZ1481" s="285" t="s">
        <v>1705</v>
      </c>
      <c r="BA1481" s="285">
        <f>$Y$8</f>
        <v>2044</v>
      </c>
      <c r="BB1481" s="285" t="str">
        <f t="shared" ca="1" si="272"/>
        <v>8_Y1461_Emissions_cost_2044</v>
      </c>
      <c r="BC1481" s="285" t="s">
        <v>574</v>
      </c>
      <c r="BD1481" s="285"/>
      <c r="BE1481" s="293" t="str">
        <f t="shared" si="268"/>
        <v>&gt;=0</v>
      </c>
      <c r="BF1481" s="293" t="s">
        <v>84</v>
      </c>
      <c r="BG1481" s="293" t="s">
        <v>84</v>
      </c>
      <c r="BH1481" s="293"/>
      <c r="BI1481" s="293"/>
      <c r="BJ1481" s="293"/>
      <c r="BK1481" s="293"/>
    </row>
    <row r="1482" spans="1:63" ht="13" hidden="1">
      <c r="A1482" s="130"/>
      <c r="B1482" s="181"/>
      <c r="C1482" s="157"/>
      <c r="D1482" s="761"/>
      <c r="E1482" s="578"/>
      <c r="F1482" s="578"/>
      <c r="G1482" s="578"/>
      <c r="H1482" s="578"/>
      <c r="I1482" s="578"/>
      <c r="J1482" s="578"/>
      <c r="K1482" s="578"/>
      <c r="L1482" s="578"/>
      <c r="M1482" s="578"/>
      <c r="N1482" s="578"/>
      <c r="O1482" s="578"/>
      <c r="P1482" s="578"/>
      <c r="Q1482" s="578"/>
      <c r="R1482" s="578"/>
      <c r="S1482" s="578"/>
      <c r="T1482" s="578"/>
      <c r="U1482" s="578"/>
      <c r="V1482" s="578"/>
      <c r="W1482" s="578"/>
      <c r="X1482" s="578"/>
      <c r="Y1482" s="578"/>
      <c r="Z1482" s="578"/>
      <c r="AA1482" s="578"/>
      <c r="AB1482" s="578"/>
      <c r="AC1482" s="578"/>
      <c r="AD1482" s="578"/>
      <c r="AE1482" s="578"/>
      <c r="AF1482" s="578"/>
      <c r="AG1482" s="578"/>
      <c r="AH1482" s="578"/>
      <c r="AI1482" s="578"/>
      <c r="AJ1482" s="578"/>
      <c r="AK1482" s="578"/>
      <c r="AL1482" s="578"/>
      <c r="AM1482" s="578"/>
      <c r="AN1482" s="580"/>
      <c r="AO1482" s="181"/>
      <c r="AP1482" s="87" t="s">
        <v>859</v>
      </c>
      <c r="AT1482" s="559" t="str">
        <f t="shared" ca="1" si="273"/>
        <v>Z</v>
      </c>
      <c r="AU1482" s="559">
        <f t="shared" si="274"/>
        <v>1461</v>
      </c>
      <c r="AV1482" s="285" t="str">
        <f t="shared" ca="1" si="271"/>
        <v>Z1461</v>
      </c>
      <c r="AW1482" s="285">
        <f t="shared" si="269"/>
        <v>8</v>
      </c>
      <c r="AX1482" s="285" t="str">
        <f t="shared" ca="1" si="270"/>
        <v>8. Ownership - Operating Costs</v>
      </c>
      <c r="AY1482" s="293" t="s">
        <v>1626</v>
      </c>
      <c r="AZ1482" s="285" t="s">
        <v>1705</v>
      </c>
      <c r="BA1482" s="285">
        <f>$Z$8</f>
        <v>2045</v>
      </c>
      <c r="BB1482" s="285" t="str">
        <f t="shared" ca="1" si="272"/>
        <v>8_Z1461_Emissions_cost_2045</v>
      </c>
      <c r="BC1482" s="285" t="s">
        <v>574</v>
      </c>
      <c r="BD1482" s="285"/>
      <c r="BE1482" s="293" t="str">
        <f t="shared" si="268"/>
        <v>&gt;=0</v>
      </c>
      <c r="BF1482" s="293" t="s">
        <v>84</v>
      </c>
      <c r="BG1482" s="293" t="s">
        <v>84</v>
      </c>
      <c r="BH1482" s="293"/>
      <c r="BI1482" s="293"/>
      <c r="BJ1482" s="293"/>
      <c r="BK1482" s="293"/>
    </row>
    <row r="1483" spans="1:63" ht="13" hidden="1">
      <c r="A1483" s="130"/>
      <c r="B1483" s="181"/>
      <c r="C1483" s="157"/>
      <c r="D1483" s="761"/>
      <c r="E1483" s="578"/>
      <c r="F1483" s="578"/>
      <c r="G1483" s="578"/>
      <c r="H1483" s="578"/>
      <c r="I1483" s="578"/>
      <c r="J1483" s="578"/>
      <c r="K1483" s="578"/>
      <c r="L1483" s="578"/>
      <c r="M1483" s="578"/>
      <c r="N1483" s="578"/>
      <c r="O1483" s="578"/>
      <c r="P1483" s="578"/>
      <c r="Q1483" s="578"/>
      <c r="R1483" s="578"/>
      <c r="S1483" s="578"/>
      <c r="T1483" s="578"/>
      <c r="U1483" s="578"/>
      <c r="V1483" s="578"/>
      <c r="W1483" s="578"/>
      <c r="X1483" s="578"/>
      <c r="Y1483" s="578"/>
      <c r="Z1483" s="578"/>
      <c r="AA1483" s="578"/>
      <c r="AB1483" s="578"/>
      <c r="AC1483" s="578"/>
      <c r="AD1483" s="578"/>
      <c r="AE1483" s="578"/>
      <c r="AF1483" s="578"/>
      <c r="AG1483" s="578"/>
      <c r="AH1483" s="578"/>
      <c r="AI1483" s="578"/>
      <c r="AJ1483" s="578"/>
      <c r="AK1483" s="578"/>
      <c r="AL1483" s="578"/>
      <c r="AM1483" s="578"/>
      <c r="AN1483" s="580"/>
      <c r="AO1483" s="181"/>
      <c r="AP1483" s="87" t="s">
        <v>859</v>
      </c>
      <c r="AT1483" s="559" t="str">
        <f t="shared" ca="1" si="273"/>
        <v>AA</v>
      </c>
      <c r="AU1483" s="559">
        <f t="shared" si="274"/>
        <v>1461</v>
      </c>
      <c r="AV1483" s="285" t="str">
        <f t="shared" ca="1" si="271"/>
        <v>AA1461</v>
      </c>
      <c r="AW1483" s="285">
        <f t="shared" si="269"/>
        <v>8</v>
      </c>
      <c r="AX1483" s="285" t="str">
        <f t="shared" ca="1" si="270"/>
        <v>8. Ownership - Operating Costs</v>
      </c>
      <c r="AY1483" s="293" t="s">
        <v>1626</v>
      </c>
      <c r="AZ1483" s="285" t="s">
        <v>1705</v>
      </c>
      <c r="BA1483" s="285">
        <f>$AA$8</f>
        <v>2046</v>
      </c>
      <c r="BB1483" s="285" t="str">
        <f t="shared" ca="1" si="272"/>
        <v>8_AA1461_Emissions_cost_2046</v>
      </c>
      <c r="BC1483" s="285" t="s">
        <v>574</v>
      </c>
      <c r="BD1483" s="285"/>
      <c r="BE1483" s="293" t="str">
        <f t="shared" si="268"/>
        <v>&gt;=0</v>
      </c>
      <c r="BF1483" s="293" t="s">
        <v>84</v>
      </c>
      <c r="BG1483" s="293" t="s">
        <v>84</v>
      </c>
      <c r="BH1483" s="293"/>
      <c r="BI1483" s="293"/>
      <c r="BJ1483" s="293"/>
      <c r="BK1483" s="293"/>
    </row>
    <row r="1484" spans="1:63" ht="13" hidden="1">
      <c r="A1484" s="130"/>
      <c r="B1484" s="181"/>
      <c r="C1484" s="157"/>
      <c r="D1484" s="761"/>
      <c r="E1484" s="578"/>
      <c r="F1484" s="578"/>
      <c r="G1484" s="578"/>
      <c r="H1484" s="578"/>
      <c r="I1484" s="578"/>
      <c r="J1484" s="578"/>
      <c r="K1484" s="578"/>
      <c r="L1484" s="578"/>
      <c r="M1484" s="578"/>
      <c r="N1484" s="578"/>
      <c r="O1484" s="578"/>
      <c r="P1484" s="578"/>
      <c r="Q1484" s="578"/>
      <c r="R1484" s="578"/>
      <c r="S1484" s="578"/>
      <c r="T1484" s="578"/>
      <c r="U1484" s="578"/>
      <c r="V1484" s="578"/>
      <c r="W1484" s="578"/>
      <c r="X1484" s="578"/>
      <c r="Y1484" s="578"/>
      <c r="Z1484" s="578"/>
      <c r="AA1484" s="578"/>
      <c r="AB1484" s="578"/>
      <c r="AC1484" s="578"/>
      <c r="AD1484" s="578"/>
      <c r="AE1484" s="578"/>
      <c r="AF1484" s="578"/>
      <c r="AG1484" s="578"/>
      <c r="AH1484" s="578"/>
      <c r="AI1484" s="578"/>
      <c r="AJ1484" s="578"/>
      <c r="AK1484" s="578"/>
      <c r="AL1484" s="578"/>
      <c r="AM1484" s="578"/>
      <c r="AN1484" s="580"/>
      <c r="AO1484" s="181"/>
      <c r="AP1484" s="87" t="s">
        <v>859</v>
      </c>
      <c r="AT1484" s="559" t="str">
        <f t="shared" ca="1" si="273"/>
        <v>AB</v>
      </c>
      <c r="AU1484" s="559">
        <f t="shared" si="274"/>
        <v>1461</v>
      </c>
      <c r="AV1484" s="285" t="str">
        <f t="shared" ca="1" si="271"/>
        <v>AB1461</v>
      </c>
      <c r="AW1484" s="285">
        <f t="shared" si="269"/>
        <v>8</v>
      </c>
      <c r="AX1484" s="285" t="str">
        <f t="shared" ca="1" si="270"/>
        <v>8. Ownership - Operating Costs</v>
      </c>
      <c r="AY1484" s="293" t="s">
        <v>1626</v>
      </c>
      <c r="AZ1484" s="285" t="s">
        <v>1705</v>
      </c>
      <c r="BA1484" s="285">
        <f>$AB$8</f>
        <v>2047</v>
      </c>
      <c r="BB1484" s="285" t="str">
        <f t="shared" ca="1" si="272"/>
        <v>8_AB1461_Emissions_cost_2047</v>
      </c>
      <c r="BC1484" s="285" t="s">
        <v>574</v>
      </c>
      <c r="BD1484" s="285"/>
      <c r="BE1484" s="293" t="str">
        <f t="shared" si="268"/>
        <v>&gt;=0</v>
      </c>
      <c r="BF1484" s="293" t="s">
        <v>84</v>
      </c>
      <c r="BG1484" s="293" t="s">
        <v>84</v>
      </c>
      <c r="BH1484" s="293"/>
      <c r="BI1484" s="293"/>
      <c r="BJ1484" s="293"/>
      <c r="BK1484" s="293"/>
    </row>
    <row r="1485" spans="1:63" ht="13" hidden="1">
      <c r="A1485" s="130"/>
      <c r="B1485" s="181"/>
      <c r="C1485" s="157"/>
      <c r="D1485" s="761"/>
      <c r="E1485" s="578"/>
      <c r="F1485" s="578"/>
      <c r="G1485" s="578"/>
      <c r="H1485" s="578"/>
      <c r="I1485" s="578"/>
      <c r="J1485" s="578"/>
      <c r="K1485" s="578"/>
      <c r="L1485" s="578"/>
      <c r="M1485" s="578"/>
      <c r="N1485" s="578"/>
      <c r="O1485" s="578"/>
      <c r="P1485" s="578"/>
      <c r="Q1485" s="578"/>
      <c r="R1485" s="578"/>
      <c r="S1485" s="578"/>
      <c r="T1485" s="578"/>
      <c r="U1485" s="578"/>
      <c r="V1485" s="578"/>
      <c r="W1485" s="578"/>
      <c r="X1485" s="578"/>
      <c r="Y1485" s="578"/>
      <c r="Z1485" s="578"/>
      <c r="AA1485" s="578"/>
      <c r="AB1485" s="578"/>
      <c r="AC1485" s="578"/>
      <c r="AD1485" s="578"/>
      <c r="AE1485" s="578"/>
      <c r="AF1485" s="578"/>
      <c r="AG1485" s="578"/>
      <c r="AH1485" s="578"/>
      <c r="AI1485" s="578"/>
      <c r="AJ1485" s="578"/>
      <c r="AK1485" s="578"/>
      <c r="AL1485" s="578"/>
      <c r="AM1485" s="578"/>
      <c r="AN1485" s="580"/>
      <c r="AO1485" s="181"/>
      <c r="AP1485" s="87" t="s">
        <v>859</v>
      </c>
      <c r="AT1485" s="559" t="str">
        <f t="shared" ca="1" si="273"/>
        <v>AC</v>
      </c>
      <c r="AU1485" s="559">
        <f t="shared" si="274"/>
        <v>1461</v>
      </c>
      <c r="AV1485" s="285" t="str">
        <f t="shared" ca="1" si="271"/>
        <v>AC1461</v>
      </c>
      <c r="AW1485" s="285">
        <f t="shared" si="269"/>
        <v>8</v>
      </c>
      <c r="AX1485" s="285" t="str">
        <f t="shared" ca="1" si="270"/>
        <v>8. Ownership - Operating Costs</v>
      </c>
      <c r="AY1485" s="293" t="s">
        <v>1626</v>
      </c>
      <c r="AZ1485" s="285" t="s">
        <v>1705</v>
      </c>
      <c r="BA1485" s="285">
        <f>$AC$8</f>
        <v>2048</v>
      </c>
      <c r="BB1485" s="285" t="str">
        <f t="shared" ca="1" si="272"/>
        <v>8_AC1461_Emissions_cost_2048</v>
      </c>
      <c r="BC1485" s="285" t="s">
        <v>574</v>
      </c>
      <c r="BD1485" s="285"/>
      <c r="BE1485" s="293" t="str">
        <f t="shared" si="268"/>
        <v>&gt;=0</v>
      </c>
      <c r="BF1485" s="293" t="s">
        <v>84</v>
      </c>
      <c r="BG1485" s="293" t="s">
        <v>84</v>
      </c>
      <c r="BH1485" s="293"/>
      <c r="BI1485" s="293"/>
      <c r="BJ1485" s="293"/>
      <c r="BK1485" s="293"/>
    </row>
    <row r="1486" spans="1:63" ht="13" hidden="1">
      <c r="A1486" s="130"/>
      <c r="B1486" s="181"/>
      <c r="C1486" s="157"/>
      <c r="D1486" s="761"/>
      <c r="E1486" s="578"/>
      <c r="F1486" s="578"/>
      <c r="G1486" s="578"/>
      <c r="H1486" s="578"/>
      <c r="I1486" s="578"/>
      <c r="J1486" s="578"/>
      <c r="K1486" s="578"/>
      <c r="L1486" s="578"/>
      <c r="M1486" s="578"/>
      <c r="N1486" s="578"/>
      <c r="O1486" s="578"/>
      <c r="P1486" s="578"/>
      <c r="Q1486" s="578"/>
      <c r="R1486" s="578"/>
      <c r="S1486" s="578"/>
      <c r="T1486" s="578"/>
      <c r="U1486" s="578"/>
      <c r="V1486" s="578"/>
      <c r="W1486" s="578"/>
      <c r="X1486" s="578"/>
      <c r="Y1486" s="578"/>
      <c r="Z1486" s="578"/>
      <c r="AA1486" s="578"/>
      <c r="AB1486" s="578"/>
      <c r="AC1486" s="578"/>
      <c r="AD1486" s="578"/>
      <c r="AE1486" s="578"/>
      <c r="AF1486" s="578"/>
      <c r="AG1486" s="578"/>
      <c r="AH1486" s="578"/>
      <c r="AI1486" s="578"/>
      <c r="AJ1486" s="578"/>
      <c r="AK1486" s="578"/>
      <c r="AL1486" s="578"/>
      <c r="AM1486" s="578"/>
      <c r="AN1486" s="580"/>
      <c r="AO1486" s="181"/>
      <c r="AP1486" s="87" t="s">
        <v>859</v>
      </c>
      <c r="AT1486" s="559" t="str">
        <f t="shared" ca="1" si="273"/>
        <v>AD</v>
      </c>
      <c r="AU1486" s="559">
        <f t="shared" si="274"/>
        <v>1461</v>
      </c>
      <c r="AV1486" s="285" t="str">
        <f t="shared" ca="1" si="271"/>
        <v>AD1461</v>
      </c>
      <c r="AW1486" s="285">
        <f t="shared" si="269"/>
        <v>8</v>
      </c>
      <c r="AX1486" s="285" t="str">
        <f t="shared" ca="1" si="270"/>
        <v>8. Ownership - Operating Costs</v>
      </c>
      <c r="AY1486" s="293" t="s">
        <v>1626</v>
      </c>
      <c r="AZ1486" s="285" t="s">
        <v>1705</v>
      </c>
      <c r="BA1486" s="285">
        <f>$AD$8</f>
        <v>2049</v>
      </c>
      <c r="BB1486" s="285" t="str">
        <f t="shared" ca="1" si="272"/>
        <v>8_AD1461_Emissions_cost_2049</v>
      </c>
      <c r="BC1486" s="285" t="s">
        <v>574</v>
      </c>
      <c r="BD1486" s="285"/>
      <c r="BE1486" s="293" t="str">
        <f t="shared" si="268"/>
        <v>&gt;=0</v>
      </c>
      <c r="BF1486" s="293" t="s">
        <v>84</v>
      </c>
      <c r="BG1486" s="293" t="s">
        <v>84</v>
      </c>
      <c r="BH1486" s="293"/>
      <c r="BI1486" s="293"/>
      <c r="BJ1486" s="293"/>
      <c r="BK1486" s="293"/>
    </row>
    <row r="1487" spans="1:63" ht="13" hidden="1">
      <c r="A1487" s="130"/>
      <c r="B1487" s="181"/>
      <c r="C1487" s="157"/>
      <c r="D1487" s="761"/>
      <c r="E1487" s="578"/>
      <c r="F1487" s="578"/>
      <c r="G1487" s="578"/>
      <c r="H1487" s="578"/>
      <c r="I1487" s="578"/>
      <c r="J1487" s="578"/>
      <c r="K1487" s="578"/>
      <c r="L1487" s="578"/>
      <c r="M1487" s="578"/>
      <c r="N1487" s="578"/>
      <c r="O1487" s="578"/>
      <c r="P1487" s="578"/>
      <c r="Q1487" s="578"/>
      <c r="R1487" s="578"/>
      <c r="S1487" s="578"/>
      <c r="T1487" s="578"/>
      <c r="U1487" s="578"/>
      <c r="V1487" s="578"/>
      <c r="W1487" s="578"/>
      <c r="X1487" s="578"/>
      <c r="Y1487" s="578"/>
      <c r="Z1487" s="578"/>
      <c r="AA1487" s="578"/>
      <c r="AB1487" s="578"/>
      <c r="AC1487" s="578"/>
      <c r="AD1487" s="578"/>
      <c r="AE1487" s="578"/>
      <c r="AF1487" s="578"/>
      <c r="AG1487" s="578"/>
      <c r="AH1487" s="578"/>
      <c r="AI1487" s="578"/>
      <c r="AJ1487" s="578"/>
      <c r="AK1487" s="578"/>
      <c r="AL1487" s="578"/>
      <c r="AM1487" s="578"/>
      <c r="AN1487" s="580"/>
      <c r="AO1487" s="181"/>
      <c r="AP1487" s="87" t="s">
        <v>859</v>
      </c>
      <c r="AT1487" s="559" t="str">
        <f t="shared" ca="1" si="273"/>
        <v>AE</v>
      </c>
      <c r="AU1487" s="559">
        <f t="shared" si="274"/>
        <v>1461</v>
      </c>
      <c r="AV1487" s="285" t="str">
        <f t="shared" ca="1" si="271"/>
        <v>AE1461</v>
      </c>
      <c r="AW1487" s="285">
        <f t="shared" si="269"/>
        <v>8</v>
      </c>
      <c r="AX1487" s="285" t="str">
        <f t="shared" ca="1" si="270"/>
        <v>8. Ownership - Operating Costs</v>
      </c>
      <c r="AY1487" s="293" t="s">
        <v>1626</v>
      </c>
      <c r="AZ1487" s="285" t="s">
        <v>1705</v>
      </c>
      <c r="BA1487" s="285">
        <f>$AE$8</f>
        <v>2050</v>
      </c>
      <c r="BB1487" s="285" t="str">
        <f t="shared" ca="1" si="272"/>
        <v>8_AE1461_Emissions_cost_2050</v>
      </c>
      <c r="BC1487" s="285" t="s">
        <v>574</v>
      </c>
      <c r="BD1487" s="285"/>
      <c r="BE1487" s="293" t="str">
        <f t="shared" si="268"/>
        <v>&gt;=0</v>
      </c>
      <c r="BF1487" s="293" t="s">
        <v>84</v>
      </c>
      <c r="BG1487" s="293" t="s">
        <v>84</v>
      </c>
      <c r="BH1487" s="293"/>
      <c r="BI1487" s="293"/>
      <c r="BJ1487" s="293"/>
      <c r="BK1487" s="293"/>
    </row>
    <row r="1488" spans="1:63" ht="13" hidden="1">
      <c r="A1488" s="130"/>
      <c r="B1488" s="181"/>
      <c r="C1488" s="157"/>
      <c r="D1488" s="761"/>
      <c r="E1488" s="578"/>
      <c r="F1488" s="578"/>
      <c r="G1488" s="578"/>
      <c r="H1488" s="578"/>
      <c r="I1488" s="578"/>
      <c r="J1488" s="578"/>
      <c r="K1488" s="578"/>
      <c r="L1488" s="578"/>
      <c r="M1488" s="578"/>
      <c r="N1488" s="578"/>
      <c r="O1488" s="578"/>
      <c r="P1488" s="578"/>
      <c r="Q1488" s="578"/>
      <c r="R1488" s="578"/>
      <c r="S1488" s="578"/>
      <c r="T1488" s="578"/>
      <c r="U1488" s="578"/>
      <c r="V1488" s="578"/>
      <c r="W1488" s="578"/>
      <c r="X1488" s="578"/>
      <c r="Y1488" s="578"/>
      <c r="Z1488" s="578"/>
      <c r="AA1488" s="578"/>
      <c r="AB1488" s="578"/>
      <c r="AC1488" s="578"/>
      <c r="AD1488" s="578"/>
      <c r="AE1488" s="578"/>
      <c r="AF1488" s="578"/>
      <c r="AG1488" s="578"/>
      <c r="AH1488" s="578"/>
      <c r="AI1488" s="578"/>
      <c r="AJ1488" s="578"/>
      <c r="AK1488" s="578"/>
      <c r="AL1488" s="578"/>
      <c r="AM1488" s="578"/>
      <c r="AN1488" s="580"/>
      <c r="AO1488" s="181"/>
      <c r="AP1488" s="87" t="s">
        <v>859</v>
      </c>
      <c r="AT1488" s="559" t="str">
        <f t="shared" ca="1" si="273"/>
        <v>AF</v>
      </c>
      <c r="AU1488" s="559">
        <f t="shared" si="274"/>
        <v>1461</v>
      </c>
      <c r="AV1488" s="285" t="str">
        <f t="shared" ca="1" si="271"/>
        <v>AF1461</v>
      </c>
      <c r="AW1488" s="285">
        <f t="shared" si="269"/>
        <v>8</v>
      </c>
      <c r="AX1488" s="285" t="str">
        <f t="shared" ca="1" si="270"/>
        <v>8. Ownership - Operating Costs</v>
      </c>
      <c r="AY1488" s="293" t="s">
        <v>1626</v>
      </c>
      <c r="AZ1488" s="285" t="s">
        <v>1705</v>
      </c>
      <c r="BA1488" s="285">
        <f>$AF$8</f>
        <v>2051</v>
      </c>
      <c r="BB1488" s="285" t="str">
        <f t="shared" ca="1" si="272"/>
        <v>8_AF1461_Emissions_cost_2051</v>
      </c>
      <c r="BC1488" s="285" t="s">
        <v>574</v>
      </c>
      <c r="BD1488" s="285"/>
      <c r="BE1488" s="293" t="str">
        <f t="shared" si="268"/>
        <v>&gt;=0</v>
      </c>
      <c r="BF1488" s="293" t="s">
        <v>84</v>
      </c>
      <c r="BG1488" s="293" t="s">
        <v>84</v>
      </c>
      <c r="BH1488" s="293"/>
      <c r="BI1488" s="293"/>
      <c r="BJ1488" s="293"/>
      <c r="BK1488" s="293"/>
    </row>
    <row r="1489" spans="1:68" ht="13" hidden="1">
      <c r="A1489" s="130"/>
      <c r="B1489" s="181"/>
      <c r="C1489" s="157"/>
      <c r="D1489" s="761"/>
      <c r="E1489" s="578"/>
      <c r="F1489" s="578"/>
      <c r="G1489" s="578"/>
      <c r="H1489" s="578"/>
      <c r="I1489" s="578"/>
      <c r="J1489" s="578"/>
      <c r="K1489" s="578"/>
      <c r="L1489" s="578"/>
      <c r="M1489" s="578"/>
      <c r="N1489" s="578"/>
      <c r="O1489" s="578"/>
      <c r="P1489" s="578"/>
      <c r="Q1489" s="578"/>
      <c r="R1489" s="578"/>
      <c r="S1489" s="578"/>
      <c r="T1489" s="578"/>
      <c r="U1489" s="578"/>
      <c r="V1489" s="578"/>
      <c r="W1489" s="578"/>
      <c r="X1489" s="578"/>
      <c r="Y1489" s="578"/>
      <c r="Z1489" s="578"/>
      <c r="AA1489" s="578"/>
      <c r="AB1489" s="578"/>
      <c r="AC1489" s="578"/>
      <c r="AD1489" s="578"/>
      <c r="AE1489" s="578"/>
      <c r="AF1489" s="578"/>
      <c r="AG1489" s="578"/>
      <c r="AH1489" s="578"/>
      <c r="AI1489" s="578"/>
      <c r="AJ1489" s="578"/>
      <c r="AK1489" s="578"/>
      <c r="AL1489" s="578"/>
      <c r="AM1489" s="578"/>
      <c r="AN1489" s="580"/>
      <c r="AO1489" s="181"/>
      <c r="AP1489" s="87" t="s">
        <v>859</v>
      </c>
      <c r="AT1489" s="559" t="str">
        <f t="shared" ca="1" si="273"/>
        <v>AG</v>
      </c>
      <c r="AU1489" s="559">
        <f t="shared" si="274"/>
        <v>1461</v>
      </c>
      <c r="AV1489" s="285" t="str">
        <f t="shared" ca="1" si="271"/>
        <v>AG1461</v>
      </c>
      <c r="AW1489" s="285">
        <f t="shared" si="269"/>
        <v>8</v>
      </c>
      <c r="AX1489" s="285" t="str">
        <f t="shared" ca="1" si="270"/>
        <v>8. Ownership - Operating Costs</v>
      </c>
      <c r="AY1489" s="293" t="s">
        <v>1626</v>
      </c>
      <c r="AZ1489" s="285" t="s">
        <v>1705</v>
      </c>
      <c r="BA1489" s="285">
        <f>$AG$8</f>
        <v>2052</v>
      </c>
      <c r="BB1489" s="285" t="str">
        <f t="shared" ca="1" si="272"/>
        <v>8_AG1461_Emissions_cost_2052</v>
      </c>
      <c r="BC1489" s="285" t="s">
        <v>574</v>
      </c>
      <c r="BD1489" s="285"/>
      <c r="BE1489" s="293" t="str">
        <f t="shared" si="268"/>
        <v>&gt;=0</v>
      </c>
      <c r="BF1489" s="293" t="s">
        <v>84</v>
      </c>
      <c r="BG1489" s="293" t="s">
        <v>84</v>
      </c>
      <c r="BH1489" s="293"/>
      <c r="BI1489" s="293"/>
      <c r="BJ1489" s="293"/>
      <c r="BK1489" s="293"/>
    </row>
    <row r="1490" spans="1:68" ht="13" hidden="1">
      <c r="A1490" s="130"/>
      <c r="B1490" s="181"/>
      <c r="C1490" s="157"/>
      <c r="D1490" s="761"/>
      <c r="E1490" s="578"/>
      <c r="F1490" s="578"/>
      <c r="G1490" s="578"/>
      <c r="H1490" s="578"/>
      <c r="I1490" s="578"/>
      <c r="J1490" s="578"/>
      <c r="K1490" s="578"/>
      <c r="L1490" s="578"/>
      <c r="M1490" s="578"/>
      <c r="N1490" s="578"/>
      <c r="O1490" s="578"/>
      <c r="P1490" s="578"/>
      <c r="Q1490" s="578"/>
      <c r="R1490" s="578"/>
      <c r="S1490" s="578"/>
      <c r="T1490" s="578"/>
      <c r="U1490" s="578"/>
      <c r="V1490" s="578"/>
      <c r="W1490" s="578"/>
      <c r="X1490" s="578"/>
      <c r="Y1490" s="578"/>
      <c r="Z1490" s="578"/>
      <c r="AA1490" s="578"/>
      <c r="AB1490" s="578"/>
      <c r="AC1490" s="578"/>
      <c r="AD1490" s="578"/>
      <c r="AE1490" s="578"/>
      <c r="AF1490" s="578"/>
      <c r="AG1490" s="578"/>
      <c r="AH1490" s="578"/>
      <c r="AI1490" s="578"/>
      <c r="AJ1490" s="578"/>
      <c r="AK1490" s="578"/>
      <c r="AL1490" s="578"/>
      <c r="AM1490" s="578"/>
      <c r="AN1490" s="580"/>
      <c r="AO1490" s="181"/>
      <c r="AP1490" s="87" t="s">
        <v>859</v>
      </c>
      <c r="AT1490" s="559" t="str">
        <f t="shared" ca="1" si="273"/>
        <v>AH</v>
      </c>
      <c r="AU1490" s="559">
        <f t="shared" si="274"/>
        <v>1461</v>
      </c>
      <c r="AV1490" s="285" t="str">
        <f t="shared" ca="1" si="271"/>
        <v>AH1461</v>
      </c>
      <c r="AW1490" s="285">
        <f t="shared" si="269"/>
        <v>8</v>
      </c>
      <c r="AX1490" s="285" t="str">
        <f t="shared" ca="1" si="270"/>
        <v>8. Ownership - Operating Costs</v>
      </c>
      <c r="AY1490" s="293" t="s">
        <v>1626</v>
      </c>
      <c r="AZ1490" s="285" t="s">
        <v>1705</v>
      </c>
      <c r="BA1490" s="285">
        <f>$AH$8</f>
        <v>2053</v>
      </c>
      <c r="BB1490" s="285" t="str">
        <f t="shared" ca="1" si="272"/>
        <v>8_AH1461_Emissions_cost_2053</v>
      </c>
      <c r="BC1490" s="285" t="s">
        <v>574</v>
      </c>
      <c r="BD1490" s="285"/>
      <c r="BE1490" s="293" t="str">
        <f t="shared" si="268"/>
        <v>&gt;=0</v>
      </c>
      <c r="BF1490" s="293" t="s">
        <v>84</v>
      </c>
      <c r="BG1490" s="293" t="s">
        <v>84</v>
      </c>
      <c r="BH1490" s="293"/>
      <c r="BI1490" s="293"/>
      <c r="BJ1490" s="293"/>
      <c r="BK1490" s="293"/>
    </row>
    <row r="1491" spans="1:68" ht="13" hidden="1">
      <c r="A1491" s="130"/>
      <c r="B1491" s="181"/>
      <c r="C1491" s="157"/>
      <c r="D1491" s="761"/>
      <c r="E1491" s="578"/>
      <c r="F1491" s="578"/>
      <c r="G1491" s="578"/>
      <c r="H1491" s="578"/>
      <c r="I1491" s="578"/>
      <c r="J1491" s="578"/>
      <c r="K1491" s="578"/>
      <c r="L1491" s="578"/>
      <c r="M1491" s="578"/>
      <c r="N1491" s="578"/>
      <c r="O1491" s="578"/>
      <c r="P1491" s="578"/>
      <c r="Q1491" s="578"/>
      <c r="R1491" s="578"/>
      <c r="S1491" s="578"/>
      <c r="T1491" s="578"/>
      <c r="U1491" s="578"/>
      <c r="V1491" s="578"/>
      <c r="W1491" s="578"/>
      <c r="X1491" s="578"/>
      <c r="Y1491" s="578"/>
      <c r="Z1491" s="578"/>
      <c r="AA1491" s="578"/>
      <c r="AB1491" s="578"/>
      <c r="AC1491" s="578"/>
      <c r="AD1491" s="578"/>
      <c r="AE1491" s="578"/>
      <c r="AF1491" s="578"/>
      <c r="AG1491" s="578"/>
      <c r="AH1491" s="578"/>
      <c r="AI1491" s="578"/>
      <c r="AJ1491" s="578"/>
      <c r="AK1491" s="578"/>
      <c r="AL1491" s="578"/>
      <c r="AM1491" s="578"/>
      <c r="AN1491" s="580"/>
      <c r="AO1491" s="181"/>
      <c r="AP1491" s="87" t="s">
        <v>859</v>
      </c>
      <c r="AT1491" s="559" t="str">
        <f t="shared" ca="1" si="273"/>
        <v>AI</v>
      </c>
      <c r="AU1491" s="559">
        <f t="shared" si="274"/>
        <v>1461</v>
      </c>
      <c r="AV1491" s="285" t="str">
        <f t="shared" ca="1" si="271"/>
        <v>AI1461</v>
      </c>
      <c r="AW1491" s="285">
        <f t="shared" si="269"/>
        <v>8</v>
      </c>
      <c r="AX1491" s="285" t="str">
        <f t="shared" ca="1" si="270"/>
        <v>8. Ownership - Operating Costs</v>
      </c>
      <c r="AY1491" s="293" t="s">
        <v>1626</v>
      </c>
      <c r="AZ1491" s="285" t="s">
        <v>1705</v>
      </c>
      <c r="BA1491" s="285">
        <f>$AI$8</f>
        <v>2054</v>
      </c>
      <c r="BB1491" s="285" t="str">
        <f t="shared" ca="1" si="272"/>
        <v>8_AI1461_Emissions_cost_2054</v>
      </c>
      <c r="BC1491" s="285" t="s">
        <v>574</v>
      </c>
      <c r="BD1491" s="285"/>
      <c r="BE1491" s="293" t="str">
        <f t="shared" si="268"/>
        <v>&gt;=0</v>
      </c>
      <c r="BF1491" s="293" t="s">
        <v>84</v>
      </c>
      <c r="BG1491" s="293" t="s">
        <v>84</v>
      </c>
      <c r="BH1491" s="293"/>
      <c r="BI1491" s="293"/>
      <c r="BJ1491" s="293"/>
      <c r="BK1491" s="293"/>
    </row>
    <row r="1492" spans="1:68" ht="13" hidden="1">
      <c r="A1492" s="130"/>
      <c r="B1492" s="181"/>
      <c r="C1492" s="157"/>
      <c r="D1492" s="761"/>
      <c r="E1492" s="578"/>
      <c r="F1492" s="578"/>
      <c r="G1492" s="578"/>
      <c r="H1492" s="578"/>
      <c r="I1492" s="578"/>
      <c r="J1492" s="578"/>
      <c r="K1492" s="578"/>
      <c r="L1492" s="578"/>
      <c r="M1492" s="578"/>
      <c r="N1492" s="578"/>
      <c r="O1492" s="578"/>
      <c r="P1492" s="578"/>
      <c r="Q1492" s="578"/>
      <c r="R1492" s="578"/>
      <c r="S1492" s="578"/>
      <c r="T1492" s="578"/>
      <c r="U1492" s="578"/>
      <c r="V1492" s="578"/>
      <c r="W1492" s="578"/>
      <c r="X1492" s="578"/>
      <c r="Y1492" s="578"/>
      <c r="Z1492" s="578"/>
      <c r="AA1492" s="578"/>
      <c r="AB1492" s="578"/>
      <c r="AC1492" s="578"/>
      <c r="AD1492" s="578"/>
      <c r="AE1492" s="578"/>
      <c r="AF1492" s="578"/>
      <c r="AG1492" s="578"/>
      <c r="AH1492" s="578"/>
      <c r="AI1492" s="578"/>
      <c r="AJ1492" s="578"/>
      <c r="AK1492" s="578"/>
      <c r="AL1492" s="578"/>
      <c r="AM1492" s="578"/>
      <c r="AN1492" s="580"/>
      <c r="AO1492" s="181"/>
      <c r="AP1492" s="87" t="s">
        <v>859</v>
      </c>
      <c r="AT1492" s="559" t="str">
        <f t="shared" ca="1" si="273"/>
        <v>AJ</v>
      </c>
      <c r="AU1492" s="559">
        <f t="shared" si="274"/>
        <v>1461</v>
      </c>
      <c r="AV1492" s="285" t="str">
        <f t="shared" ca="1" si="271"/>
        <v>AJ1461</v>
      </c>
      <c r="AW1492" s="285">
        <f t="shared" si="269"/>
        <v>8</v>
      </c>
      <c r="AX1492" s="285" t="str">
        <f t="shared" ca="1" si="270"/>
        <v>8. Ownership - Operating Costs</v>
      </c>
      <c r="AY1492" s="293" t="s">
        <v>1626</v>
      </c>
      <c r="AZ1492" s="285" t="s">
        <v>1705</v>
      </c>
      <c r="BA1492" s="285">
        <f>$AJ$8</f>
        <v>2055</v>
      </c>
      <c r="BB1492" s="285" t="str">
        <f t="shared" ca="1" si="272"/>
        <v>8_AJ1461_Emissions_cost_2055</v>
      </c>
      <c r="BC1492" s="285" t="s">
        <v>574</v>
      </c>
      <c r="BD1492" s="285"/>
      <c r="BE1492" s="293" t="str">
        <f t="shared" si="268"/>
        <v>&gt;=0</v>
      </c>
      <c r="BF1492" s="293" t="s">
        <v>84</v>
      </c>
      <c r="BG1492" s="293" t="s">
        <v>84</v>
      </c>
      <c r="BH1492" s="293"/>
      <c r="BI1492" s="293"/>
      <c r="BJ1492" s="293"/>
      <c r="BK1492" s="293"/>
    </row>
    <row r="1493" spans="1:68" ht="13" hidden="1">
      <c r="A1493" s="130"/>
      <c r="B1493" s="181"/>
      <c r="C1493" s="157"/>
      <c r="D1493" s="761"/>
      <c r="E1493" s="578"/>
      <c r="F1493" s="578"/>
      <c r="G1493" s="578"/>
      <c r="H1493" s="578"/>
      <c r="I1493" s="578"/>
      <c r="J1493" s="578"/>
      <c r="K1493" s="578"/>
      <c r="L1493" s="578"/>
      <c r="M1493" s="578"/>
      <c r="N1493" s="578"/>
      <c r="O1493" s="578"/>
      <c r="P1493" s="578"/>
      <c r="Q1493" s="578"/>
      <c r="R1493" s="578"/>
      <c r="S1493" s="578"/>
      <c r="T1493" s="578"/>
      <c r="U1493" s="578"/>
      <c r="V1493" s="578"/>
      <c r="W1493" s="578"/>
      <c r="X1493" s="578"/>
      <c r="Y1493" s="578"/>
      <c r="Z1493" s="578"/>
      <c r="AA1493" s="578"/>
      <c r="AB1493" s="578"/>
      <c r="AC1493" s="578"/>
      <c r="AD1493" s="578"/>
      <c r="AE1493" s="578"/>
      <c r="AF1493" s="578"/>
      <c r="AG1493" s="578"/>
      <c r="AH1493" s="578"/>
      <c r="AI1493" s="578"/>
      <c r="AJ1493" s="578"/>
      <c r="AK1493" s="578"/>
      <c r="AL1493" s="578"/>
      <c r="AM1493" s="578"/>
      <c r="AN1493" s="580"/>
      <c r="AO1493" s="181"/>
      <c r="AP1493" s="87" t="s">
        <v>859</v>
      </c>
      <c r="AT1493" s="559" t="str">
        <f t="shared" ca="1" si="273"/>
        <v>AK</v>
      </c>
      <c r="AU1493" s="559">
        <f t="shared" si="274"/>
        <v>1461</v>
      </c>
      <c r="AV1493" s="285" t="str">
        <f t="shared" ca="1" si="271"/>
        <v>AK1461</v>
      </c>
      <c r="AW1493" s="285">
        <f t="shared" si="269"/>
        <v>8</v>
      </c>
      <c r="AX1493" s="285" t="str">
        <f t="shared" ca="1" si="270"/>
        <v>8. Ownership - Operating Costs</v>
      </c>
      <c r="AY1493" s="293" t="s">
        <v>1626</v>
      </c>
      <c r="AZ1493" s="285" t="s">
        <v>1705</v>
      </c>
      <c r="BA1493" s="285">
        <f>$AK$8</f>
        <v>2056</v>
      </c>
      <c r="BB1493" s="285" t="str">
        <f t="shared" ca="1" si="272"/>
        <v>8_AK1461_Emissions_cost_2056</v>
      </c>
      <c r="BC1493" s="285" t="s">
        <v>574</v>
      </c>
      <c r="BD1493" s="285"/>
      <c r="BE1493" s="293" t="str">
        <f t="shared" si="268"/>
        <v>&gt;=0</v>
      </c>
      <c r="BF1493" s="293" t="s">
        <v>84</v>
      </c>
      <c r="BG1493" s="293" t="s">
        <v>84</v>
      </c>
      <c r="BH1493" s="293"/>
      <c r="BI1493" s="293"/>
      <c r="BJ1493" s="293"/>
      <c r="BK1493" s="293"/>
    </row>
    <row r="1494" spans="1:68" ht="13" hidden="1">
      <c r="A1494" s="130"/>
      <c r="B1494" s="181"/>
      <c r="C1494" s="157"/>
      <c r="D1494" s="761"/>
      <c r="E1494" s="578"/>
      <c r="F1494" s="578"/>
      <c r="G1494" s="578"/>
      <c r="H1494" s="578"/>
      <c r="I1494" s="578"/>
      <c r="J1494" s="578"/>
      <c r="K1494" s="578"/>
      <c r="L1494" s="578"/>
      <c r="M1494" s="578"/>
      <c r="N1494" s="578"/>
      <c r="O1494" s="578"/>
      <c r="P1494" s="578"/>
      <c r="Q1494" s="578"/>
      <c r="R1494" s="578"/>
      <c r="S1494" s="578"/>
      <c r="T1494" s="578"/>
      <c r="U1494" s="578"/>
      <c r="V1494" s="578"/>
      <c r="W1494" s="578"/>
      <c r="X1494" s="578"/>
      <c r="Y1494" s="578"/>
      <c r="Z1494" s="578"/>
      <c r="AA1494" s="578"/>
      <c r="AB1494" s="578"/>
      <c r="AC1494" s="578"/>
      <c r="AD1494" s="578"/>
      <c r="AE1494" s="578"/>
      <c r="AF1494" s="578"/>
      <c r="AG1494" s="578"/>
      <c r="AH1494" s="578"/>
      <c r="AI1494" s="578"/>
      <c r="AJ1494" s="578"/>
      <c r="AK1494" s="578"/>
      <c r="AL1494" s="578"/>
      <c r="AM1494" s="578"/>
      <c r="AN1494" s="580"/>
      <c r="AO1494" s="181"/>
      <c r="AP1494" s="87" t="s">
        <v>859</v>
      </c>
      <c r="AT1494" s="559" t="str">
        <f t="shared" ca="1" si="273"/>
        <v>AL</v>
      </c>
      <c r="AU1494" s="559">
        <f t="shared" si="274"/>
        <v>1461</v>
      </c>
      <c r="AV1494" s="285" t="str">
        <f t="shared" ca="1" si="271"/>
        <v>AL1461</v>
      </c>
      <c r="AW1494" s="285">
        <f t="shared" si="269"/>
        <v>8</v>
      </c>
      <c r="AX1494" s="285" t="str">
        <f t="shared" ca="1" si="270"/>
        <v>8. Ownership - Operating Costs</v>
      </c>
      <c r="AY1494" s="293" t="s">
        <v>1626</v>
      </c>
      <c r="AZ1494" s="285" t="s">
        <v>1705</v>
      </c>
      <c r="BA1494" s="285">
        <f>$AL$8</f>
        <v>2057</v>
      </c>
      <c r="BB1494" s="285" t="str">
        <f t="shared" ca="1" si="272"/>
        <v>8_AL1461_Emissions_cost_2057</v>
      </c>
      <c r="BC1494" s="285" t="s">
        <v>574</v>
      </c>
      <c r="BD1494" s="285"/>
      <c r="BE1494" s="293" t="str">
        <f t="shared" si="268"/>
        <v>&gt;=0</v>
      </c>
      <c r="BF1494" s="293" t="s">
        <v>84</v>
      </c>
      <c r="BG1494" s="293" t="s">
        <v>84</v>
      </c>
      <c r="BH1494" s="293"/>
      <c r="BI1494" s="293"/>
      <c r="BJ1494" s="293"/>
      <c r="BK1494" s="293"/>
    </row>
    <row r="1495" spans="1:68" ht="13" hidden="1">
      <c r="A1495" s="130"/>
      <c r="B1495" s="181"/>
      <c r="C1495" s="157"/>
      <c r="D1495" s="761"/>
      <c r="E1495" s="578"/>
      <c r="F1495" s="578"/>
      <c r="G1495" s="578"/>
      <c r="H1495" s="578"/>
      <c r="I1495" s="578"/>
      <c r="J1495" s="578"/>
      <c r="K1495" s="578"/>
      <c r="L1495" s="578"/>
      <c r="M1495" s="578"/>
      <c r="N1495" s="578"/>
      <c r="O1495" s="578"/>
      <c r="P1495" s="578"/>
      <c r="Q1495" s="578"/>
      <c r="R1495" s="578"/>
      <c r="S1495" s="578"/>
      <c r="T1495" s="578"/>
      <c r="U1495" s="578"/>
      <c r="V1495" s="578"/>
      <c r="W1495" s="578"/>
      <c r="X1495" s="578"/>
      <c r="Y1495" s="578"/>
      <c r="Z1495" s="578"/>
      <c r="AA1495" s="578"/>
      <c r="AB1495" s="578"/>
      <c r="AC1495" s="578"/>
      <c r="AD1495" s="578"/>
      <c r="AE1495" s="578"/>
      <c r="AF1495" s="578"/>
      <c r="AG1495" s="578"/>
      <c r="AH1495" s="578"/>
      <c r="AI1495" s="578"/>
      <c r="AJ1495" s="578"/>
      <c r="AK1495" s="578"/>
      <c r="AL1495" s="578"/>
      <c r="AM1495" s="578"/>
      <c r="AN1495" s="580"/>
      <c r="AO1495" s="181"/>
      <c r="AP1495" s="87" t="s">
        <v>859</v>
      </c>
      <c r="AT1495" s="559" t="str">
        <f t="shared" ca="1" si="273"/>
        <v>AM</v>
      </c>
      <c r="AU1495" s="559">
        <f t="shared" si="274"/>
        <v>1461</v>
      </c>
      <c r="AV1495" s="285" t="str">
        <f t="shared" ca="1" si="271"/>
        <v>AM1461</v>
      </c>
      <c r="AW1495" s="285">
        <f t="shared" si="269"/>
        <v>8</v>
      </c>
      <c r="AX1495" s="285" t="str">
        <f t="shared" ca="1" si="270"/>
        <v>8. Ownership - Operating Costs</v>
      </c>
      <c r="AY1495" s="293" t="s">
        <v>1626</v>
      </c>
      <c r="AZ1495" s="285" t="s">
        <v>1705</v>
      </c>
      <c r="BA1495" s="285">
        <f>$AM$8</f>
        <v>2058</v>
      </c>
      <c r="BB1495" s="285" t="str">
        <f t="shared" ca="1" si="272"/>
        <v>8_AM1461_Emissions_cost_2058</v>
      </c>
      <c r="BC1495" s="285" t="s">
        <v>574</v>
      </c>
      <c r="BD1495" s="285"/>
      <c r="BE1495" s="293" t="str">
        <f t="shared" si="268"/>
        <v>&gt;=0</v>
      </c>
      <c r="BF1495" s="293" t="s">
        <v>84</v>
      </c>
      <c r="BG1495" s="293" t="s">
        <v>84</v>
      </c>
      <c r="BH1495" s="293"/>
      <c r="BI1495" s="293"/>
      <c r="BJ1495" s="293"/>
      <c r="BK1495" s="293"/>
    </row>
    <row r="1496" spans="1:68" ht="13" hidden="1">
      <c r="A1496" s="130"/>
      <c r="B1496" s="181"/>
      <c r="C1496" s="157"/>
      <c r="D1496" s="761"/>
      <c r="E1496" s="578"/>
      <c r="F1496" s="578"/>
      <c r="G1496" s="578"/>
      <c r="H1496" s="578"/>
      <c r="I1496" s="578"/>
      <c r="J1496" s="578"/>
      <c r="K1496" s="578"/>
      <c r="L1496" s="578"/>
      <c r="M1496" s="578"/>
      <c r="N1496" s="578"/>
      <c r="O1496" s="578"/>
      <c r="P1496" s="578"/>
      <c r="Q1496" s="578"/>
      <c r="R1496" s="578"/>
      <c r="S1496" s="578"/>
      <c r="T1496" s="578"/>
      <c r="U1496" s="578"/>
      <c r="V1496" s="578"/>
      <c r="W1496" s="578"/>
      <c r="X1496" s="578"/>
      <c r="Y1496" s="578"/>
      <c r="Z1496" s="578"/>
      <c r="AA1496" s="578"/>
      <c r="AB1496" s="578"/>
      <c r="AC1496" s="578"/>
      <c r="AD1496" s="578"/>
      <c r="AE1496" s="578"/>
      <c r="AF1496" s="578"/>
      <c r="AG1496" s="578"/>
      <c r="AH1496" s="578"/>
      <c r="AI1496" s="578"/>
      <c r="AJ1496" s="578"/>
      <c r="AK1496" s="578"/>
      <c r="AL1496" s="578"/>
      <c r="AM1496" s="578"/>
      <c r="AN1496" s="580"/>
      <c r="AO1496" s="181"/>
      <c r="AP1496" s="574" t="s">
        <v>859</v>
      </c>
      <c r="AQ1496" s="574"/>
      <c r="AR1496" s="574"/>
      <c r="AS1496" s="574"/>
      <c r="AT1496" s="575" t="str">
        <f t="shared" ca="1" si="273"/>
        <v>AN</v>
      </c>
      <c r="AU1496" s="575">
        <f t="shared" si="274"/>
        <v>1461</v>
      </c>
      <c r="AV1496" s="484" t="str">
        <f t="shared" ca="1" si="271"/>
        <v>AN1461</v>
      </c>
      <c r="AW1496" s="484">
        <f t="shared" si="269"/>
        <v>8</v>
      </c>
      <c r="AX1496" s="484" t="str">
        <f t="shared" ca="1" si="270"/>
        <v>8. Ownership - Operating Costs</v>
      </c>
      <c r="AY1496" s="492" t="s">
        <v>1626</v>
      </c>
      <c r="AZ1496" s="484" t="s">
        <v>1705</v>
      </c>
      <c r="BA1496" s="484" t="s">
        <v>1572</v>
      </c>
      <c r="BB1496" s="484" t="str">
        <f t="shared" ca="1" si="272"/>
        <v>8_AN1461_Emissions_cost_Additional_Info</v>
      </c>
      <c r="BC1496" s="492" t="s">
        <v>255</v>
      </c>
      <c r="BD1496" s="492">
        <v>100</v>
      </c>
      <c r="BE1496" s="492"/>
      <c r="BF1496" s="492" t="s">
        <v>84</v>
      </c>
      <c r="BG1496" s="492" t="s">
        <v>84</v>
      </c>
      <c r="BH1496" s="293"/>
      <c r="BI1496" s="293"/>
      <c r="BJ1496" s="293"/>
      <c r="BK1496" s="293"/>
    </row>
    <row r="1497" spans="1:68" ht="13">
      <c r="A1497" s="130">
        <f>+A1461+1</f>
        <v>53</v>
      </c>
      <c r="B1497" s="181"/>
      <c r="C1497" s="150"/>
      <c r="D1497" s="150"/>
      <c r="E1497" s="181"/>
      <c r="F1497" s="181"/>
      <c r="G1497" s="181"/>
      <c r="H1497" s="181"/>
      <c r="I1497" s="181"/>
      <c r="J1497" s="181"/>
      <c r="K1497" s="181"/>
      <c r="L1497" s="181"/>
      <c r="M1497" s="181"/>
      <c r="N1497" s="181"/>
      <c r="O1497" s="181"/>
      <c r="P1497" s="181"/>
      <c r="Q1497" s="181"/>
      <c r="R1497" s="181"/>
      <c r="S1497" s="181"/>
      <c r="T1497" s="181"/>
      <c r="U1497" s="181"/>
      <c r="V1497" s="181"/>
      <c r="W1497" s="181"/>
      <c r="X1497" s="181"/>
      <c r="Y1497" s="181"/>
      <c r="Z1497" s="181"/>
      <c r="AA1497" s="181"/>
      <c r="AB1497" s="181"/>
      <c r="AC1497" s="181"/>
      <c r="AD1497" s="181"/>
      <c r="AE1497" s="181"/>
      <c r="AF1497" s="181"/>
      <c r="AG1497" s="181"/>
      <c r="AH1497" s="181"/>
      <c r="AI1497" s="181"/>
      <c r="AJ1497" s="181"/>
      <c r="AK1497" s="181"/>
      <c r="AL1497" s="181"/>
      <c r="AM1497" s="181"/>
      <c r="AN1497" s="185"/>
      <c r="AV1497"/>
      <c r="AW1497"/>
      <c r="AX1497"/>
      <c r="AY1497"/>
      <c r="AZ1497"/>
      <c r="BA1497"/>
      <c r="BB1497"/>
      <c r="BC1497"/>
      <c r="BD1497"/>
      <c r="BE1497"/>
      <c r="BF1497"/>
      <c r="BG1497"/>
      <c r="BH1497"/>
      <c r="BI1497"/>
    </row>
    <row r="1498" spans="1:68" ht="13">
      <c r="A1498" s="130">
        <f t="shared" si="41"/>
        <v>54</v>
      </c>
      <c r="C1498" s="252" t="s">
        <v>1624</v>
      </c>
      <c r="D1498" s="150"/>
      <c r="E1498" s="258"/>
      <c r="AN1498" s="182"/>
      <c r="AV1498" s="285" t="str">
        <f ca="1">SUBSTITUTE(CELL("address",E1498),"$","")</f>
        <v>E1498</v>
      </c>
      <c r="AW1498" s="285">
        <f>$AW$5</f>
        <v>8</v>
      </c>
      <c r="AX1498" s="285" t="str">
        <f ca="1">MID(CELL("filename",AW1498),FIND("]",CELL("filename",AW1498))+1,256)</f>
        <v>8. Ownership - Operating Costs</v>
      </c>
      <c r="AY1498" s="293" t="s">
        <v>1706</v>
      </c>
      <c r="AZ1498" s="293" t="s">
        <v>1707</v>
      </c>
      <c r="BB1498" s="285" t="str">
        <f ca="1">AW1498&amp;"_"&amp;AV1498&amp;"_"&amp;AZ1498</f>
        <v>8_E1498_Sales_Tax_Included</v>
      </c>
      <c r="BC1498" s="285" t="s">
        <v>82</v>
      </c>
      <c r="BD1498" s="285"/>
      <c r="BE1498" s="286" t="str">
        <f>CONCATENATE(BO1498,",",BP1498)</f>
        <v>Yes,No</v>
      </c>
      <c r="BF1498" s="293" t="s">
        <v>84</v>
      </c>
      <c r="BG1498" s="293" t="s">
        <v>84</v>
      </c>
      <c r="BH1498" s="293"/>
      <c r="BO1498" t="s">
        <v>83</v>
      </c>
      <c r="BP1498" t="s">
        <v>84</v>
      </c>
    </row>
    <row r="1499" spans="1:68" ht="13.5" thickBot="1">
      <c r="A1499" s="195"/>
      <c r="B1499" s="125"/>
      <c r="C1499" s="196"/>
      <c r="D1499" s="767"/>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6"/>
      <c r="AV1499" s="285"/>
      <c r="AW1499" s="285"/>
    </row>
    <row r="1500" spans="1:68">
      <c r="AV1500" s="293">
        <f ca="1">COUNTA(AV5:AV1498)</f>
        <v>1479</v>
      </c>
    </row>
    <row r="1501" spans="1:68"/>
    <row r="1502" spans="1:68" hidden="1">
      <c r="AV1502" s="20"/>
      <c r="AW1502" s="20"/>
      <c r="AX1502" s="20"/>
    </row>
    <row r="1503" spans="1:68" hidden="1">
      <c r="AV1503"/>
      <c r="AW1503"/>
      <c r="AX1503"/>
      <c r="AY1503"/>
      <c r="AZ1503"/>
      <c r="BA1503"/>
      <c r="BB1503"/>
      <c r="BC1503"/>
      <c r="BD1503"/>
      <c r="BE1503"/>
      <c r="BF1503"/>
      <c r="BG1503"/>
      <c r="BH1503"/>
      <c r="BI1503"/>
      <c r="BJ1503"/>
      <c r="BK1503"/>
      <c r="BL1503"/>
    </row>
    <row r="1504" spans="1:68" hidden="1">
      <c r="AV1504"/>
      <c r="AW1504"/>
      <c r="AX1504"/>
      <c r="AY1504"/>
      <c r="AZ1504"/>
      <c r="BA1504"/>
      <c r="BB1504"/>
      <c r="BC1504"/>
      <c r="BD1504"/>
      <c r="BE1504"/>
      <c r="BF1504"/>
      <c r="BG1504"/>
      <c r="BH1504"/>
      <c r="BI1504"/>
      <c r="BJ1504"/>
      <c r="BK1504"/>
      <c r="BL1504"/>
    </row>
    <row r="1505" spans="48:64" hidden="1">
      <c r="AV1505"/>
      <c r="AW1505"/>
      <c r="AX1505"/>
      <c r="AY1505"/>
      <c r="AZ1505"/>
      <c r="BA1505"/>
      <c r="BB1505"/>
      <c r="BC1505"/>
      <c r="BD1505"/>
      <c r="BE1505"/>
      <c r="BF1505"/>
      <c r="BG1505"/>
      <c r="BH1505"/>
      <c r="BI1505"/>
      <c r="BJ1505"/>
      <c r="BK1505"/>
      <c r="BL1505"/>
    </row>
    <row r="1506" spans="48:64" hidden="1">
      <c r="AV1506"/>
      <c r="AW1506"/>
      <c r="AX1506"/>
      <c r="AY1506"/>
      <c r="AZ1506"/>
      <c r="BA1506"/>
      <c r="BB1506"/>
      <c r="BC1506"/>
      <c r="BD1506"/>
      <c r="BE1506"/>
      <c r="BF1506"/>
      <c r="BG1506"/>
      <c r="BH1506"/>
      <c r="BI1506"/>
      <c r="BJ1506"/>
      <c r="BK1506"/>
      <c r="BL1506"/>
    </row>
    <row r="1507" spans="48:64" hidden="1">
      <c r="AV1507"/>
      <c r="AW1507"/>
      <c r="AX1507"/>
      <c r="AY1507"/>
      <c r="AZ1507"/>
      <c r="BA1507"/>
      <c r="BB1507"/>
      <c r="BC1507"/>
      <c r="BD1507"/>
      <c r="BE1507"/>
      <c r="BF1507"/>
      <c r="BG1507"/>
      <c r="BH1507"/>
      <c r="BI1507"/>
      <c r="BJ1507"/>
      <c r="BK1507"/>
      <c r="BL1507"/>
    </row>
    <row r="1508" spans="48:64" hidden="1">
      <c r="AV1508"/>
      <c r="AW1508"/>
      <c r="AX1508"/>
      <c r="AY1508"/>
      <c r="AZ1508"/>
      <c r="BA1508"/>
      <c r="BB1508"/>
      <c r="BC1508"/>
      <c r="BD1508"/>
      <c r="BE1508"/>
      <c r="BF1508"/>
      <c r="BG1508"/>
      <c r="BH1508"/>
      <c r="BI1508"/>
      <c r="BJ1508"/>
      <c r="BK1508"/>
      <c r="BL1508"/>
    </row>
    <row r="1509" spans="48:64" hidden="1">
      <c r="AV1509"/>
      <c r="AW1509"/>
      <c r="AX1509"/>
      <c r="AY1509"/>
      <c r="AZ1509"/>
      <c r="BA1509"/>
      <c r="BB1509"/>
      <c r="BC1509"/>
      <c r="BD1509"/>
      <c r="BE1509"/>
      <c r="BF1509"/>
      <c r="BG1509"/>
      <c r="BH1509"/>
      <c r="BI1509"/>
      <c r="BJ1509"/>
      <c r="BK1509"/>
      <c r="BL1509"/>
    </row>
    <row r="1510" spans="48:64" hidden="1">
      <c r="AV1510"/>
      <c r="AW1510"/>
      <c r="AX1510"/>
      <c r="AY1510"/>
      <c r="AZ1510"/>
      <c r="BA1510"/>
      <c r="BB1510"/>
      <c r="BC1510"/>
      <c r="BD1510"/>
      <c r="BE1510"/>
      <c r="BF1510"/>
      <c r="BG1510"/>
      <c r="BH1510"/>
      <c r="BI1510"/>
      <c r="BJ1510"/>
      <c r="BK1510"/>
      <c r="BL1510"/>
    </row>
    <row r="1511" spans="48:64" hidden="1">
      <c r="AV1511"/>
      <c r="AW1511"/>
      <c r="AX1511"/>
      <c r="AY1511"/>
      <c r="AZ1511"/>
      <c r="BA1511"/>
      <c r="BB1511"/>
      <c r="BC1511"/>
      <c r="BD1511"/>
      <c r="BE1511"/>
      <c r="BF1511"/>
      <c r="BG1511"/>
      <c r="BH1511"/>
      <c r="BI1511"/>
      <c r="BJ1511"/>
      <c r="BK1511"/>
      <c r="BL1511"/>
    </row>
    <row r="1512" spans="48:64" hidden="1">
      <c r="AV1512"/>
      <c r="AW1512"/>
      <c r="AX1512"/>
      <c r="AY1512"/>
      <c r="AZ1512"/>
      <c r="BA1512"/>
      <c r="BB1512"/>
      <c r="BC1512"/>
      <c r="BD1512"/>
      <c r="BE1512"/>
      <c r="BF1512"/>
      <c r="BG1512"/>
      <c r="BH1512"/>
      <c r="BI1512"/>
      <c r="BJ1512"/>
      <c r="BK1512"/>
      <c r="BL1512"/>
    </row>
    <row r="1513" spans="48:64" hidden="1">
      <c r="AV1513"/>
      <c r="AW1513"/>
      <c r="AX1513"/>
      <c r="AY1513"/>
      <c r="AZ1513"/>
      <c r="BA1513"/>
      <c r="BB1513"/>
      <c r="BC1513"/>
      <c r="BD1513"/>
      <c r="BE1513"/>
      <c r="BF1513"/>
      <c r="BG1513"/>
      <c r="BH1513"/>
      <c r="BI1513"/>
      <c r="BJ1513"/>
      <c r="BK1513"/>
      <c r="BL1513"/>
    </row>
    <row r="1514" spans="48:64" hidden="1">
      <c r="AV1514"/>
      <c r="AW1514"/>
      <c r="AX1514"/>
      <c r="AY1514"/>
      <c r="AZ1514"/>
      <c r="BA1514"/>
      <c r="BB1514"/>
      <c r="BC1514"/>
      <c r="BD1514"/>
      <c r="BE1514"/>
      <c r="BF1514"/>
      <c r="BG1514"/>
      <c r="BH1514"/>
      <c r="BI1514"/>
      <c r="BJ1514"/>
      <c r="BK1514"/>
      <c r="BL1514"/>
    </row>
    <row r="1515" spans="48:64" hidden="1">
      <c r="AV1515"/>
      <c r="AW1515"/>
      <c r="AX1515"/>
      <c r="AY1515"/>
      <c r="AZ1515"/>
      <c r="BA1515"/>
      <c r="BB1515"/>
      <c r="BC1515"/>
      <c r="BD1515"/>
      <c r="BE1515"/>
      <c r="BF1515"/>
      <c r="BG1515"/>
      <c r="BH1515"/>
      <c r="BI1515"/>
      <c r="BJ1515"/>
      <c r="BK1515"/>
      <c r="BL1515"/>
    </row>
    <row r="1516" spans="48:64" hidden="1">
      <c r="AV1516"/>
      <c r="AW1516"/>
      <c r="AX1516"/>
      <c r="AY1516"/>
      <c r="AZ1516"/>
      <c r="BA1516"/>
      <c r="BB1516"/>
      <c r="BC1516"/>
      <c r="BD1516"/>
      <c r="BE1516"/>
      <c r="BF1516"/>
      <c r="BG1516"/>
      <c r="BH1516"/>
      <c r="BI1516"/>
      <c r="BJ1516"/>
      <c r="BK1516"/>
      <c r="BL1516"/>
    </row>
    <row r="1517" spans="48:64" hidden="1">
      <c r="AV1517"/>
      <c r="AW1517"/>
      <c r="AX1517"/>
      <c r="AY1517"/>
      <c r="AZ1517"/>
      <c r="BA1517"/>
      <c r="BB1517"/>
      <c r="BC1517"/>
      <c r="BD1517"/>
      <c r="BE1517"/>
      <c r="BF1517"/>
      <c r="BG1517"/>
      <c r="BH1517"/>
      <c r="BI1517"/>
      <c r="BJ1517"/>
      <c r="BK1517"/>
      <c r="BL1517"/>
    </row>
    <row r="1518" spans="48:64" hidden="1">
      <c r="AV1518"/>
      <c r="AW1518"/>
      <c r="AX1518"/>
      <c r="AY1518"/>
      <c r="AZ1518"/>
      <c r="BA1518"/>
      <c r="BB1518"/>
      <c r="BC1518"/>
      <c r="BD1518"/>
      <c r="BE1518"/>
      <c r="BF1518"/>
      <c r="BG1518"/>
      <c r="BH1518"/>
      <c r="BI1518"/>
      <c r="BJ1518"/>
      <c r="BK1518"/>
      <c r="BL1518"/>
    </row>
    <row r="1519" spans="48:64" hidden="1">
      <c r="AV1519"/>
      <c r="AW1519"/>
      <c r="AX1519"/>
      <c r="AY1519"/>
      <c r="AZ1519"/>
      <c r="BA1519"/>
      <c r="BB1519"/>
      <c r="BC1519"/>
      <c r="BD1519"/>
      <c r="BE1519"/>
      <c r="BF1519"/>
      <c r="BG1519"/>
      <c r="BH1519"/>
      <c r="BI1519"/>
      <c r="BJ1519"/>
      <c r="BK1519"/>
      <c r="BL1519"/>
    </row>
    <row r="1520" spans="48:64" hidden="1">
      <c r="AV1520"/>
      <c r="AW1520"/>
      <c r="AX1520"/>
      <c r="AY1520"/>
      <c r="AZ1520"/>
      <c r="BA1520"/>
      <c r="BB1520"/>
      <c r="BC1520"/>
      <c r="BD1520"/>
      <c r="BE1520"/>
      <c r="BF1520"/>
      <c r="BG1520"/>
      <c r="BH1520"/>
      <c r="BI1520"/>
      <c r="BJ1520"/>
      <c r="BK1520"/>
      <c r="BL1520"/>
    </row>
    <row r="1521" spans="48:64" hidden="1">
      <c r="AV1521"/>
      <c r="AW1521"/>
      <c r="AX1521"/>
      <c r="AY1521"/>
      <c r="AZ1521"/>
      <c r="BA1521"/>
      <c r="BB1521"/>
      <c r="BC1521"/>
      <c r="BD1521"/>
      <c r="BE1521"/>
      <c r="BF1521"/>
      <c r="BG1521"/>
      <c r="BH1521"/>
      <c r="BI1521"/>
      <c r="BJ1521"/>
      <c r="BK1521"/>
      <c r="BL1521"/>
    </row>
    <row r="1522" spans="48:64" hidden="1">
      <c r="AV1522"/>
      <c r="AW1522"/>
      <c r="AX1522"/>
      <c r="AY1522"/>
      <c r="AZ1522"/>
      <c r="BA1522"/>
      <c r="BB1522"/>
      <c r="BC1522"/>
      <c r="BD1522"/>
      <c r="BE1522"/>
      <c r="BF1522"/>
      <c r="BG1522"/>
      <c r="BH1522"/>
      <c r="BI1522"/>
      <c r="BJ1522"/>
      <c r="BK1522"/>
      <c r="BL1522"/>
    </row>
    <row r="1523" spans="48:64" hidden="1">
      <c r="AV1523"/>
      <c r="AW1523"/>
      <c r="AX1523"/>
      <c r="AY1523"/>
      <c r="AZ1523"/>
      <c r="BA1523"/>
      <c r="BB1523"/>
      <c r="BC1523"/>
      <c r="BD1523"/>
      <c r="BE1523"/>
      <c r="BF1523"/>
      <c r="BG1523"/>
      <c r="BH1523"/>
      <c r="BI1523"/>
      <c r="BJ1523"/>
      <c r="BK1523"/>
      <c r="BL1523"/>
    </row>
    <row r="1524" spans="48:64" hidden="1">
      <c r="AV1524"/>
      <c r="AW1524"/>
      <c r="AX1524"/>
      <c r="AY1524"/>
      <c r="AZ1524"/>
      <c r="BA1524"/>
      <c r="BB1524"/>
      <c r="BC1524"/>
      <c r="BD1524"/>
      <c r="BE1524"/>
      <c r="BF1524"/>
      <c r="BG1524"/>
      <c r="BH1524"/>
      <c r="BI1524"/>
      <c r="BJ1524"/>
      <c r="BK1524"/>
      <c r="BL1524"/>
    </row>
    <row r="1525" spans="48:64" hidden="1">
      <c r="AV1525"/>
      <c r="AW1525"/>
      <c r="AX1525"/>
      <c r="AY1525"/>
      <c r="AZ1525"/>
      <c r="BA1525"/>
      <c r="BB1525"/>
      <c r="BC1525"/>
      <c r="BD1525"/>
      <c r="BE1525"/>
      <c r="BF1525"/>
      <c r="BG1525"/>
      <c r="BH1525"/>
      <c r="BI1525"/>
      <c r="BJ1525"/>
      <c r="BK1525"/>
      <c r="BL1525"/>
    </row>
    <row r="1526" spans="48:64" hidden="1">
      <c r="AV1526"/>
      <c r="AW1526"/>
      <c r="AX1526"/>
      <c r="AY1526"/>
      <c r="AZ1526"/>
      <c r="BA1526"/>
      <c r="BB1526"/>
      <c r="BC1526"/>
      <c r="BD1526"/>
      <c r="BE1526"/>
      <c r="BF1526"/>
      <c r="BG1526"/>
      <c r="BH1526"/>
      <c r="BI1526"/>
      <c r="BJ1526"/>
      <c r="BK1526"/>
      <c r="BL1526"/>
    </row>
    <row r="1527" spans="48:64" hidden="1">
      <c r="AV1527"/>
      <c r="AW1527"/>
      <c r="AX1527"/>
      <c r="AY1527"/>
      <c r="AZ1527"/>
      <c r="BA1527"/>
      <c r="BB1527"/>
      <c r="BC1527"/>
      <c r="BD1527"/>
      <c r="BE1527"/>
      <c r="BF1527"/>
      <c r="BG1527"/>
      <c r="BH1527"/>
      <c r="BI1527"/>
      <c r="BJ1527"/>
      <c r="BK1527"/>
      <c r="BL1527"/>
    </row>
    <row r="1528" spans="48:64" hidden="1">
      <c r="AV1528"/>
      <c r="AW1528"/>
      <c r="AX1528"/>
      <c r="AY1528"/>
      <c r="AZ1528"/>
      <c r="BA1528"/>
      <c r="BB1528"/>
      <c r="BC1528"/>
      <c r="BD1528"/>
      <c r="BE1528"/>
      <c r="BF1528"/>
      <c r="BG1528"/>
      <c r="BH1528"/>
      <c r="BI1528"/>
      <c r="BJ1528"/>
      <c r="BK1528"/>
      <c r="BL1528"/>
    </row>
    <row r="1529" spans="48:64" hidden="1">
      <c r="AV1529"/>
      <c r="AW1529"/>
      <c r="AX1529"/>
      <c r="AY1529"/>
      <c r="AZ1529"/>
      <c r="BA1529"/>
      <c r="BB1529"/>
      <c r="BC1529"/>
      <c r="BD1529"/>
      <c r="BE1529"/>
      <c r="BF1529"/>
      <c r="BG1529"/>
      <c r="BH1529"/>
      <c r="BI1529"/>
      <c r="BJ1529"/>
      <c r="BK1529"/>
      <c r="BL1529"/>
    </row>
    <row r="1530" spans="48:64" hidden="1">
      <c r="AV1530"/>
      <c r="AW1530"/>
      <c r="AX1530"/>
      <c r="AY1530"/>
      <c r="AZ1530"/>
      <c r="BA1530"/>
      <c r="BB1530"/>
      <c r="BC1530"/>
      <c r="BD1530"/>
      <c r="BE1530"/>
      <c r="BF1530"/>
      <c r="BG1530"/>
      <c r="BH1530"/>
      <c r="BI1530"/>
      <c r="BJ1530"/>
      <c r="BK1530"/>
      <c r="BL1530"/>
    </row>
    <row r="1531" spans="48:64" hidden="1">
      <c r="AV1531"/>
      <c r="AW1531"/>
      <c r="AX1531"/>
      <c r="AY1531"/>
      <c r="AZ1531"/>
      <c r="BA1531"/>
      <c r="BB1531"/>
      <c r="BC1531"/>
      <c r="BD1531"/>
      <c r="BE1531"/>
      <c r="BF1531"/>
      <c r="BG1531"/>
      <c r="BH1531"/>
      <c r="BI1531"/>
      <c r="BJ1531"/>
      <c r="BK1531"/>
      <c r="BL1531"/>
    </row>
    <row r="1532" spans="48:64" hidden="1">
      <c r="AV1532"/>
      <c r="AW1532"/>
      <c r="AX1532"/>
      <c r="AY1532"/>
      <c r="AZ1532"/>
      <c r="BA1532"/>
      <c r="BB1532"/>
      <c r="BC1532"/>
      <c r="BD1532"/>
      <c r="BE1532"/>
      <c r="BF1532"/>
      <c r="BG1532"/>
      <c r="BH1532"/>
      <c r="BI1532"/>
      <c r="BJ1532"/>
      <c r="BK1532"/>
      <c r="BL1532"/>
    </row>
    <row r="1533" spans="48:64" hidden="1">
      <c r="AV1533"/>
      <c r="AW1533"/>
      <c r="AX1533"/>
      <c r="AY1533"/>
      <c r="AZ1533"/>
      <c r="BA1533"/>
      <c r="BB1533"/>
      <c r="BC1533"/>
      <c r="BD1533"/>
      <c r="BE1533"/>
      <c r="BF1533"/>
      <c r="BG1533"/>
      <c r="BH1533"/>
      <c r="BI1533"/>
      <c r="BJ1533"/>
      <c r="BK1533"/>
      <c r="BL1533"/>
    </row>
    <row r="1534" spans="48:64" hidden="1">
      <c r="AV1534"/>
      <c r="AW1534"/>
      <c r="AX1534"/>
      <c r="AY1534"/>
      <c r="AZ1534"/>
      <c r="BA1534"/>
      <c r="BB1534"/>
      <c r="BC1534"/>
      <c r="BD1534"/>
      <c r="BE1534"/>
      <c r="BF1534"/>
      <c r="BG1534"/>
      <c r="BH1534"/>
      <c r="BI1534"/>
      <c r="BJ1534"/>
      <c r="BK1534"/>
      <c r="BL1534"/>
    </row>
    <row r="1535" spans="48:64" hidden="1">
      <c r="AV1535"/>
      <c r="AW1535"/>
      <c r="AX1535"/>
      <c r="AY1535"/>
      <c r="AZ1535"/>
      <c r="BA1535"/>
      <c r="BB1535"/>
      <c r="BC1535"/>
      <c r="BD1535"/>
      <c r="BE1535"/>
      <c r="BF1535"/>
      <c r="BG1535"/>
      <c r="BH1535"/>
      <c r="BI1535"/>
      <c r="BJ1535"/>
      <c r="BK1535"/>
      <c r="BL1535"/>
    </row>
    <row r="1536" spans="48:64" hidden="1">
      <c r="AV1536"/>
      <c r="AW1536"/>
      <c r="AX1536"/>
      <c r="AY1536"/>
      <c r="AZ1536"/>
      <c r="BA1536"/>
      <c r="BB1536"/>
      <c r="BC1536"/>
      <c r="BD1536"/>
      <c r="BE1536"/>
      <c r="BF1536"/>
      <c r="BG1536"/>
      <c r="BH1536"/>
      <c r="BI1536"/>
      <c r="BJ1536"/>
      <c r="BK1536"/>
      <c r="BL1536"/>
    </row>
    <row r="1537" spans="48:96" hidden="1">
      <c r="AV1537"/>
      <c r="AW1537"/>
      <c r="AX1537"/>
      <c r="AY1537"/>
      <c r="AZ1537"/>
      <c r="BA1537"/>
      <c r="BB1537"/>
      <c r="BC1537"/>
      <c r="BD1537"/>
      <c r="BE1537"/>
      <c r="BF1537"/>
      <c r="BG1537"/>
      <c r="BH1537"/>
      <c r="BI1537"/>
      <c r="BJ1537"/>
      <c r="BK1537"/>
      <c r="BL1537"/>
    </row>
    <row r="1538" spans="48:96" hidden="1">
      <c r="AV1538"/>
      <c r="AW1538"/>
      <c r="AX1538"/>
      <c r="AY1538"/>
      <c r="AZ1538"/>
      <c r="BA1538"/>
      <c r="BB1538"/>
      <c r="BC1538"/>
      <c r="BD1538"/>
      <c r="BE1538"/>
      <c r="BF1538"/>
      <c r="BG1538"/>
      <c r="BH1538"/>
      <c r="BI1538"/>
      <c r="BJ1538"/>
      <c r="BK1538"/>
      <c r="BL1538"/>
    </row>
    <row r="1539" spans="48:96" hidden="1">
      <c r="AV1539"/>
      <c r="AW1539"/>
      <c r="AX1539"/>
      <c r="AY1539"/>
      <c r="AZ1539"/>
      <c r="BA1539"/>
      <c r="BB1539"/>
      <c r="BC1539"/>
      <c r="BD1539"/>
      <c r="BE1539"/>
      <c r="BF1539"/>
      <c r="BG1539"/>
      <c r="BH1539"/>
      <c r="BI1539"/>
      <c r="BJ1539"/>
      <c r="BK1539"/>
      <c r="BL1539"/>
    </row>
    <row r="1540" spans="48:96" hidden="1">
      <c r="AV1540"/>
      <c r="AW1540"/>
      <c r="AX1540"/>
      <c r="AY1540"/>
      <c r="AZ1540"/>
      <c r="BA1540"/>
      <c r="BB1540"/>
      <c r="BC1540"/>
      <c r="BD1540"/>
      <c r="BE1540"/>
      <c r="BF1540"/>
      <c r="BG1540"/>
      <c r="BH1540"/>
      <c r="BI1540"/>
      <c r="BJ1540"/>
      <c r="BK1540"/>
      <c r="BL1540"/>
    </row>
    <row r="1541" spans="48:96" hidden="1">
      <c r="AV1541"/>
      <c r="AW1541"/>
      <c r="AX1541"/>
      <c r="AY1541"/>
      <c r="AZ1541"/>
      <c r="BA1541"/>
      <c r="BB1541"/>
      <c r="BC1541"/>
      <c r="BD1541"/>
      <c r="BE1541"/>
      <c r="BF1541"/>
      <c r="BG1541"/>
      <c r="BH1541"/>
      <c r="BI1541"/>
      <c r="BJ1541"/>
      <c r="BK1541"/>
      <c r="BL1541"/>
    </row>
    <row r="1542" spans="48:96" hidden="1">
      <c r="AV1542"/>
      <c r="AW1542"/>
      <c r="AX1542"/>
      <c r="AY1542"/>
      <c r="AZ1542"/>
      <c r="BA1542"/>
      <c r="BB1542"/>
      <c r="BC1542"/>
      <c r="BD1542"/>
      <c r="BE1542"/>
      <c r="BF1542"/>
      <c r="BG1542"/>
      <c r="BH1542"/>
      <c r="BI1542"/>
      <c r="BJ1542"/>
      <c r="BK1542"/>
      <c r="BL1542"/>
    </row>
    <row r="1543" spans="48:96" hidden="1">
      <c r="AV1543"/>
      <c r="AW1543"/>
      <c r="AX1543"/>
      <c r="AY1543"/>
      <c r="AZ1543"/>
      <c r="BA1543"/>
      <c r="BB1543"/>
      <c r="BC1543"/>
      <c r="BD1543"/>
      <c r="BE1543"/>
      <c r="BF1543"/>
      <c r="BG1543"/>
      <c r="BH1543"/>
      <c r="BI1543"/>
      <c r="BJ1543"/>
      <c r="BK1543"/>
      <c r="BL1543"/>
    </row>
    <row r="1544" spans="48:96" hidden="1">
      <c r="AV1544"/>
      <c r="AW1544"/>
      <c r="AX1544"/>
      <c r="AY1544"/>
      <c r="AZ1544"/>
      <c r="BA1544"/>
      <c r="BB1544"/>
      <c r="BC1544"/>
      <c r="BD1544"/>
      <c r="BE1544"/>
      <c r="BF1544"/>
      <c r="BG1544"/>
      <c r="BH1544"/>
      <c r="BI1544"/>
      <c r="BJ1544"/>
      <c r="BK1544"/>
      <c r="BL1544"/>
    </row>
    <row r="1545" spans="48:96" hidden="1">
      <c r="AV1545"/>
      <c r="AW1545"/>
      <c r="AX1545"/>
      <c r="AY1545"/>
      <c r="AZ1545"/>
      <c r="BA1545"/>
      <c r="BB1545"/>
      <c r="BC1545"/>
      <c r="BD1545"/>
      <c r="BE1545"/>
      <c r="BF1545"/>
      <c r="BG1545"/>
      <c r="BH1545"/>
      <c r="BI1545"/>
      <c r="BJ1545"/>
      <c r="BK1545"/>
      <c r="BL1545"/>
    </row>
    <row r="1546" spans="48:96" hidden="1">
      <c r="AV1546"/>
      <c r="AW1546"/>
      <c r="AX1546"/>
      <c r="AY1546"/>
      <c r="AZ1546"/>
      <c r="BA1546"/>
      <c r="BB1546"/>
      <c r="BC1546"/>
      <c r="BD1546"/>
      <c r="BE1546"/>
      <c r="BF1546"/>
      <c r="BG1546"/>
      <c r="BH1546"/>
      <c r="BI1546"/>
      <c r="BJ1546"/>
      <c r="BK1546"/>
      <c r="BL1546"/>
    </row>
    <row r="1547" spans="48:96" hidden="1">
      <c r="AV1547"/>
      <c r="AW1547"/>
      <c r="AX1547"/>
      <c r="AY1547"/>
      <c r="AZ1547"/>
      <c r="BA1547"/>
      <c r="BB1547"/>
      <c r="BC1547"/>
      <c r="BD1547"/>
      <c r="BE1547"/>
      <c r="BF1547"/>
      <c r="BG1547"/>
      <c r="BH1547"/>
      <c r="BI1547"/>
      <c r="BJ1547"/>
      <c r="BK1547"/>
      <c r="BL1547"/>
      <c r="CR1547"/>
    </row>
    <row r="1548" spans="48:96" hidden="1">
      <c r="AV1548"/>
      <c r="AW1548"/>
      <c r="AX1548"/>
      <c r="AY1548"/>
      <c r="AZ1548"/>
      <c r="BA1548"/>
      <c r="BB1548"/>
      <c r="BC1548"/>
      <c r="BD1548"/>
      <c r="BE1548"/>
      <c r="BF1548"/>
      <c r="BG1548"/>
      <c r="BH1548"/>
      <c r="BI1548"/>
      <c r="BJ1548"/>
      <c r="BK1548"/>
      <c r="BL1548"/>
      <c r="CR1548"/>
    </row>
    <row r="1549" spans="48:96" hidden="1">
      <c r="AV1549"/>
      <c r="AW1549"/>
      <c r="AX1549"/>
      <c r="AY1549"/>
      <c r="AZ1549"/>
      <c r="BA1549"/>
      <c r="BB1549"/>
      <c r="BC1549"/>
      <c r="BD1549"/>
      <c r="BE1549"/>
      <c r="BF1549"/>
      <c r="BG1549"/>
      <c r="BH1549"/>
      <c r="BI1549"/>
      <c r="BJ1549"/>
      <c r="BK1549"/>
      <c r="BL1549"/>
      <c r="CR1549"/>
    </row>
    <row r="1550" spans="48:96" hidden="1">
      <c r="AV1550"/>
      <c r="AW1550"/>
      <c r="AX1550"/>
      <c r="AY1550"/>
      <c r="AZ1550"/>
      <c r="BA1550"/>
      <c r="BB1550"/>
      <c r="BC1550"/>
      <c r="BD1550"/>
      <c r="BE1550"/>
      <c r="BF1550"/>
      <c r="BG1550"/>
      <c r="BH1550"/>
      <c r="BI1550"/>
      <c r="BJ1550"/>
      <c r="BK1550"/>
      <c r="BL1550"/>
      <c r="CR1550"/>
    </row>
    <row r="1551" spans="48:96" hidden="1">
      <c r="CR1551"/>
    </row>
    <row r="1552" spans="48:96" hidden="1">
      <c r="CR1552"/>
    </row>
    <row r="1553" spans="96:96" hidden="1">
      <c r="CR1553"/>
    </row>
    <row r="1554" spans="96:96" hidden="1">
      <c r="CR1554"/>
    </row>
    <row r="1555" spans="96:96" hidden="1">
      <c r="CR1555"/>
    </row>
    <row r="1556" spans="96:96" hidden="1">
      <c r="CR1556"/>
    </row>
    <row r="1557" spans="96:96" hidden="1">
      <c r="CR1557"/>
    </row>
    <row r="1558" spans="96:96" hidden="1">
      <c r="CR1558"/>
    </row>
    <row r="1559" spans="96:96" hidden="1">
      <c r="CR1559"/>
    </row>
    <row r="1560" spans="96:96" hidden="1">
      <c r="CR1560"/>
    </row>
    <row r="1561" spans="96:96" hidden="1">
      <c r="CR1561"/>
    </row>
    <row r="1562" spans="96:96" hidden="1">
      <c r="CR1562"/>
    </row>
    <row r="1563" spans="96:96" hidden="1">
      <c r="CR1563"/>
    </row>
    <row r="1564" spans="96:96" hidden="1">
      <c r="CR1564"/>
    </row>
    <row r="1565" spans="96:96" hidden="1">
      <c r="CR1565"/>
    </row>
    <row r="1566" spans="96:96" hidden="1">
      <c r="CR1566"/>
    </row>
    <row r="1567" spans="96:96" hidden="1">
      <c r="CR1567"/>
    </row>
    <row r="1568" spans="96:96" hidden="1">
      <c r="CR1568"/>
    </row>
    <row r="1569" spans="96:96" hidden="1">
      <c r="CR1569"/>
    </row>
    <row r="1570" spans="96:96" hidden="1">
      <c r="CR1570"/>
    </row>
    <row r="1571" spans="96:96" hidden="1">
      <c r="CR1571"/>
    </row>
    <row r="1572" spans="96:96" hidden="1">
      <c r="CR1572"/>
    </row>
    <row r="1573" spans="96:96" hidden="1">
      <c r="CR1573"/>
    </row>
    <row r="1574" spans="96:96" hidden="1">
      <c r="CR1574"/>
    </row>
    <row r="1575" spans="96:96" hidden="1">
      <c r="CR1575"/>
    </row>
    <row r="1576" spans="96:96" hidden="1">
      <c r="CR1576"/>
    </row>
    <row r="1577" spans="96:96" hidden="1">
      <c r="CR1577"/>
    </row>
    <row r="1578" spans="96:96" hidden="1">
      <c r="CR1578"/>
    </row>
    <row r="1579" spans="96:96" hidden="1">
      <c r="CR1579"/>
    </row>
    <row r="1580" spans="96:96" hidden="1">
      <c r="CR1580"/>
    </row>
    <row r="1581" spans="96:96" hidden="1">
      <c r="CR1581"/>
    </row>
    <row r="1582" spans="96:96" hidden="1">
      <c r="CR1582"/>
    </row>
    <row r="1583" spans="96:96" hidden="1">
      <c r="CR1583"/>
    </row>
    <row r="1584" spans="96:96" hidden="1">
      <c r="CR1584"/>
    </row>
    <row r="1585" spans="96:96" hidden="1">
      <c r="CR1585"/>
    </row>
    <row r="1586" spans="96:96" hidden="1">
      <c r="CR1586"/>
    </row>
    <row r="1587" spans="96:96" hidden="1">
      <c r="CR1587"/>
    </row>
    <row r="1588" spans="96:96" hidden="1">
      <c r="CR1588"/>
    </row>
    <row r="1589" spans="96:96" hidden="1">
      <c r="CR1589"/>
    </row>
    <row r="1590" spans="96:96" hidden="1">
      <c r="CR1590"/>
    </row>
    <row r="1591" spans="96:96" hidden="1">
      <c r="CR1591"/>
    </row>
    <row r="1592" spans="96:96" hidden="1">
      <c r="CR1592"/>
    </row>
    <row r="1593" spans="96:96" hidden="1">
      <c r="CR1593"/>
    </row>
    <row r="1594" spans="96:96" hidden="1">
      <c r="CR1594"/>
    </row>
  </sheetData>
  <sheetProtection algorithmName="SHA-512" hashValue="CK5Pw22QXmMvg7Vanea/Xl4X9Cky0gDHyyzuHVmAuib5CDlKc3UHFTS2mNNl/K7R0he+MMEB66+yCE9zcc57zw==" saltValue="jiDBOlG1bW2LJfh+t3VHBQ==" spinCount="100000" sheet="1" selectLockedCells="1"/>
  <mergeCells count="22">
    <mergeCell ref="BG1:BL1"/>
    <mergeCell ref="BI2:BI3"/>
    <mergeCell ref="A1:F1"/>
    <mergeCell ref="A2:F2"/>
    <mergeCell ref="A3:F3"/>
    <mergeCell ref="AV2:AV3"/>
    <mergeCell ref="AW2:AX2"/>
    <mergeCell ref="AV1:BF1"/>
    <mergeCell ref="AY2:AY3"/>
    <mergeCell ref="AZ2:AZ3"/>
    <mergeCell ref="BA2:BA3"/>
    <mergeCell ref="BB2:BB3"/>
    <mergeCell ref="BC2:BC3"/>
    <mergeCell ref="BD2:BD3"/>
    <mergeCell ref="BE2:BE3"/>
    <mergeCell ref="BF2:BF3"/>
    <mergeCell ref="C9:C45"/>
    <mergeCell ref="BL2:BL3"/>
    <mergeCell ref="BG2:BG3"/>
    <mergeCell ref="BH2:BH3"/>
    <mergeCell ref="BK2:BK3"/>
    <mergeCell ref="BJ2:BJ3"/>
  </mergeCells>
  <dataValidations count="7">
    <dataValidation type="textLength" operator="lessThanOrEqual" allowBlank="1" showInputMessage="1" showErrorMessage="1" sqref="AN9:AN260 AN264:AN1058 AN1063:AN1170 AN1245:AN1496 AN1172:AN1243">
      <formula1>AN9</formula1>
    </dataValidation>
    <dataValidation type="decimal" operator="greaterThanOrEqual" allowBlank="1" showInputMessage="1" showErrorMessage="1" sqref="E264:AM1058 E1063:AM1170 E1245:AM1496 E1172:AM1243 E225:AM225 E9:AM9 E45:AM45">
      <formula1>0</formula1>
    </dataValidation>
    <dataValidation type="decimal" operator="lessThanOrEqual" allowBlank="1" showInputMessage="1" showErrorMessage="1" sqref="Q5">
      <formula1>100</formula1>
    </dataValidation>
    <dataValidation type="whole" operator="greaterThanOrEqual" allowBlank="1" showInputMessage="1" showErrorMessage="1" sqref="E226:AM260 E10:AM44 E46:AM80">
      <formula1>0</formula1>
    </dataValidation>
    <dataValidation type="list" allowBlank="1" showInputMessage="1" showErrorMessage="1" sqref="E1498">
      <formula1>$BO$1498:$BP$1498</formula1>
    </dataValidation>
    <dataValidation type="list" allowBlank="1" showInputMessage="1" showErrorMessage="1" sqref="I5">
      <formula1>$BO$5:$BP$5</formula1>
    </dataValidation>
    <dataValidation type="decimal" allowBlank="1" showInputMessage="1" showErrorMessage="1" sqref="E81:AM224">
      <formula1>0</formula1>
      <formula2>1</formula2>
    </dataValidation>
  </dataValidations>
  <pageMargins left="0.7" right="0.7" top="0.75" bottom="0.75" header="0.3" footer="0.3"/>
  <pageSetup paperSize="17" scale="18"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G128"/>
  <sheetViews>
    <sheetView showGridLines="0" showRowColHeaders="0" zoomScale="115" zoomScaleNormal="115" workbookViewId="0">
      <selection activeCell="C13" sqref="C13"/>
    </sheetView>
  </sheetViews>
  <sheetFormatPr defaultColWidth="0" defaultRowHeight="12.5" zeroHeight="1"/>
  <cols>
    <col min="1" max="1" width="2.1796875" customWidth="1"/>
    <col min="2" max="2" width="33.26953125" customWidth="1"/>
    <col min="3" max="3" width="64" customWidth="1"/>
    <col min="4" max="5" width="1.7265625" customWidth="1"/>
    <col min="6" max="6" width="4.81640625" hidden="1" customWidth="1"/>
    <col min="7" max="7" width="8.7265625" hidden="1" customWidth="1"/>
    <col min="8" max="8" width="35.453125" hidden="1" customWidth="1"/>
    <col min="9" max="10" width="3.26953125" hidden="1" customWidth="1"/>
    <col min="11" max="11" width="7.26953125" style="285" hidden="1" customWidth="1"/>
    <col min="12" max="12" width="8.453125" style="285" hidden="1" customWidth="1"/>
    <col min="13" max="13" width="26.26953125" style="285" hidden="1" customWidth="1"/>
    <col min="14" max="14" width="20.54296875" style="285" hidden="1" customWidth="1"/>
    <col min="15" max="15" width="25.26953125" style="285" hidden="1" customWidth="1"/>
    <col min="16" max="16" width="7.54296875" style="285" hidden="1" customWidth="1"/>
    <col min="17" max="17" width="25.26953125" style="285" hidden="1" customWidth="1"/>
    <col min="18" max="18" width="7.1796875" style="285" hidden="1" customWidth="1"/>
    <col min="19" max="19" width="26.81640625" style="285" hidden="1" customWidth="1"/>
    <col min="20" max="20" width="14.26953125" style="285" hidden="1" customWidth="1"/>
    <col min="21" max="21" width="8.453125" style="285" hidden="1" customWidth="1"/>
    <col min="22" max="22" width="11.453125" style="20" hidden="1" customWidth="1"/>
    <col min="23" max="23" width="13" style="20" hidden="1" customWidth="1"/>
    <col min="24" max="25" width="32.1796875" style="20" hidden="1" customWidth="1"/>
    <col min="26" max="26" width="37.453125" style="20" hidden="1" customWidth="1"/>
    <col min="27" max="27" width="36.26953125" style="20" hidden="1" customWidth="1"/>
    <col min="28" max="58" width="9.1796875" hidden="1" customWidth="1"/>
    <col min="59" max="59" width="9.1796875" style="480" hidden="1" customWidth="1"/>
    <col min="60" max="16384" width="9.1796875" hidden="1"/>
  </cols>
  <sheetData>
    <row r="1" spans="1:59" ht="24.75" customHeight="1">
      <c r="A1" s="825" t="s">
        <v>1708</v>
      </c>
      <c r="B1" s="826"/>
      <c r="C1" s="826"/>
      <c r="D1" s="827"/>
      <c r="K1" s="818" t="s">
        <v>18</v>
      </c>
      <c r="L1" s="818"/>
      <c r="M1" s="818"/>
      <c r="N1" s="818"/>
      <c r="O1" s="818"/>
      <c r="P1" s="818"/>
      <c r="Q1" s="818"/>
      <c r="R1" s="818"/>
      <c r="S1" s="818"/>
      <c r="T1" s="818"/>
      <c r="U1" s="818"/>
      <c r="V1" s="836" t="s">
        <v>19</v>
      </c>
      <c r="W1" s="836"/>
      <c r="X1" s="836"/>
      <c r="Y1" s="836"/>
      <c r="Z1" s="836"/>
      <c r="AA1" s="836"/>
    </row>
    <row r="2" spans="1:59" s="178" customFormat="1" ht="15.75" customHeight="1" thickBot="1">
      <c r="A2" s="1205" t="s">
        <v>1709</v>
      </c>
      <c r="B2" s="1206"/>
      <c r="C2" s="1206"/>
      <c r="D2" s="1207"/>
      <c r="E2"/>
      <c r="F2" s="25"/>
      <c r="G2" t="s">
        <v>1</v>
      </c>
      <c r="H2" t="s">
        <v>2</v>
      </c>
      <c r="I2"/>
      <c r="J2"/>
      <c r="K2" s="810" t="s">
        <v>21</v>
      </c>
      <c r="L2" s="812" t="s">
        <v>22</v>
      </c>
      <c r="M2" s="812"/>
      <c r="N2" s="813" t="s">
        <v>23</v>
      </c>
      <c r="O2" s="813" t="s">
        <v>24</v>
      </c>
      <c r="P2" s="813" t="s">
        <v>25</v>
      </c>
      <c r="Q2" s="813" t="s">
        <v>26</v>
      </c>
      <c r="R2" s="813" t="s">
        <v>27</v>
      </c>
      <c r="S2" s="813" t="s">
        <v>28</v>
      </c>
      <c r="T2" s="813" t="s">
        <v>29</v>
      </c>
      <c r="U2" s="813" t="s">
        <v>30</v>
      </c>
      <c r="V2" s="808" t="s">
        <v>31</v>
      </c>
      <c r="W2" s="808" t="s">
        <v>32</v>
      </c>
      <c r="X2" s="808" t="s">
        <v>33</v>
      </c>
      <c r="Y2" s="808" t="s">
        <v>34</v>
      </c>
      <c r="Z2" s="808" t="s">
        <v>35</v>
      </c>
      <c r="AA2" s="808" t="s">
        <v>36</v>
      </c>
      <c r="AC2" s="91"/>
      <c r="BG2" s="490"/>
    </row>
    <row r="3" spans="1:59" ht="15" customHeight="1" thickBot="1">
      <c r="A3" s="843" t="s">
        <v>1710</v>
      </c>
      <c r="B3" s="844"/>
      <c r="C3" s="844"/>
      <c r="D3" s="845"/>
      <c r="K3" s="859"/>
      <c r="L3" s="299" t="s">
        <v>1139</v>
      </c>
      <c r="M3" s="300" t="s">
        <v>42</v>
      </c>
      <c r="N3" s="814"/>
      <c r="O3" s="814"/>
      <c r="P3" s="814"/>
      <c r="Q3" s="814"/>
      <c r="R3" s="814"/>
      <c r="S3" s="814"/>
      <c r="T3" s="814"/>
      <c r="U3" s="814"/>
      <c r="V3" s="817"/>
      <c r="W3" s="817"/>
      <c r="X3" s="817"/>
      <c r="Y3" s="817"/>
      <c r="Z3" s="817"/>
      <c r="AA3" s="817"/>
      <c r="AB3" s="483"/>
      <c r="AD3" s="500" t="s">
        <v>43</v>
      </c>
      <c r="AE3" s="500" t="s">
        <v>44</v>
      </c>
      <c r="AF3" s="500" t="s">
        <v>45</v>
      </c>
      <c r="AG3" s="483" t="s">
        <v>46</v>
      </c>
      <c r="AH3" s="483" t="s">
        <v>47</v>
      </c>
      <c r="AI3" s="483" t="s">
        <v>48</v>
      </c>
      <c r="AJ3" s="483" t="s">
        <v>49</v>
      </c>
      <c r="AK3" s="483" t="s">
        <v>50</v>
      </c>
      <c r="AL3" s="483" t="s">
        <v>51</v>
      </c>
      <c r="AM3" s="483" t="s">
        <v>52</v>
      </c>
      <c r="AN3" s="483" t="s">
        <v>53</v>
      </c>
      <c r="AO3" s="483" t="s">
        <v>54</v>
      </c>
      <c r="AP3" s="483" t="s">
        <v>55</v>
      </c>
      <c r="AQ3" s="483" t="s">
        <v>56</v>
      </c>
      <c r="AR3" s="483" t="s">
        <v>57</v>
      </c>
      <c r="AS3" s="483" t="s">
        <v>58</v>
      </c>
      <c r="AT3" s="483" t="s">
        <v>59</v>
      </c>
      <c r="AU3" s="483" t="s">
        <v>60</v>
      </c>
      <c r="AV3" s="483" t="s">
        <v>61</v>
      </c>
      <c r="AW3" s="483" t="s">
        <v>62</v>
      </c>
      <c r="AX3" s="483" t="s">
        <v>63</v>
      </c>
      <c r="AY3" s="483" t="s">
        <v>64</v>
      </c>
      <c r="AZ3" s="483" t="s">
        <v>65</v>
      </c>
      <c r="BA3" s="483" t="s">
        <v>66</v>
      </c>
      <c r="BB3" s="483" t="s">
        <v>67</v>
      </c>
      <c r="BC3" s="483" t="s">
        <v>68</v>
      </c>
      <c r="BD3" s="483" t="s">
        <v>69</v>
      </c>
      <c r="BE3" s="483" t="s">
        <v>70</v>
      </c>
      <c r="BF3" s="483" t="s">
        <v>71</v>
      </c>
      <c r="BG3" s="489" t="s">
        <v>72</v>
      </c>
    </row>
    <row r="4" spans="1:59" ht="18" customHeight="1">
      <c r="A4" s="1217"/>
      <c r="B4" s="1218"/>
      <c r="C4" s="28"/>
      <c r="D4" s="29"/>
    </row>
    <row r="5" spans="1:59" ht="96.75" customHeight="1">
      <c r="A5" s="36"/>
      <c r="B5" s="1219" t="s">
        <v>1711</v>
      </c>
      <c r="C5" s="1220"/>
      <c r="D5" s="30"/>
    </row>
    <row r="6" spans="1:59" ht="14.25" customHeight="1">
      <c r="A6" s="36"/>
      <c r="B6" s="308"/>
      <c r="C6" s="308"/>
      <c r="D6" s="30"/>
      <c r="K6"/>
      <c r="L6"/>
      <c r="M6"/>
      <c r="N6"/>
      <c r="O6"/>
      <c r="P6"/>
      <c r="Q6"/>
      <c r="R6"/>
      <c r="S6"/>
      <c r="T6"/>
      <c r="U6"/>
      <c r="V6"/>
      <c r="W6"/>
      <c r="X6"/>
      <c r="Y6"/>
      <c r="Z6"/>
      <c r="AA6"/>
    </row>
    <row r="7" spans="1:59" ht="26.25" customHeight="1">
      <c r="A7" s="36"/>
      <c r="B7" s="1221" t="s">
        <v>1712</v>
      </c>
      <c r="C7" s="1222"/>
      <c r="D7" s="30"/>
      <c r="K7"/>
      <c r="L7"/>
      <c r="M7"/>
      <c r="N7"/>
      <c r="O7"/>
      <c r="P7"/>
      <c r="Q7"/>
      <c r="R7"/>
      <c r="S7"/>
      <c r="T7"/>
      <c r="U7"/>
      <c r="V7"/>
      <c r="W7"/>
      <c r="X7"/>
      <c r="Y7"/>
      <c r="Z7"/>
      <c r="AA7"/>
    </row>
    <row r="8" spans="1:59" ht="14.25" customHeight="1">
      <c r="A8" s="36"/>
      <c r="B8" s="1223"/>
      <c r="C8" s="1224"/>
      <c r="D8" s="30"/>
      <c r="K8"/>
      <c r="L8"/>
      <c r="M8"/>
      <c r="N8"/>
      <c r="O8"/>
      <c r="P8"/>
      <c r="Q8"/>
      <c r="R8"/>
      <c r="S8"/>
      <c r="T8"/>
      <c r="U8"/>
      <c r="V8"/>
      <c r="W8"/>
      <c r="X8"/>
      <c r="Y8"/>
      <c r="Z8"/>
      <c r="AA8"/>
      <c r="BB8" s="24"/>
    </row>
    <row r="9" spans="1:59" ht="14.25" customHeight="1">
      <c r="A9" s="36"/>
      <c r="B9" s="1225"/>
      <c r="C9" s="1226"/>
      <c r="D9" s="30"/>
      <c r="K9"/>
      <c r="L9"/>
      <c r="M9"/>
      <c r="N9"/>
      <c r="O9"/>
      <c r="P9"/>
      <c r="Q9"/>
      <c r="R9"/>
      <c r="S9"/>
      <c r="T9"/>
      <c r="U9"/>
      <c r="V9"/>
      <c r="W9"/>
      <c r="X9"/>
      <c r="Y9"/>
      <c r="Z9"/>
      <c r="AA9"/>
    </row>
    <row r="10" spans="1:59" ht="18" customHeight="1">
      <c r="A10" s="1215"/>
      <c r="B10" s="1216"/>
      <c r="C10" s="175"/>
      <c r="D10" s="30"/>
      <c r="I10" t="s">
        <v>76</v>
      </c>
    </row>
    <row r="11" spans="1:59" ht="24" customHeight="1">
      <c r="A11" s="798" t="s">
        <v>1713</v>
      </c>
      <c r="B11" s="846"/>
      <c r="C11" s="768">
        <f>'3. Facility'!$F$21</f>
        <v>0</v>
      </c>
      <c r="D11" s="31"/>
      <c r="J11" t="s">
        <v>40</v>
      </c>
      <c r="K11" s="286"/>
      <c r="L11" s="286"/>
      <c r="V11" s="285"/>
      <c r="W11" s="285"/>
      <c r="X11" s="285"/>
      <c r="Y11" s="285"/>
      <c r="Z11" s="285"/>
      <c r="AB11" s="20"/>
      <c r="AC11" s="20"/>
    </row>
    <row r="12" spans="1:59" ht="6" customHeight="1">
      <c r="A12" s="81"/>
      <c r="B12" s="54"/>
      <c r="C12" s="175"/>
      <c r="D12" s="30"/>
      <c r="I12" t="s">
        <v>76</v>
      </c>
      <c r="V12" s="285"/>
      <c r="W12" s="285"/>
      <c r="X12" s="285"/>
      <c r="Y12" s="285"/>
      <c r="Z12" s="285"/>
      <c r="AB12" s="20"/>
      <c r="AC12" s="20"/>
    </row>
    <row r="13" spans="1:59" ht="24" customHeight="1">
      <c r="A13" s="798" t="s">
        <v>1714</v>
      </c>
      <c r="B13" s="846"/>
      <c r="C13" s="441"/>
      <c r="D13" s="31"/>
      <c r="J13" t="s">
        <v>40</v>
      </c>
      <c r="K13" s="286" t="str">
        <f ca="1">SUBSTITUTE(CELL("address",C13),"$","")</f>
        <v>C13</v>
      </c>
      <c r="L13" s="372">
        <v>9</v>
      </c>
      <c r="M13" s="285" t="str">
        <f ca="1">MID(CELL("filename",L13),FIND("]",CELL("filename",L13))+1,256)</f>
        <v>9. Bid Certification &amp; Contacts</v>
      </c>
      <c r="N13" s="285" t="s">
        <v>1715</v>
      </c>
      <c r="O13" s="285" t="s">
        <v>1716</v>
      </c>
      <c r="Q13" s="285" t="str">
        <f ca="1">L13&amp;"_"&amp;K13&amp;"_"&amp;O13</f>
        <v>9_C13_Submitted_by</v>
      </c>
      <c r="R13" s="285" t="s">
        <v>255</v>
      </c>
      <c r="S13" s="285">
        <v>100</v>
      </c>
      <c r="U13" s="285" t="s">
        <v>83</v>
      </c>
      <c r="V13" s="285" t="s">
        <v>84</v>
      </c>
      <c r="W13" s="285"/>
      <c r="X13"/>
      <c r="Y13"/>
      <c r="Z13"/>
      <c r="AB13" s="20"/>
      <c r="AC13" s="20"/>
    </row>
    <row r="14" spans="1:59" ht="6" customHeight="1">
      <c r="A14" s="1215"/>
      <c r="B14" s="1216"/>
      <c r="C14" s="176"/>
      <c r="D14" s="32"/>
      <c r="I14" t="s">
        <v>76</v>
      </c>
      <c r="V14" s="285"/>
      <c r="W14" s="285"/>
      <c r="X14" s="285"/>
      <c r="Y14" s="285"/>
      <c r="Z14" s="285"/>
      <c r="AB14" s="20"/>
      <c r="AC14" s="20"/>
    </row>
    <row r="15" spans="1:59" ht="24" customHeight="1">
      <c r="A15" s="798" t="s">
        <v>1717</v>
      </c>
      <c r="B15" s="846"/>
      <c r="C15" s="597"/>
      <c r="D15" s="31"/>
      <c r="J15" t="s">
        <v>40</v>
      </c>
      <c r="K15" s="286" t="str">
        <f ca="1">SUBSTITUTE(CELL("address",C15),"$","")</f>
        <v>C15</v>
      </c>
      <c r="L15" s="286">
        <f>$L$13</f>
        <v>9</v>
      </c>
      <c r="M15" s="285" t="str">
        <f ca="1">MID(CELL("filename",L15),FIND("]",CELL("filename",L15))+1,256)</f>
        <v>9. Bid Certification &amp; Contacts</v>
      </c>
      <c r="N15" s="285" t="s">
        <v>1715</v>
      </c>
      <c r="O15" s="285" t="s">
        <v>1718</v>
      </c>
      <c r="Q15" s="285" t="str">
        <f ca="1">L15&amp;"_"&amp;K15&amp;"_"&amp;O15</f>
        <v>9_C15_Name_of_Respondent_Entity</v>
      </c>
      <c r="R15" s="285" t="s">
        <v>255</v>
      </c>
      <c r="S15" s="285">
        <v>100</v>
      </c>
      <c r="U15" s="285" t="s">
        <v>84</v>
      </c>
      <c r="V15" s="285" t="s">
        <v>84</v>
      </c>
      <c r="W15" s="285"/>
      <c r="X15" s="285"/>
      <c r="Y15" s="285"/>
      <c r="Z15" s="285"/>
      <c r="AA15"/>
      <c r="AB15" s="20"/>
      <c r="AC15" s="20"/>
    </row>
    <row r="16" spans="1:59" ht="6" customHeight="1">
      <c r="A16" s="1215"/>
      <c r="B16" s="1216"/>
      <c r="C16" s="598"/>
      <c r="D16" s="32"/>
      <c r="I16" t="s">
        <v>76</v>
      </c>
      <c r="V16" s="285"/>
      <c r="W16" s="285"/>
      <c r="X16" s="285"/>
      <c r="Y16" s="285"/>
      <c r="Z16" s="285"/>
      <c r="AB16" s="20"/>
      <c r="AC16" s="20"/>
    </row>
    <row r="17" spans="1:59" ht="42.75" customHeight="1" thickBot="1">
      <c r="A17" s="798" t="s">
        <v>1719</v>
      </c>
      <c r="B17" s="799"/>
      <c r="C17" s="600"/>
      <c r="D17" s="32"/>
      <c r="J17" t="s">
        <v>40</v>
      </c>
      <c r="K17" s="286"/>
      <c r="L17" s="286"/>
      <c r="V17" s="285"/>
      <c r="W17" s="285"/>
      <c r="X17" s="285"/>
      <c r="Y17" s="285"/>
      <c r="Z17" s="285"/>
      <c r="AB17" s="20"/>
      <c r="AC17" s="20"/>
    </row>
    <row r="18" spans="1:59" s="297" customFormat="1" ht="18" customHeight="1" thickTop="1">
      <c r="A18" s="414" t="s">
        <v>1720</v>
      </c>
      <c r="B18" s="415"/>
      <c r="C18" s="599"/>
      <c r="D18" s="416"/>
      <c r="J18" s="297" t="s">
        <v>40</v>
      </c>
      <c r="K18" s="285"/>
      <c r="L18" s="285"/>
      <c r="M18" s="285"/>
      <c r="N18" s="285"/>
      <c r="O18" s="285"/>
      <c r="P18" s="285"/>
      <c r="Q18" s="285"/>
      <c r="R18" s="285"/>
      <c r="S18" s="285"/>
      <c r="T18" s="285"/>
      <c r="U18" s="285"/>
      <c r="V18" s="285"/>
      <c r="W18" s="285"/>
      <c r="X18" s="285"/>
      <c r="Y18" s="285"/>
      <c r="Z18" s="285"/>
      <c r="AA18" s="417"/>
      <c r="AB18" s="417"/>
      <c r="AC18" s="417"/>
      <c r="BG18" s="481"/>
    </row>
    <row r="19" spans="1:59" ht="6" customHeight="1">
      <c r="A19" s="1215"/>
      <c r="B19" s="1216"/>
      <c r="C19" s="265"/>
      <c r="D19" s="32"/>
      <c r="I19" t="s">
        <v>76</v>
      </c>
      <c r="V19" s="285"/>
      <c r="W19" s="285"/>
      <c r="X19" s="285"/>
      <c r="Y19" s="285"/>
      <c r="Z19" s="285"/>
      <c r="AB19" s="20"/>
      <c r="AC19" s="20"/>
    </row>
    <row r="20" spans="1:59" ht="24" customHeight="1">
      <c r="A20" s="798" t="s">
        <v>1721</v>
      </c>
      <c r="B20" s="846"/>
      <c r="C20" s="441"/>
      <c r="D20" s="31"/>
      <c r="J20" t="s">
        <v>40</v>
      </c>
      <c r="K20" s="286" t="str">
        <f ca="1">SUBSTITUTE(CELL("address",C20),"$","")</f>
        <v>C20</v>
      </c>
      <c r="L20" s="286">
        <f>$L$13</f>
        <v>9</v>
      </c>
      <c r="M20" s="285" t="str">
        <f ca="1">MID(CELL("filename",L20),FIND("]",CELL("filename",L20))+1,256)</f>
        <v>9. Bid Certification &amp; Contacts</v>
      </c>
      <c r="N20" s="285" t="s">
        <v>1715</v>
      </c>
      <c r="O20" s="285" t="s">
        <v>1722</v>
      </c>
      <c r="Q20" s="285" t="str">
        <f ca="1">L20&amp;"_"&amp;K20&amp;"_"&amp;O20</f>
        <v>9_C20_Name_of_Officer</v>
      </c>
      <c r="R20" s="285" t="s">
        <v>255</v>
      </c>
      <c r="S20" s="285">
        <v>100</v>
      </c>
      <c r="U20" s="285" t="s">
        <v>83</v>
      </c>
      <c r="V20" s="285" t="s">
        <v>84</v>
      </c>
      <c r="W20" s="285"/>
      <c r="X20" s="285"/>
      <c r="Y20" s="285"/>
      <c r="Z20" s="285"/>
      <c r="AB20" s="20"/>
      <c r="AC20" s="20"/>
    </row>
    <row r="21" spans="1:59" ht="6" customHeight="1">
      <c r="A21" s="1215"/>
      <c r="B21" s="1216"/>
      <c r="C21" s="33"/>
      <c r="D21" s="32"/>
      <c r="I21" t="s">
        <v>76</v>
      </c>
      <c r="V21" s="285"/>
      <c r="W21" s="285"/>
      <c r="X21" s="285"/>
      <c r="Y21" s="285"/>
      <c r="Z21" s="285"/>
      <c r="AB21" s="20"/>
      <c r="AC21" s="20"/>
    </row>
    <row r="22" spans="1:59" ht="24" customHeight="1">
      <c r="A22" s="798" t="s">
        <v>1723</v>
      </c>
      <c r="B22" s="846"/>
      <c r="C22" s="441"/>
      <c r="D22" s="31"/>
      <c r="J22" t="s">
        <v>40</v>
      </c>
      <c r="K22" s="286" t="str">
        <f ca="1">SUBSTITUTE(CELL("address",C22),"$","")</f>
        <v>C22</v>
      </c>
      <c r="L22" s="286">
        <f>$L$13</f>
        <v>9</v>
      </c>
      <c r="M22" s="285" t="str">
        <f ca="1">MID(CELL("filename",L22),FIND("]",CELL("filename",L22))+1,256)</f>
        <v>9. Bid Certification &amp; Contacts</v>
      </c>
      <c r="N22" s="285" t="s">
        <v>1715</v>
      </c>
      <c r="O22" s="285" t="s">
        <v>1724</v>
      </c>
      <c r="Q22" s="285" t="str">
        <f ca="1">L22&amp;"_"&amp;K22&amp;"_"&amp;O22</f>
        <v>9_C22_Title</v>
      </c>
      <c r="R22" s="285" t="s">
        <v>255</v>
      </c>
      <c r="S22" s="285">
        <v>100</v>
      </c>
      <c r="U22" s="285" t="s">
        <v>83</v>
      </c>
      <c r="V22" s="285" t="s">
        <v>84</v>
      </c>
      <c r="W22" s="285"/>
      <c r="X22" s="285"/>
      <c r="Y22" s="285"/>
      <c r="Z22" s="285"/>
      <c r="AB22" s="20"/>
      <c r="AC22" s="20"/>
    </row>
    <row r="23" spans="1:59" ht="6" customHeight="1">
      <c r="A23" s="1215"/>
      <c r="B23" s="1216"/>
      <c r="C23" s="33"/>
      <c r="D23" s="32"/>
      <c r="I23" t="s">
        <v>76</v>
      </c>
      <c r="V23" s="285"/>
      <c r="W23" s="285"/>
      <c r="X23" s="285"/>
      <c r="Y23" s="285"/>
      <c r="Z23" s="285"/>
      <c r="AB23" s="20"/>
      <c r="AC23" s="20"/>
    </row>
    <row r="24" spans="1:59" ht="24" customHeight="1">
      <c r="A24" s="798" t="s">
        <v>1725</v>
      </c>
      <c r="B24" s="846"/>
      <c r="C24" s="769"/>
      <c r="D24" s="31"/>
      <c r="J24" t="s">
        <v>40</v>
      </c>
      <c r="K24" s="286" t="str">
        <f ca="1">SUBSTITUTE(CELL("address",C24),"$","")</f>
        <v>C24</v>
      </c>
      <c r="L24" s="286">
        <f>$L$13</f>
        <v>9</v>
      </c>
      <c r="M24" s="285" t="str">
        <f ca="1">MID(CELL("filename",L24),FIND("]",CELL("filename",L24))+1,256)</f>
        <v>9. Bid Certification &amp; Contacts</v>
      </c>
      <c r="N24" s="285" t="s">
        <v>1715</v>
      </c>
      <c r="O24" s="285" t="s">
        <v>1726</v>
      </c>
      <c r="Q24" s="285" t="str">
        <f ca="1">L24&amp;"_"&amp;K24&amp;"_"&amp;O24</f>
        <v>9_C24_Date_Signed</v>
      </c>
      <c r="R24" s="285" t="s">
        <v>1727</v>
      </c>
      <c r="T24" s="286" t="s">
        <v>1728</v>
      </c>
      <c r="U24" s="285" t="s">
        <v>83</v>
      </c>
      <c r="V24" s="285" t="s">
        <v>84</v>
      </c>
      <c r="W24" s="285"/>
      <c r="X24" s="285"/>
      <c r="Y24" s="285"/>
      <c r="Z24" s="285"/>
      <c r="AA24" s="24" t="s">
        <v>1729</v>
      </c>
      <c r="AB24" s="20"/>
      <c r="AC24" s="20"/>
    </row>
    <row r="25" spans="1:59" ht="15" customHeight="1">
      <c r="A25" s="1215"/>
      <c r="B25" s="1216"/>
      <c r="C25" s="177"/>
      <c r="D25" s="32"/>
      <c r="I25" t="s">
        <v>76</v>
      </c>
      <c r="V25" s="285"/>
      <c r="W25" s="285"/>
      <c r="X25" s="285"/>
      <c r="Y25" s="285"/>
      <c r="Z25" s="285"/>
      <c r="AB25" s="20"/>
      <c r="AC25" s="20"/>
    </row>
    <row r="26" spans="1:59" ht="12.75" customHeight="1">
      <c r="A26" s="661"/>
      <c r="B26" s="1229" t="s">
        <v>1730</v>
      </c>
      <c r="C26" s="1229"/>
      <c r="D26" s="32"/>
      <c r="J26" t="s">
        <v>40</v>
      </c>
      <c r="V26" s="285"/>
      <c r="W26" s="285"/>
      <c r="X26" s="285"/>
      <c r="Y26" s="285"/>
      <c r="Z26" s="285"/>
      <c r="AB26" s="20"/>
      <c r="AC26" s="20"/>
    </row>
    <row r="27" spans="1:59" ht="3.75" customHeight="1">
      <c r="A27" s="1227"/>
      <c r="B27" s="1228"/>
      <c r="C27" s="479"/>
      <c r="D27" s="32"/>
      <c r="I27" t="s">
        <v>76</v>
      </c>
      <c r="V27" s="285"/>
      <c r="W27" s="285"/>
      <c r="X27" s="285"/>
      <c r="Y27" s="285"/>
      <c r="Z27" s="285"/>
      <c r="AB27" s="20"/>
      <c r="AC27" s="20"/>
    </row>
    <row r="28" spans="1:59" ht="12.75" customHeight="1">
      <c r="A28" s="661"/>
      <c r="B28" s="1230" t="s">
        <v>1731</v>
      </c>
      <c r="C28" s="1230"/>
      <c r="D28" s="32"/>
      <c r="J28" t="s">
        <v>40</v>
      </c>
      <c r="V28" s="285"/>
      <c r="W28" s="285"/>
      <c r="X28" s="285"/>
      <c r="Y28" s="285"/>
      <c r="Z28" s="285"/>
      <c r="AB28" s="20"/>
      <c r="AC28" s="20"/>
    </row>
    <row r="29" spans="1:59" ht="6" customHeight="1" thickBot="1">
      <c r="A29" s="81"/>
      <c r="B29" s="54"/>
      <c r="C29" s="427"/>
      <c r="D29" s="32"/>
      <c r="I29" t="s">
        <v>76</v>
      </c>
      <c r="V29" s="285"/>
      <c r="W29" s="285"/>
      <c r="X29" s="285"/>
      <c r="Y29" s="285"/>
      <c r="Z29" s="285"/>
      <c r="AB29" s="20"/>
      <c r="AC29" s="20"/>
    </row>
    <row r="30" spans="1:59" ht="15" customHeight="1" thickBot="1">
      <c r="A30" s="843" t="s">
        <v>1732</v>
      </c>
      <c r="B30" s="844"/>
      <c r="C30" s="844"/>
      <c r="D30" s="845"/>
      <c r="J30" t="s">
        <v>40</v>
      </c>
      <c r="V30" s="285"/>
      <c r="W30" s="285"/>
      <c r="X30" s="285"/>
      <c r="Y30" s="285"/>
      <c r="Z30" s="285"/>
      <c r="AB30" s="20"/>
      <c r="AC30" s="20"/>
    </row>
    <row r="31" spans="1:59" ht="6" customHeight="1">
      <c r="A31" s="1217"/>
      <c r="B31" s="1218"/>
      <c r="C31" s="33"/>
      <c r="D31" s="32"/>
      <c r="I31" t="s">
        <v>76</v>
      </c>
      <c r="V31" s="285"/>
      <c r="W31" s="285"/>
      <c r="X31" s="285"/>
      <c r="Y31" s="285"/>
      <c r="Z31" s="285"/>
      <c r="AB31" s="20"/>
      <c r="AC31" s="20"/>
    </row>
    <row r="32" spans="1:59" ht="24" customHeight="1">
      <c r="A32" s="798" t="s">
        <v>1733</v>
      </c>
      <c r="B32" s="846"/>
      <c r="C32" s="441"/>
      <c r="D32" s="31"/>
      <c r="J32" t="s">
        <v>40</v>
      </c>
      <c r="K32" s="286" t="str">
        <f ca="1">SUBSTITUTE(CELL("address",C32),"$","")</f>
        <v>C32</v>
      </c>
      <c r="L32" s="286">
        <f>$L$13</f>
        <v>9</v>
      </c>
      <c r="M32" s="285" t="str">
        <f ca="1">MID(CELL("filename",L32),FIND("]",CELL("filename",L32))+1,256)</f>
        <v>9. Bid Certification &amp; Contacts</v>
      </c>
      <c r="N32" s="285" t="s">
        <v>1734</v>
      </c>
      <c r="O32" s="285" t="s">
        <v>1735</v>
      </c>
      <c r="P32" s="285">
        <v>1</v>
      </c>
      <c r="Q32" s="285" t="str">
        <f ca="1">L32&amp;"_"&amp;K32&amp;"_"&amp;O32&amp;"_"&amp;P32</f>
        <v>9_C32_Contact_Name_1</v>
      </c>
      <c r="R32" s="285" t="s">
        <v>255</v>
      </c>
      <c r="S32" s="285">
        <v>100</v>
      </c>
      <c r="U32" s="285" t="s">
        <v>83</v>
      </c>
      <c r="V32" s="285" t="s">
        <v>84</v>
      </c>
      <c r="W32" s="285"/>
      <c r="X32" s="285"/>
      <c r="Y32" s="285"/>
      <c r="Z32" s="285"/>
      <c r="AB32" s="20"/>
      <c r="AC32" s="20"/>
    </row>
    <row r="33" spans="1:29" ht="6" customHeight="1">
      <c r="A33" s="1215"/>
      <c r="B33" s="1216"/>
      <c r="C33" s="33"/>
      <c r="D33" s="32"/>
      <c r="I33" t="s">
        <v>76</v>
      </c>
      <c r="V33" s="285"/>
      <c r="W33" s="285"/>
      <c r="X33" s="285"/>
      <c r="Y33" s="285"/>
      <c r="Z33" s="285"/>
      <c r="AB33" s="20"/>
      <c r="AC33" s="20"/>
    </row>
    <row r="34" spans="1:29" ht="24" customHeight="1">
      <c r="A34" s="798" t="s">
        <v>1736</v>
      </c>
      <c r="B34" s="846"/>
      <c r="C34" s="441"/>
      <c r="D34" s="31"/>
      <c r="J34" t="s">
        <v>40</v>
      </c>
      <c r="K34" s="286" t="str">
        <f ca="1">SUBSTITUTE(CELL("address",C34),"$","")</f>
        <v>C34</v>
      </c>
      <c r="L34" s="286">
        <f>$L$13</f>
        <v>9</v>
      </c>
      <c r="M34" s="285" t="str">
        <f ca="1">MID(CELL("filename",L34),FIND("]",CELL("filename",L34))+1,256)</f>
        <v>9. Bid Certification &amp; Contacts</v>
      </c>
      <c r="N34" s="285" t="s">
        <v>1734</v>
      </c>
      <c r="O34" s="285" t="s">
        <v>1737</v>
      </c>
      <c r="P34" s="285">
        <v>1</v>
      </c>
      <c r="Q34" s="285" t="str">
        <f ca="1">L34&amp;"_"&amp;K34&amp;"_"&amp;O34&amp;"_"&amp;P34</f>
        <v>9_C34_Contact_Title_1</v>
      </c>
      <c r="R34" s="285" t="s">
        <v>255</v>
      </c>
      <c r="S34" s="285">
        <v>100</v>
      </c>
      <c r="U34" s="285" t="s">
        <v>83</v>
      </c>
      <c r="V34" s="285" t="s">
        <v>84</v>
      </c>
      <c r="W34" s="285"/>
      <c r="X34" s="285"/>
      <c r="Y34" s="285"/>
      <c r="Z34" s="285"/>
      <c r="AB34" s="20"/>
      <c r="AC34" s="20"/>
    </row>
    <row r="35" spans="1:29" ht="6" customHeight="1">
      <c r="A35" s="1215"/>
      <c r="B35" s="1216"/>
      <c r="C35" s="33"/>
      <c r="D35" s="32"/>
      <c r="I35" t="s">
        <v>76</v>
      </c>
      <c r="V35" s="285"/>
      <c r="W35" s="285"/>
      <c r="X35" s="285"/>
      <c r="Y35" s="285"/>
      <c r="Z35" s="285"/>
      <c r="AB35" s="20"/>
      <c r="AC35" s="20"/>
    </row>
    <row r="36" spans="1:29" ht="24" customHeight="1">
      <c r="A36" s="798" t="s">
        <v>1738</v>
      </c>
      <c r="B36" s="846"/>
      <c r="C36" s="441"/>
      <c r="D36" s="31"/>
      <c r="J36" t="s">
        <v>40</v>
      </c>
      <c r="K36" s="286" t="str">
        <f ca="1">SUBSTITUTE(CELL("address",C36),"$","")</f>
        <v>C36</v>
      </c>
      <c r="L36" s="286">
        <f>$L$13</f>
        <v>9</v>
      </c>
      <c r="M36" s="285" t="str">
        <f ca="1">MID(CELL("filename",L36),FIND("]",CELL("filename",L36))+1,256)</f>
        <v>9. Bid Certification &amp; Contacts</v>
      </c>
      <c r="N36" s="285" t="s">
        <v>1734</v>
      </c>
      <c r="O36" s="285" t="s">
        <v>1739</v>
      </c>
      <c r="P36" s="285">
        <v>1</v>
      </c>
      <c r="Q36" s="285" t="str">
        <f ca="1">L36&amp;"_"&amp;K36&amp;"_"&amp;O36&amp;"_"&amp;P36</f>
        <v>9_C36_Name_of_Company_1</v>
      </c>
      <c r="R36" s="285" t="s">
        <v>255</v>
      </c>
      <c r="S36" s="285">
        <v>100</v>
      </c>
      <c r="U36" s="285" t="s">
        <v>83</v>
      </c>
      <c r="V36" s="285" t="s">
        <v>84</v>
      </c>
      <c r="W36" s="285"/>
      <c r="X36" s="285"/>
      <c r="Y36" s="285"/>
      <c r="Z36" s="285"/>
      <c r="AB36" s="20"/>
      <c r="AC36" s="20"/>
    </row>
    <row r="37" spans="1:29" ht="6" customHeight="1">
      <c r="A37" s="1215"/>
      <c r="B37" s="1216"/>
      <c r="C37" s="33"/>
      <c r="D37" s="32"/>
      <c r="I37" t="s">
        <v>76</v>
      </c>
      <c r="V37" s="285"/>
      <c r="W37" s="285"/>
      <c r="X37" s="285"/>
      <c r="Y37" s="285"/>
      <c r="Z37" s="285"/>
      <c r="AB37" s="20"/>
      <c r="AC37" s="20"/>
    </row>
    <row r="38" spans="1:29" ht="24" customHeight="1">
      <c r="A38" s="798" t="s">
        <v>1740</v>
      </c>
      <c r="B38" s="846"/>
      <c r="C38" s="441"/>
      <c r="D38" s="31"/>
      <c r="J38" t="s">
        <v>40</v>
      </c>
      <c r="K38" s="286" t="str">
        <f ca="1">SUBSTITUTE(CELL("address",C38),"$","")</f>
        <v>C38</v>
      </c>
      <c r="L38" s="286">
        <f>$L$13</f>
        <v>9</v>
      </c>
      <c r="M38" s="285" t="str">
        <f ca="1">MID(CELL("filename",L38),FIND("]",CELL("filename",L38))+1,256)</f>
        <v>9. Bid Certification &amp; Contacts</v>
      </c>
      <c r="N38" s="285" t="s">
        <v>1734</v>
      </c>
      <c r="O38" s="285" t="s">
        <v>1741</v>
      </c>
      <c r="P38" s="285">
        <v>1</v>
      </c>
      <c r="Q38" s="285" t="str">
        <f ca="1">L38&amp;"_"&amp;K38&amp;"_"&amp;O38&amp;"_"&amp;P38</f>
        <v>9_C38_Mailing_Address_1</v>
      </c>
      <c r="R38" s="285" t="s">
        <v>255</v>
      </c>
      <c r="S38" s="285">
        <v>100</v>
      </c>
      <c r="U38" s="285" t="s">
        <v>83</v>
      </c>
      <c r="V38" s="285" t="s">
        <v>84</v>
      </c>
      <c r="W38" s="285"/>
      <c r="X38" s="285"/>
      <c r="Y38" s="285"/>
      <c r="Z38" s="285"/>
      <c r="AA38"/>
      <c r="AB38" s="20"/>
      <c r="AC38" s="20"/>
    </row>
    <row r="39" spans="1:29" ht="6" customHeight="1">
      <c r="A39" s="1215"/>
      <c r="B39" s="1216"/>
      <c r="C39" s="33"/>
      <c r="D39" s="32"/>
      <c r="I39" t="s">
        <v>76</v>
      </c>
      <c r="V39" s="285"/>
      <c r="W39" s="285"/>
      <c r="X39" s="285"/>
      <c r="Y39" s="285"/>
      <c r="Z39" s="285"/>
      <c r="AA39"/>
      <c r="AB39" s="20"/>
      <c r="AC39" s="20"/>
    </row>
    <row r="40" spans="1:29" ht="24" customHeight="1">
      <c r="A40" s="798" t="s">
        <v>1742</v>
      </c>
      <c r="B40" s="846"/>
      <c r="C40" s="441"/>
      <c r="D40" s="31"/>
      <c r="J40" t="s">
        <v>40</v>
      </c>
      <c r="K40" s="286" t="str">
        <f ca="1">SUBSTITUTE(CELL("address",C40),"$","")</f>
        <v>C40</v>
      </c>
      <c r="L40" s="286">
        <f>$L$13</f>
        <v>9</v>
      </c>
      <c r="M40" s="285" t="str">
        <f ca="1">MID(CELL("filename",L40),FIND("]",CELL("filename",L40))+1,256)</f>
        <v>9. Bid Certification &amp; Contacts</v>
      </c>
      <c r="N40" s="285" t="s">
        <v>1734</v>
      </c>
      <c r="O40" s="285" t="s">
        <v>1742</v>
      </c>
      <c r="P40" s="285">
        <v>1</v>
      </c>
      <c r="Q40" s="285" t="str">
        <f ca="1">L40&amp;"_"&amp;K40&amp;"_"&amp;O40&amp;"_"&amp;P40</f>
        <v>9_C40_City_1</v>
      </c>
      <c r="R40" s="285" t="s">
        <v>255</v>
      </c>
      <c r="S40" s="285">
        <v>100</v>
      </c>
      <c r="U40" s="285" t="s">
        <v>83</v>
      </c>
      <c r="V40" s="285" t="s">
        <v>84</v>
      </c>
      <c r="W40" s="285"/>
      <c r="X40" s="285"/>
      <c r="Y40" s="285"/>
      <c r="Z40" s="285"/>
      <c r="AA40"/>
      <c r="AB40" s="20"/>
      <c r="AC40" s="20"/>
    </row>
    <row r="41" spans="1:29" ht="6" customHeight="1">
      <c r="A41" s="1215"/>
      <c r="B41" s="1216"/>
      <c r="C41" s="33"/>
      <c r="D41" s="32"/>
      <c r="I41" t="s">
        <v>76</v>
      </c>
      <c r="V41" s="285"/>
      <c r="W41" s="285"/>
      <c r="X41" s="285"/>
      <c r="Y41" s="285"/>
      <c r="Z41" s="285"/>
      <c r="AA41"/>
      <c r="AB41" s="20"/>
      <c r="AC41" s="20"/>
    </row>
    <row r="42" spans="1:29" ht="24" customHeight="1">
      <c r="A42" s="798" t="s">
        <v>1743</v>
      </c>
      <c r="B42" s="846"/>
      <c r="C42" s="441"/>
      <c r="D42" s="31"/>
      <c r="J42" t="s">
        <v>40</v>
      </c>
      <c r="K42" s="286" t="str">
        <f ca="1">SUBSTITUTE(CELL("address",C42),"$","")</f>
        <v>C42</v>
      </c>
      <c r="L42" s="286">
        <f>$L$13</f>
        <v>9</v>
      </c>
      <c r="M42" s="285" t="str">
        <f ca="1">MID(CELL("filename",L42),FIND("]",CELL("filename",L42))+1,256)</f>
        <v>9. Bid Certification &amp; Contacts</v>
      </c>
      <c r="N42" s="285" t="s">
        <v>1734</v>
      </c>
      <c r="O42" s="285" t="s">
        <v>553</v>
      </c>
      <c r="P42" s="285">
        <v>1</v>
      </c>
      <c r="Q42" s="285" t="str">
        <f ca="1">L42&amp;"_"&amp;K42&amp;"_"&amp;O42&amp;"_"&amp;P42</f>
        <v>9_C42_State_Province_1</v>
      </c>
      <c r="R42" s="285" t="s">
        <v>255</v>
      </c>
      <c r="S42" s="285">
        <v>100</v>
      </c>
      <c r="U42" s="285" t="s">
        <v>83</v>
      </c>
      <c r="V42" s="285" t="s">
        <v>84</v>
      </c>
      <c r="W42" s="285"/>
      <c r="X42" s="285"/>
      <c r="Y42" s="285"/>
      <c r="Z42" s="285"/>
      <c r="AA42"/>
      <c r="AB42" s="20"/>
      <c r="AC42" s="20"/>
    </row>
    <row r="43" spans="1:29" ht="6" customHeight="1">
      <c r="A43" s="1215"/>
      <c r="B43" s="1216"/>
      <c r="C43" s="33"/>
      <c r="D43" s="32"/>
      <c r="I43" t="s">
        <v>76</v>
      </c>
      <c r="V43" s="285"/>
      <c r="W43" s="285"/>
      <c r="X43" s="285"/>
      <c r="Y43" s="285"/>
      <c r="Z43" s="285"/>
      <c r="AA43"/>
      <c r="AB43" s="20"/>
      <c r="AC43" s="20"/>
    </row>
    <row r="44" spans="1:29" ht="24" customHeight="1">
      <c r="A44" s="798" t="s">
        <v>1744</v>
      </c>
      <c r="B44" s="846"/>
      <c r="C44" s="441"/>
      <c r="D44" s="31"/>
      <c r="J44" t="s">
        <v>40</v>
      </c>
      <c r="K44" s="286" t="str">
        <f ca="1">SUBSTITUTE(CELL("address",C44),"$","")</f>
        <v>C44</v>
      </c>
      <c r="L44" s="286">
        <f>$L$13</f>
        <v>9</v>
      </c>
      <c r="M44" s="285" t="str">
        <f ca="1">MID(CELL("filename",L44),FIND("]",CELL("filename",L44))+1,256)</f>
        <v>9. Bid Certification &amp; Contacts</v>
      </c>
      <c r="N44" s="285" t="s">
        <v>1734</v>
      </c>
      <c r="O44" s="285" t="s">
        <v>1745</v>
      </c>
      <c r="P44" s="285">
        <v>1</v>
      </c>
      <c r="Q44" s="285" t="str">
        <f ca="1">L44&amp;"_"&amp;K44&amp;"_"&amp;O44&amp;"_"&amp;P44</f>
        <v>9_C44_Zip_Code_1</v>
      </c>
      <c r="R44" s="285" t="s">
        <v>255</v>
      </c>
      <c r="S44" s="285">
        <v>100</v>
      </c>
      <c r="U44" s="285" t="s">
        <v>83</v>
      </c>
      <c r="V44" s="285" t="s">
        <v>84</v>
      </c>
      <c r="W44" s="285"/>
      <c r="X44" s="285"/>
      <c r="Y44" s="285"/>
      <c r="Z44" s="285" t="s">
        <v>1746</v>
      </c>
      <c r="AA44"/>
      <c r="AB44" s="20"/>
      <c r="AC44" s="20"/>
    </row>
    <row r="45" spans="1:29" ht="6" customHeight="1">
      <c r="A45" s="1215"/>
      <c r="B45" s="1216"/>
      <c r="C45" s="33"/>
      <c r="D45" s="32"/>
      <c r="I45" t="s">
        <v>76</v>
      </c>
      <c r="V45" s="285"/>
      <c r="W45" s="285"/>
      <c r="X45" s="285"/>
      <c r="Y45" s="285"/>
      <c r="Z45" s="285"/>
      <c r="AA45"/>
      <c r="AB45" s="20"/>
      <c r="AC45" s="20"/>
    </row>
    <row r="46" spans="1:29" ht="24" customHeight="1">
      <c r="A46" s="798" t="s">
        <v>1747</v>
      </c>
      <c r="B46" s="846"/>
      <c r="C46" s="441"/>
      <c r="D46" s="31"/>
      <c r="J46" t="s">
        <v>40</v>
      </c>
      <c r="K46" s="286" t="str">
        <f ca="1">SUBSTITUTE(CELL("address",C46),"$","")</f>
        <v>C46</v>
      </c>
      <c r="L46" s="286">
        <f>$L$13</f>
        <v>9</v>
      </c>
      <c r="M46" s="285" t="str">
        <f ca="1">MID(CELL("filename",L46),FIND("]",CELL("filename",L46))+1,256)</f>
        <v>9. Bid Certification &amp; Contacts</v>
      </c>
      <c r="N46" s="285" t="s">
        <v>1734</v>
      </c>
      <c r="O46" s="285" t="s">
        <v>1748</v>
      </c>
      <c r="P46" s="285">
        <v>1</v>
      </c>
      <c r="Q46" s="285" t="str">
        <f ca="1">L46&amp;"_"&amp;K46&amp;"_"&amp;O46&amp;"_"&amp;P46</f>
        <v>9_C46_Primary_Phone_1</v>
      </c>
      <c r="R46" s="285" t="s">
        <v>255</v>
      </c>
      <c r="S46" s="285">
        <v>100</v>
      </c>
      <c r="U46" s="285" t="s">
        <v>83</v>
      </c>
      <c r="V46" s="285" t="s">
        <v>84</v>
      </c>
      <c r="W46" s="285"/>
      <c r="X46" s="285"/>
      <c r="Y46" s="285"/>
      <c r="Z46" s="285" t="s">
        <v>1749</v>
      </c>
      <c r="AA46" s="24" t="s">
        <v>1750</v>
      </c>
      <c r="AB46" s="20"/>
      <c r="AC46" s="20"/>
    </row>
    <row r="47" spans="1:29" ht="6" customHeight="1">
      <c r="A47" s="1215"/>
      <c r="B47" s="1216"/>
      <c r="C47" s="33"/>
      <c r="D47" s="32"/>
      <c r="I47" t="s">
        <v>76</v>
      </c>
      <c r="V47" s="285"/>
      <c r="W47" s="285"/>
      <c r="X47" s="285"/>
      <c r="Y47" s="285"/>
      <c r="Z47" s="285"/>
      <c r="AA47"/>
      <c r="AB47" s="20"/>
      <c r="AC47" s="20"/>
    </row>
    <row r="48" spans="1:29" ht="24" customHeight="1">
      <c r="A48" s="798" t="s">
        <v>1751</v>
      </c>
      <c r="B48" s="846"/>
      <c r="C48" s="441"/>
      <c r="D48" s="31"/>
      <c r="J48" t="s">
        <v>40</v>
      </c>
      <c r="K48" s="286" t="str">
        <f ca="1">SUBSTITUTE(CELL("address",C48),"$","")</f>
        <v>C48</v>
      </c>
      <c r="L48" s="286">
        <f>$L$13</f>
        <v>9</v>
      </c>
      <c r="M48" s="285" t="str">
        <f ca="1">MID(CELL("filename",L48),FIND("]",CELL("filename",L48))+1,256)</f>
        <v>9. Bid Certification &amp; Contacts</v>
      </c>
      <c r="N48" s="285" t="s">
        <v>1734</v>
      </c>
      <c r="O48" s="285" t="s">
        <v>1751</v>
      </c>
      <c r="P48" s="285">
        <v>1</v>
      </c>
      <c r="Q48" s="285" t="str">
        <f ca="1">L48&amp;"_"&amp;K48&amp;"_"&amp;O48&amp;"_"&amp;P48</f>
        <v>9_C48_Email_1</v>
      </c>
      <c r="R48" s="285" t="s">
        <v>255</v>
      </c>
      <c r="S48" s="285">
        <v>100</v>
      </c>
      <c r="U48" s="285" t="s">
        <v>83</v>
      </c>
      <c r="V48" s="285" t="s">
        <v>84</v>
      </c>
      <c r="W48" s="285"/>
      <c r="X48" s="285"/>
      <c r="Y48" s="285"/>
      <c r="Z48" s="285" t="s">
        <v>1752</v>
      </c>
      <c r="AA48"/>
      <c r="AB48" s="20"/>
      <c r="AC48" s="20"/>
    </row>
    <row r="49" spans="1:29" ht="6" customHeight="1" thickBot="1">
      <c r="A49" s="1231"/>
      <c r="B49" s="1232"/>
      <c r="C49" s="33"/>
      <c r="D49" s="32"/>
      <c r="I49" t="s">
        <v>76</v>
      </c>
      <c r="V49" s="285"/>
      <c r="W49" s="285"/>
      <c r="X49" s="285"/>
      <c r="Y49" s="285"/>
      <c r="Z49" s="285"/>
      <c r="AA49"/>
      <c r="AB49" s="20"/>
      <c r="AC49" s="20"/>
    </row>
    <row r="50" spans="1:29" ht="15" customHeight="1" thickBot="1">
      <c r="A50" s="843" t="s">
        <v>1753</v>
      </c>
      <c r="B50" s="844"/>
      <c r="C50" s="844"/>
      <c r="D50" s="845"/>
      <c r="H50" s="20"/>
      <c r="J50" t="s">
        <v>40</v>
      </c>
      <c r="V50" s="285"/>
      <c r="W50" s="285"/>
      <c r="X50" s="285"/>
      <c r="Y50" s="285"/>
      <c r="Z50" s="285"/>
      <c r="AA50"/>
      <c r="AB50" s="20"/>
      <c r="AC50" s="20"/>
    </row>
    <row r="51" spans="1:29" ht="6" customHeight="1">
      <c r="A51" s="1217"/>
      <c r="B51" s="1218"/>
      <c r="C51" s="41"/>
      <c r="D51" s="42"/>
      <c r="I51" t="s">
        <v>76</v>
      </c>
      <c r="V51" s="285"/>
      <c r="W51" s="285"/>
      <c r="X51" s="285"/>
      <c r="Y51" s="285"/>
      <c r="Z51" s="285"/>
      <c r="AA51"/>
      <c r="AB51" s="20"/>
      <c r="AC51" s="20"/>
    </row>
    <row r="52" spans="1:29" ht="24" customHeight="1">
      <c r="A52" s="798" t="s">
        <v>1733</v>
      </c>
      <c r="B52" s="846"/>
      <c r="C52" s="597"/>
      <c r="D52" s="31"/>
      <c r="J52" t="s">
        <v>40</v>
      </c>
      <c r="K52" s="286" t="str">
        <f ca="1">SUBSTITUTE(CELL("address",C52),"$","")</f>
        <v>C52</v>
      </c>
      <c r="L52" s="286">
        <f>$L$13</f>
        <v>9</v>
      </c>
      <c r="M52" s="285" t="str">
        <f ca="1">MID(CELL("filename",L52),FIND("]",CELL("filename",L52))+1,256)</f>
        <v>9. Bid Certification &amp; Contacts</v>
      </c>
      <c r="N52" s="285" t="s">
        <v>1754</v>
      </c>
      <c r="O52" s="285" t="s">
        <v>1735</v>
      </c>
      <c r="P52" s="285">
        <v>2</v>
      </c>
      <c r="Q52" s="285" t="str">
        <f ca="1">L52&amp;"_"&amp;K52&amp;"_"&amp;O52&amp;"_"&amp;P52</f>
        <v>9_C52_Contact_Name_2</v>
      </c>
      <c r="R52" s="285" t="s">
        <v>255</v>
      </c>
      <c r="S52" s="285">
        <v>100</v>
      </c>
      <c r="U52" s="285" t="s">
        <v>84</v>
      </c>
      <c r="V52" s="285" t="s">
        <v>84</v>
      </c>
      <c r="W52" s="285"/>
      <c r="X52" s="285"/>
      <c r="Y52" s="285"/>
      <c r="Z52" s="285"/>
      <c r="AA52"/>
      <c r="AB52" s="20"/>
      <c r="AC52" s="20"/>
    </row>
    <row r="53" spans="1:29" ht="6" customHeight="1">
      <c r="A53" s="1215"/>
      <c r="B53" s="1216"/>
      <c r="C53" s="33"/>
      <c r="D53" s="32"/>
      <c r="I53" t="s">
        <v>76</v>
      </c>
      <c r="V53" s="285"/>
      <c r="W53" s="285"/>
      <c r="X53" s="285"/>
      <c r="Y53" s="285"/>
      <c r="Z53" s="285"/>
      <c r="AA53"/>
      <c r="AB53" s="20"/>
      <c r="AC53" s="20"/>
    </row>
    <row r="54" spans="1:29" ht="24" customHeight="1">
      <c r="A54" s="798" t="s">
        <v>1736</v>
      </c>
      <c r="B54" s="846"/>
      <c r="C54" s="597"/>
      <c r="D54" s="31"/>
      <c r="J54" t="s">
        <v>40</v>
      </c>
      <c r="K54" s="286" t="str">
        <f ca="1">SUBSTITUTE(CELL("address",C54),"$","")</f>
        <v>C54</v>
      </c>
      <c r="L54" s="286">
        <f>$L$13</f>
        <v>9</v>
      </c>
      <c r="M54" s="285" t="str">
        <f ca="1">MID(CELL("filename",L54),FIND("]",CELL("filename",L54))+1,256)</f>
        <v>9. Bid Certification &amp; Contacts</v>
      </c>
      <c r="N54" s="285" t="s">
        <v>1754</v>
      </c>
      <c r="O54" s="285" t="s">
        <v>1737</v>
      </c>
      <c r="P54" s="285">
        <v>2</v>
      </c>
      <c r="Q54" s="285" t="str">
        <f ca="1">L54&amp;"_"&amp;K54&amp;"_"&amp;O54&amp;"_"&amp;P54</f>
        <v>9_C54_Contact_Title_2</v>
      </c>
      <c r="R54" s="285" t="s">
        <v>255</v>
      </c>
      <c r="S54" s="285">
        <v>100</v>
      </c>
      <c r="U54" s="285" t="s">
        <v>84</v>
      </c>
      <c r="V54" s="285" t="s">
        <v>84</v>
      </c>
      <c r="W54" s="285"/>
      <c r="X54" s="285"/>
      <c r="Y54" s="285"/>
      <c r="Z54" s="285"/>
      <c r="AA54"/>
      <c r="AB54" s="20"/>
      <c r="AC54" s="20"/>
    </row>
    <row r="55" spans="1:29" ht="6" customHeight="1">
      <c r="A55" s="1215"/>
      <c r="B55" s="1216"/>
      <c r="C55" s="33"/>
      <c r="D55" s="32"/>
      <c r="I55" t="s">
        <v>76</v>
      </c>
      <c r="V55" s="285"/>
      <c r="W55" s="285"/>
      <c r="X55" s="285"/>
      <c r="Y55" s="285"/>
      <c r="Z55" s="285"/>
      <c r="AA55"/>
      <c r="AB55" s="20"/>
      <c r="AC55" s="20"/>
    </row>
    <row r="56" spans="1:29" ht="24" customHeight="1">
      <c r="A56" s="798" t="s">
        <v>1738</v>
      </c>
      <c r="B56" s="846"/>
      <c r="C56" s="597"/>
      <c r="D56" s="31"/>
      <c r="J56" t="s">
        <v>40</v>
      </c>
      <c r="K56" s="286" t="str">
        <f ca="1">SUBSTITUTE(CELL("address",C56),"$","")</f>
        <v>C56</v>
      </c>
      <c r="L56" s="286">
        <f>$L$13</f>
        <v>9</v>
      </c>
      <c r="M56" s="285" t="str">
        <f ca="1">MID(CELL("filename",L56),FIND("]",CELL("filename",L56))+1,256)</f>
        <v>9. Bid Certification &amp; Contacts</v>
      </c>
      <c r="N56" s="285" t="s">
        <v>1754</v>
      </c>
      <c r="O56" s="285" t="s">
        <v>1739</v>
      </c>
      <c r="P56" s="285">
        <v>2</v>
      </c>
      <c r="Q56" s="285" t="str">
        <f ca="1">L56&amp;"_"&amp;K56&amp;"_"&amp;O56&amp;"_"&amp;P56</f>
        <v>9_C56_Name_of_Company_2</v>
      </c>
      <c r="R56" s="285" t="s">
        <v>255</v>
      </c>
      <c r="S56" s="285">
        <v>100</v>
      </c>
      <c r="U56" s="285" t="s">
        <v>84</v>
      </c>
      <c r="V56" s="285" t="s">
        <v>84</v>
      </c>
      <c r="W56" s="285"/>
      <c r="X56" s="285"/>
      <c r="Y56" s="285"/>
      <c r="Z56" s="285"/>
      <c r="AA56"/>
      <c r="AB56" s="20"/>
      <c r="AC56" s="20"/>
    </row>
    <row r="57" spans="1:29" ht="6" customHeight="1">
      <c r="A57" s="1215"/>
      <c r="B57" s="1216"/>
      <c r="C57" s="33"/>
      <c r="D57" s="32"/>
      <c r="I57" t="s">
        <v>76</v>
      </c>
      <c r="V57" s="285"/>
      <c r="W57" s="285"/>
      <c r="X57" s="285"/>
      <c r="Y57" s="285"/>
      <c r="Z57" s="285"/>
      <c r="AA57"/>
      <c r="AB57" s="20"/>
      <c r="AC57" s="20"/>
    </row>
    <row r="58" spans="1:29" ht="24" customHeight="1">
      <c r="A58" s="798" t="s">
        <v>1740</v>
      </c>
      <c r="B58" s="846"/>
      <c r="C58" s="597"/>
      <c r="D58" s="31"/>
      <c r="J58" t="s">
        <v>40</v>
      </c>
      <c r="K58" s="286" t="str">
        <f ca="1">SUBSTITUTE(CELL("address",C58),"$","")</f>
        <v>C58</v>
      </c>
      <c r="L58" s="286">
        <f>$L$13</f>
        <v>9</v>
      </c>
      <c r="M58" s="285" t="str">
        <f ca="1">MID(CELL("filename",L58),FIND("]",CELL("filename",L58))+1,256)</f>
        <v>9. Bid Certification &amp; Contacts</v>
      </c>
      <c r="N58" s="285" t="s">
        <v>1754</v>
      </c>
      <c r="O58" s="285" t="s">
        <v>1741</v>
      </c>
      <c r="P58" s="285">
        <v>2</v>
      </c>
      <c r="Q58" s="285" t="str">
        <f ca="1">L58&amp;"_"&amp;K58&amp;"_"&amp;O58&amp;"_"&amp;P58</f>
        <v>9_C58_Mailing_Address_2</v>
      </c>
      <c r="R58" s="285" t="s">
        <v>255</v>
      </c>
      <c r="S58" s="285">
        <v>100</v>
      </c>
      <c r="U58" s="285" t="s">
        <v>84</v>
      </c>
      <c r="V58" s="285" t="s">
        <v>84</v>
      </c>
      <c r="W58" s="285"/>
      <c r="X58" s="285"/>
      <c r="Y58" s="285"/>
      <c r="Z58" s="285"/>
      <c r="AA58"/>
      <c r="AB58" s="20"/>
      <c r="AC58" s="20"/>
    </row>
    <row r="59" spans="1:29" ht="6" customHeight="1">
      <c r="A59" s="1215"/>
      <c r="B59" s="1216"/>
      <c r="C59" s="33"/>
      <c r="D59" s="32"/>
      <c r="I59" t="s">
        <v>76</v>
      </c>
      <c r="V59" s="285"/>
      <c r="W59" s="285"/>
      <c r="X59" s="285"/>
      <c r="Y59" s="285"/>
      <c r="Z59" s="285"/>
      <c r="AA59"/>
      <c r="AB59" s="20"/>
      <c r="AC59" s="20"/>
    </row>
    <row r="60" spans="1:29" ht="24" customHeight="1">
      <c r="A60" s="798" t="s">
        <v>1742</v>
      </c>
      <c r="B60" s="846"/>
      <c r="C60" s="597"/>
      <c r="D60" s="31"/>
      <c r="J60" t="s">
        <v>40</v>
      </c>
      <c r="K60" s="286" t="str">
        <f ca="1">SUBSTITUTE(CELL("address",C60),"$","")</f>
        <v>C60</v>
      </c>
      <c r="L60" s="286">
        <f>$L$13</f>
        <v>9</v>
      </c>
      <c r="M60" s="285" t="str">
        <f ca="1">MID(CELL("filename",L60),FIND("]",CELL("filename",L60))+1,256)</f>
        <v>9. Bid Certification &amp; Contacts</v>
      </c>
      <c r="N60" s="285" t="s">
        <v>1754</v>
      </c>
      <c r="O60" s="285" t="s">
        <v>1742</v>
      </c>
      <c r="P60" s="285">
        <v>2</v>
      </c>
      <c r="Q60" s="285" t="str">
        <f ca="1">L60&amp;"_"&amp;K60&amp;"_"&amp;O60&amp;"_"&amp;P60</f>
        <v>9_C60_City_2</v>
      </c>
      <c r="R60" s="285" t="s">
        <v>255</v>
      </c>
      <c r="S60" s="285">
        <v>100</v>
      </c>
      <c r="U60" s="285" t="s">
        <v>84</v>
      </c>
      <c r="V60" s="285" t="s">
        <v>84</v>
      </c>
      <c r="W60" s="285"/>
      <c r="X60" s="285"/>
      <c r="Y60" s="285"/>
      <c r="Z60" s="285"/>
      <c r="AA60"/>
      <c r="AB60" s="20"/>
      <c r="AC60" s="20"/>
    </row>
    <row r="61" spans="1:29" ht="6" customHeight="1">
      <c r="A61" s="1215"/>
      <c r="B61" s="1216"/>
      <c r="C61" s="33"/>
      <c r="D61" s="32"/>
      <c r="I61" t="s">
        <v>76</v>
      </c>
      <c r="V61" s="285"/>
      <c r="W61" s="285"/>
      <c r="X61" s="285"/>
      <c r="Y61" s="285"/>
      <c r="Z61" s="285"/>
      <c r="AA61"/>
      <c r="AB61" s="20"/>
      <c r="AC61" s="20"/>
    </row>
    <row r="62" spans="1:29" ht="24" customHeight="1">
      <c r="A62" s="798" t="s">
        <v>1743</v>
      </c>
      <c r="B62" s="846"/>
      <c r="C62" s="597"/>
      <c r="D62" s="31"/>
      <c r="J62" t="s">
        <v>40</v>
      </c>
      <c r="K62" s="286" t="str">
        <f ca="1">SUBSTITUTE(CELL("address",C62),"$","")</f>
        <v>C62</v>
      </c>
      <c r="L62" s="286">
        <f>$L$13</f>
        <v>9</v>
      </c>
      <c r="M62" s="285" t="str">
        <f ca="1">MID(CELL("filename",L62),FIND("]",CELL("filename",L62))+1,256)</f>
        <v>9. Bid Certification &amp; Contacts</v>
      </c>
      <c r="N62" s="285" t="s">
        <v>1754</v>
      </c>
      <c r="O62" s="285" t="s">
        <v>553</v>
      </c>
      <c r="P62" s="285">
        <v>2</v>
      </c>
      <c r="Q62" s="285" t="str">
        <f ca="1">L62&amp;"_"&amp;K62&amp;"_"&amp;O62&amp;"_"&amp;P62</f>
        <v>9_C62_State_Province_2</v>
      </c>
      <c r="R62" s="285" t="s">
        <v>255</v>
      </c>
      <c r="S62" s="285">
        <v>100</v>
      </c>
      <c r="U62" s="285" t="s">
        <v>84</v>
      </c>
      <c r="V62" s="285" t="s">
        <v>84</v>
      </c>
      <c r="W62" s="285"/>
      <c r="X62" s="285"/>
      <c r="Y62" s="285"/>
      <c r="Z62" s="285"/>
      <c r="AA62"/>
      <c r="AB62" s="20"/>
      <c r="AC62" s="20"/>
    </row>
    <row r="63" spans="1:29" ht="6" customHeight="1">
      <c r="A63" s="1215"/>
      <c r="B63" s="1216"/>
      <c r="C63" s="33"/>
      <c r="D63" s="32"/>
      <c r="I63" t="s">
        <v>76</v>
      </c>
      <c r="V63" s="285"/>
      <c r="W63" s="285"/>
      <c r="X63" s="285"/>
      <c r="Y63" s="285"/>
      <c r="Z63" s="285"/>
      <c r="AA63"/>
      <c r="AB63" s="20"/>
      <c r="AC63" s="20"/>
    </row>
    <row r="64" spans="1:29" ht="24" customHeight="1">
      <c r="A64" s="798" t="s">
        <v>1744</v>
      </c>
      <c r="B64" s="846"/>
      <c r="C64" s="597"/>
      <c r="D64" s="31"/>
      <c r="J64" t="s">
        <v>40</v>
      </c>
      <c r="K64" s="286" t="str">
        <f ca="1">SUBSTITUTE(CELL("address",C64),"$","")</f>
        <v>C64</v>
      </c>
      <c r="L64" s="286">
        <f>$L$13</f>
        <v>9</v>
      </c>
      <c r="M64" s="285" t="str">
        <f ca="1">MID(CELL("filename",L64),FIND("]",CELL("filename",L64))+1,256)</f>
        <v>9. Bid Certification &amp; Contacts</v>
      </c>
      <c r="N64" s="285" t="s">
        <v>1754</v>
      </c>
      <c r="O64" s="285" t="s">
        <v>1745</v>
      </c>
      <c r="P64" s="285">
        <v>2</v>
      </c>
      <c r="Q64" s="285" t="str">
        <f ca="1">L64&amp;"_"&amp;K64&amp;"_"&amp;O64&amp;"_"&amp;P64</f>
        <v>9_C64_Zip_Code_2</v>
      </c>
      <c r="R64" s="285" t="s">
        <v>255</v>
      </c>
      <c r="S64" s="285">
        <v>100</v>
      </c>
      <c r="U64" s="285" t="s">
        <v>84</v>
      </c>
      <c r="V64" s="285" t="s">
        <v>84</v>
      </c>
      <c r="W64" s="285"/>
      <c r="X64" s="285"/>
      <c r="Y64" s="285"/>
      <c r="Z64" s="285" t="s">
        <v>1746</v>
      </c>
      <c r="AA64"/>
      <c r="AB64" s="20"/>
      <c r="AC64" s="20"/>
    </row>
    <row r="65" spans="1:59" ht="6" customHeight="1">
      <c r="A65" s="1215"/>
      <c r="B65" s="1216"/>
      <c r="C65" s="33"/>
      <c r="D65" s="32"/>
      <c r="I65" t="s">
        <v>76</v>
      </c>
      <c r="V65" s="285"/>
      <c r="W65" s="285"/>
      <c r="X65" s="285"/>
      <c r="Y65" s="285"/>
      <c r="Z65" s="285"/>
      <c r="AA65"/>
      <c r="AB65" s="20"/>
      <c r="AC65" s="20"/>
    </row>
    <row r="66" spans="1:59" ht="24" customHeight="1">
      <c r="A66" s="798" t="s">
        <v>1747</v>
      </c>
      <c r="B66" s="846"/>
      <c r="C66" s="597"/>
      <c r="D66" s="31"/>
      <c r="J66" t="s">
        <v>40</v>
      </c>
      <c r="K66" s="286" t="str">
        <f ca="1">SUBSTITUTE(CELL("address",C66),"$","")</f>
        <v>C66</v>
      </c>
      <c r="L66" s="286">
        <f>$L$13</f>
        <v>9</v>
      </c>
      <c r="M66" s="285" t="str">
        <f ca="1">MID(CELL("filename",L66),FIND("]",CELL("filename",L66))+1,256)</f>
        <v>9. Bid Certification &amp; Contacts</v>
      </c>
      <c r="N66" s="285" t="s">
        <v>1754</v>
      </c>
      <c r="O66" s="285" t="s">
        <v>1748</v>
      </c>
      <c r="P66" s="285">
        <v>2</v>
      </c>
      <c r="Q66" s="285" t="str">
        <f ca="1">L66&amp;"_"&amp;K66&amp;"_"&amp;O66&amp;"_"&amp;P66</f>
        <v>9_C66_Primary_Phone_2</v>
      </c>
      <c r="R66" s="285" t="s">
        <v>255</v>
      </c>
      <c r="S66" s="285">
        <v>100</v>
      </c>
      <c r="U66" s="285" t="s">
        <v>84</v>
      </c>
      <c r="V66" s="285" t="s">
        <v>84</v>
      </c>
      <c r="W66" s="285"/>
      <c r="X66" s="285"/>
      <c r="Y66" s="285"/>
      <c r="Z66" s="285" t="s">
        <v>1749</v>
      </c>
      <c r="AA66" s="24" t="s">
        <v>1750</v>
      </c>
      <c r="AB66" s="20"/>
      <c r="AC66" s="20"/>
    </row>
    <row r="67" spans="1:59" ht="6" customHeight="1">
      <c r="A67" s="1215"/>
      <c r="B67" s="1216"/>
      <c r="C67" s="33"/>
      <c r="D67" s="32"/>
      <c r="I67" t="s">
        <v>76</v>
      </c>
      <c r="V67" s="285"/>
      <c r="W67" s="285"/>
      <c r="X67" s="285"/>
      <c r="Y67" s="285"/>
      <c r="Z67" s="285"/>
      <c r="AA67"/>
      <c r="AB67" s="20"/>
      <c r="AC67" s="20"/>
    </row>
    <row r="68" spans="1:59" ht="24" customHeight="1">
      <c r="A68" s="798" t="s">
        <v>1751</v>
      </c>
      <c r="B68" s="846"/>
      <c r="C68" s="597"/>
      <c r="D68" s="31"/>
      <c r="J68" t="s">
        <v>40</v>
      </c>
      <c r="K68" s="286" t="str">
        <f ca="1">SUBSTITUTE(CELL("address",C68),"$","")</f>
        <v>C68</v>
      </c>
      <c r="L68" s="286">
        <f>$L$13</f>
        <v>9</v>
      </c>
      <c r="M68" s="285" t="str">
        <f ca="1">MID(CELL("filename",L68),FIND("]",CELL("filename",L68))+1,256)</f>
        <v>9. Bid Certification &amp; Contacts</v>
      </c>
      <c r="N68" s="285" t="s">
        <v>1754</v>
      </c>
      <c r="O68" s="285" t="s">
        <v>1751</v>
      </c>
      <c r="P68" s="285">
        <v>2</v>
      </c>
      <c r="Q68" s="285" t="str">
        <f ca="1">L68&amp;"_"&amp;K68&amp;"_"&amp;O68&amp;"_"&amp;P68</f>
        <v>9_C68_Email_2</v>
      </c>
      <c r="R68" s="285" t="s">
        <v>255</v>
      </c>
      <c r="S68" s="285">
        <v>100</v>
      </c>
      <c r="U68" s="285" t="s">
        <v>84</v>
      </c>
      <c r="V68" s="285" t="s">
        <v>84</v>
      </c>
      <c r="W68" s="285"/>
      <c r="X68" s="285"/>
      <c r="Y68" s="285"/>
      <c r="Z68" s="285" t="s">
        <v>1752</v>
      </c>
      <c r="AA68"/>
      <c r="AB68" s="20"/>
      <c r="AC68" s="20"/>
    </row>
    <row r="69" spans="1:59" ht="6" customHeight="1" thickBot="1">
      <c r="A69" s="1231"/>
      <c r="B69" s="1232"/>
      <c r="C69" s="34"/>
      <c r="D69" s="35"/>
      <c r="I69" s="483" t="s">
        <v>76</v>
      </c>
      <c r="J69" s="483"/>
      <c r="K69" s="484"/>
      <c r="L69" s="484"/>
      <c r="M69" s="484"/>
      <c r="N69" s="484"/>
      <c r="O69" s="484"/>
      <c r="P69" s="484"/>
      <c r="Q69" s="484"/>
      <c r="R69" s="484"/>
      <c r="S69" s="484"/>
      <c r="T69" s="484"/>
      <c r="U69" s="484"/>
      <c r="V69" s="484"/>
      <c r="W69" s="484"/>
      <c r="X69" s="484"/>
      <c r="Y69" s="484"/>
      <c r="Z69" s="484"/>
      <c r="AA69" s="491"/>
      <c r="AB69" s="491"/>
      <c r="AC69" s="491"/>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83"/>
      <c r="BD69" s="483"/>
      <c r="BE69" s="483"/>
      <c r="BF69" s="483"/>
      <c r="BG69" s="489"/>
    </row>
    <row r="70" spans="1:59">
      <c r="V70" s="285"/>
      <c r="W70" s="285"/>
      <c r="X70" s="285"/>
      <c r="Y70" s="285"/>
      <c r="Z70" s="285"/>
      <c r="AB70" s="20"/>
      <c r="AC70" s="20"/>
    </row>
    <row r="71" spans="1:59" hidden="1">
      <c r="K71" s="285">
        <f ca="1">COUNTA(K13:K68)</f>
        <v>23</v>
      </c>
      <c r="V71" s="285"/>
      <c r="W71" s="285"/>
      <c r="X71" s="285"/>
      <c r="Y71" s="285"/>
      <c r="Z71" s="285"/>
      <c r="AB71" s="20"/>
      <c r="AC71" s="20"/>
    </row>
    <row r="72" spans="1:59" hidden="1">
      <c r="V72" s="285"/>
      <c r="W72" s="285"/>
      <c r="X72" s="285"/>
      <c r="Y72" s="285"/>
      <c r="Z72" s="285"/>
      <c r="AB72" s="20"/>
      <c r="AC72" s="20"/>
    </row>
    <row r="73" spans="1:59" hidden="1">
      <c r="V73" s="285"/>
      <c r="W73" s="285"/>
      <c r="X73" s="285"/>
      <c r="Y73" s="285"/>
      <c r="Z73" s="285"/>
      <c r="AB73" s="20"/>
      <c r="AC73" s="20"/>
    </row>
    <row r="74" spans="1:59" hidden="1">
      <c r="V74" s="285"/>
      <c r="W74" s="285"/>
      <c r="X74" s="285"/>
      <c r="Y74" s="285"/>
      <c r="Z74" s="285"/>
      <c r="AB74" s="20"/>
      <c r="AC74" s="20"/>
    </row>
    <row r="75" spans="1:59" hidden="1">
      <c r="V75" s="285"/>
      <c r="W75" s="285"/>
      <c r="X75" s="285"/>
      <c r="Y75" s="285"/>
      <c r="Z75" s="285"/>
      <c r="AB75" s="20"/>
      <c r="AC75" s="20"/>
    </row>
    <row r="76" spans="1:59" hidden="1">
      <c r="V76" s="285"/>
      <c r="W76" s="285"/>
      <c r="X76" s="285"/>
      <c r="Y76" s="285"/>
      <c r="Z76" s="285"/>
      <c r="AB76" s="20"/>
      <c r="AC76" s="20"/>
    </row>
    <row r="77" spans="1:59" hidden="1">
      <c r="V77" s="285"/>
      <c r="W77" s="285"/>
      <c r="X77" s="285"/>
      <c r="Y77" s="285"/>
      <c r="Z77" s="285"/>
      <c r="AB77" s="20"/>
      <c r="AC77" s="20"/>
    </row>
    <row r="78" spans="1:59" hidden="1">
      <c r="V78" s="285"/>
      <c r="W78" s="285"/>
      <c r="X78" s="285"/>
      <c r="Y78" s="285"/>
      <c r="Z78" s="285"/>
      <c r="AB78" s="20"/>
      <c r="AC78" s="20"/>
    </row>
    <row r="79" spans="1:59" hidden="1">
      <c r="V79" s="285"/>
      <c r="W79" s="285"/>
      <c r="X79" s="285"/>
      <c r="Y79" s="285"/>
      <c r="Z79" s="285"/>
      <c r="AB79" s="20"/>
      <c r="AC79" s="20"/>
    </row>
    <row r="80" spans="1:59" hidden="1">
      <c r="V80" s="285"/>
      <c r="W80" s="285"/>
      <c r="X80" s="285"/>
      <c r="Y80" s="285"/>
      <c r="Z80" s="285"/>
      <c r="AB80" s="20"/>
      <c r="AC80" s="20"/>
    </row>
    <row r="81" spans="22:29" hidden="1">
      <c r="V81" s="285"/>
      <c r="W81" s="285"/>
      <c r="X81" s="285"/>
      <c r="Y81" s="285"/>
      <c r="Z81" s="285"/>
      <c r="AB81" s="20"/>
      <c r="AC81" s="20"/>
    </row>
    <row r="82" spans="22:29" hidden="1">
      <c r="V82" s="285"/>
      <c r="W82" s="285"/>
      <c r="X82" s="285"/>
      <c r="Y82" s="285"/>
      <c r="Z82" s="285"/>
      <c r="AB82" s="20"/>
      <c r="AC82" s="20"/>
    </row>
    <row r="83" spans="22:29" hidden="1">
      <c r="V83" s="285"/>
      <c r="W83" s="285"/>
      <c r="X83" s="285"/>
      <c r="Y83" s="285"/>
      <c r="Z83" s="285"/>
      <c r="AB83" s="20"/>
      <c r="AC83" s="20"/>
    </row>
    <row r="84" spans="22:29" hidden="1">
      <c r="V84" s="285"/>
      <c r="W84" s="285"/>
      <c r="X84" s="285"/>
      <c r="Y84" s="285"/>
      <c r="Z84" s="285"/>
      <c r="AB84" s="20"/>
      <c r="AC84" s="20"/>
    </row>
    <row r="85" spans="22:29" hidden="1">
      <c r="V85" s="285"/>
      <c r="W85" s="285"/>
      <c r="X85" s="285"/>
      <c r="Y85" s="285"/>
      <c r="Z85" s="285"/>
      <c r="AB85" s="20"/>
      <c r="AC85" s="20"/>
    </row>
    <row r="86" spans="22:29" hidden="1">
      <c r="V86" s="285"/>
      <c r="W86" s="285"/>
      <c r="X86" s="285"/>
      <c r="Y86" s="285"/>
      <c r="Z86" s="285"/>
      <c r="AB86" s="20"/>
      <c r="AC86" s="20"/>
    </row>
    <row r="87" spans="22:29" hidden="1">
      <c r="V87" s="285"/>
      <c r="W87" s="285"/>
      <c r="X87" s="285"/>
      <c r="Y87" s="285"/>
      <c r="Z87" s="285"/>
      <c r="AB87" s="20"/>
      <c r="AC87" s="20"/>
    </row>
    <row r="88" spans="22:29" hidden="1">
      <c r="V88" s="285"/>
      <c r="W88" s="285"/>
      <c r="X88" s="285"/>
      <c r="Y88" s="285"/>
      <c r="Z88" s="285"/>
      <c r="AB88" s="20"/>
      <c r="AC88" s="20"/>
    </row>
    <row r="89" spans="22:29" hidden="1">
      <c r="V89" s="285"/>
      <c r="W89" s="285"/>
      <c r="X89" s="285"/>
      <c r="Y89" s="285"/>
      <c r="Z89" s="285"/>
      <c r="AB89" s="20"/>
      <c r="AC89" s="20"/>
    </row>
    <row r="90" spans="22:29" hidden="1">
      <c r="V90" s="285"/>
      <c r="W90" s="285"/>
      <c r="X90" s="285"/>
      <c r="Y90" s="285"/>
      <c r="Z90" s="285"/>
      <c r="AB90" s="20"/>
      <c r="AC90" s="20"/>
    </row>
    <row r="91" spans="22:29" hidden="1">
      <c r="V91" s="285"/>
      <c r="W91" s="285"/>
      <c r="X91" s="285"/>
      <c r="Y91" s="285"/>
      <c r="Z91" s="285"/>
      <c r="AB91" s="20"/>
      <c r="AC91" s="20"/>
    </row>
    <row r="92" spans="22:29" hidden="1">
      <c r="V92" s="285"/>
      <c r="W92" s="285"/>
      <c r="X92" s="285"/>
      <c r="Y92" s="285"/>
      <c r="Z92" s="285"/>
      <c r="AB92" s="20"/>
      <c r="AC92" s="20"/>
    </row>
    <row r="93" spans="22:29" hidden="1">
      <c r="V93" s="285"/>
      <c r="W93" s="285"/>
      <c r="X93" s="285"/>
      <c r="Y93" s="285"/>
      <c r="Z93" s="285"/>
      <c r="AB93" s="20"/>
      <c r="AC93" s="20"/>
    </row>
    <row r="94" spans="22:29" hidden="1">
      <c r="V94" s="285"/>
      <c r="W94" s="285"/>
      <c r="X94" s="285"/>
      <c r="Y94" s="285"/>
      <c r="Z94" s="285"/>
      <c r="AB94" s="20"/>
      <c r="AC94" s="20"/>
    </row>
    <row r="95" spans="22:29" hidden="1">
      <c r="V95" s="285"/>
      <c r="W95" s="285"/>
      <c r="X95" s="285"/>
      <c r="Y95" s="285"/>
      <c r="Z95" s="285"/>
      <c r="AB95" s="20"/>
      <c r="AC95" s="20"/>
    </row>
    <row r="96" spans="22:29" hidden="1">
      <c r="V96" s="285"/>
      <c r="W96" s="285"/>
      <c r="X96" s="285"/>
      <c r="Y96" s="285"/>
      <c r="Z96" s="285"/>
      <c r="AB96" s="20"/>
      <c r="AC96" s="20"/>
    </row>
    <row r="97" spans="22:29" hidden="1">
      <c r="V97" s="285"/>
      <c r="W97" s="285"/>
      <c r="X97" s="285"/>
      <c r="Y97" s="285"/>
      <c r="Z97" s="285"/>
      <c r="AB97" s="20"/>
      <c r="AC97" s="20"/>
    </row>
    <row r="98" spans="22:29" hidden="1">
      <c r="V98" s="285"/>
      <c r="W98" s="285"/>
      <c r="X98" s="285"/>
      <c r="Y98" s="285"/>
      <c r="Z98" s="285"/>
      <c r="AB98" s="20"/>
      <c r="AC98" s="20"/>
    </row>
    <row r="99" spans="22:29" hidden="1">
      <c r="V99" s="285"/>
      <c r="W99" s="285"/>
      <c r="X99" s="285"/>
      <c r="Y99" s="285"/>
      <c r="Z99" s="285"/>
      <c r="AB99" s="20"/>
      <c r="AC99" s="20"/>
    </row>
    <row r="100" spans="22:29" hidden="1">
      <c r="V100" s="285"/>
      <c r="W100" s="285"/>
      <c r="X100" s="285"/>
      <c r="Y100" s="285"/>
      <c r="Z100" s="285"/>
      <c r="AB100" s="20"/>
      <c r="AC100" s="20"/>
    </row>
    <row r="101" spans="22:29" hidden="1">
      <c r="V101" s="285"/>
      <c r="W101" s="285"/>
      <c r="X101" s="285"/>
      <c r="Y101" s="285"/>
      <c r="Z101" s="285"/>
      <c r="AB101" s="20"/>
      <c r="AC101" s="20"/>
    </row>
    <row r="102" spans="22:29" hidden="1">
      <c r="V102" s="285"/>
      <c r="W102" s="285"/>
      <c r="X102" s="285"/>
      <c r="Y102" s="285"/>
      <c r="Z102" s="285"/>
      <c r="AB102" s="20"/>
      <c r="AC102" s="20"/>
    </row>
    <row r="103" spans="22:29" hidden="1">
      <c r="V103" s="285"/>
      <c r="W103" s="285"/>
      <c r="X103" s="285"/>
      <c r="Y103" s="285"/>
      <c r="Z103" s="285"/>
      <c r="AB103" s="20"/>
      <c r="AC103" s="20"/>
    </row>
    <row r="104" spans="22:29" hidden="1">
      <c r="V104" s="285"/>
      <c r="W104" s="285"/>
      <c r="X104" s="285"/>
      <c r="Y104" s="285"/>
      <c r="Z104" s="285"/>
      <c r="AB104" s="20"/>
      <c r="AC104" s="20"/>
    </row>
    <row r="105" spans="22:29" hidden="1">
      <c r="V105" s="285"/>
      <c r="W105" s="285"/>
      <c r="X105" s="285"/>
      <c r="Y105" s="285"/>
      <c r="Z105" s="285"/>
      <c r="AB105" s="20"/>
      <c r="AC105" s="20"/>
    </row>
    <row r="106" spans="22:29" hidden="1">
      <c r="V106" s="285"/>
      <c r="W106" s="285"/>
      <c r="X106" s="285"/>
      <c r="Y106" s="285"/>
      <c r="Z106" s="285"/>
      <c r="AB106" s="20"/>
      <c r="AC106" s="20"/>
    </row>
    <row r="107" spans="22:29" hidden="1">
      <c r="V107" s="285"/>
      <c r="W107" s="285"/>
      <c r="X107" s="285"/>
      <c r="Y107" s="285"/>
      <c r="Z107" s="285"/>
      <c r="AB107" s="20"/>
      <c r="AC107" s="20"/>
    </row>
    <row r="108" spans="22:29" hidden="1">
      <c r="V108" s="285"/>
      <c r="W108" s="285"/>
      <c r="X108" s="285"/>
      <c r="Y108" s="285"/>
      <c r="Z108" s="285"/>
      <c r="AB108" s="20"/>
      <c r="AC108" s="20"/>
    </row>
    <row r="109" spans="22:29" hidden="1">
      <c r="V109" s="285"/>
      <c r="W109" s="285"/>
      <c r="X109" s="285"/>
      <c r="Y109" s="285"/>
      <c r="Z109" s="285"/>
      <c r="AB109" s="20"/>
      <c r="AC109" s="20"/>
    </row>
    <row r="110" spans="22:29" hidden="1">
      <c r="V110" s="285"/>
      <c r="W110" s="285"/>
      <c r="X110" s="285"/>
      <c r="Y110" s="285"/>
      <c r="Z110" s="285"/>
      <c r="AB110" s="20"/>
      <c r="AC110" s="20"/>
    </row>
    <row r="111" spans="22:29" hidden="1">
      <c r="V111" s="285"/>
      <c r="W111" s="285"/>
      <c r="X111" s="285"/>
      <c r="Y111" s="285"/>
      <c r="Z111" s="285"/>
      <c r="AB111" s="20"/>
      <c r="AC111" s="20"/>
    </row>
    <row r="112" spans="22:29" hidden="1">
      <c r="V112" s="285"/>
      <c r="W112" s="285"/>
      <c r="X112" s="285"/>
      <c r="Y112" s="285"/>
      <c r="Z112" s="285"/>
      <c r="AB112" s="20"/>
      <c r="AC112" s="20"/>
    </row>
    <row r="113" spans="22:29" hidden="1">
      <c r="V113" s="285"/>
      <c r="W113" s="285"/>
      <c r="X113" s="285"/>
      <c r="Y113" s="285"/>
      <c r="Z113" s="285"/>
      <c r="AB113" s="20"/>
      <c r="AC113" s="20"/>
    </row>
    <row r="114" spans="22:29" hidden="1">
      <c r="V114" s="285"/>
      <c r="W114" s="285"/>
      <c r="X114" s="285"/>
      <c r="Y114" s="285"/>
      <c r="Z114" s="285"/>
      <c r="AB114" s="20"/>
      <c r="AC114" s="20"/>
    </row>
    <row r="115" spans="22:29" hidden="1">
      <c r="V115" s="285"/>
      <c r="W115" s="285"/>
      <c r="X115" s="285"/>
      <c r="Y115" s="285"/>
      <c r="Z115" s="285"/>
      <c r="AB115" s="20"/>
      <c r="AC115" s="20"/>
    </row>
    <row r="116" spans="22:29" hidden="1">
      <c r="V116" s="285"/>
      <c r="W116" s="285"/>
      <c r="X116" s="285"/>
      <c r="Y116" s="285"/>
      <c r="Z116" s="285"/>
      <c r="AB116" s="20"/>
      <c r="AC116" s="20"/>
    </row>
    <row r="117" spans="22:29" hidden="1">
      <c r="V117" s="285"/>
      <c r="W117" s="285"/>
      <c r="X117" s="285"/>
      <c r="Y117" s="285"/>
      <c r="Z117" s="285"/>
      <c r="AB117" s="20"/>
      <c r="AC117" s="20"/>
    </row>
    <row r="118" spans="22:29" hidden="1">
      <c r="V118" s="285"/>
      <c r="W118" s="285"/>
      <c r="X118" s="285"/>
      <c r="Y118" s="285"/>
      <c r="Z118" s="285"/>
      <c r="AB118" s="20"/>
      <c r="AC118" s="20"/>
    </row>
    <row r="119" spans="22:29" hidden="1">
      <c r="V119" s="285"/>
      <c r="W119" s="285"/>
      <c r="X119" s="285"/>
      <c r="Y119" s="285"/>
      <c r="Z119" s="285"/>
      <c r="AB119" s="20"/>
      <c r="AC119" s="20"/>
    </row>
    <row r="120" spans="22:29" hidden="1">
      <c r="V120" s="285"/>
      <c r="W120" s="285"/>
      <c r="X120" s="285"/>
      <c r="Y120" s="285"/>
      <c r="Z120" s="285"/>
      <c r="AB120" s="20"/>
      <c r="AC120" s="20"/>
    </row>
    <row r="121" spans="22:29" hidden="1">
      <c r="V121" s="285"/>
      <c r="W121" s="285"/>
      <c r="X121" s="285"/>
      <c r="Y121" s="285"/>
      <c r="Z121" s="285"/>
      <c r="AB121" s="20"/>
      <c r="AC121" s="20"/>
    </row>
    <row r="122" spans="22:29" hidden="1">
      <c r="V122" s="285"/>
      <c r="W122" s="285"/>
      <c r="X122" s="285"/>
      <c r="Y122" s="285"/>
      <c r="Z122" s="285"/>
      <c r="AB122" s="20"/>
      <c r="AC122" s="20"/>
    </row>
    <row r="123" spans="22:29" hidden="1">
      <c r="V123" s="285"/>
      <c r="W123" s="285"/>
      <c r="X123" s="285"/>
      <c r="Y123" s="285"/>
      <c r="Z123" s="285"/>
      <c r="AB123" s="20"/>
      <c r="AC123" s="20"/>
    </row>
    <row r="124" spans="22:29" hidden="1">
      <c r="V124" s="285"/>
      <c r="W124" s="285"/>
      <c r="X124" s="285"/>
      <c r="Y124" s="285"/>
      <c r="Z124" s="285"/>
      <c r="AB124" s="20"/>
      <c r="AC124" s="20"/>
    </row>
    <row r="125" spans="22:29" hidden="1">
      <c r="V125" s="285"/>
      <c r="W125" s="285"/>
      <c r="X125" s="285"/>
      <c r="Y125" s="285"/>
      <c r="Z125" s="285"/>
      <c r="AB125" s="20"/>
      <c r="AC125" s="20"/>
    </row>
    <row r="126" spans="22:29" hidden="1">
      <c r="V126" s="285"/>
      <c r="W126" s="285"/>
      <c r="X126" s="285"/>
      <c r="Y126" s="285"/>
      <c r="Z126" s="285"/>
      <c r="AB126" s="20"/>
      <c r="AC126" s="20"/>
    </row>
    <row r="127" spans="22:29" hidden="1">
      <c r="V127" s="285"/>
      <c r="W127" s="285"/>
      <c r="X127" s="285"/>
      <c r="Y127" s="285"/>
      <c r="Z127" s="285"/>
      <c r="AB127" s="20"/>
      <c r="AC127" s="20"/>
    </row>
    <row r="128" spans="22:29" hidden="1">
      <c r="V128" s="285"/>
      <c r="W128" s="285"/>
      <c r="X128" s="285"/>
      <c r="Y128" s="285"/>
      <c r="Z128" s="285"/>
      <c r="AB128" s="20"/>
      <c r="AC128" s="20"/>
    </row>
  </sheetData>
  <sheetProtection algorithmName="SHA-512" hashValue="YxmRQwLDRb6s1SIdJPb7USJXFL0/6+lUe/hDIOvl/HO5AJSNqalQ1pzSZErgWP44P+SZfHtYlKpoRIm6JpM49A==" saltValue="vDF6Mj6XzdkIxN8lEOZGeA==" spinCount="100000" sheet="1" selectLockedCells="1"/>
  <mergeCells count="81">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 ref="A57:B57"/>
    <mergeCell ref="A58:B58"/>
    <mergeCell ref="A59:B59"/>
    <mergeCell ref="A39:B39"/>
    <mergeCell ref="A40:B40"/>
    <mergeCell ref="A49:B49"/>
    <mergeCell ref="A48:B48"/>
    <mergeCell ref="A46:B46"/>
    <mergeCell ref="A44:B44"/>
    <mergeCell ref="A42:B42"/>
    <mergeCell ref="A47:B47"/>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1:D1"/>
    <mergeCell ref="A3:D3"/>
    <mergeCell ref="A4:B4"/>
    <mergeCell ref="A13:B13"/>
    <mergeCell ref="A10:B10"/>
    <mergeCell ref="B5:C5"/>
    <mergeCell ref="A11:B11"/>
    <mergeCell ref="A2:D2"/>
    <mergeCell ref="B7:C9"/>
    <mergeCell ref="A20:B20"/>
    <mergeCell ref="A14:B14"/>
    <mergeCell ref="A15:B15"/>
    <mergeCell ref="A16:B16"/>
    <mergeCell ref="A17:B17"/>
    <mergeCell ref="A19:B19"/>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BJ137"/>
  <sheetViews>
    <sheetView showGridLines="0" showRowColHeaders="0" zoomScaleNormal="100" workbookViewId="0">
      <selection activeCell="E68" sqref="E68"/>
    </sheetView>
  </sheetViews>
  <sheetFormatPr defaultColWidth="0" defaultRowHeight="12.5" zeroHeight="1"/>
  <cols>
    <col min="1" max="1" width="51.453125" customWidth="1"/>
    <col min="2" max="2" width="45.26953125" customWidth="1"/>
    <col min="3" max="3" width="16.54296875" customWidth="1"/>
    <col min="4" max="4" width="5.54296875" style="135" customWidth="1"/>
    <col min="5" max="5" width="51.26953125" customWidth="1"/>
    <col min="6" max="6" width="1.7265625" customWidth="1"/>
    <col min="7" max="8" width="2" customWidth="1"/>
    <col min="9" max="10" width="39.54296875" hidden="1" customWidth="1"/>
    <col min="11" max="12" width="3.54296875" style="1" hidden="1" customWidth="1"/>
    <col min="13" max="13" width="4.7265625" hidden="1" customWidth="1"/>
    <col min="14" max="14" width="7.26953125" style="285" hidden="1" customWidth="1"/>
    <col min="15" max="15" width="3.26953125" style="285" hidden="1" customWidth="1"/>
    <col min="16" max="16" width="27.26953125" style="285" hidden="1" customWidth="1"/>
    <col min="17" max="17" width="29.7265625" style="285" hidden="1" customWidth="1"/>
    <col min="18" max="18" width="50.1796875" style="285" hidden="1" customWidth="1"/>
    <col min="19" max="19" width="7.54296875" style="285" hidden="1" customWidth="1"/>
    <col min="20" max="20" width="52.26953125" style="285" hidden="1" customWidth="1"/>
    <col min="21" max="21" width="10.453125" style="285" hidden="1" customWidth="1"/>
    <col min="22" max="22" width="12.54296875" style="285" hidden="1" customWidth="1"/>
    <col min="23" max="23" width="14.81640625" style="286" hidden="1" customWidth="1"/>
    <col min="24" max="25" width="9.453125" hidden="1" customWidth="1"/>
    <col min="26" max="26" width="12.1796875" hidden="1" customWidth="1"/>
    <col min="27" max="27" width="8.81640625" hidden="1" customWidth="1"/>
    <col min="28" max="28" width="17.7265625" hidden="1" customWidth="1"/>
    <col min="29" max="29" width="9.81640625" hidden="1" customWidth="1"/>
    <col min="30" max="30" width="10.81640625" hidden="1" customWidth="1"/>
    <col min="31" max="31" width="5.26953125" hidden="1" customWidth="1"/>
    <col min="32" max="32" width="4.453125" hidden="1" customWidth="1"/>
    <col min="33" max="33" width="10.81640625" style="1" hidden="1" customWidth="1"/>
    <col min="34" max="34" width="9.1796875" style="1" hidden="1" customWidth="1"/>
    <col min="35" max="35" width="46.81640625" style="1" hidden="1" customWidth="1"/>
    <col min="36" max="36" width="37" hidden="1" customWidth="1"/>
    <col min="37" max="61" width="9.1796875" hidden="1" customWidth="1"/>
    <col min="62" max="62" width="9.1796875" style="480" hidden="1" customWidth="1"/>
    <col min="63" max="16384" width="9.1796875" hidden="1"/>
  </cols>
  <sheetData>
    <row r="1" spans="1:62" ht="24.75" customHeight="1">
      <c r="A1" s="825" t="s">
        <v>17</v>
      </c>
      <c r="B1" s="826"/>
      <c r="C1" s="826"/>
      <c r="D1" s="826"/>
      <c r="E1" s="826"/>
      <c r="F1" s="827"/>
      <c r="N1" s="818" t="s">
        <v>18</v>
      </c>
      <c r="O1" s="818"/>
      <c r="P1" s="818"/>
      <c r="Q1" s="818"/>
      <c r="R1" s="818"/>
      <c r="S1" s="818"/>
      <c r="T1" s="818"/>
      <c r="U1" s="818"/>
      <c r="V1" s="818"/>
      <c r="W1" s="818"/>
      <c r="X1" s="818"/>
      <c r="Y1" s="836" t="s">
        <v>19</v>
      </c>
      <c r="Z1" s="836"/>
      <c r="AA1" s="836"/>
      <c r="AB1" s="836"/>
      <c r="AC1" s="836"/>
      <c r="AD1" s="836"/>
    </row>
    <row r="2" spans="1:62" ht="15.75" customHeight="1">
      <c r="A2" s="837" t="s">
        <v>20</v>
      </c>
      <c r="B2" s="838"/>
      <c r="C2" s="838"/>
      <c r="D2" s="838"/>
      <c r="E2" s="838"/>
      <c r="F2" s="839"/>
      <c r="N2" s="810" t="s">
        <v>21</v>
      </c>
      <c r="O2" s="812" t="s">
        <v>22</v>
      </c>
      <c r="P2" s="812"/>
      <c r="Q2" s="813" t="s">
        <v>23</v>
      </c>
      <c r="R2" s="813" t="s">
        <v>24</v>
      </c>
      <c r="S2" s="813" t="s">
        <v>25</v>
      </c>
      <c r="T2" s="813" t="s">
        <v>26</v>
      </c>
      <c r="U2" s="813" t="s">
        <v>27</v>
      </c>
      <c r="V2" s="813" t="s">
        <v>28</v>
      </c>
      <c r="W2" s="813" t="s">
        <v>29</v>
      </c>
      <c r="X2" s="813" t="s">
        <v>30</v>
      </c>
      <c r="Y2" s="808" t="s">
        <v>31</v>
      </c>
      <c r="Z2" s="808" t="s">
        <v>32</v>
      </c>
      <c r="AA2" s="808" t="s">
        <v>33</v>
      </c>
      <c r="AB2" s="808" t="s">
        <v>34</v>
      </c>
      <c r="AC2" s="815" t="s">
        <v>35</v>
      </c>
      <c r="AD2" s="808" t="s">
        <v>36</v>
      </c>
    </row>
    <row r="3" spans="1:62" ht="62.5" customHeight="1" thickBot="1">
      <c r="A3" s="674" t="s">
        <v>37</v>
      </c>
      <c r="B3" s="675" t="s">
        <v>38</v>
      </c>
      <c r="C3" s="675" t="s">
        <v>23</v>
      </c>
      <c r="D3" s="676"/>
      <c r="E3" s="673" t="s">
        <v>39</v>
      </c>
      <c r="F3" s="11"/>
      <c r="H3" s="779"/>
      <c r="I3" t="s">
        <v>1</v>
      </c>
      <c r="J3" t="s">
        <v>2</v>
      </c>
      <c r="L3" s="1" t="s">
        <v>40</v>
      </c>
      <c r="N3" s="811"/>
      <c r="O3" s="299" t="s">
        <v>41</v>
      </c>
      <c r="P3" s="300" t="s">
        <v>42</v>
      </c>
      <c r="Q3" s="811"/>
      <c r="R3" s="811"/>
      <c r="S3" s="811"/>
      <c r="T3" s="811"/>
      <c r="U3" s="811"/>
      <c r="V3" s="811"/>
      <c r="W3" s="814"/>
      <c r="X3" s="811"/>
      <c r="Y3" s="809"/>
      <c r="Z3" s="809"/>
      <c r="AA3" s="809"/>
      <c r="AB3" s="817"/>
      <c r="AC3" s="816"/>
      <c r="AD3" s="809"/>
      <c r="AE3" s="483"/>
      <c r="AF3" s="91"/>
      <c r="AG3" s="500" t="s">
        <v>43</v>
      </c>
      <c r="AH3" s="500" t="s">
        <v>44</v>
      </c>
      <c r="AI3" s="500" t="s">
        <v>45</v>
      </c>
      <c r="AJ3" s="483" t="s">
        <v>46</v>
      </c>
      <c r="AK3" s="483" t="s">
        <v>47</v>
      </c>
      <c r="AL3" s="483" t="s">
        <v>48</v>
      </c>
      <c r="AM3" s="483" t="s">
        <v>49</v>
      </c>
      <c r="AN3" s="483" t="s">
        <v>50</v>
      </c>
      <c r="AO3" s="483" t="s">
        <v>51</v>
      </c>
      <c r="AP3" s="483" t="s">
        <v>52</v>
      </c>
      <c r="AQ3" s="483" t="s">
        <v>53</v>
      </c>
      <c r="AR3" s="483" t="s">
        <v>54</v>
      </c>
      <c r="AS3" s="483" t="s">
        <v>55</v>
      </c>
      <c r="AT3" s="483" t="s">
        <v>56</v>
      </c>
      <c r="AU3" s="483" t="s">
        <v>57</v>
      </c>
      <c r="AV3" s="483" t="s">
        <v>58</v>
      </c>
      <c r="AW3" s="483" t="s">
        <v>59</v>
      </c>
      <c r="AX3" s="483" t="s">
        <v>60</v>
      </c>
      <c r="AY3" s="483" t="s">
        <v>61</v>
      </c>
      <c r="AZ3" s="483" t="s">
        <v>62</v>
      </c>
      <c r="BA3" s="483" t="s">
        <v>63</v>
      </c>
      <c r="BB3" s="483" t="s">
        <v>64</v>
      </c>
      <c r="BC3" s="483" t="s">
        <v>65</v>
      </c>
      <c r="BD3" s="483" t="s">
        <v>66</v>
      </c>
      <c r="BE3" s="483" t="s">
        <v>67</v>
      </c>
      <c r="BF3" s="483" t="s">
        <v>68</v>
      </c>
      <c r="BG3" s="483" t="s">
        <v>69</v>
      </c>
      <c r="BH3" s="483" t="s">
        <v>70</v>
      </c>
      <c r="BI3" s="483" t="s">
        <v>71</v>
      </c>
      <c r="BJ3" s="489" t="s">
        <v>72</v>
      </c>
    </row>
    <row r="4" spans="1:62" ht="11.25" customHeight="1">
      <c r="A4" s="7"/>
      <c r="B4" s="84"/>
      <c r="C4" s="84"/>
      <c r="D4" s="224"/>
      <c r="E4" s="12"/>
      <c r="F4" s="8"/>
      <c r="L4" s="1" t="s">
        <v>40</v>
      </c>
    </row>
    <row r="5" spans="1:62" ht="15" customHeight="1">
      <c r="A5" s="426" t="s">
        <v>73</v>
      </c>
      <c r="B5" s="218" t="s">
        <v>74</v>
      </c>
      <c r="C5" s="127" t="s">
        <v>75</v>
      </c>
      <c r="D5" s="131"/>
      <c r="E5" s="236"/>
      <c r="F5" s="13"/>
      <c r="L5" s="1" t="s">
        <v>40</v>
      </c>
    </row>
    <row r="6" spans="1:62" ht="5.25" customHeight="1">
      <c r="A6" s="14"/>
      <c r="B6" s="219"/>
      <c r="C6" s="170"/>
      <c r="D6" s="131"/>
      <c r="E6" s="236"/>
      <c r="F6" s="13"/>
      <c r="K6" s="1" t="s">
        <v>76</v>
      </c>
      <c r="S6"/>
    </row>
    <row r="7" spans="1:62" ht="18" customHeight="1">
      <c r="A7" s="428" t="s">
        <v>77</v>
      </c>
      <c r="B7" s="220" t="s">
        <v>74</v>
      </c>
      <c r="C7" s="170" t="s">
        <v>78</v>
      </c>
      <c r="D7" s="134">
        <v>1</v>
      </c>
      <c r="E7" s="703"/>
      <c r="F7" s="13"/>
      <c r="G7" s="24"/>
      <c r="H7" s="24"/>
      <c r="I7" s="24"/>
      <c r="J7" s="24" t="s">
        <v>79</v>
      </c>
      <c r="L7" s="1" t="s">
        <v>40</v>
      </c>
      <c r="M7" s="24"/>
      <c r="N7" s="285" t="str">
        <f ca="1">SUBSTITUTE(CELL("address",E7),"$","")</f>
        <v>E7</v>
      </c>
      <c r="O7" s="373">
        <v>1</v>
      </c>
      <c r="P7" s="285" t="str">
        <f ca="1">MID(CELL("filename",O7),FIND("]",CELL("filename",O7))+1,256)</f>
        <v>1. Proposal Content Checklist</v>
      </c>
      <c r="Q7" s="285" t="s">
        <v>80</v>
      </c>
      <c r="R7" s="285" t="s">
        <v>81</v>
      </c>
      <c r="T7" s="285" t="str">
        <f ca="1">O7&amp;"_"&amp;N7&amp;"_"&amp;R7</f>
        <v>1_E7_Proposal_Content_Checklist</v>
      </c>
      <c r="U7" s="285" t="s">
        <v>82</v>
      </c>
      <c r="W7" s="623" t="str">
        <f>CONCATENATE(AG7)</f>
        <v>Yes</v>
      </c>
      <c r="X7" s="1" t="s">
        <v>83</v>
      </c>
      <c r="Y7" s="285" t="s">
        <v>84</v>
      </c>
      <c r="Z7" s="285"/>
      <c r="AB7" t="str">
        <f ca="1">"The selection made in cell "&amp;N7&amp;" on Tab 1. Proposal Content Checklist does not meet the PSE minimum requirements for a bid into the 2024 All-Source RFP. Please refer to Exhibit B Word document."</f>
        <v>The selection made in cell E7 on Tab 1. Proposal Content Checklist does not meet the PSE minimum requirements for a bid into the 2024 All-Source RFP. Please refer to Exhibit B Word document.</v>
      </c>
      <c r="AG7" s="1" t="s">
        <v>83</v>
      </c>
      <c r="AH7" s="1" t="s">
        <v>84</v>
      </c>
      <c r="BE7" s="24"/>
    </row>
    <row r="8" spans="1:62" ht="5.25" customHeight="1">
      <c r="A8" s="437"/>
      <c r="B8" s="219"/>
      <c r="C8" s="170"/>
      <c r="D8" s="131"/>
      <c r="E8" s="236"/>
      <c r="F8" s="13"/>
      <c r="G8" s="24"/>
      <c r="H8" s="24"/>
      <c r="I8" s="24"/>
      <c r="J8" s="24"/>
      <c r="K8" s="1" t="s">
        <v>76</v>
      </c>
      <c r="M8" s="24"/>
    </row>
    <row r="9" spans="1:62" ht="18" customHeight="1">
      <c r="A9" s="428" t="s">
        <v>85</v>
      </c>
      <c r="B9" s="220" t="s">
        <v>74</v>
      </c>
      <c r="C9" s="170" t="s">
        <v>86</v>
      </c>
      <c r="D9" s="134">
        <v>2</v>
      </c>
      <c r="E9" s="703"/>
      <c r="F9" s="13"/>
      <c r="G9" s="24"/>
      <c r="H9" s="24"/>
      <c r="I9" s="24"/>
      <c r="J9" s="24" t="s">
        <v>79</v>
      </c>
      <c r="L9" s="1" t="s">
        <v>40</v>
      </c>
      <c r="M9" s="24"/>
      <c r="N9" s="285" t="str">
        <f ca="1">SUBSTITUTE(CELL("address",E9),"$","")</f>
        <v>E9</v>
      </c>
      <c r="O9" s="285">
        <f>$O$7</f>
        <v>1</v>
      </c>
      <c r="P9" s="285" t="str">
        <f ca="1">MID(CELL("filename",O9),FIND("]",CELL("filename",O9))+1,256)</f>
        <v>1. Proposal Content Checklist</v>
      </c>
      <c r="Q9" s="285" t="s">
        <v>80</v>
      </c>
      <c r="R9" s="285" t="s">
        <v>87</v>
      </c>
      <c r="T9" s="285" t="str">
        <f ca="1">O9&amp;"_"&amp;N9&amp;"_"&amp;R9</f>
        <v>1_E9_Commercial_Details</v>
      </c>
      <c r="U9" s="285" t="s">
        <v>82</v>
      </c>
      <c r="W9" s="623" t="str">
        <f>CONCATENATE(AG9)</f>
        <v>Yes</v>
      </c>
      <c r="X9" s="1" t="s">
        <v>83</v>
      </c>
      <c r="Y9" s="285" t="s">
        <v>84</v>
      </c>
      <c r="Z9" s="285"/>
      <c r="AB9" t="str">
        <f ca="1">"The selection made in cell "&amp;N9&amp;" on Tab 1. Proposal Content Checklist does not meet the PSE minimum requirements for a bid into the 2024 All-Source RFP. Please refer to Exhibit B Word document."</f>
        <v>The selection made in cell E9 on Tab 1. Proposal Content Checklist does not meet the PSE minimum requirements for a bid into the 2024 All-Source RFP. Please refer to Exhibit B Word document.</v>
      </c>
      <c r="AG9" s="1" t="s">
        <v>83</v>
      </c>
      <c r="AH9" s="1" t="s">
        <v>84</v>
      </c>
      <c r="BE9" s="24"/>
    </row>
    <row r="10" spans="1:62" ht="5.25" customHeight="1">
      <c r="A10" s="437"/>
      <c r="B10" s="219"/>
      <c r="C10" s="170"/>
      <c r="D10" s="131"/>
      <c r="E10" s="236"/>
      <c r="F10" s="13"/>
      <c r="G10" s="24"/>
      <c r="H10" s="24"/>
      <c r="I10" s="24"/>
      <c r="J10" s="24"/>
      <c r="K10" s="1" t="s">
        <v>76</v>
      </c>
      <c r="M10" s="24"/>
    </row>
    <row r="11" spans="1:62" ht="18" customHeight="1">
      <c r="A11" s="428" t="s">
        <v>88</v>
      </c>
      <c r="B11" s="220" t="s">
        <v>74</v>
      </c>
      <c r="C11" s="170" t="s">
        <v>89</v>
      </c>
      <c r="D11" s="131">
        <v>3</v>
      </c>
      <c r="E11" s="703"/>
      <c r="F11" s="13"/>
      <c r="G11" s="24"/>
      <c r="H11" s="24"/>
      <c r="I11" s="24"/>
      <c r="J11" s="24" t="s">
        <v>79</v>
      </c>
      <c r="L11" s="1" t="s">
        <v>40</v>
      </c>
      <c r="M11" s="24"/>
      <c r="N11" s="285" t="str">
        <f ca="1">SUBSTITUTE(CELL("address",E11),"$","")</f>
        <v>E11</v>
      </c>
      <c r="O11" s="285">
        <f>$O$7</f>
        <v>1</v>
      </c>
      <c r="P11" s="285" t="str">
        <f ca="1">MID(CELL("filename",O11),FIND("]",CELL("filename",O11))+1,256)</f>
        <v>1. Proposal Content Checklist</v>
      </c>
      <c r="Q11" s="285" t="s">
        <v>80</v>
      </c>
      <c r="R11" s="285" t="s">
        <v>90</v>
      </c>
      <c r="T11" s="285" t="str">
        <f ca="1">O11&amp;"_"&amp;N11&amp;"_"&amp;R11</f>
        <v>1_E11_Offer_Details</v>
      </c>
      <c r="U11" s="285" t="s">
        <v>82</v>
      </c>
      <c r="W11" s="623" t="str">
        <f>CONCATENATE(AG11)</f>
        <v>Yes</v>
      </c>
      <c r="X11" s="1" t="s">
        <v>83</v>
      </c>
      <c r="Y11" s="285" t="s">
        <v>84</v>
      </c>
      <c r="Z11" s="285"/>
      <c r="AB11" t="str">
        <f ca="1">"The selection made in cell "&amp;N11&amp;" on Tab 1. Proposal Content Checklist does not meet the PSE minimum requirements for a bid into the 2024 All-Source RFP. Please refer to Exhibit B Word document."</f>
        <v>The selection made in cell E11 on Tab 1. Proposal Content Checklist does not meet the PSE minimum requirements for a bid into the 2024 All-Source RFP. Please refer to Exhibit B Word document.</v>
      </c>
      <c r="AG11" s="1" t="s">
        <v>83</v>
      </c>
      <c r="AH11" s="1" t="s">
        <v>84</v>
      </c>
      <c r="BE11" s="24"/>
    </row>
    <row r="12" spans="1:62" ht="6" customHeight="1">
      <c r="A12" s="437"/>
      <c r="B12" s="219"/>
      <c r="C12" s="170"/>
      <c r="D12" s="131"/>
      <c r="E12" s="236"/>
      <c r="F12" s="13"/>
      <c r="G12" s="24"/>
      <c r="H12" s="24"/>
      <c r="I12" s="24"/>
      <c r="J12" s="24"/>
      <c r="K12" s="1" t="s">
        <v>76</v>
      </c>
      <c r="M12" s="24"/>
    </row>
    <row r="13" spans="1:62" ht="18" customHeight="1">
      <c r="A13" s="428" t="s">
        <v>91</v>
      </c>
      <c r="B13" s="220" t="s">
        <v>74</v>
      </c>
      <c r="C13" s="170" t="s">
        <v>92</v>
      </c>
      <c r="D13" s="131">
        <v>4</v>
      </c>
      <c r="E13" s="703"/>
      <c r="F13" s="13"/>
      <c r="G13" s="24"/>
      <c r="H13" s="24"/>
      <c r="I13" s="24"/>
      <c r="J13" s="24" t="s">
        <v>79</v>
      </c>
      <c r="L13" s="1" t="s">
        <v>40</v>
      </c>
      <c r="M13" s="24"/>
      <c r="N13" s="285" t="str">
        <f ca="1">SUBSTITUTE(CELL("address",E13),"$","")</f>
        <v>E13</v>
      </c>
      <c r="O13" s="285">
        <f>$O$7</f>
        <v>1</v>
      </c>
      <c r="P13" s="285" t="str">
        <f ca="1">MID(CELL("filename",O13),FIND("]",CELL("filename",O13))+1,256)</f>
        <v>1. Proposal Content Checklist</v>
      </c>
      <c r="Q13" s="285" t="s">
        <v>80</v>
      </c>
      <c r="R13" s="285" t="s">
        <v>91</v>
      </c>
      <c r="T13" s="285" t="str">
        <f ca="1">O13&amp;"_"&amp;N13&amp;"_"&amp;R13</f>
        <v>1_E13_Facility</v>
      </c>
      <c r="U13" s="285" t="s">
        <v>82</v>
      </c>
      <c r="W13" s="623" t="str">
        <f>CONCATENATE(AG13)</f>
        <v>Yes</v>
      </c>
      <c r="X13" s="1" t="s">
        <v>83</v>
      </c>
      <c r="Y13" s="285" t="s">
        <v>84</v>
      </c>
      <c r="Z13" s="285"/>
      <c r="AB13" t="str">
        <f ca="1">"The selection made in cell "&amp;N13&amp;" on Tab 1. Proposal Content Checklist does not meet the PSE minimum requirements for a bid into the 2024 All-Source RFP. Please refer to Exhibit B Word document."</f>
        <v>The selection made in cell E13 on Tab 1. Proposal Content Checklist does not meet the PSE minimum requirements for a bid into the 2024 All-Source RFP. Please refer to Exhibit B Word document.</v>
      </c>
      <c r="AG13" s="1" t="s">
        <v>83</v>
      </c>
      <c r="AH13" s="1" t="s">
        <v>84</v>
      </c>
      <c r="BE13" s="24"/>
    </row>
    <row r="14" spans="1:62" ht="6" customHeight="1">
      <c r="A14" s="437"/>
      <c r="B14" s="219"/>
      <c r="C14" s="170"/>
      <c r="D14" s="131"/>
      <c r="E14" s="236"/>
      <c r="F14" s="13"/>
      <c r="G14" s="24"/>
      <c r="H14" s="24"/>
      <c r="I14" s="24"/>
      <c r="J14" s="24"/>
      <c r="K14" s="1" t="s">
        <v>76</v>
      </c>
      <c r="M14" s="24"/>
    </row>
    <row r="15" spans="1:62" ht="18" customHeight="1">
      <c r="A15" s="428" t="s">
        <v>93</v>
      </c>
      <c r="B15" s="220" t="s">
        <v>94</v>
      </c>
      <c r="C15" s="170" t="s">
        <v>95</v>
      </c>
      <c r="D15" s="131">
        <v>5</v>
      </c>
      <c r="E15" s="703"/>
      <c r="F15" s="13"/>
      <c r="G15" s="24"/>
      <c r="H15" s="24"/>
      <c r="I15" s="24"/>
      <c r="J15" s="24"/>
      <c r="L15" s="1" t="s">
        <v>40</v>
      </c>
      <c r="M15" s="24"/>
      <c r="N15" s="285" t="str">
        <f ca="1">SUBSTITUTE(CELL("address",E15),"$","")</f>
        <v>E15</v>
      </c>
      <c r="O15" s="285">
        <f>$O$7</f>
        <v>1</v>
      </c>
      <c r="P15" s="285" t="str">
        <f ca="1">MID(CELL("filename",O15),FIND("]",CELL("filename",O15))+1,256)</f>
        <v>1. Proposal Content Checklist</v>
      </c>
      <c r="Q15" s="285" t="s">
        <v>80</v>
      </c>
      <c r="R15" s="285" t="s">
        <v>96</v>
      </c>
      <c r="T15" s="285" t="str">
        <f ca="1">O15&amp;"_"&amp;N15&amp;"_"&amp;R15</f>
        <v>1_E15_Variable_Energy</v>
      </c>
      <c r="U15" s="285" t="s">
        <v>82</v>
      </c>
      <c r="W15" s="286" t="str">
        <f>CONCATENATE(AG15,",",AH15,",",AI15)</f>
        <v>Yes,No,Not Applicable</v>
      </c>
      <c r="X15" s="1" t="s">
        <v>83</v>
      </c>
      <c r="Y15" s="285" t="s">
        <v>84</v>
      </c>
      <c r="AG15" s="1" t="s">
        <v>83</v>
      </c>
      <c r="AH15" s="1" t="s">
        <v>84</v>
      </c>
      <c r="AI15" s="1" t="s">
        <v>97</v>
      </c>
    </row>
    <row r="16" spans="1:62" ht="6" customHeight="1">
      <c r="A16" s="428"/>
      <c r="B16" s="220"/>
      <c r="C16" s="170"/>
      <c r="D16" s="131"/>
      <c r="E16" s="236"/>
      <c r="F16" s="13"/>
      <c r="G16" s="24"/>
      <c r="H16" s="24"/>
      <c r="I16" s="24"/>
      <c r="J16" s="24"/>
      <c r="K16" s="1" t="s">
        <v>76</v>
      </c>
      <c r="M16" s="24"/>
    </row>
    <row r="17" spans="1:57" ht="18" customHeight="1">
      <c r="A17" s="428" t="s">
        <v>98</v>
      </c>
      <c r="B17" s="220" t="s">
        <v>99</v>
      </c>
      <c r="C17" s="170" t="s">
        <v>100</v>
      </c>
      <c r="D17" s="131">
        <v>6</v>
      </c>
      <c r="E17" s="703"/>
      <c r="F17" s="13"/>
      <c r="G17" s="24"/>
      <c r="H17" s="24"/>
      <c r="I17" s="24"/>
      <c r="J17" s="24"/>
      <c r="L17" s="1" t="s">
        <v>40</v>
      </c>
      <c r="M17" s="24"/>
      <c r="N17" s="285" t="str">
        <f ca="1">SUBSTITUTE(CELL("address",E17),"$","")</f>
        <v>E17</v>
      </c>
      <c r="O17" s="285">
        <f>$O$7</f>
        <v>1</v>
      </c>
      <c r="P17" s="285" t="str">
        <f ca="1">MID(CELL("filename",O17),FIND("]",CELL("filename",O17))+1,256)</f>
        <v>1. Proposal Content Checklist</v>
      </c>
      <c r="Q17" s="285" t="s">
        <v>80</v>
      </c>
      <c r="R17" s="285" t="s">
        <v>101</v>
      </c>
      <c r="T17" s="285" t="str">
        <f ca="1">O17&amp;"_"&amp;N17&amp;"_"&amp;R17</f>
        <v>1_E17_Flexible_Capacity</v>
      </c>
      <c r="U17" s="285" t="s">
        <v>82</v>
      </c>
      <c r="W17" s="286" t="str">
        <f>CONCATENATE(AG17,",",AH17,",",AI17)</f>
        <v>Yes,No,Not Applicable</v>
      </c>
      <c r="X17" s="1" t="s">
        <v>83</v>
      </c>
      <c r="Y17" s="285" t="s">
        <v>84</v>
      </c>
      <c r="AG17" s="1" t="s">
        <v>83</v>
      </c>
      <c r="AH17" s="1" t="s">
        <v>84</v>
      </c>
      <c r="AI17" s="1" t="s">
        <v>97</v>
      </c>
    </row>
    <row r="18" spans="1:57" ht="6" customHeight="1">
      <c r="A18" s="428"/>
      <c r="B18" s="220"/>
      <c r="C18" s="170"/>
      <c r="D18" s="131"/>
      <c r="E18" s="236"/>
      <c r="F18" s="13"/>
      <c r="G18" s="24"/>
      <c r="H18" s="24"/>
      <c r="I18" s="24"/>
      <c r="J18" s="24"/>
      <c r="K18" s="1" t="s">
        <v>76</v>
      </c>
      <c r="M18" s="24"/>
    </row>
    <row r="19" spans="1:57" ht="18" customHeight="1">
      <c r="A19" s="428" t="s">
        <v>102</v>
      </c>
      <c r="B19" s="220" t="s">
        <v>103</v>
      </c>
      <c r="C19" s="170" t="s">
        <v>104</v>
      </c>
      <c r="D19" s="131">
        <v>7</v>
      </c>
      <c r="E19" s="703"/>
      <c r="F19" s="13"/>
      <c r="G19" s="24"/>
      <c r="H19" s="24"/>
      <c r="I19" s="24"/>
      <c r="J19" s="24"/>
      <c r="L19" s="1" t="s">
        <v>40</v>
      </c>
      <c r="M19" s="24"/>
      <c r="N19" s="285" t="str">
        <f ca="1">SUBSTITUTE(CELL("address",E19),"$","")</f>
        <v>E19</v>
      </c>
      <c r="O19" s="285">
        <f>$O$7</f>
        <v>1</v>
      </c>
      <c r="P19" s="285" t="str">
        <f ca="1">MID(CELL("filename",O19),FIND("]",CELL("filename",O19))+1,256)</f>
        <v>1. Proposal Content Checklist</v>
      </c>
      <c r="Q19" s="285" t="s">
        <v>80</v>
      </c>
      <c r="R19" s="285" t="s">
        <v>105</v>
      </c>
      <c r="T19" s="285" t="str">
        <f ca="1">O19&amp;"_"&amp;N19&amp;"_"&amp;R19</f>
        <v>1_E19_Energy_Storage</v>
      </c>
      <c r="U19" s="285" t="s">
        <v>82</v>
      </c>
      <c r="W19" s="286" t="str">
        <f>CONCATENATE(AG19,",",AH19,",",AI19)</f>
        <v>Yes,No,Not Applicable</v>
      </c>
      <c r="X19" s="1" t="s">
        <v>83</v>
      </c>
      <c r="Y19" s="285" t="s">
        <v>84</v>
      </c>
      <c r="AG19" s="1" t="s">
        <v>83</v>
      </c>
      <c r="AH19" s="1" t="s">
        <v>84</v>
      </c>
      <c r="AI19" s="1" t="s">
        <v>97</v>
      </c>
    </row>
    <row r="20" spans="1:57" ht="6" customHeight="1">
      <c r="A20" s="428"/>
      <c r="B20" s="220"/>
      <c r="C20" s="170"/>
      <c r="D20" s="131"/>
      <c r="E20" s="236"/>
      <c r="F20" s="13"/>
      <c r="G20" s="24"/>
      <c r="H20" s="24"/>
      <c r="I20" s="24"/>
      <c r="J20" s="24"/>
      <c r="K20" s="1" t="s">
        <v>76</v>
      </c>
      <c r="M20" s="24"/>
    </row>
    <row r="21" spans="1:57" ht="18" customHeight="1">
      <c r="A21" s="428" t="s">
        <v>106</v>
      </c>
      <c r="B21" s="220" t="s">
        <v>107</v>
      </c>
      <c r="C21" s="170" t="s">
        <v>108</v>
      </c>
      <c r="D21" s="131">
        <v>8</v>
      </c>
      <c r="E21" s="703"/>
      <c r="F21" s="13"/>
      <c r="G21" s="24"/>
      <c r="H21" s="24"/>
      <c r="I21" s="24"/>
      <c r="J21" s="24"/>
      <c r="L21" s="1" t="s">
        <v>40</v>
      </c>
      <c r="M21" s="24"/>
      <c r="N21" s="285" t="str">
        <f ca="1">SUBSTITUTE(CELL("address",E21),"$","")</f>
        <v>E21</v>
      </c>
      <c r="O21" s="285">
        <f>$O$7</f>
        <v>1</v>
      </c>
      <c r="P21" s="285" t="str">
        <f ca="1">MID(CELL("filename",O21),FIND("]",CELL("filename",O21))+1,256)</f>
        <v>1. Proposal Content Checklist</v>
      </c>
      <c r="Q21" s="285" t="s">
        <v>80</v>
      </c>
      <c r="R21" s="285" t="s">
        <v>106</v>
      </c>
      <c r="T21" s="285" t="str">
        <f ca="1">O21&amp;"_"&amp;N21&amp;"_"&amp;R21</f>
        <v>1_E21_DR_DER_System</v>
      </c>
      <c r="U21" s="285" t="s">
        <v>82</v>
      </c>
      <c r="W21" s="286" t="str">
        <f>CONCATENATE(AG21,",",AH21,",",AI21)</f>
        <v>Yes,No,Not Applicable</v>
      </c>
      <c r="X21" s="1" t="s">
        <v>83</v>
      </c>
      <c r="Y21" s="285" t="s">
        <v>84</v>
      </c>
      <c r="AG21" s="1" t="s">
        <v>83</v>
      </c>
      <c r="AH21" s="1" t="s">
        <v>84</v>
      </c>
      <c r="AI21" s="1" t="s">
        <v>97</v>
      </c>
    </row>
    <row r="22" spans="1:57" ht="6" customHeight="1">
      <c r="A22" s="437"/>
      <c r="B22" s="219"/>
      <c r="C22" s="170"/>
      <c r="D22" s="131"/>
      <c r="E22" s="236"/>
      <c r="F22" s="13"/>
      <c r="G22" s="24"/>
      <c r="H22" s="24"/>
      <c r="I22" s="24"/>
      <c r="J22" s="24"/>
      <c r="K22" s="1" t="s">
        <v>76</v>
      </c>
      <c r="M22" s="24"/>
    </row>
    <row r="23" spans="1:57" ht="18" customHeight="1">
      <c r="A23" s="428" t="s">
        <v>109</v>
      </c>
      <c r="B23" s="220" t="s">
        <v>110</v>
      </c>
      <c r="C23" s="170" t="s">
        <v>111</v>
      </c>
      <c r="D23" s="131">
        <v>9</v>
      </c>
      <c r="E23" s="703"/>
      <c r="F23" s="13"/>
      <c r="G23" s="24"/>
      <c r="H23" s="24"/>
      <c r="I23" s="24"/>
      <c r="J23" s="24"/>
      <c r="L23" s="1" t="s">
        <v>40</v>
      </c>
      <c r="M23" s="24"/>
      <c r="N23" s="285" t="str">
        <f ca="1">SUBSTITUTE(CELL("address",E23),"$","")</f>
        <v>E23</v>
      </c>
      <c r="O23" s="285">
        <f>$O$7</f>
        <v>1</v>
      </c>
      <c r="P23" s="285" t="str">
        <f ca="1">MID(CELL("filename",O23),FIND("]",CELL("filename",O23))+1,256)</f>
        <v>1. Proposal Content Checklist</v>
      </c>
      <c r="Q23" s="285" t="s">
        <v>80</v>
      </c>
      <c r="R23" s="285" t="s">
        <v>112</v>
      </c>
      <c r="T23" s="285" t="str">
        <f ca="1">O23&amp;"_"&amp;N23&amp;"_"&amp;R23</f>
        <v>1_E23_Energy_Output_8760</v>
      </c>
      <c r="U23" s="285" t="s">
        <v>82</v>
      </c>
      <c r="W23" s="286" t="str">
        <f>CONCATENATE(AG23,",",AH23,",",AI23)</f>
        <v>Yes,No,Not Applicable</v>
      </c>
      <c r="X23" s="1" t="s">
        <v>83</v>
      </c>
      <c r="Y23" s="285" t="s">
        <v>84</v>
      </c>
      <c r="Z23" s="285"/>
      <c r="AG23" s="1" t="s">
        <v>83</v>
      </c>
      <c r="AH23" s="1" t="s">
        <v>84</v>
      </c>
      <c r="AI23" s="1" t="s">
        <v>97</v>
      </c>
    </row>
    <row r="24" spans="1:57" ht="6" customHeight="1">
      <c r="A24" s="437"/>
      <c r="B24" s="219"/>
      <c r="C24" s="170"/>
      <c r="D24" s="131"/>
      <c r="E24" s="236"/>
      <c r="F24" s="13"/>
      <c r="G24" s="24"/>
      <c r="H24" s="24"/>
      <c r="I24" s="24"/>
      <c r="J24" s="24"/>
      <c r="K24" s="1" t="s">
        <v>76</v>
      </c>
      <c r="M24" s="24"/>
    </row>
    <row r="25" spans="1:57" ht="18" customHeight="1">
      <c r="A25" s="428" t="s">
        <v>113</v>
      </c>
      <c r="B25" s="220" t="s">
        <v>74</v>
      </c>
      <c r="C25" s="170" t="s">
        <v>114</v>
      </c>
      <c r="D25" s="131">
        <v>10</v>
      </c>
      <c r="E25" s="703"/>
      <c r="F25" s="13"/>
      <c r="G25" s="24"/>
      <c r="H25" s="24"/>
      <c r="I25" s="24"/>
      <c r="J25" s="24" t="s">
        <v>79</v>
      </c>
      <c r="L25" s="1" t="s">
        <v>40</v>
      </c>
      <c r="M25" s="24"/>
      <c r="N25" s="285" t="str">
        <f ca="1">SUBSTITUTE(CELL("address",E25),"$","")</f>
        <v>E25</v>
      </c>
      <c r="O25" s="285">
        <f>$O$7</f>
        <v>1</v>
      </c>
      <c r="P25" s="285" t="str">
        <f ca="1">MID(CELL("filename",O25),FIND("]",CELL("filename",O25))+1,256)</f>
        <v>1. Proposal Content Checklist</v>
      </c>
      <c r="Q25" s="285" t="s">
        <v>80</v>
      </c>
      <c r="R25" s="285" t="s">
        <v>115</v>
      </c>
      <c r="T25" s="285" t="str">
        <f ca="1">O25&amp;"_"&amp;N25&amp;"_"&amp;R25</f>
        <v>1_E25_Integration_and_Transmission</v>
      </c>
      <c r="U25" s="285" t="s">
        <v>82</v>
      </c>
      <c r="W25" s="623" t="str">
        <f>CONCATENATE(AG25)</f>
        <v>Yes</v>
      </c>
      <c r="X25" s="1" t="s">
        <v>83</v>
      </c>
      <c r="Y25" s="285" t="s">
        <v>84</v>
      </c>
      <c r="Z25" s="285"/>
      <c r="AB25" t="str">
        <f ca="1">"The selection made in cell "&amp;N25&amp;" on Tab 1. Proposal Content Checklist does not meet the PSE minimum requirements for a bid into the 2024 All-Source RFP. Please refer to Exhibit B Word document."</f>
        <v>The selection made in cell E25 on Tab 1. Proposal Content Checklist does not meet the PSE minimum requirements for a bid into the 2024 All-Source RFP. Please refer to Exhibit B Word document.</v>
      </c>
      <c r="AG25" s="1" t="s">
        <v>83</v>
      </c>
      <c r="AH25" s="1" t="s">
        <v>84</v>
      </c>
      <c r="BE25" s="24"/>
    </row>
    <row r="26" spans="1:57" ht="5.25" customHeight="1">
      <c r="A26" s="437"/>
      <c r="B26" s="219"/>
      <c r="C26" s="170"/>
      <c r="D26" s="131"/>
      <c r="E26" s="236"/>
      <c r="F26" s="13"/>
      <c r="G26" s="24"/>
      <c r="H26" s="24"/>
      <c r="I26" s="24"/>
      <c r="J26" s="24"/>
      <c r="K26" s="1" t="s">
        <v>76</v>
      </c>
      <c r="M26" s="24"/>
    </row>
    <row r="27" spans="1:57" ht="18" customHeight="1">
      <c r="A27" s="428" t="s">
        <v>116</v>
      </c>
      <c r="B27" s="220" t="s">
        <v>117</v>
      </c>
      <c r="C27" s="170" t="s">
        <v>118</v>
      </c>
      <c r="D27" s="131">
        <v>11</v>
      </c>
      <c r="E27" s="703"/>
      <c r="F27" s="13"/>
      <c r="G27" s="24"/>
      <c r="H27" s="24"/>
      <c r="I27" s="24"/>
      <c r="J27" s="24"/>
      <c r="L27" s="1" t="s">
        <v>40</v>
      </c>
      <c r="M27" s="24"/>
      <c r="N27" s="285" t="str">
        <f ca="1">SUBSTITUTE(CELL("address",E27),"$","")</f>
        <v>E27</v>
      </c>
      <c r="O27" s="285">
        <f>$O$7</f>
        <v>1</v>
      </c>
      <c r="P27" s="285" t="str">
        <f ca="1">MID(CELL("filename",O27),FIND("]",CELL("filename",O27))+1,256)</f>
        <v>1. Proposal Content Checklist</v>
      </c>
      <c r="Q27" s="285" t="s">
        <v>80</v>
      </c>
      <c r="R27" s="285" t="s">
        <v>119</v>
      </c>
      <c r="T27" s="285" t="str">
        <f ca="1">O27&amp;"_"&amp;N27&amp;"_"&amp;R27</f>
        <v>1_E27_Development_Projects_Detail</v>
      </c>
      <c r="U27" s="285" t="s">
        <v>82</v>
      </c>
      <c r="W27" s="286" t="str">
        <f>CONCATENATE(AG27,",",AH27,",",AI27)</f>
        <v>Yes,No,Not Applicable</v>
      </c>
      <c r="X27" s="1" t="s">
        <v>83</v>
      </c>
      <c r="Y27" s="285" t="s">
        <v>84</v>
      </c>
      <c r="AG27" s="1" t="s">
        <v>83</v>
      </c>
      <c r="AH27" s="1" t="s">
        <v>84</v>
      </c>
      <c r="AI27" s="1" t="s">
        <v>97</v>
      </c>
    </row>
    <row r="28" spans="1:57" ht="5.25" customHeight="1">
      <c r="A28" s="437"/>
      <c r="B28" s="219"/>
      <c r="C28" s="170"/>
      <c r="D28" s="131"/>
      <c r="E28" s="236"/>
      <c r="F28" s="13"/>
      <c r="G28" s="24"/>
      <c r="H28" s="24"/>
      <c r="I28" s="24"/>
      <c r="J28" s="24"/>
      <c r="K28" s="1" t="s">
        <v>76</v>
      </c>
      <c r="M28" s="24"/>
    </row>
    <row r="29" spans="1:57" ht="18" customHeight="1">
      <c r="A29" s="428" t="s">
        <v>120</v>
      </c>
      <c r="B29" s="220" t="s">
        <v>121</v>
      </c>
      <c r="C29" s="170" t="s">
        <v>122</v>
      </c>
      <c r="D29" s="131">
        <v>12</v>
      </c>
      <c r="E29" s="703"/>
      <c r="F29" s="13"/>
      <c r="G29" s="24"/>
      <c r="H29" s="24"/>
      <c r="I29" s="24"/>
      <c r="J29" s="24"/>
      <c r="L29" s="1" t="s">
        <v>40</v>
      </c>
      <c r="M29" s="24"/>
      <c r="N29" s="285" t="str">
        <f ca="1">SUBSTITUTE(CELL("address",E29),"$","")</f>
        <v>E29</v>
      </c>
      <c r="O29" s="285">
        <f>$O$7</f>
        <v>1</v>
      </c>
      <c r="P29" s="285" t="str">
        <f ca="1">MID(CELL("filename",O29),FIND("]",CELL("filename",O29))+1,256)</f>
        <v>1. Proposal Content Checklist</v>
      </c>
      <c r="Q29" s="285" t="s">
        <v>80</v>
      </c>
      <c r="R29" s="285" t="s">
        <v>123</v>
      </c>
      <c r="T29" s="285" t="str">
        <f ca="1">O29&amp;"_"&amp;N29&amp;"_"&amp;R29</f>
        <v>1_E29_Ownership_Capital_Costs</v>
      </c>
      <c r="U29" s="285" t="s">
        <v>82</v>
      </c>
      <c r="W29" s="286" t="str">
        <f>CONCATENATE(AG29,",",AH29,",",AI29)</f>
        <v>Yes,No,Not Applicable</v>
      </c>
      <c r="X29" s="1" t="s">
        <v>83</v>
      </c>
      <c r="Y29" s="285" t="s">
        <v>84</v>
      </c>
      <c r="AG29" s="1" t="s">
        <v>83</v>
      </c>
      <c r="AH29" s="1" t="s">
        <v>84</v>
      </c>
      <c r="AI29" s="1" t="s">
        <v>97</v>
      </c>
    </row>
    <row r="30" spans="1:57" ht="5.25" customHeight="1">
      <c r="A30" s="437"/>
      <c r="B30" s="219"/>
      <c r="C30" s="170"/>
      <c r="D30" s="131"/>
      <c r="E30" s="236"/>
      <c r="F30" s="13"/>
      <c r="G30" s="24"/>
      <c r="H30" s="24"/>
      <c r="I30" s="24"/>
      <c r="J30" s="24"/>
      <c r="K30" s="1" t="s">
        <v>76</v>
      </c>
      <c r="M30" s="24"/>
    </row>
    <row r="31" spans="1:57" ht="18" customHeight="1">
      <c r="A31" s="428" t="s">
        <v>124</v>
      </c>
      <c r="B31" s="220" t="s">
        <v>121</v>
      </c>
      <c r="C31" s="170" t="s">
        <v>125</v>
      </c>
      <c r="D31" s="131">
        <v>13</v>
      </c>
      <c r="E31" s="703"/>
      <c r="F31" s="13"/>
      <c r="G31" s="24"/>
      <c r="H31" s="24"/>
      <c r="I31" s="24"/>
      <c r="J31" s="24"/>
      <c r="L31" s="1" t="s">
        <v>40</v>
      </c>
      <c r="M31" s="24"/>
      <c r="N31" s="285" t="str">
        <f ca="1">SUBSTITUTE(CELL("address",E31),"$","")</f>
        <v>E31</v>
      </c>
      <c r="O31" s="285">
        <f>$O$7</f>
        <v>1</v>
      </c>
      <c r="P31" s="285" t="str">
        <f ca="1">MID(CELL("filename",O31),FIND("]",CELL("filename",O31))+1,256)</f>
        <v>1. Proposal Content Checklist</v>
      </c>
      <c r="Q31" s="285" t="s">
        <v>80</v>
      </c>
      <c r="R31" s="285" t="s">
        <v>126</v>
      </c>
      <c r="T31" s="285" t="str">
        <f ca="1">O31&amp;"_"&amp;N31&amp;"_"&amp;R31</f>
        <v>1_E31_Ownership_Operating_Costs</v>
      </c>
      <c r="U31" s="285" t="s">
        <v>82</v>
      </c>
      <c r="W31" s="286" t="str">
        <f>CONCATENATE(AG31,",",AH31,",",AI31)</f>
        <v>Yes,No,Not Applicable</v>
      </c>
      <c r="X31" s="1" t="s">
        <v>83</v>
      </c>
      <c r="Y31" s="285" t="s">
        <v>84</v>
      </c>
      <c r="AG31" s="1" t="s">
        <v>83</v>
      </c>
      <c r="AH31" s="1" t="s">
        <v>84</v>
      </c>
      <c r="AI31" s="1" t="s">
        <v>97</v>
      </c>
    </row>
    <row r="32" spans="1:57" ht="5.25" customHeight="1">
      <c r="A32" s="437"/>
      <c r="B32" s="219"/>
      <c r="C32" s="170"/>
      <c r="D32" s="131"/>
      <c r="E32" s="236"/>
      <c r="F32" s="13"/>
      <c r="G32" s="24"/>
      <c r="H32" s="24"/>
      <c r="I32" s="24"/>
      <c r="J32" s="24"/>
      <c r="K32" s="1" t="s">
        <v>76</v>
      </c>
      <c r="M32" s="24"/>
    </row>
    <row r="33" spans="1:57" ht="18" customHeight="1">
      <c r="A33" s="428" t="s">
        <v>127</v>
      </c>
      <c r="B33" s="220" t="s">
        <v>74</v>
      </c>
      <c r="C33" s="170" t="s">
        <v>128</v>
      </c>
      <c r="D33" s="131">
        <v>14</v>
      </c>
      <c r="E33" s="703"/>
      <c r="F33" s="13"/>
      <c r="G33" s="24"/>
      <c r="H33" s="24"/>
      <c r="I33" s="24"/>
      <c r="J33" s="24" t="s">
        <v>79</v>
      </c>
      <c r="L33" s="1" t="s">
        <v>40</v>
      </c>
      <c r="M33" s="24"/>
      <c r="N33" s="285" t="str">
        <f ca="1">SUBSTITUTE(CELL("address",E33),"$","")</f>
        <v>E33</v>
      </c>
      <c r="O33" s="285">
        <f>$O$7</f>
        <v>1</v>
      </c>
      <c r="P33" s="285" t="str">
        <f ca="1">MID(CELL("filename",O33),FIND("]",CELL("filename",O33))+1,256)</f>
        <v>1. Proposal Content Checklist</v>
      </c>
      <c r="Q33" s="285" t="s">
        <v>80</v>
      </c>
      <c r="R33" s="285" t="s">
        <v>129</v>
      </c>
      <c r="T33" s="285" t="str">
        <f ca="1">O33&amp;"_"&amp;N33&amp;"_"&amp;R33</f>
        <v>1_E33_Bid_Certification_and_contacts</v>
      </c>
      <c r="U33" s="285" t="s">
        <v>82</v>
      </c>
      <c r="W33" s="623" t="str">
        <f>CONCATENATE(AG33)</f>
        <v>Yes</v>
      </c>
      <c r="X33" s="1" t="s">
        <v>83</v>
      </c>
      <c r="Y33" s="285" t="s">
        <v>84</v>
      </c>
      <c r="Z33" s="285"/>
      <c r="AB33" t="str">
        <f ca="1">"The selection made in cell "&amp;N33&amp;" on Tab 1. Proposal Content Checklist does not meet the PSE minimum requirements for a bid into the 2024 All-Source RFP. Please refer to Exhibit B Word document."</f>
        <v>The selection made in cell E33 on Tab 1. Proposal Content Checklist does not meet the PSE minimum requirements for a bid into the 2024 All-Source RFP. Please refer to Exhibit B Word document.</v>
      </c>
      <c r="AG33" s="1" t="s">
        <v>83</v>
      </c>
      <c r="AH33" s="1" t="s">
        <v>84</v>
      </c>
      <c r="BE33" s="24"/>
    </row>
    <row r="34" spans="1:57" ht="5.25" customHeight="1">
      <c r="A34" s="437"/>
      <c r="B34" s="221"/>
      <c r="C34" s="170"/>
      <c r="D34" s="131"/>
      <c r="E34" s="236"/>
      <c r="F34" s="13"/>
      <c r="G34" s="24"/>
      <c r="H34" s="24"/>
      <c r="I34" s="24"/>
      <c r="J34" s="24"/>
      <c r="K34" s="1" t="s">
        <v>76</v>
      </c>
      <c r="M34" s="24"/>
    </row>
    <row r="35" spans="1:57" ht="65.25" customHeight="1">
      <c r="A35" s="426" t="s">
        <v>130</v>
      </c>
      <c r="B35" s="220" t="s">
        <v>74</v>
      </c>
      <c r="C35" s="170" t="s">
        <v>131</v>
      </c>
      <c r="D35" s="131">
        <v>15</v>
      </c>
      <c r="E35" s="703"/>
      <c r="F35" s="5"/>
      <c r="G35" s="24"/>
      <c r="H35" s="24"/>
      <c r="I35" s="24"/>
      <c r="J35" s="24" t="s">
        <v>79</v>
      </c>
      <c r="L35" s="1" t="s">
        <v>40</v>
      </c>
      <c r="M35" s="24"/>
      <c r="N35" s="285" t="str">
        <f ca="1">SUBSTITUTE(CELL("address",E35),"$","")</f>
        <v>E35</v>
      </c>
      <c r="O35" s="285">
        <f>$O$7</f>
        <v>1</v>
      </c>
      <c r="P35" s="285" t="str">
        <f ca="1">MID(CELL("filename",O35),FIND("]",CELL("filename",O35))+1,256)</f>
        <v>1. Proposal Content Checklist</v>
      </c>
      <c r="Q35" s="285" t="s">
        <v>80</v>
      </c>
      <c r="R35" s="285" t="s">
        <v>132</v>
      </c>
      <c r="T35" s="285" t="str">
        <f ca="1">O35&amp;"_"&amp;N35&amp;"_"&amp;R35</f>
        <v>1_E35_Exhibit_A,B,D</v>
      </c>
      <c r="U35" s="285" t="s">
        <v>82</v>
      </c>
      <c r="W35" s="623" t="str">
        <f>CONCATENATE(AG35)</f>
        <v>Yes</v>
      </c>
      <c r="X35" s="1" t="s">
        <v>83</v>
      </c>
      <c r="Y35" s="285" t="s">
        <v>84</v>
      </c>
      <c r="Z35" s="285"/>
      <c r="AB35" t="str">
        <f ca="1">"The selection made in cell "&amp;N35&amp;" on Tab 1. Proposal Content Checklist does not meet the PSE minimum requirements for a bid into the 2024 All-Source RFP. Please refer to Exhibit B Word document."</f>
        <v>The selection made in cell E35 on Tab 1. Proposal Content Checklist does not meet the PSE minimum requirements for a bid into the 2024 All-Source RFP. Please refer to Exhibit B Word document.</v>
      </c>
      <c r="AG35" s="1" t="s">
        <v>83</v>
      </c>
      <c r="AH35" s="1" t="s">
        <v>84</v>
      </c>
      <c r="BE35" s="24"/>
    </row>
    <row r="36" spans="1:57" ht="5.25" customHeight="1">
      <c r="A36" s="14"/>
      <c r="B36" s="219"/>
      <c r="C36" s="170"/>
      <c r="D36" s="131"/>
      <c r="E36" s="236"/>
      <c r="F36" s="13"/>
      <c r="G36" s="24"/>
      <c r="H36" s="24"/>
      <c r="I36" s="24"/>
      <c r="J36" s="24"/>
      <c r="K36" s="1" t="s">
        <v>76</v>
      </c>
      <c r="M36" s="24"/>
    </row>
    <row r="37" spans="1:57" ht="23.25" customHeight="1">
      <c r="A37" s="426" t="s">
        <v>133</v>
      </c>
      <c r="B37" s="220" t="s">
        <v>134</v>
      </c>
      <c r="C37" s="170" t="s">
        <v>135</v>
      </c>
      <c r="D37" s="131">
        <v>16</v>
      </c>
      <c r="E37" s="703"/>
      <c r="F37" s="13"/>
      <c r="G37" s="24"/>
      <c r="H37" s="24"/>
      <c r="I37" s="24"/>
      <c r="J37" s="24" t="s">
        <v>79</v>
      </c>
      <c r="L37" s="1" t="s">
        <v>40</v>
      </c>
      <c r="M37" s="24"/>
      <c r="N37" s="285" t="str">
        <f ca="1">SUBSTITUTE(CELL("address",E37),"$","")</f>
        <v>E37</v>
      </c>
      <c r="O37" s="285">
        <f>$O$7</f>
        <v>1</v>
      </c>
      <c r="P37" s="285" t="str">
        <f ca="1">MID(CELL("filename",O37),FIND("]",CELL("filename",O37))+1,256)</f>
        <v>1. Proposal Content Checklist</v>
      </c>
      <c r="Q37" s="285" t="s">
        <v>80</v>
      </c>
      <c r="R37" s="285" t="s">
        <v>136</v>
      </c>
      <c r="T37" s="285" t="str">
        <f ca="1">O37&amp;"_"&amp;N37&amp;"_"&amp;R37</f>
        <v>1_E37_Prototype_Term_Sheet_by_offer_structure</v>
      </c>
      <c r="U37" s="285" t="s">
        <v>82</v>
      </c>
      <c r="W37" s="623" t="str">
        <f>CONCATENATE(AG37)</f>
        <v>Yes</v>
      </c>
      <c r="X37" s="1" t="s">
        <v>83</v>
      </c>
      <c r="Y37" s="285" t="s">
        <v>84</v>
      </c>
      <c r="AB37" t="str">
        <f ca="1">"The selection made in cell "&amp;N37&amp;" on Tab 1. Proposal Content Checklist does not meet the PSE minimum requirements for a bid into the 2024 All-Source RFP. Please refer to Exhibit B Word document."</f>
        <v>The selection made in cell E37 on Tab 1. Proposal Content Checklist does not meet the PSE minimum requirements for a bid into the 2024 All-Source RFP. Please refer to Exhibit B Word document.</v>
      </c>
      <c r="AG37" s="1" t="s">
        <v>83</v>
      </c>
      <c r="AH37" s="1" t="s">
        <v>84</v>
      </c>
      <c r="BE37" s="24"/>
    </row>
    <row r="38" spans="1:57" ht="5.25" customHeight="1">
      <c r="A38" s="14"/>
      <c r="B38" s="219"/>
      <c r="C38" s="170"/>
      <c r="D38" s="131"/>
      <c r="E38" s="236"/>
      <c r="F38" s="13"/>
      <c r="G38" s="24"/>
      <c r="H38" s="24"/>
      <c r="I38" s="24"/>
      <c r="J38" s="24"/>
      <c r="K38" s="1" t="s">
        <v>76</v>
      </c>
      <c r="M38" s="24"/>
    </row>
    <row r="39" spans="1:57" ht="27" customHeight="1">
      <c r="A39" s="426" t="s">
        <v>137</v>
      </c>
      <c r="B39" s="222" t="s">
        <v>138</v>
      </c>
      <c r="C39" s="170" t="s">
        <v>139</v>
      </c>
      <c r="D39" s="131">
        <v>17</v>
      </c>
      <c r="E39" s="161"/>
      <c r="F39" s="13"/>
      <c r="G39" s="24"/>
      <c r="H39" s="24"/>
      <c r="I39" s="24"/>
      <c r="J39" s="24"/>
      <c r="K39" s="624"/>
      <c r="L39" s="1" t="s">
        <v>40</v>
      </c>
      <c r="M39" s="24"/>
      <c r="N39" s="285" t="str">
        <f ca="1">SUBSTITUTE(CELL("address",E39),"$","")</f>
        <v>E39</v>
      </c>
      <c r="O39" s="285">
        <f>$O$7</f>
        <v>1</v>
      </c>
      <c r="P39" s="285" t="str">
        <f ca="1">MID(CELL("filename",O39),FIND("]",CELL("filename",O39))+1,256)</f>
        <v>1. Proposal Content Checklist</v>
      </c>
      <c r="Q39" s="285" t="s">
        <v>80</v>
      </c>
      <c r="R39" s="285" t="s">
        <v>140</v>
      </c>
      <c r="T39" s="285" t="str">
        <f ca="1">O39&amp;"_"&amp;N39&amp;"_"&amp;R39</f>
        <v>1_E39_PSE_Customer_Consent_Letter</v>
      </c>
      <c r="U39" s="285" t="s">
        <v>82</v>
      </c>
      <c r="W39" s="286" t="str">
        <f>CONCATENATE(AG39,",",AH39,",",AI39,",",AJ39)</f>
        <v>Yes,No,Not Applicable - Schedule C,Not Applicable - Not on PSE Transmission</v>
      </c>
      <c r="X39" s="1" t="s">
        <v>83</v>
      </c>
      <c r="Y39" s="285" t="s">
        <v>84</v>
      </c>
      <c r="Z39" s="285"/>
      <c r="AG39" s="1" t="s">
        <v>83</v>
      </c>
      <c r="AH39" s="1" t="s">
        <v>84</v>
      </c>
      <c r="AI39" s="1" t="s">
        <v>141</v>
      </c>
      <c r="AJ39" t="s">
        <v>142</v>
      </c>
    </row>
    <row r="40" spans="1:57" ht="13">
      <c r="A40" s="136"/>
      <c r="B40" s="137"/>
      <c r="C40" s="170"/>
      <c r="D40" s="131"/>
      <c r="E40" s="236"/>
      <c r="F40" s="13"/>
      <c r="K40" s="1" t="s">
        <v>76</v>
      </c>
    </row>
    <row r="41" spans="1:57" ht="15" customHeight="1">
      <c r="A41" s="840" t="s">
        <v>143</v>
      </c>
      <c r="B41" s="841"/>
      <c r="C41" s="841"/>
      <c r="D41" s="841"/>
      <c r="E41" s="841"/>
      <c r="F41" s="842"/>
      <c r="L41" s="1" t="s">
        <v>40</v>
      </c>
    </row>
    <row r="42" spans="1:57" ht="15" customHeight="1">
      <c r="A42" s="829" t="s">
        <v>144</v>
      </c>
      <c r="B42" s="830"/>
      <c r="C42" s="830"/>
      <c r="D42" s="830"/>
      <c r="E42" s="830"/>
      <c r="F42" s="831"/>
      <c r="L42" s="1" t="s">
        <v>40</v>
      </c>
    </row>
    <row r="43" spans="1:57" ht="7.75" customHeight="1" thickBot="1">
      <c r="A43" s="2"/>
      <c r="B43" s="128"/>
      <c r="C43" s="704"/>
      <c r="D43" s="132"/>
      <c r="E43" s="705"/>
      <c r="F43" s="6"/>
      <c r="K43" s="1" t="s">
        <v>76</v>
      </c>
    </row>
    <row r="44" spans="1:57" ht="62.25" customHeight="1" thickBot="1">
      <c r="A44" s="440" t="s">
        <v>145</v>
      </c>
      <c r="B44" s="460"/>
      <c r="C44" s="21"/>
      <c r="D44" s="133"/>
      <c r="E44" s="677" t="s">
        <v>39</v>
      </c>
      <c r="F44" s="23"/>
      <c r="L44" s="1" t="s">
        <v>40</v>
      </c>
    </row>
    <row r="45" spans="1:57" ht="7.75" customHeight="1">
      <c r="A45" s="426"/>
      <c r="B45" s="427"/>
      <c r="C45" s="706"/>
      <c r="D45" s="225"/>
      <c r="E45" s="706"/>
      <c r="F45" s="13"/>
      <c r="K45" s="1" t="s">
        <v>76</v>
      </c>
    </row>
    <row r="46" spans="1:57" ht="25" customHeight="1">
      <c r="A46" s="798" t="s">
        <v>146</v>
      </c>
      <c r="B46" s="799"/>
      <c r="C46" s="799"/>
      <c r="D46" s="131">
        <v>1</v>
      </c>
      <c r="E46" s="703"/>
      <c r="F46" s="5"/>
      <c r="I46" s="648" t="s">
        <v>147</v>
      </c>
      <c r="J46" s="24" t="s">
        <v>79</v>
      </c>
      <c r="L46" s="1" t="s">
        <v>40</v>
      </c>
      <c r="N46" s="285" t="str">
        <f ca="1">SUBSTITUTE(CELL("address",E46),"$","")</f>
        <v>E46</v>
      </c>
      <c r="O46" s="285">
        <f>$O$7</f>
        <v>1</v>
      </c>
      <c r="P46" s="285" t="str">
        <f ca="1">MID(CELL("filename",O46),FIND("]",CELL("filename",O46))+1,256)</f>
        <v>1. Proposal Content Checklist</v>
      </c>
      <c r="Q46" s="285" t="s">
        <v>148</v>
      </c>
      <c r="R46" s="285" t="s">
        <v>149</v>
      </c>
      <c r="T46" s="285" t="str">
        <f ca="1">O46&amp;"_"&amp;N46&amp;"_"&amp;R46</f>
        <v>1_E46_Bid_Fee</v>
      </c>
      <c r="U46" s="285" t="s">
        <v>82</v>
      </c>
      <c r="W46" s="623" t="str">
        <f>CONCATENATE(AG46)</f>
        <v>Yes</v>
      </c>
      <c r="X46" s="1" t="s">
        <v>83</v>
      </c>
      <c r="Y46" s="285" t="s">
        <v>84</v>
      </c>
      <c r="Z46" s="285"/>
      <c r="AB46" t="str">
        <f ca="1">"The selection made in cell "&amp;N46&amp;" on Tab 1. Proposal Content Checklist does not meet the PSE minimum requirements for a bid into the 2024 All-Source RFP. Please refer to Exhibit B Word document."</f>
        <v>The selection made in cell E46 on Tab 1. Proposal Content Checklist does not meet the PSE minimum requirements for a bid into the 2024 All-Source RFP. Please refer to Exhibit B Word document.</v>
      </c>
      <c r="AG46" s="1" t="s">
        <v>83</v>
      </c>
      <c r="AH46" s="1" t="s">
        <v>84</v>
      </c>
      <c r="BE46" s="24"/>
    </row>
    <row r="47" spans="1:57" ht="7.75" customHeight="1">
      <c r="A47" s="426"/>
      <c r="B47" s="427"/>
      <c r="C47" s="706"/>
      <c r="D47" s="225"/>
      <c r="E47" s="706"/>
      <c r="F47" s="13"/>
      <c r="K47" s="1" t="s">
        <v>76</v>
      </c>
    </row>
    <row r="48" spans="1:57" ht="25" customHeight="1">
      <c r="A48" s="798" t="s">
        <v>150</v>
      </c>
      <c r="B48" s="799"/>
      <c r="C48" s="799"/>
      <c r="D48" s="134">
        <v>2</v>
      </c>
      <c r="E48" s="703"/>
      <c r="F48" s="5"/>
      <c r="J48" s="24" t="s">
        <v>79</v>
      </c>
      <c r="L48" s="1" t="s">
        <v>40</v>
      </c>
      <c r="N48" s="285" t="str">
        <f ca="1">SUBSTITUTE(CELL("address",E48),"$","")</f>
        <v>E48</v>
      </c>
      <c r="O48" s="285">
        <f>$O$7</f>
        <v>1</v>
      </c>
      <c r="P48" s="285" t="str">
        <f ca="1">MID(CELL("filename",O48),FIND("]",CELL("filename",O48))+1,256)</f>
        <v>1. Proposal Content Checklist</v>
      </c>
      <c r="Q48" s="285" t="s">
        <v>148</v>
      </c>
      <c r="R48" s="285" t="s">
        <v>151</v>
      </c>
      <c r="T48" s="285" t="str">
        <f ca="1">O48&amp;"_"&amp;N48&amp;"_"&amp;R48</f>
        <v>1_E48_Development_Rights</v>
      </c>
      <c r="U48" s="285" t="s">
        <v>82</v>
      </c>
      <c r="W48" s="623" t="str">
        <f>CONCATENATE(AG48)</f>
        <v>Yes</v>
      </c>
      <c r="X48" s="1" t="s">
        <v>83</v>
      </c>
      <c r="Y48" s="285" t="s">
        <v>84</v>
      </c>
      <c r="Z48" s="285"/>
      <c r="AB48" t="str">
        <f ca="1">"The selection made in cell "&amp;N48&amp;" on Tab 1. Proposal Content Checklist does not meet the PSE minimum requirements for a bid into the 2024 All-Source RFP. Please refer to Exhibit B Word document."</f>
        <v>The selection made in cell E48 on Tab 1. Proposal Content Checklist does not meet the PSE minimum requirements for a bid into the 2024 All-Source RFP. Please refer to Exhibit B Word document.</v>
      </c>
      <c r="AG48" s="1" t="s">
        <v>83</v>
      </c>
      <c r="AH48" s="1" t="s">
        <v>84</v>
      </c>
      <c r="BE48" s="24"/>
    </row>
    <row r="49" spans="1:58" ht="6.75" customHeight="1">
      <c r="A49" s="398"/>
      <c r="B49" s="399"/>
      <c r="C49" s="226"/>
      <c r="D49" s="225"/>
      <c r="E49" s="228"/>
      <c r="F49" s="13"/>
      <c r="K49" s="1" t="s">
        <v>76</v>
      </c>
    </row>
    <row r="50" spans="1:58" ht="25" customHeight="1">
      <c r="A50" s="798" t="s">
        <v>152</v>
      </c>
      <c r="B50" s="799"/>
      <c r="C50" s="799"/>
      <c r="D50" s="134">
        <v>3</v>
      </c>
      <c r="E50" s="703"/>
      <c r="F50" s="5"/>
      <c r="J50" s="24" t="s">
        <v>79</v>
      </c>
      <c r="L50" s="1" t="s">
        <v>40</v>
      </c>
      <c r="N50" s="285" t="str">
        <f ca="1">SUBSTITUTE(CELL("address",E50),"$","")</f>
        <v>E50</v>
      </c>
      <c r="O50" s="285">
        <f>$O$7</f>
        <v>1</v>
      </c>
      <c r="P50" s="285" t="str">
        <f ca="1">MID(CELL("filename",O50),FIND("]",CELL("filename",O50))+1,256)</f>
        <v>1. Proposal Content Checklist</v>
      </c>
      <c r="Q50" s="285" t="s">
        <v>148</v>
      </c>
      <c r="R50" s="285" t="s">
        <v>153</v>
      </c>
      <c r="T50" s="285" t="str">
        <f ca="1">O50&amp;"_"&amp;N50&amp;"_"&amp;R50</f>
        <v>1_E50_No_PSE_risk_for_tax_incentives</v>
      </c>
      <c r="U50" s="285" t="s">
        <v>82</v>
      </c>
      <c r="W50" s="623" t="str">
        <f>CONCATENATE(AG50,",",AI50)</f>
        <v>Yes,Not Applicable - No incentive programs utilized</v>
      </c>
      <c r="X50" s="1" t="s">
        <v>83</v>
      </c>
      <c r="Y50" s="285" t="s">
        <v>84</v>
      </c>
      <c r="Z50" s="285"/>
      <c r="AB50" t="str">
        <f ca="1">"The selection made in cell "&amp;N50&amp;" on Tab 1. Proposal Content Checklist does not meet the PSE minimum requirements for a bid into the 2024 All-Source RFP. Please refer to Exhibit B Word document."</f>
        <v>The selection made in cell E50 on Tab 1. Proposal Content Checklist does not meet the PSE minimum requirements for a bid into the 2024 All-Source RFP. Please refer to Exhibit B Word document.</v>
      </c>
      <c r="AG50" s="1" t="s">
        <v>83</v>
      </c>
      <c r="AH50" s="1" t="s">
        <v>84</v>
      </c>
      <c r="AI50" s="1" t="s">
        <v>154</v>
      </c>
      <c r="BE50" s="24"/>
    </row>
    <row r="51" spans="1:58" ht="6.75" customHeight="1">
      <c r="A51" s="398"/>
      <c r="B51" s="399"/>
      <c r="C51" s="226"/>
      <c r="D51" s="225"/>
      <c r="E51" s="228"/>
      <c r="F51" s="13"/>
      <c r="K51" s="1" t="s">
        <v>76</v>
      </c>
    </row>
    <row r="52" spans="1:58" ht="25" customHeight="1">
      <c r="A52" s="798" t="s">
        <v>155</v>
      </c>
      <c r="B52" s="799"/>
      <c r="C52" s="799"/>
      <c r="D52" s="134">
        <v>4</v>
      </c>
      <c r="E52" s="703"/>
      <c r="F52" s="5"/>
      <c r="I52" s="650" t="s">
        <v>156</v>
      </c>
      <c r="J52" s="24" t="s">
        <v>79</v>
      </c>
      <c r="L52" s="1" t="s">
        <v>40</v>
      </c>
      <c r="N52" s="285" t="str">
        <f ca="1">SUBSTITUTE(CELL("address",E52),"$","")</f>
        <v>E52</v>
      </c>
      <c r="O52" s="285">
        <f>$O$7</f>
        <v>1</v>
      </c>
      <c r="P52" s="285" t="str">
        <f ca="1">MID(CELL("filename",O52),FIND("]",CELL("filename",O52))+1,256)</f>
        <v>1. Proposal Content Checklist</v>
      </c>
      <c r="Q52" s="285" t="s">
        <v>148</v>
      </c>
      <c r="R52" s="285" t="s">
        <v>157</v>
      </c>
      <c r="T52" s="285" t="str">
        <f ca="1">O52&amp;"_"&amp;N52&amp;"_"&amp;R52</f>
        <v>1_E52_Nameplate_capacity</v>
      </c>
      <c r="U52" s="285" t="s">
        <v>82</v>
      </c>
      <c r="W52" s="623" t="str">
        <f>CONCATENATE(AG52)</f>
        <v>Yes</v>
      </c>
      <c r="X52" s="1" t="s">
        <v>83</v>
      </c>
      <c r="Y52" s="285" t="s">
        <v>84</v>
      </c>
      <c r="Z52" s="285"/>
      <c r="AB52" t="str">
        <f ca="1">"The selection made in cell "&amp;N52&amp;" on Tab 1. Proposal Content Checklist does not meet the PSE minimum requirements for a bid into the 2024 All-Source RFP. Please refer to Exhibit B Word document."</f>
        <v>The selection made in cell E52 on Tab 1. Proposal Content Checklist does not meet the PSE minimum requirements for a bid into the 2024 All-Source RFP. Please refer to Exhibit B Word document.</v>
      </c>
      <c r="AG52" s="1" t="s">
        <v>83</v>
      </c>
      <c r="AH52" s="1" t="s">
        <v>84</v>
      </c>
      <c r="BE52" s="24"/>
      <c r="BF52" s="24"/>
    </row>
    <row r="53" spans="1:58" ht="6.75" customHeight="1">
      <c r="A53" s="398"/>
      <c r="B53" s="399"/>
      <c r="C53" s="226"/>
      <c r="D53" s="225"/>
      <c r="E53" s="227"/>
      <c r="F53" s="13"/>
      <c r="K53" s="1" t="s">
        <v>76</v>
      </c>
    </row>
    <row r="54" spans="1:58" ht="25" customHeight="1">
      <c r="A54" s="798" t="s">
        <v>158</v>
      </c>
      <c r="B54" s="799"/>
      <c r="C54" s="799"/>
      <c r="D54" s="134">
        <v>5</v>
      </c>
      <c r="E54" s="703"/>
      <c r="F54" s="5"/>
      <c r="I54" t="s">
        <v>159</v>
      </c>
      <c r="L54" s="1" t="s">
        <v>40</v>
      </c>
      <c r="N54" s="285" t="str">
        <f ca="1">SUBSTITUTE(CELL("address",E54),"$","")</f>
        <v>E54</v>
      </c>
      <c r="O54" s="285">
        <f>$O$7</f>
        <v>1</v>
      </c>
      <c r="P54" s="285" t="str">
        <f ca="1">MID(CELL("filename",O54),FIND("]",CELL("filename",O54))+1,256)</f>
        <v>1. Proposal Content Checklist</v>
      </c>
      <c r="Q54" s="285" t="s">
        <v>148</v>
      </c>
      <c r="R54" s="285" t="s">
        <v>160</v>
      </c>
      <c r="T54" s="285" t="str">
        <f ca="1">O54&amp;"_"&amp;N54&amp;"_"&amp;R54</f>
        <v>1_E54_Submitted_request_for_Interconnection</v>
      </c>
      <c r="U54" s="285" t="s">
        <v>82</v>
      </c>
      <c r="W54" s="286" t="str">
        <f>CONCATENATE(AG54,",",AH54)</f>
        <v>Yes,Not Applicable</v>
      </c>
      <c r="X54" s="1" t="s">
        <v>83</v>
      </c>
      <c r="Y54" s="285" t="s">
        <v>84</v>
      </c>
      <c r="Z54" s="285"/>
      <c r="AG54" s="1" t="s">
        <v>83</v>
      </c>
      <c r="AH54" s="1" t="s">
        <v>97</v>
      </c>
    </row>
    <row r="55" spans="1:58" ht="6.75" customHeight="1">
      <c r="A55" s="398"/>
      <c r="B55" s="399"/>
      <c r="C55" s="226"/>
      <c r="D55" s="225"/>
      <c r="E55" s="228"/>
      <c r="F55" s="13"/>
      <c r="K55" s="1" t="s">
        <v>76</v>
      </c>
    </row>
    <row r="56" spans="1:58" ht="25" customHeight="1">
      <c r="A56" s="798" t="s">
        <v>161</v>
      </c>
      <c r="B56" s="799"/>
      <c r="C56" s="799"/>
      <c r="D56" s="134">
        <v>6</v>
      </c>
      <c r="E56" s="707"/>
      <c r="F56" s="5"/>
      <c r="I56" t="s">
        <v>162</v>
      </c>
      <c r="J56" s="24" t="s">
        <v>79</v>
      </c>
      <c r="L56" s="1" t="s">
        <v>40</v>
      </c>
      <c r="N56" s="285" t="str">
        <f ca="1">SUBSTITUTE(CELL("address",E56),"$","")</f>
        <v>E56</v>
      </c>
      <c r="O56" s="285">
        <f>$O$7</f>
        <v>1</v>
      </c>
      <c r="P56" s="285" t="str">
        <f ca="1">MID(CELL("filename",O56),FIND("]",CELL("filename",O56))+1,256)</f>
        <v>1. Proposal Content Checklist</v>
      </c>
      <c r="Q56" s="285" t="s">
        <v>148</v>
      </c>
      <c r="R56" s="285" t="s">
        <v>163</v>
      </c>
      <c r="T56" s="649" t="str">
        <f ca="1">O56&amp;"_"&amp;N56&amp;"_"&amp;R56</f>
        <v>1_E56_Reasonable_Plan_for_Long_Term_Firm_Transmission</v>
      </c>
      <c r="U56" s="649" t="s">
        <v>82</v>
      </c>
      <c r="V56" s="649"/>
      <c r="W56" s="623" t="str">
        <f>CONCATENATE(AG56)</f>
        <v>Yes</v>
      </c>
      <c r="X56" s="1" t="s">
        <v>83</v>
      </c>
      <c r="Y56" s="285" t="s">
        <v>84</v>
      </c>
      <c r="Z56" s="285"/>
      <c r="AG56" s="1" t="s">
        <v>83</v>
      </c>
      <c r="AH56" s="1" t="s">
        <v>97</v>
      </c>
      <c r="BF56" s="24"/>
    </row>
    <row r="57" spans="1:58" ht="6.75" customHeight="1">
      <c r="A57" s="398"/>
      <c r="B57" s="399"/>
      <c r="C57" s="226"/>
      <c r="D57" s="225"/>
      <c r="E57" s="228"/>
      <c r="F57" s="13"/>
      <c r="K57" s="1" t="s">
        <v>76</v>
      </c>
    </row>
    <row r="58" spans="1:58" ht="26.25" customHeight="1">
      <c r="A58" s="821" t="s">
        <v>164</v>
      </c>
      <c r="B58" s="822"/>
      <c r="C58" s="822"/>
      <c r="D58" s="134">
        <v>7</v>
      </c>
      <c r="E58" s="703"/>
      <c r="F58" s="5"/>
      <c r="L58" s="1" t="s">
        <v>40</v>
      </c>
      <c r="N58" s="285" t="str">
        <f ca="1">SUBSTITUTE(CELL("address",E58),"$","")</f>
        <v>E58</v>
      </c>
      <c r="O58" s="285">
        <f>$O$7</f>
        <v>1</v>
      </c>
      <c r="P58" s="285" t="str">
        <f ca="1">MID(CELL("filename",O58),FIND("]",CELL("filename",O58))+1,256)</f>
        <v>1. Proposal Content Checklist</v>
      </c>
      <c r="Q58" s="285" t="s">
        <v>148</v>
      </c>
      <c r="R58" s="285" t="s">
        <v>165</v>
      </c>
      <c r="T58" s="285" t="str">
        <f ca="1">O58&amp;"_"&amp;N58&amp;"_"&amp;R58</f>
        <v>1_E58_Verified_sufficient_ATC</v>
      </c>
      <c r="U58" s="285" t="s">
        <v>82</v>
      </c>
      <c r="W58" s="286" t="str">
        <f>CONCATENATE(AG58,",",AH58,",",AI58)</f>
        <v>Yes,No,Not Applicable: If Answer to Question 5 is No</v>
      </c>
      <c r="X58" s="1" t="s">
        <v>83</v>
      </c>
      <c r="Y58" s="285" t="s">
        <v>84</v>
      </c>
      <c r="Z58" s="285"/>
      <c r="AG58" s="1" t="s">
        <v>83</v>
      </c>
      <c r="AH58" s="1" t="s">
        <v>84</v>
      </c>
      <c r="AI58" s="1" t="s">
        <v>166</v>
      </c>
      <c r="BF58" s="24"/>
    </row>
    <row r="59" spans="1:58" ht="6.75" customHeight="1">
      <c r="A59" s="398"/>
      <c r="B59" s="399"/>
      <c r="C59" s="226"/>
      <c r="D59" s="225"/>
      <c r="E59" s="227"/>
      <c r="F59" s="13"/>
      <c r="K59" s="1" t="s">
        <v>76</v>
      </c>
    </row>
    <row r="60" spans="1:58" ht="25" customHeight="1">
      <c r="A60" s="798" t="s">
        <v>167</v>
      </c>
      <c r="B60" s="799"/>
      <c r="C60" s="799"/>
      <c r="D60" s="134">
        <v>8</v>
      </c>
      <c r="E60" s="703"/>
      <c r="F60" s="5"/>
      <c r="L60" s="1" t="s">
        <v>40</v>
      </c>
      <c r="N60" s="285" t="str">
        <f ca="1">SUBSTITUTE(CELL("address",E60),"$","")</f>
        <v>E60</v>
      </c>
      <c r="O60" s="285">
        <f>$O$7</f>
        <v>1</v>
      </c>
      <c r="P60" s="285" t="str">
        <f ca="1">MID(CELL("filename",O60),FIND("]",CELL("filename",O60))+1,256)</f>
        <v>1. Proposal Content Checklist</v>
      </c>
      <c r="Q60" s="285" t="s">
        <v>148</v>
      </c>
      <c r="R60" s="285" t="s">
        <v>168</v>
      </c>
      <c r="T60" s="285" t="str">
        <f ca="1">O60&amp;"_"&amp;N60&amp;"_"&amp;R60</f>
        <v>1_E60_Resource_West_of_Cascades</v>
      </c>
      <c r="U60" s="285" t="s">
        <v>82</v>
      </c>
      <c r="W60" s="286" t="str">
        <f>CONCATENATE(AG60,",",AH60)</f>
        <v>Yes,No</v>
      </c>
      <c r="X60" s="1" t="s">
        <v>83</v>
      </c>
      <c r="Y60" s="285" t="s">
        <v>84</v>
      </c>
      <c r="Z60" s="285"/>
      <c r="AG60" s="1" t="s">
        <v>83</v>
      </c>
      <c r="AH60" s="1" t="s">
        <v>84</v>
      </c>
    </row>
    <row r="61" spans="1:58" ht="13">
      <c r="A61" s="678" t="s">
        <v>169</v>
      </c>
      <c r="B61" s="399"/>
      <c r="C61" s="679"/>
      <c r="D61" s="225"/>
      <c r="E61" s="228"/>
      <c r="F61" s="13"/>
      <c r="K61" s="1" t="s">
        <v>76</v>
      </c>
    </row>
    <row r="62" spans="1:58" ht="26.25" customHeight="1">
      <c r="A62" s="788" t="s">
        <v>170</v>
      </c>
      <c r="B62" s="789"/>
      <c r="C62" s="789"/>
      <c r="D62" s="134">
        <v>9</v>
      </c>
      <c r="E62" s="703"/>
      <c r="F62" s="5"/>
      <c r="L62" s="1" t="s">
        <v>40</v>
      </c>
      <c r="N62" s="285" t="str">
        <f ca="1">SUBSTITUTE(CELL("address",E62),"$","")</f>
        <v>E62</v>
      </c>
      <c r="O62" s="285">
        <f>$O$7</f>
        <v>1</v>
      </c>
      <c r="P62" s="285" t="str">
        <f ca="1">MID(CELL("filename",O62),FIND("]",CELL("filename",O62))+1,256)</f>
        <v>1. Proposal Content Checklist</v>
      </c>
      <c r="Q62" s="285" t="s">
        <v>148</v>
      </c>
      <c r="R62" s="285" t="s">
        <v>171</v>
      </c>
      <c r="T62" s="285" t="str">
        <f ca="1">O62&amp;"_"&amp;N62&amp;"_"&amp;R62</f>
        <v>1_E62_NITS_or_FPTP</v>
      </c>
      <c r="U62" s="285" t="s">
        <v>82</v>
      </c>
      <c r="W62" s="286" t="str">
        <f>CONCATENATE(AG62,",",AH62,",",AI62)</f>
        <v>Yes,No,Not Applicable: If Answer to Question 8 is No</v>
      </c>
      <c r="X62" s="1" t="s">
        <v>83</v>
      </c>
      <c r="Y62" s="285" t="s">
        <v>84</v>
      </c>
      <c r="Z62" s="285"/>
      <c r="AG62" s="1" t="s">
        <v>83</v>
      </c>
      <c r="AH62" s="1" t="s">
        <v>84</v>
      </c>
      <c r="AI62" s="1" t="s">
        <v>172</v>
      </c>
    </row>
    <row r="63" spans="1:58" ht="21" customHeight="1">
      <c r="A63" s="678" t="s">
        <v>173</v>
      </c>
      <c r="B63" s="399"/>
      <c r="C63" s="679"/>
      <c r="D63" s="225"/>
      <c r="E63" s="227"/>
      <c r="F63" s="13"/>
      <c r="K63" s="1" t="s">
        <v>76</v>
      </c>
    </row>
    <row r="64" spans="1:58" ht="25" customHeight="1">
      <c r="A64" s="828" t="s">
        <v>174</v>
      </c>
      <c r="B64" s="789"/>
      <c r="C64" s="789"/>
      <c r="D64" s="134">
        <v>10</v>
      </c>
      <c r="E64" s="703"/>
      <c r="F64" s="5"/>
      <c r="L64" s="1" t="s">
        <v>40</v>
      </c>
      <c r="N64" s="285" t="str">
        <f ca="1">SUBSTITUTE(CELL("address",E64),"$","")</f>
        <v>E64</v>
      </c>
      <c r="O64" s="285">
        <f>$O$7</f>
        <v>1</v>
      </c>
      <c r="P64" s="285" t="str">
        <f ca="1">MID(CELL("filename",O64),FIND("]",CELL("filename",O64))+1,256)</f>
        <v>1. Proposal Content Checklist</v>
      </c>
      <c r="Q64" s="285" t="s">
        <v>148</v>
      </c>
      <c r="R64" s="285" t="s">
        <v>175</v>
      </c>
      <c r="T64" s="285" t="str">
        <f ca="1">O64&amp;"_"&amp;N64&amp;"_"&amp;R64</f>
        <v>1_E64_Transmission_Path_Specified</v>
      </c>
      <c r="U64" s="285" t="s">
        <v>82</v>
      </c>
      <c r="W64" s="286" t="str">
        <f>CONCATENATE(AG64,",",AH64,",",AI64)</f>
        <v>Yes,No,Not Applicable: If Answer to Question 8 is Yes</v>
      </c>
      <c r="X64" s="1" t="s">
        <v>83</v>
      </c>
      <c r="Y64" s="285" t="s">
        <v>84</v>
      </c>
      <c r="Z64" s="285"/>
      <c r="AG64" s="1" t="s">
        <v>83</v>
      </c>
      <c r="AH64" s="1" t="s">
        <v>84</v>
      </c>
      <c r="AI64" s="1" t="s">
        <v>176</v>
      </c>
    </row>
    <row r="65" spans="1:62" ht="6.75" customHeight="1">
      <c r="A65" s="680"/>
      <c r="B65" s="399"/>
      <c r="C65" s="226"/>
      <c r="D65" s="225"/>
      <c r="E65" s="228"/>
      <c r="F65" s="13"/>
      <c r="K65" s="1" t="s">
        <v>76</v>
      </c>
    </row>
    <row r="66" spans="1:62" s="378" customFormat="1" ht="63.75" customHeight="1">
      <c r="A66" s="788" t="s">
        <v>1757</v>
      </c>
      <c r="B66" s="789"/>
      <c r="C66" s="789"/>
      <c r="D66" s="134">
        <v>11</v>
      </c>
      <c r="E66" s="708"/>
      <c r="F66" s="377"/>
      <c r="K66" s="625"/>
      <c r="L66" s="1" t="s">
        <v>40</v>
      </c>
      <c r="N66" s="285" t="str">
        <f ca="1">SUBSTITUTE(CELL("address",E66),"$","")</f>
        <v>E66</v>
      </c>
      <c r="O66" s="285">
        <f>$O$7</f>
        <v>1</v>
      </c>
      <c r="P66" s="285" t="str">
        <f ca="1">MID(CELL("filename",O66),FIND("]",CELL("filename",O66))+1,256)</f>
        <v>1. Proposal Content Checklist</v>
      </c>
      <c r="Q66" s="285" t="s">
        <v>148</v>
      </c>
      <c r="R66" s="285" t="s">
        <v>177</v>
      </c>
      <c r="S66" s="626"/>
      <c r="T66" s="285" t="str">
        <f ca="1">O66&amp;"_"&amp;N66&amp;"_"&amp;R66</f>
        <v>1_E66_Busbar_to_POD_tx_reassigned</v>
      </c>
      <c r="U66" s="285" t="s">
        <v>82</v>
      </c>
      <c r="V66" s="626"/>
      <c r="W66" s="286" t="str">
        <f>CONCATENATE(AG66,",",AH66,",",AI66)</f>
        <v>Yes,No,Not Applicable: If Answer to Question 8 is Yes</v>
      </c>
      <c r="X66" s="1" t="s">
        <v>83</v>
      </c>
      <c r="Y66" s="285" t="s">
        <v>84</v>
      </c>
      <c r="Z66" s="626"/>
      <c r="AG66" s="1" t="s">
        <v>83</v>
      </c>
      <c r="AH66" s="1" t="s">
        <v>84</v>
      </c>
      <c r="AI66" s="1" t="s">
        <v>176</v>
      </c>
      <c r="BJ66" s="627"/>
    </row>
    <row r="67" spans="1:62" ht="33" customHeight="1">
      <c r="A67" s="832"/>
      <c r="B67" s="833"/>
      <c r="C67" s="833"/>
      <c r="D67" s="225"/>
      <c r="E67" s="228"/>
      <c r="F67" s="13"/>
      <c r="K67" s="1" t="s">
        <v>76</v>
      </c>
    </row>
    <row r="68" spans="1:62" ht="25" customHeight="1">
      <c r="A68" s="798" t="s">
        <v>178</v>
      </c>
      <c r="B68" s="799"/>
      <c r="C68" s="799"/>
      <c r="D68" s="134">
        <v>12</v>
      </c>
      <c r="E68" s="703"/>
      <c r="F68" s="5"/>
      <c r="L68" s="1" t="s">
        <v>40</v>
      </c>
      <c r="N68" s="285" t="str">
        <f ca="1">SUBSTITUTE(CELL("address",E68),"$","")</f>
        <v>E68</v>
      </c>
      <c r="O68" s="285">
        <f>$O$7</f>
        <v>1</v>
      </c>
      <c r="P68" s="285" t="str">
        <f ca="1">MID(CELL("filename",O68),FIND("]",CELL("filename",O68))+1,256)</f>
        <v>1. Proposal Content Checklist</v>
      </c>
      <c r="Q68" s="285" t="s">
        <v>148</v>
      </c>
      <c r="R68" s="285" t="s">
        <v>179</v>
      </c>
      <c r="T68" s="285" t="str">
        <f ca="1">O68&amp;"_"&amp;N68&amp;"_"&amp;R68</f>
        <v>1_E68_Firm_Fuel_Arrangements</v>
      </c>
      <c r="U68" s="285" t="s">
        <v>82</v>
      </c>
      <c r="W68" s="286" t="str">
        <f>CONCATENATE(AG68,",",AH68,",",AI68)</f>
        <v>Yes,No,Not Applicable</v>
      </c>
      <c r="X68" s="1" t="s">
        <v>83</v>
      </c>
      <c r="Y68" s="285" t="s">
        <v>84</v>
      </c>
      <c r="Z68" s="285"/>
      <c r="AG68" s="1" t="s">
        <v>83</v>
      </c>
      <c r="AH68" s="1" t="s">
        <v>84</v>
      </c>
      <c r="AI68" s="1" t="s">
        <v>97</v>
      </c>
    </row>
    <row r="69" spans="1:62" ht="6.75" customHeight="1">
      <c r="A69" s="398"/>
      <c r="B69" s="399"/>
      <c r="C69" s="226"/>
      <c r="D69" s="225"/>
      <c r="E69" s="233"/>
      <c r="F69" s="13"/>
      <c r="K69" s="1" t="s">
        <v>76</v>
      </c>
    </row>
    <row r="70" spans="1:62" ht="23.25" customHeight="1">
      <c r="A70" s="834" t="s">
        <v>180</v>
      </c>
      <c r="B70" s="835"/>
      <c r="C70" s="835"/>
      <c r="D70" s="835"/>
      <c r="E70" s="835"/>
      <c r="F70" s="13"/>
      <c r="L70" s="1" t="s">
        <v>40</v>
      </c>
    </row>
    <row r="71" spans="1:62" ht="6.75" customHeight="1">
      <c r="A71" s="398"/>
      <c r="B71" s="399"/>
      <c r="C71" s="226"/>
      <c r="D71" s="225"/>
      <c r="E71" s="228"/>
      <c r="F71" s="13"/>
      <c r="K71" s="1" t="s">
        <v>76</v>
      </c>
    </row>
    <row r="72" spans="1:62" ht="26.25" customHeight="1">
      <c r="A72" s="819" t="s">
        <v>181</v>
      </c>
      <c r="B72" s="820"/>
      <c r="C72" s="820"/>
      <c r="D72" s="134">
        <v>13</v>
      </c>
      <c r="E72" s="703"/>
      <c r="F72" s="13"/>
      <c r="L72" s="1" t="s">
        <v>40</v>
      </c>
      <c r="N72" s="285" t="str">
        <f ca="1">SUBSTITUTE(CELL("address",E72),"$","")</f>
        <v>E72</v>
      </c>
      <c r="O72" s="285">
        <f>$O$7</f>
        <v>1</v>
      </c>
      <c r="P72" s="285" t="str">
        <f ca="1">MID(CELL("filename",O72),FIND("]",CELL("filename",O72))+1,256)</f>
        <v>1. Proposal Content Checklist</v>
      </c>
      <c r="Q72" s="285" t="s">
        <v>148</v>
      </c>
      <c r="R72" s="285" t="s">
        <v>182</v>
      </c>
      <c r="T72" s="285" t="str">
        <f ca="1">O72&amp;"_"&amp;N72&amp;"_"&amp;R72</f>
        <v>1_E72_1_year_of_intermittent_source_data</v>
      </c>
      <c r="U72" s="285" t="s">
        <v>82</v>
      </c>
      <c r="W72" s="286" t="str">
        <f>CONCATENATE(AG72,",",AH72,",",AI72)</f>
        <v>Yes,No,Not Applicable</v>
      </c>
      <c r="X72" s="1" t="s">
        <v>83</v>
      </c>
      <c r="Y72" s="285" t="s">
        <v>84</v>
      </c>
      <c r="Z72" s="285"/>
      <c r="AG72" s="1" t="s">
        <v>83</v>
      </c>
      <c r="AH72" s="1" t="s">
        <v>84</v>
      </c>
      <c r="AI72" s="1" t="s">
        <v>97</v>
      </c>
    </row>
    <row r="73" spans="1:62" ht="7.5" customHeight="1">
      <c r="A73" s="429"/>
      <c r="B73" s="430"/>
      <c r="C73" s="430"/>
      <c r="D73" s="131"/>
      <c r="E73" s="709"/>
      <c r="F73" s="13"/>
      <c r="K73" s="1" t="s">
        <v>76</v>
      </c>
      <c r="X73" s="1"/>
      <c r="Y73" s="285"/>
      <c r="Z73" s="285"/>
    </row>
    <row r="74" spans="1:62" ht="25" customHeight="1">
      <c r="A74" s="821" t="s">
        <v>183</v>
      </c>
      <c r="B74" s="822"/>
      <c r="C74" s="822"/>
      <c r="D74" s="131">
        <v>14</v>
      </c>
      <c r="E74" s="703"/>
      <c r="F74" s="13"/>
      <c r="L74" s="1" t="s">
        <v>40</v>
      </c>
      <c r="N74" s="285" t="str">
        <f ca="1">SUBSTITUTE(CELL("address",E74),"$","")</f>
        <v>E74</v>
      </c>
      <c r="O74" s="285">
        <f>$O$7</f>
        <v>1</v>
      </c>
      <c r="P74" s="285" t="str">
        <f ca="1">MID(CELL("filename",O74),FIND("]",CELL("filename",O74))+1,256)</f>
        <v>1. Proposal Content Checklist</v>
      </c>
      <c r="Q74" s="285" t="s">
        <v>148</v>
      </c>
      <c r="R74" s="285" t="s">
        <v>184</v>
      </c>
      <c r="T74" s="285" t="str">
        <f ca="1">O74&amp;"_"&amp;N74&amp;"_"&amp;R74</f>
        <v>1_E74_1_year_of_intermittent_source_data_submitted</v>
      </c>
      <c r="U74" s="285" t="s">
        <v>82</v>
      </c>
      <c r="W74" s="286" t="str">
        <f>CONCATENATE(AG74,",",AH74,",",AI74)</f>
        <v>Submitted,Not Submitted,Not Applicable</v>
      </c>
      <c r="X74" s="1" t="s">
        <v>83</v>
      </c>
      <c r="Y74" s="285" t="s">
        <v>84</v>
      </c>
      <c r="AG74" s="1" t="s">
        <v>185</v>
      </c>
      <c r="AH74" s="1" t="s">
        <v>186</v>
      </c>
      <c r="AI74" s="1" t="s">
        <v>97</v>
      </c>
    </row>
    <row r="75" spans="1:62" ht="6.75" customHeight="1">
      <c r="A75" s="398"/>
      <c r="B75" s="399"/>
      <c r="C75" s="226"/>
      <c r="D75" s="225"/>
      <c r="E75" s="227"/>
      <c r="F75" s="13"/>
      <c r="K75" s="1" t="s">
        <v>76</v>
      </c>
    </row>
    <row r="76" spans="1:62" ht="25" customHeight="1">
      <c r="A76" s="798" t="s">
        <v>187</v>
      </c>
      <c r="B76" s="799"/>
      <c r="C76" s="799"/>
      <c r="D76" s="134">
        <v>15</v>
      </c>
      <c r="E76" s="703"/>
      <c r="F76" s="5"/>
      <c r="L76" s="1" t="s">
        <v>40</v>
      </c>
      <c r="N76" s="285" t="str">
        <f ca="1">SUBSTITUTE(CELL("address",E76),"$","")</f>
        <v>E76</v>
      </c>
      <c r="O76" s="285">
        <f>$O$7</f>
        <v>1</v>
      </c>
      <c r="P76" s="285" t="str">
        <f ca="1">MID(CELL("filename",O76),FIND("]",CELL("filename",O76))+1,256)</f>
        <v>1. Proposal Content Checklist</v>
      </c>
      <c r="Q76" s="285" t="s">
        <v>148</v>
      </c>
      <c r="R76" s="285" t="s">
        <v>188</v>
      </c>
      <c r="T76" s="285" t="str">
        <f ca="1">O76&amp;"_"&amp;N76&amp;"_"&amp;R76</f>
        <v>1_E76_Development_or_Construction_project</v>
      </c>
      <c r="U76" s="285" t="s">
        <v>82</v>
      </c>
      <c r="W76" s="286" t="str">
        <f>CONCATENATE(AG76,",",AH76,",",AI76)</f>
        <v>Operational,Construction,Development</v>
      </c>
      <c r="X76" s="1" t="s">
        <v>83</v>
      </c>
      <c r="Y76" s="285" t="s">
        <v>84</v>
      </c>
      <c r="Z76" s="285"/>
      <c r="AG76" s="1" t="s">
        <v>189</v>
      </c>
      <c r="AH76" s="1" t="s">
        <v>190</v>
      </c>
      <c r="AI76" s="1" t="s">
        <v>191</v>
      </c>
      <c r="AJ76" s="24"/>
    </row>
    <row r="77" spans="1:62" ht="30.75" customHeight="1">
      <c r="A77" s="790" t="s">
        <v>192</v>
      </c>
      <c r="B77" s="791"/>
      <c r="C77" s="791"/>
      <c r="D77" s="791"/>
      <c r="E77" s="791"/>
      <c r="F77" s="13"/>
      <c r="L77" s="1" t="s">
        <v>40</v>
      </c>
    </row>
    <row r="78" spans="1:62" ht="24" customHeight="1">
      <c r="A78" s="823" t="s">
        <v>193</v>
      </c>
      <c r="B78" s="824"/>
      <c r="C78" s="434"/>
      <c r="D78" s="225"/>
      <c r="E78" s="228"/>
      <c r="F78" s="13"/>
      <c r="K78" s="1" t="s">
        <v>76</v>
      </c>
    </row>
    <row r="79" spans="1:62" ht="25" customHeight="1">
      <c r="A79" s="792" t="s">
        <v>194</v>
      </c>
      <c r="B79" s="793"/>
      <c r="C79" s="793"/>
      <c r="D79" s="134">
        <v>16</v>
      </c>
      <c r="E79" s="703"/>
      <c r="F79" s="5"/>
      <c r="L79" s="1" t="s">
        <v>40</v>
      </c>
      <c r="N79" s="285" t="str">
        <f ca="1">SUBSTITUTE(CELL("address",E79),"$","")</f>
        <v>E79</v>
      </c>
      <c r="O79" s="285">
        <f>$O$7</f>
        <v>1</v>
      </c>
      <c r="P79" s="285" t="str">
        <f ca="1">MID(CELL("filename",O79),FIND("]",CELL("filename",O79))+1,256)</f>
        <v>1. Proposal Content Checklist</v>
      </c>
      <c r="Q79" s="285" t="s">
        <v>148</v>
      </c>
      <c r="R79" s="285" t="s">
        <v>195</v>
      </c>
      <c r="T79" s="285" t="str">
        <f ca="1">O79&amp;"_"&amp;N79&amp;"_"&amp;R79</f>
        <v>1_E79_Meets_commercial_operation_date</v>
      </c>
      <c r="U79" s="285" t="s">
        <v>82</v>
      </c>
      <c r="W79" s="286" t="str">
        <f>CONCATENATE(AG79,",",AH79,",",AI79)</f>
        <v>Yes,No,Not Applicable: Not Development/Construction Project</v>
      </c>
      <c r="X79" s="1" t="s">
        <v>83</v>
      </c>
      <c r="Y79" s="285" t="s">
        <v>84</v>
      </c>
      <c r="Z79" s="285"/>
      <c r="AG79" s="1" t="s">
        <v>83</v>
      </c>
      <c r="AH79" s="1" t="s">
        <v>84</v>
      </c>
      <c r="AI79" s="1" t="s">
        <v>196</v>
      </c>
    </row>
    <row r="80" spans="1:62" ht="6.75" customHeight="1">
      <c r="A80" s="433"/>
      <c r="B80" s="434"/>
      <c r="C80" s="379"/>
      <c r="D80" s="225"/>
      <c r="E80" s="227"/>
      <c r="F80" s="13"/>
      <c r="K80" s="1" t="s">
        <v>76</v>
      </c>
    </row>
    <row r="81" spans="1:62" ht="25" customHeight="1">
      <c r="A81" s="792" t="s">
        <v>197</v>
      </c>
      <c r="B81" s="793"/>
      <c r="C81" s="793"/>
      <c r="D81" s="134">
        <v>17</v>
      </c>
      <c r="E81" s="703"/>
      <c r="F81" s="5"/>
      <c r="L81" s="1" t="s">
        <v>40</v>
      </c>
      <c r="N81" s="285" t="str">
        <f ca="1">SUBSTITUTE(CELL("address",E81),"$","")</f>
        <v>E81</v>
      </c>
      <c r="O81" s="285">
        <f>$O$7</f>
        <v>1</v>
      </c>
      <c r="P81" s="285" t="str">
        <f ca="1">MID(CELL("filename",O81),FIND("]",CELL("filename",O81))+1,256)</f>
        <v>1. Proposal Content Checklist</v>
      </c>
      <c r="Q81" s="285" t="s">
        <v>148</v>
      </c>
      <c r="R81" s="285" t="s">
        <v>198</v>
      </c>
      <c r="T81" s="285" t="str">
        <f ca="1">O81&amp;"_"&amp;N81&amp;"_"&amp;R81</f>
        <v>1_E81_Site_Control</v>
      </c>
      <c r="U81" s="285" t="s">
        <v>82</v>
      </c>
      <c r="W81" s="286" t="str">
        <f>CONCATENATE(AG81,",",AH81,",",AI81)</f>
        <v>Yes,No,Not Applicable: Not Development/Construction Project</v>
      </c>
      <c r="X81" s="1" t="s">
        <v>83</v>
      </c>
      <c r="Y81" s="285" t="s">
        <v>84</v>
      </c>
      <c r="Z81" s="285"/>
      <c r="AG81" s="1" t="s">
        <v>83</v>
      </c>
      <c r="AH81" s="1" t="s">
        <v>84</v>
      </c>
      <c r="AI81" s="1" t="s">
        <v>196</v>
      </c>
    </row>
    <row r="82" spans="1:62" ht="21.75" customHeight="1">
      <c r="A82" s="806"/>
      <c r="B82" s="807"/>
      <c r="C82" s="807"/>
      <c r="D82" s="313"/>
      <c r="E82" s="313"/>
      <c r="F82" s="13"/>
      <c r="I82" t="s">
        <v>199</v>
      </c>
      <c r="L82" s="1" t="s">
        <v>40</v>
      </c>
    </row>
    <row r="83" spans="1:62" ht="6.75" customHeight="1">
      <c r="A83" s="433"/>
      <c r="B83" s="434"/>
      <c r="C83" s="379"/>
      <c r="D83" s="225"/>
      <c r="E83" s="228"/>
      <c r="F83" s="13"/>
      <c r="K83" s="1" t="s">
        <v>76</v>
      </c>
    </row>
    <row r="84" spans="1:62" ht="24.75" customHeight="1">
      <c r="A84" s="792" t="s">
        <v>200</v>
      </c>
      <c r="B84" s="793"/>
      <c r="C84" s="793"/>
      <c r="D84" s="134">
        <v>18</v>
      </c>
      <c r="E84" s="703"/>
      <c r="F84" s="5"/>
      <c r="L84" s="1" t="s">
        <v>40</v>
      </c>
      <c r="N84" s="285" t="str">
        <f ca="1">SUBSTITUTE(CELL("address",E84),"$","")</f>
        <v>E84</v>
      </c>
      <c r="O84" s="285">
        <f>$O$7</f>
        <v>1</v>
      </c>
      <c r="P84" s="285" t="str">
        <f ca="1">MID(CELL("filename",O84),FIND("]",CELL("filename",O84))+1,256)</f>
        <v>1. Proposal Content Checklist</v>
      </c>
      <c r="Q84" s="285" t="s">
        <v>148</v>
      </c>
      <c r="R84" s="285" t="s">
        <v>201</v>
      </c>
      <c r="T84" s="285" t="str">
        <f ca="1">O84&amp;"_"&amp;N84&amp;"_"&amp;R84</f>
        <v>1_E84_Permits_and_Approvals_identified</v>
      </c>
      <c r="U84" s="285" t="s">
        <v>82</v>
      </c>
      <c r="W84" s="286" t="str">
        <f>CONCATENATE(AG84,",",AH84,",",AI84)</f>
        <v>Yes,No,Not Applicable: Not Development/Construction Project</v>
      </c>
      <c r="X84" s="1" t="s">
        <v>83</v>
      </c>
      <c r="Y84" s="285" t="s">
        <v>84</v>
      </c>
      <c r="Z84" s="285"/>
      <c r="AG84" s="1" t="s">
        <v>83</v>
      </c>
      <c r="AH84" s="1" t="s">
        <v>84</v>
      </c>
      <c r="AI84" s="1" t="s">
        <v>196</v>
      </c>
    </row>
    <row r="85" spans="1:62" ht="6.75" customHeight="1">
      <c r="A85" s="433"/>
      <c r="B85" s="434"/>
      <c r="C85" s="379"/>
      <c r="D85" s="225"/>
      <c r="E85" s="228"/>
      <c r="F85" s="13"/>
      <c r="K85" s="1" t="s">
        <v>76</v>
      </c>
    </row>
    <row r="86" spans="1:62" ht="24" customHeight="1">
      <c r="A86" s="792" t="s">
        <v>202</v>
      </c>
      <c r="B86" s="793"/>
      <c r="C86" s="793"/>
      <c r="D86" s="134">
        <v>19</v>
      </c>
      <c r="E86" s="703"/>
      <c r="F86" s="5"/>
      <c r="I86" s="637" t="s">
        <v>203</v>
      </c>
      <c r="L86" s="1" t="s">
        <v>40</v>
      </c>
      <c r="N86" s="285" t="str">
        <f ca="1">SUBSTITUTE(CELL("address",E86),"$","")</f>
        <v>E86</v>
      </c>
      <c r="O86" s="285">
        <f>$O$7</f>
        <v>1</v>
      </c>
      <c r="P86" s="285" t="str">
        <f ca="1">MID(CELL("filename",O86),FIND("]",CELL("filename",O86))+1,256)</f>
        <v>1. Proposal Content Checklist</v>
      </c>
      <c r="Q86" s="285" t="s">
        <v>148</v>
      </c>
      <c r="R86" s="285" t="s">
        <v>204</v>
      </c>
      <c r="T86" s="285" t="str">
        <f ca="1">O86&amp;"_"&amp;N86&amp;"_"&amp;R86</f>
        <v>1_E86_Started_Permitting_Process</v>
      </c>
      <c r="U86" s="285" t="s">
        <v>82</v>
      </c>
      <c r="W86" s="286" t="str">
        <f>CONCATENATE(AG86,",",AH86,",",AI86)</f>
        <v>Yes,No,Not Applicable: Not Development/Construction Project</v>
      </c>
      <c r="X86" s="1" t="s">
        <v>83</v>
      </c>
      <c r="Y86" s="285" t="s">
        <v>84</v>
      </c>
      <c r="Z86" s="285"/>
      <c r="AG86" s="1" t="s">
        <v>83</v>
      </c>
      <c r="AH86" s="1" t="s">
        <v>84</v>
      </c>
      <c r="AI86" s="1" t="s">
        <v>196</v>
      </c>
    </row>
    <row r="87" spans="1:62" ht="6.75" customHeight="1">
      <c r="A87" s="433"/>
      <c r="B87" s="434"/>
      <c r="C87" s="379"/>
      <c r="D87" s="225"/>
      <c r="E87" s="228"/>
      <c r="F87" s="13"/>
      <c r="K87" s="1" t="s">
        <v>76</v>
      </c>
    </row>
    <row r="88" spans="1:62" ht="25" customHeight="1">
      <c r="A88" s="792" t="s">
        <v>205</v>
      </c>
      <c r="B88" s="793"/>
      <c r="C88" s="793"/>
      <c r="D88" s="134">
        <v>20</v>
      </c>
      <c r="E88" s="703"/>
      <c r="F88" s="5"/>
      <c r="I88" s="637" t="s">
        <v>203</v>
      </c>
      <c r="L88" s="1" t="s">
        <v>40</v>
      </c>
      <c r="N88" s="285" t="str">
        <f ca="1">SUBSTITUTE(CELL("address",E88),"$","")</f>
        <v>E88</v>
      </c>
      <c r="O88" s="285">
        <f>$O$7</f>
        <v>1</v>
      </c>
      <c r="P88" s="285" t="str">
        <f ca="1">MID(CELL("filename",O88),FIND("]",CELL("filename",O88))+1,256)</f>
        <v>1. Proposal Content Checklist</v>
      </c>
      <c r="Q88" s="285" t="s">
        <v>148</v>
      </c>
      <c r="R88" s="285" t="s">
        <v>206</v>
      </c>
      <c r="T88" s="285" t="str">
        <f ca="1">O88&amp;"_"&amp;N88&amp;"_"&amp;R88</f>
        <v>1_E88_all_discretionary_permits</v>
      </c>
      <c r="U88" s="285" t="s">
        <v>82</v>
      </c>
      <c r="W88" s="286" t="str">
        <f>CONCATENATE(AG88,",",AH88,",",AI88)</f>
        <v>Yes,No,Not Applicable: Not Development/Construction Project or otherwise not required</v>
      </c>
      <c r="X88" s="1" t="s">
        <v>83</v>
      </c>
      <c r="Y88" s="285" t="s">
        <v>84</v>
      </c>
      <c r="Z88" s="285"/>
      <c r="AG88" s="1" t="s">
        <v>83</v>
      </c>
      <c r="AH88" s="1" t="s">
        <v>84</v>
      </c>
      <c r="AI88" s="286" t="s">
        <v>207</v>
      </c>
      <c r="AJ88" s="1"/>
    </row>
    <row r="89" spans="1:62" ht="6.75" customHeight="1">
      <c r="A89" s="433"/>
      <c r="B89" s="434"/>
      <c r="C89" s="379"/>
      <c r="D89" s="225"/>
      <c r="E89" s="228"/>
      <c r="F89" s="13"/>
      <c r="K89" s="1" t="s">
        <v>76</v>
      </c>
    </row>
    <row r="90" spans="1:62" ht="114" customHeight="1">
      <c r="A90" s="792" t="s">
        <v>208</v>
      </c>
      <c r="B90" s="793"/>
      <c r="C90" s="793"/>
      <c r="D90" s="134">
        <v>21</v>
      </c>
      <c r="E90" s="703"/>
      <c r="F90" s="5"/>
      <c r="I90" s="637" t="s">
        <v>209</v>
      </c>
      <c r="J90" s="24" t="s">
        <v>79</v>
      </c>
      <c r="L90" s="1" t="s">
        <v>40</v>
      </c>
      <c r="N90" s="285" t="str">
        <f ca="1">SUBSTITUTE(CELL("address",E90),"$","")</f>
        <v>E90</v>
      </c>
      <c r="O90" s="285">
        <f>$O$7</f>
        <v>1</v>
      </c>
      <c r="P90" s="285" t="str">
        <f ca="1">MID(CELL("filename",O90),FIND("]",CELL("filename",O90))+1,256)</f>
        <v>1. Proposal Content Checklist</v>
      </c>
      <c r="Q90" s="285" t="s">
        <v>148</v>
      </c>
      <c r="R90" s="373" t="s">
        <v>210</v>
      </c>
      <c r="S90" s="373"/>
      <c r="T90" s="373" t="str">
        <f ca="1">O90&amp;"_"&amp;N90&amp;"_"&amp;R90</f>
        <v>1_E90_HB_1589</v>
      </c>
      <c r="U90" s="373" t="s">
        <v>82</v>
      </c>
      <c r="V90" s="373"/>
      <c r="W90" s="372" t="str">
        <f>CONCATENATE(AG90,",",AH90,",",AI90)</f>
        <v>Yes,No,Not Applicable: Not Development/Construction Project</v>
      </c>
      <c r="X90" s="375" t="s">
        <v>83</v>
      </c>
      <c r="Y90" s="285" t="s">
        <v>84</v>
      </c>
      <c r="Z90" s="285"/>
      <c r="AG90" s="1" t="s">
        <v>83</v>
      </c>
      <c r="AH90" s="1" t="s">
        <v>84</v>
      </c>
      <c r="AI90" s="1" t="s">
        <v>196</v>
      </c>
    </row>
    <row r="91" spans="1:62" ht="7.5" customHeight="1">
      <c r="A91" s="433"/>
      <c r="B91" s="434"/>
      <c r="C91" s="379"/>
      <c r="D91" s="225"/>
      <c r="E91" s="228"/>
      <c r="F91" s="13"/>
      <c r="K91" s="1" t="s">
        <v>76</v>
      </c>
    </row>
    <row r="92" spans="1:62" ht="29.25" customHeight="1">
      <c r="A92" s="798" t="s">
        <v>211</v>
      </c>
      <c r="B92" s="799"/>
      <c r="C92" s="799"/>
      <c r="D92" s="134">
        <v>22</v>
      </c>
      <c r="E92" s="703"/>
      <c r="F92" s="5"/>
      <c r="I92" s="20" t="s">
        <v>212</v>
      </c>
      <c r="L92" s="1" t="s">
        <v>40</v>
      </c>
      <c r="N92" s="285" t="str">
        <f ca="1">SUBSTITUTE(CELL("address",E92),"$","")</f>
        <v>E92</v>
      </c>
      <c r="O92" s="285">
        <f>$O$7</f>
        <v>1</v>
      </c>
      <c r="P92" s="285" t="str">
        <f ca="1">MID(CELL("filename",O92),FIND("]",CELL("filename",O92))+1,256)</f>
        <v>1. Proposal Content Checklist</v>
      </c>
      <c r="Q92" s="285" t="s">
        <v>148</v>
      </c>
      <c r="R92" s="285" t="s">
        <v>195</v>
      </c>
      <c r="T92" s="285" t="str">
        <f ca="1">O92&amp;"_"&amp;N92&amp;"_"&amp;R92</f>
        <v>1_E92_Meets_commercial_operation_date</v>
      </c>
      <c r="U92" s="285" t="s">
        <v>82</v>
      </c>
      <c r="W92" s="286" t="str">
        <f>CONCATENATE(AG92,",",AH92,",",AI92)</f>
        <v>Yes,No,Not Applicable: Not Development/Construction Project</v>
      </c>
      <c r="X92" s="1" t="s">
        <v>83</v>
      </c>
      <c r="Y92" s="285" t="s">
        <v>84</v>
      </c>
      <c r="Z92" s="285"/>
      <c r="AG92" s="1" t="s">
        <v>83</v>
      </c>
      <c r="AH92" s="1" t="s">
        <v>84</v>
      </c>
      <c r="AI92" s="1" t="s">
        <v>196</v>
      </c>
      <c r="BF92" s="24"/>
    </row>
    <row r="93" spans="1:62" ht="6.75" customHeight="1">
      <c r="A93" s="433"/>
      <c r="B93" s="434"/>
      <c r="C93" s="379"/>
      <c r="D93" s="225"/>
      <c r="E93" s="233"/>
      <c r="F93" s="13"/>
      <c r="K93" s="1" t="s">
        <v>76</v>
      </c>
    </row>
    <row r="94" spans="1:62" s="309" customFormat="1" ht="8.25" customHeight="1">
      <c r="A94" s="792"/>
      <c r="B94" s="793"/>
      <c r="C94" s="793"/>
      <c r="D94" s="131"/>
      <c r="E94" s="233"/>
      <c r="F94" s="638"/>
      <c r="I94" s="358" t="s">
        <v>213</v>
      </c>
      <c r="K94" s="1"/>
      <c r="L94" s="1" t="s">
        <v>40</v>
      </c>
      <c r="N94" s="285" t="str">
        <f ca="1">SUBSTITUTE(CELL("address",E94),"$","")</f>
        <v>E94</v>
      </c>
      <c r="O94" s="285">
        <f>$O$7</f>
        <v>1</v>
      </c>
      <c r="P94" s="285" t="str">
        <f ca="1">MID(CELL("filename",O94),FIND("]",CELL("filename",O94))+1,256)</f>
        <v>1. Proposal Content Checklist</v>
      </c>
      <c r="Q94" s="285" t="s">
        <v>148</v>
      </c>
      <c r="R94" s="285" t="s">
        <v>214</v>
      </c>
      <c r="S94" s="628"/>
      <c r="T94" s="285" t="str">
        <f ca="1">O94&amp;"_"&amp;N94&amp;"_"&amp;R94</f>
        <v>1_E94_If_not_meeting_COD_plan_provided</v>
      </c>
      <c r="U94" s="285" t="s">
        <v>82</v>
      </c>
      <c r="V94" s="628"/>
      <c r="W94" s="286" t="str">
        <f>CONCATENATE(AG94,",",AH94,",",AI94,",",AJ94)</f>
        <v>Yes,No,Not Applicable: If Answer to Question 22 is Yes,Not Applicable: Not Development/Construction Project</v>
      </c>
      <c r="X94" s="373" t="s">
        <v>84</v>
      </c>
      <c r="Y94" s="285" t="s">
        <v>84</v>
      </c>
      <c r="Z94" s="628"/>
      <c r="AE94"/>
      <c r="AF94"/>
      <c r="AG94" s="1" t="s">
        <v>83</v>
      </c>
      <c r="AH94" s="1" t="s">
        <v>84</v>
      </c>
      <c r="AI94" s="1" t="s">
        <v>215</v>
      </c>
      <c r="AJ94" s="1" t="s">
        <v>196</v>
      </c>
      <c r="BF94" s="24"/>
      <c r="BJ94" s="629"/>
    </row>
    <row r="95" spans="1:62" ht="6.75" customHeight="1">
      <c r="A95" s="398"/>
      <c r="B95" s="399"/>
      <c r="C95" s="226"/>
      <c r="D95" s="225"/>
      <c r="E95" s="228"/>
      <c r="F95" s="13"/>
      <c r="K95" s="1" t="s">
        <v>76</v>
      </c>
    </row>
    <row r="96" spans="1:62" ht="24.75" customHeight="1">
      <c r="A96" s="798" t="s">
        <v>216</v>
      </c>
      <c r="B96" s="799"/>
      <c r="C96" s="799"/>
      <c r="D96" s="134">
        <v>24</v>
      </c>
      <c r="E96" s="703"/>
      <c r="F96" s="5"/>
      <c r="L96" s="1" t="s">
        <v>40</v>
      </c>
      <c r="N96" s="285" t="str">
        <f ca="1">SUBSTITUTE(CELL("address",E96),"$","")</f>
        <v>E96</v>
      </c>
      <c r="O96" s="285">
        <f>$O$7</f>
        <v>1</v>
      </c>
      <c r="P96" s="285" t="str">
        <f ca="1">MID(CELL("filename",O96),FIND("]",CELL("filename",O96))+1,256)</f>
        <v>1. Proposal Content Checklist</v>
      </c>
      <c r="Q96" s="285" t="s">
        <v>148</v>
      </c>
      <c r="R96" s="285" t="s">
        <v>217</v>
      </c>
      <c r="T96" s="285" t="str">
        <f ca="1">O96&amp;"_"&amp;N96&amp;"_"&amp;R96</f>
        <v>1_E96_Project_Map</v>
      </c>
      <c r="U96" s="285" t="s">
        <v>82</v>
      </c>
      <c r="W96" s="286" t="str">
        <f>CONCATENATE(AG96,",",AH96,",",AI96)</f>
        <v>Yes,No,Not Applicable</v>
      </c>
      <c r="X96" s="1" t="s">
        <v>83</v>
      </c>
      <c r="Y96" s="285" t="s">
        <v>84</v>
      </c>
      <c r="AG96" s="1" t="s">
        <v>83</v>
      </c>
      <c r="AH96" s="1" t="s">
        <v>84</v>
      </c>
      <c r="AI96" s="1" t="s">
        <v>97</v>
      </c>
      <c r="BF96" s="24"/>
    </row>
    <row r="97" spans="1:57" ht="13">
      <c r="A97" s="794" t="s">
        <v>218</v>
      </c>
      <c r="B97" s="795"/>
      <c r="C97" s="795"/>
      <c r="D97" s="795"/>
      <c r="E97" s="311"/>
      <c r="F97" s="13"/>
      <c r="K97" s="1" t="s">
        <v>76</v>
      </c>
    </row>
    <row r="98" spans="1:57" ht="6.75" customHeight="1">
      <c r="A98" s="431"/>
      <c r="B98" s="432"/>
      <c r="C98" s="432"/>
      <c r="D98" s="432"/>
      <c r="E98" s="397"/>
      <c r="F98" s="13"/>
    </row>
    <row r="99" spans="1:57" ht="25" customHeight="1">
      <c r="A99" s="798" t="s">
        <v>219</v>
      </c>
      <c r="B99" s="799"/>
      <c r="C99" s="799"/>
      <c r="D99" s="134">
        <v>25</v>
      </c>
      <c r="E99" s="703"/>
      <c r="F99" s="5"/>
      <c r="J99" s="24" t="s">
        <v>79</v>
      </c>
      <c r="L99" s="1" t="s">
        <v>40</v>
      </c>
      <c r="N99" s="285" t="str">
        <f ca="1">SUBSTITUTE(CELL("address",E99),"$","")</f>
        <v>E99</v>
      </c>
      <c r="O99" s="285">
        <f>$O$7</f>
        <v>1</v>
      </c>
      <c r="P99" s="285" t="str">
        <f ca="1">MID(CELL("filename",O99),FIND("]",CELL("filename",O99))+1,256)</f>
        <v>1. Proposal Content Checklist</v>
      </c>
      <c r="Q99" s="285" t="s">
        <v>148</v>
      </c>
      <c r="R99" s="285" t="s">
        <v>220</v>
      </c>
      <c r="T99" s="285" t="str">
        <f ca="1">O99&amp;"_"&amp;N99&amp;"_"&amp;R99</f>
        <v>1_E99_Environmental_Atributes</v>
      </c>
      <c r="U99" s="285" t="s">
        <v>82</v>
      </c>
      <c r="W99" s="623" t="str">
        <f>CONCATENATE(AG99,",",AI99)</f>
        <v>Yes,Not Applicable</v>
      </c>
      <c r="X99" s="1" t="s">
        <v>83</v>
      </c>
      <c r="Y99" s="285" t="s">
        <v>84</v>
      </c>
      <c r="Z99" s="285"/>
      <c r="AB99" t="str">
        <f ca="1">"The selection made in cell "&amp;N99&amp;" on Tab 1. Proposal Content Checklist does not meet the PSE minimum requirements for a bid into the 2024 All-Source RFP. Please refer to Exhibit B Word document."</f>
        <v>The selection made in cell E99 on Tab 1. Proposal Content Checklist does not meet the PSE minimum requirements for a bid into the 2024 All-Source RFP. Please refer to Exhibit B Word document.</v>
      </c>
      <c r="AG99" s="1" t="s">
        <v>83</v>
      </c>
      <c r="AH99" s="1" t="s">
        <v>84</v>
      </c>
      <c r="AI99" s="1" t="s">
        <v>97</v>
      </c>
      <c r="BE99" s="24"/>
    </row>
    <row r="100" spans="1:57" ht="23.25" customHeight="1">
      <c r="A100" s="794" t="s">
        <v>221</v>
      </c>
      <c r="B100" s="795"/>
      <c r="C100" s="795"/>
      <c r="D100" s="310"/>
      <c r="E100" s="310"/>
      <c r="F100" s="13"/>
      <c r="L100" s="1" t="s">
        <v>40</v>
      </c>
    </row>
    <row r="101" spans="1:57" ht="6.75" customHeight="1">
      <c r="A101" s="398"/>
      <c r="B101" s="399"/>
      <c r="C101" s="226"/>
      <c r="D101" s="225"/>
      <c r="E101" s="228"/>
      <c r="F101" s="13"/>
      <c r="K101" s="1" t="s">
        <v>76</v>
      </c>
    </row>
    <row r="102" spans="1:57" ht="25" customHeight="1">
      <c r="A102" s="798" t="s">
        <v>222</v>
      </c>
      <c r="B102" s="799"/>
      <c r="C102" s="799"/>
      <c r="D102" s="131">
        <v>26</v>
      </c>
      <c r="E102" s="703"/>
      <c r="F102" s="5"/>
      <c r="J102" s="24" t="s">
        <v>79</v>
      </c>
      <c r="L102" s="1" t="s">
        <v>40</v>
      </c>
      <c r="N102" s="285" t="str">
        <f ca="1">SUBSTITUTE(CELL("address",E102),"$","")</f>
        <v>E102</v>
      </c>
      <c r="O102" s="285">
        <f>$O$7</f>
        <v>1</v>
      </c>
      <c r="P102" s="285" t="str">
        <f ca="1">MID(CELL("filename",O102),FIND("]",CELL("filename",O102))+1,256)</f>
        <v>1. Proposal Content Checklist</v>
      </c>
      <c r="Q102" s="285" t="s">
        <v>148</v>
      </c>
      <c r="R102" s="285" t="s">
        <v>223</v>
      </c>
      <c r="T102" s="285" t="str">
        <f ca="1">O102&amp;"_"&amp;N102&amp;"_"&amp;R102</f>
        <v>1_E102_Equity_Plan</v>
      </c>
      <c r="U102" s="285" t="s">
        <v>82</v>
      </c>
      <c r="W102" s="623" t="str">
        <f>CONCATENATE(AG102)</f>
        <v>Yes</v>
      </c>
      <c r="X102" s="1" t="s">
        <v>83</v>
      </c>
      <c r="Y102" s="285" t="s">
        <v>84</v>
      </c>
      <c r="Z102" s="285"/>
      <c r="AB102" t="str">
        <f ca="1">"The selection made in cell "&amp;N102&amp;" on Tab 1. Proposal Content Checklist does not meet the PSE minimum requirements for a bid into the 2024 All-Source RFP. Please refer to Exhibit B Word document."</f>
        <v>The selection made in cell E102 on Tab 1. Proposal Content Checklist does not meet the PSE minimum requirements for a bid into the 2024 All-Source RFP. Please refer to Exhibit B Word document.</v>
      </c>
      <c r="AG102" s="1" t="s">
        <v>83</v>
      </c>
      <c r="AH102" s="1" t="s">
        <v>84</v>
      </c>
      <c r="BE102" s="24"/>
    </row>
    <row r="103" spans="1:57" ht="7.5" customHeight="1">
      <c r="A103" s="429"/>
      <c r="B103" s="430"/>
      <c r="C103" s="430"/>
      <c r="D103" s="131"/>
      <c r="E103" s="709"/>
      <c r="F103" s="13"/>
      <c r="K103" s="1" t="s">
        <v>76</v>
      </c>
      <c r="X103" s="1"/>
      <c r="Y103" s="285"/>
      <c r="Z103" s="285"/>
    </row>
    <row r="104" spans="1:57" ht="25" customHeight="1">
      <c r="A104" s="800" t="s">
        <v>224</v>
      </c>
      <c r="B104" s="801"/>
      <c r="C104" s="801"/>
      <c r="D104" s="131">
        <v>27</v>
      </c>
      <c r="E104" s="703"/>
      <c r="F104" s="13"/>
      <c r="L104" s="1" t="s">
        <v>40</v>
      </c>
      <c r="N104" s="285" t="str">
        <f ca="1">SUBSTITUTE(CELL("address",E104),"$","")</f>
        <v>E104</v>
      </c>
      <c r="O104" s="285">
        <f>$O$7</f>
        <v>1</v>
      </c>
      <c r="P104" s="285" t="str">
        <f ca="1">MID(CELL("filename",O104),FIND("]",CELL("filename",O104))+1,256)</f>
        <v>1. Proposal Content Checklist</v>
      </c>
      <c r="Q104" s="285" t="s">
        <v>148</v>
      </c>
      <c r="R104" s="285" t="s">
        <v>225</v>
      </c>
      <c r="T104" s="285" t="str">
        <f ca="1">O104&amp;"_"&amp;N104&amp;"_"&amp;R104</f>
        <v>1_E104_Equity_Plan_Attached</v>
      </c>
      <c r="U104" s="285" t="s">
        <v>82</v>
      </c>
      <c r="W104" s="286" t="str">
        <f>CONCATENATE(AG104,",",AH104,",",AI104)</f>
        <v>Submitted,Not Submitted,Not Available</v>
      </c>
      <c r="X104" s="1" t="s">
        <v>83</v>
      </c>
      <c r="Y104" s="285" t="s">
        <v>84</v>
      </c>
      <c r="AG104" s="1" t="s">
        <v>185</v>
      </c>
      <c r="AH104" s="1" t="s">
        <v>186</v>
      </c>
      <c r="AI104" s="1" t="s">
        <v>226</v>
      </c>
    </row>
    <row r="105" spans="1:57" ht="6.75" customHeight="1">
      <c r="A105" s="398"/>
      <c r="B105" s="399"/>
      <c r="C105" s="226"/>
      <c r="D105" s="225"/>
      <c r="E105" s="228"/>
      <c r="F105" s="13"/>
      <c r="K105" s="1" t="s">
        <v>76</v>
      </c>
    </row>
    <row r="106" spans="1:57" ht="25" customHeight="1">
      <c r="A106" s="798" t="s">
        <v>227</v>
      </c>
      <c r="B106" s="799"/>
      <c r="C106" s="799"/>
      <c r="D106" s="134">
        <v>28</v>
      </c>
      <c r="E106" s="703"/>
      <c r="F106" s="5"/>
      <c r="J106" s="24" t="s">
        <v>79</v>
      </c>
      <c r="L106" s="1" t="s">
        <v>40</v>
      </c>
      <c r="N106" s="285" t="str">
        <f ca="1">SUBSTITUTE(CELL("address",E106),"$","")</f>
        <v>E106</v>
      </c>
      <c r="O106" s="285">
        <f>$O$7</f>
        <v>1</v>
      </c>
      <c r="P106" s="285" t="str">
        <f ca="1">MID(CELL("filename",O106),FIND("]",CELL("filename",O106))+1,256)</f>
        <v>1. Proposal Content Checklist</v>
      </c>
      <c r="Q106" s="285" t="s">
        <v>148</v>
      </c>
      <c r="R106" s="285" t="s">
        <v>228</v>
      </c>
      <c r="T106" s="285" t="str">
        <f ca="1">O106&amp;"_"&amp;N106&amp;"_"&amp;R106</f>
        <v>1_E106_Agreement_for_safety_culture_of_safety</v>
      </c>
      <c r="U106" s="285" t="s">
        <v>82</v>
      </c>
      <c r="W106" s="623" t="str">
        <f>CONCATENATE(AG106)</f>
        <v>Yes</v>
      </c>
      <c r="X106" s="1" t="s">
        <v>83</v>
      </c>
      <c r="Y106" s="285" t="s">
        <v>84</v>
      </c>
      <c r="Z106" s="285"/>
      <c r="AB106" t="str">
        <f ca="1">"The selection made in cell "&amp;N106&amp;" on Tab 1. Proposal Content Checklist does not meet the PSE minimum requirements for a bid into the 2024 All-Source RFP. Please refer to Exhibit B Word document."</f>
        <v>The selection made in cell E106 on Tab 1. Proposal Content Checklist does not meet the PSE minimum requirements for a bid into the 2024 All-Source RFP. Please refer to Exhibit B Word document.</v>
      </c>
      <c r="AG106" s="1" t="s">
        <v>83</v>
      </c>
      <c r="AH106" s="1" t="s">
        <v>84</v>
      </c>
      <c r="BE106" s="24"/>
    </row>
    <row r="107" spans="1:57" ht="6.75" customHeight="1">
      <c r="A107" s="398"/>
      <c r="B107" s="399"/>
      <c r="C107" s="226"/>
      <c r="D107" s="225"/>
      <c r="E107" s="228"/>
      <c r="F107" s="13"/>
      <c r="K107" s="1" t="s">
        <v>76</v>
      </c>
    </row>
    <row r="108" spans="1:57" ht="25" customHeight="1">
      <c r="A108" s="798" t="s">
        <v>229</v>
      </c>
      <c r="B108" s="799"/>
      <c r="C108" s="799"/>
      <c r="D108" s="134">
        <v>29</v>
      </c>
      <c r="E108" s="703"/>
      <c r="F108" s="5"/>
      <c r="J108" s="24" t="s">
        <v>79</v>
      </c>
      <c r="L108" s="1" t="s">
        <v>40</v>
      </c>
      <c r="N108" s="285" t="str">
        <f ca="1">SUBSTITUTE(CELL("address",E108),"$","")</f>
        <v>E108</v>
      </c>
      <c r="O108" s="285">
        <f>$O$7</f>
        <v>1</v>
      </c>
      <c r="P108" s="285" t="str">
        <f ca="1">MID(CELL("filename",O108),FIND("]",CELL("filename",O108))+1,256)</f>
        <v>1. Proposal Content Checklist</v>
      </c>
      <c r="Q108" s="285" t="s">
        <v>148</v>
      </c>
      <c r="R108" s="285" t="s">
        <v>230</v>
      </c>
      <c r="T108" s="285" t="str">
        <f ca="1">O108&amp;"_"&amp;N108&amp;"_"&amp;R108</f>
        <v>1_E108_Complying_with_Laws</v>
      </c>
      <c r="U108" s="285" t="s">
        <v>82</v>
      </c>
      <c r="W108" s="623" t="str">
        <f>CONCATENATE(AG108)</f>
        <v>Yes</v>
      </c>
      <c r="X108" s="1" t="s">
        <v>83</v>
      </c>
      <c r="Y108" s="285" t="s">
        <v>84</v>
      </c>
      <c r="Z108" s="285"/>
      <c r="AB108" t="str">
        <f ca="1">"The selection made in cell "&amp;N108&amp;" on Tab 1. Proposal Content Checklist does not meet the PSE minimum requirements for a bid into the 2024 All-Source RFP. Please refer to Exhibit B Word document."</f>
        <v>The selection made in cell E108 on Tab 1. Proposal Content Checklist does not meet the PSE minimum requirements for a bid into the 2024 All-Source RFP. Please refer to Exhibit B Word document.</v>
      </c>
      <c r="AG108" s="1" t="s">
        <v>83</v>
      </c>
      <c r="AH108" s="1" t="s">
        <v>84</v>
      </c>
      <c r="BE108" s="24"/>
    </row>
    <row r="109" spans="1:57" ht="17.25" customHeight="1">
      <c r="A109" s="802" t="s">
        <v>231</v>
      </c>
      <c r="B109" s="803"/>
      <c r="C109" s="803"/>
      <c r="D109" s="225"/>
      <c r="E109" s="227"/>
      <c r="F109" s="13"/>
      <c r="K109" s="1" t="s">
        <v>76</v>
      </c>
    </row>
    <row r="110" spans="1:57" ht="6.75" customHeight="1">
      <c r="A110" s="398"/>
      <c r="B110" s="399"/>
      <c r="C110" s="226"/>
      <c r="D110" s="225"/>
      <c r="E110" s="228"/>
      <c r="F110" s="13"/>
      <c r="K110" s="1" t="s">
        <v>76</v>
      </c>
    </row>
    <row r="111" spans="1:57" ht="54.75" customHeight="1">
      <c r="A111" s="819" t="s">
        <v>232</v>
      </c>
      <c r="B111" s="820"/>
      <c r="C111" s="820"/>
      <c r="D111" s="134">
        <v>30</v>
      </c>
      <c r="E111" s="703"/>
      <c r="F111" s="5"/>
      <c r="J111" s="24" t="s">
        <v>79</v>
      </c>
      <c r="L111" s="1" t="s">
        <v>40</v>
      </c>
      <c r="N111" s="285" t="str">
        <f ca="1">SUBSTITUTE(CELL("address",E111),"$","")</f>
        <v>E111</v>
      </c>
      <c r="O111" s="285">
        <f>$O$7</f>
        <v>1</v>
      </c>
      <c r="P111" s="285" t="str">
        <f ca="1">MID(CELL("filename",O111),FIND("]",CELL("filename",O111))+1,256)</f>
        <v>1. Proposal Content Checklist</v>
      </c>
      <c r="Q111" s="285" t="s">
        <v>148</v>
      </c>
      <c r="R111" s="285" t="s">
        <v>233</v>
      </c>
      <c r="T111" s="285" t="str">
        <f ca="1">O111&amp;"_"&amp;N111&amp;"_"&amp;R111</f>
        <v>1_E111_Acknowledge_of_responsibility_for_meeting_all_requirements</v>
      </c>
      <c r="U111" s="285" t="s">
        <v>82</v>
      </c>
      <c r="W111" s="623" t="str">
        <f>CONCATENATE(AG111)</f>
        <v>Yes</v>
      </c>
      <c r="X111" s="1" t="s">
        <v>83</v>
      </c>
      <c r="Y111" s="285" t="s">
        <v>84</v>
      </c>
      <c r="Z111" s="285"/>
      <c r="AB111" t="str">
        <f ca="1">"The selection made in cell "&amp;N111&amp;" on Tab 1. Proposal Content Checklist does not meet the PSE minimum requirements for a bid into the 2024 All-Source RFP. Please refer to Exhibit B Word document."</f>
        <v>The selection made in cell E111 on Tab 1. Proposal Content Checklist does not meet the PSE minimum requirements for a bid into the 2024 All-Source RFP. Please refer to Exhibit B Word document.</v>
      </c>
      <c r="AG111" s="1" t="s">
        <v>83</v>
      </c>
      <c r="AH111" s="1" t="s">
        <v>84</v>
      </c>
      <c r="BE111" s="24"/>
    </row>
    <row r="112" spans="1:57" ht="6.75" customHeight="1">
      <c r="A112" s="398"/>
      <c r="B112" s="399"/>
      <c r="C112" s="226"/>
      <c r="D112" s="225"/>
      <c r="E112" s="233"/>
      <c r="F112" s="13"/>
      <c r="K112" s="1" t="s">
        <v>76</v>
      </c>
    </row>
    <row r="113" spans="1:62" ht="47.25" customHeight="1">
      <c r="A113" s="798" t="s">
        <v>234</v>
      </c>
      <c r="B113" s="799"/>
      <c r="C113" s="799"/>
      <c r="D113" s="134">
        <v>31</v>
      </c>
      <c r="E113" s="703"/>
      <c r="F113" s="5"/>
      <c r="J113" s="24" t="s">
        <v>79</v>
      </c>
      <c r="L113" s="1" t="s">
        <v>40</v>
      </c>
      <c r="N113" s="285" t="str">
        <f ca="1">SUBSTITUTE(CELL("address",E113),"$","")</f>
        <v>E113</v>
      </c>
      <c r="O113" s="285">
        <f>$O$7</f>
        <v>1</v>
      </c>
      <c r="P113" s="285" t="str">
        <f ca="1">MID(CELL("filename",O113),FIND("]",CELL("filename",O113))+1,256)</f>
        <v>1. Proposal Content Checklist</v>
      </c>
      <c r="Q113" s="285" t="s">
        <v>148</v>
      </c>
      <c r="R113" s="285" t="s">
        <v>235</v>
      </c>
      <c r="T113" s="285" t="str">
        <f ca="1">O113&amp;"_"&amp;N113&amp;"_"&amp;R113</f>
        <v>1_E113_respondent_Aggreement</v>
      </c>
      <c r="U113" s="285" t="s">
        <v>82</v>
      </c>
      <c r="W113" s="623" t="str">
        <f>CONCATENATE(AG113,",",AH113)</f>
        <v>Yes,No</v>
      </c>
      <c r="X113" s="1" t="s">
        <v>83</v>
      </c>
      <c r="Y113" s="285" t="s">
        <v>84</v>
      </c>
      <c r="Z113" s="285"/>
      <c r="AB113" t="str">
        <f ca="1">"The selection made in cell "&amp;N113&amp;" on Tab 1. Proposal Content Checklist does not meet the PSE minimum requirements for a bid into the 2024 All-Source RFP. Please refer to Exhibit B Word document."</f>
        <v>The selection made in cell E113 on Tab 1. Proposal Content Checklist does not meet the PSE minimum requirements for a bid into the 2024 All-Source RFP. Please refer to Exhibit B Word document.</v>
      </c>
      <c r="AG113" s="1" t="s">
        <v>83</v>
      </c>
      <c r="AH113" s="1" t="s">
        <v>84</v>
      </c>
      <c r="BE113" s="24"/>
    </row>
    <row r="114" spans="1:62" ht="13.5" thickBot="1">
      <c r="A114" s="426"/>
      <c r="B114" s="427"/>
      <c r="C114" s="710"/>
      <c r="D114" s="225"/>
      <c r="E114" s="711"/>
      <c r="F114" s="13"/>
      <c r="K114" s="1" t="s">
        <v>76</v>
      </c>
    </row>
    <row r="115" spans="1:62" ht="42.5" thickBot="1">
      <c r="A115" s="440" t="s">
        <v>236</v>
      </c>
      <c r="B115" s="460"/>
      <c r="C115" s="21"/>
      <c r="D115" s="133"/>
      <c r="E115" s="673" t="s">
        <v>39</v>
      </c>
      <c r="F115" s="23"/>
      <c r="L115" s="1" t="s">
        <v>40</v>
      </c>
    </row>
    <row r="116" spans="1:62" ht="13">
      <c r="A116" s="229"/>
      <c r="B116" s="230"/>
      <c r="C116" s="712"/>
      <c r="D116" s="231"/>
      <c r="E116" s="712"/>
      <c r="F116" s="223"/>
      <c r="K116" s="1" t="s">
        <v>76</v>
      </c>
    </row>
    <row r="117" spans="1:62" ht="13">
      <c r="A117" s="804" t="s">
        <v>237</v>
      </c>
      <c r="B117" s="805"/>
      <c r="C117" s="805"/>
      <c r="D117" s="805"/>
      <c r="E117" s="805"/>
      <c r="F117" s="13"/>
      <c r="L117" s="1" t="s">
        <v>40</v>
      </c>
    </row>
    <row r="118" spans="1:62" ht="13">
      <c r="A118" s="426"/>
      <c r="B118" s="427"/>
      <c r="C118" s="706"/>
      <c r="D118" s="225"/>
      <c r="E118" s="706"/>
      <c r="F118" s="13"/>
      <c r="K118" s="1" t="s">
        <v>76</v>
      </c>
    </row>
    <row r="119" spans="1:62" ht="24" customHeight="1">
      <c r="A119" s="796" t="s">
        <v>238</v>
      </c>
      <c r="B119" s="797"/>
      <c r="C119" s="797"/>
      <c r="D119" s="134">
        <v>1</v>
      </c>
      <c r="E119" s="703"/>
      <c r="F119" s="5"/>
      <c r="L119" s="1" t="s">
        <v>40</v>
      </c>
      <c r="N119" s="285" t="str">
        <f ca="1">SUBSTITUTE(CELL("address",E119),"$","")</f>
        <v>E119</v>
      </c>
      <c r="O119" s="285">
        <f>$O$7</f>
        <v>1</v>
      </c>
      <c r="P119" s="285" t="str">
        <f ca="1">MID(CELL("filename",O119),FIND("]",CELL("filename",O119))+1,256)</f>
        <v>1. Proposal Content Checklist</v>
      </c>
      <c r="Q119" s="285" t="s">
        <v>239</v>
      </c>
      <c r="R119" s="285" t="s">
        <v>240</v>
      </c>
      <c r="T119" s="285" t="str">
        <f ca="1">O119&amp;"_"&amp;N119&amp;"_"&amp;R119</f>
        <v>1_E119_Transfer_of_Ownership_Timing</v>
      </c>
      <c r="U119" s="285" t="s">
        <v>82</v>
      </c>
      <c r="W119" s="286" t="str">
        <f>CONCATENATE(AG119,",",AH119,",",AI119,",",AJ119)</f>
        <v>Before COD,On COD,After COD,Not Applicable</v>
      </c>
      <c r="X119" s="1" t="s">
        <v>83</v>
      </c>
      <c r="Y119" s="285" t="s">
        <v>84</v>
      </c>
      <c r="Z119" s="285"/>
      <c r="AG119" s="1" t="s">
        <v>241</v>
      </c>
      <c r="AH119" s="1" t="s">
        <v>242</v>
      </c>
      <c r="AI119" s="1" t="s">
        <v>243</v>
      </c>
      <c r="AJ119" s="1" t="s">
        <v>97</v>
      </c>
    </row>
    <row r="120" spans="1:62" ht="6.75" customHeight="1">
      <c r="A120" s="426"/>
      <c r="B120" s="427"/>
      <c r="C120" s="710"/>
      <c r="D120" s="225"/>
      <c r="E120" s="713"/>
      <c r="F120" s="13"/>
      <c r="K120" s="1" t="s">
        <v>76</v>
      </c>
    </row>
    <row r="121" spans="1:62" ht="35.25" customHeight="1">
      <c r="A121" s="796" t="s">
        <v>244</v>
      </c>
      <c r="B121" s="797"/>
      <c r="C121" s="797"/>
      <c r="D121" s="134">
        <v>2</v>
      </c>
      <c r="E121" s="703"/>
      <c r="F121" s="5"/>
      <c r="L121" s="1" t="s">
        <v>40</v>
      </c>
      <c r="N121" s="285" t="str">
        <f ca="1">SUBSTITUTE(CELL("address",E121),"$","")</f>
        <v>E121</v>
      </c>
      <c r="O121" s="285">
        <f>$O$7</f>
        <v>1</v>
      </c>
      <c r="P121" s="285" t="str">
        <f ca="1">MID(CELL("filename",O121),FIND("]",CELL("filename",O121))+1,256)</f>
        <v>1. Proposal Content Checklist</v>
      </c>
      <c r="Q121" s="285" t="s">
        <v>239</v>
      </c>
      <c r="R121" s="285" t="s">
        <v>245</v>
      </c>
      <c r="T121" s="285" t="str">
        <f ca="1">O121&amp;"_"&amp;N121&amp;"_"&amp;R121</f>
        <v>1_E121_Comprehensive_Design</v>
      </c>
      <c r="U121" s="285" t="s">
        <v>82</v>
      </c>
      <c r="W121" s="286" t="str">
        <f>CONCATENATE(AG121,",",AH121,",",AI121)</f>
        <v>Yes,No,Not Applicable</v>
      </c>
      <c r="X121" s="1" t="s">
        <v>83</v>
      </c>
      <c r="Y121" s="285" t="s">
        <v>84</v>
      </c>
      <c r="Z121" s="285"/>
      <c r="AG121" s="1" t="s">
        <v>83</v>
      </c>
      <c r="AH121" s="1" t="s">
        <v>84</v>
      </c>
      <c r="AI121" s="1" t="s">
        <v>97</v>
      </c>
    </row>
    <row r="122" spans="1:62" ht="6.75" customHeight="1">
      <c r="A122" s="426"/>
      <c r="B122" s="427"/>
      <c r="C122" s="710"/>
      <c r="D122" s="225"/>
      <c r="E122" s="713"/>
      <c r="F122" s="13"/>
      <c r="K122" s="1" t="s">
        <v>76</v>
      </c>
    </row>
    <row r="123" spans="1:62" ht="25" customHeight="1">
      <c r="A123" s="796" t="s">
        <v>246</v>
      </c>
      <c r="B123" s="797"/>
      <c r="C123" s="797"/>
      <c r="D123" s="134">
        <v>3</v>
      </c>
      <c r="E123" s="703"/>
      <c r="F123" s="5"/>
      <c r="L123" s="1" t="s">
        <v>40</v>
      </c>
      <c r="N123" s="285" t="str">
        <f ca="1">SUBSTITUTE(CELL("address",E123),"$","")</f>
        <v>E123</v>
      </c>
      <c r="O123" s="285">
        <f>$O$7</f>
        <v>1</v>
      </c>
      <c r="P123" s="285" t="str">
        <f ca="1">MID(CELL("filename",O123),FIND("]",CELL("filename",O123))+1,256)</f>
        <v>1. Proposal Content Checklist</v>
      </c>
      <c r="Q123" s="285" t="s">
        <v>239</v>
      </c>
      <c r="R123" s="285" t="s">
        <v>247</v>
      </c>
      <c r="T123" s="285" t="str">
        <f ca="1">O123&amp;"_"&amp;N123&amp;"_"&amp;R123</f>
        <v>1_E123_Design_Engineers_Proven_Expertise</v>
      </c>
      <c r="U123" s="285" t="s">
        <v>82</v>
      </c>
      <c r="W123" s="286" t="str">
        <f>CONCATENATE(AG123,",",AH123,",",AI123)</f>
        <v>Yes,No,Not Applicable</v>
      </c>
      <c r="X123" s="1" t="s">
        <v>83</v>
      </c>
      <c r="Y123" s="285" t="s">
        <v>84</v>
      </c>
      <c r="Z123" s="285"/>
      <c r="AG123" s="1" t="s">
        <v>83</v>
      </c>
      <c r="AH123" s="1" t="s">
        <v>84</v>
      </c>
      <c r="AI123" s="1" t="s">
        <v>97</v>
      </c>
    </row>
    <row r="124" spans="1:62" ht="6.75" customHeight="1">
      <c r="A124" s="426"/>
      <c r="B124" s="427"/>
      <c r="C124" s="710"/>
      <c r="D124" s="225"/>
      <c r="E124" s="706"/>
      <c r="F124" s="13"/>
      <c r="K124" s="1" t="s">
        <v>76</v>
      </c>
    </row>
    <row r="125" spans="1:62" ht="25" customHeight="1">
      <c r="A125" s="796" t="s">
        <v>248</v>
      </c>
      <c r="B125" s="797"/>
      <c r="C125" s="797"/>
      <c r="D125" s="134">
        <v>4</v>
      </c>
      <c r="E125" s="703"/>
      <c r="F125" s="5"/>
      <c r="L125" s="1" t="s">
        <v>40</v>
      </c>
      <c r="N125" s="285" t="str">
        <f ca="1">SUBSTITUTE(CELL("address",E125),"$","")</f>
        <v>E125</v>
      </c>
      <c r="O125" s="285">
        <f>$O$7</f>
        <v>1</v>
      </c>
      <c r="P125" s="285" t="str">
        <f ca="1">MID(CELL("filename",O125),FIND("]",CELL("filename",O125))+1,256)</f>
        <v>1. Proposal Content Checklist</v>
      </c>
      <c r="Q125" s="285" t="s">
        <v>239</v>
      </c>
      <c r="R125" s="285" t="s">
        <v>249</v>
      </c>
      <c r="T125" s="285" t="str">
        <f ca="1">O125&amp;"_"&amp;N125&amp;"_"&amp;R125</f>
        <v>1_E125_Details_of_Service_and_Maintenance_Plan</v>
      </c>
      <c r="U125" s="285" t="s">
        <v>82</v>
      </c>
      <c r="W125" s="286" t="str">
        <f>CONCATENATE(AG125,",",AH125,",",AI125)</f>
        <v>Yes,No,Not Applicable</v>
      </c>
      <c r="X125" s="1" t="s">
        <v>83</v>
      </c>
      <c r="Y125" s="285" t="s">
        <v>84</v>
      </c>
      <c r="Z125" s="285"/>
      <c r="AG125" s="1" t="s">
        <v>83</v>
      </c>
      <c r="AH125" s="1" t="s">
        <v>84</v>
      </c>
      <c r="AI125" s="1" t="s">
        <v>97</v>
      </c>
    </row>
    <row r="126" spans="1:62" ht="6.75" customHeight="1">
      <c r="A126" s="426"/>
      <c r="B126" s="427"/>
      <c r="C126" s="710"/>
      <c r="D126" s="225"/>
      <c r="E126" s="706"/>
      <c r="F126" s="13"/>
      <c r="K126" s="1" t="s">
        <v>76</v>
      </c>
    </row>
    <row r="127" spans="1:62" ht="25" customHeight="1">
      <c r="A127" s="796" t="s">
        <v>250</v>
      </c>
      <c r="B127" s="797"/>
      <c r="C127" s="797"/>
      <c r="D127" s="134">
        <v>5</v>
      </c>
      <c r="E127" s="703"/>
      <c r="F127" s="5"/>
      <c r="L127" s="1" t="s">
        <v>40</v>
      </c>
      <c r="N127" s="285" t="str">
        <f ca="1">SUBSTITUTE(CELL("address",E127),"$","")</f>
        <v>E127</v>
      </c>
      <c r="O127" s="285">
        <f>$O$7</f>
        <v>1</v>
      </c>
      <c r="P127" s="285" t="str">
        <f ca="1">MID(CELL("filename",O127),FIND("]",CELL("filename",O127))+1,256)</f>
        <v>1. Proposal Content Checklist</v>
      </c>
      <c r="Q127" s="285" t="s">
        <v>239</v>
      </c>
      <c r="R127" s="285" t="s">
        <v>251</v>
      </c>
      <c r="T127" s="285" t="str">
        <f ca="1">O127&amp;"_"&amp;N127&amp;"_"&amp;R127</f>
        <v>1_E127_Details_of_warranties_gurantees</v>
      </c>
      <c r="U127" s="285" t="s">
        <v>82</v>
      </c>
      <c r="W127" s="286" t="str">
        <f>CONCATENATE(AG127,",",AH127,",",AI127)</f>
        <v>Yes,No,Not Applicable</v>
      </c>
      <c r="X127" s="1" t="s">
        <v>83</v>
      </c>
      <c r="Y127" s="285" t="s">
        <v>84</v>
      </c>
      <c r="Z127" s="285"/>
      <c r="AG127" s="1" t="s">
        <v>83</v>
      </c>
      <c r="AH127" s="1" t="s">
        <v>84</v>
      </c>
      <c r="AI127" s="1" t="s">
        <v>97</v>
      </c>
    </row>
    <row r="128" spans="1:62" ht="19.5" customHeight="1" thickBot="1">
      <c r="A128" s="85"/>
      <c r="B128" s="129"/>
      <c r="C128" s="714"/>
      <c r="D128" s="232"/>
      <c r="E128" s="715"/>
      <c r="F128" s="6"/>
      <c r="K128" s="500" t="s">
        <v>76</v>
      </c>
      <c r="L128" s="500"/>
      <c r="M128" s="483"/>
      <c r="N128" s="484"/>
      <c r="O128" s="484"/>
      <c r="P128" s="484"/>
      <c r="Q128" s="484"/>
      <c r="R128" s="484"/>
      <c r="S128" s="484"/>
      <c r="T128" s="484"/>
      <c r="U128" s="484"/>
      <c r="V128" s="484"/>
      <c r="W128" s="487"/>
      <c r="X128" s="483"/>
      <c r="Y128" s="483"/>
      <c r="Z128" s="483"/>
      <c r="AA128" s="483"/>
      <c r="AB128" s="483"/>
      <c r="AC128" s="483"/>
      <c r="AD128" s="483"/>
      <c r="AE128" s="483"/>
      <c r="AF128" s="483"/>
      <c r="AG128" s="500"/>
      <c r="AH128" s="500"/>
      <c r="AI128" s="500"/>
      <c r="AJ128" s="483"/>
      <c r="AK128" s="483"/>
      <c r="AL128" s="483"/>
      <c r="AM128" s="483"/>
      <c r="AN128" s="483"/>
      <c r="AO128" s="483"/>
      <c r="AP128" s="483"/>
      <c r="AQ128" s="483"/>
      <c r="AR128" s="483"/>
      <c r="AS128" s="483"/>
      <c r="AT128" s="483"/>
      <c r="AU128" s="483"/>
      <c r="AV128" s="483"/>
      <c r="AW128" s="483"/>
      <c r="AX128" s="483"/>
      <c r="AY128" s="483"/>
      <c r="AZ128" s="483"/>
      <c r="BA128" s="483"/>
      <c r="BB128" s="483"/>
      <c r="BC128" s="483"/>
      <c r="BD128" s="483"/>
      <c r="BE128" s="483"/>
      <c r="BF128" s="483"/>
      <c r="BG128" s="483"/>
      <c r="BH128" s="483"/>
      <c r="BI128" s="483"/>
      <c r="BJ128" s="489"/>
    </row>
    <row r="129" spans="1:62" ht="14.5" thickBot="1">
      <c r="A129" s="662" t="s">
        <v>252</v>
      </c>
      <c r="B129" s="460"/>
      <c r="C129" s="21"/>
      <c r="D129" s="133"/>
      <c r="E129" s="22"/>
      <c r="F129" s="23"/>
      <c r="L129" s="1" t="s">
        <v>40</v>
      </c>
    </row>
    <row r="130" spans="1:62" ht="11.25" customHeight="1">
      <c r="A130" s="664"/>
      <c r="B130" s="665"/>
      <c r="C130" s="665"/>
      <c r="D130" s="665"/>
      <c r="E130" s="665"/>
      <c r="F130" s="268"/>
      <c r="N130"/>
      <c r="O130"/>
      <c r="P130"/>
      <c r="Q130" s="287"/>
      <c r="R130" s="287"/>
      <c r="S130"/>
      <c r="T130"/>
      <c r="U130" s="287"/>
      <c r="V130"/>
      <c r="W130"/>
      <c r="AG130"/>
      <c r="AH130"/>
      <c r="AI130"/>
    </row>
    <row r="131" spans="1:62" ht="6.75" customHeight="1">
      <c r="A131" s="36"/>
      <c r="B131" s="25"/>
      <c r="C131" s="25"/>
      <c r="D131" s="25"/>
      <c r="E131" s="25"/>
      <c r="F131" s="108"/>
      <c r="N131"/>
      <c r="O131"/>
      <c r="P131"/>
      <c r="Q131" s="287"/>
      <c r="R131" s="287"/>
      <c r="S131"/>
      <c r="T131"/>
      <c r="U131" s="287"/>
      <c r="V131"/>
      <c r="W131"/>
      <c r="AG131"/>
      <c r="AH131"/>
      <c r="AI131"/>
    </row>
    <row r="132" spans="1:62" ht="157.5" customHeight="1">
      <c r="A132" s="666" t="s">
        <v>253</v>
      </c>
      <c r="B132" s="785"/>
      <c r="C132" s="786"/>
      <c r="D132" s="786"/>
      <c r="E132" s="787"/>
      <c r="F132" s="770"/>
      <c r="G132" s="777"/>
      <c r="H132" s="777"/>
      <c r="N132" s="285" t="str">
        <f ca="1">SUBSTITUTE(CELL("address",E132),"$","")</f>
        <v>E132</v>
      </c>
      <c r="O132" s="285">
        <f>$O$7</f>
        <v>1</v>
      </c>
      <c r="P132" s="285" t="str">
        <f ca="1">MID(CELL("filename",O132),FIND("]",CELL("filename",O132))+1,256)</f>
        <v>1. Proposal Content Checklist</v>
      </c>
      <c r="Q132" s="285" t="s">
        <v>239</v>
      </c>
      <c r="R132" s="285" t="s">
        <v>254</v>
      </c>
      <c r="T132" s="285" t="str">
        <f ca="1">O132&amp;"_"&amp;N132&amp;"_"&amp;R132</f>
        <v>1_E132_Details_of_ExB_Update_Request_Post_Submission</v>
      </c>
      <c r="U132" s="285" t="s">
        <v>255</v>
      </c>
      <c r="V132" s="285">
        <v>2000</v>
      </c>
      <c r="X132" s="285" t="s">
        <v>84</v>
      </c>
      <c r="Y132" s="285" t="s">
        <v>84</v>
      </c>
      <c r="Z132" s="285"/>
    </row>
    <row r="133" spans="1:62" ht="27" customHeight="1" thickBot="1">
      <c r="A133" s="74"/>
      <c r="B133" s="75"/>
      <c r="C133" s="75"/>
      <c r="D133" s="75"/>
      <c r="E133" s="75"/>
      <c r="F133" s="332"/>
      <c r="N133">
        <f ca="1">COUNTA(N4:N132)</f>
        <v>54</v>
      </c>
      <c r="O133"/>
      <c r="P133"/>
      <c r="Q133" s="287"/>
      <c r="R133" s="287"/>
      <c r="S133"/>
      <c r="T133"/>
      <c r="U133" s="287"/>
      <c r="V133"/>
      <c r="W133"/>
      <c r="AG133"/>
      <c r="AH133"/>
      <c r="AI133"/>
    </row>
    <row r="134" spans="1:62" ht="25" hidden="1" customHeight="1">
      <c r="N134"/>
      <c r="O134"/>
      <c r="P134"/>
      <c r="Q134" s="287"/>
      <c r="R134" s="287"/>
      <c r="S134"/>
      <c r="T134"/>
      <c r="U134" s="287"/>
      <c r="V134"/>
      <c r="W134"/>
      <c r="AG134"/>
      <c r="AH134"/>
      <c r="AI134"/>
    </row>
    <row r="135" spans="1:62" s="312" customFormat="1" ht="20.149999999999999" hidden="1" customHeight="1">
      <c r="K135" s="630"/>
      <c r="L135" s="630"/>
      <c r="N135"/>
      <c r="O135"/>
      <c r="P135"/>
      <c r="Q135" s="287"/>
      <c r="R135" s="287"/>
      <c r="S135"/>
      <c r="T135"/>
      <c r="U135" s="287"/>
      <c r="V135"/>
      <c r="W135"/>
      <c r="X135"/>
      <c r="Y135"/>
      <c r="Z135"/>
      <c r="AA135"/>
      <c r="AB135"/>
      <c r="AC135"/>
      <c r="AD135"/>
      <c r="AE135"/>
      <c r="AF135"/>
      <c r="AG135"/>
      <c r="AH135"/>
      <c r="AI135"/>
      <c r="AJ135"/>
      <c r="AK135"/>
      <c r="AL135"/>
      <c r="AM135"/>
      <c r="AN135"/>
      <c r="AO135"/>
      <c r="AP135"/>
      <c r="BJ135" s="631"/>
    </row>
    <row r="136" spans="1:62" ht="6.75" hidden="1" customHeight="1">
      <c r="D136"/>
      <c r="N136"/>
      <c r="O136"/>
      <c r="P136"/>
      <c r="Q136" s="287"/>
      <c r="R136" s="287"/>
      <c r="S136"/>
      <c r="T136"/>
      <c r="U136" s="287"/>
      <c r="V136"/>
      <c r="W136"/>
      <c r="AG136"/>
      <c r="AH136"/>
      <c r="AI136"/>
    </row>
    <row r="137" spans="1:62" hidden="1">
      <c r="N137"/>
      <c r="O137"/>
      <c r="P137"/>
      <c r="Q137" s="287"/>
      <c r="R137" s="287"/>
      <c r="S137"/>
      <c r="T137"/>
      <c r="U137" s="287"/>
      <c r="V137"/>
      <c r="W137"/>
      <c r="AG137"/>
      <c r="AH137"/>
      <c r="AI137"/>
    </row>
  </sheetData>
  <sheetProtection algorithmName="SHA-512" hashValue="Vkmz3+/GPM6C0Zf8TLVw5f09mkWs9OiYRGrVU5bJTHkWMgLRbAHh6paf0PUpQUz+qwlgW2pAyGMFa/Wb+VGUZQ==" saltValue="kUhVlLVCUJqQ1G1+iPzOwg==" spinCount="100000" sheet="1" objects="1" scenarios="1" selectLockedCells="1"/>
  <dataConsolidate/>
  <mergeCells count="68">
    <mergeCell ref="A127:C127"/>
    <mergeCell ref="Y1:AD1"/>
    <mergeCell ref="A121:C121"/>
    <mergeCell ref="A2:F2"/>
    <mergeCell ref="A60:C60"/>
    <mergeCell ref="A41:F41"/>
    <mergeCell ref="A76:C76"/>
    <mergeCell ref="A96:C96"/>
    <mergeCell ref="A106:C106"/>
    <mergeCell ref="A111:C111"/>
    <mergeCell ref="A108:C108"/>
    <mergeCell ref="A56:C56"/>
    <mergeCell ref="A68:C68"/>
    <mergeCell ref="A84:C84"/>
    <mergeCell ref="A92:C92"/>
    <mergeCell ref="A48:C48"/>
    <mergeCell ref="A72:C72"/>
    <mergeCell ref="A74:C74"/>
    <mergeCell ref="A78:B78"/>
    <mergeCell ref="A94:C94"/>
    <mergeCell ref="A1:F1"/>
    <mergeCell ref="A52:C52"/>
    <mergeCell ref="A64:C64"/>
    <mergeCell ref="A42:F42"/>
    <mergeCell ref="A54:C54"/>
    <mergeCell ref="A46:C46"/>
    <mergeCell ref="A50:C50"/>
    <mergeCell ref="A58:C58"/>
    <mergeCell ref="A86:C86"/>
    <mergeCell ref="A67:C67"/>
    <mergeCell ref="A70:E70"/>
    <mergeCell ref="AA2:AA3"/>
    <mergeCell ref="AC2:AC3"/>
    <mergeCell ref="AB2:AB3"/>
    <mergeCell ref="Z2:Z3"/>
    <mergeCell ref="N1:X1"/>
    <mergeCell ref="A123:C123"/>
    <mergeCell ref="A125:C125"/>
    <mergeCell ref="A117:E117"/>
    <mergeCell ref="A82:C82"/>
    <mergeCell ref="AD2:AD3"/>
    <mergeCell ref="N2:N3"/>
    <mergeCell ref="O2:P2"/>
    <mergeCell ref="Q2:Q3"/>
    <mergeCell ref="R2:R3"/>
    <mergeCell ref="S2:S3"/>
    <mergeCell ref="T2:T3"/>
    <mergeCell ref="U2:U3"/>
    <mergeCell ref="V2:V3"/>
    <mergeCell ref="W2:W3"/>
    <mergeCell ref="X2:X3"/>
    <mergeCell ref="Y2:Y3"/>
    <mergeCell ref="B132:E132"/>
    <mergeCell ref="A66:C66"/>
    <mergeCell ref="A62:C62"/>
    <mergeCell ref="A77:E77"/>
    <mergeCell ref="A90:C90"/>
    <mergeCell ref="A88:C88"/>
    <mergeCell ref="A79:C79"/>
    <mergeCell ref="A81:C81"/>
    <mergeCell ref="A97:D97"/>
    <mergeCell ref="A119:C119"/>
    <mergeCell ref="A99:C99"/>
    <mergeCell ref="A102:C102"/>
    <mergeCell ref="A104:C104"/>
    <mergeCell ref="A100:C100"/>
    <mergeCell ref="A109:C109"/>
    <mergeCell ref="A113:C113"/>
  </mergeCells>
  <phoneticPr fontId="8" type="noConversion"/>
  <dataValidations xWindow="219" yWindow="675" count="57">
    <dataValidation operator="greaterThan" allowBlank="1" showInputMessage="1" showErrorMessage="1" sqref="C57:E57 D67:E67 C63:E63 D109:E109 C65:E65 C107:E107 C126:E126 C51:E51 C53:E53 C118:E118 C49:E49 C89:E89 C45:E45 D78:E78 C110:E110 C83:E83 C105:E105 C55:E55 C59:E59 A78 C114:E114 C85:E85 A63 C80:E80 C93:E93 C69:E69 C101:E101 C116:E116 C122:E122 C124:E124 C128:E128 C120:E120 C112:E112 C75:E75 C71:E71 C91:E91 C47:E47 C95:E95 C61:E61 A61 C87:E87"/>
    <dataValidation type="list" showInputMessage="1" showErrorMessage="1" promptTitle="Required field" prompt="Select response from the drop-down list." sqref="E104">
      <formula1>$AG$104:$AI$104</formula1>
    </dataValidation>
    <dataValidation type="list" showInputMessage="1" showErrorMessage="1" promptTitle="Required field" prompt="Select response from the drop-down list." sqref="E39">
      <formula1>$AG$39:$AJ$39</formula1>
    </dataValidation>
    <dataValidation type="list" showInputMessage="1" showErrorMessage="1" promptTitle="Required field" prompt="Select response from the drop-down list." sqref="E113">
      <formula1>$AG$113:$AH$113</formula1>
    </dataValidation>
    <dataValidation type="list" showInputMessage="1" showErrorMessage="1" promptTitle="Required field" prompt="Select response from the drop-down list." sqref="E37">
      <formula1>$AG$37:$AH$37</formula1>
    </dataValidation>
    <dataValidation type="list" showInputMessage="1" showErrorMessage="1" promptTitle="Required field" prompt="Select response from the drop-down list." sqref="E66">
      <formula1>$AG$66:$AI$66</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9">
      <formula1>$AG$9:$AH$9</formula1>
    </dataValidation>
    <dataValidation type="list" showInputMessage="1" showErrorMessage="1" promptTitle="Required field" prompt="Select response from the drop-down list." sqref="E11">
      <formula1>$AG$11:$AH$11</formula1>
    </dataValidation>
    <dataValidation type="list" showInputMessage="1" showErrorMessage="1" promptTitle="Required field" prompt="Select response from the drop-down list." sqref="E13">
      <formula1>$AG$13:$AH$13</formula1>
    </dataValidation>
    <dataValidation type="list" showInputMessage="1" showErrorMessage="1" promptTitle="Required field" prompt="Select response from the drop-down list." sqref="E15">
      <formula1>$AG$15:$AI$15</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9">
      <formula1>$AG$19:$AI$19</formula1>
    </dataValidation>
    <dataValidation type="list" showInputMessage="1" showErrorMessage="1" promptTitle="Required field" prompt="Select response from the drop-down list." sqref="E21">
      <formula1>$AG$21:$AI$21</formula1>
    </dataValidation>
    <dataValidation type="list" showInputMessage="1" showErrorMessage="1" promptTitle="Required field" prompt="Select response from the drop-down list." sqref="E23">
      <formula1>$AG$23:$AI$23</formula1>
    </dataValidation>
    <dataValidation type="list" showInputMessage="1" showErrorMessage="1" promptTitle="Required field" prompt="Select response from the drop-down list." sqref="E25">
      <formula1>$AG$25:$AH$25</formula1>
    </dataValidation>
    <dataValidation type="list" showInputMessage="1" showErrorMessage="1" promptTitle="Required field" prompt="Select response from the drop-down list." sqref="E27">
      <formula1>$AG$27:$AI$27</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33">
      <formula1>$AG$33:$AH$33</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46">
      <formula1>$AG$46:$AH$46</formula1>
    </dataValidation>
    <dataValidation type="list" showInputMessage="1" showErrorMessage="1" promptTitle="Required field" prompt="Select response from the drop-down list." sqref="E50">
      <formula1>$AG$50:$AI$50</formula1>
    </dataValidation>
    <dataValidation type="list" showInputMessage="1" showErrorMessage="1" promptTitle="Required field" prompt="Select response from the drop-down list." sqref="E52">
      <formula1>$AG$52:$AH$52</formula1>
    </dataValidation>
    <dataValidation type="list" showInputMessage="1" showErrorMessage="1" promptTitle="Required field" prompt="Select response from the drop-down list." sqref="E56">
      <formula1>$AG$56:$AH$56</formula1>
    </dataValidation>
    <dataValidation type="list" showInputMessage="1" showErrorMessage="1" promptTitle="Required field" prompt="Select response from the drop-down list." sqref="E58">
      <formula1>$AG$58:$AI$58</formula1>
    </dataValidation>
    <dataValidation type="list" showInputMessage="1" showErrorMessage="1" promptTitle="Required field" prompt="Select response from the drop-down list." sqref="E119">
      <formula1>$AG$119:$AJ$119</formula1>
    </dataValidation>
    <dataValidation type="list" showInputMessage="1" showErrorMessage="1" promptTitle="Required field" prompt="Select response from the drop-down list." sqref="E121">
      <formula1>$AG$121:$AI$121</formula1>
    </dataValidation>
    <dataValidation type="list" showInputMessage="1" showErrorMessage="1" promptTitle="Required field" prompt="Select response from the drop-down list." sqref="E123">
      <formula1>$AG$123:$AI$123</formula1>
    </dataValidation>
    <dataValidation type="list" showInputMessage="1" showErrorMessage="1" promptTitle="Required field" prompt="Select response from the drop-down list." sqref="E127">
      <formula1>$AG$127:$AI$127</formula1>
    </dataValidation>
    <dataValidation type="list" showInputMessage="1" showErrorMessage="1" promptTitle="Required field" prompt="Select response from the drop-down list." sqref="E125">
      <formula1>$AG$125:$AI$125</formula1>
    </dataValidation>
    <dataValidation type="list" showInputMessage="1" showErrorMessage="1" promptTitle="Required field" prompt="Select response from the drop-down list." sqref="E64">
      <formula1>$AG$64:$AI$64</formula1>
    </dataValidation>
    <dataValidation type="list" showInputMessage="1" showErrorMessage="1" promptTitle="Required field" prompt="Select response from the drop-down list." sqref="E60">
      <formula1>$AG$60:$AH$60</formula1>
    </dataValidation>
    <dataValidation type="list" showInputMessage="1" showErrorMessage="1" promptTitle="Required field" prompt="Select response from the drop-down list." sqref="E62">
      <formula1>$AG$62:$AI$62</formula1>
    </dataValidation>
    <dataValidation type="list" showInputMessage="1" showErrorMessage="1" promptTitle="Required field" prompt="Select response from the drop-down list." sqref="E68">
      <formula1>$AG$68:$AI$68</formula1>
    </dataValidation>
    <dataValidation type="list" showInputMessage="1" showErrorMessage="1" promptTitle="Required field" prompt="Select response from the drop-down list." sqref="E72">
      <formula1>$AG$72:$AI$72</formula1>
    </dataValidation>
    <dataValidation type="list" showInputMessage="1" showErrorMessage="1" promptTitle="Required Field" prompt="Select response from the drop-down list._x000a__x000a_If response to previous question is no, select &quot;Not Applicable&quot;" sqref="E74">
      <formula1>$AG$74:$AI$74</formula1>
    </dataValidation>
    <dataValidation type="list" showInputMessage="1" showErrorMessage="1" promptTitle="Required field" prompt="Select response from the drop-down list." sqref="E76">
      <formula1>$AG$76:$AI$76</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79">
      <formula1>$AG$79:$AI$79</formula1>
    </dataValidation>
    <dataValidation type="list" showInputMessage="1" showErrorMessage="1" promptTitle="Required field" prompt="Select response from the drop-down list." sqref="E81">
      <formula1>$AG$81:$AI$81</formula1>
    </dataValidation>
    <dataValidation type="list" showInputMessage="1" showErrorMessage="1" promptTitle="Required field" prompt="Select response from the drop-down list." sqref="E84">
      <formula1>$AG$84:$AI$84</formula1>
    </dataValidation>
    <dataValidation type="list" showInputMessage="1" showErrorMessage="1" promptTitle="Required field" prompt="Select response from the drop-down list." sqref="E86">
      <formula1>$AG$86:$AI$86</formula1>
    </dataValidation>
    <dataValidation type="list" showInputMessage="1" showErrorMessage="1" promptTitle="Required field" prompt="Select response from the drop-down list." sqref="E88">
      <formula1>$AG$88:$AI$88</formula1>
    </dataValidation>
    <dataValidation type="list" showInputMessage="1" showErrorMessage="1" promptTitle="Required field" prompt="Select response from the drop-down list." sqref="E90">
      <formula1>$AG$90:$AI$90</formula1>
    </dataValidation>
    <dataValidation type="list" showInputMessage="1" showErrorMessage="1" promptTitle="Required field" prompt="Required field" sqref="E92">
      <formula1>$AG$92:$AI$92</formula1>
    </dataValidation>
    <dataValidation type="list" showInputMessage="1" showErrorMessage="1" promptTitle="Required field" prompt="Select response from the drop-down list." sqref="E99">
      <formula1>$AG$99:$AI$99</formula1>
    </dataValidation>
    <dataValidation type="list" showInputMessage="1" showErrorMessage="1" promptTitle="Required field" prompt="Select response from the drop-down list." sqref="E102">
      <formula1>$AG$102:$AH$102</formula1>
    </dataValidation>
    <dataValidation type="list" showInputMessage="1" showErrorMessage="1" promptTitle="Required field" prompt="Select response from the drop-down list." sqref="E106">
      <formula1>$AG$106:$AH$106</formula1>
    </dataValidation>
    <dataValidation type="list" showInputMessage="1" showErrorMessage="1" promptTitle="Required field" prompt="Select response from the drop-down list." sqref="E108">
      <formula1>$AG$108:$AH$108</formula1>
    </dataValidation>
    <dataValidation type="list" showInputMessage="1" showErrorMessage="1" promptTitle="Required field" prompt="Select response from the drop-down list." sqref="E111">
      <formula1>$AG$111:$AH$111</formula1>
    </dataValidation>
    <dataValidation type="list" showInputMessage="1" showErrorMessage="1" promptTitle="Required field" prompt="Select response from the drop-down list." sqref="E96">
      <formula1>$AG$96:$AI$96</formula1>
    </dataValidation>
    <dataValidation type="list" showInputMessage="1" showErrorMessage="1" promptTitle="Required field" prompt="Select response from the drop-down list." sqref="E48">
      <formula1>$AG$48:$AH$48</formula1>
    </dataValidation>
    <dataValidation showInputMessage="1" showErrorMessage="1" promptTitle="Required field" prompt="Select response from the drop-down list._x000a__x000a_Choose &quot;not applicable&quot; from the drop down list, if proposed resource is not a development or construction project." sqref="E94"/>
    <dataValidation type="textLength" operator="lessThan" showInputMessage="1" showErrorMessage="1" prompt="Field is limited to a maximum of 2000 characters." sqref="B132:E132">
      <formula1>2000</formula1>
    </dataValidation>
    <dataValidation type="textLength" operator="lessThan" showInputMessage="1" showErrorMessage="1" promptTitle="Required field" prompt="Field is limited to a maximum of 500 characters." sqref="G132:H132">
      <formula1>501</formula1>
    </dataValidation>
    <dataValidation type="textLength" operator="lessThan" promptTitle="Required field" prompt="Field is limited to a maximum of 500 characters." sqref="F132">
      <formula1>501</formula1>
    </dataValidation>
    <dataValidation type="list" showInputMessage="1" showErrorMessage="1" promptTitle="Required field" prompt="Select response from the drop-down list." sqref="E54">
      <formula1>$AG$54:$AH$54</formula1>
    </dataValidation>
  </dataValidations>
  <printOptions horizontalCentered="1"/>
  <pageMargins left="0.75" right="0.75" top="0.75" bottom="1" header="0.5" footer="0.5"/>
  <pageSetup scale="53" fitToHeight="10" orientation="portrait" r:id="rId1"/>
  <headerFooter alignWithMargins="0">
    <oddFooter>&amp;CB-&amp;P</oddFooter>
  </headerFooter>
  <rowBreaks count="1" manualBreakCount="1">
    <brk id="7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65"/>
  <sheetViews>
    <sheetView showGridLines="0" showRowColHeaders="0" zoomScale="90" zoomScaleNormal="90" workbookViewId="0">
      <selection activeCell="K34" sqref="K34:L34"/>
    </sheetView>
  </sheetViews>
  <sheetFormatPr defaultColWidth="0" defaultRowHeight="12.5" zeroHeight="1"/>
  <cols>
    <col min="1" max="14" width="15.54296875" customWidth="1"/>
    <col min="15" max="17" width="9.1796875" hidden="1" customWidth="1"/>
    <col min="18" max="19" width="9.1796875" style="287" hidden="1" customWidth="1"/>
    <col min="20" max="28" width="9.1796875" style="285" hidden="1" customWidth="1"/>
    <col min="29" max="29" width="9.1796875" style="286" hidden="1" customWidth="1"/>
    <col min="30" max="36" width="9.1796875" style="285" hidden="1" customWidth="1"/>
    <col min="37" max="67" width="9.1796875" hidden="1" customWidth="1"/>
    <col min="68" max="68" width="9.1796875" style="480" hidden="1" customWidth="1"/>
    <col min="69" max="16384" width="9.1796875" hidden="1"/>
  </cols>
  <sheetData>
    <row r="1" spans="1:119" ht="24.75" customHeight="1">
      <c r="A1" s="825" t="s">
        <v>256</v>
      </c>
      <c r="B1" s="826"/>
      <c r="C1" s="826"/>
      <c r="D1" s="826"/>
      <c r="E1" s="826"/>
      <c r="F1" s="826"/>
      <c r="G1" s="826"/>
      <c r="H1" s="826"/>
      <c r="I1" s="826"/>
      <c r="J1" s="826"/>
      <c r="K1" s="826"/>
      <c r="L1" s="826"/>
      <c r="M1" s="827"/>
      <c r="T1" s="818" t="s">
        <v>18</v>
      </c>
      <c r="U1" s="818"/>
      <c r="V1" s="818"/>
      <c r="W1" s="818"/>
      <c r="X1" s="818"/>
      <c r="Y1" s="818"/>
      <c r="Z1" s="818"/>
      <c r="AA1" s="818"/>
      <c r="AB1" s="818"/>
      <c r="AC1" s="818"/>
      <c r="AD1" s="818"/>
      <c r="AE1" s="836" t="s">
        <v>19</v>
      </c>
      <c r="AF1" s="836"/>
      <c r="AG1" s="836"/>
      <c r="AH1" s="836"/>
      <c r="AI1" s="836"/>
      <c r="AJ1" s="836"/>
    </row>
    <row r="2" spans="1:119" ht="15" thickBot="1">
      <c r="A2" s="863" t="s">
        <v>20</v>
      </c>
      <c r="B2" s="864"/>
      <c r="C2" s="864"/>
      <c r="D2" s="864"/>
      <c r="E2" s="864"/>
      <c r="F2" s="864"/>
      <c r="G2" s="864"/>
      <c r="H2" s="864"/>
      <c r="I2" s="864"/>
      <c r="J2" s="864"/>
      <c r="K2" s="864"/>
      <c r="L2" s="864"/>
      <c r="M2" s="865"/>
      <c r="O2" s="53"/>
      <c r="P2" s="20" t="s">
        <v>257</v>
      </c>
      <c r="Q2" t="s">
        <v>2</v>
      </c>
      <c r="T2" s="810" t="s">
        <v>21</v>
      </c>
      <c r="U2" s="812" t="s">
        <v>22</v>
      </c>
      <c r="V2" s="812"/>
      <c r="W2" s="813" t="s">
        <v>23</v>
      </c>
      <c r="X2" s="813" t="s">
        <v>24</v>
      </c>
      <c r="Y2" s="813" t="s">
        <v>25</v>
      </c>
      <c r="Z2" s="813" t="s">
        <v>26</v>
      </c>
      <c r="AA2" s="813" t="s">
        <v>27</v>
      </c>
      <c r="AB2" s="813" t="s">
        <v>28</v>
      </c>
      <c r="AC2" s="813" t="s">
        <v>29</v>
      </c>
      <c r="AD2" s="813" t="s">
        <v>30</v>
      </c>
      <c r="AE2" s="808" t="s">
        <v>31</v>
      </c>
      <c r="AF2" s="808" t="s">
        <v>32</v>
      </c>
      <c r="AG2" s="808" t="s">
        <v>33</v>
      </c>
      <c r="AH2" s="808" t="s">
        <v>34</v>
      </c>
      <c r="AI2" s="808" t="s">
        <v>35</v>
      </c>
      <c r="AJ2" s="808" t="s">
        <v>36</v>
      </c>
      <c r="AL2" s="25"/>
    </row>
    <row r="3" spans="1:119" ht="16.5" customHeight="1" thickBot="1">
      <c r="A3" s="843" t="s">
        <v>258</v>
      </c>
      <c r="B3" s="844"/>
      <c r="C3" s="844"/>
      <c r="D3" s="844"/>
      <c r="E3" s="844"/>
      <c r="F3" s="844"/>
      <c r="G3" s="844"/>
      <c r="H3" s="844"/>
      <c r="I3" s="844"/>
      <c r="J3" s="844"/>
      <c r="K3" s="844"/>
      <c r="L3" s="844"/>
      <c r="M3" s="845"/>
      <c r="S3" s="287" t="s">
        <v>40</v>
      </c>
      <c r="T3" s="859"/>
      <c r="U3" s="299" t="s">
        <v>41</v>
      </c>
      <c r="V3" s="300" t="s">
        <v>42</v>
      </c>
      <c r="W3" s="814"/>
      <c r="X3" s="814"/>
      <c r="Y3" s="814"/>
      <c r="Z3" s="814"/>
      <c r="AA3" s="814"/>
      <c r="AB3" s="814"/>
      <c r="AC3" s="814"/>
      <c r="AD3" s="814"/>
      <c r="AE3" s="817"/>
      <c r="AF3" s="817"/>
      <c r="AG3" s="817"/>
      <c r="AH3" s="817"/>
      <c r="AI3" s="817"/>
      <c r="AJ3" s="817"/>
      <c r="AK3" s="483"/>
      <c r="AM3" s="500" t="s">
        <v>43</v>
      </c>
      <c r="AN3" s="500" t="s">
        <v>44</v>
      </c>
      <c r="AO3" s="500" t="s">
        <v>45</v>
      </c>
      <c r="AP3" s="483" t="s">
        <v>46</v>
      </c>
      <c r="AQ3" s="483" t="s">
        <v>47</v>
      </c>
      <c r="AR3" s="483" t="s">
        <v>48</v>
      </c>
      <c r="AS3" s="483" t="s">
        <v>49</v>
      </c>
      <c r="AT3" s="483" t="s">
        <v>50</v>
      </c>
      <c r="AU3" s="483" t="s">
        <v>51</v>
      </c>
      <c r="AV3" s="483" t="s">
        <v>52</v>
      </c>
      <c r="AW3" s="483" t="s">
        <v>53</v>
      </c>
      <c r="AX3" s="483" t="s">
        <v>54</v>
      </c>
      <c r="AY3" s="483" t="s">
        <v>55</v>
      </c>
      <c r="AZ3" s="483" t="s">
        <v>56</v>
      </c>
      <c r="BA3" s="483" t="s">
        <v>57</v>
      </c>
      <c r="BB3" s="483" t="s">
        <v>58</v>
      </c>
      <c r="BC3" s="483" t="s">
        <v>59</v>
      </c>
      <c r="BD3" s="483" t="s">
        <v>60</v>
      </c>
      <c r="BE3" s="483" t="s">
        <v>61</v>
      </c>
      <c r="BF3" s="483" t="s">
        <v>62</v>
      </c>
      <c r="BG3" s="483" t="s">
        <v>63</v>
      </c>
      <c r="BH3" s="483" t="s">
        <v>64</v>
      </c>
      <c r="BI3" s="483" t="s">
        <v>65</v>
      </c>
      <c r="BJ3" s="483" t="s">
        <v>66</v>
      </c>
      <c r="BK3" s="483" t="s">
        <v>67</v>
      </c>
      <c r="BL3" s="483" t="s">
        <v>68</v>
      </c>
      <c r="BM3" s="483" t="s">
        <v>69</v>
      </c>
      <c r="BN3" s="483" t="s">
        <v>70</v>
      </c>
      <c r="BO3" s="483" t="s">
        <v>71</v>
      </c>
      <c r="BP3" s="489" t="s">
        <v>72</v>
      </c>
    </row>
    <row r="4" spans="1:119" ht="15" customHeight="1">
      <c r="A4" s="99"/>
      <c r="B4" s="100"/>
      <c r="C4" s="100"/>
      <c r="D4" s="100"/>
      <c r="E4" s="100"/>
      <c r="F4" s="101"/>
      <c r="G4" s="101"/>
      <c r="H4" s="101"/>
      <c r="I4" s="101"/>
      <c r="J4" s="101"/>
      <c r="K4" s="101"/>
      <c r="L4" s="101"/>
      <c r="M4" s="102"/>
      <c r="R4" s="287" t="s">
        <v>76</v>
      </c>
    </row>
    <row r="5" spans="1:119" ht="18" customHeight="1">
      <c r="A5" s="798" t="s">
        <v>259</v>
      </c>
      <c r="B5" s="799"/>
      <c r="C5" s="799"/>
      <c r="D5" s="799"/>
      <c r="E5" s="846"/>
      <c r="F5" s="860"/>
      <c r="G5" s="861"/>
      <c r="H5" s="861"/>
      <c r="I5" s="861"/>
      <c r="J5" s="861"/>
      <c r="K5" s="861"/>
      <c r="L5" s="862"/>
      <c r="M5" s="60"/>
      <c r="S5" s="287" t="s">
        <v>40</v>
      </c>
      <c r="T5" s="285" t="str">
        <f ca="1">SUBSTITUTE(CELL("address",F5),"$","")</f>
        <v>F5</v>
      </c>
      <c r="U5" s="373" t="s">
        <v>260</v>
      </c>
      <c r="V5" s="285" t="str">
        <f ca="1">MID(CELL("filename",U5),FIND("]",CELL("filename",U5))+1,256)</f>
        <v>2a. Commercial Details</v>
      </c>
      <c r="W5" s="285" t="s">
        <v>261</v>
      </c>
      <c r="X5" s="285" t="s">
        <v>262</v>
      </c>
      <c r="Z5" s="285" t="str">
        <f ca="1">U5&amp;"_"&amp;T5&amp;"_"&amp;X5</f>
        <v>2a_F5_Respondent</v>
      </c>
      <c r="AA5" s="285" t="s">
        <v>255</v>
      </c>
      <c r="AB5" s="285">
        <v>100</v>
      </c>
      <c r="AD5" s="285" t="s">
        <v>83</v>
      </c>
      <c r="AE5" s="285" t="s">
        <v>84</v>
      </c>
    </row>
    <row r="6" spans="1:119" ht="6" customHeight="1">
      <c r="A6" s="435"/>
      <c r="B6" s="446"/>
      <c r="C6" s="446"/>
      <c r="D6" s="446"/>
      <c r="E6" s="446"/>
      <c r="F6" s="80"/>
      <c r="G6" s="80"/>
      <c r="H6" s="80"/>
      <c r="I6" s="80"/>
      <c r="J6" s="80"/>
      <c r="K6" s="80"/>
      <c r="L6" s="80"/>
      <c r="M6" s="60"/>
      <c r="R6" s="287" t="s">
        <v>76</v>
      </c>
    </row>
    <row r="7" spans="1:119" ht="30" customHeight="1">
      <c r="A7" s="798" t="s">
        <v>263</v>
      </c>
      <c r="B7" s="799"/>
      <c r="C7" s="799"/>
      <c r="D7" s="799"/>
      <c r="E7" s="846"/>
      <c r="F7" s="866"/>
      <c r="G7" s="867"/>
      <c r="H7" s="868"/>
      <c r="I7" s="93"/>
      <c r="J7" s="93"/>
      <c r="K7" s="93"/>
      <c r="L7" s="93"/>
      <c r="M7" s="60"/>
      <c r="S7" s="287" t="s">
        <v>40</v>
      </c>
      <c r="T7" s="285" t="str">
        <f ca="1">SUBSTITUTE(CELL("address",F7),"$","")</f>
        <v>F7</v>
      </c>
      <c r="U7" s="285" t="str">
        <f>$U$5</f>
        <v>2a</v>
      </c>
      <c r="V7" s="285" t="str">
        <f ca="1">MID(CELL("filename",U7),FIND("]",CELL("filename",U7))+1,256)</f>
        <v>2a. Commercial Details</v>
      </c>
      <c r="W7" s="285" t="s">
        <v>261</v>
      </c>
      <c r="X7" s="285" t="s">
        <v>264</v>
      </c>
      <c r="Z7" s="285" t="str">
        <f ca="1">U7&amp;"_"&amp;T7&amp;"_"&amp;X7</f>
        <v>2a_F7_Affiliate</v>
      </c>
      <c r="AA7" s="285" t="s">
        <v>82</v>
      </c>
      <c r="AC7" s="286" t="str">
        <f>CONCATENATE(AM7,",",AN7,",",AO7)</f>
        <v>Yes,No,PSE Self-build</v>
      </c>
      <c r="AD7" s="285" t="s">
        <v>83</v>
      </c>
      <c r="AE7" s="285" t="s">
        <v>84</v>
      </c>
      <c r="AM7" s="1" t="s">
        <v>83</v>
      </c>
      <c r="AN7" s="1" t="s">
        <v>84</v>
      </c>
      <c r="AO7" t="s">
        <v>265</v>
      </c>
    </row>
    <row r="8" spans="1:119" ht="6" customHeight="1">
      <c r="A8" s="61"/>
      <c r="B8" s="62"/>
      <c r="C8" s="62"/>
      <c r="D8" s="62"/>
      <c r="E8" s="62"/>
      <c r="F8" s="436"/>
      <c r="G8" s="436"/>
      <c r="H8" s="436"/>
      <c r="I8" s="436"/>
      <c r="J8" s="436"/>
      <c r="K8" s="436"/>
      <c r="L8" s="80"/>
      <c r="M8" s="60"/>
      <c r="R8" s="287" t="s">
        <v>76</v>
      </c>
    </row>
    <row r="9" spans="1:119" ht="18" customHeight="1">
      <c r="A9" s="278" t="s">
        <v>266</v>
      </c>
      <c r="B9" s="58"/>
      <c r="C9" s="58"/>
      <c r="D9" s="58"/>
      <c r="E9" s="58"/>
      <c r="F9" s="860"/>
      <c r="G9" s="861"/>
      <c r="H9" s="861"/>
      <c r="I9" s="861"/>
      <c r="J9" s="861"/>
      <c r="K9" s="861"/>
      <c r="L9" s="862"/>
      <c r="M9" s="60"/>
      <c r="S9" s="287" t="s">
        <v>40</v>
      </c>
      <c r="T9" s="285" t="str">
        <f ca="1">SUBSTITUTE(CELL("address",F9),"$","")</f>
        <v>F9</v>
      </c>
      <c r="U9" s="285" t="str">
        <f>$U$5</f>
        <v>2a</v>
      </c>
      <c r="V9" s="285" t="str">
        <f ca="1">MID(CELL("filename",U9),FIND("]",CELL("filename",U9))+1,256)</f>
        <v>2a. Commercial Details</v>
      </c>
      <c r="W9" s="285" t="s">
        <v>261</v>
      </c>
      <c r="X9" s="285" t="s">
        <v>267</v>
      </c>
      <c r="Z9" s="285" t="str">
        <f ca="1">U9&amp;"_"&amp;T9&amp;"_"&amp;X9</f>
        <v>2a_F9_Specify_subsidiary_or_affiliate</v>
      </c>
      <c r="AA9" s="285" t="s">
        <v>255</v>
      </c>
      <c r="AB9" s="285">
        <v>100</v>
      </c>
      <c r="AD9" s="285" t="s">
        <v>84</v>
      </c>
      <c r="AE9" s="285" t="s">
        <v>84</v>
      </c>
      <c r="AG9" s="288"/>
    </row>
    <row r="10" spans="1:119" ht="6" customHeight="1">
      <c r="A10" s="57"/>
      <c r="B10" s="446"/>
      <c r="C10" s="446"/>
      <c r="D10" s="446"/>
      <c r="E10" s="446"/>
      <c r="F10" s="446"/>
      <c r="G10" s="446"/>
      <c r="H10" s="446"/>
      <c r="I10" s="446"/>
      <c r="J10" s="446"/>
      <c r="K10" s="446"/>
      <c r="L10" s="58"/>
      <c r="M10" s="60"/>
      <c r="R10" s="287" t="s">
        <v>76</v>
      </c>
    </row>
    <row r="11" spans="1:119" ht="29.25" customHeight="1">
      <c r="A11" s="57"/>
      <c r="B11" s="870" t="s">
        <v>268</v>
      </c>
      <c r="C11" s="870"/>
      <c r="D11" s="870"/>
      <c r="E11" s="870"/>
      <c r="F11" s="870"/>
      <c r="G11" s="870"/>
      <c r="H11" s="870"/>
      <c r="I11" s="870"/>
      <c r="J11" s="870"/>
      <c r="K11" s="870"/>
      <c r="L11" s="870"/>
      <c r="M11" s="60"/>
      <c r="S11" s="287" t="s">
        <v>40</v>
      </c>
    </row>
    <row r="12" spans="1:119" ht="9.75" customHeight="1">
      <c r="A12" s="57"/>
      <c r="B12" s="446"/>
      <c r="C12" s="446"/>
      <c r="D12" s="446"/>
      <c r="E12" s="446"/>
      <c r="F12" s="446"/>
      <c r="G12" s="446"/>
      <c r="H12" s="446"/>
      <c r="I12" s="446"/>
      <c r="J12" s="446"/>
      <c r="K12" s="446"/>
      <c r="L12" s="58"/>
      <c r="M12" s="60"/>
      <c r="R12" s="287" t="s">
        <v>76</v>
      </c>
    </row>
    <row r="13" spans="1:119" ht="80.25" customHeight="1">
      <c r="A13" s="819" t="s">
        <v>269</v>
      </c>
      <c r="B13" s="820"/>
      <c r="C13" s="820"/>
      <c r="D13" s="820"/>
      <c r="E13" s="871"/>
      <c r="F13" s="872"/>
      <c r="G13" s="873"/>
      <c r="H13" s="873"/>
      <c r="I13" s="873"/>
      <c r="J13" s="873"/>
      <c r="K13" s="873"/>
      <c r="L13" s="874"/>
      <c r="M13" s="60"/>
      <c r="S13" s="287" t="s">
        <v>40</v>
      </c>
      <c r="T13" s="285" t="str">
        <f ca="1">SUBSTITUTE(CELL("address",F13),"$","")</f>
        <v>F13</v>
      </c>
      <c r="U13" s="285" t="str">
        <f>$U$5</f>
        <v>2a</v>
      </c>
      <c r="V13" s="285" t="str">
        <f ca="1">MID(CELL("filename",U13),FIND("]",CELL("filename",U13))+1,256)</f>
        <v>2a. Commercial Details</v>
      </c>
      <c r="W13" s="285" t="s">
        <v>261</v>
      </c>
      <c r="X13" s="285" t="s">
        <v>270</v>
      </c>
      <c r="Z13" s="285" t="str">
        <f ca="1">U13&amp;"_"&amp;T13&amp;"_"&amp;X13</f>
        <v>2a_F13_Prior_Experience_with_PSE</v>
      </c>
      <c r="AA13" s="285" t="s">
        <v>255</v>
      </c>
      <c r="AB13" s="285">
        <v>2000</v>
      </c>
      <c r="AD13" s="285" t="s">
        <v>83</v>
      </c>
      <c r="AE13" s="285" t="s">
        <v>84</v>
      </c>
    </row>
    <row r="14" spans="1:119" ht="9.75" customHeight="1" thickBot="1">
      <c r="A14" s="57"/>
      <c r="B14" s="446"/>
      <c r="C14" s="446"/>
      <c r="D14" s="446"/>
      <c r="E14" s="446"/>
      <c r="F14" s="436"/>
      <c r="G14" s="436"/>
      <c r="H14" s="436"/>
      <c r="I14" s="436"/>
      <c r="J14" s="436"/>
      <c r="K14" s="436"/>
      <c r="L14" s="80"/>
      <c r="M14" s="60"/>
      <c r="R14" s="287" t="s">
        <v>76</v>
      </c>
    </row>
    <row r="15" spans="1:119" s="87" customFormat="1" ht="14.5" thickBot="1">
      <c r="A15" s="875" t="s">
        <v>271</v>
      </c>
      <c r="B15" s="876"/>
      <c r="C15" s="876"/>
      <c r="D15" s="876"/>
      <c r="E15" s="876"/>
      <c r="F15" s="876"/>
      <c r="G15" s="876"/>
      <c r="H15" s="876"/>
      <c r="I15" s="876"/>
      <c r="J15" s="876"/>
      <c r="K15" s="876"/>
      <c r="L15" s="876"/>
      <c r="M15" s="877"/>
      <c r="N15"/>
      <c r="O15"/>
      <c r="P15"/>
      <c r="Q15"/>
      <c r="R15" s="287"/>
      <c r="S15" s="287" t="s">
        <v>40</v>
      </c>
      <c r="T15"/>
      <c r="U15"/>
      <c r="V15"/>
      <c r="W15"/>
      <c r="X15" s="285"/>
      <c r="Y15" s="285"/>
      <c r="Z15" s="285"/>
      <c r="AA15" s="285"/>
      <c r="AB15" s="285"/>
      <c r="AC15" s="285"/>
      <c r="AD15" s="285"/>
      <c r="AE15" s="285"/>
      <c r="AF15" s="286"/>
      <c r="AG15" s="285"/>
      <c r="AH15" s="285"/>
      <c r="AI15" s="285"/>
      <c r="AJ15" s="285"/>
      <c r="AL15"/>
      <c r="AM15"/>
      <c r="AN15"/>
      <c r="AO15"/>
      <c r="AP15"/>
      <c r="AQ15"/>
      <c r="AR15"/>
      <c r="AS15"/>
      <c r="AT15"/>
      <c r="AU15"/>
      <c r="AV15"/>
      <c r="AW15"/>
      <c r="AX15"/>
      <c r="AY15"/>
      <c r="AZ15"/>
      <c r="BA15"/>
      <c r="BB15"/>
      <c r="BC15"/>
      <c r="BD15"/>
      <c r="BE15"/>
      <c r="BF15"/>
      <c r="BG15"/>
      <c r="BH15"/>
      <c r="BI15"/>
      <c r="BJ15"/>
      <c r="BK15"/>
      <c r="BL15"/>
      <c r="BM15"/>
      <c r="BN15"/>
      <c r="BO15"/>
      <c r="BP15" s="480"/>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87" customFormat="1" ht="6" customHeight="1">
      <c r="A16" s="65"/>
      <c r="B16" s="80"/>
      <c r="C16" s="63"/>
      <c r="D16" s="63"/>
      <c r="E16" s="63"/>
      <c r="F16" s="63"/>
      <c r="G16" s="63"/>
      <c r="H16" s="66"/>
      <c r="I16" s="63"/>
      <c r="J16" s="63"/>
      <c r="K16" s="63"/>
      <c r="L16" s="63"/>
      <c r="M16" s="72"/>
      <c r="N16"/>
      <c r="O16"/>
      <c r="P16"/>
      <c r="Q16"/>
      <c r="R16" s="287" t="s">
        <v>76</v>
      </c>
      <c r="S16" s="287"/>
      <c r="T16" s="285"/>
      <c r="U16" s="285"/>
      <c r="V16" s="285"/>
      <c r="W16" s="285"/>
      <c r="X16" s="285"/>
      <c r="Y16" s="285"/>
      <c r="Z16" s="285"/>
      <c r="AA16" s="285"/>
      <c r="AB16" s="285"/>
      <c r="AC16" s="286"/>
      <c r="AD16" s="285"/>
      <c r="AE16" s="285"/>
      <c r="AF16" s="285"/>
      <c r="AG16" s="285"/>
      <c r="AH16" s="285"/>
      <c r="AI16" s="285"/>
      <c r="AJ16" s="285"/>
      <c r="AL16"/>
      <c r="AM16"/>
      <c r="AN16"/>
      <c r="AO16"/>
      <c r="AP16"/>
      <c r="AQ16"/>
      <c r="AR16"/>
      <c r="AS16"/>
      <c r="AT16"/>
      <c r="AU16"/>
      <c r="AV16"/>
      <c r="AW16"/>
      <c r="AX16"/>
      <c r="AY16"/>
      <c r="AZ16"/>
      <c r="BA16"/>
      <c r="BB16"/>
      <c r="BC16"/>
      <c r="BD16"/>
      <c r="BE16"/>
      <c r="BF16"/>
      <c r="BG16"/>
      <c r="BH16"/>
      <c r="BI16"/>
      <c r="BJ16"/>
      <c r="BK16"/>
      <c r="BL16"/>
      <c r="BM16"/>
      <c r="BN16"/>
      <c r="BO16"/>
      <c r="BP16" s="480"/>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s="87" customFormat="1" ht="18" customHeight="1">
      <c r="A17" s="847" t="s">
        <v>272</v>
      </c>
      <c r="B17" s="848"/>
      <c r="C17" s="848"/>
      <c r="D17" s="848"/>
      <c r="E17" s="849"/>
      <c r="F17" s="866"/>
      <c r="G17" s="867"/>
      <c r="H17" s="868"/>
      <c r="I17" s="63"/>
      <c r="J17" s="63"/>
      <c r="K17" s="63"/>
      <c r="L17" s="63"/>
      <c r="M17" s="72"/>
      <c r="N17"/>
      <c r="O17"/>
      <c r="P17"/>
      <c r="Q17"/>
      <c r="R17" s="287"/>
      <c r="S17" s="287" t="s">
        <v>40</v>
      </c>
      <c r="T17" s="285" t="str">
        <f ca="1">SUBSTITUTE(CELL("address",F17),"$","")</f>
        <v>F17</v>
      </c>
      <c r="U17" s="285" t="str">
        <f>$U$5</f>
        <v>2a</v>
      </c>
      <c r="V17" s="285" t="str">
        <f ca="1">MID(CELL("filename",U17),FIND("]",CELL("filename",U17))+1,256)</f>
        <v>2a. Commercial Details</v>
      </c>
      <c r="W17" s="285" t="s">
        <v>273</v>
      </c>
      <c r="X17" s="285" t="s">
        <v>274</v>
      </c>
      <c r="Y17" s="285"/>
      <c r="Z17" s="285" t="str">
        <f ca="1">U17&amp;"_"&amp;T17&amp;"_"&amp;X17</f>
        <v>2a_F17_Respondend_is_Owner</v>
      </c>
      <c r="AA17" s="285" t="s">
        <v>82</v>
      </c>
      <c r="AB17" s="285"/>
      <c r="AC17" s="286" t="str">
        <f>CONCATENATE(AM17,",",AN17)</f>
        <v>Yes,No</v>
      </c>
      <c r="AD17" s="285" t="s">
        <v>83</v>
      </c>
      <c r="AE17" s="285" t="s">
        <v>84</v>
      </c>
      <c r="AF17" s="285"/>
      <c r="AG17" s="285"/>
      <c r="AH17" s="285"/>
      <c r="AI17" s="285"/>
      <c r="AJ17" s="285"/>
      <c r="AL17"/>
      <c r="AM17" s="1" t="s">
        <v>83</v>
      </c>
      <c r="AN17" s="1" t="s">
        <v>84</v>
      </c>
      <c r="AO17"/>
      <c r="AP17"/>
      <c r="AQ17"/>
      <c r="AR17"/>
      <c r="AS17"/>
      <c r="AT17"/>
      <c r="AU17"/>
      <c r="AV17"/>
      <c r="AW17"/>
      <c r="AX17"/>
      <c r="AY17"/>
      <c r="AZ17"/>
      <c r="BA17"/>
      <c r="BB17"/>
      <c r="BC17"/>
      <c r="BD17"/>
      <c r="BE17"/>
      <c r="BF17"/>
      <c r="BG17"/>
      <c r="BH17"/>
      <c r="BI17"/>
      <c r="BJ17"/>
      <c r="BK17"/>
      <c r="BL17"/>
      <c r="BM17"/>
      <c r="BN17"/>
      <c r="BO17"/>
      <c r="BP17" s="480"/>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row>
    <row r="18" spans="1:119" s="87" customFormat="1" ht="6" customHeight="1">
      <c r="A18" s="65"/>
      <c r="B18" s="80"/>
      <c r="C18" s="63"/>
      <c r="D18" s="63"/>
      <c r="E18" s="63"/>
      <c r="F18" s="63"/>
      <c r="G18" s="63"/>
      <c r="H18" s="66"/>
      <c r="I18" s="66"/>
      <c r="J18" s="63"/>
      <c r="K18" s="63"/>
      <c r="L18" s="63"/>
      <c r="M18" s="72"/>
      <c r="N18"/>
      <c r="O18"/>
      <c r="P18"/>
      <c r="Q18"/>
      <c r="R18" s="287" t="s">
        <v>76</v>
      </c>
      <c r="S18" s="287"/>
      <c r="T18" s="285"/>
      <c r="U18" s="285"/>
      <c r="V18" s="285"/>
      <c r="W18" s="285"/>
      <c r="X18" s="285"/>
      <c r="Y18" s="285"/>
      <c r="Z18" s="285"/>
      <c r="AA18" s="285"/>
      <c r="AB18" s="285"/>
      <c r="AC18" s="286"/>
      <c r="AD18" s="285"/>
      <c r="AE18" s="285"/>
      <c r="AF18" s="285"/>
      <c r="AG18" s="285"/>
      <c r="AH18" s="285"/>
      <c r="AI18" s="285"/>
      <c r="AJ18" s="285"/>
      <c r="AL18"/>
      <c r="AM18"/>
      <c r="AN18"/>
      <c r="AO18"/>
      <c r="AP18"/>
      <c r="AQ18"/>
      <c r="AR18"/>
      <c r="AS18"/>
      <c r="AT18"/>
      <c r="AU18"/>
      <c r="AV18"/>
      <c r="AW18"/>
      <c r="AX18"/>
      <c r="AY18"/>
      <c r="AZ18"/>
      <c r="BA18"/>
      <c r="BB18"/>
      <c r="BC18"/>
      <c r="BD18"/>
      <c r="BE18"/>
      <c r="BF18"/>
      <c r="BG18"/>
      <c r="BH18"/>
      <c r="BI18"/>
      <c r="BJ18"/>
      <c r="BK18"/>
      <c r="BL18"/>
      <c r="BM18"/>
      <c r="BN18"/>
      <c r="BO18"/>
      <c r="BP18" s="480"/>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row>
    <row r="19" spans="1:119" s="237" customFormat="1" ht="18" customHeight="1">
      <c r="A19" s="278" t="s">
        <v>275</v>
      </c>
      <c r="B19" s="279"/>
      <c r="C19" s="279"/>
      <c r="D19" s="279"/>
      <c r="E19" s="279"/>
      <c r="F19" s="881"/>
      <c r="G19" s="882"/>
      <c r="H19" s="882"/>
      <c r="I19" s="882"/>
      <c r="J19" s="882"/>
      <c r="K19" s="882"/>
      <c r="L19" s="883"/>
      <c r="M19" s="212"/>
      <c r="N19"/>
      <c r="O19"/>
      <c r="P19"/>
      <c r="Q19"/>
      <c r="R19" s="287"/>
      <c r="S19" s="287" t="s">
        <v>40</v>
      </c>
      <c r="T19" s="285" t="str">
        <f ca="1">SUBSTITUTE(CELL("address",F19),"$","")</f>
        <v>F19</v>
      </c>
      <c r="U19" s="285" t="str">
        <f>$U$5</f>
        <v>2a</v>
      </c>
      <c r="V19" s="285" t="str">
        <f ca="1">MID(CELL("filename",U19),FIND("]",CELL("filename",U19))+1,256)</f>
        <v>2a. Commercial Details</v>
      </c>
      <c r="W19" s="285" t="s">
        <v>273</v>
      </c>
      <c r="X19" s="285" t="s">
        <v>276</v>
      </c>
      <c r="Y19" s="285"/>
      <c r="Z19" s="285" t="str">
        <f ca="1">U19&amp;"_"&amp;T19&amp;"_"&amp;X19</f>
        <v>2a_F19_If_not_Owner</v>
      </c>
      <c r="AA19" s="285" t="s">
        <v>255</v>
      </c>
      <c r="AB19" s="285">
        <v>100</v>
      </c>
      <c r="AC19" s="286"/>
      <c r="AD19" s="285" t="s">
        <v>84</v>
      </c>
      <c r="AE19" s="285" t="s">
        <v>84</v>
      </c>
      <c r="AF19" s="285"/>
      <c r="AG19" s="296"/>
      <c r="AH19" s="285"/>
      <c r="AI19" s="285"/>
      <c r="AJ19" s="285"/>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481"/>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c r="CQ19" s="297"/>
      <c r="CR19" s="297"/>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row>
    <row r="20" spans="1:119" s="87" customFormat="1" ht="6" customHeight="1">
      <c r="A20" s="65"/>
      <c r="B20" s="80"/>
      <c r="C20" s="63"/>
      <c r="D20" s="63"/>
      <c r="E20" s="63"/>
      <c r="F20" s="63"/>
      <c r="G20" s="63"/>
      <c r="H20" s="66"/>
      <c r="I20" s="63"/>
      <c r="J20" s="63"/>
      <c r="K20" s="63"/>
      <c r="L20" s="63"/>
      <c r="M20" s="72"/>
      <c r="N20"/>
      <c r="O20"/>
      <c r="P20"/>
      <c r="Q20"/>
      <c r="R20" s="287" t="s">
        <v>76</v>
      </c>
      <c r="S20" s="287"/>
      <c r="T20" s="285"/>
      <c r="U20" s="285"/>
      <c r="V20" s="285"/>
      <c r="W20" s="285"/>
      <c r="X20" s="285"/>
      <c r="Y20" s="285"/>
      <c r="Z20" s="285"/>
      <c r="AA20" s="285"/>
      <c r="AB20" s="285"/>
      <c r="AC20" s="286"/>
      <c r="AD20" s="285"/>
      <c r="AE20" s="285"/>
      <c r="AF20" s="285"/>
      <c r="AG20" s="285"/>
      <c r="AH20" s="285"/>
      <c r="AI20" s="285"/>
      <c r="AJ20" s="285"/>
      <c r="AL20"/>
      <c r="AM20"/>
      <c r="AN20"/>
      <c r="AO20"/>
      <c r="AP20"/>
      <c r="AQ20"/>
      <c r="AR20"/>
      <c r="AS20"/>
      <c r="AT20"/>
      <c r="AU20"/>
      <c r="AV20"/>
      <c r="AW20"/>
      <c r="AX20"/>
      <c r="AY20"/>
      <c r="AZ20"/>
      <c r="BA20"/>
      <c r="BB20"/>
      <c r="BC20"/>
      <c r="BD20"/>
      <c r="BE20"/>
      <c r="BF20"/>
      <c r="BG20"/>
      <c r="BH20"/>
      <c r="BI20"/>
      <c r="BJ20"/>
      <c r="BK20"/>
      <c r="BL20"/>
      <c r="BM20"/>
      <c r="BN20"/>
      <c r="BO20"/>
      <c r="BP20" s="48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row>
    <row r="21" spans="1:119" s="87" customFormat="1" ht="105" customHeight="1">
      <c r="A21" s="878" t="s">
        <v>277</v>
      </c>
      <c r="B21" s="879"/>
      <c r="C21" s="879"/>
      <c r="D21" s="879"/>
      <c r="E21" s="880"/>
      <c r="F21" s="872"/>
      <c r="G21" s="873"/>
      <c r="H21" s="873"/>
      <c r="I21" s="873"/>
      <c r="J21" s="873"/>
      <c r="K21" s="873"/>
      <c r="L21" s="874"/>
      <c r="M21" s="72"/>
      <c r="N21"/>
      <c r="O21"/>
      <c r="P21"/>
      <c r="Q21"/>
      <c r="R21" s="287"/>
      <c r="S21" s="287" t="s">
        <v>40</v>
      </c>
      <c r="T21" s="285" t="str">
        <f ca="1">SUBSTITUTE(CELL("address",F21),"$","")</f>
        <v>F21</v>
      </c>
      <c r="U21" s="285" t="str">
        <f>$U$5</f>
        <v>2a</v>
      </c>
      <c r="V21" s="285" t="str">
        <f ca="1">MID(CELL("filename",U21),FIND("]",CELL("filename",U21))+1,256)</f>
        <v>2a. Commercial Details</v>
      </c>
      <c r="W21" s="285" t="s">
        <v>273</v>
      </c>
      <c r="X21" s="285" t="s">
        <v>278</v>
      </c>
      <c r="Y21" s="285"/>
      <c r="Z21" s="285" t="str">
        <f ca="1">U21&amp;"_"&amp;T21&amp;"_"&amp;X21</f>
        <v>2a_F21_Describe_Owner_Experience</v>
      </c>
      <c r="AA21" s="285" t="s">
        <v>255</v>
      </c>
      <c r="AB21" s="285">
        <v>2000</v>
      </c>
      <c r="AC21" s="286"/>
      <c r="AD21" s="285" t="s">
        <v>83</v>
      </c>
      <c r="AE21" s="285" t="s">
        <v>84</v>
      </c>
      <c r="AF21" s="285"/>
      <c r="AG21" s="285"/>
      <c r="AH21" s="285"/>
      <c r="AI21" s="285"/>
      <c r="AJ21" s="285"/>
      <c r="AL21"/>
      <c r="AM21"/>
      <c r="AN21"/>
      <c r="AO21"/>
      <c r="AP21"/>
      <c r="AQ21"/>
      <c r="AR21"/>
      <c r="AS21"/>
      <c r="AT21"/>
      <c r="AU21"/>
      <c r="AV21"/>
      <c r="AW21"/>
      <c r="AX21"/>
      <c r="AY21"/>
      <c r="AZ21"/>
      <c r="BA21"/>
      <c r="BB21"/>
      <c r="BC21"/>
      <c r="BD21"/>
      <c r="BE21"/>
      <c r="BF21"/>
      <c r="BG21"/>
      <c r="BH21"/>
      <c r="BI21"/>
      <c r="BJ21"/>
      <c r="BK21"/>
      <c r="BL21"/>
      <c r="BM21"/>
      <c r="BN21"/>
      <c r="BO21"/>
      <c r="BP21" s="480"/>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87" customFormat="1" ht="6" customHeight="1">
      <c r="A22" s="65"/>
      <c r="B22" s="80"/>
      <c r="C22" s="63"/>
      <c r="D22" s="63"/>
      <c r="E22" s="63"/>
      <c r="F22" s="63"/>
      <c r="G22" s="63"/>
      <c r="H22" s="66"/>
      <c r="I22" s="63"/>
      <c r="J22" s="63"/>
      <c r="K22" s="63"/>
      <c r="L22" s="63"/>
      <c r="M22" s="72"/>
      <c r="N22"/>
      <c r="O22"/>
      <c r="P22"/>
      <c r="Q22"/>
      <c r="R22" s="287" t="s">
        <v>76</v>
      </c>
      <c r="S22" s="287"/>
      <c r="T22" s="285"/>
      <c r="U22" s="285"/>
      <c r="V22" s="285"/>
      <c r="W22" s="285"/>
      <c r="X22" s="285"/>
      <c r="Y22" s="285"/>
      <c r="Z22" s="285"/>
      <c r="AA22" s="285"/>
      <c r="AB22" s="285"/>
      <c r="AC22" s="286"/>
      <c r="AD22" s="285"/>
      <c r="AE22" s="285"/>
      <c r="AF22" s="285"/>
      <c r="AG22" s="285"/>
      <c r="AH22" s="285"/>
      <c r="AI22" s="285"/>
      <c r="AJ22" s="285"/>
      <c r="AL22"/>
      <c r="AM22"/>
      <c r="AN22"/>
      <c r="AO22"/>
      <c r="AP22"/>
      <c r="AQ22"/>
      <c r="AR22"/>
      <c r="AS22"/>
      <c r="AT22"/>
      <c r="AU22"/>
      <c r="AV22"/>
      <c r="AW22"/>
      <c r="AX22"/>
      <c r="AY22"/>
      <c r="AZ22"/>
      <c r="BA22"/>
      <c r="BB22"/>
      <c r="BC22"/>
      <c r="BD22"/>
      <c r="BE22"/>
      <c r="BF22"/>
      <c r="BG22"/>
      <c r="BH22"/>
      <c r="BI22"/>
      <c r="BJ22"/>
      <c r="BK22"/>
      <c r="BL22"/>
      <c r="BM22"/>
      <c r="BN22"/>
      <c r="BO22"/>
      <c r="BP22" s="480"/>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87" customFormat="1" ht="18" customHeight="1">
      <c r="A23" s="435" t="s">
        <v>279</v>
      </c>
      <c r="B23" s="25"/>
      <c r="C23" s="63"/>
      <c r="D23" s="63"/>
      <c r="E23" s="63"/>
      <c r="F23" s="866"/>
      <c r="G23" s="867"/>
      <c r="H23" s="868"/>
      <c r="I23" s="63"/>
      <c r="J23" s="63"/>
      <c r="K23" s="63"/>
      <c r="L23" s="63"/>
      <c r="M23" s="72"/>
      <c r="N23"/>
      <c r="O23"/>
      <c r="P23"/>
      <c r="Q23"/>
      <c r="R23" s="287"/>
      <c r="S23" s="287" t="s">
        <v>40</v>
      </c>
      <c r="T23" s="285" t="str">
        <f ca="1">SUBSTITUTE(CELL("address",F23),"$","")</f>
        <v>F23</v>
      </c>
      <c r="U23" s="285" t="str">
        <f>$U$5</f>
        <v>2a</v>
      </c>
      <c r="V23" s="285" t="str">
        <f ca="1">MID(CELL("filename",U23),FIND("]",CELL("filename",U23))+1,256)</f>
        <v>2a. Commercial Details</v>
      </c>
      <c r="W23" s="285" t="s">
        <v>273</v>
      </c>
      <c r="X23" s="285" t="s">
        <v>280</v>
      </c>
      <c r="Y23" s="285"/>
      <c r="Z23" s="285" t="str">
        <f ca="1">U23&amp;"_"&amp;T23&amp;"_"&amp;X23</f>
        <v>2a_F23_Respondent_is_Developer</v>
      </c>
      <c r="AA23" s="285" t="s">
        <v>82</v>
      </c>
      <c r="AB23" s="285"/>
      <c r="AC23" s="286" t="str">
        <f>CONCATENATE(AM23,",",AN23)</f>
        <v>Yes,No</v>
      </c>
      <c r="AD23" s="285" t="s">
        <v>83</v>
      </c>
      <c r="AE23" s="285" t="s">
        <v>84</v>
      </c>
      <c r="AF23" s="285"/>
      <c r="AG23" s="285"/>
      <c r="AH23" s="285"/>
      <c r="AI23" s="285"/>
      <c r="AJ23" s="285"/>
      <c r="AL23"/>
      <c r="AM23" s="1" t="s">
        <v>83</v>
      </c>
      <c r="AN23" s="1" t="s">
        <v>84</v>
      </c>
      <c r="AO23"/>
      <c r="AP23"/>
      <c r="AQ23"/>
      <c r="AR23"/>
      <c r="AS23"/>
      <c r="AT23"/>
      <c r="AU23"/>
      <c r="AV23"/>
      <c r="AW23"/>
      <c r="AX23"/>
      <c r="AY23"/>
      <c r="AZ23"/>
      <c r="BA23"/>
      <c r="BB23"/>
      <c r="BC23"/>
      <c r="BD23"/>
      <c r="BE23"/>
      <c r="BF23"/>
      <c r="BG23"/>
      <c r="BH23"/>
      <c r="BI23"/>
      <c r="BJ23"/>
      <c r="BK23"/>
      <c r="BL23"/>
      <c r="BM23"/>
      <c r="BN23"/>
      <c r="BO23"/>
      <c r="BP23" s="480"/>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s="87" customFormat="1" ht="6" customHeight="1">
      <c r="A24" s="65"/>
      <c r="B24" s="80"/>
      <c r="C24" s="63"/>
      <c r="D24" s="63"/>
      <c r="E24" s="63"/>
      <c r="F24" s="63"/>
      <c r="G24" s="63"/>
      <c r="H24" s="66"/>
      <c r="I24" s="63"/>
      <c r="J24" s="63"/>
      <c r="K24" s="63"/>
      <c r="L24" s="63"/>
      <c r="M24" s="72"/>
      <c r="N24"/>
      <c r="O24"/>
      <c r="P24"/>
      <c r="Q24"/>
      <c r="R24" s="287" t="s">
        <v>76</v>
      </c>
      <c r="S24" s="287"/>
      <c r="T24" s="285"/>
      <c r="U24" s="285"/>
      <c r="V24" s="285"/>
      <c r="W24" s="285"/>
      <c r="X24" s="285"/>
      <c r="Y24" s="285"/>
      <c r="Z24" s="285"/>
      <c r="AA24" s="285"/>
      <c r="AB24" s="285"/>
      <c r="AC24" s="286"/>
      <c r="AD24" s="285"/>
      <c r="AE24" s="285"/>
      <c r="AF24" s="285"/>
      <c r="AG24" s="285"/>
      <c r="AH24" s="285"/>
      <c r="AI24" s="285"/>
      <c r="AJ24" s="285"/>
      <c r="AL24"/>
      <c r="AM24"/>
      <c r="AN24"/>
      <c r="AO24"/>
      <c r="AP24"/>
      <c r="AQ24"/>
      <c r="AR24"/>
      <c r="AS24"/>
      <c r="AT24"/>
      <c r="AU24"/>
      <c r="AV24"/>
      <c r="AW24"/>
      <c r="AX24"/>
      <c r="AY24"/>
      <c r="AZ24"/>
      <c r="BA24"/>
      <c r="BB24"/>
      <c r="BC24"/>
      <c r="BD24"/>
      <c r="BE24"/>
      <c r="BF24"/>
      <c r="BG24"/>
      <c r="BH24"/>
      <c r="BI24"/>
      <c r="BJ24"/>
      <c r="BK24"/>
      <c r="BL24"/>
      <c r="BM24"/>
      <c r="BN24"/>
      <c r="BO24"/>
      <c r="BP24" s="480"/>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87" customFormat="1" ht="18" customHeight="1">
      <c r="A25" s="304" t="s">
        <v>281</v>
      </c>
      <c r="B25" s="280"/>
      <c r="C25" s="280"/>
      <c r="D25" s="280"/>
      <c r="E25" s="280"/>
      <c r="F25" s="881"/>
      <c r="G25" s="882"/>
      <c r="H25" s="882"/>
      <c r="I25" s="882"/>
      <c r="J25" s="882"/>
      <c r="K25" s="882"/>
      <c r="L25" s="883"/>
      <c r="M25" s="72"/>
      <c r="N25"/>
      <c r="O25"/>
      <c r="P25"/>
      <c r="Q25"/>
      <c r="R25" s="287"/>
      <c r="S25" s="287" t="s">
        <v>40</v>
      </c>
      <c r="T25" s="285" t="str">
        <f ca="1">SUBSTITUTE(CELL("address",F25),"$","")</f>
        <v>F25</v>
      </c>
      <c r="U25" s="285" t="str">
        <f>$U$5</f>
        <v>2a</v>
      </c>
      <c r="V25" s="285" t="str">
        <f ca="1">MID(CELL("filename",U25),FIND("]",CELL("filename",U25))+1,256)</f>
        <v>2a. Commercial Details</v>
      </c>
      <c r="W25" s="285" t="s">
        <v>273</v>
      </c>
      <c r="X25" s="285" t="s">
        <v>282</v>
      </c>
      <c r="Y25" s="285"/>
      <c r="Z25" s="285" t="str">
        <f ca="1">U25&amp;"_"&amp;T25&amp;"_"&amp;X25</f>
        <v>2a_F25_If_not_Developer</v>
      </c>
      <c r="AA25" s="285" t="s">
        <v>255</v>
      </c>
      <c r="AB25" s="285">
        <v>100</v>
      </c>
      <c r="AC25" s="286"/>
      <c r="AD25" s="285" t="s">
        <v>84</v>
      </c>
      <c r="AE25" s="285" t="s">
        <v>84</v>
      </c>
      <c r="AF25" s="285"/>
      <c r="AG25" s="296"/>
      <c r="AH25" s="285"/>
      <c r="AI25" s="285"/>
      <c r="AJ25" s="285"/>
      <c r="AL25"/>
      <c r="AM25"/>
      <c r="AN25"/>
      <c r="AO25"/>
      <c r="AP25"/>
      <c r="AQ25"/>
      <c r="AR25"/>
      <c r="AS25"/>
      <c r="AT25"/>
      <c r="AU25"/>
      <c r="AV25"/>
      <c r="AW25"/>
      <c r="AX25"/>
      <c r="AY25"/>
      <c r="AZ25"/>
      <c r="BA25"/>
      <c r="BB25"/>
      <c r="BC25"/>
      <c r="BD25"/>
      <c r="BE25"/>
      <c r="BF25"/>
      <c r="BG25"/>
      <c r="BH25"/>
      <c r="BI25"/>
      <c r="BJ25"/>
      <c r="BK25"/>
      <c r="BL25"/>
      <c r="BM25"/>
      <c r="BN25"/>
      <c r="BO25"/>
      <c r="BP25" s="480"/>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87" customFormat="1" ht="6" customHeight="1">
      <c r="A26" s="65"/>
      <c r="B26" s="80"/>
      <c r="C26" s="63"/>
      <c r="D26" s="63"/>
      <c r="E26" s="63"/>
      <c r="F26" s="63"/>
      <c r="G26" s="63"/>
      <c r="H26" s="66"/>
      <c r="I26" s="63"/>
      <c r="J26" s="63"/>
      <c r="K26" s="63"/>
      <c r="L26" s="63"/>
      <c r="M26" s="72"/>
      <c r="N26"/>
      <c r="O26"/>
      <c r="P26"/>
      <c r="Q26"/>
      <c r="R26" s="287" t="s">
        <v>76</v>
      </c>
      <c r="S26" s="287"/>
      <c r="T26" s="285"/>
      <c r="U26" s="285"/>
      <c r="V26" s="285"/>
      <c r="W26" s="285"/>
      <c r="X26" s="285"/>
      <c r="Y26" s="285"/>
      <c r="Z26" s="285"/>
      <c r="AA26" s="285"/>
      <c r="AB26" s="285"/>
      <c r="AC26" s="286"/>
      <c r="AD26" s="285"/>
      <c r="AE26" s="285"/>
      <c r="AF26" s="285"/>
      <c r="AG26" s="285"/>
      <c r="AH26" s="285"/>
      <c r="AI26" s="285"/>
      <c r="AJ26" s="285"/>
      <c r="AL26"/>
      <c r="AM26"/>
      <c r="AN26"/>
      <c r="AO26"/>
      <c r="AP26"/>
      <c r="AQ26"/>
      <c r="AR26"/>
      <c r="AS26"/>
      <c r="AT26"/>
      <c r="AU26"/>
      <c r="AV26"/>
      <c r="AW26"/>
      <c r="AX26"/>
      <c r="AY26"/>
      <c r="AZ26"/>
      <c r="BA26"/>
      <c r="BB26"/>
      <c r="BC26"/>
      <c r="BD26"/>
      <c r="BE26"/>
      <c r="BF26"/>
      <c r="BG26"/>
      <c r="BH26"/>
      <c r="BI26"/>
      <c r="BJ26"/>
      <c r="BK26"/>
      <c r="BL26"/>
      <c r="BM26"/>
      <c r="BN26"/>
      <c r="BO26"/>
      <c r="BP26" s="480"/>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87" customFormat="1" ht="105" customHeight="1">
      <c r="A27" s="878" t="s">
        <v>283</v>
      </c>
      <c r="B27" s="879"/>
      <c r="C27" s="879"/>
      <c r="D27" s="879"/>
      <c r="E27" s="880"/>
      <c r="F27" s="895"/>
      <c r="G27" s="896"/>
      <c r="H27" s="896"/>
      <c r="I27" s="896"/>
      <c r="J27" s="896"/>
      <c r="K27" s="896"/>
      <c r="L27" s="897"/>
      <c r="M27" s="596"/>
      <c r="N27"/>
      <c r="O27"/>
      <c r="P27"/>
      <c r="Q27"/>
      <c r="R27" s="287"/>
      <c r="S27" s="287" t="s">
        <v>40</v>
      </c>
      <c r="T27" s="285" t="str">
        <f ca="1">SUBSTITUTE(CELL("address",F27),"$","")</f>
        <v>F27</v>
      </c>
      <c r="U27" s="285" t="str">
        <f>$U$5</f>
        <v>2a</v>
      </c>
      <c r="V27" s="285" t="str">
        <f ca="1">MID(CELL("filename",U27),FIND("]",CELL("filename",U27))+1,256)</f>
        <v>2a. Commercial Details</v>
      </c>
      <c r="W27" s="285" t="s">
        <v>273</v>
      </c>
      <c r="X27" s="285" t="s">
        <v>284</v>
      </c>
      <c r="Y27" s="285"/>
      <c r="Z27" s="285" t="str">
        <f ca="1">U27&amp;"_"&amp;T27&amp;"_"&amp;X27</f>
        <v>2a_F27_Describe_Developer_Experience</v>
      </c>
      <c r="AA27" s="285" t="s">
        <v>255</v>
      </c>
      <c r="AB27" s="285">
        <v>2000</v>
      </c>
      <c r="AC27" s="286"/>
      <c r="AD27" s="285" t="s">
        <v>84</v>
      </c>
      <c r="AE27" s="285" t="s">
        <v>84</v>
      </c>
      <c r="AF27" s="285"/>
      <c r="AG27"/>
      <c r="AH27" s="285"/>
      <c r="AI27" s="285"/>
      <c r="AJ27" s="285"/>
      <c r="AL27"/>
      <c r="AM27"/>
      <c r="AN27"/>
      <c r="AO27"/>
      <c r="AP27"/>
      <c r="AQ27"/>
      <c r="AR27"/>
      <c r="AS27"/>
      <c r="AT27"/>
      <c r="AU27"/>
      <c r="AV27"/>
      <c r="AW27"/>
      <c r="AX27"/>
      <c r="AY27"/>
      <c r="AZ27"/>
      <c r="BA27"/>
      <c r="BB27"/>
      <c r="BC27"/>
      <c r="BD27"/>
      <c r="BE27"/>
      <c r="BF27"/>
      <c r="BG27"/>
      <c r="BH27"/>
      <c r="BI27"/>
      <c r="BJ27"/>
      <c r="BK27"/>
      <c r="BL27"/>
      <c r="BM27"/>
      <c r="BN27"/>
      <c r="BO27"/>
      <c r="BP27" s="480"/>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ht="6" customHeight="1">
      <c r="A28" s="65"/>
      <c r="B28" s="63"/>
      <c r="C28" s="63"/>
      <c r="D28" s="63"/>
      <c r="E28" s="63"/>
      <c r="F28" s="58"/>
      <c r="G28" s="58"/>
      <c r="H28" s="58"/>
      <c r="I28" s="58"/>
      <c r="J28" s="58"/>
      <c r="K28" s="58"/>
      <c r="L28" s="58"/>
      <c r="M28" s="60"/>
      <c r="R28" s="287" t="s">
        <v>76</v>
      </c>
    </row>
    <row r="29" spans="1:119" s="87" customFormat="1" ht="18" customHeight="1">
      <c r="A29" s="435" t="s">
        <v>285</v>
      </c>
      <c r="B29" s="25"/>
      <c r="C29" s="63"/>
      <c r="D29" s="63"/>
      <c r="E29" s="63"/>
      <c r="F29" s="866"/>
      <c r="G29" s="867"/>
      <c r="H29" s="868"/>
      <c r="I29" s="63"/>
      <c r="J29" s="63"/>
      <c r="K29" s="63"/>
      <c r="L29" s="63"/>
      <c r="M29" s="72"/>
      <c r="N29"/>
      <c r="O29"/>
      <c r="P29"/>
      <c r="Q29"/>
      <c r="R29" s="287"/>
      <c r="S29" s="287" t="s">
        <v>40</v>
      </c>
      <c r="T29" s="285" t="str">
        <f ca="1">SUBSTITUTE(CELL("address",F29),"$","")</f>
        <v>F29</v>
      </c>
      <c r="U29" s="285" t="str">
        <f>$U$5</f>
        <v>2a</v>
      </c>
      <c r="V29" s="285" t="str">
        <f ca="1">MID(CELL("filename",U29),FIND("]",CELL("filename",U29))+1,256)</f>
        <v>2a. Commercial Details</v>
      </c>
      <c r="W29" s="285" t="s">
        <v>273</v>
      </c>
      <c r="X29" s="285" t="s">
        <v>280</v>
      </c>
      <c r="Y29" s="285"/>
      <c r="Z29" s="285" t="str">
        <f ca="1">U29&amp;"_"&amp;T29&amp;"_"&amp;X29</f>
        <v>2a_F29_Respondent_is_Developer</v>
      </c>
      <c r="AA29" s="285" t="s">
        <v>82</v>
      </c>
      <c r="AB29" s="285"/>
      <c r="AC29" s="286" t="str">
        <f>CONCATENATE(AM29,",",AN29)</f>
        <v>Submitted,Not Submitted</v>
      </c>
      <c r="AD29" s="285" t="s">
        <v>83</v>
      </c>
      <c r="AE29" s="285" t="s">
        <v>84</v>
      </c>
      <c r="AF29" s="285"/>
      <c r="AG29" s="285"/>
      <c r="AH29" s="285"/>
      <c r="AI29" s="285"/>
      <c r="AJ29" s="285"/>
      <c r="AL29"/>
      <c r="AM29" s="1" t="s">
        <v>185</v>
      </c>
      <c r="AN29" s="1" t="s">
        <v>186</v>
      </c>
      <c r="AO29"/>
      <c r="AP29"/>
      <c r="AQ29"/>
      <c r="AR29"/>
      <c r="AS29"/>
      <c r="AT29"/>
      <c r="AU29"/>
      <c r="AV29"/>
      <c r="AW29"/>
      <c r="AX29"/>
      <c r="AY29"/>
      <c r="AZ29"/>
      <c r="BA29"/>
      <c r="BB29"/>
      <c r="BC29"/>
      <c r="BD29"/>
      <c r="BE29"/>
      <c r="BF29"/>
      <c r="BG29"/>
      <c r="BH29"/>
      <c r="BI29"/>
      <c r="BJ29"/>
      <c r="BK29"/>
      <c r="BL29"/>
      <c r="BM29"/>
      <c r="BN29"/>
      <c r="BO29"/>
      <c r="BP29" s="480"/>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87" customFormat="1" ht="14.25" customHeight="1">
      <c r="A30" s="65"/>
      <c r="B30" s="510" t="s">
        <v>286</v>
      </c>
      <c r="C30" s="63"/>
      <c r="D30" s="63"/>
      <c r="E30" s="63"/>
      <c r="F30" s="63"/>
      <c r="G30" s="63"/>
      <c r="H30" s="66"/>
      <c r="I30" s="63"/>
      <c r="J30" s="63"/>
      <c r="K30" s="63"/>
      <c r="L30" s="63"/>
      <c r="M30" s="72"/>
      <c r="N30"/>
      <c r="O30"/>
      <c r="P30"/>
      <c r="Q30"/>
      <c r="R30" s="287"/>
      <c r="S30" s="287" t="s">
        <v>40</v>
      </c>
      <c r="T30" s="285"/>
      <c r="U30" s="285"/>
      <c r="V30" s="285"/>
      <c r="W30" s="285"/>
      <c r="X30" s="285"/>
      <c r="Y30" s="285"/>
      <c r="Z30" s="285"/>
      <c r="AA30" s="285"/>
      <c r="AB30" s="285"/>
      <c r="AC30" s="286"/>
      <c r="AD30" s="285"/>
      <c r="AE30" s="285"/>
      <c r="AF30" s="285"/>
      <c r="AG30" s="285"/>
      <c r="AH30" s="285"/>
      <c r="AI30" s="285"/>
      <c r="AJ30" s="285"/>
      <c r="AL30"/>
      <c r="AM30"/>
      <c r="AN30"/>
      <c r="AO30"/>
      <c r="AP30"/>
      <c r="AQ30"/>
      <c r="AR30"/>
      <c r="AS30"/>
      <c r="AT30"/>
      <c r="AU30"/>
      <c r="AV30"/>
      <c r="AW30"/>
      <c r="AX30"/>
      <c r="AY30"/>
      <c r="AZ30"/>
      <c r="BA30"/>
      <c r="BB30"/>
      <c r="BC30"/>
      <c r="BD30"/>
      <c r="BE30"/>
      <c r="BF30"/>
      <c r="BG30"/>
      <c r="BH30"/>
      <c r="BI30"/>
      <c r="BJ30"/>
      <c r="BK30"/>
      <c r="BL30"/>
      <c r="BM30"/>
      <c r="BN30"/>
      <c r="BO30"/>
      <c r="BP30" s="48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87" customFormat="1" ht="9" customHeight="1" thickBot="1">
      <c r="A31" s="65"/>
      <c r="B31" s="80"/>
      <c r="C31" s="63"/>
      <c r="D31" s="63"/>
      <c r="E31" s="63"/>
      <c r="F31" s="63"/>
      <c r="G31" s="63"/>
      <c r="H31" s="66"/>
      <c r="I31" s="63"/>
      <c r="J31" s="63"/>
      <c r="K31" s="63"/>
      <c r="L31" s="63"/>
      <c r="M31" s="72"/>
      <c r="N31"/>
      <c r="O31"/>
      <c r="P31"/>
      <c r="Q31"/>
      <c r="R31" s="287" t="s">
        <v>76</v>
      </c>
      <c r="S31" s="287"/>
      <c r="T31" s="285"/>
      <c r="U31" s="285"/>
      <c r="V31" s="285"/>
      <c r="W31" s="285"/>
      <c r="X31" s="285"/>
      <c r="Y31" s="285"/>
      <c r="Z31" s="285"/>
      <c r="AA31" s="285"/>
      <c r="AB31" s="285"/>
      <c r="AC31" s="286"/>
      <c r="AD31" s="285"/>
      <c r="AE31" s="285"/>
      <c r="AF31" s="285"/>
      <c r="AG31" s="285"/>
      <c r="AH31" s="285"/>
      <c r="AI31" s="285"/>
      <c r="AJ31" s="285"/>
      <c r="AL31"/>
      <c r="AM31"/>
      <c r="AN31"/>
      <c r="AO31"/>
      <c r="AP31"/>
      <c r="AQ31"/>
      <c r="AR31"/>
      <c r="AS31"/>
      <c r="AT31"/>
      <c r="AU31"/>
      <c r="AV31"/>
      <c r="AW31"/>
      <c r="AX31"/>
      <c r="AY31"/>
      <c r="AZ31"/>
      <c r="BA31"/>
      <c r="BB31"/>
      <c r="BC31"/>
      <c r="BD31"/>
      <c r="BE31"/>
      <c r="BF31"/>
      <c r="BG31"/>
      <c r="BH31"/>
      <c r="BI31"/>
      <c r="BJ31"/>
      <c r="BK31"/>
      <c r="BL31"/>
      <c r="BM31"/>
      <c r="BN31"/>
      <c r="BO31"/>
      <c r="BP31" s="480"/>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16.5" customHeight="1" thickBot="1">
      <c r="A32" s="843" t="s">
        <v>287</v>
      </c>
      <c r="B32" s="844"/>
      <c r="C32" s="844"/>
      <c r="D32" s="844"/>
      <c r="E32" s="844"/>
      <c r="F32" s="844"/>
      <c r="G32" s="844"/>
      <c r="H32" s="844"/>
      <c r="I32" s="844"/>
      <c r="J32" s="844"/>
      <c r="K32" s="844"/>
      <c r="L32" s="844"/>
      <c r="M32" s="845"/>
      <c r="S32" s="287" t="s">
        <v>40</v>
      </c>
    </row>
    <row r="33" spans="1:41" ht="9" customHeight="1">
      <c r="A33" s="99"/>
      <c r="B33" s="100"/>
      <c r="C33" s="100"/>
      <c r="D33" s="100"/>
      <c r="E33" s="100"/>
      <c r="F33" s="101"/>
      <c r="G33" s="101"/>
      <c r="H33" s="101"/>
      <c r="I33" s="101"/>
      <c r="J33" s="101"/>
      <c r="K33" s="101"/>
      <c r="L33" s="101"/>
      <c r="M33" s="102"/>
      <c r="R33" s="287" t="s">
        <v>76</v>
      </c>
    </row>
    <row r="34" spans="1:41" ht="19.5" customHeight="1">
      <c r="A34" s="798" t="s">
        <v>288</v>
      </c>
      <c r="B34" s="799"/>
      <c r="C34" s="799"/>
      <c r="D34" s="799"/>
      <c r="E34" s="799"/>
      <c r="F34" s="799"/>
      <c r="G34" s="799"/>
      <c r="H34" s="799"/>
      <c r="I34" s="799"/>
      <c r="J34" s="799"/>
      <c r="K34" s="893"/>
      <c r="L34" s="894"/>
      <c r="M34" s="60"/>
      <c r="S34" s="287" t="s">
        <v>40</v>
      </c>
      <c r="T34" s="285" t="str">
        <f ca="1">SUBSTITUTE(CELL("address",K34),"$","")</f>
        <v>K34</v>
      </c>
      <c r="U34" s="285" t="str">
        <f>$U$5</f>
        <v>2a</v>
      </c>
      <c r="V34" s="285" t="str">
        <f ca="1">MID(CELL("filename",U34),FIND("]",CELL("filename",U34))+1,256)</f>
        <v>2a. Commercial Details</v>
      </c>
      <c r="W34" s="285" t="s">
        <v>287</v>
      </c>
      <c r="X34" s="285" t="s">
        <v>289</v>
      </c>
      <c r="Z34" s="285" t="str">
        <f ca="1">U34&amp;"_"&amp;T34&amp;"_"&amp;X34</f>
        <v>2a_K34_Deal_Diagram</v>
      </c>
      <c r="AA34" s="285" t="s">
        <v>82</v>
      </c>
      <c r="AC34" s="286" t="str">
        <f>CONCATENATE(AM34,",",AN34,",",AO34)</f>
        <v>Submitted,Not Submitted,Not applicable (non-unit contingent PPA)</v>
      </c>
      <c r="AD34" s="285" t="s">
        <v>83</v>
      </c>
      <c r="AE34" s="285" t="s">
        <v>84</v>
      </c>
      <c r="AJ34"/>
      <c r="AM34" s="1" t="s">
        <v>185</v>
      </c>
      <c r="AN34" s="1" t="s">
        <v>186</v>
      </c>
      <c r="AO34" t="s">
        <v>290</v>
      </c>
    </row>
    <row r="35" spans="1:41" ht="12" customHeight="1">
      <c r="A35" s="67"/>
      <c r="B35" s="336" t="s">
        <v>291</v>
      </c>
      <c r="C35" s="68"/>
      <c r="D35" s="68"/>
      <c r="E35" s="68"/>
      <c r="F35" s="25"/>
      <c r="G35" s="25"/>
      <c r="H35" s="25"/>
      <c r="I35" s="25"/>
      <c r="J35" s="25"/>
      <c r="K35" s="25"/>
      <c r="L35" s="25"/>
      <c r="M35" s="60"/>
      <c r="S35" s="287" t="s">
        <v>40</v>
      </c>
    </row>
    <row r="36" spans="1:41" ht="6" customHeight="1">
      <c r="A36" s="67"/>
      <c r="B36" s="68"/>
      <c r="C36" s="68"/>
      <c r="D36" s="68"/>
      <c r="E36" s="68"/>
      <c r="F36" s="25"/>
      <c r="G36" s="25"/>
      <c r="H36" s="25"/>
      <c r="I36" s="25"/>
      <c r="J36" s="25"/>
      <c r="K36" s="25"/>
      <c r="L36" s="25"/>
      <c r="M36" s="60"/>
      <c r="R36" s="287" t="s">
        <v>76</v>
      </c>
    </row>
    <row r="37" spans="1:41" ht="2.25" customHeight="1">
      <c r="A37" s="25"/>
      <c r="B37" s="25"/>
      <c r="C37" s="25"/>
      <c r="D37" s="25"/>
      <c r="E37" s="25"/>
      <c r="F37" s="25"/>
      <c r="G37" s="25"/>
      <c r="H37" s="69"/>
      <c r="I37" s="69"/>
      <c r="J37" s="69"/>
      <c r="K37" s="69"/>
      <c r="L37" s="69"/>
      <c r="M37" s="60"/>
      <c r="P37" s="637" t="s">
        <v>292</v>
      </c>
      <c r="S37" s="287" t="s">
        <v>40</v>
      </c>
      <c r="T37" s="285" t="str">
        <f ca="1">SUBSTITUTE(CELL("address",G37),"$","")</f>
        <v>G37</v>
      </c>
      <c r="U37" s="285" t="str">
        <f>$U$5</f>
        <v>2a</v>
      </c>
      <c r="V37" s="285" t="str">
        <f ca="1">MID(CELL("filename",U37),FIND("]",CELL("filename",U37))+1,256)</f>
        <v>2a. Commercial Details</v>
      </c>
      <c r="W37" s="285" t="s">
        <v>287</v>
      </c>
      <c r="X37" s="285" t="s">
        <v>293</v>
      </c>
      <c r="Z37" s="285" t="str">
        <f ca="1">U37&amp;"_"&amp;T37&amp;"_"&amp;X37</f>
        <v>2a_G37_Project_Dependent_on_Another_Entity</v>
      </c>
      <c r="AA37" s="285" t="s">
        <v>82</v>
      </c>
      <c r="AC37" s="286" t="str">
        <f>CONCATENATE(AM37,",",AN37)</f>
        <v>Yes,No</v>
      </c>
      <c r="AD37" s="285" t="s">
        <v>84</v>
      </c>
      <c r="AE37" s="285" t="s">
        <v>84</v>
      </c>
      <c r="AM37" s="1" t="s">
        <v>83</v>
      </c>
      <c r="AN37" s="1" t="s">
        <v>84</v>
      </c>
    </row>
    <row r="38" spans="1:41" ht="2.25" customHeight="1">
      <c r="A38" s="67"/>
      <c r="B38" s="68"/>
      <c r="C38" s="68"/>
      <c r="D38" s="68"/>
      <c r="E38" s="68"/>
      <c r="F38" s="25"/>
      <c r="G38" s="25"/>
      <c r="H38" s="25"/>
      <c r="I38" s="25"/>
      <c r="J38" s="25"/>
      <c r="K38" s="25"/>
      <c r="L38" s="25"/>
      <c r="M38" s="60"/>
      <c r="R38" s="287" t="s">
        <v>76</v>
      </c>
    </row>
    <row r="39" spans="1:41" ht="2.25" customHeight="1">
      <c r="A39" s="67"/>
      <c r="B39" s="97"/>
      <c r="C39" s="68"/>
      <c r="D39" s="68"/>
      <c r="E39" s="68"/>
      <c r="F39" s="25"/>
      <c r="G39" s="25"/>
      <c r="H39" s="25"/>
      <c r="I39" s="25"/>
      <c r="J39" s="25"/>
      <c r="K39" s="25"/>
      <c r="L39" s="25"/>
      <c r="M39" s="60"/>
      <c r="S39" s="287" t="s">
        <v>40</v>
      </c>
    </row>
    <row r="40" spans="1:41" ht="2.25" customHeight="1">
      <c r="A40" s="67"/>
      <c r="B40" s="68"/>
      <c r="C40" s="68"/>
      <c r="D40" s="68"/>
      <c r="E40" s="68"/>
      <c r="F40" s="25"/>
      <c r="G40" s="25"/>
      <c r="H40" s="25"/>
      <c r="I40" s="25"/>
      <c r="J40" s="25"/>
      <c r="K40" s="25"/>
      <c r="L40" s="25"/>
      <c r="M40" s="60"/>
      <c r="R40" s="287" t="s">
        <v>76</v>
      </c>
    </row>
    <row r="41" spans="1:41" ht="2.25" customHeight="1">
      <c r="A41" s="67"/>
      <c r="B41" s="854"/>
      <c r="C41" s="855"/>
      <c r="D41" s="855"/>
      <c r="E41" s="855"/>
      <c r="F41" s="855"/>
      <c r="G41" s="855"/>
      <c r="H41" s="855"/>
      <c r="I41" s="855"/>
      <c r="J41" s="855"/>
      <c r="K41" s="855"/>
      <c r="L41" s="856"/>
      <c r="M41" s="60"/>
      <c r="S41" s="287" t="s">
        <v>40</v>
      </c>
      <c r="T41" s="286" t="str">
        <f ca="1">SUBSTITUTE(CELL("address",B41),"$","")</f>
        <v>B41</v>
      </c>
      <c r="U41" s="285" t="str">
        <f>$U$5</f>
        <v>2a</v>
      </c>
      <c r="V41" s="285" t="str">
        <f ca="1">MID(CELL("filename",U41),FIND("]",CELL("filename",U41))+1,256)</f>
        <v>2a. Commercial Details</v>
      </c>
      <c r="W41" s="285" t="s">
        <v>287</v>
      </c>
      <c r="X41" s="286" t="s">
        <v>294</v>
      </c>
      <c r="Y41" s="286"/>
      <c r="Z41" s="285" t="str">
        <f ca="1">U41&amp;"_"&amp;T41&amp;"_"&amp;X41</f>
        <v>2a_B41_Description_of_Project_Dependency</v>
      </c>
      <c r="AA41" s="285" t="s">
        <v>255</v>
      </c>
      <c r="AB41" s="285">
        <v>2000</v>
      </c>
      <c r="AD41" s="286" t="s">
        <v>84</v>
      </c>
      <c r="AE41" s="285" t="s">
        <v>84</v>
      </c>
      <c r="AF41" s="286"/>
      <c r="AG41" s="288"/>
    </row>
    <row r="42" spans="1:41" ht="6" customHeight="1">
      <c r="A42" s="435"/>
      <c r="B42" s="446"/>
      <c r="C42" s="446"/>
      <c r="D42" s="446"/>
      <c r="E42" s="446"/>
      <c r="F42" s="80"/>
      <c r="G42" s="80"/>
      <c r="H42" s="80"/>
      <c r="I42" s="80"/>
      <c r="J42" s="80"/>
      <c r="K42" s="80"/>
      <c r="L42" s="80"/>
      <c r="M42" s="60"/>
      <c r="R42" s="287" t="s">
        <v>76</v>
      </c>
    </row>
    <row r="43" spans="1:41" ht="18" customHeight="1">
      <c r="A43" s="847" t="s">
        <v>295</v>
      </c>
      <c r="B43" s="848"/>
      <c r="C43" s="848"/>
      <c r="D43" s="848"/>
      <c r="E43" s="848"/>
      <c r="F43" s="849"/>
      <c r="G43" s="521"/>
      <c r="H43" s="162"/>
      <c r="I43" s="69"/>
      <c r="J43" s="69"/>
      <c r="K43" s="69"/>
      <c r="L43" s="69"/>
      <c r="M43" s="60"/>
      <c r="S43" s="287" t="s">
        <v>40</v>
      </c>
      <c r="T43" s="285" t="str">
        <f ca="1">SUBSTITUTE(CELL("address",G43),"$","")</f>
        <v>G43</v>
      </c>
      <c r="U43" s="285" t="str">
        <f>$U$5</f>
        <v>2a</v>
      </c>
      <c r="V43" s="285" t="str">
        <f ca="1">MID(CELL("filename",U43),FIND("]",CELL("filename",U43))+1,256)</f>
        <v>2a. Commercial Details</v>
      </c>
      <c r="W43" s="285" t="s">
        <v>287</v>
      </c>
      <c r="X43" s="285" t="s">
        <v>296</v>
      </c>
      <c r="Z43" s="285" t="str">
        <f ca="1">U43&amp;"_"&amp;T43&amp;"_"&amp;X43</f>
        <v>2a_G43_Project_known_legal_Issues</v>
      </c>
      <c r="AA43" s="285" t="s">
        <v>82</v>
      </c>
      <c r="AC43" s="286" t="str">
        <f>CONCATENATE(AM43,",",AN43)</f>
        <v>Yes,No</v>
      </c>
      <c r="AD43" s="285" t="s">
        <v>83</v>
      </c>
      <c r="AE43" s="285" t="s">
        <v>84</v>
      </c>
      <c r="AM43" s="1" t="s">
        <v>83</v>
      </c>
      <c r="AN43" s="1" t="s">
        <v>84</v>
      </c>
    </row>
    <row r="44" spans="1:41" ht="8.25" customHeight="1">
      <c r="A44" s="435"/>
      <c r="B44" s="446"/>
      <c r="C44" s="446"/>
      <c r="D44" s="446"/>
      <c r="E44" s="446"/>
      <c r="F44" s="80"/>
      <c r="G44" s="80"/>
      <c r="H44" s="80"/>
      <c r="I44" s="80"/>
      <c r="J44" s="80"/>
      <c r="K44" s="80"/>
      <c r="L44" s="80"/>
      <c r="M44" s="60"/>
      <c r="R44" s="287" t="s">
        <v>76</v>
      </c>
    </row>
    <row r="45" spans="1:41" ht="30.75" customHeight="1">
      <c r="A45" s="67"/>
      <c r="B45" s="850" t="s">
        <v>297</v>
      </c>
      <c r="C45" s="850"/>
      <c r="D45" s="850"/>
      <c r="E45" s="850"/>
      <c r="F45" s="850"/>
      <c r="G45" s="850"/>
      <c r="H45" s="850"/>
      <c r="I45" s="850"/>
      <c r="J45" s="850"/>
      <c r="K45" s="850"/>
      <c r="L45" s="850"/>
      <c r="M45" s="60"/>
      <c r="P45" t="s">
        <v>298</v>
      </c>
      <c r="S45" s="287" t="s">
        <v>40</v>
      </c>
    </row>
    <row r="46" spans="1:41" ht="6" customHeight="1">
      <c r="A46" s="67"/>
      <c r="B46" s="68"/>
      <c r="C46" s="68"/>
      <c r="D46" s="68"/>
      <c r="E46" s="68"/>
      <c r="F46" s="25"/>
      <c r="G46" s="25"/>
      <c r="H46" s="25"/>
      <c r="I46" s="25"/>
      <c r="J46" s="25"/>
      <c r="K46" s="25"/>
      <c r="L46" s="25"/>
      <c r="M46" s="60"/>
      <c r="R46" s="287" t="s">
        <v>76</v>
      </c>
    </row>
    <row r="47" spans="1:41" ht="148.5" customHeight="1">
      <c r="A47" s="67"/>
      <c r="B47" s="854"/>
      <c r="C47" s="855"/>
      <c r="D47" s="855"/>
      <c r="E47" s="855"/>
      <c r="F47" s="855"/>
      <c r="G47" s="855"/>
      <c r="H47" s="855"/>
      <c r="I47" s="855"/>
      <c r="J47" s="855"/>
      <c r="K47" s="855"/>
      <c r="L47" s="856"/>
      <c r="M47" s="60"/>
      <c r="S47" s="287" t="s">
        <v>40</v>
      </c>
      <c r="T47" s="286" t="str">
        <f ca="1">SUBSTITUTE(CELL("address",B47),"$","")</f>
        <v>B47</v>
      </c>
      <c r="U47" s="285" t="str">
        <f>$U$5</f>
        <v>2a</v>
      </c>
      <c r="V47" s="285" t="str">
        <f ca="1">MID(CELL("filename",U47),FIND("]",CELL("filename",U47))+1,256)</f>
        <v>2a. Commercial Details</v>
      </c>
      <c r="W47" s="285" t="s">
        <v>287</v>
      </c>
      <c r="X47" s="286" t="s">
        <v>299</v>
      </c>
      <c r="Y47" s="286"/>
      <c r="Z47" s="285" t="str">
        <f ca="1">U47&amp;"_"&amp;T47&amp;"_"&amp;X47</f>
        <v>2a_B47_Description_of_Project_Legal_Issues</v>
      </c>
      <c r="AA47" s="285" t="s">
        <v>255</v>
      </c>
      <c r="AB47" s="285">
        <v>2000</v>
      </c>
      <c r="AD47" s="286" t="s">
        <v>84</v>
      </c>
      <c r="AE47" s="285" t="s">
        <v>84</v>
      </c>
      <c r="AF47" s="286"/>
      <c r="AG47" s="288"/>
    </row>
    <row r="48" spans="1:41" ht="8.25" customHeight="1">
      <c r="A48" s="435"/>
      <c r="B48" s="446"/>
      <c r="C48" s="446"/>
      <c r="D48" s="446"/>
      <c r="E48" s="446"/>
      <c r="F48" s="80"/>
      <c r="G48" s="80"/>
      <c r="H48" s="80"/>
      <c r="I48" s="80"/>
      <c r="J48" s="80"/>
      <c r="K48" s="80"/>
      <c r="L48" s="80"/>
      <c r="M48" s="60"/>
      <c r="R48" s="287" t="s">
        <v>76</v>
      </c>
    </row>
    <row r="49" spans="1:40" ht="23.25" customHeight="1">
      <c r="A49" s="847" t="s">
        <v>300</v>
      </c>
      <c r="B49" s="848"/>
      <c r="C49" s="848"/>
      <c r="D49" s="848"/>
      <c r="E49" s="848"/>
      <c r="F49" s="848"/>
      <c r="G49" s="848"/>
      <c r="H49" s="848"/>
      <c r="I49" s="848"/>
      <c r="J49" s="849"/>
      <c r="K49" s="521"/>
      <c r="L49" s="25"/>
      <c r="M49" s="60"/>
      <c r="S49" s="287" t="s">
        <v>40</v>
      </c>
      <c r="T49" s="286" t="str">
        <f ca="1">SUBSTITUTE(CELL("address",K49),"$","")</f>
        <v>K49</v>
      </c>
      <c r="U49" s="285" t="str">
        <f>$U$5</f>
        <v>2a</v>
      </c>
      <c r="V49" s="285" t="str">
        <f ca="1">MID(CELL("filename",U49),FIND("]",CELL("filename",U49))+1,256)</f>
        <v>2a. Commercial Details</v>
      </c>
      <c r="W49" s="285" t="s">
        <v>287</v>
      </c>
      <c r="X49" s="285" t="s">
        <v>301</v>
      </c>
      <c r="Z49" s="285" t="str">
        <f ca="1">U49&amp;"_"&amp;T49&amp;"_"&amp;X49</f>
        <v>2a_K49_bankruptcy</v>
      </c>
      <c r="AA49" s="285" t="s">
        <v>82</v>
      </c>
      <c r="AC49" s="286" t="str">
        <f>CONCATENATE(AM49,",",AN49)</f>
        <v>Yes,No</v>
      </c>
      <c r="AD49" s="285" t="s">
        <v>83</v>
      </c>
      <c r="AE49" s="285" t="s">
        <v>84</v>
      </c>
      <c r="AM49" s="1" t="s">
        <v>83</v>
      </c>
      <c r="AN49" s="1" t="s">
        <v>84</v>
      </c>
    </row>
    <row r="50" spans="1:40" ht="11.25" customHeight="1">
      <c r="A50" s="67"/>
      <c r="B50" s="68"/>
      <c r="C50" s="68"/>
      <c r="D50" s="68"/>
      <c r="E50" s="68"/>
      <c r="F50" s="25"/>
      <c r="G50" s="25"/>
      <c r="H50" s="25"/>
      <c r="I50" s="25"/>
      <c r="J50" s="25"/>
      <c r="K50" s="25"/>
      <c r="L50" s="25"/>
      <c r="M50" s="60"/>
      <c r="R50" s="287" t="s">
        <v>76</v>
      </c>
    </row>
    <row r="51" spans="1:40" ht="23.25" customHeight="1">
      <c r="A51" s="847" t="s">
        <v>302</v>
      </c>
      <c r="B51" s="848"/>
      <c r="C51" s="848"/>
      <c r="D51" s="848"/>
      <c r="E51" s="848"/>
      <c r="F51" s="848"/>
      <c r="G51" s="848"/>
      <c r="H51" s="848"/>
      <c r="I51" s="848"/>
      <c r="J51" s="849"/>
      <c r="K51" s="521"/>
      <c r="L51" s="25"/>
      <c r="M51" s="60"/>
      <c r="S51" s="287" t="s">
        <v>40</v>
      </c>
      <c r="T51" s="286" t="str">
        <f ca="1">SUBSTITUTE(CELL("address",K51),"$","")</f>
        <v>K51</v>
      </c>
      <c r="U51" s="285" t="str">
        <f>$U$5</f>
        <v>2a</v>
      </c>
      <c r="V51" s="285" t="str">
        <f ca="1">MID(CELL("filename",U51),FIND("]",CELL("filename",U51))+1,256)</f>
        <v>2a. Commercial Details</v>
      </c>
      <c r="W51" s="285" t="s">
        <v>287</v>
      </c>
      <c r="X51" s="285" t="s">
        <v>303</v>
      </c>
      <c r="Z51" s="285" t="str">
        <f ca="1">U51&amp;"_"&amp;T51&amp;"_"&amp;X51</f>
        <v>2a_K51_felony</v>
      </c>
      <c r="AA51" s="285" t="s">
        <v>82</v>
      </c>
      <c r="AC51" s="286" t="str">
        <f>CONCATENATE(AM51,",",AN51)</f>
        <v>Yes,No</v>
      </c>
      <c r="AD51" s="285" t="s">
        <v>83</v>
      </c>
      <c r="AE51" s="285" t="s">
        <v>84</v>
      </c>
      <c r="AM51" s="1" t="s">
        <v>83</v>
      </c>
      <c r="AN51" s="1" t="s">
        <v>84</v>
      </c>
    </row>
    <row r="52" spans="1:40" ht="11.25" customHeight="1">
      <c r="A52" s="67"/>
      <c r="B52" s="68"/>
      <c r="C52" s="68"/>
      <c r="D52" s="68"/>
      <c r="E52" s="68"/>
      <c r="F52" s="25"/>
      <c r="G52" s="25"/>
      <c r="H52" s="25"/>
      <c r="I52" s="25"/>
      <c r="J52" s="25"/>
      <c r="K52" s="25"/>
      <c r="L52" s="25"/>
      <c r="M52" s="60"/>
      <c r="R52" s="287" t="s">
        <v>76</v>
      </c>
    </row>
    <row r="53" spans="1:40" ht="33" customHeight="1">
      <c r="A53" s="857" t="s">
        <v>304</v>
      </c>
      <c r="B53" s="858"/>
      <c r="C53" s="858"/>
      <c r="D53" s="858"/>
      <c r="E53" s="858"/>
      <c r="F53" s="858"/>
      <c r="G53" s="858"/>
      <c r="H53" s="858"/>
      <c r="I53" s="858"/>
      <c r="J53" s="858"/>
      <c r="K53" s="858"/>
      <c r="L53" s="25"/>
      <c r="M53" s="60"/>
      <c r="S53" s="287" t="s">
        <v>40</v>
      </c>
    </row>
    <row r="54" spans="1:40" ht="11.25" customHeight="1">
      <c r="A54" s="67"/>
      <c r="B54" s="68"/>
      <c r="C54" s="68"/>
      <c r="D54" s="68"/>
      <c r="E54" s="68"/>
      <c r="F54" s="25"/>
      <c r="G54" s="25"/>
      <c r="H54" s="25"/>
      <c r="I54" s="25"/>
      <c r="J54" s="25"/>
      <c r="K54" s="25"/>
      <c r="L54" s="25"/>
      <c r="M54" s="60"/>
      <c r="R54" s="287" t="s">
        <v>76</v>
      </c>
    </row>
    <row r="55" spans="1:40" ht="90.75" customHeight="1">
      <c r="A55" s="67"/>
      <c r="B55" s="851"/>
      <c r="C55" s="852"/>
      <c r="D55" s="852"/>
      <c r="E55" s="852"/>
      <c r="F55" s="852"/>
      <c r="G55" s="852"/>
      <c r="H55" s="852"/>
      <c r="I55" s="852"/>
      <c r="J55" s="852"/>
      <c r="K55" s="852"/>
      <c r="L55" s="853"/>
      <c r="M55" s="60"/>
      <c r="S55" s="287" t="s">
        <v>40</v>
      </c>
      <c r="T55" s="286" t="str">
        <f ca="1">SUBSTITUTE(CELL("address",B55),"$","")</f>
        <v>B55</v>
      </c>
      <c r="U55" s="285" t="str">
        <f>$U$5</f>
        <v>2a</v>
      </c>
      <c r="V55" s="285" t="str">
        <f ca="1">MID(CELL("filename",U55),FIND("]",CELL("filename",U55))+1,256)</f>
        <v>2a. Commercial Details</v>
      </c>
      <c r="W55" s="285" t="s">
        <v>287</v>
      </c>
      <c r="X55" s="285" t="s">
        <v>305</v>
      </c>
      <c r="Z55" s="285" t="str">
        <f ca="1">U55&amp;"_"&amp;T55&amp;"_"&amp;X55</f>
        <v>2a_B55_descript_litigation</v>
      </c>
      <c r="AA55" s="285" t="s">
        <v>255</v>
      </c>
      <c r="AB55" s="285">
        <v>2000</v>
      </c>
      <c r="AD55" s="285" t="s">
        <v>84</v>
      </c>
      <c r="AE55" s="285" t="s">
        <v>84</v>
      </c>
      <c r="AG55"/>
    </row>
    <row r="56" spans="1:40" ht="11.25" customHeight="1">
      <c r="A56" s="67"/>
      <c r="B56" s="68"/>
      <c r="C56" s="68"/>
      <c r="D56" s="68"/>
      <c r="E56" s="68"/>
      <c r="F56" s="25"/>
      <c r="G56" s="25"/>
      <c r="H56" s="25"/>
      <c r="I56" s="25"/>
      <c r="J56" s="25"/>
      <c r="K56" s="25"/>
      <c r="L56" s="25"/>
      <c r="M56" s="60"/>
      <c r="R56" s="287" t="s">
        <v>76</v>
      </c>
    </row>
    <row r="57" spans="1:40" ht="18.75" customHeight="1">
      <c r="A57" s="798" t="s">
        <v>306</v>
      </c>
      <c r="B57" s="799"/>
      <c r="C57" s="799"/>
      <c r="D57" s="799"/>
      <c r="E57" s="799"/>
      <c r="F57" s="799"/>
      <c r="G57" s="799"/>
      <c r="H57" s="799"/>
      <c r="I57" s="799"/>
      <c r="J57" s="366"/>
      <c r="K57" s="521"/>
      <c r="L57" s="25"/>
      <c r="M57" s="60"/>
      <c r="S57" s="287" t="s">
        <v>40</v>
      </c>
      <c r="T57" s="286" t="str">
        <f ca="1">SUBSTITUTE(CELL("address",K57),"$","")</f>
        <v>K57</v>
      </c>
      <c r="U57" s="285" t="str">
        <f>$U$5</f>
        <v>2a</v>
      </c>
      <c r="V57" s="285" t="str">
        <f ca="1">MID(CELL("filename",U57),FIND("]",CELL("filename",U57))+1,256)</f>
        <v>2a. Commercial Details</v>
      </c>
      <c r="W57" s="285" t="s">
        <v>287</v>
      </c>
      <c r="X57" s="285" t="s">
        <v>307</v>
      </c>
      <c r="Z57" s="285" t="str">
        <f ca="1">U57&amp;"_"&amp;T57&amp;"_"&amp;X57</f>
        <v>2a_K57_finance_records_5_years</v>
      </c>
      <c r="AA57" s="285" t="s">
        <v>82</v>
      </c>
      <c r="AC57" s="286" t="str">
        <f>CONCATENATE(AM57,",",AN57)</f>
        <v>Yes,No</v>
      </c>
      <c r="AD57" s="285" t="s">
        <v>83</v>
      </c>
      <c r="AE57" s="285" t="s">
        <v>84</v>
      </c>
      <c r="AM57" s="1" t="s">
        <v>83</v>
      </c>
      <c r="AN57" s="1" t="s">
        <v>84</v>
      </c>
    </row>
    <row r="58" spans="1:40" ht="12.75" customHeight="1">
      <c r="A58" s="67"/>
      <c r="B58" s="68"/>
      <c r="C58" s="68"/>
      <c r="D58" s="68"/>
      <c r="E58" s="68"/>
      <c r="F58" s="25"/>
      <c r="G58" s="25"/>
      <c r="H58" s="25"/>
      <c r="I58" s="25"/>
      <c r="J58" s="25"/>
      <c r="K58" s="25"/>
      <c r="L58" s="25"/>
      <c r="M58" s="60"/>
      <c r="R58" s="287" t="s">
        <v>76</v>
      </c>
    </row>
    <row r="59" spans="1:40" ht="18.75" customHeight="1">
      <c r="A59" s="420"/>
      <c r="B59" s="421" t="s">
        <v>308</v>
      </c>
      <c r="C59" s="419"/>
      <c r="D59" s="68"/>
      <c r="E59" s="68"/>
      <c r="F59" s="25"/>
      <c r="G59" s="25"/>
      <c r="H59" s="25"/>
      <c r="I59" s="25"/>
      <c r="J59" s="25"/>
      <c r="K59" s="521"/>
      <c r="L59" s="25"/>
      <c r="M59" s="60"/>
      <c r="S59" s="287" t="s">
        <v>40</v>
      </c>
      <c r="T59" s="286" t="str">
        <f ca="1">SUBSTITUTE(CELL("address",K59),"$","")</f>
        <v>K59</v>
      </c>
      <c r="U59" s="285" t="str">
        <f>$U$5</f>
        <v>2a</v>
      </c>
      <c r="V59" s="285" t="str">
        <f ca="1">MID(CELL("filename",U59),FIND("]",CELL("filename",U59))+1,256)</f>
        <v>2a. Commercial Details</v>
      </c>
      <c r="W59" s="285" t="s">
        <v>287</v>
      </c>
      <c r="X59" s="285" t="s">
        <v>309</v>
      </c>
      <c r="Z59" s="285" t="str">
        <f ca="1">U59&amp;"_"&amp;T59&amp;"_"&amp;X59</f>
        <v>2a_K59_finance_records_5_years_submitted</v>
      </c>
      <c r="AA59" s="285" t="s">
        <v>82</v>
      </c>
      <c r="AC59" s="286" t="str">
        <f>CONCATENATE(AM59,",",AN59)</f>
        <v>Submitted,Not Submitted</v>
      </c>
      <c r="AD59" s="286" t="s">
        <v>84</v>
      </c>
      <c r="AE59" s="285" t="s">
        <v>84</v>
      </c>
      <c r="AG59" s="288"/>
      <c r="AM59" t="s">
        <v>185</v>
      </c>
      <c r="AN59" t="s">
        <v>186</v>
      </c>
    </row>
    <row r="60" spans="1:40" ht="14.25" customHeight="1">
      <c r="A60" s="67"/>
      <c r="B60" s="68"/>
      <c r="C60" s="422"/>
      <c r="D60" s="418"/>
      <c r="E60" s="68"/>
      <c r="F60" s="25"/>
      <c r="G60" s="25"/>
      <c r="H60" s="25"/>
      <c r="I60" s="25"/>
      <c r="J60" s="25"/>
      <c r="K60" s="25"/>
      <c r="L60" s="25"/>
      <c r="M60" s="60"/>
      <c r="R60" s="287" t="s">
        <v>76</v>
      </c>
    </row>
    <row r="61" spans="1:40" ht="18.75" customHeight="1">
      <c r="A61" s="798" t="s">
        <v>310</v>
      </c>
      <c r="B61" s="799"/>
      <c r="C61" s="799"/>
      <c r="D61" s="799"/>
      <c r="E61" s="799"/>
      <c r="F61" s="799"/>
      <c r="G61" s="799"/>
      <c r="H61" s="799"/>
      <c r="I61" s="799"/>
      <c r="J61" s="366"/>
      <c r="K61" s="521"/>
      <c r="L61" s="25"/>
      <c r="M61" s="60"/>
      <c r="S61" s="287" t="s">
        <v>40</v>
      </c>
      <c r="T61" s="286" t="str">
        <f ca="1">SUBSTITUTE(CELL("address",K61),"$","")</f>
        <v>K61</v>
      </c>
      <c r="U61" s="285" t="str">
        <f>$U$5</f>
        <v>2a</v>
      </c>
      <c r="V61" s="285" t="str">
        <f ca="1">MID(CELL("filename",U61),FIND("]",CELL("filename",U61))+1,256)</f>
        <v>2a. Commercial Details</v>
      </c>
      <c r="W61" s="285" t="s">
        <v>287</v>
      </c>
      <c r="X61" s="285" t="s">
        <v>311</v>
      </c>
      <c r="Z61" s="285" t="str">
        <f ca="1">U61&amp;"_"&amp;T61&amp;"_"&amp;X61</f>
        <v>2a_K61_corporate_credit_rating</v>
      </c>
      <c r="AA61" s="285" t="s">
        <v>82</v>
      </c>
      <c r="AC61" s="286" t="str">
        <f>CONCATENATE(AM61,",",AN61)</f>
        <v>Yes,No</v>
      </c>
      <c r="AD61" s="285" t="s">
        <v>83</v>
      </c>
      <c r="AE61" s="285" t="s">
        <v>84</v>
      </c>
      <c r="AM61" s="1" t="s">
        <v>83</v>
      </c>
      <c r="AN61" s="1" t="s">
        <v>84</v>
      </c>
    </row>
    <row r="62" spans="1:40" ht="6" customHeight="1">
      <c r="A62" s="67"/>
      <c r="B62" s="68"/>
      <c r="C62" s="68"/>
      <c r="D62" s="68"/>
      <c r="E62" s="68"/>
      <c r="F62" s="25"/>
      <c r="G62" s="25"/>
      <c r="H62" s="25"/>
      <c r="I62" s="25"/>
      <c r="J62" s="25"/>
      <c r="K62" s="25"/>
      <c r="L62" s="25"/>
      <c r="M62" s="60"/>
      <c r="R62" s="287" t="s">
        <v>76</v>
      </c>
    </row>
    <row r="63" spans="1:40" ht="18" customHeight="1">
      <c r="A63" s="67"/>
      <c r="B63" s="97" t="s">
        <v>312</v>
      </c>
      <c r="C63" s="68"/>
      <c r="D63" s="68"/>
      <c r="E63" s="68"/>
      <c r="F63" s="25"/>
      <c r="G63" s="25"/>
      <c r="H63" s="25"/>
      <c r="I63" s="25"/>
      <c r="J63" s="25"/>
      <c r="K63" s="25"/>
      <c r="L63" s="25"/>
      <c r="M63" s="60"/>
      <c r="S63" s="287" t="s">
        <v>40</v>
      </c>
    </row>
    <row r="64" spans="1:40" ht="6" customHeight="1">
      <c r="A64" s="67"/>
      <c r="B64" s="68"/>
      <c r="C64" s="68"/>
      <c r="D64" s="68"/>
      <c r="E64" s="68"/>
      <c r="F64" s="25"/>
      <c r="G64" s="25"/>
      <c r="H64" s="25"/>
      <c r="I64" s="25"/>
      <c r="J64" s="25"/>
      <c r="K64" s="25"/>
      <c r="L64" s="25"/>
      <c r="M64" s="60"/>
      <c r="R64" s="287" t="s">
        <v>76</v>
      </c>
    </row>
    <row r="65" spans="1:40" ht="90.75" customHeight="1">
      <c r="A65" s="67"/>
      <c r="B65" s="854"/>
      <c r="C65" s="855"/>
      <c r="D65" s="855"/>
      <c r="E65" s="855"/>
      <c r="F65" s="855"/>
      <c r="G65" s="855"/>
      <c r="H65" s="855"/>
      <c r="I65" s="855"/>
      <c r="J65" s="855"/>
      <c r="K65" s="855"/>
      <c r="L65" s="856"/>
      <c r="M65" s="60"/>
      <c r="S65" s="287" t="s">
        <v>40</v>
      </c>
      <c r="T65" s="286" t="str">
        <f ca="1">SUBSTITUTE(CELL("address",B65),"$","")</f>
        <v>B65</v>
      </c>
      <c r="U65" s="285" t="str">
        <f>$U$5</f>
        <v>2a</v>
      </c>
      <c r="V65" s="285" t="str">
        <f ca="1">MID(CELL("filename",U65),FIND("]",CELL("filename",U65))+1,256)</f>
        <v>2a. Commercial Details</v>
      </c>
      <c r="W65" s="285" t="s">
        <v>287</v>
      </c>
      <c r="X65" s="285" t="s">
        <v>313</v>
      </c>
      <c r="Z65" s="285" t="str">
        <f ca="1">U65&amp;"_"&amp;T65&amp;"_"&amp;X65</f>
        <v>2a_B65_corporate_credit_rating_description</v>
      </c>
      <c r="AA65" s="285" t="s">
        <v>255</v>
      </c>
      <c r="AB65" s="285">
        <v>2000</v>
      </c>
      <c r="AD65" s="285" t="s">
        <v>84</v>
      </c>
      <c r="AE65" s="285" t="s">
        <v>84</v>
      </c>
      <c r="AG65" s="288"/>
    </row>
    <row r="66" spans="1:40" ht="11.25" customHeight="1">
      <c r="A66" s="67"/>
      <c r="B66" s="68"/>
      <c r="C66" s="68"/>
      <c r="D66" s="68"/>
      <c r="E66" s="68"/>
      <c r="F66" s="25"/>
      <c r="G66" s="25"/>
      <c r="H66" s="25"/>
      <c r="I66" s="25"/>
      <c r="J66" s="25"/>
      <c r="K66" s="25"/>
      <c r="L66" s="25"/>
      <c r="M66" s="60"/>
      <c r="R66" s="287" t="s">
        <v>76</v>
      </c>
    </row>
    <row r="67" spans="1:40" ht="18" customHeight="1">
      <c r="A67" s="447" t="s">
        <v>314</v>
      </c>
      <c r="B67" s="68"/>
      <c r="C67" s="68"/>
      <c r="D67" s="68"/>
      <c r="E67" s="68"/>
      <c r="F67" s="25"/>
      <c r="G67" s="25"/>
      <c r="H67" s="25"/>
      <c r="I67" s="25"/>
      <c r="J67" s="25"/>
      <c r="K67" s="25"/>
      <c r="L67" s="25"/>
      <c r="M67" s="60"/>
      <c r="S67" s="287" t="s">
        <v>40</v>
      </c>
    </row>
    <row r="68" spans="1:40" ht="8.25" customHeight="1">
      <c r="A68" s="435"/>
      <c r="B68" s="446"/>
      <c r="C68" s="446"/>
      <c r="D68" s="446"/>
      <c r="E68" s="446"/>
      <c r="F68" s="80"/>
      <c r="G68" s="80"/>
      <c r="H68" s="80"/>
      <c r="I68" s="80"/>
      <c r="J68" s="80"/>
      <c r="K68" s="80"/>
      <c r="L68" s="80"/>
      <c r="M68" s="60"/>
      <c r="R68" s="287" t="s">
        <v>76</v>
      </c>
    </row>
    <row r="69" spans="1:40" ht="52" customHeight="1">
      <c r="A69" s="67"/>
      <c r="B69" s="851"/>
      <c r="C69" s="852"/>
      <c r="D69" s="852"/>
      <c r="E69" s="852"/>
      <c r="F69" s="852"/>
      <c r="G69" s="852"/>
      <c r="H69" s="852"/>
      <c r="I69" s="852"/>
      <c r="J69" s="852"/>
      <c r="K69" s="852"/>
      <c r="L69" s="853"/>
      <c r="M69" s="60"/>
      <c r="S69" s="287" t="s">
        <v>40</v>
      </c>
      <c r="T69" s="286" t="str">
        <f ca="1">SUBSTITUTE(CELL("address",B69),"$","")</f>
        <v>B69</v>
      </c>
      <c r="U69" s="285" t="str">
        <f>$U$5</f>
        <v>2a</v>
      </c>
      <c r="V69" s="285" t="str">
        <f ca="1">MID(CELL("filename",U69),FIND("]",CELL("filename",U69))+1,256)</f>
        <v>2a. Commercial Details</v>
      </c>
      <c r="W69" s="285" t="s">
        <v>287</v>
      </c>
      <c r="X69" s="286" t="s">
        <v>315</v>
      </c>
      <c r="Y69" s="286"/>
      <c r="Z69" s="285" t="str">
        <f ca="1">U69&amp;"_"&amp;T69&amp;"_"&amp;X69</f>
        <v>2a_B69_Finance_Plan_for_Development_Project</v>
      </c>
      <c r="AA69" s="285" t="s">
        <v>255</v>
      </c>
      <c r="AB69" s="285">
        <v>2000</v>
      </c>
      <c r="AD69" s="286" t="s">
        <v>84</v>
      </c>
      <c r="AE69" s="285" t="s">
        <v>84</v>
      </c>
      <c r="AF69" s="286"/>
      <c r="AG69" s="286"/>
      <c r="AH69" s="286"/>
      <c r="AI69" s="286"/>
      <c r="AJ69"/>
    </row>
    <row r="70" spans="1:40" ht="11.25" customHeight="1" thickBot="1">
      <c r="A70" s="67"/>
      <c r="B70" s="68"/>
      <c r="C70" s="68"/>
      <c r="D70" s="68"/>
      <c r="E70" s="68"/>
      <c r="F70" s="25"/>
      <c r="G70" s="25"/>
      <c r="H70" s="25"/>
      <c r="I70" s="25"/>
      <c r="J70" s="25"/>
      <c r="K70" s="25"/>
      <c r="L70" s="25"/>
      <c r="M70" s="60"/>
      <c r="R70" s="287" t="s">
        <v>76</v>
      </c>
    </row>
    <row r="71" spans="1:40" ht="16.5" customHeight="1" thickBot="1">
      <c r="A71" s="843" t="s">
        <v>316</v>
      </c>
      <c r="B71" s="844"/>
      <c r="C71" s="844"/>
      <c r="D71" s="844"/>
      <c r="E71" s="844"/>
      <c r="F71" s="844"/>
      <c r="G71" s="844"/>
      <c r="H71" s="844"/>
      <c r="I71" s="844"/>
      <c r="J71" s="844"/>
      <c r="K71" s="844"/>
      <c r="L71" s="844"/>
      <c r="M71" s="845"/>
      <c r="P71" t="s">
        <v>317</v>
      </c>
      <c r="S71" s="287" t="s">
        <v>40</v>
      </c>
    </row>
    <row r="72" spans="1:40" ht="0.75" customHeight="1">
      <c r="A72" s="281"/>
      <c r="B72" s="282"/>
      <c r="C72" s="282"/>
      <c r="D72" s="282"/>
      <c r="E72" s="282"/>
      <c r="F72" s="90"/>
      <c r="G72" s="90"/>
      <c r="H72" s="90"/>
      <c r="I72" s="90"/>
      <c r="J72" s="90"/>
      <c r="K72" s="90"/>
      <c r="L72" s="90"/>
      <c r="M72" s="102"/>
      <c r="R72" s="287" t="s">
        <v>76</v>
      </c>
    </row>
    <row r="73" spans="1:40" ht="8.15" hidden="1" customHeight="1">
      <c r="A73" s="798"/>
      <c r="B73" s="799"/>
      <c r="C73" s="799"/>
      <c r="D73" s="799"/>
      <c r="E73" s="799"/>
      <c r="F73" s="799"/>
      <c r="G73" s="799"/>
      <c r="H73" s="799"/>
      <c r="I73" s="799"/>
      <c r="J73" s="799"/>
      <c r="K73" s="846"/>
      <c r="L73" s="605"/>
      <c r="M73" s="60"/>
      <c r="S73" s="287" t="s">
        <v>40</v>
      </c>
      <c r="T73" s="286" t="str">
        <f ca="1">SUBSTITUTE(CELL("address",L73),"$","")</f>
        <v>L73</v>
      </c>
      <c r="U73" s="285" t="str">
        <f>$U$5</f>
        <v>2a</v>
      </c>
      <c r="V73" s="285" t="str">
        <f ca="1">MID(CELL("filename",U73),FIND("]",CELL("filename",U73))+1,256)</f>
        <v>2a. Commercial Details</v>
      </c>
      <c r="W73" s="285" t="s">
        <v>318</v>
      </c>
      <c r="X73" s="285" t="s">
        <v>319</v>
      </c>
      <c r="Z73" s="285" t="str">
        <f ca="1">U73&amp;"_"&amp;T73&amp;"_"&amp;X73</f>
        <v>2a_L73_Equity_Plan_Submitted</v>
      </c>
      <c r="AA73" s="285" t="s">
        <v>255</v>
      </c>
      <c r="AB73" s="285">
        <v>2000</v>
      </c>
      <c r="AD73" s="285" t="s">
        <v>84</v>
      </c>
      <c r="AE73" s="285" t="s">
        <v>84</v>
      </c>
      <c r="AM73" s="1" t="s">
        <v>185</v>
      </c>
      <c r="AN73" s="1" t="s">
        <v>186</v>
      </c>
    </row>
    <row r="74" spans="1:40" ht="8.15" hidden="1" customHeight="1">
      <c r="A74" s="67"/>
      <c r="B74" s="336"/>
      <c r="C74" s="68"/>
      <c r="D74" s="68"/>
      <c r="E74" s="68"/>
      <c r="F74" s="25"/>
      <c r="G74" s="25"/>
      <c r="H74" s="25"/>
      <c r="I74" s="25"/>
      <c r="J74" s="25"/>
      <c r="K74" s="25"/>
      <c r="L74" s="25"/>
      <c r="M74" s="60"/>
      <c r="S74" s="287" t="s">
        <v>40</v>
      </c>
    </row>
    <row r="75" spans="1:40" ht="8.15" hidden="1" customHeight="1">
      <c r="A75" s="67"/>
      <c r="B75" s="68"/>
      <c r="C75" s="68"/>
      <c r="D75" s="68"/>
      <c r="E75" s="68"/>
      <c r="F75" s="25"/>
      <c r="G75" s="25"/>
      <c r="H75" s="25"/>
      <c r="I75" s="25"/>
      <c r="J75" s="25"/>
      <c r="K75" s="25"/>
      <c r="L75" s="25"/>
      <c r="M75" s="60"/>
      <c r="R75" s="287" t="s">
        <v>76</v>
      </c>
    </row>
    <row r="76" spans="1:40" ht="8.15" hidden="1" customHeight="1">
      <c r="A76" s="68"/>
      <c r="B76" s="369"/>
      <c r="C76" s="369"/>
      <c r="D76" s="369"/>
      <c r="E76" s="369"/>
      <c r="F76" s="369"/>
      <c r="G76" s="369"/>
      <c r="H76" s="369"/>
      <c r="I76" s="369"/>
      <c r="J76" s="369"/>
      <c r="K76" s="369"/>
      <c r="L76" s="369"/>
      <c r="M76" s="68"/>
      <c r="S76" s="287" t="s">
        <v>40</v>
      </c>
    </row>
    <row r="77" spans="1:40" ht="8.15" hidden="1" customHeight="1">
      <c r="A77" s="68"/>
      <c r="B77" s="369"/>
      <c r="C77" s="369"/>
      <c r="D77" s="369"/>
      <c r="E77" s="369"/>
      <c r="F77" s="369"/>
      <c r="G77" s="369"/>
      <c r="H77" s="369"/>
      <c r="I77" s="369"/>
      <c r="J77" s="369"/>
      <c r="K77" s="369"/>
      <c r="L77" s="369"/>
      <c r="M77" s="68"/>
      <c r="R77" s="287" t="s">
        <v>76</v>
      </c>
    </row>
    <row r="78" spans="1:40" ht="8.15" hidden="1" customHeight="1">
      <c r="A78" s="68"/>
      <c r="B78" s="369"/>
      <c r="C78" s="369"/>
      <c r="D78" s="369"/>
      <c r="E78" s="369"/>
      <c r="F78" s="369"/>
      <c r="G78" s="369"/>
      <c r="H78" s="369"/>
      <c r="I78" s="369"/>
      <c r="J78" s="369"/>
      <c r="K78" s="369"/>
      <c r="L78" s="369"/>
      <c r="M78" s="68"/>
      <c r="S78" s="287" t="s">
        <v>40</v>
      </c>
      <c r="T78" s="286" t="str">
        <f ca="1">SUBSTITUTE(CELL("address",L78),"$","")</f>
        <v>L78</v>
      </c>
      <c r="U78" s="285" t="str">
        <f>$U$5</f>
        <v>2a</v>
      </c>
      <c r="V78" s="285" t="str">
        <f ca="1">MID(CELL("filename",U78),FIND("]",CELL("filename",U78))+1,256)</f>
        <v>2a. Commercial Details</v>
      </c>
      <c r="W78" s="285" t="s">
        <v>320</v>
      </c>
      <c r="X78" s="285" t="s">
        <v>321</v>
      </c>
      <c r="Z78" s="285" t="str">
        <f ca="1">U78&amp;"_"&amp;T78&amp;"_"&amp;X78</f>
        <v>2a_L78_Equitable_Benefits</v>
      </c>
      <c r="AA78" s="285" t="s">
        <v>255</v>
      </c>
      <c r="AB78" s="285">
        <v>2000</v>
      </c>
      <c r="AD78" s="285" t="s">
        <v>84</v>
      </c>
      <c r="AE78" s="285" t="s">
        <v>84</v>
      </c>
      <c r="AM78" s="1" t="s">
        <v>83</v>
      </c>
      <c r="AN78" s="1" t="s">
        <v>84</v>
      </c>
    </row>
    <row r="79" spans="1:40" ht="8.15" hidden="1" customHeight="1">
      <c r="A79" s="68"/>
      <c r="B79" s="369"/>
      <c r="C79" s="369"/>
      <c r="D79" s="369"/>
      <c r="E79" s="369"/>
      <c r="F79" s="369"/>
      <c r="G79" s="369"/>
      <c r="H79" s="369"/>
      <c r="I79" s="369"/>
      <c r="J79" s="369"/>
      <c r="K79" s="369"/>
      <c r="L79" s="369"/>
      <c r="M79" s="68"/>
      <c r="R79" s="287" t="s">
        <v>76</v>
      </c>
    </row>
    <row r="80" spans="1:40" ht="8.15" hidden="1" customHeight="1">
      <c r="A80" s="68"/>
      <c r="B80" s="369"/>
      <c r="C80" s="369"/>
      <c r="D80" s="369"/>
      <c r="E80" s="369"/>
      <c r="F80" s="369"/>
      <c r="G80" s="369"/>
      <c r="H80" s="369"/>
      <c r="I80" s="369"/>
      <c r="J80" s="369"/>
      <c r="K80" s="369"/>
      <c r="L80" s="369"/>
      <c r="M80" s="68"/>
      <c r="S80" s="287" t="s">
        <v>40</v>
      </c>
    </row>
    <row r="81" spans="1:40" ht="8.15" hidden="1" customHeight="1">
      <c r="A81" s="68"/>
      <c r="B81" s="369"/>
      <c r="C81" s="369"/>
      <c r="D81" s="369"/>
      <c r="E81" s="369"/>
      <c r="F81" s="369"/>
      <c r="G81" s="369"/>
      <c r="H81" s="369"/>
      <c r="I81" s="369"/>
      <c r="J81" s="369"/>
      <c r="K81" s="369"/>
      <c r="L81" s="369"/>
      <c r="M81" s="68"/>
      <c r="R81" s="287" t="s">
        <v>76</v>
      </c>
    </row>
    <row r="82" spans="1:40" ht="8.15" hidden="1" customHeight="1">
      <c r="A82" s="68"/>
      <c r="B82" s="369"/>
      <c r="C82" s="369"/>
      <c r="D82" s="369"/>
      <c r="E82" s="369"/>
      <c r="F82" s="369"/>
      <c r="G82" s="369"/>
      <c r="H82" s="369"/>
      <c r="I82" s="369"/>
      <c r="J82" s="369"/>
      <c r="K82" s="369"/>
      <c r="L82" s="369"/>
      <c r="M82" s="68"/>
      <c r="S82" s="287" t="s">
        <v>40</v>
      </c>
      <c r="T82" s="286" t="str">
        <f ca="1">SUBSTITUTE(CELL("address",B82),"$","")</f>
        <v>B82</v>
      </c>
      <c r="U82" s="285" t="str">
        <f>$U$5</f>
        <v>2a</v>
      </c>
      <c r="V82" s="285" t="str">
        <f ca="1">MID(CELL("filename",U82),FIND("]",CELL("filename",U82))+1,256)</f>
        <v>2a. Commercial Details</v>
      </c>
      <c r="W82" s="285" t="s">
        <v>320</v>
      </c>
      <c r="X82" s="285" t="str">
        <f>"Description_of_"&amp;X78</f>
        <v>Description_of_Equitable_Benefits</v>
      </c>
      <c r="Z82" s="285" t="str">
        <f ca="1">U82&amp;"_"&amp;T82&amp;"_"&amp;X82</f>
        <v>2a_B82_Description_of_Equitable_Benefits</v>
      </c>
      <c r="AA82" s="285" t="s">
        <v>255</v>
      </c>
      <c r="AB82" s="285">
        <v>2000</v>
      </c>
      <c r="AD82" s="285" t="s">
        <v>84</v>
      </c>
      <c r="AE82" s="285" t="s">
        <v>84</v>
      </c>
      <c r="AG82"/>
    </row>
    <row r="83" spans="1:40" ht="8.15" hidden="1" customHeight="1">
      <c r="A83" s="68"/>
      <c r="B83" s="369"/>
      <c r="C83" s="369"/>
      <c r="D83" s="369"/>
      <c r="E83" s="369"/>
      <c r="F83" s="369"/>
      <c r="G83" s="369"/>
      <c r="H83" s="369"/>
      <c r="I83" s="369"/>
      <c r="J83" s="369"/>
      <c r="K83" s="369"/>
      <c r="L83" s="369"/>
      <c r="M83" s="68"/>
      <c r="R83" s="287" t="s">
        <v>76</v>
      </c>
    </row>
    <row r="84" spans="1:40" ht="8.15" hidden="1" customHeight="1">
      <c r="A84" s="68"/>
      <c r="B84" s="369"/>
      <c r="C84" s="369"/>
      <c r="D84" s="369"/>
      <c r="E84" s="369"/>
      <c r="F84" s="369"/>
      <c r="G84" s="369"/>
      <c r="H84" s="369"/>
      <c r="I84" s="369"/>
      <c r="J84" s="369"/>
      <c r="K84" s="369"/>
      <c r="L84" s="369"/>
      <c r="M84" s="68"/>
      <c r="S84" s="287" t="s">
        <v>40</v>
      </c>
      <c r="T84" s="286" t="str">
        <f ca="1">SUBSTITUTE(CELL("address",L84),"$","")</f>
        <v>L84</v>
      </c>
      <c r="U84" s="285" t="str">
        <f>$U$5</f>
        <v>2a</v>
      </c>
      <c r="V84" s="285" t="str">
        <f ca="1">MID(CELL("filename",U84),FIND("]",CELL("filename",U84))+1,256)</f>
        <v>2a. Commercial Details</v>
      </c>
      <c r="W84" s="285" t="s">
        <v>320</v>
      </c>
      <c r="X84" s="285" t="s">
        <v>322</v>
      </c>
      <c r="Z84" s="285" t="str">
        <f ca="1">U84&amp;"_"&amp;T84&amp;"_"&amp;X84</f>
        <v>2a_L84_Reduction_of_burdens_to_vulnerable_and_highly_impacted</v>
      </c>
      <c r="AA84" s="285" t="s">
        <v>255</v>
      </c>
      <c r="AB84" s="285">
        <v>2000</v>
      </c>
      <c r="AD84" s="285" t="s">
        <v>84</v>
      </c>
      <c r="AE84" s="285" t="s">
        <v>84</v>
      </c>
      <c r="AM84" s="1" t="s">
        <v>83</v>
      </c>
      <c r="AN84" s="1" t="s">
        <v>84</v>
      </c>
    </row>
    <row r="85" spans="1:40" ht="8.15" hidden="1" customHeight="1">
      <c r="A85" s="68"/>
      <c r="B85" s="369"/>
      <c r="C85" s="369"/>
      <c r="D85" s="369"/>
      <c r="E85" s="369"/>
      <c r="F85" s="369"/>
      <c r="G85" s="369"/>
      <c r="H85" s="369"/>
      <c r="I85" s="369"/>
      <c r="J85" s="369"/>
      <c r="K85" s="369"/>
      <c r="L85" s="369"/>
      <c r="M85" s="68"/>
      <c r="R85" s="287" t="s">
        <v>76</v>
      </c>
    </row>
    <row r="86" spans="1:40" ht="8.15" hidden="1" customHeight="1">
      <c r="A86" s="68"/>
      <c r="B86" s="369"/>
      <c r="C86" s="369"/>
      <c r="D86" s="369"/>
      <c r="E86" s="369"/>
      <c r="F86" s="369"/>
      <c r="G86" s="369"/>
      <c r="H86" s="369"/>
      <c r="I86" s="369"/>
      <c r="J86" s="369"/>
      <c r="K86" s="369"/>
      <c r="L86" s="369"/>
      <c r="M86" s="68"/>
      <c r="S86" s="287" t="s">
        <v>40</v>
      </c>
    </row>
    <row r="87" spans="1:40" ht="8.15" hidden="1" customHeight="1">
      <c r="A87" s="68"/>
      <c r="B87" s="369"/>
      <c r="C87" s="369"/>
      <c r="D87" s="369"/>
      <c r="E87" s="369"/>
      <c r="F87" s="369"/>
      <c r="G87" s="369"/>
      <c r="H87" s="369"/>
      <c r="I87" s="369"/>
      <c r="J87" s="369"/>
      <c r="K87" s="369"/>
      <c r="L87" s="369"/>
      <c r="M87" s="68"/>
      <c r="R87" s="287" t="s">
        <v>76</v>
      </c>
    </row>
    <row r="88" spans="1:40" ht="8.15" hidden="1" customHeight="1">
      <c r="A88" s="68"/>
      <c r="B88" s="369"/>
      <c r="C88" s="369"/>
      <c r="D88" s="369"/>
      <c r="E88" s="369"/>
      <c r="F88" s="369"/>
      <c r="G88" s="369"/>
      <c r="H88" s="369"/>
      <c r="I88" s="369"/>
      <c r="J88" s="369"/>
      <c r="K88" s="369"/>
      <c r="L88" s="369"/>
      <c r="M88" s="68"/>
      <c r="S88" s="287" t="s">
        <v>40</v>
      </c>
      <c r="T88" s="286" t="str">
        <f ca="1">SUBSTITUTE(CELL("address",B88),"$","")</f>
        <v>B88</v>
      </c>
      <c r="U88" s="285" t="str">
        <f>$U$5</f>
        <v>2a</v>
      </c>
      <c r="V88" s="285" t="str">
        <f ca="1">MID(CELL("filename",U88),FIND("]",CELL("filename",U88))+1,256)</f>
        <v>2a. Commercial Details</v>
      </c>
      <c r="W88" s="285" t="s">
        <v>320</v>
      </c>
      <c r="X88" s="285" t="str">
        <f>"Description_of_"&amp;X84</f>
        <v>Description_of_Reduction_of_burdens_to_vulnerable_and_highly_impacted</v>
      </c>
      <c r="Z88" s="285" t="str">
        <f ca="1">U88&amp;"_"&amp;T88&amp;"_"&amp;X88</f>
        <v>2a_B88_Description_of_Reduction_of_burdens_to_vulnerable_and_highly_impacted</v>
      </c>
      <c r="AA88" s="285" t="s">
        <v>255</v>
      </c>
      <c r="AB88" s="285">
        <v>2000</v>
      </c>
      <c r="AD88" s="285" t="s">
        <v>84</v>
      </c>
      <c r="AE88" s="285" t="s">
        <v>84</v>
      </c>
      <c r="AG88"/>
    </row>
    <row r="89" spans="1:40" ht="8.15" hidden="1" customHeight="1">
      <c r="A89" s="68"/>
      <c r="B89" s="369"/>
      <c r="C89" s="369"/>
      <c r="D89" s="369"/>
      <c r="E89" s="369"/>
      <c r="F89" s="369"/>
      <c r="G89" s="369"/>
      <c r="H89" s="369"/>
      <c r="I89" s="369"/>
      <c r="J89" s="369"/>
      <c r="K89" s="369"/>
      <c r="L89" s="369"/>
      <c r="M89" s="68"/>
      <c r="R89" s="287" t="s">
        <v>76</v>
      </c>
    </row>
    <row r="90" spans="1:40" ht="8.15" hidden="1" customHeight="1">
      <c r="A90" s="68"/>
      <c r="B90" s="369"/>
      <c r="C90" s="369"/>
      <c r="D90" s="369"/>
      <c r="E90" s="369"/>
      <c r="F90" s="369"/>
      <c r="G90" s="369"/>
      <c r="H90" s="369"/>
      <c r="I90" s="369"/>
      <c r="J90" s="369"/>
      <c r="K90" s="369"/>
      <c r="L90" s="369"/>
      <c r="M90" s="68"/>
      <c r="S90" s="287" t="s">
        <v>40</v>
      </c>
      <c r="T90" s="286" t="str">
        <f ca="1">SUBSTITUTE(CELL("address",L90),"$","")</f>
        <v>L90</v>
      </c>
      <c r="U90" s="285" t="str">
        <f>$U$5</f>
        <v>2a</v>
      </c>
      <c r="V90" s="285" t="str">
        <f ca="1">MID(CELL("filename",U90),FIND("]",CELL("filename",U90))+1,256)</f>
        <v>2a. Commercial Details</v>
      </c>
      <c r="W90" s="285" t="s">
        <v>320</v>
      </c>
      <c r="X90" s="285" t="s">
        <v>323</v>
      </c>
      <c r="Z90" s="285" t="str">
        <f ca="1">U90&amp;"_"&amp;T90&amp;"_"&amp;X90</f>
        <v>2a_L90_Health_Impacts</v>
      </c>
      <c r="AA90" s="285" t="s">
        <v>255</v>
      </c>
      <c r="AB90" s="285">
        <v>2000</v>
      </c>
      <c r="AD90" s="285" t="s">
        <v>84</v>
      </c>
      <c r="AE90" s="285" t="s">
        <v>84</v>
      </c>
      <c r="AM90" s="1" t="s">
        <v>83</v>
      </c>
      <c r="AN90" s="1" t="s">
        <v>84</v>
      </c>
    </row>
    <row r="91" spans="1:40" ht="8.15" hidden="1" customHeight="1">
      <c r="A91" s="68"/>
      <c r="B91" s="369"/>
      <c r="C91" s="369"/>
      <c r="D91" s="369"/>
      <c r="E91" s="369"/>
      <c r="F91" s="369"/>
      <c r="G91" s="369"/>
      <c r="H91" s="369"/>
      <c r="I91" s="369"/>
      <c r="J91" s="369"/>
      <c r="K91" s="369"/>
      <c r="L91" s="369"/>
      <c r="M91" s="68"/>
      <c r="R91" s="287" t="s">
        <v>76</v>
      </c>
    </row>
    <row r="92" spans="1:40" ht="8.15" hidden="1" customHeight="1">
      <c r="A92" s="68"/>
      <c r="B92" s="369"/>
      <c r="C92" s="369"/>
      <c r="D92" s="369"/>
      <c r="E92" s="369"/>
      <c r="F92" s="369"/>
      <c r="G92" s="369"/>
      <c r="H92" s="369"/>
      <c r="I92" s="369"/>
      <c r="J92" s="369"/>
      <c r="K92" s="369"/>
      <c r="L92" s="369"/>
      <c r="M92" s="68"/>
      <c r="S92" s="287" t="s">
        <v>40</v>
      </c>
    </row>
    <row r="93" spans="1:40" ht="8.15" hidden="1" customHeight="1">
      <c r="A93" s="68"/>
      <c r="B93" s="369"/>
      <c r="C93" s="369"/>
      <c r="D93" s="369"/>
      <c r="E93" s="369"/>
      <c r="F93" s="369"/>
      <c r="G93" s="369"/>
      <c r="H93" s="369"/>
      <c r="I93" s="369"/>
      <c r="J93" s="369"/>
      <c r="K93" s="369"/>
      <c r="L93" s="369"/>
      <c r="M93" s="68"/>
      <c r="R93" s="287" t="s">
        <v>76</v>
      </c>
    </row>
    <row r="94" spans="1:40" ht="8.15" hidden="1" customHeight="1">
      <c r="A94" s="68"/>
      <c r="B94" s="369"/>
      <c r="C94" s="369"/>
      <c r="D94" s="369"/>
      <c r="E94" s="369"/>
      <c r="F94" s="369"/>
      <c r="G94" s="369"/>
      <c r="H94" s="369"/>
      <c r="I94" s="369"/>
      <c r="J94" s="369"/>
      <c r="K94" s="369"/>
      <c r="L94" s="369"/>
      <c r="M94" s="68"/>
      <c r="S94" s="287" t="s">
        <v>40</v>
      </c>
      <c r="T94" s="286" t="str">
        <f ca="1">SUBSTITUTE(CELL("address",B94),"$","")</f>
        <v>B94</v>
      </c>
      <c r="U94" s="285" t="str">
        <f>$U$5</f>
        <v>2a</v>
      </c>
      <c r="V94" s="285" t="str">
        <f ca="1">MID(CELL("filename",U94),FIND("]",CELL("filename",U94))+1,256)</f>
        <v>2a. Commercial Details</v>
      </c>
      <c r="W94" s="285" t="s">
        <v>320</v>
      </c>
      <c r="X94" s="285" t="str">
        <f>"Description_of_"&amp;X90</f>
        <v>Description_of_Health_Impacts</v>
      </c>
      <c r="Z94" s="285" t="str">
        <f ca="1">U94&amp;"_"&amp;T94&amp;"_"&amp;X94</f>
        <v>2a_B94_Description_of_Health_Impacts</v>
      </c>
      <c r="AA94" s="285" t="s">
        <v>255</v>
      </c>
      <c r="AB94" s="285">
        <v>2000</v>
      </c>
      <c r="AD94" s="285" t="s">
        <v>84</v>
      </c>
      <c r="AE94" s="285" t="s">
        <v>84</v>
      </c>
      <c r="AG94"/>
    </row>
    <row r="95" spans="1:40" ht="8.15" hidden="1" customHeight="1">
      <c r="A95" s="68"/>
      <c r="B95" s="369"/>
      <c r="C95" s="369"/>
      <c r="D95" s="369"/>
      <c r="E95" s="369"/>
      <c r="F95" s="369"/>
      <c r="G95" s="369"/>
      <c r="H95" s="369"/>
      <c r="I95" s="369"/>
      <c r="J95" s="369"/>
      <c r="K95" s="369"/>
      <c r="L95" s="369"/>
      <c r="M95" s="68"/>
      <c r="R95" s="287" t="s">
        <v>76</v>
      </c>
    </row>
    <row r="96" spans="1:40" ht="8.15" hidden="1" customHeight="1">
      <c r="A96" s="68"/>
      <c r="B96" s="369"/>
      <c r="C96" s="369"/>
      <c r="D96" s="369"/>
      <c r="E96" s="369"/>
      <c r="F96" s="369"/>
      <c r="G96" s="369"/>
      <c r="H96" s="369"/>
      <c r="I96" s="369"/>
      <c r="J96" s="369"/>
      <c r="K96" s="369"/>
      <c r="L96" s="369"/>
      <c r="M96" s="68"/>
      <c r="S96" s="287" t="s">
        <v>40</v>
      </c>
      <c r="T96" s="286" t="str">
        <f ca="1">SUBSTITUTE(CELL("address",L96),"$","")</f>
        <v>L96</v>
      </c>
      <c r="U96" s="285" t="str">
        <f>$U$5</f>
        <v>2a</v>
      </c>
      <c r="V96" s="285" t="str">
        <f ca="1">MID(CELL("filename",U96),FIND("]",CELL("filename",U96))+1,256)</f>
        <v>2a. Commercial Details</v>
      </c>
      <c r="W96" s="285" t="s">
        <v>320</v>
      </c>
      <c r="X96" s="285" t="s">
        <v>324</v>
      </c>
      <c r="Z96" s="285" t="str">
        <f ca="1">U96&amp;"_"&amp;T96&amp;"_"&amp;X96</f>
        <v>2a_L96_Environmental_Impacts</v>
      </c>
      <c r="AA96" s="285" t="s">
        <v>82</v>
      </c>
      <c r="AC96" s="286" t="str">
        <f>CONCATENATE(AM96,",",AN96)</f>
        <v>Yes,No</v>
      </c>
      <c r="AD96" s="285" t="s">
        <v>84</v>
      </c>
      <c r="AE96" s="285" t="s">
        <v>84</v>
      </c>
      <c r="AM96" s="1" t="s">
        <v>83</v>
      </c>
      <c r="AN96" s="1" t="s">
        <v>84</v>
      </c>
    </row>
    <row r="97" spans="1:41" ht="8.15" hidden="1" customHeight="1">
      <c r="A97" s="68"/>
      <c r="B97" s="369"/>
      <c r="C97" s="369"/>
      <c r="D97" s="369"/>
      <c r="E97" s="369"/>
      <c r="F97" s="369"/>
      <c r="G97" s="369"/>
      <c r="H97" s="369"/>
      <c r="I97" s="369"/>
      <c r="J97" s="369"/>
      <c r="K97" s="369"/>
      <c r="L97" s="369"/>
      <c r="M97" s="68"/>
      <c r="R97" s="287" t="s">
        <v>76</v>
      </c>
    </row>
    <row r="98" spans="1:41" ht="8.15" hidden="1" customHeight="1">
      <c r="A98" s="68"/>
      <c r="B98" s="369"/>
      <c r="C98" s="369"/>
      <c r="D98" s="369"/>
      <c r="E98" s="369"/>
      <c r="F98" s="369"/>
      <c r="G98" s="369"/>
      <c r="H98" s="369"/>
      <c r="I98" s="369"/>
      <c r="J98" s="369"/>
      <c r="K98" s="369"/>
      <c r="L98" s="369"/>
      <c r="M98" s="68"/>
      <c r="S98" s="287" t="s">
        <v>40</v>
      </c>
    </row>
    <row r="99" spans="1:41" ht="8.15" hidden="1" customHeight="1">
      <c r="A99" s="68"/>
      <c r="B99" s="369"/>
      <c r="C99" s="369"/>
      <c r="D99" s="369"/>
      <c r="E99" s="369"/>
      <c r="F99" s="369"/>
      <c r="G99" s="369"/>
      <c r="H99" s="369"/>
      <c r="I99" s="369"/>
      <c r="J99" s="369"/>
      <c r="K99" s="369"/>
      <c r="L99" s="369"/>
      <c r="M99" s="68"/>
      <c r="R99" s="287" t="s">
        <v>76</v>
      </c>
    </row>
    <row r="100" spans="1:41" ht="8.15" hidden="1" customHeight="1">
      <c r="A100" s="68"/>
      <c r="B100" s="369"/>
      <c r="C100" s="369"/>
      <c r="D100" s="369"/>
      <c r="E100" s="369"/>
      <c r="F100" s="369"/>
      <c r="G100" s="369"/>
      <c r="H100" s="369"/>
      <c r="I100" s="369"/>
      <c r="J100" s="369"/>
      <c r="K100" s="369"/>
      <c r="L100" s="369"/>
      <c r="M100" s="68"/>
      <c r="S100" s="287" t="s">
        <v>40</v>
      </c>
      <c r="T100" s="286" t="str">
        <f ca="1">SUBSTITUTE(CELL("address",B100),"$","")</f>
        <v>B100</v>
      </c>
      <c r="U100" s="285" t="str">
        <f>$U$5</f>
        <v>2a</v>
      </c>
      <c r="V100" s="285" t="str">
        <f ca="1">MID(CELL("filename",U100),FIND("]",CELL("filename",U100))+1,256)</f>
        <v>2a. Commercial Details</v>
      </c>
      <c r="W100" s="285" t="s">
        <v>320</v>
      </c>
      <c r="X100" s="285" t="str">
        <f>"Description_of_"&amp;X96</f>
        <v>Description_of_Environmental_Impacts</v>
      </c>
      <c r="Z100" s="285" t="str">
        <f ca="1">U100&amp;"_"&amp;T100&amp;"_"&amp;X100</f>
        <v>2a_B100_Description_of_Environmental_Impacts</v>
      </c>
      <c r="AA100" s="285" t="s">
        <v>255</v>
      </c>
      <c r="AB100" s="285">
        <v>2000</v>
      </c>
      <c r="AD100" s="285" t="s">
        <v>84</v>
      </c>
      <c r="AE100" s="285" t="s">
        <v>84</v>
      </c>
      <c r="AG100"/>
    </row>
    <row r="101" spans="1:41" ht="8.15" hidden="1" customHeight="1">
      <c r="A101" s="68"/>
      <c r="B101" s="369"/>
      <c r="C101" s="369"/>
      <c r="D101" s="369"/>
      <c r="E101" s="369"/>
      <c r="F101" s="369"/>
      <c r="G101" s="369"/>
      <c r="H101" s="369"/>
      <c r="I101" s="369"/>
      <c r="J101" s="369"/>
      <c r="K101" s="369"/>
      <c r="L101" s="369"/>
      <c r="M101" s="68"/>
      <c r="R101" s="287" t="s">
        <v>76</v>
      </c>
    </row>
    <row r="102" spans="1:41" ht="8.15" hidden="1" customHeight="1">
      <c r="A102" s="68"/>
      <c r="B102" s="369"/>
      <c r="C102" s="369"/>
      <c r="D102" s="369"/>
      <c r="E102" s="369"/>
      <c r="F102" s="369"/>
      <c r="G102" s="369"/>
      <c r="H102" s="369"/>
      <c r="I102" s="369"/>
      <c r="J102" s="369"/>
      <c r="K102" s="369"/>
      <c r="L102" s="369"/>
      <c r="M102" s="68"/>
      <c r="S102" s="287" t="s">
        <v>40</v>
      </c>
      <c r="T102" s="286" t="str">
        <f ca="1">SUBSTITUTE(CELL("address",L102),"$","")</f>
        <v>L102</v>
      </c>
      <c r="U102" s="285" t="str">
        <f>$U$5</f>
        <v>2a</v>
      </c>
      <c r="V102" s="285" t="str">
        <f ca="1">MID(CELL("filename",U102),FIND("]",CELL("filename",U102))+1,256)</f>
        <v>2a. Commercial Details</v>
      </c>
      <c r="W102" s="285" t="s">
        <v>320</v>
      </c>
      <c r="X102" s="285" t="s">
        <v>325</v>
      </c>
      <c r="Z102" s="285" t="str">
        <f ca="1">U102&amp;"_"&amp;T102&amp;"_"&amp;X102</f>
        <v>2a_L102_Energy_Security_Resiliency</v>
      </c>
      <c r="AA102" s="285" t="s">
        <v>82</v>
      </c>
      <c r="AC102" s="286" t="str">
        <f>CONCATENATE(AM102,",",AN102)</f>
        <v>Yes,No</v>
      </c>
      <c r="AD102" s="285" t="s">
        <v>84</v>
      </c>
      <c r="AE102" s="285" t="s">
        <v>84</v>
      </c>
      <c r="AM102" s="1" t="s">
        <v>83</v>
      </c>
      <c r="AN102" s="1" t="s">
        <v>84</v>
      </c>
    </row>
    <row r="103" spans="1:41" ht="8.15" hidden="1" customHeight="1">
      <c r="A103" s="68"/>
      <c r="B103" s="369"/>
      <c r="C103" s="369"/>
      <c r="D103" s="369"/>
      <c r="E103" s="369"/>
      <c r="F103" s="369"/>
      <c r="G103" s="369"/>
      <c r="H103" s="369"/>
      <c r="I103" s="369"/>
      <c r="J103" s="369"/>
      <c r="K103" s="369"/>
      <c r="L103" s="369"/>
      <c r="M103" s="68"/>
      <c r="R103" s="287" t="s">
        <v>76</v>
      </c>
    </row>
    <row r="104" spans="1:41" ht="8.15" hidden="1" customHeight="1">
      <c r="A104" s="68"/>
      <c r="B104" s="369"/>
      <c r="C104" s="369"/>
      <c r="D104" s="369"/>
      <c r="E104" s="369"/>
      <c r="F104" s="369"/>
      <c r="G104" s="369"/>
      <c r="H104" s="369"/>
      <c r="I104" s="369"/>
      <c r="J104" s="369"/>
      <c r="K104" s="369"/>
      <c r="L104" s="369"/>
      <c r="M104" s="68"/>
      <c r="S104" s="287" t="s">
        <v>40</v>
      </c>
    </row>
    <row r="105" spans="1:41" ht="8.15" hidden="1" customHeight="1">
      <c r="A105" s="68"/>
      <c r="B105" s="369"/>
      <c r="C105" s="369"/>
      <c r="D105" s="369"/>
      <c r="E105" s="369"/>
      <c r="F105" s="369"/>
      <c r="G105" s="369"/>
      <c r="H105" s="369"/>
      <c r="I105" s="369"/>
      <c r="J105" s="369"/>
      <c r="K105" s="369"/>
      <c r="L105" s="369"/>
      <c r="M105" s="68"/>
      <c r="R105" s="287" t="s">
        <v>76</v>
      </c>
    </row>
    <row r="106" spans="1:41" ht="8.15" hidden="1" customHeight="1">
      <c r="A106" s="68"/>
      <c r="B106" s="369"/>
      <c r="C106" s="369"/>
      <c r="D106" s="369"/>
      <c r="E106" s="369"/>
      <c r="F106" s="369"/>
      <c r="G106" s="369"/>
      <c r="H106" s="369"/>
      <c r="I106" s="369"/>
      <c r="J106" s="369"/>
      <c r="K106" s="369"/>
      <c r="L106" s="369"/>
      <c r="M106" s="68"/>
      <c r="S106" s="287" t="s">
        <v>40</v>
      </c>
      <c r="T106" s="286" t="str">
        <f ca="1">SUBSTITUTE(CELL("address",B106),"$","")</f>
        <v>B106</v>
      </c>
      <c r="U106" s="285" t="str">
        <f>$U$5</f>
        <v>2a</v>
      </c>
      <c r="V106" s="285" t="str">
        <f ca="1">MID(CELL("filename",U106),FIND("]",CELL("filename",U106))+1,256)</f>
        <v>2a. Commercial Details</v>
      </c>
      <c r="W106" s="285" t="s">
        <v>320</v>
      </c>
      <c r="X106" s="285" t="str">
        <f>"Description_of_"&amp;X102</f>
        <v>Description_of_Energy_Security_Resiliency</v>
      </c>
      <c r="Z106" s="285" t="str">
        <f ca="1">U106&amp;"_"&amp;T106&amp;"_"&amp;X106</f>
        <v>2a_B106_Description_of_Energy_Security_Resiliency</v>
      </c>
      <c r="AA106" s="285" t="s">
        <v>255</v>
      </c>
      <c r="AB106" s="285">
        <v>2000</v>
      </c>
      <c r="AD106" s="285" t="s">
        <v>84</v>
      </c>
      <c r="AE106" s="285" t="s">
        <v>84</v>
      </c>
      <c r="AG106"/>
    </row>
    <row r="107" spans="1:41" ht="8.15" hidden="1" customHeight="1">
      <c r="A107" s="68"/>
      <c r="B107" s="369"/>
      <c r="C107" s="369"/>
      <c r="D107" s="369"/>
      <c r="E107" s="369"/>
      <c r="F107" s="369"/>
      <c r="G107" s="369"/>
      <c r="H107" s="369"/>
      <c r="I107" s="369"/>
      <c r="J107" s="369"/>
      <c r="K107" s="369"/>
      <c r="L107" s="369"/>
      <c r="M107" s="60"/>
      <c r="R107" s="287" t="s">
        <v>76</v>
      </c>
      <c r="T107" s="286"/>
      <c r="AG107"/>
    </row>
    <row r="108" spans="1:41" ht="15" customHeight="1">
      <c r="A108" s="400" t="s">
        <v>326</v>
      </c>
      <c r="B108" s="401"/>
      <c r="C108" s="369"/>
      <c r="D108" s="369"/>
      <c r="E108" s="369"/>
      <c r="F108" s="369"/>
      <c r="G108" s="369"/>
      <c r="H108" s="369"/>
      <c r="I108" s="369"/>
      <c r="J108" s="369"/>
      <c r="K108" s="369"/>
      <c r="L108" s="369"/>
      <c r="M108" s="60"/>
      <c r="S108" s="287" t="s">
        <v>40</v>
      </c>
      <c r="T108" s="286"/>
      <c r="AG108"/>
    </row>
    <row r="109" spans="1:41" ht="6" customHeight="1">
      <c r="A109" s="67"/>
      <c r="B109" s="369"/>
      <c r="C109" s="369"/>
      <c r="D109" s="369"/>
      <c r="E109" s="369"/>
      <c r="F109" s="369"/>
      <c r="G109" s="369"/>
      <c r="H109" s="369"/>
      <c r="I109" s="369"/>
      <c r="J109" s="369"/>
      <c r="K109" s="369"/>
      <c r="L109" s="369"/>
      <c r="M109" s="60"/>
      <c r="R109" s="287" t="s">
        <v>76</v>
      </c>
      <c r="T109" s="286"/>
      <c r="AG109"/>
    </row>
    <row r="110" spans="1:41" ht="15" customHeight="1">
      <c r="A110" s="67"/>
      <c r="B110" s="402" t="s">
        <v>327</v>
      </c>
      <c r="C110" s="369"/>
      <c r="D110" s="369"/>
      <c r="E110" s="369"/>
      <c r="F110" s="369"/>
      <c r="G110" s="369"/>
      <c r="H110" s="369"/>
      <c r="I110" s="369"/>
      <c r="J110" s="369"/>
      <c r="K110" s="369"/>
      <c r="L110" s="521"/>
      <c r="M110" s="60"/>
      <c r="S110" s="287" t="s">
        <v>40</v>
      </c>
      <c r="T110" s="286" t="str">
        <f ca="1">SUBSTITUTE(CELL("address",L110),"$","")</f>
        <v>L110</v>
      </c>
      <c r="U110" s="285" t="str">
        <f>$U$5</f>
        <v>2a</v>
      </c>
      <c r="V110" s="285" t="str">
        <f ca="1">MID(CELL("filename",U110),FIND("]",CELL("filename",U110))+1,256)</f>
        <v>2a. Commercial Details</v>
      </c>
      <c r="W110" s="285" t="s">
        <v>320</v>
      </c>
      <c r="X110" s="285" t="s">
        <v>328</v>
      </c>
      <c r="Z110" s="285" t="str">
        <f ca="1">U110&amp;"_"&amp;T110&amp;"_"&amp;X110</f>
        <v>2a_L110_designated_high_impact</v>
      </c>
      <c r="AA110" s="285" t="s">
        <v>82</v>
      </c>
      <c r="AC110" s="286" t="str">
        <f>CONCATENATE(AM110,",",AN110,",",AO110)</f>
        <v>Yes,No,Not Applicable: Not in Washington</v>
      </c>
      <c r="AD110" s="285" t="s">
        <v>83</v>
      </c>
      <c r="AE110" s="285" t="s">
        <v>84</v>
      </c>
      <c r="AG110"/>
      <c r="AM110" s="1" t="s">
        <v>83</v>
      </c>
      <c r="AN110" s="1" t="s">
        <v>84</v>
      </c>
      <c r="AO110" t="s">
        <v>329</v>
      </c>
    </row>
    <row r="111" spans="1:41" ht="12" customHeight="1">
      <c r="A111" s="67"/>
      <c r="B111" s="523" t="s">
        <v>330</v>
      </c>
      <c r="C111" s="869" t="s">
        <v>331</v>
      </c>
      <c r="D111" s="869"/>
      <c r="E111" s="869"/>
      <c r="F111" s="869"/>
      <c r="G111" s="869"/>
      <c r="H111" s="869"/>
      <c r="I111" s="869"/>
      <c r="J111" s="522"/>
      <c r="K111" s="369"/>
      <c r="L111" s="369"/>
      <c r="M111" s="60"/>
      <c r="S111" s="287" t="s">
        <v>40</v>
      </c>
      <c r="T111" s="286"/>
      <c r="AG111"/>
    </row>
    <row r="112" spans="1:41" ht="6" customHeight="1">
      <c r="A112" s="67"/>
      <c r="B112" s="369"/>
      <c r="C112" s="369"/>
      <c r="D112" s="369"/>
      <c r="E112" s="369"/>
      <c r="F112" s="369"/>
      <c r="G112" s="369"/>
      <c r="H112" s="369"/>
      <c r="I112" s="369"/>
      <c r="J112" s="369"/>
      <c r="K112" s="369"/>
      <c r="L112" s="369"/>
      <c r="M112" s="60"/>
      <c r="R112" s="287" t="s">
        <v>76</v>
      </c>
      <c r="T112" s="286"/>
      <c r="AG112"/>
    </row>
    <row r="113" spans="1:41" ht="15" customHeight="1">
      <c r="A113" s="67"/>
      <c r="B113" s="402" t="s">
        <v>332</v>
      </c>
      <c r="C113" s="369"/>
      <c r="D113" s="369"/>
      <c r="E113" s="369"/>
      <c r="F113" s="369"/>
      <c r="G113" s="369"/>
      <c r="H113" s="369"/>
      <c r="I113" s="369"/>
      <c r="J113" s="369"/>
      <c r="K113" s="369"/>
      <c r="L113" s="521"/>
      <c r="M113" s="60"/>
      <c r="S113" s="287" t="s">
        <v>40</v>
      </c>
      <c r="T113" s="286" t="str">
        <f ca="1">SUBSTITUTE(CELL("address",L113),"$","")</f>
        <v>L113</v>
      </c>
      <c r="U113" s="285" t="str">
        <f>$U$5</f>
        <v>2a</v>
      </c>
      <c r="V113" s="285" t="str">
        <f ca="1">MID(CELL("filename",U113),FIND("]",CELL("filename",U113))+1,256)</f>
        <v>2a. Commercial Details</v>
      </c>
      <c r="W113" s="285" t="s">
        <v>320</v>
      </c>
      <c r="X113" s="285" t="s">
        <v>333</v>
      </c>
      <c r="Z113" s="285" t="str">
        <f ca="1">U113&amp;"_"&amp;T113&amp;"_"&amp;X113</f>
        <v>2a_L113_local_employ_impact</v>
      </c>
      <c r="AA113" s="285" t="s">
        <v>82</v>
      </c>
      <c r="AC113" s="286" t="str">
        <f>CONCATENATE(AM113,",",AN113,",",AO113)</f>
        <v>Yes,No,Not Applicable: Not in Washington</v>
      </c>
      <c r="AD113" s="285" t="s">
        <v>83</v>
      </c>
      <c r="AE113" s="285" t="s">
        <v>84</v>
      </c>
      <c r="AG113"/>
      <c r="AM113" s="1" t="s">
        <v>83</v>
      </c>
      <c r="AN113" s="1" t="s">
        <v>84</v>
      </c>
      <c r="AO113" t="s">
        <v>329</v>
      </c>
    </row>
    <row r="114" spans="1:41" ht="6" customHeight="1">
      <c r="A114" s="67"/>
      <c r="B114" s="369"/>
      <c r="C114" s="369"/>
      <c r="D114" s="369"/>
      <c r="E114" s="369"/>
      <c r="F114" s="369"/>
      <c r="G114" s="369"/>
      <c r="H114" s="369"/>
      <c r="I114" s="369"/>
      <c r="J114" s="369"/>
      <c r="K114" s="369"/>
      <c r="L114" s="369"/>
      <c r="M114" s="60"/>
      <c r="R114" s="287" t="s">
        <v>76</v>
      </c>
      <c r="T114" s="286"/>
      <c r="AG114"/>
    </row>
    <row r="115" spans="1:41" ht="15" customHeight="1">
      <c r="A115" s="67"/>
      <c r="B115" s="404" t="s">
        <v>334</v>
      </c>
      <c r="C115" s="369"/>
      <c r="D115" s="369"/>
      <c r="E115" s="369"/>
      <c r="F115" s="369"/>
      <c r="G115" s="369"/>
      <c r="H115" s="369"/>
      <c r="I115" s="369"/>
      <c r="J115" s="369"/>
      <c r="K115" s="369"/>
      <c r="L115" s="369"/>
      <c r="M115" s="60"/>
      <c r="S115" s="287" t="s">
        <v>40</v>
      </c>
      <c r="T115" s="286"/>
      <c r="AG115"/>
    </row>
    <row r="116" spans="1:41" ht="6" customHeight="1">
      <c r="A116" s="67"/>
      <c r="B116" s="68"/>
      <c r="C116" s="68"/>
      <c r="D116" s="68"/>
      <c r="E116" s="68"/>
      <c r="F116" s="25"/>
      <c r="G116" s="25"/>
      <c r="H116" s="25"/>
      <c r="I116" s="25"/>
      <c r="J116" s="25"/>
      <c r="K116" s="25"/>
      <c r="L116" s="25"/>
      <c r="M116" s="60"/>
      <c r="R116" s="287" t="s">
        <v>76</v>
      </c>
      <c r="AG116"/>
    </row>
    <row r="117" spans="1:41" ht="90.75" customHeight="1">
      <c r="A117" s="67"/>
      <c r="B117" s="854"/>
      <c r="C117" s="855"/>
      <c r="D117" s="855"/>
      <c r="E117" s="855"/>
      <c r="F117" s="855"/>
      <c r="G117" s="855"/>
      <c r="H117" s="855"/>
      <c r="I117" s="855"/>
      <c r="J117" s="855"/>
      <c r="K117" s="855"/>
      <c r="L117" s="856"/>
      <c r="M117" s="60"/>
      <c r="S117" s="287" t="s">
        <v>40</v>
      </c>
      <c r="T117" s="286" t="str">
        <f ca="1">SUBSTITUTE(CELL("address",B117),"$","")</f>
        <v>B117</v>
      </c>
      <c r="U117" s="285" t="str">
        <f>$U$5</f>
        <v>2a</v>
      </c>
      <c r="V117" s="285" t="str">
        <f ca="1">MID(CELL("filename",U117),FIND("]",CELL("filename",U117))+1,256)</f>
        <v>2a. Commercial Details</v>
      </c>
      <c r="W117" s="285" t="s">
        <v>320</v>
      </c>
      <c r="X117" s="285" t="str">
        <f>"Description_of_"&amp;X113</f>
        <v>Description_of_local_employ_impact</v>
      </c>
      <c r="Z117" s="285" t="str">
        <f ca="1">U117&amp;"_"&amp;T117&amp;"_"&amp;X117</f>
        <v>2a_B117_Description_of_local_employ_impact</v>
      </c>
      <c r="AA117" s="285" t="s">
        <v>255</v>
      </c>
      <c r="AB117" s="285">
        <v>2000</v>
      </c>
      <c r="AD117" s="285" t="s">
        <v>84</v>
      </c>
      <c r="AE117" s="285" t="s">
        <v>84</v>
      </c>
      <c r="AG117" s="288"/>
    </row>
    <row r="118" spans="1:41" ht="15" customHeight="1">
      <c r="A118" s="67"/>
      <c r="B118" s="369"/>
      <c r="C118" s="369"/>
      <c r="D118" s="369"/>
      <c r="E118" s="369"/>
      <c r="F118" s="369"/>
      <c r="G118" s="369"/>
      <c r="H118" s="369"/>
      <c r="I118" s="369"/>
      <c r="J118" s="369"/>
      <c r="K118" s="369"/>
      <c r="L118" s="369"/>
      <c r="M118" s="60"/>
      <c r="R118" s="287" t="s">
        <v>76</v>
      </c>
      <c r="T118" s="286"/>
      <c r="AG118"/>
    </row>
    <row r="119" spans="1:41" ht="15" customHeight="1">
      <c r="A119" s="886"/>
      <c r="B119" s="887"/>
      <c r="C119" s="887"/>
      <c r="D119" s="887"/>
      <c r="E119" s="887"/>
      <c r="F119" s="887"/>
      <c r="G119" s="887"/>
      <c r="H119" s="887"/>
      <c r="I119" s="887"/>
      <c r="J119" s="887"/>
      <c r="K119" s="887"/>
      <c r="L119" s="887"/>
      <c r="M119" s="888"/>
      <c r="S119" s="287" t="s">
        <v>40</v>
      </c>
      <c r="T119" s="286"/>
      <c r="AG119"/>
      <c r="AJ119"/>
    </row>
    <row r="120" spans="1:41" ht="15" customHeight="1">
      <c r="A120" s="470"/>
      <c r="B120" s="478"/>
      <c r="C120" s="478"/>
      <c r="D120" s="478"/>
      <c r="E120" s="478"/>
      <c r="F120" s="478"/>
      <c r="G120" s="478"/>
      <c r="H120" s="478"/>
      <c r="I120" s="478"/>
      <c r="J120" s="478"/>
      <c r="K120" s="436"/>
      <c r="L120" s="80"/>
      <c r="M120" s="438"/>
      <c r="R120" s="287" t="s">
        <v>76</v>
      </c>
      <c r="T120" s="286"/>
      <c r="AG120"/>
      <c r="AJ120"/>
    </row>
    <row r="121" spans="1:41" ht="14.25" customHeight="1">
      <c r="A121" s="477"/>
      <c r="B121" s="799" t="s">
        <v>335</v>
      </c>
      <c r="C121" s="799"/>
      <c r="D121" s="799"/>
      <c r="E121" s="799"/>
      <c r="F121" s="799"/>
      <c r="G121" s="799"/>
      <c r="H121" s="799"/>
      <c r="I121" s="799"/>
      <c r="J121" s="846"/>
      <c r="K121" s="866"/>
      <c r="L121" s="868"/>
      <c r="M121" s="60"/>
      <c r="S121" s="287" t="s">
        <v>40</v>
      </c>
      <c r="T121" s="286" t="str">
        <f ca="1">SUBSTITUTE(CELL("address",K121),"$","")</f>
        <v>K121</v>
      </c>
      <c r="U121" s="285" t="str">
        <f>$U$5</f>
        <v>2a</v>
      </c>
      <c r="V121" s="285" t="str">
        <f ca="1">MID(CELL("filename",U121),FIND("]",CELL("filename",U121))+1,256)</f>
        <v>2a. Commercial Details</v>
      </c>
      <c r="W121" s="285" t="s">
        <v>336</v>
      </c>
      <c r="X121" s="285" t="s">
        <v>337</v>
      </c>
      <c r="Z121" s="285" t="str">
        <f ca="1">U121&amp;"_"&amp;T121&amp;"_"&amp;X121</f>
        <v>2a_K121_Developer_is_diverse</v>
      </c>
      <c r="AA121" s="285" t="s">
        <v>82</v>
      </c>
      <c r="AC121" s="286" t="str">
        <f>CONCATENATE(AM121,",",AN121)</f>
        <v>Yes,No</v>
      </c>
      <c r="AD121" s="285" t="s">
        <v>83</v>
      </c>
      <c r="AE121" s="285" t="s">
        <v>84</v>
      </c>
      <c r="AM121" s="1" t="s">
        <v>83</v>
      </c>
      <c r="AN121" s="1" t="s">
        <v>84</v>
      </c>
    </row>
    <row r="122" spans="1:41" ht="9" customHeight="1">
      <c r="A122" s="477"/>
      <c r="B122" s="479"/>
      <c r="C122" s="479"/>
      <c r="D122" s="479"/>
      <c r="E122" s="479"/>
      <c r="F122" s="479"/>
      <c r="G122" s="479"/>
      <c r="H122" s="479"/>
      <c r="I122" s="479"/>
      <c r="J122" s="385"/>
      <c r="K122" s="436"/>
      <c r="L122" s="80"/>
      <c r="M122" s="60"/>
      <c r="R122" s="287" t="s">
        <v>76</v>
      </c>
    </row>
    <row r="123" spans="1:41" ht="13.5" customHeight="1">
      <c r="A123" s="471"/>
      <c r="B123" s="472"/>
      <c r="C123" s="58" t="s">
        <v>338</v>
      </c>
      <c r="D123" s="62"/>
      <c r="E123" s="436"/>
      <c r="F123" s="385"/>
      <c r="G123" s="385"/>
      <c r="H123" s="385"/>
      <c r="I123" s="385"/>
      <c r="J123" s="385"/>
      <c r="K123" s="436"/>
      <c r="L123" s="80"/>
      <c r="M123" s="60"/>
      <c r="S123" s="287" t="s">
        <v>40</v>
      </c>
    </row>
    <row r="124" spans="1:41" ht="9" customHeight="1">
      <c r="A124" s="471"/>
      <c r="B124" s="472"/>
      <c r="C124" s="58"/>
      <c r="D124" s="62"/>
      <c r="E124" s="436"/>
      <c r="F124" s="385"/>
      <c r="G124" s="385"/>
      <c r="H124" s="385"/>
      <c r="I124" s="385"/>
      <c r="J124" s="385"/>
      <c r="K124" s="436"/>
      <c r="L124" s="80"/>
      <c r="M124" s="60"/>
      <c r="R124" s="287" t="s">
        <v>76</v>
      </c>
    </row>
    <row r="125" spans="1:41" ht="15.75" customHeight="1">
      <c r="A125" s="57"/>
      <c r="B125" s="446"/>
      <c r="C125" s="446"/>
      <c r="D125" s="80" t="s">
        <v>339</v>
      </c>
      <c r="E125" s="446"/>
      <c r="F125" s="866"/>
      <c r="G125" s="868"/>
      <c r="H125" s="436"/>
      <c r="I125" s="436"/>
      <c r="J125" s="436"/>
      <c r="K125" s="436"/>
      <c r="L125" s="436"/>
      <c r="M125" s="60"/>
      <c r="S125" s="287" t="s">
        <v>40</v>
      </c>
      <c r="T125" s="286" t="str">
        <f ca="1">SUBSTITUTE(CELL("address",F125),"$","")</f>
        <v>F125</v>
      </c>
      <c r="U125" s="285" t="str">
        <f>$U$5</f>
        <v>2a</v>
      </c>
      <c r="V125" s="285" t="str">
        <f ca="1">MID(CELL("filename",U125),FIND("]",CELL("filename",U125))+1,256)</f>
        <v>2a. Commercial Details</v>
      </c>
      <c r="W125" s="285" t="s">
        <v>336</v>
      </c>
      <c r="X125" s="285" t="s">
        <v>340</v>
      </c>
      <c r="Z125" s="285" t="str">
        <f ca="1">U125&amp;"_"&amp;T125&amp;"_"&amp;X125</f>
        <v>2a_F125_Developer_is_women</v>
      </c>
      <c r="AA125" s="285" t="s">
        <v>82</v>
      </c>
      <c r="AC125" s="286" t="str">
        <f>CONCATENATE(AM125,",",AN125)</f>
        <v>Yes,No</v>
      </c>
      <c r="AD125" s="285" t="s">
        <v>84</v>
      </c>
      <c r="AE125" s="285" t="s">
        <v>84</v>
      </c>
      <c r="AG125" s="288"/>
      <c r="AM125" s="1" t="s">
        <v>83</v>
      </c>
      <c r="AN125" s="1" t="s">
        <v>84</v>
      </c>
    </row>
    <row r="126" spans="1:41" ht="9.75" customHeight="1">
      <c r="A126" s="57"/>
      <c r="B126" s="446"/>
      <c r="C126" s="446"/>
      <c r="D126" s="446"/>
      <c r="E126" s="446"/>
      <c r="F126" s="436"/>
      <c r="G126" s="436"/>
      <c r="H126" s="436"/>
      <c r="I126" s="436"/>
      <c r="J126" s="436"/>
      <c r="K126" s="436"/>
      <c r="L126" s="80"/>
      <c r="M126" s="60"/>
      <c r="R126" s="287" t="s">
        <v>76</v>
      </c>
    </row>
    <row r="127" spans="1:41" ht="15.75" customHeight="1">
      <c r="A127" s="57"/>
      <c r="B127" s="446"/>
      <c r="C127" s="446"/>
      <c r="D127" s="80" t="s">
        <v>341</v>
      </c>
      <c r="E127" s="446"/>
      <c r="F127" s="866"/>
      <c r="G127" s="868"/>
      <c r="H127" s="436"/>
      <c r="I127" s="436"/>
      <c r="J127" s="436"/>
      <c r="K127" s="436"/>
      <c r="L127" s="436"/>
      <c r="M127" s="60"/>
      <c r="S127" s="287" t="s">
        <v>40</v>
      </c>
      <c r="T127" s="286" t="str">
        <f ca="1">SUBSTITUTE(CELL("address",F127),"$","")</f>
        <v>F127</v>
      </c>
      <c r="U127" s="285" t="str">
        <f>$U$5</f>
        <v>2a</v>
      </c>
      <c r="V127" s="285" t="str">
        <f ca="1">MID(CELL("filename",U127),FIND("]",CELL("filename",U127))+1,256)</f>
        <v>2a. Commercial Details</v>
      </c>
      <c r="W127" s="285" t="s">
        <v>336</v>
      </c>
      <c r="X127" s="285" t="s">
        <v>342</v>
      </c>
      <c r="Z127" s="285" t="str">
        <f ca="1">U127&amp;"_"&amp;T127&amp;"_"&amp;X127</f>
        <v>2a_F127_Developer_is_minority</v>
      </c>
      <c r="AA127" s="285" t="s">
        <v>82</v>
      </c>
      <c r="AC127" s="286" t="str">
        <f>CONCATENATE(AM127,",",AN127)</f>
        <v>Yes,No</v>
      </c>
      <c r="AD127" s="285" t="s">
        <v>84</v>
      </c>
      <c r="AE127" s="285" t="s">
        <v>84</v>
      </c>
      <c r="AG127" s="288"/>
      <c r="AM127" s="1" t="s">
        <v>83</v>
      </c>
      <c r="AN127" s="1" t="s">
        <v>84</v>
      </c>
    </row>
    <row r="128" spans="1:41" ht="9.75" customHeight="1">
      <c r="A128" s="57"/>
      <c r="B128" s="446"/>
      <c r="C128" s="446"/>
      <c r="D128" s="446"/>
      <c r="E128" s="446"/>
      <c r="F128" s="436"/>
      <c r="G128" s="436"/>
      <c r="H128" s="436"/>
      <c r="I128" s="436"/>
      <c r="J128" s="436"/>
      <c r="K128" s="436"/>
      <c r="L128" s="80"/>
      <c r="M128" s="60"/>
      <c r="R128" s="287" t="s">
        <v>76</v>
      </c>
    </row>
    <row r="129" spans="1:40" ht="15.75" customHeight="1">
      <c r="A129" s="57"/>
      <c r="B129" s="446"/>
      <c r="C129" s="446"/>
      <c r="D129" s="80" t="s">
        <v>343</v>
      </c>
      <c r="E129" s="446"/>
      <c r="F129" s="866"/>
      <c r="G129" s="868"/>
      <c r="H129" s="436"/>
      <c r="I129" s="436"/>
      <c r="J129" s="436"/>
      <c r="K129" s="436"/>
      <c r="L129" s="436"/>
      <c r="M129" s="60"/>
      <c r="S129" s="287" t="s">
        <v>40</v>
      </c>
      <c r="T129" s="286" t="str">
        <f ca="1">SUBSTITUTE(CELL("address",F129),"$","")</f>
        <v>F129</v>
      </c>
      <c r="U129" s="285" t="str">
        <f>$U$5</f>
        <v>2a</v>
      </c>
      <c r="V129" s="285" t="str">
        <f ca="1">MID(CELL("filename",U129),FIND("]",CELL("filename",U129))+1,256)</f>
        <v>2a. Commercial Details</v>
      </c>
      <c r="W129" s="285" t="s">
        <v>336</v>
      </c>
      <c r="X129" s="285" t="s">
        <v>344</v>
      </c>
      <c r="Z129" s="285" t="str">
        <f ca="1">U129&amp;"_"&amp;T129&amp;"_"&amp;X129</f>
        <v>2a_F129_Developer_is_disabled</v>
      </c>
      <c r="AA129" s="285" t="s">
        <v>82</v>
      </c>
      <c r="AC129" s="286" t="str">
        <f>CONCATENATE(AM129,",",AN129)</f>
        <v>Yes,No</v>
      </c>
      <c r="AD129" s="285" t="s">
        <v>84</v>
      </c>
      <c r="AE129" s="285" t="s">
        <v>84</v>
      </c>
      <c r="AG129" s="288"/>
      <c r="AM129" s="1" t="s">
        <v>83</v>
      </c>
      <c r="AN129" s="1" t="s">
        <v>84</v>
      </c>
    </row>
    <row r="130" spans="1:40" ht="9.75" customHeight="1">
      <c r="A130" s="57"/>
      <c r="B130" s="446"/>
      <c r="C130" s="446"/>
      <c r="D130" s="446"/>
      <c r="E130" s="446"/>
      <c r="F130" s="436"/>
      <c r="G130" s="436"/>
      <c r="H130" s="436"/>
      <c r="I130" s="436"/>
      <c r="J130" s="436"/>
      <c r="K130" s="436"/>
      <c r="L130" s="80"/>
      <c r="M130" s="60"/>
      <c r="R130" s="287" t="s">
        <v>76</v>
      </c>
    </row>
    <row r="131" spans="1:40" ht="15.75" customHeight="1">
      <c r="A131" s="57"/>
      <c r="B131" s="446"/>
      <c r="C131" s="446"/>
      <c r="D131" s="80" t="s">
        <v>345</v>
      </c>
      <c r="E131" s="446"/>
      <c r="F131" s="866"/>
      <c r="G131" s="868"/>
      <c r="H131" s="436"/>
      <c r="I131" s="436"/>
      <c r="J131" s="436"/>
      <c r="K131" s="436"/>
      <c r="L131" s="436"/>
      <c r="M131" s="60"/>
      <c r="S131" s="287" t="s">
        <v>40</v>
      </c>
      <c r="T131" s="286" t="str">
        <f ca="1">SUBSTITUTE(CELL("address",F131),"$","")</f>
        <v>F131</v>
      </c>
      <c r="U131" s="285" t="str">
        <f>$U$5</f>
        <v>2a</v>
      </c>
      <c r="V131" s="285" t="str">
        <f ca="1">MID(CELL("filename",U131),FIND("]",CELL("filename",U131))+1,256)</f>
        <v>2a. Commercial Details</v>
      </c>
      <c r="W131" s="285" t="s">
        <v>336</v>
      </c>
      <c r="X131" s="285" t="s">
        <v>346</v>
      </c>
      <c r="Z131" s="285" t="str">
        <f ca="1">U131&amp;"_"&amp;T131&amp;"_"&amp;X131</f>
        <v>2a_F131_Developer_is_veteran</v>
      </c>
      <c r="AA131" s="285" t="s">
        <v>82</v>
      </c>
      <c r="AC131" s="286" t="str">
        <f>CONCATENATE(AM131,",",AN131)</f>
        <v>Yes,No</v>
      </c>
      <c r="AD131" s="285" t="s">
        <v>84</v>
      </c>
      <c r="AE131" s="285" t="s">
        <v>84</v>
      </c>
      <c r="AG131" s="288"/>
      <c r="AM131" s="1" t="s">
        <v>83</v>
      </c>
      <c r="AN131" s="1" t="s">
        <v>84</v>
      </c>
    </row>
    <row r="132" spans="1:40" ht="9.75" customHeight="1">
      <c r="A132" s="57"/>
      <c r="B132" s="446"/>
      <c r="C132" s="446"/>
      <c r="D132" s="446"/>
      <c r="E132" s="446"/>
      <c r="F132" s="436"/>
      <c r="G132" s="436"/>
      <c r="H132" s="436"/>
      <c r="I132" s="436"/>
      <c r="J132" s="436"/>
      <c r="K132" s="436"/>
      <c r="L132" s="80"/>
      <c r="M132" s="60"/>
      <c r="R132" s="287" t="s">
        <v>76</v>
      </c>
    </row>
    <row r="133" spans="1:40" ht="15" customHeight="1">
      <c r="A133" s="884" t="s">
        <v>347</v>
      </c>
      <c r="B133" s="885"/>
      <c r="C133" s="885"/>
      <c r="D133" s="885"/>
      <c r="E133" s="885"/>
      <c r="F133" s="885"/>
      <c r="G133" s="885"/>
      <c r="H133" s="885"/>
      <c r="I133" s="885"/>
      <c r="J133" s="885"/>
      <c r="K133" s="885"/>
      <c r="L133" s="521"/>
      <c r="M133" s="60"/>
      <c r="S133" s="287" t="s">
        <v>40</v>
      </c>
      <c r="T133" s="286" t="str">
        <f ca="1">SUBSTITUTE(CELL("address",L133),"$","")</f>
        <v>L133</v>
      </c>
      <c r="U133" s="285" t="str">
        <f>$U$5</f>
        <v>2a</v>
      </c>
      <c r="V133" s="285" t="str">
        <f ca="1">MID(CELL("filename",U133),FIND("]",CELL("filename",U133))+1,256)</f>
        <v>2a. Commercial Details</v>
      </c>
      <c r="W133" s="285" t="s">
        <v>336</v>
      </c>
      <c r="X133" s="285" t="s">
        <v>348</v>
      </c>
      <c r="Z133" s="285" t="str">
        <f ca="1">U133&amp;"_"&amp;T133&amp;"_"&amp;X133</f>
        <v>2a_L133_Developer_use_of_diverse_businesses</v>
      </c>
      <c r="AA133" s="285" t="s">
        <v>82</v>
      </c>
      <c r="AC133" s="286" t="str">
        <f>CONCATENATE(AM133,",",AN133)</f>
        <v>Yes,No</v>
      </c>
      <c r="AD133" s="285" t="s">
        <v>83</v>
      </c>
      <c r="AE133" s="285" t="s">
        <v>84</v>
      </c>
      <c r="AM133" s="1" t="s">
        <v>83</v>
      </c>
      <c r="AN133" s="1" t="s">
        <v>84</v>
      </c>
    </row>
    <row r="134" spans="1:40" ht="15" customHeight="1">
      <c r="A134" s="884"/>
      <c r="B134" s="885"/>
      <c r="C134" s="885"/>
      <c r="D134" s="885"/>
      <c r="E134" s="885"/>
      <c r="F134" s="885"/>
      <c r="G134" s="885"/>
      <c r="H134" s="885"/>
      <c r="I134" s="885"/>
      <c r="J134" s="885"/>
      <c r="K134" s="885"/>
      <c r="L134" s="25"/>
      <c r="M134" s="60"/>
      <c r="R134" s="287" t="s">
        <v>76</v>
      </c>
    </row>
    <row r="135" spans="1:40" ht="18" customHeight="1">
      <c r="A135" s="67"/>
      <c r="B135" s="146" t="s">
        <v>349</v>
      </c>
      <c r="C135" s="68"/>
      <c r="D135" s="68"/>
      <c r="E135" s="68"/>
      <c r="F135" s="25"/>
      <c r="G135" s="25"/>
      <c r="H135" s="25"/>
      <c r="I135" s="25"/>
      <c r="J135" s="25"/>
      <c r="K135" s="25"/>
      <c r="L135" s="25"/>
      <c r="M135" s="60"/>
      <c r="S135" s="287" t="s">
        <v>40</v>
      </c>
    </row>
    <row r="136" spans="1:40" ht="6" customHeight="1">
      <c r="A136" s="67"/>
      <c r="B136" s="68"/>
      <c r="C136" s="68"/>
      <c r="D136" s="68"/>
      <c r="E136" s="68"/>
      <c r="F136" s="25"/>
      <c r="G136" s="25"/>
      <c r="H136" s="25"/>
      <c r="I136" s="25"/>
      <c r="J136" s="25"/>
      <c r="K136" s="25"/>
      <c r="L136" s="25"/>
      <c r="M136" s="60"/>
      <c r="R136" s="287" t="s">
        <v>76</v>
      </c>
    </row>
    <row r="137" spans="1:40" ht="90.75" customHeight="1">
      <c r="A137" s="67"/>
      <c r="B137" s="854"/>
      <c r="C137" s="855"/>
      <c r="D137" s="855"/>
      <c r="E137" s="855"/>
      <c r="F137" s="855"/>
      <c r="G137" s="855"/>
      <c r="H137" s="855"/>
      <c r="I137" s="855"/>
      <c r="J137" s="855"/>
      <c r="K137" s="855"/>
      <c r="L137" s="856"/>
      <c r="M137" s="60"/>
      <c r="S137" s="287" t="s">
        <v>40</v>
      </c>
      <c r="T137" s="286" t="str">
        <f ca="1">SUBSTITUTE(CELL("address",B137),"$","")</f>
        <v>B137</v>
      </c>
      <c r="U137" s="285" t="str">
        <f>$U$5</f>
        <v>2a</v>
      </c>
      <c r="V137" s="285" t="str">
        <f ca="1">MID(CELL("filename",U137),FIND("]",CELL("filename",U137))+1,256)</f>
        <v>2a. Commercial Details</v>
      </c>
      <c r="W137" s="285" t="s">
        <v>336</v>
      </c>
      <c r="X137" s="285" t="str">
        <f>"Description_of_"&amp;X133</f>
        <v>Description_of_Developer_use_of_diverse_businesses</v>
      </c>
      <c r="Z137" s="285" t="str">
        <f ca="1">U137&amp;"_"&amp;T137&amp;"_"&amp;X137</f>
        <v>2a_B137_Description_of_Developer_use_of_diverse_businesses</v>
      </c>
      <c r="AA137" s="285" t="s">
        <v>255</v>
      </c>
      <c r="AB137" s="285">
        <v>2000</v>
      </c>
      <c r="AD137" s="285" t="s">
        <v>84</v>
      </c>
      <c r="AE137" s="285" t="s">
        <v>84</v>
      </c>
      <c r="AG137" s="288"/>
    </row>
    <row r="138" spans="1:40" ht="6" customHeight="1">
      <c r="A138" s="67"/>
      <c r="B138" s="68"/>
      <c r="C138" s="68"/>
      <c r="D138" s="68"/>
      <c r="E138" s="68"/>
      <c r="F138" s="25"/>
      <c r="G138" s="25"/>
      <c r="H138" s="25"/>
      <c r="I138" s="25"/>
      <c r="J138" s="25"/>
      <c r="K138" s="25"/>
      <c r="L138" s="25"/>
      <c r="M138" s="60"/>
      <c r="R138" s="287" t="s">
        <v>76</v>
      </c>
    </row>
    <row r="139" spans="1:40" ht="18" customHeight="1">
      <c r="A139" s="884" t="s">
        <v>350</v>
      </c>
      <c r="B139" s="885"/>
      <c r="C139" s="885"/>
      <c r="D139" s="885"/>
      <c r="E139" s="885"/>
      <c r="F139" s="885"/>
      <c r="G139" s="885"/>
      <c r="H139" s="885"/>
      <c r="I139" s="885"/>
      <c r="J139" s="885"/>
      <c r="K139" s="885"/>
      <c r="L139" s="521"/>
      <c r="M139" s="60"/>
      <c r="S139" s="287" t="s">
        <v>40</v>
      </c>
      <c r="T139" s="286" t="str">
        <f ca="1">SUBSTITUTE(CELL("address",L139),"$","")</f>
        <v>L139</v>
      </c>
      <c r="U139" s="285" t="str">
        <f>$U$5</f>
        <v>2a</v>
      </c>
      <c r="V139" s="285" t="str">
        <f ca="1">MID(CELL("filename",U139),FIND("]",CELL("filename",U139))+1,256)</f>
        <v>2a. Commercial Details</v>
      </c>
      <c r="W139" s="285" t="s">
        <v>336</v>
      </c>
      <c r="X139" s="285" t="s">
        <v>351</v>
      </c>
      <c r="Z139" s="285" t="str">
        <f ca="1">U139&amp;"_"&amp;T139&amp;"_"&amp;X139</f>
        <v>2a_L139_Developer_intent_of_use_of_diverse_businesses</v>
      </c>
      <c r="AA139" s="285" t="s">
        <v>82</v>
      </c>
      <c r="AC139" s="286" t="str">
        <f>CONCATENATE(AM139,",",AN139)</f>
        <v>Yes,No</v>
      </c>
      <c r="AD139" s="285" t="s">
        <v>83</v>
      </c>
      <c r="AE139" s="285" t="s">
        <v>84</v>
      </c>
      <c r="AM139" s="1" t="s">
        <v>83</v>
      </c>
      <c r="AN139" s="1" t="s">
        <v>84</v>
      </c>
    </row>
    <row r="140" spans="1:40" ht="11.25" customHeight="1">
      <c r="A140" s="884"/>
      <c r="B140" s="885"/>
      <c r="C140" s="885"/>
      <c r="D140" s="885"/>
      <c r="E140" s="885"/>
      <c r="F140" s="885"/>
      <c r="G140" s="885"/>
      <c r="H140" s="885"/>
      <c r="I140" s="885"/>
      <c r="J140" s="885"/>
      <c r="K140" s="885"/>
      <c r="L140" s="25"/>
      <c r="M140" s="60"/>
      <c r="R140" s="287" t="s">
        <v>76</v>
      </c>
    </row>
    <row r="141" spans="1:40" ht="18" customHeight="1">
      <c r="A141" s="67"/>
      <c r="B141" s="146" t="s">
        <v>334</v>
      </c>
      <c r="C141" s="448"/>
      <c r="D141" s="68"/>
      <c r="E141" s="68"/>
      <c r="F141" s="25"/>
      <c r="G141" s="25"/>
      <c r="H141" s="25"/>
      <c r="I141" s="25"/>
      <c r="J141" s="25"/>
      <c r="K141" s="25"/>
      <c r="L141" s="25"/>
      <c r="M141" s="60"/>
      <c r="S141" s="287" t="s">
        <v>40</v>
      </c>
    </row>
    <row r="142" spans="1:40" ht="6" customHeight="1">
      <c r="A142" s="67"/>
      <c r="B142" s="68"/>
      <c r="C142" s="68"/>
      <c r="D142" s="68"/>
      <c r="E142" s="68"/>
      <c r="F142" s="25"/>
      <c r="G142" s="25"/>
      <c r="H142" s="25"/>
      <c r="I142" s="25"/>
      <c r="J142" s="25"/>
      <c r="K142" s="25"/>
      <c r="L142" s="25"/>
      <c r="M142" s="60"/>
      <c r="R142" s="287" t="s">
        <v>76</v>
      </c>
    </row>
    <row r="143" spans="1:40" ht="90.75" customHeight="1">
      <c r="A143" s="67"/>
      <c r="B143" s="854"/>
      <c r="C143" s="855"/>
      <c r="D143" s="855"/>
      <c r="E143" s="855"/>
      <c r="F143" s="855"/>
      <c r="G143" s="855"/>
      <c r="H143" s="855"/>
      <c r="I143" s="855"/>
      <c r="J143" s="855"/>
      <c r="K143" s="855"/>
      <c r="L143" s="856"/>
      <c r="M143" s="60"/>
      <c r="S143" s="287" t="s">
        <v>40</v>
      </c>
      <c r="T143" s="286" t="str">
        <f ca="1">SUBSTITUTE(CELL("address",B143),"$","")</f>
        <v>B143</v>
      </c>
      <c r="U143" s="285" t="str">
        <f>$U$5</f>
        <v>2a</v>
      </c>
      <c r="V143" s="285" t="str">
        <f ca="1">MID(CELL("filename",U143),FIND("]",CELL("filename",U143))+1,256)</f>
        <v>2a. Commercial Details</v>
      </c>
      <c r="W143" s="285" t="s">
        <v>336</v>
      </c>
      <c r="X143" s="285" t="str">
        <f>"Description_of_"&amp;X139</f>
        <v>Description_of_Developer_intent_of_use_of_diverse_businesses</v>
      </c>
      <c r="Z143" s="285" t="str">
        <f ca="1">U143&amp;"_"&amp;T143&amp;"_"&amp;X143</f>
        <v>2a_B143_Description_of_Developer_intent_of_use_of_diverse_businesses</v>
      </c>
      <c r="AA143" s="285" t="s">
        <v>255</v>
      </c>
      <c r="AB143" s="285">
        <v>2000</v>
      </c>
      <c r="AD143" s="285" t="s">
        <v>84</v>
      </c>
      <c r="AE143" s="285" t="s">
        <v>84</v>
      </c>
      <c r="AG143" s="288"/>
    </row>
    <row r="144" spans="1:40" ht="6" customHeight="1">
      <c r="A144" s="67"/>
      <c r="B144" s="68"/>
      <c r="C144" s="68"/>
      <c r="D144" s="68"/>
      <c r="E144" s="68"/>
      <c r="F144" s="25"/>
      <c r="G144" s="25"/>
      <c r="H144" s="25"/>
      <c r="I144" s="25"/>
      <c r="J144" s="25"/>
      <c r="K144" s="25"/>
      <c r="L144" s="25"/>
      <c r="M144" s="60"/>
      <c r="R144" s="287" t="s">
        <v>76</v>
      </c>
    </row>
    <row r="145" spans="1:40" ht="18" customHeight="1">
      <c r="A145" s="884" t="s">
        <v>352</v>
      </c>
      <c r="B145" s="885"/>
      <c r="C145" s="885"/>
      <c r="D145" s="885"/>
      <c r="E145" s="885"/>
      <c r="F145" s="885"/>
      <c r="G145" s="885"/>
      <c r="H145" s="885"/>
      <c r="I145" s="885"/>
      <c r="J145" s="885"/>
      <c r="K145" s="889"/>
      <c r="L145" s="663">
        <f>'1. Proposal Content Checklist'!E90</f>
        <v>0</v>
      </c>
      <c r="M145" s="60"/>
      <c r="S145" s="287" t="s">
        <v>40</v>
      </c>
      <c r="T145" s="286" t="str">
        <f ca="1">SUBSTITUTE(CELL("address",L145),"$","")</f>
        <v>L145</v>
      </c>
      <c r="U145" s="285" t="str">
        <f>$U$5</f>
        <v>2a</v>
      </c>
      <c r="V145" s="285" t="str">
        <f ca="1">MID(CELL("filename",U145),FIND("]",CELL("filename",U145))+1,256)</f>
        <v>2a. Commercial Details</v>
      </c>
      <c r="W145" s="285" t="s">
        <v>336</v>
      </c>
      <c r="X145" s="285" t="s">
        <v>353</v>
      </c>
      <c r="Z145" s="285" t="str">
        <f ca="1">U145&amp;"_"&amp;T145&amp;"_"&amp;X145</f>
        <v>2a_L145_Labor_Standards</v>
      </c>
      <c r="AA145" s="285" t="s">
        <v>255</v>
      </c>
      <c r="AB145" s="285">
        <v>100</v>
      </c>
      <c r="AD145" s="285" t="s">
        <v>84</v>
      </c>
      <c r="AE145" s="285" t="s">
        <v>84</v>
      </c>
      <c r="AM145" s="1" t="s">
        <v>83</v>
      </c>
      <c r="AN145" s="1" t="s">
        <v>84</v>
      </c>
    </row>
    <row r="146" spans="1:40" ht="6" customHeight="1">
      <c r="A146" s="67"/>
      <c r="B146" s="68"/>
      <c r="C146" s="68"/>
      <c r="D146" s="68"/>
      <c r="E146" s="68"/>
      <c r="F146" s="25"/>
      <c r="G146" s="25"/>
      <c r="H146" s="25"/>
      <c r="I146" s="25"/>
      <c r="J146" s="25"/>
      <c r="K146" s="25"/>
      <c r="L146" s="66"/>
      <c r="M146" s="60"/>
      <c r="R146" s="287" t="s">
        <v>76</v>
      </c>
    </row>
    <row r="147" spans="1:40" ht="5.25" customHeight="1">
      <c r="A147" s="67"/>
      <c r="B147" s="146"/>
      <c r="C147" s="68"/>
      <c r="D147" s="68"/>
      <c r="E147" s="68"/>
      <c r="F147" s="25"/>
      <c r="G147" s="25"/>
      <c r="H147" s="25"/>
      <c r="I147" s="25"/>
      <c r="J147" s="25"/>
      <c r="K147" s="25"/>
      <c r="L147" s="25"/>
      <c r="M147" s="60"/>
      <c r="S147" s="287" t="s">
        <v>40</v>
      </c>
    </row>
    <row r="148" spans="1:40" ht="5.25" customHeight="1">
      <c r="A148" s="67"/>
      <c r="B148" s="68"/>
      <c r="C148" s="68"/>
      <c r="D148" s="68"/>
      <c r="E148" s="68"/>
      <c r="F148" s="25"/>
      <c r="G148" s="25"/>
      <c r="H148" s="25"/>
      <c r="I148" s="25"/>
      <c r="J148" s="25"/>
      <c r="K148" s="25"/>
      <c r="L148" s="25"/>
      <c r="M148" s="60"/>
      <c r="R148" s="287" t="s">
        <v>76</v>
      </c>
    </row>
    <row r="149" spans="1:40" ht="5.25" customHeight="1">
      <c r="A149" s="67"/>
      <c r="B149" s="890"/>
      <c r="C149" s="891"/>
      <c r="D149" s="891"/>
      <c r="E149" s="891"/>
      <c r="F149" s="891"/>
      <c r="G149" s="891"/>
      <c r="H149" s="891"/>
      <c r="I149" s="891"/>
      <c r="J149" s="891"/>
      <c r="K149" s="891"/>
      <c r="L149" s="892"/>
      <c r="M149" s="60"/>
      <c r="P149" t="s">
        <v>354</v>
      </c>
      <c r="S149" s="287" t="s">
        <v>40</v>
      </c>
      <c r="T149" s="286" t="str">
        <f ca="1">SUBSTITUTE(CELL("address",B149),"$","")</f>
        <v>B149</v>
      </c>
      <c r="U149" s="285" t="str">
        <f>$U$5</f>
        <v>2a</v>
      </c>
      <c r="V149" s="285" t="str">
        <f ca="1">MID(CELL("filename",U149),FIND("]",CELL("filename",U149))+1,256)</f>
        <v>2a. Commercial Details</v>
      </c>
      <c r="W149" s="285" t="s">
        <v>336</v>
      </c>
      <c r="X149" s="285" t="str">
        <f>"Description_of_"&amp;X145</f>
        <v>Description_of_Labor_Standards</v>
      </c>
      <c r="Z149" s="285" t="str">
        <f ca="1">U149&amp;"_"&amp;T149&amp;"_"&amp;X149</f>
        <v>2a_B149_Description_of_Labor_Standards</v>
      </c>
      <c r="AA149" s="285" t="s">
        <v>255</v>
      </c>
      <c r="AB149" s="285">
        <v>2000</v>
      </c>
      <c r="AD149" s="285" t="s">
        <v>84</v>
      </c>
      <c r="AE149" s="285" t="s">
        <v>84</v>
      </c>
      <c r="AG149" s="288"/>
    </row>
    <row r="150" spans="1:40" ht="6" customHeight="1">
      <c r="A150" s="67"/>
      <c r="B150" s="68"/>
      <c r="C150" s="68"/>
      <c r="D150" s="68"/>
      <c r="E150" s="68"/>
      <c r="F150" s="25"/>
      <c r="G150" s="25"/>
      <c r="H150" s="25"/>
      <c r="I150" s="25"/>
      <c r="J150" s="25"/>
      <c r="K150" s="25"/>
      <c r="L150" s="25"/>
      <c r="M150" s="60"/>
      <c r="R150" s="287" t="s">
        <v>76</v>
      </c>
    </row>
    <row r="151" spans="1:40" ht="18" customHeight="1">
      <c r="A151" s="884" t="s">
        <v>355</v>
      </c>
      <c r="B151" s="885"/>
      <c r="C151" s="885"/>
      <c r="D151" s="885"/>
      <c r="E151" s="885"/>
      <c r="F151" s="885"/>
      <c r="G151" s="885"/>
      <c r="H151" s="885"/>
      <c r="I151" s="885"/>
      <c r="J151" s="885"/>
      <c r="K151" s="889"/>
      <c r="L151" s="521"/>
      <c r="M151" s="60"/>
      <c r="S151" s="287" t="s">
        <v>40</v>
      </c>
      <c r="T151" s="286" t="str">
        <f ca="1">SUBSTITUTE(CELL("address",L151),"$","")</f>
        <v>L151</v>
      </c>
      <c r="U151" s="285" t="str">
        <f>$U$5</f>
        <v>2a</v>
      </c>
      <c r="V151" s="285" t="str">
        <f ca="1">MID(CELL("filename",U151),FIND("]",CELL("filename",U151))+1,256)</f>
        <v>2a. Commercial Details</v>
      </c>
      <c r="W151" s="285" t="s">
        <v>336</v>
      </c>
      <c r="X151" s="285" t="s">
        <v>356</v>
      </c>
      <c r="Z151" s="285" t="str">
        <f ca="1">U151&amp;"_"&amp;T151&amp;"_"&amp;X151</f>
        <v>2a_L151_Diversity_Training</v>
      </c>
      <c r="AA151" s="285" t="s">
        <v>82</v>
      </c>
      <c r="AC151" s="286" t="str">
        <f>CONCATENATE(AM151,",",AN151)</f>
        <v>Yes,No</v>
      </c>
      <c r="AD151" s="285" t="s">
        <v>83</v>
      </c>
      <c r="AE151" s="285" t="s">
        <v>84</v>
      </c>
      <c r="AM151" s="1" t="s">
        <v>83</v>
      </c>
      <c r="AN151" s="1" t="s">
        <v>84</v>
      </c>
    </row>
    <row r="152" spans="1:40" ht="6" customHeight="1">
      <c r="A152" s="67"/>
      <c r="B152" s="68"/>
      <c r="C152" s="68"/>
      <c r="D152" s="68"/>
      <c r="E152" s="68"/>
      <c r="F152" s="25"/>
      <c r="G152" s="25"/>
      <c r="H152" s="25"/>
      <c r="I152" s="25"/>
      <c r="J152" s="25"/>
      <c r="K152" s="25"/>
      <c r="L152" s="25"/>
      <c r="M152" s="60"/>
      <c r="R152" s="287" t="s">
        <v>76</v>
      </c>
    </row>
    <row r="153" spans="1:40" ht="18" customHeight="1">
      <c r="A153" s="884" t="s">
        <v>357</v>
      </c>
      <c r="B153" s="885"/>
      <c r="C153" s="885"/>
      <c r="D153" s="885"/>
      <c r="E153" s="885"/>
      <c r="F153" s="885"/>
      <c r="G153" s="885"/>
      <c r="H153" s="885"/>
      <c r="I153" s="885"/>
      <c r="J153" s="885"/>
      <c r="K153" s="889"/>
      <c r="L153" s="521"/>
      <c r="M153" s="60"/>
      <c r="S153" s="287" t="s">
        <v>40</v>
      </c>
      <c r="T153" s="286" t="str">
        <f ca="1">SUBSTITUTE(CELL("address",L153),"$","")</f>
        <v>L153</v>
      </c>
      <c r="U153" s="285" t="str">
        <f>$U$5</f>
        <v>2a</v>
      </c>
      <c r="V153" s="285" t="str">
        <f ca="1">MID(CELL("filename",U153),FIND("]",CELL("filename",U153))+1,256)</f>
        <v>2a. Commercial Details</v>
      </c>
      <c r="W153" s="285" t="s">
        <v>336</v>
      </c>
      <c r="X153" s="285" t="s">
        <v>358</v>
      </c>
      <c r="Z153" s="285" t="str">
        <f ca="1">U153&amp;"_"&amp;T153&amp;"_"&amp;X153</f>
        <v>2a_L153_Diversity_commitment</v>
      </c>
      <c r="AA153" s="285" t="s">
        <v>82</v>
      </c>
      <c r="AC153" s="286" t="str">
        <f>CONCATENATE(AM153,",",AN153)</f>
        <v>Yes,No</v>
      </c>
      <c r="AD153" s="285" t="s">
        <v>83</v>
      </c>
      <c r="AE153" s="285" t="s">
        <v>84</v>
      </c>
      <c r="AM153" s="1" t="s">
        <v>83</v>
      </c>
      <c r="AN153" s="1" t="s">
        <v>84</v>
      </c>
    </row>
    <row r="154" spans="1:40" ht="6" customHeight="1">
      <c r="A154" s="67"/>
      <c r="B154" s="68"/>
      <c r="C154" s="68"/>
      <c r="D154" s="68"/>
      <c r="E154" s="68"/>
      <c r="F154" s="25"/>
      <c r="G154" s="25"/>
      <c r="H154" s="25"/>
      <c r="I154" s="25"/>
      <c r="J154" s="25"/>
      <c r="K154" s="25"/>
      <c r="L154" s="25"/>
      <c r="M154" s="60"/>
      <c r="R154" s="287" t="s">
        <v>76</v>
      </c>
    </row>
    <row r="155" spans="1:40" ht="18" customHeight="1">
      <c r="A155" s="67"/>
      <c r="B155" s="146" t="s">
        <v>334</v>
      </c>
      <c r="C155" s="68"/>
      <c r="D155" s="68"/>
      <c r="E155" s="68"/>
      <c r="F155" s="25"/>
      <c r="G155" s="25"/>
      <c r="H155" s="25"/>
      <c r="I155" s="25"/>
      <c r="J155" s="25"/>
      <c r="K155" s="25"/>
      <c r="L155" s="25"/>
      <c r="M155" s="60"/>
      <c r="S155" s="287" t="s">
        <v>40</v>
      </c>
    </row>
    <row r="156" spans="1:40" ht="6" customHeight="1">
      <c r="A156" s="67"/>
      <c r="B156" s="68"/>
      <c r="C156" s="68"/>
      <c r="D156" s="68"/>
      <c r="E156" s="68"/>
      <c r="F156" s="25"/>
      <c r="G156" s="25"/>
      <c r="H156" s="25"/>
      <c r="I156" s="25"/>
      <c r="J156" s="25"/>
      <c r="K156" s="25"/>
      <c r="L156" s="25"/>
      <c r="M156" s="60"/>
      <c r="R156" s="287" t="s">
        <v>76</v>
      </c>
    </row>
    <row r="157" spans="1:40" ht="90.75" customHeight="1">
      <c r="A157" s="67"/>
      <c r="B157" s="854"/>
      <c r="C157" s="855"/>
      <c r="D157" s="855"/>
      <c r="E157" s="855"/>
      <c r="F157" s="855"/>
      <c r="G157" s="855"/>
      <c r="H157" s="855"/>
      <c r="I157" s="855"/>
      <c r="J157" s="855"/>
      <c r="K157" s="855"/>
      <c r="L157" s="856"/>
      <c r="M157" s="60"/>
      <c r="S157" s="287" t="s">
        <v>40</v>
      </c>
      <c r="T157" s="286" t="str">
        <f ca="1">SUBSTITUTE(CELL("address",B157),"$","")</f>
        <v>B157</v>
      </c>
      <c r="U157" s="285" t="str">
        <f>$U$5</f>
        <v>2a</v>
      </c>
      <c r="V157" s="285" t="str">
        <f ca="1">MID(CELL("filename",U157),FIND("]",CELL("filename",U157))+1,256)</f>
        <v>2a. Commercial Details</v>
      </c>
      <c r="W157" s="285" t="s">
        <v>336</v>
      </c>
      <c r="X157" s="285" t="str">
        <f>"Description_of_"&amp;X153</f>
        <v>Description_of_Diversity_commitment</v>
      </c>
      <c r="Z157" s="285" t="str">
        <f ca="1">U157&amp;"_"&amp;T157&amp;"_"&amp;X157</f>
        <v>2a_B157_Description_of_Diversity_commitment</v>
      </c>
      <c r="AA157" s="285" t="s">
        <v>255</v>
      </c>
      <c r="AB157" s="285">
        <v>2000</v>
      </c>
      <c r="AD157" s="285" t="s">
        <v>84</v>
      </c>
      <c r="AE157" s="285" t="s">
        <v>84</v>
      </c>
      <c r="AG157" s="288"/>
    </row>
    <row r="158" spans="1:40" ht="6" customHeight="1">
      <c r="A158" s="67"/>
      <c r="B158" s="68"/>
      <c r="C158" s="68"/>
      <c r="D158" s="68"/>
      <c r="E158" s="68"/>
      <c r="F158" s="25"/>
      <c r="G158" s="25"/>
      <c r="H158" s="25"/>
      <c r="I158" s="25"/>
      <c r="J158" s="25"/>
      <c r="K158" s="25"/>
      <c r="L158" s="25"/>
      <c r="M158" s="60"/>
      <c r="R158" s="287" t="s">
        <v>76</v>
      </c>
    </row>
    <row r="159" spans="1:40" ht="18" customHeight="1">
      <c r="A159" s="884" t="s">
        <v>359</v>
      </c>
      <c r="B159" s="885"/>
      <c r="C159" s="885"/>
      <c r="D159" s="885"/>
      <c r="E159" s="885"/>
      <c r="F159" s="885"/>
      <c r="G159" s="885"/>
      <c r="H159" s="885"/>
      <c r="I159" s="885"/>
      <c r="J159" s="885"/>
      <c r="K159" s="889"/>
      <c r="L159" s="521"/>
      <c r="M159" s="60"/>
      <c r="S159" s="287" t="s">
        <v>40</v>
      </c>
      <c r="T159" s="286" t="str">
        <f ca="1">SUBSTITUTE(CELL("address",L159),"$","")</f>
        <v>L159</v>
      </c>
      <c r="U159" s="285" t="str">
        <f>$U$5</f>
        <v>2a</v>
      </c>
      <c r="V159" s="285" t="str">
        <f ca="1">MID(CELL("filename",U159),FIND("]",CELL("filename",U159))+1,256)</f>
        <v>2a. Commercial Details</v>
      </c>
      <c r="W159" s="285" t="s">
        <v>336</v>
      </c>
      <c r="X159" s="285" t="s">
        <v>360</v>
      </c>
      <c r="Z159" s="285" t="str">
        <f ca="1">U159&amp;"_"&amp;T159&amp;"_"&amp;X159</f>
        <v>2a_L159_Apprentiship_or_workforce_development</v>
      </c>
      <c r="AA159" s="285" t="s">
        <v>82</v>
      </c>
      <c r="AC159" s="286" t="str">
        <f>CONCATENATE(AM159,",",AN159)</f>
        <v>Yes,No</v>
      </c>
      <c r="AD159" s="285" t="s">
        <v>83</v>
      </c>
      <c r="AE159" s="285" t="s">
        <v>84</v>
      </c>
      <c r="AM159" s="1" t="s">
        <v>83</v>
      </c>
      <c r="AN159" s="1" t="s">
        <v>84</v>
      </c>
    </row>
    <row r="160" spans="1:40" ht="6" customHeight="1">
      <c r="A160" s="67"/>
      <c r="B160" s="68"/>
      <c r="C160" s="68"/>
      <c r="D160" s="68"/>
      <c r="E160" s="68"/>
      <c r="F160" s="25"/>
      <c r="G160" s="25"/>
      <c r="H160" s="25"/>
      <c r="I160" s="25"/>
      <c r="J160" s="25"/>
      <c r="K160" s="25"/>
      <c r="L160" s="25"/>
      <c r="M160" s="60"/>
      <c r="R160" s="287" t="s">
        <v>76</v>
      </c>
    </row>
    <row r="161" spans="1:68" ht="18" customHeight="1">
      <c r="A161" s="67"/>
      <c r="B161" s="146" t="s">
        <v>334</v>
      </c>
      <c r="C161" s="448"/>
      <c r="D161" s="68"/>
      <c r="E161" s="68"/>
      <c r="F161" s="25"/>
      <c r="G161" s="25"/>
      <c r="H161" s="25"/>
      <c r="I161" s="25"/>
      <c r="J161" s="25"/>
      <c r="K161" s="25"/>
      <c r="L161" s="25"/>
      <c r="M161" s="60"/>
      <c r="S161" s="287" t="s">
        <v>40</v>
      </c>
    </row>
    <row r="162" spans="1:68" ht="6" customHeight="1">
      <c r="A162" s="67"/>
      <c r="B162" s="68"/>
      <c r="C162" s="68"/>
      <c r="D162" s="68"/>
      <c r="E162" s="68"/>
      <c r="F162" s="25"/>
      <c r="G162" s="25"/>
      <c r="H162" s="25"/>
      <c r="I162" s="25"/>
      <c r="J162" s="25"/>
      <c r="K162" s="25"/>
      <c r="L162" s="25"/>
      <c r="M162" s="60"/>
      <c r="R162" s="287" t="s">
        <v>76</v>
      </c>
    </row>
    <row r="163" spans="1:68" ht="90.75" customHeight="1">
      <c r="A163" s="67"/>
      <c r="B163" s="854"/>
      <c r="C163" s="855"/>
      <c r="D163" s="855"/>
      <c r="E163" s="855"/>
      <c r="F163" s="855"/>
      <c r="G163" s="855"/>
      <c r="H163" s="855"/>
      <c r="I163" s="855"/>
      <c r="J163" s="855"/>
      <c r="K163" s="855"/>
      <c r="L163" s="856"/>
      <c r="M163" s="60"/>
      <c r="S163" s="287" t="s">
        <v>40</v>
      </c>
      <c r="T163" s="286" t="str">
        <f ca="1">SUBSTITUTE(CELL("address",B163),"$","")</f>
        <v>B163</v>
      </c>
      <c r="U163" s="285" t="str">
        <f>$U$5</f>
        <v>2a</v>
      </c>
      <c r="V163" s="285" t="str">
        <f ca="1">MID(CELL("filename",U163),FIND("]",CELL("filename",U163))+1,256)</f>
        <v>2a. Commercial Details</v>
      </c>
      <c r="W163" s="285" t="s">
        <v>336</v>
      </c>
      <c r="X163" s="285" t="str">
        <f>"Description_of_"&amp;X159</f>
        <v>Description_of_Apprentiship_or_workforce_development</v>
      </c>
      <c r="Z163" s="285" t="str">
        <f ca="1">U163&amp;"_"&amp;T163&amp;"_"&amp;X163</f>
        <v>2a_B163_Description_of_Apprentiship_or_workforce_development</v>
      </c>
      <c r="AA163" s="285" t="s">
        <v>255</v>
      </c>
      <c r="AB163" s="285">
        <v>2000</v>
      </c>
      <c r="AD163" s="285" t="s">
        <v>84</v>
      </c>
      <c r="AE163" s="285" t="s">
        <v>84</v>
      </c>
      <c r="AG163" s="288"/>
    </row>
    <row r="164" spans="1:68" ht="15" customHeight="1" thickBot="1">
      <c r="A164" s="283"/>
      <c r="B164" s="396"/>
      <c r="C164" s="396"/>
      <c r="D164" s="396"/>
      <c r="E164" s="396"/>
      <c r="F164" s="396"/>
      <c r="G164" s="396"/>
      <c r="H164" s="396"/>
      <c r="I164" s="396"/>
      <c r="J164" s="396"/>
      <c r="K164" s="396"/>
      <c r="L164" s="396"/>
      <c r="M164" s="71"/>
      <c r="S164" s="485" t="s">
        <v>40</v>
      </c>
      <c r="T164" s="487"/>
      <c r="U164" s="484"/>
      <c r="V164" s="484"/>
      <c r="W164" s="484"/>
      <c r="X164" s="484"/>
      <c r="Y164" s="484"/>
      <c r="Z164" s="484"/>
      <c r="AA164" s="484"/>
      <c r="AB164" s="484"/>
      <c r="AC164" s="487"/>
      <c r="AD164" s="484"/>
      <c r="AE164" s="484"/>
      <c r="AF164" s="484"/>
      <c r="AG164" s="484"/>
      <c r="AH164" s="484"/>
      <c r="AI164" s="484"/>
      <c r="AJ164" s="484"/>
      <c r="AK164" s="483"/>
      <c r="AL164" s="483"/>
      <c r="AM164" s="483"/>
      <c r="AN164" s="483"/>
      <c r="AO164" s="483"/>
      <c r="AP164" s="483"/>
      <c r="AQ164" s="483"/>
      <c r="AR164" s="483"/>
      <c r="AS164" s="483"/>
      <c r="AT164" s="483"/>
      <c r="AU164" s="483"/>
      <c r="AV164" s="483"/>
      <c r="AW164" s="483"/>
      <c r="AX164" s="483"/>
      <c r="AY164" s="483"/>
      <c r="AZ164" s="483"/>
      <c r="BA164" s="483"/>
      <c r="BB164" s="483"/>
      <c r="BC164" s="483"/>
      <c r="BD164" s="483"/>
      <c r="BE164" s="483"/>
      <c r="BF164" s="483"/>
      <c r="BG164" s="483"/>
      <c r="BH164" s="483"/>
      <c r="BI164" s="483"/>
      <c r="BJ164" s="483"/>
      <c r="BK164" s="483"/>
      <c r="BL164" s="483"/>
      <c r="BM164" s="483"/>
      <c r="BN164" s="483"/>
      <c r="BO164" s="483"/>
      <c r="BP164" s="489"/>
    </row>
    <row r="165" spans="1:68">
      <c r="R165" s="553" t="s">
        <v>361</v>
      </c>
      <c r="S165" s="552"/>
      <c r="T165">
        <f ca="1">COUNTA(T5:T163)</f>
        <v>54</v>
      </c>
    </row>
  </sheetData>
  <sheetProtection algorithmName="SHA-512" hashValue="VGCV6rzMXi+F5mNfOes1zQT1N0z0gwT+9EKLWsRbrfF3WSkSf0jQug/3c6zXdRqZA2mYhjQ/9i/1nss4HOdXoQ==" saltValue="CPmqMbGu1SDcTYFPtToAlg==" spinCount="100000" sheet="1" selectLockedCells="1"/>
  <mergeCells count="77">
    <mergeCell ref="B41:L41"/>
    <mergeCell ref="A34:J34"/>
    <mergeCell ref="K34:L34"/>
    <mergeCell ref="F21:L21"/>
    <mergeCell ref="F27:L27"/>
    <mergeCell ref="F25:L25"/>
    <mergeCell ref="F29:H29"/>
    <mergeCell ref="B163:L163"/>
    <mergeCell ref="A151:K151"/>
    <mergeCell ref="B137:L137"/>
    <mergeCell ref="B143:L143"/>
    <mergeCell ref="A145:K145"/>
    <mergeCell ref="A159:K159"/>
    <mergeCell ref="B149:L149"/>
    <mergeCell ref="A153:K153"/>
    <mergeCell ref="B157:L157"/>
    <mergeCell ref="A139:K140"/>
    <mergeCell ref="A133:K134"/>
    <mergeCell ref="B117:L117"/>
    <mergeCell ref="A119:M119"/>
    <mergeCell ref="K121:L121"/>
    <mergeCell ref="B121:J121"/>
    <mergeCell ref="F125:G125"/>
    <mergeCell ref="F127:G127"/>
    <mergeCell ref="F129:G129"/>
    <mergeCell ref="F131:G131"/>
    <mergeCell ref="C111:I111"/>
    <mergeCell ref="T1:AD1"/>
    <mergeCell ref="AE1:AJ1"/>
    <mergeCell ref="A32:M32"/>
    <mergeCell ref="B11:L11"/>
    <mergeCell ref="F9:L9"/>
    <mergeCell ref="A13:E13"/>
    <mergeCell ref="F13:L13"/>
    <mergeCell ref="A15:M15"/>
    <mergeCell ref="F17:H17"/>
    <mergeCell ref="F23:H23"/>
    <mergeCell ref="A17:E17"/>
    <mergeCell ref="A21:E21"/>
    <mergeCell ref="A27:E27"/>
    <mergeCell ref="F19:L19"/>
    <mergeCell ref="A1:M1"/>
    <mergeCell ref="A3:M3"/>
    <mergeCell ref="F5:L5"/>
    <mergeCell ref="A5:E5"/>
    <mergeCell ref="A7:E7"/>
    <mergeCell ref="A2:M2"/>
    <mergeCell ref="F7:H7"/>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A71:M71"/>
    <mergeCell ref="A73:K73"/>
    <mergeCell ref="A49:J49"/>
    <mergeCell ref="A43:F43"/>
    <mergeCell ref="B45:L45"/>
    <mergeCell ref="B69:L69"/>
    <mergeCell ref="B47:L47"/>
    <mergeCell ref="B55:L55"/>
    <mergeCell ref="A53:K53"/>
    <mergeCell ref="B65:L65"/>
    <mergeCell ref="A61:I61"/>
    <mergeCell ref="A57:I57"/>
    <mergeCell ref="A51:J51"/>
  </mergeCells>
  <conditionalFormatting sqref="F9:L9">
    <cfRule type="expression" dxfId="183" priority="20">
      <formula>$F$7&lt;&gt;"Yes"</formula>
    </cfRule>
  </conditionalFormatting>
  <conditionalFormatting sqref="F19:L19">
    <cfRule type="expression" dxfId="182" priority="19">
      <formula>$F$17&lt;&gt;"No"</formula>
    </cfRule>
  </conditionalFormatting>
  <conditionalFormatting sqref="F25:L25">
    <cfRule type="expression" dxfId="181" priority="18">
      <formula>$F$23&lt;&gt;"No"</formula>
    </cfRule>
  </conditionalFormatting>
  <conditionalFormatting sqref="B41:L41">
    <cfRule type="expression" dxfId="180" priority="17">
      <formula>$G$37&lt;&gt;"Yes"</formula>
    </cfRule>
  </conditionalFormatting>
  <conditionalFormatting sqref="B47:L47">
    <cfRule type="expression" dxfId="179" priority="16">
      <formula>$G$43&lt;&gt;"Yes"</formula>
    </cfRule>
  </conditionalFormatting>
  <conditionalFormatting sqref="B65:L65">
    <cfRule type="expression" dxfId="178" priority="15">
      <formula>$K$61&lt;&gt;"Yes"</formula>
    </cfRule>
  </conditionalFormatting>
  <conditionalFormatting sqref="K59">
    <cfRule type="expression" dxfId="177" priority="14">
      <formula>$K$57&lt;&gt;"Yes"</formula>
    </cfRule>
  </conditionalFormatting>
  <conditionalFormatting sqref="B117:L117">
    <cfRule type="expression" dxfId="176" priority="13">
      <formula>$L$113&lt;&gt;"Yes"</formula>
    </cfRule>
  </conditionalFormatting>
  <conditionalFormatting sqref="F125:G125 F127:G127 F129:G129 F131:G131">
    <cfRule type="expression" dxfId="175" priority="12">
      <formula>$K$121&lt;&gt;"Yes"</formula>
    </cfRule>
  </conditionalFormatting>
  <conditionalFormatting sqref="B137:L137">
    <cfRule type="expression" dxfId="174" priority="11">
      <formula>$L$133&lt;&gt;"Yes"</formula>
    </cfRule>
  </conditionalFormatting>
  <conditionalFormatting sqref="B143:L143">
    <cfRule type="expression" dxfId="173" priority="10">
      <formula>$L$139&lt;&gt;"Yes"</formula>
    </cfRule>
  </conditionalFormatting>
  <conditionalFormatting sqref="B149:L149">
    <cfRule type="expression" dxfId="172" priority="9">
      <formula>$L$145&lt;&gt;"Yes"</formula>
    </cfRule>
  </conditionalFormatting>
  <conditionalFormatting sqref="B157:L157">
    <cfRule type="expression" dxfId="171" priority="8">
      <formula>$L$153&lt;&gt;"Yes"</formula>
    </cfRule>
  </conditionalFormatting>
  <conditionalFormatting sqref="B163:L163">
    <cfRule type="expression" dxfId="170" priority="7">
      <formula>$L$159&lt;&gt;"Yes"</formula>
    </cfRule>
  </conditionalFormatting>
  <dataValidations xWindow="946" yWindow="602" count="52">
    <dataValidation allowBlank="1" showInputMessage="1" showErrorMessage="1" errorTitle="Select technology type from list" sqref="H18:I18 H22 M16:M27 H24 H16 H20 H26 H30:H31 M29:M3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69:L69">
      <formula1>601</formula1>
    </dataValidation>
    <dataValidation type="textLength" operator="lessThan" allowBlank="1" showInputMessage="1" showErrorMessage="1" promptTitle="Complete if applicable" prompt="Field is limited to a maximum of 1,088 characters." sqref="B107:J110 L114:L115 B111:B114 B118:L118 C112:J115 L107:L109 L111:L112 K107:K115 B164:L164 B55:L5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47:L47">
      <formula1>1701</formula1>
    </dataValidation>
    <dataValidation type="textLength" operator="lessThan" allowBlank="1" showInputMessage="1" showErrorMessage="1" promptTitle="Complete if applicable" prompt="Required if project is located in Washington and has employement impacts._x000a__x000a_Field is limited to a maximum of 1,088 characters." sqref="B117:L117">
      <formula1>1089</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5:L25">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27:L27">
      <formula1>501</formula1>
    </dataValidation>
    <dataValidation type="textLength" operator="lessThan" showInputMessage="1" showErrorMessage="1" promptTitle="Required field" prompt="Field is limited to a maximum of 500 characters." sqref="F21:L21">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19:L19">
      <formula1>65</formula1>
    </dataValidation>
    <dataValidation type="list" allowBlank="1" showInputMessage="1" showErrorMessage="1" promptTitle="Required field" prompt="Select response from drop-down list._x000a_Include &quot;Summary CV&quot; in filename of submitted document." sqref="F29:H29">
      <formula1>$AM$29:$AN$29</formula1>
    </dataValidation>
    <dataValidation type="list" showInputMessage="1" showErrorMessage="1" promptTitle="Complete if Applicable" prompt="Select response from the drop-down list._x000a_Include &quot;Financial Records&quot; in filename of submitted document." sqref="K59">
      <formula1>$AM$59:$AN$59</formula1>
    </dataValidation>
    <dataValidation type="list" showInputMessage="1" showErrorMessage="1" promptTitle="Required field" prompt="Select response from the drop-down list." sqref="G37">
      <formula1>$AM$37:$AN$37</formula1>
    </dataValidation>
    <dataValidation type="list" showInputMessage="1" showErrorMessage="1" promptTitle="Required field" prompt="Select response from the drop-down list." sqref="G43">
      <formula1>$AM$43:$AN$43</formula1>
    </dataValidation>
    <dataValidation type="list" showInputMessage="1" showErrorMessage="1" promptTitle="Required field" prompt="Select response from the drop-down list." sqref="L78">
      <formula1>$AM$78:$AN$78</formula1>
    </dataValidation>
    <dataValidation type="list" showInputMessage="1" showErrorMessage="1" promptTitle="Required field" prompt="Select response from the drop-down list." sqref="L84">
      <formula1>$AM$84:$AN$84</formula1>
    </dataValidation>
    <dataValidation type="list" showInputMessage="1" showErrorMessage="1" promptTitle="Required field" prompt="Select response from the drop-down list." sqref="L90">
      <formula1>$AM$90:$AN$90</formula1>
    </dataValidation>
    <dataValidation type="list" showInputMessage="1" showErrorMessage="1" promptTitle="Required field" prompt="Select response from the drop-down list." sqref="L102">
      <formula1>$AM$102:$AN$102</formula1>
    </dataValidation>
    <dataValidation type="list" showInputMessage="1" showErrorMessage="1" promptTitle="Required field" prompt="Select response from the drop-down list." sqref="L96">
      <formula1>$AM$96:$AN$96</formula1>
    </dataValidation>
    <dataValidation type="list" showInputMessage="1" showErrorMessage="1" promptTitle="Required field" prompt="Select response from the drop-down list." sqref="L133">
      <formula1>$AM$133:$AN$133</formula1>
    </dataValidation>
    <dataValidation type="list" showInputMessage="1" showErrorMessage="1" promptTitle="Required field" prompt="Select response from the drop-down list." sqref="L139">
      <formula1>$AM$139:$AN$139</formula1>
    </dataValidation>
    <dataValidation showInputMessage="1" promptTitle="Required field" prompt="Select response from the drop-down list." sqref="L145"/>
    <dataValidation type="list" showInputMessage="1" showErrorMessage="1" promptTitle="Required field" prompt="Select response from the drop-down list." sqref="L159">
      <formula1>$AM$159:$AN$159</formula1>
    </dataValidation>
    <dataValidation type="list" showInputMessage="1" showErrorMessage="1" promptTitle="Required field" prompt="Select response from the drop-down list." sqref="L153">
      <formula1>$AM$153:$AN$153</formula1>
    </dataValidation>
    <dataValidation type="list" showInputMessage="1" showErrorMessage="1" promptTitle="Required field" prompt="Select response from the drop-down list." sqref="L151">
      <formula1>$AM$151:$AN$151</formula1>
    </dataValidation>
    <dataValidation type="list" showInputMessage="1" showErrorMessage="1" promptTitle="Required field" prompt="Select response from the drop-down list." sqref="K49">
      <formula1>$AM$49:$AN$49</formula1>
    </dataValidation>
    <dataValidation type="list" showInputMessage="1" showErrorMessage="1" promptTitle="Required field" prompt="Select response from the drop-down list." sqref="K51">
      <formula1>$AM$51:$AN$51</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57">
      <formula1>$AM$57:$AN$57</formula1>
    </dataValidation>
    <dataValidation type="list" allowBlank="1" showInputMessage="1" showErrorMessage="1" promptTitle="Required field" prompt="Select response from the drop-down list." sqref="L113">
      <formula1>$AM$113:$AO$113</formula1>
    </dataValidation>
    <dataValidation type="list" allowBlank="1" showInputMessage="1" showErrorMessage="1" promptTitle="Required field" prompt="Select response from drop-down list." sqref="F23:H23">
      <formula1>$AM$23:$AN$23</formula1>
    </dataValidation>
    <dataValidation type="list" allowBlank="1" showInputMessage="1" showErrorMessage="1" promptTitle="Required field" prompt="Select response from the drop-down list." sqref="L110">
      <formula1>$AM$110:$AO$110</formula1>
    </dataValidation>
    <dataValidation type="list" allowBlank="1" showInputMessage="1" showErrorMessage="1" promptTitle="Required field" prompt="Select response from drop-down list." sqref="F17:H17">
      <formula1>$AM$17:$AN$17</formula1>
    </dataValidation>
    <dataValidation type="list" showInputMessage="1" showErrorMessage="1" promptTitle="Required field" prompt="Select response from the drop-down list._x000a_Include &quot;deal diagram&quot; in filename of submitted document._x000a_" sqref="K34:L34">
      <formula1>$AM$34:$AO$34</formula1>
    </dataValidation>
    <dataValidation type="list" showInputMessage="1" showErrorMessage="1" promptTitle="Required field" prompt="Select response from the drop-down list._x000a_Include &quot;Equity Plan&quot; in filename of submitted document." sqref="L73">
      <formula1>$AM$73:$AN$73</formula1>
    </dataValidation>
    <dataValidation type="list" showInputMessage="1" showErrorMessage="1" promptTitle="Required field" prompt="Select response from the drop-down list." sqref="K121:L121">
      <formula1>$AM$121:$AN$121</formula1>
    </dataValidation>
    <dataValidation type="list" showInputMessage="1" showErrorMessage="1" promptTitle="Complete if applicable" prompt="Required if bidding entity is a women, minority, disabled, and / or veteran owned business._x000a__x000a_Select response from the drop-down list." sqref="F125:G125">
      <formula1>$AM$125:$AN$125</formula1>
    </dataValidation>
    <dataValidation type="list" showInputMessage="1" showErrorMessage="1" promptTitle="Complete if applicable" prompt="Required if bidding entity is a women, minority, disabled, and / or veteran owned business._x000a__x000a_Select response from the drop-down list." sqref="F127:G127">
      <formula1>$AM$127:$AN$127</formula1>
    </dataValidation>
    <dataValidation type="list" showInputMessage="1" showErrorMessage="1" promptTitle="Complete if applicable" prompt="Required if bidding entity is a women, minority, disabled, and / or veteran owned business._x000a__x000a_Select response from the drop-down list." sqref="F129:G129">
      <formula1>$AM$129:$AN$129</formula1>
    </dataValidation>
    <dataValidation type="list" showInputMessage="1" showErrorMessage="1" promptTitle="Complete if applicable" prompt="Required if bidding entity is a women, minority, disabled, and / or veteran owned business._x000a__x000a_Select response from the drop-down list." sqref="F131:G131">
      <formula1>$AM$131:$AN$131</formula1>
    </dataValidation>
    <dataValidation type="textLength" operator="lessThan" showInputMessage="1" showErrorMessage="1" promptTitle="Required Field" prompt="Field is limited to a maximum of 1,088 characters." sqref="B100:L100 B106:L106 B82:L82 B88:L88 B94:L94">
      <formula1>1089</formula1>
    </dataValidation>
    <dataValidation type="custom" operator="lessThan" allowBlank="1" showInputMessage="1" showErrorMessage="1" promptTitle="Complete if applicable" prompt="Field is limited to a maximum of 1,088 characters." sqref="C111:I111">
      <formula1>"&lt;0&gt;0"</formula1>
    </dataValidation>
    <dataValidation type="textLength" operator="lessThan" allowBlank="1" showInputMessage="1" showErrorMessage="1" promptTitle="Complete if applicable" prompt="Required if project is dependent on another entity._x000a__x000a_Field is limited to a maximum of 1,088 characters." sqref="B41:L4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65:L65">
      <formula1>1089</formula1>
    </dataValidation>
    <dataValidation type="textLength" operator="lessThan" allowBlank="1" showInputMessage="1" showErrorMessage="1" promptTitle="Complete if applicable" prompt="Required if developer utilizes diverse businesses._x000a__x000a_Field is limited to a maximum of 1,088 characters." sqref="B137:L137">
      <formula1>1089</formula1>
    </dataValidation>
    <dataValidation type="textLength" operator="lessThan" allowBlank="1" showInputMessage="1" showErrorMessage="1" promptTitle="Complete if applicable" prompt="Required if developer itends to comply with labor standards._x000a__x000a_Field is limited to a maximum of 1,088 characters." sqref="B149:L149">
      <formula1>1089</formula1>
    </dataValidation>
    <dataValidation type="textLength" operator="lessThan" allowBlank="1" showInputMessage="1" showErrorMessage="1" promptTitle="Complete if applicable" prompt="Required if developer will seek out diverse businesses._x000a__x000a_Field is limited to a maximum of 1,088 characters." sqref="B143:L143">
      <formula1>1089</formula1>
    </dataValidation>
    <dataValidation type="textLength" operator="lessThan" allowBlank="1" showInputMessage="1" showErrorMessage="1" promptTitle="Complete if applicable" prompt="Required if developer has a writen diverstity commitment, policy, or plan._x000a__x000a_Field is limited to a maximum of 1,088 characters." sqref="B157:L157">
      <formula1>1089</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63:L163">
      <formula1>1089</formula1>
    </dataValidation>
    <dataValidation type="list" showInputMessage="1" showErrorMessage="1" promptTitle="Required field" prompt="Select response from the drop-down list." sqref="F7:H7">
      <formula1>$AM$7:$AO$7</formula1>
    </dataValidation>
  </dataValidations>
  <printOptions horizontalCentered="1"/>
  <pageMargins left="0.75" right="0.75" top="0.75" bottom="1" header="0.5" footer="0.5"/>
  <pageSetup scale="45"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BQ129"/>
  <sheetViews>
    <sheetView showGridLines="0" topLeftCell="A6" zoomScale="110" zoomScaleNormal="110" workbookViewId="0">
      <selection activeCell="G29" sqref="G29"/>
    </sheetView>
  </sheetViews>
  <sheetFormatPr defaultColWidth="0" defaultRowHeight="12.5" zeroHeight="1"/>
  <cols>
    <col min="1" max="1" width="3.54296875" customWidth="1"/>
    <col min="2" max="2" width="3.453125" customWidth="1"/>
    <col min="3" max="3" width="15.1796875" customWidth="1"/>
    <col min="4" max="4" width="14.453125" customWidth="1"/>
    <col min="5" max="5" width="18" customWidth="1"/>
    <col min="6" max="6" width="6.81640625" customWidth="1"/>
    <col min="7" max="7" width="27.453125" customWidth="1"/>
    <col min="8" max="8" width="6.81640625" customWidth="1"/>
    <col min="9" max="9" width="0.81640625" customWidth="1"/>
    <col min="10" max="10" width="3.26953125" customWidth="1"/>
    <col min="11" max="11" width="10.7265625" customWidth="1"/>
    <col min="12" max="13" width="0.81640625" customWidth="1"/>
    <col min="14" max="14" width="3.7265625" style="25" customWidth="1"/>
    <col min="15" max="15" width="3.7265625" hidden="1" customWidth="1"/>
    <col min="16" max="16" width="62.26953125" hidden="1" customWidth="1"/>
    <col min="17" max="17" width="51.1796875" hidden="1" customWidth="1"/>
    <col min="18" max="18" width="2" style="1" hidden="1" customWidth="1"/>
    <col min="19" max="19" width="2.26953125" style="1" hidden="1" customWidth="1"/>
    <col min="20" max="20" width="3.7265625" style="297" hidden="1" customWidth="1"/>
    <col min="21" max="21" width="7.453125" style="285" hidden="1" customWidth="1"/>
    <col min="22" max="22" width="3.26953125" style="285" hidden="1" customWidth="1"/>
    <col min="23" max="23" width="15.1796875" style="285" hidden="1" customWidth="1"/>
    <col min="24" max="24" width="12.54296875" style="285" hidden="1" customWidth="1"/>
    <col min="25" max="25" width="45.26953125" style="285" hidden="1" customWidth="1"/>
    <col min="26" max="26" width="7.453125" style="285" hidden="1" customWidth="1"/>
    <col min="27" max="27" width="56.26953125" style="285" hidden="1" customWidth="1"/>
    <col min="28" max="28" width="10.54296875" style="285" hidden="1" customWidth="1"/>
    <col min="29" max="29" width="16.54296875" style="285" hidden="1" customWidth="1"/>
    <col min="30" max="30" width="45" style="286" hidden="1" customWidth="1"/>
    <col min="31" max="31" width="9.7265625" style="285" hidden="1" customWidth="1"/>
    <col min="32" max="32" width="18" style="285" hidden="1" customWidth="1"/>
    <col min="33" max="33" width="19.453125" style="285" hidden="1" customWidth="1"/>
    <col min="34" max="34" width="65.54296875" style="285" hidden="1" customWidth="1"/>
    <col min="35" max="35" width="33.81640625" style="285" hidden="1" customWidth="1"/>
    <col min="36" max="36" width="10.81640625" style="285" hidden="1" customWidth="1"/>
    <col min="37" max="37" width="26.54296875" style="285" hidden="1" customWidth="1"/>
    <col min="38" max="38" width="25.54296875" style="297" hidden="1" customWidth="1"/>
    <col min="39" max="39" width="9.1796875" style="297" hidden="1" customWidth="1"/>
    <col min="40" max="40" width="43" style="297" hidden="1" customWidth="1"/>
    <col min="41" max="41" width="31.81640625" style="297" hidden="1" customWidth="1"/>
    <col min="42" max="42" width="55" style="297" hidden="1" customWidth="1"/>
    <col min="43" max="43" width="23.54296875" style="297" hidden="1" customWidth="1"/>
    <col min="44" max="44" width="40.453125" style="297" hidden="1" customWidth="1"/>
    <col min="45" max="45" width="48.1796875" style="297" hidden="1" customWidth="1"/>
    <col min="46" max="46" width="32.81640625" style="297" hidden="1" customWidth="1"/>
    <col min="47" max="48" width="24" style="297" hidden="1" customWidth="1"/>
    <col min="49" max="49" width="33.81640625" style="297" hidden="1" customWidth="1"/>
    <col min="50" max="50" width="11.26953125" style="297" hidden="1" customWidth="1"/>
    <col min="51" max="51" width="24.54296875" style="297" hidden="1" customWidth="1"/>
    <col min="52" max="52" width="22.26953125" hidden="1" customWidth="1"/>
    <col min="53" max="53" width="28.54296875" hidden="1" customWidth="1"/>
    <col min="54" max="54" width="21.81640625" hidden="1" customWidth="1"/>
    <col min="55" max="55" width="27.7265625" hidden="1" customWidth="1"/>
    <col min="56" max="56" width="6.54296875" hidden="1" customWidth="1"/>
    <col min="57" max="57" width="10" hidden="1" customWidth="1"/>
    <col min="58" max="58" width="26.453125" hidden="1" customWidth="1"/>
    <col min="59" max="60" width="25.54296875" hidden="1" customWidth="1"/>
    <col min="61" max="62" width="24.54296875" hidden="1" customWidth="1"/>
    <col min="63" max="63" width="36.54296875" hidden="1" customWidth="1"/>
    <col min="64" max="64" width="26.1796875" hidden="1" customWidth="1"/>
    <col min="65" max="65" width="29" hidden="1" customWidth="1"/>
    <col min="66" max="66" width="31.81640625" hidden="1" customWidth="1"/>
    <col min="67" max="67" width="5.26953125" hidden="1" customWidth="1"/>
    <col min="68" max="68" width="15" hidden="1" customWidth="1"/>
    <col min="69" max="69" width="19.81640625" style="480" hidden="1" customWidth="1"/>
    <col min="70" max="16384" width="9.1796875" hidden="1"/>
  </cols>
  <sheetData>
    <row r="1" spans="1:69" ht="24.75" customHeight="1">
      <c r="A1" s="825" t="s">
        <v>362</v>
      </c>
      <c r="B1" s="826"/>
      <c r="C1" s="826"/>
      <c r="D1" s="826"/>
      <c r="E1" s="826"/>
      <c r="F1" s="826"/>
      <c r="G1" s="826"/>
      <c r="H1" s="826"/>
      <c r="I1" s="826"/>
      <c r="J1" s="826"/>
      <c r="K1" s="826"/>
      <c r="L1" s="826"/>
      <c r="M1" s="827"/>
      <c r="U1" s="818" t="s">
        <v>18</v>
      </c>
      <c r="V1" s="818"/>
      <c r="W1" s="818"/>
      <c r="X1" s="818"/>
      <c r="Y1" s="818"/>
      <c r="Z1" s="818"/>
      <c r="AA1" s="818"/>
      <c r="AB1" s="818"/>
      <c r="AC1" s="818"/>
      <c r="AD1" s="818"/>
      <c r="AE1" s="818"/>
      <c r="AF1" s="906" t="s">
        <v>19</v>
      </c>
      <c r="AG1" s="906"/>
      <c r="AH1" s="906"/>
      <c r="AI1" s="906"/>
      <c r="AJ1" s="906"/>
      <c r="AK1" s="906"/>
    </row>
    <row r="2" spans="1:69" ht="15" customHeight="1">
      <c r="A2" s="907"/>
      <c r="B2" s="908"/>
      <c r="C2" s="908"/>
      <c r="D2" s="908"/>
      <c r="E2" s="908"/>
      <c r="F2" s="908"/>
      <c r="G2" s="908"/>
      <c r="H2" s="908"/>
      <c r="I2" s="908"/>
      <c r="J2" s="908"/>
      <c r="K2" s="908"/>
      <c r="L2" s="908"/>
      <c r="M2" s="909"/>
      <c r="U2" s="810" t="s">
        <v>21</v>
      </c>
      <c r="V2" s="813" t="s">
        <v>22</v>
      </c>
      <c r="W2" s="813"/>
      <c r="X2" s="813" t="s">
        <v>23</v>
      </c>
      <c r="Y2" s="813" t="s">
        <v>24</v>
      </c>
      <c r="Z2" s="813" t="s">
        <v>25</v>
      </c>
      <c r="AA2" s="813" t="s">
        <v>26</v>
      </c>
      <c r="AB2" s="813" t="s">
        <v>27</v>
      </c>
      <c r="AC2" s="813" t="s">
        <v>28</v>
      </c>
      <c r="AD2" s="813" t="s">
        <v>29</v>
      </c>
      <c r="AE2" s="813" t="s">
        <v>30</v>
      </c>
      <c r="AF2" s="808" t="s">
        <v>31</v>
      </c>
      <c r="AG2" s="808" t="s">
        <v>32</v>
      </c>
      <c r="AH2" s="808" t="s">
        <v>33</v>
      </c>
      <c r="AI2" s="808" t="s">
        <v>34</v>
      </c>
      <c r="AJ2" s="808" t="s">
        <v>35</v>
      </c>
      <c r="AK2" s="808" t="s">
        <v>36</v>
      </c>
    </row>
    <row r="3" spans="1:69" ht="15" thickBot="1">
      <c r="A3" s="863" t="s">
        <v>20</v>
      </c>
      <c r="B3" s="864"/>
      <c r="C3" s="864"/>
      <c r="D3" s="864"/>
      <c r="E3" s="864"/>
      <c r="F3" s="864"/>
      <c r="G3" s="864"/>
      <c r="H3" s="864"/>
      <c r="I3" s="864"/>
      <c r="J3" s="864"/>
      <c r="K3" s="864"/>
      <c r="L3" s="864"/>
      <c r="M3" s="865"/>
      <c r="O3" s="53"/>
      <c r="P3" t="s">
        <v>1</v>
      </c>
      <c r="Q3" t="s">
        <v>2</v>
      </c>
      <c r="U3" s="859"/>
      <c r="V3" s="299" t="s">
        <v>41</v>
      </c>
      <c r="W3" s="685" t="s">
        <v>42</v>
      </c>
      <c r="X3" s="814"/>
      <c r="Y3" s="814"/>
      <c r="Z3" s="814"/>
      <c r="AA3" s="814"/>
      <c r="AB3" s="814"/>
      <c r="AC3" s="814"/>
      <c r="AD3" s="814"/>
      <c r="AE3" s="814"/>
      <c r="AF3" s="817"/>
      <c r="AG3" s="817"/>
      <c r="AH3" s="817"/>
      <c r="AI3" s="817"/>
      <c r="AJ3" s="817"/>
      <c r="AK3" s="817"/>
      <c r="AL3" s="687"/>
      <c r="AM3" s="688"/>
      <c r="AN3" s="500" t="s">
        <v>43</v>
      </c>
      <c r="AO3" s="500" t="s">
        <v>44</v>
      </c>
      <c r="AP3" s="500" t="s">
        <v>45</v>
      </c>
      <c r="AQ3" s="687" t="s">
        <v>46</v>
      </c>
      <c r="AR3" s="687" t="s">
        <v>47</v>
      </c>
      <c r="AS3" s="687" t="s">
        <v>48</v>
      </c>
      <c r="AT3" s="687" t="s">
        <v>49</v>
      </c>
      <c r="AU3" s="687" t="s">
        <v>50</v>
      </c>
      <c r="AV3" s="687" t="s">
        <v>51</v>
      </c>
      <c r="AW3" s="687" t="s">
        <v>52</v>
      </c>
      <c r="AX3" s="687" t="s">
        <v>53</v>
      </c>
      <c r="AY3" s="687" t="s">
        <v>54</v>
      </c>
      <c r="AZ3" s="483" t="s">
        <v>55</v>
      </c>
      <c r="BA3" s="483" t="s">
        <v>56</v>
      </c>
      <c r="BB3" s="483" t="s">
        <v>57</v>
      </c>
      <c r="BC3" s="483" t="s">
        <v>58</v>
      </c>
      <c r="BD3" s="483" t="s">
        <v>59</v>
      </c>
      <c r="BE3" s="483" t="s">
        <v>60</v>
      </c>
      <c r="BF3" s="483" t="s">
        <v>61</v>
      </c>
      <c r="BG3" s="483" t="s">
        <v>62</v>
      </c>
      <c r="BH3" s="483" t="s">
        <v>63</v>
      </c>
      <c r="BI3" s="483" t="s">
        <v>64</v>
      </c>
      <c r="BJ3" s="483" t="s">
        <v>65</v>
      </c>
      <c r="BK3" s="483" t="s">
        <v>66</v>
      </c>
      <c r="BL3" s="483" t="s">
        <v>67</v>
      </c>
      <c r="BM3" s="483" t="s">
        <v>68</v>
      </c>
      <c r="BN3" s="483" t="s">
        <v>69</v>
      </c>
      <c r="BO3" s="483" t="s">
        <v>70</v>
      </c>
      <c r="BP3" s="483" t="s">
        <v>71</v>
      </c>
      <c r="BQ3" s="489" t="s">
        <v>72</v>
      </c>
    </row>
    <row r="4" spans="1:69" ht="0.75" customHeight="1" thickBot="1">
      <c r="A4" s="910"/>
      <c r="B4" s="911"/>
      <c r="C4" s="911"/>
      <c r="D4" s="911"/>
      <c r="E4" s="911"/>
      <c r="F4" s="911"/>
      <c r="G4" s="911"/>
      <c r="H4" s="911"/>
      <c r="I4" s="911"/>
      <c r="J4" s="911"/>
      <c r="K4" s="911"/>
      <c r="L4" s="911"/>
      <c r="M4" s="912"/>
      <c r="S4" s="1" t="s">
        <v>40</v>
      </c>
    </row>
    <row r="5" spans="1:69" ht="0.75" customHeight="1">
      <c r="A5" s="633"/>
      <c r="B5" s="634"/>
      <c r="C5" s="634"/>
      <c r="D5" s="634"/>
      <c r="E5" s="634"/>
      <c r="F5" s="376"/>
      <c r="G5" s="376"/>
      <c r="H5" s="376"/>
      <c r="I5" s="376"/>
      <c r="J5" s="376"/>
      <c r="K5" s="376"/>
      <c r="L5" s="376"/>
      <c r="M5" s="635"/>
      <c r="R5" s="1" t="s">
        <v>76</v>
      </c>
    </row>
    <row r="6" spans="1:69" ht="0.75" customHeight="1">
      <c r="A6" s="798"/>
      <c r="B6" s="799"/>
      <c r="C6" s="799"/>
      <c r="D6" s="799"/>
      <c r="E6" s="799"/>
      <c r="F6" s="799"/>
      <c r="G6" s="799"/>
      <c r="H6" s="799"/>
      <c r="I6" s="799"/>
      <c r="J6" s="799"/>
      <c r="K6" s="799"/>
      <c r="L6" s="799"/>
      <c r="M6" s="654"/>
      <c r="S6" s="1" t="s">
        <v>40</v>
      </c>
    </row>
    <row r="7" spans="1:69" ht="0.75" customHeight="1">
      <c r="A7" s="652"/>
      <c r="B7" s="653"/>
      <c r="C7" s="653"/>
      <c r="D7" s="653"/>
      <c r="E7" s="653"/>
      <c r="F7" s="653"/>
      <c r="G7" s="653"/>
      <c r="H7" s="653"/>
      <c r="I7" s="653"/>
      <c r="J7" s="653"/>
      <c r="K7" s="653"/>
      <c r="L7" s="653"/>
      <c r="M7" s="654"/>
      <c r="R7" s="1" t="s">
        <v>76</v>
      </c>
    </row>
    <row r="8" spans="1:69" ht="0.75" customHeight="1">
      <c r="A8" s="652"/>
      <c r="B8" s="653"/>
      <c r="C8" s="653"/>
      <c r="D8" s="653"/>
      <c r="E8" s="653"/>
      <c r="F8" s="653"/>
      <c r="G8" s="653"/>
      <c r="H8" s="653"/>
      <c r="I8" s="653"/>
      <c r="J8" s="653"/>
      <c r="K8" s="653"/>
      <c r="L8" s="653"/>
      <c r="M8" s="654"/>
      <c r="P8" s="376" t="s">
        <v>363</v>
      </c>
      <c r="S8" s="1" t="s">
        <v>40</v>
      </c>
      <c r="U8" s="285" t="str">
        <f ca="1">SUBSTITUTE(CELL("address",G8),"$","")</f>
        <v>G8</v>
      </c>
      <c r="V8" s="463" t="s">
        <v>364</v>
      </c>
      <c r="W8" s="285" t="str">
        <f ca="1">MID(CELL("filename",V8),FIND("]",CELL("filename",V8))+1,256)</f>
        <v>2b. Offer Details</v>
      </c>
      <c r="X8" s="417" t="s">
        <v>365</v>
      </c>
      <c r="Y8" s="285" t="s">
        <v>366</v>
      </c>
      <c r="AA8" s="290" t="str">
        <f ca="1">V8&amp;"_"&amp;U8&amp;"_"&amp;Y8</f>
        <v>2b_G8_Proposal_Type</v>
      </c>
      <c r="AB8" s="285" t="s">
        <v>82</v>
      </c>
      <c r="AD8" s="286" t="str">
        <f>CONCATENATE(AN8,",",AO8,",",AP8)</f>
        <v>PPA / Other offtake option(s) only,Ownership option(s) only,Both options</v>
      </c>
      <c r="AE8" s="373" t="s">
        <v>84</v>
      </c>
      <c r="AF8" s="285" t="s">
        <v>84</v>
      </c>
      <c r="AN8" s="417" t="s">
        <v>367</v>
      </c>
      <c r="AO8" s="417" t="s">
        <v>368</v>
      </c>
      <c r="AP8" s="417" t="s">
        <v>369</v>
      </c>
    </row>
    <row r="9" spans="1:69" ht="0.75" customHeight="1" thickBot="1">
      <c r="A9" s="655"/>
      <c r="F9" s="656"/>
      <c r="G9" s="656"/>
      <c r="H9" s="716"/>
      <c r="I9" s="716"/>
      <c r="J9" s="716"/>
      <c r="K9" s="716"/>
      <c r="L9" s="716"/>
      <c r="M9" s="654"/>
      <c r="R9" s="1" t="s">
        <v>76</v>
      </c>
      <c r="AE9" s="285" t="s">
        <v>84</v>
      </c>
    </row>
    <row r="10" spans="1:69" ht="16.5" customHeight="1" thickBot="1">
      <c r="A10" s="843" t="s">
        <v>88</v>
      </c>
      <c r="B10" s="844"/>
      <c r="C10" s="844"/>
      <c r="D10" s="844"/>
      <c r="E10" s="844"/>
      <c r="F10" s="844"/>
      <c r="G10" s="844"/>
      <c r="H10" s="844"/>
      <c r="I10" s="844"/>
      <c r="J10" s="844"/>
      <c r="K10" s="844"/>
      <c r="L10" s="844"/>
      <c r="M10" s="845"/>
      <c r="S10" s="1" t="s">
        <v>40</v>
      </c>
      <c r="V10" s="297"/>
      <c r="W10" s="297"/>
    </row>
    <row r="11" spans="1:69" ht="6" customHeight="1">
      <c r="A11" s="67"/>
      <c r="B11" s="147"/>
      <c r="C11" s="147"/>
      <c r="D11" s="147"/>
      <c r="E11" s="147"/>
      <c r="F11" s="147"/>
      <c r="G11" s="147"/>
      <c r="H11" s="147"/>
      <c r="I11" s="147"/>
      <c r="J11" s="147"/>
      <c r="K11" s="147"/>
      <c r="L11" s="147"/>
      <c r="M11" s="60"/>
    </row>
    <row r="12" spans="1:69" ht="6" customHeight="1">
      <c r="A12" s="67"/>
      <c r="B12" s="147"/>
      <c r="C12" s="147"/>
      <c r="D12" s="147"/>
      <c r="E12" s="147"/>
      <c r="F12" s="147"/>
      <c r="G12" s="147"/>
      <c r="H12" s="147"/>
      <c r="I12" s="147"/>
      <c r="J12" s="147"/>
      <c r="K12" s="147"/>
      <c r="L12" s="147"/>
      <c r="M12" s="60"/>
    </row>
    <row r="13" spans="1:69" ht="6" customHeight="1">
      <c r="A13" s="67"/>
      <c r="B13" s="147"/>
      <c r="C13" s="147"/>
      <c r="D13" s="147"/>
      <c r="E13" s="147"/>
      <c r="F13" s="147"/>
      <c r="G13" s="147"/>
      <c r="H13" s="147"/>
      <c r="I13" s="147"/>
      <c r="J13" s="147"/>
      <c r="K13" s="147"/>
      <c r="L13" s="147"/>
      <c r="M13" s="60"/>
    </row>
    <row r="14" spans="1:69" ht="18.75" customHeight="1">
      <c r="A14" s="67"/>
      <c r="B14" s="914" t="s">
        <v>370</v>
      </c>
      <c r="C14" s="914"/>
      <c r="D14" s="914"/>
      <c r="E14" s="914"/>
      <c r="F14" s="914"/>
      <c r="G14" s="914"/>
      <c r="H14" s="914"/>
      <c r="I14" s="914"/>
      <c r="J14" s="914"/>
      <c r="K14" s="914"/>
      <c r="L14" s="914"/>
      <c r="M14" s="60"/>
      <c r="S14" s="1" t="s">
        <v>40</v>
      </c>
      <c r="U14" s="417"/>
      <c r="V14" s="417"/>
      <c r="W14" s="417"/>
      <c r="X14" s="417"/>
      <c r="Y14" s="417"/>
      <c r="Z14" s="417"/>
      <c r="AA14" s="417"/>
    </row>
    <row r="15" spans="1:69" ht="1.5" customHeight="1">
      <c r="A15" s="67"/>
      <c r="B15" s="68"/>
      <c r="C15" s="68"/>
      <c r="D15" s="68"/>
      <c r="E15" s="68"/>
      <c r="F15" s="25"/>
      <c r="G15" s="25"/>
      <c r="H15" s="25"/>
      <c r="I15" s="25"/>
      <c r="J15" s="25"/>
      <c r="K15" s="25"/>
      <c r="L15" s="25"/>
      <c r="M15" s="60"/>
      <c r="R15" s="1" t="s">
        <v>76</v>
      </c>
      <c r="U15" s="417"/>
      <c r="V15" s="417"/>
      <c r="W15" s="417"/>
      <c r="X15" s="417"/>
      <c r="Y15" s="417"/>
      <c r="Z15" s="417"/>
      <c r="AA15" s="417"/>
    </row>
    <row r="16" spans="1:69" ht="1.5" customHeight="1">
      <c r="A16" s="94"/>
      <c r="B16" s="305"/>
      <c r="C16" s="68"/>
      <c r="D16" s="68"/>
      <c r="E16" s="68"/>
      <c r="F16" s="25"/>
      <c r="G16" s="25"/>
      <c r="H16" s="25"/>
      <c r="I16" s="25"/>
      <c r="J16" s="25"/>
      <c r="K16" s="25"/>
      <c r="L16" s="59"/>
      <c r="M16" s="60"/>
      <c r="S16" s="1" t="s">
        <v>40</v>
      </c>
      <c r="U16" s="285" t="str">
        <f ca="1">SUBSTITUTE(CELL("address",G16),"$","")</f>
        <v>G16</v>
      </c>
      <c r="V16" s="417" t="str">
        <f>$V$8</f>
        <v>2b</v>
      </c>
      <c r="W16" s="285" t="str">
        <f ca="1">MID(CELL("filename",V16),FIND("]",CELL("filename",V16))+1,256)</f>
        <v>2b. Offer Details</v>
      </c>
      <c r="X16" s="417" t="s">
        <v>365</v>
      </c>
      <c r="Y16" s="285" t="s">
        <v>371</v>
      </c>
      <c r="AA16" s="290" t="str">
        <f ca="1">V16&amp;"_"&amp;U16&amp;"_"&amp;Y16</f>
        <v>2b_G16_number_offers</v>
      </c>
      <c r="AB16" s="285" t="s">
        <v>82</v>
      </c>
      <c r="AD16" s="286" t="str">
        <f>CONCATENATE(AN16,",",AO16,",",AP16)</f>
        <v>1,2,3</v>
      </c>
      <c r="AE16" s="373" t="s">
        <v>84</v>
      </c>
      <c r="AF16" s="285" t="s">
        <v>84</v>
      </c>
      <c r="AN16" s="297">
        <v>1</v>
      </c>
      <c r="AO16" s="297">
        <v>2</v>
      </c>
      <c r="AP16" s="297">
        <v>3</v>
      </c>
    </row>
    <row r="17" spans="1:45" ht="1.5" customHeight="1">
      <c r="A17" s="94"/>
      <c r="B17" s="305"/>
      <c r="C17" s="307"/>
      <c r="D17" s="307"/>
      <c r="E17" s="306"/>
      <c r="F17" s="53"/>
      <c r="G17" s="59"/>
      <c r="H17" s="53"/>
      <c r="I17" s="53"/>
      <c r="J17" s="53"/>
      <c r="K17" s="53"/>
      <c r="L17" s="59"/>
      <c r="M17" s="60"/>
      <c r="R17" s="1" t="s">
        <v>76</v>
      </c>
      <c r="U17" s="417"/>
      <c r="V17" s="297"/>
      <c r="W17" s="297"/>
      <c r="X17" s="297"/>
    </row>
    <row r="18" spans="1:45" ht="18.75" customHeight="1">
      <c r="A18" s="94"/>
      <c r="B18" s="305"/>
      <c r="C18" s="307"/>
      <c r="D18" s="307"/>
      <c r="E18" s="306"/>
      <c r="F18" s="53"/>
      <c r="G18" s="64" t="s">
        <v>88</v>
      </c>
      <c r="H18" s="53"/>
      <c r="I18" s="64"/>
      <c r="J18" s="53"/>
      <c r="K18" s="64"/>
      <c r="L18" s="59"/>
      <c r="M18" s="60"/>
      <c r="S18" s="1" t="s">
        <v>40</v>
      </c>
      <c r="U18" s="417"/>
      <c r="V18" s="417"/>
      <c r="W18" s="417"/>
      <c r="X18" s="417"/>
    </row>
    <row r="19" spans="1:45" ht="9" customHeight="1">
      <c r="A19" s="94"/>
      <c r="B19" s="305"/>
      <c r="C19" s="307"/>
      <c r="D19" s="307"/>
      <c r="E19" s="306"/>
      <c r="F19" s="53"/>
      <c r="G19" s="59"/>
      <c r="H19" s="53"/>
      <c r="I19" s="53"/>
      <c r="J19" s="53"/>
      <c r="K19" s="53"/>
      <c r="L19" s="59"/>
      <c r="M19" s="60"/>
      <c r="R19" s="1" t="s">
        <v>76</v>
      </c>
      <c r="U19" s="417"/>
      <c r="V19" s="417"/>
      <c r="W19" s="417"/>
      <c r="X19" s="417"/>
    </row>
    <row r="20" spans="1:45" ht="1.5" customHeight="1">
      <c r="A20" s="94"/>
      <c r="B20" s="305"/>
      <c r="C20" s="476"/>
      <c r="D20" s="357"/>
      <c r="E20" s="469"/>
      <c r="F20" s="53"/>
      <c r="G20" s="639" t="s">
        <v>83</v>
      </c>
      <c r="H20" s="53"/>
      <c r="I20" s="64"/>
      <c r="J20" s="53"/>
      <c r="K20" s="64"/>
      <c r="L20" s="53"/>
      <c r="M20" s="60"/>
      <c r="P20" s="20" t="s">
        <v>372</v>
      </c>
      <c r="S20" s="1" t="s">
        <v>40</v>
      </c>
      <c r="U20" s="285" t="str">
        <f ca="1">SUBSTITUTE(CELL("address",G20),"$","")</f>
        <v>G20</v>
      </c>
      <c r="V20" s="417" t="str">
        <f t="shared" ref="V20:V55" si="0">$V$8</f>
        <v>2b</v>
      </c>
      <c r="W20" s="285" t="str">
        <f ca="1">MID(CELL("filename",V20),FIND("]",CELL("filename",V20))+1,256)</f>
        <v>2b. Offer Details</v>
      </c>
      <c r="X20" s="417" t="s">
        <v>365</v>
      </c>
      <c r="Y20" s="285" t="s">
        <v>373</v>
      </c>
      <c r="Z20" s="285">
        <v>1</v>
      </c>
      <c r="AA20" s="290" t="str">
        <f t="shared" ref="AA20:AA25" ca="1" si="1">V20&amp;"_"&amp;U20&amp;"_"&amp;Y20&amp;"_"&amp;Z20</f>
        <v>2b_G20_offer_used_1</v>
      </c>
      <c r="AB20" s="285" t="s">
        <v>82</v>
      </c>
      <c r="AD20" s="286" t="str">
        <f>CONCATENATE(AN20)</f>
        <v>Yes</v>
      </c>
      <c r="AE20" s="285" t="s">
        <v>84</v>
      </c>
      <c r="AF20" s="285" t="s">
        <v>84</v>
      </c>
      <c r="AG20" s="297"/>
      <c r="AH20" s="297"/>
      <c r="AI20" s="297"/>
      <c r="AJ20" s="297"/>
      <c r="AK20" s="297"/>
      <c r="AN20" s="297" t="s">
        <v>83</v>
      </c>
    </row>
    <row r="21" spans="1:45" ht="1.5" customHeight="1">
      <c r="A21" s="94"/>
      <c r="B21" s="305"/>
      <c r="C21" s="915"/>
      <c r="D21" s="915"/>
      <c r="E21" s="915"/>
      <c r="F21" s="915"/>
      <c r="G21" s="66"/>
      <c r="H21" s="53"/>
      <c r="I21" s="25"/>
      <c r="J21" s="53"/>
      <c r="K21" s="66"/>
      <c r="L21" s="59"/>
      <c r="M21" s="60"/>
      <c r="R21" s="1" t="s">
        <v>76</v>
      </c>
      <c r="U21" s="285" t="str">
        <f ca="1">SUBSTITUTE(CELL("address",I20),"$","")</f>
        <v>I20</v>
      </c>
      <c r="V21" s="417" t="str">
        <f t="shared" si="0"/>
        <v>2b</v>
      </c>
      <c r="W21" s="285" t="str">
        <f t="shared" ref="W21:W22" ca="1" si="2">MID(CELL("filename",V21),FIND("]",CELL("filename",V21))+1,256)</f>
        <v>2b. Offer Details</v>
      </c>
      <c r="X21" s="417" t="s">
        <v>365</v>
      </c>
      <c r="Y21" s="285" t="s">
        <v>373</v>
      </c>
      <c r="Z21" s="285">
        <v>2</v>
      </c>
      <c r="AA21" s="290" t="str">
        <f t="shared" ca="1" si="1"/>
        <v>2b_I20_offer_used_2</v>
      </c>
      <c r="AB21" s="285" t="s">
        <v>82</v>
      </c>
      <c r="AD21" s="286" t="str">
        <f>CONCATENATE(AN21)</f>
        <v>Yes</v>
      </c>
      <c r="AE21" s="285" t="s">
        <v>84</v>
      </c>
      <c r="AF21" s="285" t="s">
        <v>84</v>
      </c>
      <c r="AG21" s="297"/>
      <c r="AH21" s="297"/>
      <c r="AI21" s="297"/>
      <c r="AJ21" s="297"/>
      <c r="AK21" s="297"/>
      <c r="AN21" s="297" t="s">
        <v>83</v>
      </c>
    </row>
    <row r="22" spans="1:45" ht="1.5" customHeight="1">
      <c r="A22" s="94"/>
      <c r="B22" s="305"/>
      <c r="C22" s="915"/>
      <c r="D22" s="915"/>
      <c r="E22" s="915"/>
      <c r="F22" s="915"/>
      <c r="G22" s="66"/>
      <c r="H22" s="53"/>
      <c r="I22" s="25"/>
      <c r="J22" s="53"/>
      <c r="K22" s="66"/>
      <c r="L22" s="59"/>
      <c r="M22" s="60"/>
      <c r="R22" s="1" t="s">
        <v>76</v>
      </c>
      <c r="U22" s="285" t="str">
        <f ca="1">SUBSTITUTE(CELL("address",K20),"$","")</f>
        <v>K20</v>
      </c>
      <c r="V22" s="417" t="str">
        <f t="shared" si="0"/>
        <v>2b</v>
      </c>
      <c r="W22" s="285" t="str">
        <f t="shared" ca="1" si="2"/>
        <v>2b. Offer Details</v>
      </c>
      <c r="X22" s="417" t="s">
        <v>365</v>
      </c>
      <c r="Y22" s="285" t="s">
        <v>373</v>
      </c>
      <c r="Z22" s="285">
        <v>3</v>
      </c>
      <c r="AA22" s="290" t="str">
        <f t="shared" ca="1" si="1"/>
        <v>2b_K20_offer_used_3</v>
      </c>
      <c r="AB22" s="285" t="s">
        <v>82</v>
      </c>
      <c r="AD22" s="286" t="str">
        <f>CONCATENATE(AN22)</f>
        <v>Yes</v>
      </c>
      <c r="AE22" s="285" t="s">
        <v>84</v>
      </c>
      <c r="AF22" s="285" t="s">
        <v>84</v>
      </c>
      <c r="AG22" s="297"/>
      <c r="AH22" s="297"/>
      <c r="AI22" s="297"/>
      <c r="AJ22" s="297"/>
      <c r="AK22" s="297"/>
      <c r="AN22" s="297" t="s">
        <v>83</v>
      </c>
    </row>
    <row r="23" spans="1:45" ht="18.75" customHeight="1">
      <c r="A23" s="94"/>
      <c r="B23" s="305"/>
      <c r="C23" s="357" t="s">
        <v>374</v>
      </c>
      <c r="D23" s="357"/>
      <c r="E23" s="357"/>
      <c r="F23" s="53"/>
      <c r="G23" s="667"/>
      <c r="H23" s="53"/>
      <c r="I23" s="717"/>
      <c r="J23" s="53"/>
      <c r="K23" s="717"/>
      <c r="L23" s="53"/>
      <c r="M23" s="60"/>
      <c r="P23" s="612" t="s">
        <v>375</v>
      </c>
      <c r="Q23" s="612" t="s">
        <v>376</v>
      </c>
      <c r="S23" s="1" t="s">
        <v>40</v>
      </c>
      <c r="U23" s="285" t="str">
        <f ca="1">SUBSTITUTE(CELL("address",G23),"$","")</f>
        <v>G23</v>
      </c>
      <c r="V23" s="417" t="str">
        <f t="shared" si="0"/>
        <v>2b</v>
      </c>
      <c r="W23" s="285" t="str">
        <f ca="1">MID(CELL("filename",V23),FIND("]",CELL("filename",V23))+1,256)</f>
        <v>2b. Offer Details</v>
      </c>
      <c r="X23" s="417" t="s">
        <v>365</v>
      </c>
      <c r="Y23" s="285" t="s">
        <v>377</v>
      </c>
      <c r="Z23" s="285">
        <v>1</v>
      </c>
      <c r="AA23" s="290" t="str">
        <f t="shared" ca="1" si="1"/>
        <v>2b_G23_offer_type_1</v>
      </c>
      <c r="AB23" s="285" t="s">
        <v>82</v>
      </c>
      <c r="AD23" s="622" t="str">
        <f>CONCATENATE(AN23,",",AO23,",",AP23,",",AQ23)</f>
        <v>Asset Purchase,Project PPA,Capacity Agreement,Other - describe below</v>
      </c>
      <c r="AE23" s="285" t="s">
        <v>84</v>
      </c>
      <c r="AF23" s="285" t="s">
        <v>84</v>
      </c>
      <c r="AG23" s="297"/>
      <c r="AH23" s="288"/>
      <c r="AI23" s="297"/>
      <c r="AJ23" s="297"/>
      <c r="AK23" s="297"/>
      <c r="AN23" s="297" t="s">
        <v>378</v>
      </c>
      <c r="AO23" s="297" t="s">
        <v>379</v>
      </c>
      <c r="AP23" s="297" t="s">
        <v>380</v>
      </c>
      <c r="AQ23" s="297" t="s">
        <v>381</v>
      </c>
    </row>
    <row r="24" spans="1:45" ht="14.25" customHeight="1">
      <c r="A24" s="94"/>
      <c r="B24" s="305"/>
      <c r="C24" s="915" t="s">
        <v>382</v>
      </c>
      <c r="D24" s="915"/>
      <c r="E24" s="915"/>
      <c r="F24" s="915"/>
      <c r="G24" s="66"/>
      <c r="H24" s="53"/>
      <c r="I24" s="25"/>
      <c r="J24" s="53"/>
      <c r="K24" s="66"/>
      <c r="L24" s="59"/>
      <c r="M24" s="60"/>
      <c r="S24" s="1" t="s">
        <v>40</v>
      </c>
      <c r="U24" s="285" t="str">
        <f ca="1">SUBSTITUTE(CELL("address",I23),"$","")</f>
        <v>I23</v>
      </c>
      <c r="V24" s="417" t="str">
        <f t="shared" si="0"/>
        <v>2b</v>
      </c>
      <c r="W24" s="285" t="str">
        <f t="shared" ref="W24:W55" ca="1" si="3">MID(CELL("filename",V24),FIND("]",CELL("filename",V24))+1,256)</f>
        <v>2b. Offer Details</v>
      </c>
      <c r="X24" s="417" t="s">
        <v>365</v>
      </c>
      <c r="Y24" s="285" t="s">
        <v>377</v>
      </c>
      <c r="Z24" s="285">
        <v>2</v>
      </c>
      <c r="AA24" s="290" t="str">
        <f t="shared" ca="1" si="1"/>
        <v>2b_I23_offer_type_2</v>
      </c>
      <c r="AB24" s="285" t="s">
        <v>82</v>
      </c>
      <c r="AD24" s="286" t="str">
        <f>CONCATENATE(AN24,",",AO24,",",AP24,",",AQ24,",",AR24,",",AS24)</f>
        <v>Asset Purchase,Project PPA,Exchange Agreement,Market PPA,Capacity Agreement,Other - describe below</v>
      </c>
      <c r="AE24" s="285" t="s">
        <v>84</v>
      </c>
      <c r="AF24" s="285" t="s">
        <v>84</v>
      </c>
      <c r="AG24" s="297"/>
      <c r="AH24" s="288"/>
      <c r="AI24" s="297"/>
      <c r="AJ24" s="297"/>
      <c r="AK24" s="297"/>
      <c r="AN24" s="297" t="s">
        <v>378</v>
      </c>
      <c r="AO24" s="297" t="s">
        <v>379</v>
      </c>
      <c r="AP24" s="297" t="s">
        <v>383</v>
      </c>
      <c r="AQ24" s="297" t="s">
        <v>384</v>
      </c>
      <c r="AR24" s="297" t="s">
        <v>380</v>
      </c>
      <c r="AS24" s="297" t="s">
        <v>381</v>
      </c>
    </row>
    <row r="25" spans="1:45" ht="6" customHeight="1">
      <c r="A25" s="94"/>
      <c r="B25" s="305"/>
      <c r="C25" s="915"/>
      <c r="D25" s="915"/>
      <c r="E25" s="915"/>
      <c r="F25" s="915"/>
      <c r="G25" s="66"/>
      <c r="H25" s="53"/>
      <c r="I25" s="25"/>
      <c r="J25" s="53"/>
      <c r="K25" s="66"/>
      <c r="L25" s="59"/>
      <c r="M25" s="60"/>
      <c r="R25" s="1" t="s">
        <v>76</v>
      </c>
      <c r="U25" s="285" t="str">
        <f ca="1">SUBSTITUTE(CELL("address",K23),"$","")</f>
        <v>K23</v>
      </c>
      <c r="V25" s="417" t="str">
        <f t="shared" si="0"/>
        <v>2b</v>
      </c>
      <c r="W25" s="285" t="str">
        <f t="shared" ca="1" si="3"/>
        <v>2b. Offer Details</v>
      </c>
      <c r="X25" s="417" t="s">
        <v>365</v>
      </c>
      <c r="Y25" s="285" t="s">
        <v>377</v>
      </c>
      <c r="Z25" s="285">
        <v>3</v>
      </c>
      <c r="AA25" s="290" t="str">
        <f t="shared" ca="1" si="1"/>
        <v>2b_K23_offer_type_3</v>
      </c>
      <c r="AB25" s="285" t="s">
        <v>82</v>
      </c>
      <c r="AD25" s="286" t="str">
        <f>CONCATENATE(AN25,",",AO25,",",AP25,",",AQ25,",",AR25,",",AS25)</f>
        <v>Asset Purchase,Project PPA,Exchange Agreement,Market PPA,Capacity Agreement,Other - describe below</v>
      </c>
      <c r="AE25" s="285" t="s">
        <v>84</v>
      </c>
      <c r="AF25" s="285" t="s">
        <v>84</v>
      </c>
      <c r="AG25" s="297"/>
      <c r="AH25" s="288"/>
      <c r="AI25" s="297"/>
      <c r="AJ25" s="297"/>
      <c r="AK25" s="297"/>
      <c r="AN25" s="297" t="s">
        <v>378</v>
      </c>
      <c r="AO25" s="297" t="s">
        <v>379</v>
      </c>
      <c r="AP25" s="297" t="s">
        <v>383</v>
      </c>
      <c r="AQ25" s="297" t="s">
        <v>384</v>
      </c>
      <c r="AR25" s="297" t="s">
        <v>380</v>
      </c>
      <c r="AS25" s="297" t="s">
        <v>381</v>
      </c>
    </row>
    <row r="26" spans="1:45" ht="27.75" customHeight="1">
      <c r="A26" s="94"/>
      <c r="B26" s="305"/>
      <c r="C26" s="904" t="s">
        <v>385</v>
      </c>
      <c r="D26" s="904"/>
      <c r="E26" s="904"/>
      <c r="F26" s="53"/>
      <c r="G26" s="663" t="str">
        <f>IF(G23="Asset Purchase","Yes","No")</f>
        <v>No</v>
      </c>
      <c r="H26" s="53"/>
      <c r="I26" s="602"/>
      <c r="J26" s="53"/>
      <c r="K26" s="602"/>
      <c r="L26" s="59"/>
      <c r="M26" s="60"/>
      <c r="P26" s="612" t="s">
        <v>386</v>
      </c>
      <c r="S26" s="1" t="s">
        <v>40</v>
      </c>
      <c r="U26" s="285" t="str">
        <f ca="1">SUBSTITUTE(CELL("address",G26),"$","")</f>
        <v>G26</v>
      </c>
      <c r="V26" s="417" t="str">
        <f t="shared" si="0"/>
        <v>2b</v>
      </c>
      <c r="W26" s="285" t="str">
        <f t="shared" ca="1" si="3"/>
        <v>2b. Offer Details</v>
      </c>
      <c r="X26" s="417" t="s">
        <v>365</v>
      </c>
      <c r="Y26" s="285" t="s">
        <v>387</v>
      </c>
      <c r="Z26" s="285">
        <v>1</v>
      </c>
      <c r="AA26" s="290" t="str">
        <f t="shared" ref="AA26:AA55" ca="1" si="4">V26&amp;"_"&amp;U26&amp;"_"&amp;Y26&amp;"_"&amp;Z26</f>
        <v>2b_G26_ownership_1</v>
      </c>
      <c r="AB26" s="285" t="s">
        <v>82</v>
      </c>
      <c r="AD26" s="286" t="str">
        <f>CONCATENATE(AN26,",",AO26)</f>
        <v>Yes,No</v>
      </c>
      <c r="AE26" s="285" t="s">
        <v>84</v>
      </c>
      <c r="AF26" s="285" t="s">
        <v>84</v>
      </c>
      <c r="AH26" s="288"/>
      <c r="AN26" s="297" t="s">
        <v>83</v>
      </c>
      <c r="AO26" s="297" t="s">
        <v>84</v>
      </c>
    </row>
    <row r="27" spans="1:45" ht="9" customHeight="1">
      <c r="A27" s="94"/>
      <c r="B27" s="305"/>
      <c r="C27" s="916" t="s">
        <v>388</v>
      </c>
      <c r="D27" s="916"/>
      <c r="E27" s="916"/>
      <c r="F27" s="916"/>
      <c r="G27" s="66"/>
      <c r="H27" s="53"/>
      <c r="I27" s="25"/>
      <c r="J27" s="53"/>
      <c r="K27" s="66"/>
      <c r="L27" s="59"/>
      <c r="M27" s="60"/>
      <c r="S27" s="1" t="s">
        <v>40</v>
      </c>
      <c r="U27" s="285" t="str">
        <f ca="1">SUBSTITUTE(CELL("address",I26),"$","")</f>
        <v>I26</v>
      </c>
      <c r="V27" s="417" t="str">
        <f t="shared" si="0"/>
        <v>2b</v>
      </c>
      <c r="W27" s="285" t="str">
        <f t="shared" ca="1" si="3"/>
        <v>2b. Offer Details</v>
      </c>
      <c r="X27" s="417" t="s">
        <v>365</v>
      </c>
      <c r="Y27" s="285" t="s">
        <v>387</v>
      </c>
      <c r="Z27" s="285">
        <v>2</v>
      </c>
      <c r="AA27" s="290" t="str">
        <f t="shared" ca="1" si="4"/>
        <v>2b_I26_ownership_2</v>
      </c>
      <c r="AB27" s="285" t="s">
        <v>82</v>
      </c>
      <c r="AD27" s="286" t="str">
        <f>CONCATENATE(AN27,",",AO27)</f>
        <v>Yes,No</v>
      </c>
      <c r="AE27" s="285" t="s">
        <v>84</v>
      </c>
      <c r="AF27" s="285" t="s">
        <v>84</v>
      </c>
      <c r="AH27" s="288"/>
      <c r="AN27" s="297" t="s">
        <v>83</v>
      </c>
      <c r="AO27" s="297" t="s">
        <v>84</v>
      </c>
    </row>
    <row r="28" spans="1:45" ht="9" customHeight="1">
      <c r="A28" s="94"/>
      <c r="B28" s="305"/>
      <c r="C28" s="916"/>
      <c r="D28" s="916"/>
      <c r="E28" s="916"/>
      <c r="F28" s="916"/>
      <c r="G28" s="66"/>
      <c r="H28" s="53"/>
      <c r="I28" s="25"/>
      <c r="J28" s="53"/>
      <c r="K28" s="66"/>
      <c r="L28" s="59"/>
      <c r="M28" s="60"/>
      <c r="R28" s="1" t="s">
        <v>76</v>
      </c>
      <c r="U28" s="285" t="str">
        <f ca="1">SUBSTITUTE(CELL("address",K26),"$","")</f>
        <v>K26</v>
      </c>
      <c r="V28" s="417" t="str">
        <f t="shared" si="0"/>
        <v>2b</v>
      </c>
      <c r="W28" s="285" t="str">
        <f t="shared" ca="1" si="3"/>
        <v>2b. Offer Details</v>
      </c>
      <c r="X28" s="417" t="s">
        <v>365</v>
      </c>
      <c r="Y28" s="285" t="s">
        <v>387</v>
      </c>
      <c r="Z28" s="285">
        <v>3</v>
      </c>
      <c r="AA28" s="290" t="str">
        <f t="shared" ca="1" si="4"/>
        <v>2b_K26_ownership_3</v>
      </c>
      <c r="AB28" s="285" t="s">
        <v>82</v>
      </c>
      <c r="AD28" s="286" t="str">
        <f>CONCATENATE(AN28,",",AO28)</f>
        <v>Yes,No</v>
      </c>
      <c r="AE28" s="285" t="s">
        <v>84</v>
      </c>
      <c r="AF28" s="285" t="s">
        <v>84</v>
      </c>
      <c r="AH28" s="288"/>
      <c r="AN28" s="297" t="s">
        <v>83</v>
      </c>
      <c r="AO28" s="297" t="s">
        <v>84</v>
      </c>
    </row>
    <row r="29" spans="1:45" ht="20.25" customHeight="1">
      <c r="A29" s="94"/>
      <c r="B29" s="305"/>
      <c r="C29" s="903" t="s">
        <v>389</v>
      </c>
      <c r="D29" s="903"/>
      <c r="E29" s="903"/>
      <c r="F29" s="53"/>
      <c r="G29" s="243"/>
      <c r="H29" s="53"/>
      <c r="I29" s="602"/>
      <c r="J29" s="53"/>
      <c r="K29" s="602"/>
      <c r="L29" s="59"/>
      <c r="M29" s="60"/>
      <c r="S29" s="1" t="s">
        <v>40</v>
      </c>
      <c r="U29" s="285" t="str">
        <f ca="1">SUBSTITUTE(CELL("address",G29),"$","")</f>
        <v>G29</v>
      </c>
      <c r="V29" s="417" t="str">
        <f t="shared" si="0"/>
        <v>2b</v>
      </c>
      <c r="W29" s="285" t="str">
        <f t="shared" ca="1" si="3"/>
        <v>2b. Offer Details</v>
      </c>
      <c r="X29" s="417" t="s">
        <v>365</v>
      </c>
      <c r="Y29" s="285" t="s">
        <v>390</v>
      </c>
      <c r="Z29" s="285">
        <v>1</v>
      </c>
      <c r="AA29" s="290" t="str">
        <f t="shared" ca="1" si="4"/>
        <v>2b_G29_owner_start_1</v>
      </c>
      <c r="AB29" s="285" t="s">
        <v>391</v>
      </c>
      <c r="AD29" s="286" t="s">
        <v>392</v>
      </c>
      <c r="AE29" s="285" t="s">
        <v>84</v>
      </c>
      <c r="AF29" s="285" t="s">
        <v>84</v>
      </c>
      <c r="AH29" s="288"/>
    </row>
    <row r="30" spans="1:45" ht="4.5" customHeight="1">
      <c r="A30" s="94"/>
      <c r="B30" s="305"/>
      <c r="C30" s="444"/>
      <c r="D30" s="444"/>
      <c r="E30" s="444"/>
      <c r="F30" s="53"/>
      <c r="G30" s="66"/>
      <c r="H30" s="53"/>
      <c r="I30" s="25"/>
      <c r="J30" s="53"/>
      <c r="K30" s="66"/>
      <c r="L30" s="59"/>
      <c r="M30" s="60"/>
      <c r="R30" s="1" t="s">
        <v>76</v>
      </c>
      <c r="U30" s="285" t="str">
        <f ca="1">SUBSTITUTE(CELL("address",I29),"$","")</f>
        <v>I29</v>
      </c>
      <c r="V30" s="417" t="str">
        <f t="shared" si="0"/>
        <v>2b</v>
      </c>
      <c r="W30" s="285" t="str">
        <f t="shared" ca="1" si="3"/>
        <v>2b. Offer Details</v>
      </c>
      <c r="X30" s="417" t="s">
        <v>365</v>
      </c>
      <c r="Y30" s="285" t="s">
        <v>390</v>
      </c>
      <c r="Z30" s="285">
        <v>2</v>
      </c>
      <c r="AA30" s="290" t="str">
        <f t="shared" ca="1" si="4"/>
        <v>2b_I29_owner_start_2</v>
      </c>
      <c r="AB30" s="285" t="s">
        <v>391</v>
      </c>
      <c r="AD30" s="286" t="s">
        <v>392</v>
      </c>
      <c r="AE30" s="285" t="s">
        <v>84</v>
      </c>
      <c r="AF30" s="285" t="s">
        <v>84</v>
      </c>
      <c r="AH30" s="288"/>
    </row>
    <row r="31" spans="1:45" ht="3" customHeight="1">
      <c r="A31" s="94"/>
      <c r="B31" s="305"/>
      <c r="C31" s="307"/>
      <c r="D31" s="307"/>
      <c r="E31" s="306"/>
      <c r="F31" s="53"/>
      <c r="G31" s="66"/>
      <c r="H31" s="53"/>
      <c r="I31" s="25"/>
      <c r="J31" s="53"/>
      <c r="K31" s="66"/>
      <c r="L31" s="59"/>
      <c r="M31" s="60"/>
      <c r="R31" s="1" t="s">
        <v>76</v>
      </c>
      <c r="U31" s="285" t="str">
        <f ca="1">SUBSTITUTE(CELL("address",K29),"$","")</f>
        <v>K29</v>
      </c>
      <c r="V31" s="417" t="str">
        <f t="shared" si="0"/>
        <v>2b</v>
      </c>
      <c r="W31" s="285" t="str">
        <f t="shared" ca="1" si="3"/>
        <v>2b. Offer Details</v>
      </c>
      <c r="X31" s="417" t="s">
        <v>365</v>
      </c>
      <c r="Y31" s="285" t="s">
        <v>390</v>
      </c>
      <c r="Z31" s="285">
        <v>3</v>
      </c>
      <c r="AA31" s="290" t="str">
        <f t="shared" ca="1" si="4"/>
        <v>2b_K29_owner_start_3</v>
      </c>
      <c r="AB31" s="285" t="s">
        <v>391</v>
      </c>
      <c r="AD31" s="286" t="s">
        <v>392</v>
      </c>
      <c r="AE31" s="285" t="s">
        <v>84</v>
      </c>
      <c r="AF31" s="285" t="s">
        <v>84</v>
      </c>
      <c r="AH31" s="288"/>
    </row>
    <row r="32" spans="1:45" ht="21" customHeight="1">
      <c r="A32" s="94"/>
      <c r="B32" s="305"/>
      <c r="C32" s="903" t="s">
        <v>393</v>
      </c>
      <c r="D32" s="903"/>
      <c r="E32" s="903"/>
      <c r="F32" s="53"/>
      <c r="G32" s="718"/>
      <c r="H32" s="53"/>
      <c r="I32" s="719"/>
      <c r="J32" s="53"/>
      <c r="K32" s="719"/>
      <c r="L32" s="59"/>
      <c r="M32" s="60"/>
      <c r="S32" s="1" t="s">
        <v>40</v>
      </c>
      <c r="U32" s="285" t="str">
        <f ca="1">SUBSTITUTE(CELL("address",G32),"$","")</f>
        <v>G32</v>
      </c>
      <c r="V32" s="417" t="str">
        <f t="shared" si="0"/>
        <v>2b</v>
      </c>
      <c r="W32" s="285" t="str">
        <f t="shared" ca="1" si="3"/>
        <v>2b. Offer Details</v>
      </c>
      <c r="X32" s="417" t="s">
        <v>365</v>
      </c>
      <c r="Y32" s="285" t="s">
        <v>394</v>
      </c>
      <c r="Z32" s="285">
        <v>1</v>
      </c>
      <c r="AA32" s="290" t="str">
        <f t="shared" ca="1" si="4"/>
        <v>2b_G32_owner_price_1</v>
      </c>
      <c r="AB32" s="285" t="s">
        <v>395</v>
      </c>
      <c r="AD32" s="286" t="str">
        <f>"&gt;=0"</f>
        <v>&gt;=0</v>
      </c>
      <c r="AE32" s="285" t="s">
        <v>84</v>
      </c>
      <c r="AF32" s="285" t="s">
        <v>84</v>
      </c>
      <c r="AH32" s="288"/>
    </row>
    <row r="33" spans="1:69" ht="6" customHeight="1">
      <c r="A33" s="94"/>
      <c r="B33" s="305"/>
      <c r="C33" s="444"/>
      <c r="D33" s="444"/>
      <c r="E33" s="444"/>
      <c r="F33" s="53"/>
      <c r="G33" s="66"/>
      <c r="H33" s="53"/>
      <c r="I33" s="25"/>
      <c r="J33" s="53"/>
      <c r="K33" s="66"/>
      <c r="L33" s="59"/>
      <c r="M33" s="60"/>
      <c r="R33" s="1" t="s">
        <v>76</v>
      </c>
      <c r="U33" s="285" t="str">
        <f ca="1">SUBSTITUTE(CELL("address",I32),"$","")</f>
        <v>I32</v>
      </c>
      <c r="V33" s="417" t="str">
        <f t="shared" si="0"/>
        <v>2b</v>
      </c>
      <c r="W33" s="285" t="str">
        <f t="shared" ca="1" si="3"/>
        <v>2b. Offer Details</v>
      </c>
      <c r="X33" s="417" t="s">
        <v>365</v>
      </c>
      <c r="Y33" s="285" t="s">
        <v>394</v>
      </c>
      <c r="Z33" s="285">
        <v>2</v>
      </c>
      <c r="AA33" s="290" t="str">
        <f t="shared" ca="1" si="4"/>
        <v>2b_I32_owner_price_2</v>
      </c>
      <c r="AB33" s="285" t="s">
        <v>395</v>
      </c>
      <c r="AD33" s="286" t="str">
        <f>"&gt;=0"</f>
        <v>&gt;=0</v>
      </c>
      <c r="AE33" s="285" t="s">
        <v>84</v>
      </c>
      <c r="AF33" s="285" t="s">
        <v>84</v>
      </c>
      <c r="AH33" s="288"/>
    </row>
    <row r="34" spans="1:69" ht="5.25" customHeight="1">
      <c r="A34" s="94"/>
      <c r="B34" s="305"/>
      <c r="C34" s="307"/>
      <c r="D34" s="307"/>
      <c r="E34" s="306"/>
      <c r="F34" s="53"/>
      <c r="G34" s="66"/>
      <c r="H34" s="53"/>
      <c r="I34" s="25"/>
      <c r="J34" s="53"/>
      <c r="K34" s="66"/>
      <c r="L34" s="59"/>
      <c r="M34" s="60"/>
      <c r="R34" s="1" t="s">
        <v>76</v>
      </c>
      <c r="U34" s="285" t="str">
        <f ca="1">SUBSTITUTE(CELL("address",K32),"$","")</f>
        <v>K32</v>
      </c>
      <c r="V34" s="417" t="str">
        <f t="shared" si="0"/>
        <v>2b</v>
      </c>
      <c r="W34" s="285" t="str">
        <f t="shared" ca="1" si="3"/>
        <v>2b. Offer Details</v>
      </c>
      <c r="X34" s="417" t="s">
        <v>365</v>
      </c>
      <c r="Y34" s="285" t="s">
        <v>394</v>
      </c>
      <c r="Z34" s="285">
        <v>3</v>
      </c>
      <c r="AA34" s="290" t="str">
        <f t="shared" ca="1" si="4"/>
        <v>2b_K32_owner_price_3</v>
      </c>
      <c r="AB34" s="285" t="s">
        <v>395</v>
      </c>
      <c r="AD34" s="286" t="str">
        <f>"&gt;=0"</f>
        <v>&gt;=0</v>
      </c>
      <c r="AE34" s="285" t="s">
        <v>84</v>
      </c>
      <c r="AF34" s="285" t="s">
        <v>84</v>
      </c>
      <c r="AH34" s="288"/>
    </row>
    <row r="35" spans="1:69" ht="42" customHeight="1">
      <c r="A35" s="94"/>
      <c r="B35" s="305"/>
      <c r="C35" s="904" t="s">
        <v>396</v>
      </c>
      <c r="D35" s="904"/>
      <c r="E35" s="904"/>
      <c r="F35" s="53"/>
      <c r="G35" s="720"/>
      <c r="H35" s="53"/>
      <c r="I35" s="721"/>
      <c r="J35" s="53"/>
      <c r="K35" s="722"/>
      <c r="L35" s="59"/>
      <c r="M35" s="60"/>
      <c r="S35" s="1" t="s">
        <v>40</v>
      </c>
      <c r="U35" s="285" t="str">
        <f ca="1">SUBSTITUTE(CELL("address",G35),"$","")</f>
        <v>G35</v>
      </c>
      <c r="V35" s="417" t="str">
        <f t="shared" si="0"/>
        <v>2b</v>
      </c>
      <c r="W35" s="285" t="str">
        <f t="shared" ref="W35:W40" ca="1" si="5">MID(CELL("filename",V35),FIND("]",CELL("filename",V35))+1,256)</f>
        <v>2b. Offer Details</v>
      </c>
      <c r="X35" s="417" t="s">
        <v>365</v>
      </c>
      <c r="Y35" s="285" t="s">
        <v>397</v>
      </c>
      <c r="Z35" s="285">
        <v>1</v>
      </c>
      <c r="AA35" s="290" t="str">
        <f t="shared" ref="AA35:AA40" ca="1" si="6">V35&amp;"_"&amp;U35&amp;"_"&amp;Y35&amp;"_"&amp;Z35</f>
        <v>2b_G35_resource_type_1</v>
      </c>
      <c r="AB35" s="285" t="s">
        <v>82</v>
      </c>
      <c r="AD35" s="286" t="str">
        <f>CONCATENATE(AN35,",",AO35,",",AP35,",",AQ35,",",AR35,",",AS35,",",AT35,",",AU35,",",AV35,",",AW35,",",AX35,",",AY35,",",AZ35,",",BA35,",",BB35,",",BC35,",",BD35,",",BE35,",",BF35,",",BG35,",",BH35,",",BI35,",",BJ35,",",BK35,",",BL35,",",BM35,",",BN35,",",BO35,",",BP35,",",BQ35)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Hydro,Storage: Other (specify below),System PPA (non-unit contingent),Wind,Wind: Off shore,Other (specify below)</v>
      </c>
      <c r="AE35" s="285" t="s">
        <v>84</v>
      </c>
      <c r="AF35" s="285" t="s">
        <v>84</v>
      </c>
      <c r="AH35" s="288"/>
      <c r="AM35" s="417"/>
      <c r="AN35" s="297" t="s">
        <v>398</v>
      </c>
      <c r="AO35" s="297" t="s">
        <v>399</v>
      </c>
      <c r="AP35" s="297" t="s">
        <v>400</v>
      </c>
      <c r="AQ35" s="297" t="s">
        <v>401</v>
      </c>
      <c r="AR35" s="297" t="s">
        <v>402</v>
      </c>
      <c r="AS35" s="297" t="s">
        <v>403</v>
      </c>
      <c r="AT35" s="297" t="s">
        <v>404</v>
      </c>
      <c r="AU35" s="297" t="s">
        <v>405</v>
      </c>
      <c r="AV35" s="297" t="s">
        <v>406</v>
      </c>
      <c r="AW35" s="297" t="s">
        <v>407</v>
      </c>
      <c r="AX35" s="297" t="s">
        <v>408</v>
      </c>
      <c r="AY35" s="297" t="s">
        <v>409</v>
      </c>
      <c r="AZ35" t="s">
        <v>410</v>
      </c>
      <c r="BA35" t="s">
        <v>411</v>
      </c>
      <c r="BB35" t="s">
        <v>412</v>
      </c>
      <c r="BC35" t="s">
        <v>413</v>
      </c>
      <c r="BD35" t="s">
        <v>414</v>
      </c>
      <c r="BE35" t="s">
        <v>415</v>
      </c>
      <c r="BF35" t="s">
        <v>416</v>
      </c>
      <c r="BG35" t="s">
        <v>417</v>
      </c>
      <c r="BH35" t="s">
        <v>418</v>
      </c>
      <c r="BI35" t="s">
        <v>419</v>
      </c>
      <c r="BJ35" t="s">
        <v>420</v>
      </c>
      <c r="BK35" t="s">
        <v>421</v>
      </c>
      <c r="BL35" s="20" t="s">
        <v>422</v>
      </c>
      <c r="BM35" t="s">
        <v>423</v>
      </c>
      <c r="BN35" t="s">
        <v>424</v>
      </c>
      <c r="BO35" t="s">
        <v>425</v>
      </c>
      <c r="BP35" t="s">
        <v>426</v>
      </c>
      <c r="BQ35" s="480" t="s">
        <v>427</v>
      </c>
    </row>
    <row r="36" spans="1:69" ht="9" customHeight="1">
      <c r="A36" s="94"/>
      <c r="B36" s="305"/>
      <c r="C36" s="307"/>
      <c r="D36" s="307"/>
      <c r="E36" s="306"/>
      <c r="F36" s="53"/>
      <c r="G36" s="66"/>
      <c r="H36" s="53"/>
      <c r="I36" s="25"/>
      <c r="J36" s="53"/>
      <c r="K36" s="66"/>
      <c r="L36" s="59"/>
      <c r="M36" s="60"/>
      <c r="R36" s="1" t="s">
        <v>76</v>
      </c>
      <c r="U36" s="285" t="str">
        <f ca="1">SUBSTITUTE(CELL("address",I35),"$","")</f>
        <v>I35</v>
      </c>
      <c r="V36" s="417" t="str">
        <f t="shared" si="0"/>
        <v>2b</v>
      </c>
      <c r="W36" s="285" t="str">
        <f t="shared" ca="1" si="5"/>
        <v>2b. Offer Details</v>
      </c>
      <c r="X36" s="417" t="s">
        <v>365</v>
      </c>
      <c r="Y36" s="285" t="s">
        <v>397</v>
      </c>
      <c r="Z36" s="285">
        <v>2</v>
      </c>
      <c r="AA36" s="290" t="str">
        <f t="shared" ca="1" si="6"/>
        <v>2b_I35_resource_type_2</v>
      </c>
      <c r="AB36" s="285" t="s">
        <v>82</v>
      </c>
      <c r="AD36" s="286" t="str">
        <f>CONCATENATE(AN36,",",AO36,",",AP36,",",AQ36,",",AR36,",",AS36,",",AT36,",",AU36,",",AV36,",",AW36,",",AX36,",",AY36,",",AZ36,",",BA36,",",BB36,",",BC36,",",BD36,",",BE36,",",BF36,",",BG36,",",BH36,",",BI36,",",BJ36,",",BK36,",",BL36,",",BM36,",",BN36,",",BO36,",",BP36,",",BQ36)</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Hydro,Storage: Other (specify below),System PPA (non-unit contingent),Wind,Wind: Off shore,Other (specify below)</v>
      </c>
      <c r="AE36" s="285" t="s">
        <v>84</v>
      </c>
      <c r="AF36" s="285" t="s">
        <v>84</v>
      </c>
      <c r="AH36" s="288"/>
      <c r="AN36" s="297" t="s">
        <v>398</v>
      </c>
      <c r="AO36" s="297" t="s">
        <v>399</v>
      </c>
      <c r="AP36" s="297" t="s">
        <v>400</v>
      </c>
      <c r="AQ36" s="297" t="s">
        <v>401</v>
      </c>
      <c r="AR36" s="297" t="s">
        <v>402</v>
      </c>
      <c r="AS36" s="297" t="s">
        <v>403</v>
      </c>
      <c r="AT36" s="297" t="s">
        <v>404</v>
      </c>
      <c r="AU36" s="297" t="s">
        <v>405</v>
      </c>
      <c r="AV36" s="297" t="s">
        <v>406</v>
      </c>
      <c r="AW36" s="297" t="s">
        <v>407</v>
      </c>
      <c r="AX36" s="297" t="s">
        <v>408</v>
      </c>
      <c r="AY36" s="297" t="s">
        <v>409</v>
      </c>
      <c r="AZ36" t="s">
        <v>410</v>
      </c>
      <c r="BA36" t="s">
        <v>411</v>
      </c>
      <c r="BB36" t="s">
        <v>412</v>
      </c>
      <c r="BC36" t="s">
        <v>413</v>
      </c>
      <c r="BD36" t="s">
        <v>414</v>
      </c>
      <c r="BE36" t="s">
        <v>415</v>
      </c>
      <c r="BF36" t="s">
        <v>416</v>
      </c>
      <c r="BG36" t="s">
        <v>417</v>
      </c>
      <c r="BH36" t="s">
        <v>418</v>
      </c>
      <c r="BI36" t="s">
        <v>419</v>
      </c>
      <c r="BJ36" t="s">
        <v>420</v>
      </c>
      <c r="BK36" t="s">
        <v>421</v>
      </c>
      <c r="BL36" s="20" t="s">
        <v>422</v>
      </c>
      <c r="BM36" t="s">
        <v>423</v>
      </c>
      <c r="BN36" t="s">
        <v>424</v>
      </c>
      <c r="BO36" t="s">
        <v>425</v>
      </c>
      <c r="BP36" t="s">
        <v>426</v>
      </c>
      <c r="BQ36" s="480" t="s">
        <v>427</v>
      </c>
    </row>
    <row r="37" spans="1:69" ht="9" customHeight="1">
      <c r="A37" s="94"/>
      <c r="B37" s="305"/>
      <c r="C37" s="307"/>
      <c r="D37" s="307"/>
      <c r="E37" s="306"/>
      <c r="F37" s="53"/>
      <c r="G37" s="66"/>
      <c r="H37" s="53"/>
      <c r="I37" s="25"/>
      <c r="J37" s="53"/>
      <c r="K37" s="66"/>
      <c r="L37" s="59"/>
      <c r="M37" s="60"/>
      <c r="R37" s="1" t="s">
        <v>76</v>
      </c>
      <c r="U37" s="285" t="str">
        <f ca="1">SUBSTITUTE(CELL("address",K35),"$","")</f>
        <v>K35</v>
      </c>
      <c r="V37" s="417" t="str">
        <f t="shared" si="0"/>
        <v>2b</v>
      </c>
      <c r="W37" s="285" t="str">
        <f t="shared" ca="1" si="5"/>
        <v>2b. Offer Details</v>
      </c>
      <c r="X37" s="417" t="s">
        <v>365</v>
      </c>
      <c r="Y37" s="285" t="s">
        <v>397</v>
      </c>
      <c r="Z37" s="285">
        <v>3</v>
      </c>
      <c r="AA37" s="290" t="str">
        <f t="shared" ca="1" si="6"/>
        <v>2b_K35_resource_type_3</v>
      </c>
      <c r="AB37" s="285" t="s">
        <v>82</v>
      </c>
      <c r="AD37" s="286" t="str">
        <f>CONCATENATE(AN37,",",AO37,",",AP37,",",AQ37,",",AR37,",",AS37,",",AT37,",",AU37,",",AV37,",",AW37,",",AX37,",",AY37,",",AZ37,",",BA37,",",BB37,",",BC37,",",BD37,",",BE37,",",BF37,",",BG37,",",BH37,",",BI37,",",BJ37,",",BK37,",",BL37,",",BM37,",",BN37,",",BO37,",",BP37,",",BQ37)</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Hydro,Storage: Other (specify below),System PPA (non-unit contingent),Wind,Wind: Off shore,Other (specify below)</v>
      </c>
      <c r="AE37" s="285" t="s">
        <v>84</v>
      </c>
      <c r="AF37" s="285" t="s">
        <v>84</v>
      </c>
      <c r="AH37" s="288"/>
      <c r="AN37" s="297" t="s">
        <v>398</v>
      </c>
      <c r="AO37" s="297" t="s">
        <v>399</v>
      </c>
      <c r="AP37" s="297" t="s">
        <v>400</v>
      </c>
      <c r="AQ37" s="297" t="s">
        <v>401</v>
      </c>
      <c r="AR37" s="297" t="s">
        <v>402</v>
      </c>
      <c r="AS37" s="297" t="s">
        <v>403</v>
      </c>
      <c r="AT37" s="297" t="s">
        <v>404</v>
      </c>
      <c r="AU37" s="297" t="s">
        <v>405</v>
      </c>
      <c r="AV37" s="297" t="s">
        <v>406</v>
      </c>
      <c r="AW37" s="297" t="s">
        <v>407</v>
      </c>
      <c r="AX37" s="297" t="s">
        <v>408</v>
      </c>
      <c r="AY37" s="297" t="s">
        <v>409</v>
      </c>
      <c r="AZ37" t="s">
        <v>410</v>
      </c>
      <c r="BA37" t="s">
        <v>411</v>
      </c>
      <c r="BB37" t="s">
        <v>412</v>
      </c>
      <c r="BC37" t="s">
        <v>413</v>
      </c>
      <c r="BD37" t="s">
        <v>414</v>
      </c>
      <c r="BE37" t="s">
        <v>415</v>
      </c>
      <c r="BF37" t="s">
        <v>416</v>
      </c>
      <c r="BG37" t="s">
        <v>417</v>
      </c>
      <c r="BH37" t="s">
        <v>418</v>
      </c>
      <c r="BI37" t="s">
        <v>419</v>
      </c>
      <c r="BJ37" t="s">
        <v>420</v>
      </c>
      <c r="BK37" t="s">
        <v>421</v>
      </c>
      <c r="BL37" s="20" t="s">
        <v>422</v>
      </c>
      <c r="BM37" t="s">
        <v>423</v>
      </c>
      <c r="BN37" t="s">
        <v>424</v>
      </c>
      <c r="BO37" t="s">
        <v>425</v>
      </c>
      <c r="BP37" t="s">
        <v>426</v>
      </c>
      <c r="BQ37" s="480" t="s">
        <v>427</v>
      </c>
    </row>
    <row r="38" spans="1:69" ht="34.5" customHeight="1">
      <c r="A38" s="94"/>
      <c r="B38" s="305"/>
      <c r="C38" s="793" t="s">
        <v>428</v>
      </c>
      <c r="D38" s="793"/>
      <c r="E38" s="793"/>
      <c r="F38" s="53"/>
      <c r="G38" s="592"/>
      <c r="H38" s="66"/>
      <c r="I38" s="603"/>
      <c r="J38" s="66"/>
      <c r="K38" s="604"/>
      <c r="L38" s="59"/>
      <c r="M38" s="60"/>
      <c r="S38" s="1" t="s">
        <v>40</v>
      </c>
      <c r="U38" s="285" t="str">
        <f ca="1">SUBSTITUTE(CELL("address",G38),"$","")</f>
        <v>G38</v>
      </c>
      <c r="V38" s="417" t="str">
        <f t="shared" si="0"/>
        <v>2b</v>
      </c>
      <c r="W38" s="285" t="str">
        <f t="shared" ca="1" si="5"/>
        <v>2b. Offer Details</v>
      </c>
      <c r="X38" s="417" t="s">
        <v>365</v>
      </c>
      <c r="Y38" s="285" t="s">
        <v>429</v>
      </c>
      <c r="Z38" s="285">
        <v>1</v>
      </c>
      <c r="AA38" s="290" t="str">
        <f t="shared" ca="1" si="6"/>
        <v>2b_G38_resource_description_1</v>
      </c>
      <c r="AB38" s="285" t="s">
        <v>255</v>
      </c>
      <c r="AC38" s="285">
        <v>100</v>
      </c>
      <c r="AE38" s="285" t="s">
        <v>84</v>
      </c>
      <c r="AF38" s="285" t="s">
        <v>84</v>
      </c>
      <c r="AH38" s="591"/>
    </row>
    <row r="39" spans="1:69" ht="9" customHeight="1">
      <c r="A39" s="94"/>
      <c r="B39" s="305"/>
      <c r="C39" s="307"/>
      <c r="D39" s="307"/>
      <c r="E39" s="306"/>
      <c r="F39" s="53"/>
      <c r="G39" s="66"/>
      <c r="H39" s="53"/>
      <c r="I39" s="25"/>
      <c r="J39" s="53"/>
      <c r="K39" s="66"/>
      <c r="L39" s="59"/>
      <c r="M39" s="60"/>
      <c r="R39" s="1" t="s">
        <v>76</v>
      </c>
      <c r="U39" s="285" t="str">
        <f ca="1">SUBSTITUTE(CELL("address",I38),"$","")</f>
        <v>I38</v>
      </c>
      <c r="V39" s="417" t="str">
        <f t="shared" si="0"/>
        <v>2b</v>
      </c>
      <c r="W39" s="285" t="str">
        <f t="shared" ca="1" si="5"/>
        <v>2b. Offer Details</v>
      </c>
      <c r="X39" s="417" t="s">
        <v>365</v>
      </c>
      <c r="Y39" s="285" t="s">
        <v>429</v>
      </c>
      <c r="Z39" s="285">
        <v>2</v>
      </c>
      <c r="AA39" s="290" t="str">
        <f t="shared" ca="1" si="6"/>
        <v>2b_I38_resource_description_2</v>
      </c>
      <c r="AB39" s="285" t="s">
        <v>255</v>
      </c>
      <c r="AC39" s="285">
        <v>100</v>
      </c>
      <c r="AE39" s="285" t="s">
        <v>84</v>
      </c>
      <c r="AF39" s="285" t="s">
        <v>84</v>
      </c>
      <c r="AH39" s="591"/>
    </row>
    <row r="40" spans="1:69" ht="9" customHeight="1">
      <c r="A40" s="94"/>
      <c r="B40" s="305"/>
      <c r="C40" s="307"/>
      <c r="D40" s="307"/>
      <c r="E40" s="306"/>
      <c r="F40" s="53"/>
      <c r="G40" s="66"/>
      <c r="H40" s="53"/>
      <c r="I40" s="25"/>
      <c r="J40" s="53"/>
      <c r="K40" s="66"/>
      <c r="L40" s="59"/>
      <c r="M40" s="60"/>
      <c r="R40" s="1" t="s">
        <v>76</v>
      </c>
      <c r="U40" s="285" t="str">
        <f ca="1">SUBSTITUTE(CELL("address",K38),"$","")</f>
        <v>K38</v>
      </c>
      <c r="V40" s="417" t="str">
        <f t="shared" si="0"/>
        <v>2b</v>
      </c>
      <c r="W40" s="285" t="str">
        <f t="shared" ca="1" si="5"/>
        <v>2b. Offer Details</v>
      </c>
      <c r="X40" s="417" t="s">
        <v>365</v>
      </c>
      <c r="Y40" s="285" t="s">
        <v>429</v>
      </c>
      <c r="Z40" s="285">
        <v>3</v>
      </c>
      <c r="AA40" s="290" t="str">
        <f t="shared" ca="1" si="6"/>
        <v>2b_K38_resource_description_3</v>
      </c>
      <c r="AB40" s="285" t="s">
        <v>255</v>
      </c>
      <c r="AC40" s="285">
        <v>100</v>
      </c>
      <c r="AE40" s="285" t="s">
        <v>84</v>
      </c>
      <c r="AF40" s="285" t="s">
        <v>84</v>
      </c>
      <c r="AH40" s="591"/>
    </row>
    <row r="41" spans="1:69" ht="21" customHeight="1">
      <c r="A41" s="94"/>
      <c r="B41" s="305"/>
      <c r="C41" s="904" t="s">
        <v>430</v>
      </c>
      <c r="D41" s="904"/>
      <c r="E41" s="904"/>
      <c r="F41" s="53"/>
      <c r="G41" s="521"/>
      <c r="H41" s="53"/>
      <c r="I41" s="605"/>
      <c r="J41" s="53"/>
      <c r="K41" s="605"/>
      <c r="L41" s="59"/>
      <c r="M41" s="60"/>
      <c r="P41" t="s">
        <v>431</v>
      </c>
      <c r="S41" s="1" t="s">
        <v>40</v>
      </c>
      <c r="U41" s="285" t="str">
        <f ca="1">SUBSTITUTE(CELL("address",G41),"$","")</f>
        <v>G41</v>
      </c>
      <c r="V41" s="417" t="str">
        <f t="shared" si="0"/>
        <v>2b</v>
      </c>
      <c r="W41" s="285" t="str">
        <f t="shared" ca="1" si="3"/>
        <v>2b. Offer Details</v>
      </c>
      <c r="X41" s="417" t="s">
        <v>365</v>
      </c>
      <c r="Y41" s="285" t="s">
        <v>432</v>
      </c>
      <c r="Z41" s="285">
        <v>1</v>
      </c>
      <c r="AA41" s="290" t="str">
        <f t="shared" ca="1" si="4"/>
        <v>2b_G41_offer_capacity_1</v>
      </c>
      <c r="AB41" s="285" t="s">
        <v>395</v>
      </c>
      <c r="AD41" s="286" t="s">
        <v>433</v>
      </c>
      <c r="AE41" s="285" t="s">
        <v>84</v>
      </c>
      <c r="AF41" s="285" t="s">
        <v>84</v>
      </c>
      <c r="AH41" s="288"/>
    </row>
    <row r="42" spans="1:69" ht="9" customHeight="1">
      <c r="A42" s="94"/>
      <c r="B42" s="305"/>
      <c r="C42" s="445"/>
      <c r="D42" s="445"/>
      <c r="E42" s="445"/>
      <c r="F42" s="53"/>
      <c r="G42" s="66"/>
      <c r="H42" s="53"/>
      <c r="I42" s="25"/>
      <c r="J42" s="53"/>
      <c r="K42" s="66"/>
      <c r="L42" s="59"/>
      <c r="M42" s="60"/>
      <c r="R42" s="1" t="s">
        <v>76</v>
      </c>
      <c r="U42" s="285" t="str">
        <f ca="1">SUBSTITUTE(CELL("address",I41),"$","")</f>
        <v>I41</v>
      </c>
      <c r="V42" s="417" t="str">
        <f t="shared" si="0"/>
        <v>2b</v>
      </c>
      <c r="W42" s="285" t="str">
        <f t="shared" ca="1" si="3"/>
        <v>2b. Offer Details</v>
      </c>
      <c r="X42" s="417" t="s">
        <v>365</v>
      </c>
      <c r="Y42" s="285" t="s">
        <v>432</v>
      </c>
      <c r="Z42" s="285">
        <v>2</v>
      </c>
      <c r="AA42" s="290" t="str">
        <f t="shared" ca="1" si="4"/>
        <v>2b_I41_offer_capacity_2</v>
      </c>
      <c r="AB42" s="285" t="s">
        <v>395</v>
      </c>
      <c r="AD42" s="286" t="s">
        <v>433</v>
      </c>
      <c r="AE42" s="285" t="s">
        <v>84</v>
      </c>
      <c r="AF42" s="285" t="s">
        <v>84</v>
      </c>
      <c r="AH42" s="288"/>
    </row>
    <row r="43" spans="1:69" ht="9" customHeight="1">
      <c r="A43" s="94"/>
      <c r="B43" s="305"/>
      <c r="C43" s="445"/>
      <c r="D43" s="445"/>
      <c r="E43" s="445"/>
      <c r="F43" s="53"/>
      <c r="G43" s="66"/>
      <c r="H43" s="53"/>
      <c r="I43" s="25"/>
      <c r="J43" s="53"/>
      <c r="K43" s="66"/>
      <c r="L43" s="59"/>
      <c r="M43" s="60"/>
      <c r="R43" s="1" t="s">
        <v>76</v>
      </c>
      <c r="U43" s="285" t="str">
        <f ca="1">SUBSTITUTE(CELL("address",K41),"$","")</f>
        <v>K41</v>
      </c>
      <c r="V43" s="417" t="str">
        <f t="shared" si="0"/>
        <v>2b</v>
      </c>
      <c r="W43" s="285" t="str">
        <f t="shared" ca="1" si="3"/>
        <v>2b. Offer Details</v>
      </c>
      <c r="X43" s="417" t="s">
        <v>365</v>
      </c>
      <c r="Y43" s="285" t="s">
        <v>432</v>
      </c>
      <c r="Z43" s="285">
        <v>3</v>
      </c>
      <c r="AA43" s="290" t="str">
        <f t="shared" ca="1" si="4"/>
        <v>2b_K41_offer_capacity_3</v>
      </c>
      <c r="AB43" s="285" t="s">
        <v>395</v>
      </c>
      <c r="AD43" s="286" t="s">
        <v>433</v>
      </c>
      <c r="AE43" s="285" t="s">
        <v>84</v>
      </c>
      <c r="AF43" s="285" t="s">
        <v>84</v>
      </c>
      <c r="AH43" s="288"/>
    </row>
    <row r="44" spans="1:69" ht="21" customHeight="1">
      <c r="A44" s="94"/>
      <c r="B44" s="305"/>
      <c r="C44" s="913" t="s">
        <v>434</v>
      </c>
      <c r="D44" s="913"/>
      <c r="E44" s="913"/>
      <c r="F44" s="53"/>
      <c r="G44" s="668"/>
      <c r="H44" s="53"/>
      <c r="I44" s="723"/>
      <c r="J44" s="53"/>
      <c r="K44" s="723"/>
      <c r="L44" s="59"/>
      <c r="M44" s="60"/>
      <c r="P44" s="20" t="s">
        <v>435</v>
      </c>
      <c r="S44" s="1" t="s">
        <v>40</v>
      </c>
      <c r="U44" s="285" t="str">
        <f ca="1">SUBSTITUTE(CELL("address",G44),"$","")</f>
        <v>G44</v>
      </c>
      <c r="V44" s="417" t="str">
        <f t="shared" si="0"/>
        <v>2b</v>
      </c>
      <c r="W44" s="285" t="str">
        <f t="shared" ref="W44:W46" ca="1" si="7">MID(CELL("filename",V44),FIND("]",CELL("filename",V44))+1,256)</f>
        <v>2b. Offer Details</v>
      </c>
      <c r="X44" s="417" t="s">
        <v>365</v>
      </c>
      <c r="Y44" s="373" t="s">
        <v>436</v>
      </c>
      <c r="Z44" s="373">
        <v>1</v>
      </c>
      <c r="AA44" s="640" t="str">
        <f t="shared" ref="AA44:AA46" ca="1" si="8">V44&amp;"_"&amp;U44&amp;"_"&amp;Y44&amp;"_"&amp;Z44</f>
        <v>2b_G44_Guaranteed_COD_1</v>
      </c>
      <c r="AB44" s="285" t="s">
        <v>437</v>
      </c>
      <c r="AD44" s="286" t="s">
        <v>438</v>
      </c>
      <c r="AE44" s="285" t="s">
        <v>84</v>
      </c>
      <c r="AF44" s="285" t="s">
        <v>84</v>
      </c>
      <c r="AH44" s="288"/>
      <c r="AK44" s="285" t="s">
        <v>439</v>
      </c>
    </row>
    <row r="45" spans="1:69" ht="9" customHeight="1">
      <c r="A45" s="94"/>
      <c r="B45" s="305"/>
      <c r="C45" s="446"/>
      <c r="D45" s="446"/>
      <c r="E45" s="446"/>
      <c r="F45" s="53"/>
      <c r="G45" s="66"/>
      <c r="H45" s="53"/>
      <c r="I45" s="25"/>
      <c r="J45" s="53"/>
      <c r="K45" s="66"/>
      <c r="L45" s="59"/>
      <c r="M45" s="60"/>
      <c r="R45" s="1" t="s">
        <v>76</v>
      </c>
      <c r="U45" s="285" t="str">
        <f ca="1">SUBSTITUTE(CELL("address",I44),"$","")</f>
        <v>I44</v>
      </c>
      <c r="V45" s="417" t="str">
        <f t="shared" si="0"/>
        <v>2b</v>
      </c>
      <c r="W45" s="285" t="str">
        <f t="shared" ca="1" si="7"/>
        <v>2b. Offer Details</v>
      </c>
      <c r="X45" s="417" t="s">
        <v>365</v>
      </c>
      <c r="Y45" s="285" t="s">
        <v>440</v>
      </c>
      <c r="Z45" s="285">
        <v>2</v>
      </c>
      <c r="AA45" s="290" t="str">
        <f t="shared" ca="1" si="8"/>
        <v>2b_I44_COD_2</v>
      </c>
      <c r="AB45" s="285" t="s">
        <v>437</v>
      </c>
      <c r="AD45" s="286" t="s">
        <v>441</v>
      </c>
      <c r="AE45" s="285" t="s">
        <v>84</v>
      </c>
      <c r="AF45" s="285" t="s">
        <v>84</v>
      </c>
      <c r="AH45" s="288"/>
      <c r="AK45" s="285" t="s">
        <v>439</v>
      </c>
    </row>
    <row r="46" spans="1:69" ht="9" customHeight="1">
      <c r="A46" s="94"/>
      <c r="B46" s="305"/>
      <c r="C46" s="446"/>
      <c r="D46" s="446"/>
      <c r="E46" s="446"/>
      <c r="F46" s="53"/>
      <c r="G46" s="66"/>
      <c r="H46" s="53"/>
      <c r="I46" s="25"/>
      <c r="J46" s="53"/>
      <c r="K46" s="66"/>
      <c r="L46" s="59"/>
      <c r="M46" s="60"/>
      <c r="R46" s="1" t="s">
        <v>76</v>
      </c>
      <c r="U46" s="285" t="str">
        <f ca="1">SUBSTITUTE(CELL("address",K44),"$","")</f>
        <v>K44</v>
      </c>
      <c r="V46" s="417" t="str">
        <f t="shared" si="0"/>
        <v>2b</v>
      </c>
      <c r="W46" s="285" t="str">
        <f t="shared" ca="1" si="7"/>
        <v>2b. Offer Details</v>
      </c>
      <c r="X46" s="417" t="s">
        <v>365</v>
      </c>
      <c r="Y46" s="285" t="s">
        <v>440</v>
      </c>
      <c r="Z46" s="285">
        <v>3</v>
      </c>
      <c r="AA46" s="290" t="str">
        <f t="shared" ca="1" si="8"/>
        <v>2b_K44_COD_3</v>
      </c>
      <c r="AB46" s="285" t="s">
        <v>437</v>
      </c>
      <c r="AD46" s="286" t="s">
        <v>441</v>
      </c>
      <c r="AE46" s="285" t="s">
        <v>84</v>
      </c>
      <c r="AF46" s="285" t="s">
        <v>84</v>
      </c>
      <c r="AH46" s="288"/>
      <c r="AK46" s="285" t="s">
        <v>439</v>
      </c>
    </row>
    <row r="47" spans="1:69" ht="21" customHeight="1">
      <c r="A47" s="94"/>
      <c r="B47" s="305"/>
      <c r="C47" s="913" t="s">
        <v>442</v>
      </c>
      <c r="D47" s="913"/>
      <c r="E47" s="913"/>
      <c r="F47" s="53"/>
      <c r="G47" s="668"/>
      <c r="H47" s="53"/>
      <c r="I47" s="723"/>
      <c r="J47" s="53"/>
      <c r="K47" s="723"/>
      <c r="L47" s="59"/>
      <c r="M47" s="60"/>
      <c r="S47" s="1" t="s">
        <v>40</v>
      </c>
      <c r="U47" s="285" t="str">
        <f ca="1">SUBSTITUTE(CELL("address",G47),"$","")</f>
        <v>G47</v>
      </c>
      <c r="V47" s="417" t="str">
        <f t="shared" si="0"/>
        <v>2b</v>
      </c>
      <c r="W47" s="285" t="str">
        <f t="shared" ca="1" si="3"/>
        <v>2b. Offer Details</v>
      </c>
      <c r="X47" s="417" t="s">
        <v>365</v>
      </c>
      <c r="Y47" s="285" t="s">
        <v>443</v>
      </c>
      <c r="Z47" s="285">
        <v>1</v>
      </c>
      <c r="AA47" s="290" t="str">
        <f t="shared" ca="1" si="4"/>
        <v>2b_G47_term_start_1</v>
      </c>
      <c r="AB47" s="285" t="s">
        <v>437</v>
      </c>
      <c r="AD47" s="286" t="s">
        <v>438</v>
      </c>
      <c r="AE47" s="285" t="s">
        <v>84</v>
      </c>
      <c r="AF47" s="285" t="s">
        <v>84</v>
      </c>
      <c r="AH47" s="288"/>
      <c r="AK47" s="285" t="s">
        <v>439</v>
      </c>
    </row>
    <row r="48" spans="1:69" ht="9" customHeight="1">
      <c r="A48" s="94"/>
      <c r="B48" s="305"/>
      <c r="C48" s="446"/>
      <c r="D48" s="446"/>
      <c r="E48" s="446"/>
      <c r="F48" s="53"/>
      <c r="G48" s="66"/>
      <c r="H48" s="53"/>
      <c r="I48" s="25"/>
      <c r="J48" s="53"/>
      <c r="K48" s="66"/>
      <c r="L48" s="59"/>
      <c r="M48" s="60"/>
      <c r="R48" s="1" t="s">
        <v>76</v>
      </c>
      <c r="U48" s="285" t="str">
        <f ca="1">SUBSTITUTE(CELL("address",I47),"$","")</f>
        <v>I47</v>
      </c>
      <c r="V48" s="417" t="str">
        <f t="shared" si="0"/>
        <v>2b</v>
      </c>
      <c r="W48" s="285" t="str">
        <f t="shared" ca="1" si="3"/>
        <v>2b. Offer Details</v>
      </c>
      <c r="X48" s="417" t="s">
        <v>365</v>
      </c>
      <c r="Y48" s="285" t="s">
        <v>443</v>
      </c>
      <c r="Z48" s="285">
        <v>2</v>
      </c>
      <c r="AA48" s="290" t="str">
        <f t="shared" ca="1" si="4"/>
        <v>2b_I47_term_start_2</v>
      </c>
      <c r="AB48" s="285" t="s">
        <v>437</v>
      </c>
      <c r="AD48" s="286" t="s">
        <v>444</v>
      </c>
      <c r="AE48" s="285" t="s">
        <v>84</v>
      </c>
      <c r="AF48" s="285" t="s">
        <v>84</v>
      </c>
      <c r="AH48" s="288"/>
      <c r="AK48" s="285" t="s">
        <v>439</v>
      </c>
    </row>
    <row r="49" spans="1:42" ht="9" customHeight="1">
      <c r="A49" s="94"/>
      <c r="B49" s="305"/>
      <c r="C49" s="446"/>
      <c r="D49" s="446"/>
      <c r="E49" s="446"/>
      <c r="F49" s="53"/>
      <c r="G49" s="66"/>
      <c r="H49" s="53"/>
      <c r="I49" s="25"/>
      <c r="J49" s="53"/>
      <c r="K49" s="66"/>
      <c r="L49" s="59"/>
      <c r="M49" s="60"/>
      <c r="R49" s="1" t="s">
        <v>76</v>
      </c>
      <c r="U49" s="285" t="str">
        <f ca="1">SUBSTITUTE(CELL("address",K47),"$","")</f>
        <v>K47</v>
      </c>
      <c r="V49" s="417" t="str">
        <f t="shared" si="0"/>
        <v>2b</v>
      </c>
      <c r="W49" s="285" t="str">
        <f t="shared" ca="1" si="3"/>
        <v>2b. Offer Details</v>
      </c>
      <c r="X49" s="417" t="s">
        <v>365</v>
      </c>
      <c r="Y49" s="285" t="s">
        <v>443</v>
      </c>
      <c r="Z49" s="285">
        <v>3</v>
      </c>
      <c r="AA49" s="290" t="str">
        <f t="shared" ca="1" si="4"/>
        <v>2b_K47_term_start_3</v>
      </c>
      <c r="AB49" s="285" t="s">
        <v>437</v>
      </c>
      <c r="AD49" s="286" t="s">
        <v>444</v>
      </c>
      <c r="AE49" s="285" t="s">
        <v>84</v>
      </c>
      <c r="AF49" s="285" t="s">
        <v>84</v>
      </c>
      <c r="AH49" s="288"/>
      <c r="AK49" s="285" t="s">
        <v>439</v>
      </c>
    </row>
    <row r="50" spans="1:42" ht="27" customHeight="1">
      <c r="A50" s="94"/>
      <c r="B50" s="305"/>
      <c r="C50" s="904" t="s">
        <v>445</v>
      </c>
      <c r="D50" s="904"/>
      <c r="E50" s="904"/>
      <c r="F50" s="53"/>
      <c r="G50" s="668"/>
      <c r="H50" s="53"/>
      <c r="I50" s="723"/>
      <c r="J50" s="53"/>
      <c r="K50" s="723"/>
      <c r="L50" s="59"/>
      <c r="M50" s="60"/>
      <c r="S50" s="1" t="s">
        <v>40</v>
      </c>
      <c r="U50" s="285" t="str">
        <f ca="1">SUBSTITUTE(CELL("address",G50),"$","")</f>
        <v>G50</v>
      </c>
      <c r="V50" s="417" t="str">
        <f t="shared" si="0"/>
        <v>2b</v>
      </c>
      <c r="W50" s="285" t="str">
        <f t="shared" ca="1" si="3"/>
        <v>2b. Offer Details</v>
      </c>
      <c r="X50" s="417" t="s">
        <v>365</v>
      </c>
      <c r="Y50" s="285" t="s">
        <v>446</v>
      </c>
      <c r="Z50" s="285">
        <v>1</v>
      </c>
      <c r="AA50" s="290" t="str">
        <f t="shared" ca="1" si="4"/>
        <v>2b_G50_term_end_1</v>
      </c>
      <c r="AB50" s="285" t="s">
        <v>437</v>
      </c>
      <c r="AD50" s="286" t="s">
        <v>444</v>
      </c>
      <c r="AE50" s="285" t="s">
        <v>84</v>
      </c>
      <c r="AF50" s="285" t="s">
        <v>84</v>
      </c>
      <c r="AH50" s="288"/>
      <c r="AK50" s="285" t="s">
        <v>439</v>
      </c>
    </row>
    <row r="51" spans="1:42" ht="9" customHeight="1">
      <c r="A51" s="94"/>
      <c r="B51" s="305"/>
      <c r="C51" s="445"/>
      <c r="D51" s="445"/>
      <c r="E51" s="445"/>
      <c r="F51" s="53"/>
      <c r="G51" s="66"/>
      <c r="H51" s="53"/>
      <c r="I51" s="25"/>
      <c r="J51" s="53"/>
      <c r="K51" s="66"/>
      <c r="L51" s="59"/>
      <c r="M51" s="60"/>
      <c r="R51" s="1" t="s">
        <v>76</v>
      </c>
      <c r="U51" s="285" t="str">
        <f ca="1">SUBSTITUTE(CELL("address",I50),"$","")</f>
        <v>I50</v>
      </c>
      <c r="V51" s="417" t="str">
        <f t="shared" si="0"/>
        <v>2b</v>
      </c>
      <c r="W51" s="285" t="str">
        <f t="shared" ca="1" si="3"/>
        <v>2b. Offer Details</v>
      </c>
      <c r="X51" s="417" t="s">
        <v>365</v>
      </c>
      <c r="Y51" s="285" t="s">
        <v>446</v>
      </c>
      <c r="Z51" s="285">
        <v>2</v>
      </c>
      <c r="AA51" s="290" t="str">
        <f t="shared" ca="1" si="4"/>
        <v>2b_I50_term_end_2</v>
      </c>
      <c r="AB51" s="285" t="s">
        <v>437</v>
      </c>
      <c r="AD51" s="286" t="s">
        <v>444</v>
      </c>
      <c r="AE51" s="285" t="s">
        <v>84</v>
      </c>
      <c r="AF51" s="285" t="s">
        <v>84</v>
      </c>
      <c r="AH51" s="288"/>
      <c r="AK51" s="285" t="s">
        <v>439</v>
      </c>
    </row>
    <row r="52" spans="1:42" ht="9" customHeight="1">
      <c r="A52" s="94"/>
      <c r="B52" s="305"/>
      <c r="C52" s="445"/>
      <c r="D52" s="445"/>
      <c r="E52" s="445"/>
      <c r="F52" s="53"/>
      <c r="G52" s="66"/>
      <c r="H52" s="53"/>
      <c r="I52" s="25"/>
      <c r="J52" s="53"/>
      <c r="K52" s="66"/>
      <c r="L52" s="59"/>
      <c r="M52" s="60"/>
      <c r="R52" s="1" t="s">
        <v>76</v>
      </c>
      <c r="U52" s="285" t="str">
        <f ca="1">SUBSTITUTE(CELL("address",K50),"$","")</f>
        <v>K50</v>
      </c>
      <c r="V52" s="417" t="str">
        <f t="shared" si="0"/>
        <v>2b</v>
      </c>
      <c r="W52" s="285" t="str">
        <f t="shared" ca="1" si="3"/>
        <v>2b. Offer Details</v>
      </c>
      <c r="X52" s="417" t="s">
        <v>365</v>
      </c>
      <c r="Y52" s="285" t="s">
        <v>446</v>
      </c>
      <c r="Z52" s="285">
        <v>3</v>
      </c>
      <c r="AA52" s="290" t="str">
        <f t="shared" ca="1" si="4"/>
        <v>2b_K50_term_end_3</v>
      </c>
      <c r="AB52" s="285" t="s">
        <v>437</v>
      </c>
      <c r="AD52" s="286" t="s">
        <v>444</v>
      </c>
      <c r="AE52" s="285" t="s">
        <v>84</v>
      </c>
      <c r="AF52" s="285" t="s">
        <v>84</v>
      </c>
      <c r="AH52" s="288"/>
      <c r="AK52" s="285" t="s">
        <v>439</v>
      </c>
    </row>
    <row r="53" spans="1:42" ht="21" customHeight="1">
      <c r="A53" s="94"/>
      <c r="B53" s="305"/>
      <c r="C53" s="684" t="s">
        <v>447</v>
      </c>
      <c r="D53" s="445"/>
      <c r="E53" s="445"/>
      <c r="F53" s="445"/>
      <c r="G53" s="445"/>
      <c r="H53" s="445"/>
      <c r="I53" s="53"/>
      <c r="J53" s="53"/>
      <c r="K53" s="602"/>
      <c r="L53" s="59"/>
      <c r="M53" s="60"/>
      <c r="S53" s="1" t="s">
        <v>40</v>
      </c>
      <c r="U53" s="285" t="str">
        <f ca="1">SUBSTITUTE(CELL("address",G53),"$","")</f>
        <v>G53</v>
      </c>
      <c r="V53" s="417" t="str">
        <f t="shared" si="0"/>
        <v>2b</v>
      </c>
      <c r="W53" s="285" t="str">
        <f t="shared" ca="1" si="3"/>
        <v>2b. Offer Details</v>
      </c>
      <c r="X53" s="417" t="s">
        <v>365</v>
      </c>
      <c r="Y53" s="285" t="s">
        <v>448</v>
      </c>
      <c r="Z53" s="285">
        <v>1</v>
      </c>
      <c r="AA53" s="290" t="str">
        <f t="shared" ca="1" si="4"/>
        <v>2b_G53_price_type_1</v>
      </c>
      <c r="AB53" s="285" t="s">
        <v>82</v>
      </c>
      <c r="AD53" s="286" t="str">
        <f>CONCATENATE(AN53,",",AO53,",",AP53)</f>
        <v>Fixed,Escalating,Market Indexed</v>
      </c>
      <c r="AE53" s="285" t="s">
        <v>84</v>
      </c>
      <c r="AF53" s="285" t="s">
        <v>84</v>
      </c>
      <c r="AH53" s="288"/>
      <c r="AN53" s="297" t="s">
        <v>449</v>
      </c>
      <c r="AO53" s="297" t="s">
        <v>450</v>
      </c>
      <c r="AP53" s="297" t="s">
        <v>451</v>
      </c>
    </row>
    <row r="54" spans="1:42" ht="9" customHeight="1">
      <c r="A54" s="94"/>
      <c r="B54" s="905" t="s">
        <v>452</v>
      </c>
      <c r="C54" s="905"/>
      <c r="D54" s="905"/>
      <c r="E54" s="905"/>
      <c r="F54" s="905"/>
      <c r="G54" s="905"/>
      <c r="H54" s="53"/>
      <c r="I54" s="53"/>
      <c r="J54" s="53"/>
      <c r="K54" s="53"/>
      <c r="L54" s="59"/>
      <c r="M54" s="60"/>
      <c r="R54" s="1" t="s">
        <v>76</v>
      </c>
      <c r="U54" s="285" t="str">
        <f ca="1">SUBSTITUTE(CELL("address",I53),"$","")</f>
        <v>I53</v>
      </c>
      <c r="V54" s="417" t="str">
        <f t="shared" si="0"/>
        <v>2b</v>
      </c>
      <c r="W54" s="285" t="str">
        <f t="shared" ca="1" si="3"/>
        <v>2b. Offer Details</v>
      </c>
      <c r="X54" s="417" t="s">
        <v>365</v>
      </c>
      <c r="Y54" s="285" t="s">
        <v>448</v>
      </c>
      <c r="Z54" s="285">
        <v>2</v>
      </c>
      <c r="AA54" s="290" t="str">
        <f t="shared" ca="1" si="4"/>
        <v>2b_I53_price_type_2</v>
      </c>
      <c r="AB54" s="285" t="s">
        <v>82</v>
      </c>
      <c r="AD54" s="286" t="str">
        <f>CONCATENATE(AN54,",",AO54,",",AP54)</f>
        <v>Fixed,Escalating,Market Indexed</v>
      </c>
      <c r="AE54" s="285" t="s">
        <v>84</v>
      </c>
      <c r="AF54" s="285" t="s">
        <v>84</v>
      </c>
      <c r="AH54" s="288"/>
      <c r="AN54" s="297" t="s">
        <v>449</v>
      </c>
      <c r="AO54" s="297" t="s">
        <v>450</v>
      </c>
      <c r="AP54" s="297" t="s">
        <v>451</v>
      </c>
    </row>
    <row r="55" spans="1:42" ht="9" customHeight="1">
      <c r="A55" s="94"/>
      <c r="B55" s="905"/>
      <c r="C55" s="905"/>
      <c r="D55" s="905"/>
      <c r="E55" s="905"/>
      <c r="F55" s="905"/>
      <c r="G55" s="905"/>
      <c r="H55" s="53"/>
      <c r="I55" s="53"/>
      <c r="J55" s="53"/>
      <c r="K55" s="53"/>
      <c r="L55" s="59"/>
      <c r="M55" s="60"/>
      <c r="P55" t="s">
        <v>453</v>
      </c>
      <c r="R55" s="1" t="s">
        <v>76</v>
      </c>
      <c r="U55" s="285" t="str">
        <f ca="1">SUBSTITUTE(CELL("address",K53),"$","")</f>
        <v>K53</v>
      </c>
      <c r="V55" s="417" t="str">
        <f t="shared" si="0"/>
        <v>2b</v>
      </c>
      <c r="W55" s="285" t="str">
        <f t="shared" ca="1" si="3"/>
        <v>2b. Offer Details</v>
      </c>
      <c r="X55" s="417" t="s">
        <v>365</v>
      </c>
      <c r="Y55" s="285" t="s">
        <v>448</v>
      </c>
      <c r="Z55" s="285">
        <v>3</v>
      </c>
      <c r="AA55" s="290" t="str">
        <f t="shared" ca="1" si="4"/>
        <v>2b_K53_price_type_3</v>
      </c>
      <c r="AB55" s="285" t="s">
        <v>82</v>
      </c>
      <c r="AD55" s="286" t="str">
        <f>CONCATENATE(AN55,",",AO55,",",AP55)</f>
        <v>Fixed,Escalating,Market Indexed</v>
      </c>
      <c r="AE55" s="285" t="s">
        <v>84</v>
      </c>
      <c r="AF55" s="285" t="s">
        <v>84</v>
      </c>
      <c r="AH55" s="288"/>
      <c r="AN55" s="297" t="s">
        <v>449</v>
      </c>
      <c r="AO55" s="297" t="s">
        <v>450</v>
      </c>
      <c r="AP55" s="297" t="s">
        <v>451</v>
      </c>
    </row>
    <row r="56" spans="1:42" ht="1.5" hidden="1" customHeight="1">
      <c r="A56" s="94"/>
      <c r="B56" s="305"/>
      <c r="C56" s="904"/>
      <c r="D56" s="904"/>
      <c r="E56" s="904"/>
      <c r="F56" s="53"/>
      <c r="G56" s="59"/>
      <c r="H56" s="53"/>
      <c r="I56" s="53"/>
      <c r="J56" s="53"/>
      <c r="K56" s="53"/>
      <c r="L56" s="59"/>
      <c r="M56" s="60"/>
      <c r="S56" s="1" t="s">
        <v>40</v>
      </c>
      <c r="U56" s="417"/>
      <c r="V56" s="417"/>
      <c r="W56" s="417"/>
      <c r="X56" s="417"/>
    </row>
    <row r="57" spans="1:42" ht="1.5" hidden="1" customHeight="1">
      <c r="A57" s="94"/>
      <c r="B57" s="305"/>
      <c r="C57" s="903"/>
      <c r="D57" s="903"/>
      <c r="E57" s="903"/>
      <c r="F57" s="53"/>
      <c r="G57" s="582"/>
      <c r="H57" s="53"/>
      <c r="I57" s="606"/>
      <c r="J57" s="53"/>
      <c r="K57" s="606"/>
      <c r="L57" s="59"/>
      <c r="M57" s="60"/>
      <c r="P57" t="s">
        <v>454</v>
      </c>
      <c r="S57" s="1" t="s">
        <v>40</v>
      </c>
      <c r="U57" s="285" t="str">
        <f ca="1">SUBSTITUTE(CELL("address",G57),"$","")</f>
        <v>G57</v>
      </c>
      <c r="V57" s="417" t="str">
        <f t="shared" ref="V57:V62" si="9">$V$8</f>
        <v>2b</v>
      </c>
      <c r="W57" s="285" t="str">
        <f t="shared" ref="W57:W62" ca="1" si="10">MID(CELL("filename",V57),FIND("]",CELL("filename",V57))+1,256)</f>
        <v>2b. Offer Details</v>
      </c>
      <c r="X57" s="417" t="s">
        <v>365</v>
      </c>
      <c r="Y57" s="285" t="s">
        <v>455</v>
      </c>
      <c r="Z57" s="285">
        <v>1</v>
      </c>
      <c r="AA57" s="290" t="str">
        <f t="shared" ref="AA57:AA62" ca="1" si="11">V57&amp;"_"&amp;U57&amp;"_"&amp;Y57&amp;"_"&amp;Z57</f>
        <v>2b_G57_fixed_capacity_price_1</v>
      </c>
      <c r="AB57" s="285" t="s">
        <v>395</v>
      </c>
      <c r="AD57" s="286" t="str">
        <f t="shared" ref="AD57:AD62" si="12">"&gt;=0"</f>
        <v>&gt;=0</v>
      </c>
      <c r="AE57" s="285" t="s">
        <v>84</v>
      </c>
      <c r="AF57" s="285" t="s">
        <v>83</v>
      </c>
      <c r="AH57" s="288"/>
    </row>
    <row r="58" spans="1:42" ht="1.5" hidden="1" customHeight="1">
      <c r="A58" s="94"/>
      <c r="B58" s="305"/>
      <c r="C58" s="444"/>
      <c r="D58" s="444"/>
      <c r="E58" s="444"/>
      <c r="F58" s="53"/>
      <c r="G58" s="66"/>
      <c r="H58" s="53"/>
      <c r="I58" s="66"/>
      <c r="J58" s="53"/>
      <c r="K58" s="66"/>
      <c r="L58" s="59"/>
      <c r="M58" s="60"/>
      <c r="R58" s="1" t="s">
        <v>76</v>
      </c>
      <c r="U58" s="285" t="str">
        <f ca="1">SUBSTITUTE(CELL("address",I57),"$","")</f>
        <v>I57</v>
      </c>
      <c r="V58" s="417" t="str">
        <f t="shared" si="9"/>
        <v>2b</v>
      </c>
      <c r="W58" s="285" t="str">
        <f t="shared" ca="1" si="10"/>
        <v>2b. Offer Details</v>
      </c>
      <c r="X58" s="417" t="s">
        <v>365</v>
      </c>
      <c r="Y58" s="285" t="s">
        <v>455</v>
      </c>
      <c r="Z58" s="285">
        <v>2</v>
      </c>
      <c r="AA58" s="290" t="str">
        <f t="shared" ca="1" si="11"/>
        <v>2b_I57_fixed_capacity_price_2</v>
      </c>
      <c r="AB58" s="285" t="s">
        <v>395</v>
      </c>
      <c r="AD58" s="286" t="str">
        <f t="shared" si="12"/>
        <v>&gt;=0</v>
      </c>
      <c r="AE58" s="285" t="s">
        <v>84</v>
      </c>
      <c r="AF58" s="285" t="s">
        <v>83</v>
      </c>
      <c r="AH58" s="288"/>
    </row>
    <row r="59" spans="1:42" ht="1.5" hidden="1" customHeight="1">
      <c r="A59" s="94"/>
      <c r="B59" s="305"/>
      <c r="C59" s="445"/>
      <c r="D59" s="445"/>
      <c r="E59" s="445"/>
      <c r="F59" s="53"/>
      <c r="G59" s="66"/>
      <c r="H59" s="53"/>
      <c r="I59" s="66"/>
      <c r="J59" s="53"/>
      <c r="K59" s="66"/>
      <c r="L59" s="59"/>
      <c r="M59" s="60"/>
      <c r="R59" s="1" t="s">
        <v>76</v>
      </c>
      <c r="U59" s="285" t="str">
        <f ca="1">SUBSTITUTE(CELL("address",K57),"$","")</f>
        <v>K57</v>
      </c>
      <c r="V59" s="417" t="str">
        <f t="shared" si="9"/>
        <v>2b</v>
      </c>
      <c r="W59" s="285" t="str">
        <f t="shared" ca="1" si="10"/>
        <v>2b. Offer Details</v>
      </c>
      <c r="X59" s="417" t="s">
        <v>365</v>
      </c>
      <c r="Y59" s="285" t="s">
        <v>455</v>
      </c>
      <c r="Z59" s="285">
        <v>3</v>
      </c>
      <c r="AA59" s="290" t="str">
        <f t="shared" ca="1" si="11"/>
        <v>2b_K57_fixed_capacity_price_3</v>
      </c>
      <c r="AB59" s="285" t="s">
        <v>395</v>
      </c>
      <c r="AD59" s="286" t="str">
        <f t="shared" si="12"/>
        <v>&gt;=0</v>
      </c>
      <c r="AE59" s="285" t="s">
        <v>84</v>
      </c>
      <c r="AF59" s="285" t="s">
        <v>83</v>
      </c>
      <c r="AH59" s="288"/>
    </row>
    <row r="60" spans="1:42" ht="1.5" hidden="1" customHeight="1">
      <c r="A60" s="94"/>
      <c r="B60" s="305"/>
      <c r="C60" s="903"/>
      <c r="D60" s="903"/>
      <c r="E60" s="903"/>
      <c r="F60" s="53"/>
      <c r="G60" s="583"/>
      <c r="H60" s="53"/>
      <c r="I60" s="607"/>
      <c r="J60" s="53"/>
      <c r="K60" s="607"/>
      <c r="L60" s="59"/>
      <c r="M60" s="60"/>
      <c r="P60" t="s">
        <v>454</v>
      </c>
      <c r="S60" s="1" t="s">
        <v>40</v>
      </c>
      <c r="U60" s="285" t="str">
        <f ca="1">SUBSTITUTE(CELL("address",G60),"$","")</f>
        <v>G60</v>
      </c>
      <c r="V60" s="417" t="str">
        <f t="shared" si="9"/>
        <v>2b</v>
      </c>
      <c r="W60" s="285" t="str">
        <f t="shared" ca="1" si="10"/>
        <v>2b. Offer Details</v>
      </c>
      <c r="X60" s="417" t="s">
        <v>365</v>
      </c>
      <c r="Y60" s="285" t="s">
        <v>456</v>
      </c>
      <c r="Z60" s="285">
        <v>1</v>
      </c>
      <c r="AA60" s="290" t="str">
        <f t="shared" ca="1" si="11"/>
        <v>2b_G60_fixed_energy_price_1</v>
      </c>
      <c r="AB60" s="285" t="s">
        <v>395</v>
      </c>
      <c r="AD60" s="286" t="str">
        <f t="shared" si="12"/>
        <v>&gt;=0</v>
      </c>
      <c r="AE60" s="285" t="s">
        <v>84</v>
      </c>
      <c r="AF60" s="285" t="s">
        <v>83</v>
      </c>
      <c r="AH60" s="288"/>
    </row>
    <row r="61" spans="1:42" ht="1.5" hidden="1" customHeight="1">
      <c r="A61" s="94"/>
      <c r="B61" s="305"/>
      <c r="C61" s="444"/>
      <c r="D61" s="444"/>
      <c r="E61" s="444"/>
      <c r="F61" s="53"/>
      <c r="G61" s="66"/>
      <c r="H61" s="53"/>
      <c r="I61" s="66"/>
      <c r="J61" s="53"/>
      <c r="K61" s="66"/>
      <c r="L61" s="59"/>
      <c r="M61" s="60"/>
      <c r="R61" s="1" t="s">
        <v>76</v>
      </c>
      <c r="U61" s="285" t="str">
        <f ca="1">SUBSTITUTE(CELL("address",I60),"$","")</f>
        <v>I60</v>
      </c>
      <c r="V61" s="417" t="str">
        <f t="shared" si="9"/>
        <v>2b</v>
      </c>
      <c r="W61" s="285" t="str">
        <f t="shared" ca="1" si="10"/>
        <v>2b. Offer Details</v>
      </c>
      <c r="X61" s="417" t="s">
        <v>365</v>
      </c>
      <c r="Y61" s="285" t="s">
        <v>456</v>
      </c>
      <c r="Z61" s="285">
        <v>2</v>
      </c>
      <c r="AA61" s="290" t="str">
        <f t="shared" ca="1" si="11"/>
        <v>2b_I60_fixed_energy_price_2</v>
      </c>
      <c r="AB61" s="285" t="s">
        <v>395</v>
      </c>
      <c r="AD61" s="286" t="str">
        <f t="shared" si="12"/>
        <v>&gt;=0</v>
      </c>
      <c r="AE61" s="285" t="s">
        <v>84</v>
      </c>
      <c r="AF61" s="285" t="s">
        <v>83</v>
      </c>
      <c r="AH61" s="288"/>
    </row>
    <row r="62" spans="1:42" ht="1.5" hidden="1" customHeight="1">
      <c r="A62" s="94"/>
      <c r="B62" s="305"/>
      <c r="C62" s="445"/>
      <c r="D62" s="445"/>
      <c r="E62" s="445"/>
      <c r="F62" s="53"/>
      <c r="G62" s="66"/>
      <c r="H62" s="53"/>
      <c r="I62" s="66"/>
      <c r="J62" s="53"/>
      <c r="K62" s="66"/>
      <c r="L62" s="59"/>
      <c r="M62" s="60"/>
      <c r="R62" s="1" t="s">
        <v>76</v>
      </c>
      <c r="U62" s="285" t="str">
        <f ca="1">SUBSTITUTE(CELL("address",K60),"$","")</f>
        <v>K60</v>
      </c>
      <c r="V62" s="417" t="str">
        <f t="shared" si="9"/>
        <v>2b</v>
      </c>
      <c r="W62" s="285" t="str">
        <f t="shared" ca="1" si="10"/>
        <v>2b. Offer Details</v>
      </c>
      <c r="X62" s="417" t="s">
        <v>365</v>
      </c>
      <c r="Y62" s="285" t="s">
        <v>456</v>
      </c>
      <c r="Z62" s="285">
        <v>3</v>
      </c>
      <c r="AA62" s="290" t="str">
        <f t="shared" ca="1" si="11"/>
        <v>2b_K60_fixed_energy_price_3</v>
      </c>
      <c r="AB62" s="285" t="s">
        <v>395</v>
      </c>
      <c r="AD62" s="286" t="str">
        <f t="shared" si="12"/>
        <v>&gt;=0</v>
      </c>
      <c r="AE62" s="285" t="s">
        <v>84</v>
      </c>
      <c r="AF62" s="285" t="s">
        <v>83</v>
      </c>
      <c r="AH62" s="288"/>
    </row>
    <row r="63" spans="1:42" ht="1.5" customHeight="1">
      <c r="A63" s="94"/>
      <c r="B63" s="305"/>
      <c r="C63" s="904"/>
      <c r="D63" s="904"/>
      <c r="E63" s="904"/>
      <c r="F63" s="53"/>
      <c r="G63" s="66"/>
      <c r="H63" s="53"/>
      <c r="I63" s="66"/>
      <c r="J63" s="53"/>
      <c r="K63" s="66"/>
      <c r="L63" s="59"/>
      <c r="M63" s="60"/>
      <c r="U63" s="417"/>
      <c r="V63" s="417"/>
      <c r="W63" s="417"/>
      <c r="X63" s="417"/>
    </row>
    <row r="64" spans="1:42" ht="60" customHeight="1">
      <c r="A64" s="94"/>
      <c r="B64" s="305"/>
      <c r="C64" s="903" t="s">
        <v>457</v>
      </c>
      <c r="D64" s="903"/>
      <c r="E64" s="903"/>
      <c r="F64" s="53"/>
      <c r="G64" s="582"/>
      <c r="H64" s="53"/>
      <c r="I64" s="606"/>
      <c r="J64" s="53"/>
      <c r="K64" s="606"/>
      <c r="L64" s="59"/>
      <c r="M64" s="60"/>
      <c r="S64" s="1" t="s">
        <v>40</v>
      </c>
      <c r="U64" s="285" t="str">
        <f ca="1">SUBSTITUTE(CELL("address",G64),"$","")</f>
        <v>G64</v>
      </c>
      <c r="V64" s="417" t="str">
        <f t="shared" ref="V64:V75" si="13">$V$8</f>
        <v>2b</v>
      </c>
      <c r="W64" s="285" t="str">
        <f t="shared" ref="W64:W75" ca="1" si="14">MID(CELL("filename",V64),FIND("]",CELL("filename",V64))+1,256)</f>
        <v>2b. Offer Details</v>
      </c>
      <c r="X64" s="417" t="s">
        <v>365</v>
      </c>
      <c r="Y64" s="373" t="s">
        <v>458</v>
      </c>
      <c r="Z64" s="373">
        <v>1</v>
      </c>
      <c r="AA64" s="640" t="str">
        <f t="shared" ref="AA64:AA75" ca="1" si="15">V64&amp;"_"&amp;U64&amp;"_"&amp;Y64&amp;"_"&amp;Z64</f>
        <v>2b_G64_first_capacity_1</v>
      </c>
      <c r="AB64" s="285" t="s">
        <v>395</v>
      </c>
      <c r="AD64" s="286" t="str">
        <f>"&gt;=0"</f>
        <v>&gt;=0</v>
      </c>
      <c r="AE64" s="285" t="s">
        <v>84</v>
      </c>
      <c r="AF64" s="285" t="s">
        <v>83</v>
      </c>
      <c r="AH64" s="288"/>
    </row>
    <row r="65" spans="1:34" ht="12" customHeight="1">
      <c r="A65" s="94"/>
      <c r="B65" s="305"/>
      <c r="C65" s="444"/>
      <c r="D65" s="444"/>
      <c r="E65" s="444"/>
      <c r="F65" s="53"/>
      <c r="G65" s="105" t="s">
        <v>459</v>
      </c>
      <c r="H65" s="53"/>
      <c r="I65" s="66"/>
      <c r="J65" s="53"/>
      <c r="K65" s="66"/>
      <c r="L65" s="59"/>
      <c r="M65" s="60"/>
      <c r="R65" s="1" t="s">
        <v>76</v>
      </c>
      <c r="U65" s="285" t="str">
        <f ca="1">SUBSTITUTE(CELL("address",I64),"$","")</f>
        <v>I64</v>
      </c>
      <c r="V65" s="417" t="str">
        <f t="shared" si="13"/>
        <v>2b</v>
      </c>
      <c r="W65" s="285" t="str">
        <f t="shared" ca="1" si="14"/>
        <v>2b. Offer Details</v>
      </c>
      <c r="X65" s="417" t="s">
        <v>365</v>
      </c>
      <c r="Y65" s="285" t="s">
        <v>460</v>
      </c>
      <c r="Z65" s="285">
        <v>2</v>
      </c>
      <c r="AA65" s="290" t="str">
        <f t="shared" ca="1" si="15"/>
        <v>2b_I64_escala_first_capacity_2</v>
      </c>
      <c r="AB65" s="285" t="s">
        <v>395</v>
      </c>
      <c r="AD65" s="286" t="str">
        <f>"&gt;=0"</f>
        <v>&gt;=0</v>
      </c>
      <c r="AE65" s="285" t="s">
        <v>84</v>
      </c>
      <c r="AF65" s="285" t="s">
        <v>83</v>
      </c>
      <c r="AH65" s="288"/>
    </row>
    <row r="66" spans="1:34" ht="10.5" customHeight="1">
      <c r="A66" s="94"/>
      <c r="B66" s="305"/>
      <c r="C66" s="903"/>
      <c r="D66" s="903"/>
      <c r="E66" s="903"/>
      <c r="F66" s="53"/>
      <c r="G66" s="66"/>
      <c r="H66" s="53"/>
      <c r="I66" s="66"/>
      <c r="J66" s="53"/>
      <c r="K66" s="66"/>
      <c r="L66" s="59"/>
      <c r="M66" s="60"/>
      <c r="R66" s="1" t="s">
        <v>76</v>
      </c>
      <c r="U66" s="285" t="str">
        <f ca="1">SUBSTITUTE(CELL("address",K64),"$","")</f>
        <v>K64</v>
      </c>
      <c r="V66" s="417" t="str">
        <f t="shared" si="13"/>
        <v>2b</v>
      </c>
      <c r="W66" s="285" t="str">
        <f t="shared" ca="1" si="14"/>
        <v>2b. Offer Details</v>
      </c>
      <c r="X66" s="417" t="s">
        <v>365</v>
      </c>
      <c r="Y66" s="285" t="s">
        <v>460</v>
      </c>
      <c r="Z66" s="285">
        <v>3</v>
      </c>
      <c r="AA66" s="290" t="str">
        <f t="shared" ca="1" si="15"/>
        <v>2b_K64_escala_first_capacity_3</v>
      </c>
      <c r="AB66" s="285" t="s">
        <v>395</v>
      </c>
      <c r="AD66" s="286" t="str">
        <f>"&gt;=0"</f>
        <v>&gt;=0</v>
      </c>
      <c r="AE66" s="285" t="s">
        <v>84</v>
      </c>
      <c r="AF66" s="285" t="s">
        <v>83</v>
      </c>
      <c r="AH66" s="288"/>
    </row>
    <row r="67" spans="1:34" ht="18" customHeight="1">
      <c r="A67" s="94"/>
      <c r="B67" s="305"/>
      <c r="C67" s="903" t="s">
        <v>461</v>
      </c>
      <c r="D67" s="903"/>
      <c r="E67" s="903"/>
      <c r="F67" s="53"/>
      <c r="G67" s="669"/>
      <c r="H67" s="53"/>
      <c r="I67" s="724"/>
      <c r="J67" s="53"/>
      <c r="K67" s="724"/>
      <c r="L67" s="59"/>
      <c r="M67" s="60"/>
      <c r="S67" s="1" t="s">
        <v>40</v>
      </c>
      <c r="U67" s="285" t="str">
        <f ca="1">SUBSTITUTE(CELL("address",G67),"$","")</f>
        <v>G67</v>
      </c>
      <c r="V67" s="417" t="str">
        <f t="shared" si="13"/>
        <v>2b</v>
      </c>
      <c r="W67" s="285" t="str">
        <f t="shared" ca="1" si="14"/>
        <v>2b. Offer Details</v>
      </c>
      <c r="X67" s="417" t="s">
        <v>365</v>
      </c>
      <c r="Y67" s="285" t="s">
        <v>462</v>
      </c>
      <c r="Z67" s="285">
        <v>1</v>
      </c>
      <c r="AA67" s="290" t="str">
        <f t="shared" ca="1" si="15"/>
        <v>2b_G67_escala_annual_capacity_1</v>
      </c>
      <c r="AB67" s="285" t="s">
        <v>463</v>
      </c>
      <c r="AD67" s="286" t="s">
        <v>464</v>
      </c>
      <c r="AE67" s="285" t="s">
        <v>84</v>
      </c>
      <c r="AF67" s="285" t="s">
        <v>83</v>
      </c>
      <c r="AH67" s="288"/>
    </row>
    <row r="68" spans="1:34" ht="12.75" customHeight="1">
      <c r="A68" s="94"/>
      <c r="B68" s="305"/>
      <c r="C68" s="444"/>
      <c r="D68" s="444"/>
      <c r="E68" s="444"/>
      <c r="F68" s="53"/>
      <c r="G68" s="66"/>
      <c r="H68" s="53"/>
      <c r="I68" s="66"/>
      <c r="J68" s="53"/>
      <c r="K68" s="66"/>
      <c r="L68" s="59"/>
      <c r="M68" s="60"/>
      <c r="R68" s="1" t="s">
        <v>76</v>
      </c>
      <c r="U68" s="285" t="str">
        <f ca="1">SUBSTITUTE(CELL("address",I67),"$","")</f>
        <v>I67</v>
      </c>
      <c r="V68" s="417" t="str">
        <f t="shared" si="13"/>
        <v>2b</v>
      </c>
      <c r="W68" s="285" t="str">
        <f t="shared" ca="1" si="14"/>
        <v>2b. Offer Details</v>
      </c>
      <c r="X68" s="417" t="s">
        <v>365</v>
      </c>
      <c r="Y68" s="285" t="s">
        <v>462</v>
      </c>
      <c r="Z68" s="285">
        <v>2</v>
      </c>
      <c r="AA68" s="290" t="str">
        <f t="shared" ca="1" si="15"/>
        <v>2b_I67_escala_annual_capacity_2</v>
      </c>
      <c r="AB68" s="285" t="s">
        <v>463</v>
      </c>
      <c r="AD68" s="286" t="s">
        <v>464</v>
      </c>
      <c r="AE68" s="285" t="s">
        <v>84</v>
      </c>
      <c r="AF68" s="285" t="s">
        <v>83</v>
      </c>
      <c r="AH68" s="288"/>
    </row>
    <row r="69" spans="1:34" ht="3.75" customHeight="1">
      <c r="A69" s="94"/>
      <c r="B69" s="305"/>
      <c r="C69" s="444"/>
      <c r="D69" s="444"/>
      <c r="E69" s="444"/>
      <c r="F69" s="53"/>
      <c r="G69" s="66"/>
      <c r="H69" s="53"/>
      <c r="I69" s="66"/>
      <c r="J69" s="53"/>
      <c r="K69" s="66"/>
      <c r="L69" s="59"/>
      <c r="M69" s="60"/>
      <c r="R69" s="1" t="s">
        <v>76</v>
      </c>
      <c r="U69" s="285" t="str">
        <f ca="1">SUBSTITUTE(CELL("address",K67),"$","")</f>
        <v>K67</v>
      </c>
      <c r="V69" s="417" t="str">
        <f t="shared" si="13"/>
        <v>2b</v>
      </c>
      <c r="W69" s="285" t="str">
        <f t="shared" ca="1" si="14"/>
        <v>2b. Offer Details</v>
      </c>
      <c r="X69" s="417" t="s">
        <v>365</v>
      </c>
      <c r="Y69" s="285" t="s">
        <v>462</v>
      </c>
      <c r="Z69" s="285">
        <v>3</v>
      </c>
      <c r="AA69" s="290" t="str">
        <f t="shared" ca="1" si="15"/>
        <v>2b_K67_escala_annual_capacity_3</v>
      </c>
      <c r="AB69" s="285" t="s">
        <v>463</v>
      </c>
      <c r="AD69" s="286" t="s">
        <v>464</v>
      </c>
      <c r="AE69" s="285" t="s">
        <v>84</v>
      </c>
      <c r="AF69" s="285" t="s">
        <v>83</v>
      </c>
      <c r="AH69" s="288"/>
    </row>
    <row r="70" spans="1:34" ht="21" customHeight="1">
      <c r="A70" s="94"/>
      <c r="B70" s="305"/>
      <c r="C70" s="903" t="s">
        <v>465</v>
      </c>
      <c r="D70" s="903"/>
      <c r="E70" s="903"/>
      <c r="F70" s="53"/>
      <c r="G70" s="583"/>
      <c r="H70" s="53"/>
      <c r="I70" s="607"/>
      <c r="J70" s="53"/>
      <c r="K70" s="607"/>
      <c r="L70" s="59"/>
      <c r="M70" s="60"/>
      <c r="S70" s="1" t="s">
        <v>40</v>
      </c>
      <c r="U70" s="285" t="str">
        <f ca="1">SUBSTITUTE(CELL("address",G70),"$","")</f>
        <v>G70</v>
      </c>
      <c r="V70" s="417" t="str">
        <f t="shared" si="13"/>
        <v>2b</v>
      </c>
      <c r="W70" s="285" t="str">
        <f t="shared" ca="1" si="14"/>
        <v>2b. Offer Details</v>
      </c>
      <c r="X70" s="417" t="s">
        <v>365</v>
      </c>
      <c r="Y70" s="373" t="s">
        <v>466</v>
      </c>
      <c r="Z70" s="373">
        <v>1</v>
      </c>
      <c r="AA70" s="640" t="str">
        <f t="shared" ca="1" si="15"/>
        <v>2b_G70_first_energy_1</v>
      </c>
      <c r="AB70" s="285" t="s">
        <v>395</v>
      </c>
      <c r="AD70" s="286" t="str">
        <f>"&gt;=0"</f>
        <v>&gt;=0</v>
      </c>
      <c r="AE70" s="285" t="s">
        <v>84</v>
      </c>
      <c r="AF70" s="285" t="s">
        <v>83</v>
      </c>
      <c r="AH70" s="288"/>
    </row>
    <row r="71" spans="1:34" ht="14.25" customHeight="1">
      <c r="A71" s="94"/>
      <c r="B71" s="305"/>
      <c r="C71" s="683" t="s">
        <v>467</v>
      </c>
      <c r="D71" s="444"/>
      <c r="E71" s="444"/>
      <c r="F71" s="53"/>
      <c r="G71" s="105" t="s">
        <v>468</v>
      </c>
      <c r="H71" s="53"/>
      <c r="I71" s="66"/>
      <c r="J71" s="53"/>
      <c r="K71" s="66"/>
      <c r="L71" s="59"/>
      <c r="M71" s="60"/>
      <c r="R71" s="1" t="s">
        <v>76</v>
      </c>
      <c r="U71" s="285" t="str">
        <f ca="1">SUBSTITUTE(CELL("address",I70),"$","")</f>
        <v>I70</v>
      </c>
      <c r="V71" s="417" t="str">
        <f t="shared" si="13"/>
        <v>2b</v>
      </c>
      <c r="W71" s="285" t="str">
        <f t="shared" ca="1" si="14"/>
        <v>2b. Offer Details</v>
      </c>
      <c r="X71" s="417" t="s">
        <v>365</v>
      </c>
      <c r="Y71" s="285" t="s">
        <v>469</v>
      </c>
      <c r="Z71" s="285">
        <v>2</v>
      </c>
      <c r="AA71" s="290" t="str">
        <f t="shared" ca="1" si="15"/>
        <v>2b_I70_escala_first_energy_2</v>
      </c>
      <c r="AB71" s="285" t="s">
        <v>395</v>
      </c>
      <c r="AD71" s="286" t="str">
        <f>"&gt;=0"</f>
        <v>&gt;=0</v>
      </c>
      <c r="AE71" s="285" t="s">
        <v>84</v>
      </c>
      <c r="AF71" s="285" t="s">
        <v>83</v>
      </c>
      <c r="AH71" s="288"/>
    </row>
    <row r="72" spans="1:34" ht="11.25" customHeight="1">
      <c r="A72" s="94"/>
      <c r="B72" s="305"/>
      <c r="C72" s="444"/>
      <c r="D72" s="444"/>
      <c r="E72" s="444"/>
      <c r="F72" s="53"/>
      <c r="G72" s="66"/>
      <c r="H72" s="53"/>
      <c r="I72" s="66"/>
      <c r="J72" s="53"/>
      <c r="K72" s="66"/>
      <c r="L72" s="59"/>
      <c r="M72" s="60"/>
      <c r="R72" s="1" t="s">
        <v>76</v>
      </c>
      <c r="U72" s="285" t="str">
        <f ca="1">SUBSTITUTE(CELL("address",K70),"$","")</f>
        <v>K70</v>
      </c>
      <c r="V72" s="417" t="str">
        <f t="shared" si="13"/>
        <v>2b</v>
      </c>
      <c r="W72" s="285" t="str">
        <f t="shared" ca="1" si="14"/>
        <v>2b. Offer Details</v>
      </c>
      <c r="X72" s="417" t="s">
        <v>365</v>
      </c>
      <c r="Y72" s="285" t="s">
        <v>469</v>
      </c>
      <c r="Z72" s="285">
        <v>3</v>
      </c>
      <c r="AA72" s="290" t="str">
        <f t="shared" ca="1" si="15"/>
        <v>2b_K70_escala_first_energy_3</v>
      </c>
      <c r="AB72" s="285" t="s">
        <v>395</v>
      </c>
      <c r="AD72" s="286" t="str">
        <f>"&gt;=0"</f>
        <v>&gt;=0</v>
      </c>
      <c r="AE72" s="285" t="s">
        <v>84</v>
      </c>
      <c r="AF72" s="285" t="s">
        <v>83</v>
      </c>
      <c r="AH72" s="288"/>
    </row>
    <row r="73" spans="1:34" ht="25.5" customHeight="1">
      <c r="A73" s="94"/>
      <c r="B73" s="305"/>
      <c r="C73" s="850" t="s">
        <v>461</v>
      </c>
      <c r="D73" s="850"/>
      <c r="E73" s="850"/>
      <c r="F73" s="53"/>
      <c r="G73" s="669"/>
      <c r="H73" s="53"/>
      <c r="I73" s="724"/>
      <c r="J73" s="53"/>
      <c r="K73" s="724"/>
      <c r="L73" s="59"/>
      <c r="M73" s="60"/>
      <c r="S73" s="1" t="s">
        <v>40</v>
      </c>
      <c r="U73" s="285" t="str">
        <f ca="1">SUBSTITUTE(CELL("address",G73),"$","")</f>
        <v>G73</v>
      </c>
      <c r="V73" s="417" t="str">
        <f t="shared" si="13"/>
        <v>2b</v>
      </c>
      <c r="W73" s="285" t="str">
        <f t="shared" ca="1" si="14"/>
        <v>2b. Offer Details</v>
      </c>
      <c r="X73" s="417" t="s">
        <v>365</v>
      </c>
      <c r="Y73" s="285" t="s">
        <v>470</v>
      </c>
      <c r="Z73" s="285">
        <v>1</v>
      </c>
      <c r="AA73" s="290" t="str">
        <f t="shared" ca="1" si="15"/>
        <v>2b_G73_escala_annual_energy_1</v>
      </c>
      <c r="AB73" s="285" t="s">
        <v>463</v>
      </c>
      <c r="AD73" s="286" t="s">
        <v>464</v>
      </c>
      <c r="AE73" s="285" t="s">
        <v>84</v>
      </c>
      <c r="AF73" s="285" t="s">
        <v>83</v>
      </c>
      <c r="AH73" s="288"/>
    </row>
    <row r="74" spans="1:34" ht="9" customHeight="1">
      <c r="A74" s="94"/>
      <c r="B74" s="305"/>
      <c r="C74" s="444"/>
      <c r="D74" s="444"/>
      <c r="E74" s="444"/>
      <c r="F74" s="53"/>
      <c r="G74" s="66"/>
      <c r="H74" s="53"/>
      <c r="I74" s="66"/>
      <c r="J74" s="53"/>
      <c r="K74" s="66"/>
      <c r="L74" s="59"/>
      <c r="M74" s="60"/>
      <c r="R74" s="1" t="s">
        <v>76</v>
      </c>
      <c r="U74" s="285" t="str">
        <f ca="1">SUBSTITUTE(CELL("address",I73),"$","")</f>
        <v>I73</v>
      </c>
      <c r="V74" s="417" t="str">
        <f t="shared" si="13"/>
        <v>2b</v>
      </c>
      <c r="W74" s="285" t="str">
        <f t="shared" ca="1" si="14"/>
        <v>2b. Offer Details</v>
      </c>
      <c r="X74" s="417" t="s">
        <v>365</v>
      </c>
      <c r="Y74" s="285" t="s">
        <v>470</v>
      </c>
      <c r="Z74" s="285">
        <v>2</v>
      </c>
      <c r="AA74" s="290" t="str">
        <f t="shared" ca="1" si="15"/>
        <v>2b_I73_escala_annual_energy_2</v>
      </c>
      <c r="AB74" s="285" t="s">
        <v>463</v>
      </c>
      <c r="AD74" s="286" t="s">
        <v>464</v>
      </c>
      <c r="AE74" s="285" t="s">
        <v>84</v>
      </c>
      <c r="AF74" s="285" t="s">
        <v>83</v>
      </c>
      <c r="AH74" s="288"/>
    </row>
    <row r="75" spans="1:34" ht="1.5" customHeight="1">
      <c r="A75" s="94"/>
      <c r="B75" s="305"/>
      <c r="C75" s="445"/>
      <c r="D75" s="445"/>
      <c r="E75" s="445"/>
      <c r="F75" s="53"/>
      <c r="G75" s="66"/>
      <c r="H75" s="53"/>
      <c r="I75" s="66"/>
      <c r="J75" s="53"/>
      <c r="K75" s="66"/>
      <c r="L75" s="59"/>
      <c r="M75" s="60"/>
      <c r="R75" s="1" t="s">
        <v>76</v>
      </c>
      <c r="U75" s="285" t="str">
        <f ca="1">SUBSTITUTE(CELL("address",K73),"$","")</f>
        <v>K73</v>
      </c>
      <c r="V75" s="417" t="str">
        <f t="shared" si="13"/>
        <v>2b</v>
      </c>
      <c r="W75" s="285" t="str">
        <f t="shared" ca="1" si="14"/>
        <v>2b. Offer Details</v>
      </c>
      <c r="X75" s="417" t="s">
        <v>365</v>
      </c>
      <c r="Y75" s="285" t="s">
        <v>470</v>
      </c>
      <c r="Z75" s="285">
        <v>3</v>
      </c>
      <c r="AA75" s="290" t="str">
        <f t="shared" ca="1" si="15"/>
        <v>2b_K73_escala_annual_energy_3</v>
      </c>
      <c r="AB75" s="285" t="s">
        <v>463</v>
      </c>
      <c r="AD75" s="286" t="s">
        <v>464</v>
      </c>
      <c r="AE75" s="285" t="s">
        <v>84</v>
      </c>
      <c r="AF75" s="285" t="s">
        <v>83</v>
      </c>
      <c r="AH75" s="288"/>
    </row>
    <row r="76" spans="1:34" ht="1.5" customHeight="1">
      <c r="A76" s="94"/>
      <c r="B76" s="305"/>
      <c r="C76" s="445"/>
      <c r="D76" s="445"/>
      <c r="E76" s="445"/>
      <c r="F76" s="53"/>
      <c r="G76" s="66"/>
      <c r="H76" s="53"/>
      <c r="I76" s="66"/>
      <c r="J76" s="53"/>
      <c r="K76" s="66"/>
      <c r="L76" s="59"/>
      <c r="M76" s="60"/>
      <c r="P76" s="632" t="s">
        <v>471</v>
      </c>
      <c r="S76" s="1" t="s">
        <v>40</v>
      </c>
      <c r="U76" s="417"/>
      <c r="V76" s="417"/>
      <c r="W76" s="417"/>
      <c r="X76" s="417"/>
    </row>
    <row r="77" spans="1:34" ht="1.5" customHeight="1">
      <c r="A77" s="94"/>
      <c r="B77" s="305"/>
      <c r="C77" s="445"/>
      <c r="D77" s="445"/>
      <c r="E77" s="445"/>
      <c r="F77" s="53"/>
      <c r="G77" s="66"/>
      <c r="H77" s="53"/>
      <c r="I77" s="607"/>
      <c r="J77" s="53"/>
      <c r="K77" s="607"/>
      <c r="L77" s="59"/>
      <c r="M77" s="60"/>
      <c r="P77" s="632" t="s">
        <v>471</v>
      </c>
      <c r="S77" s="1" t="s">
        <v>40</v>
      </c>
      <c r="U77" s="285" t="str">
        <f ca="1">SUBSTITUTE(CELL("address",G77),"$","")</f>
        <v>G77</v>
      </c>
      <c r="V77" s="417" t="str">
        <f t="shared" ref="V77:V85" si="16">$V$8</f>
        <v>2b</v>
      </c>
      <c r="W77" s="285" t="str">
        <f t="shared" ref="W77:W85" ca="1" si="17">MID(CELL("filename",V77),FIND("]",CELL("filename",V77))+1,256)</f>
        <v>2b. Offer Details</v>
      </c>
      <c r="X77" s="417" t="s">
        <v>365</v>
      </c>
      <c r="Y77" s="285" t="s">
        <v>472</v>
      </c>
      <c r="Z77" s="285">
        <v>1</v>
      </c>
      <c r="AA77" s="290" t="str">
        <f t="shared" ref="AA77:AA85" ca="1" si="18">V77&amp;"_"&amp;U77&amp;"_"&amp;Y77&amp;"_"&amp;Z77</f>
        <v>2b_G77_market_discount_1</v>
      </c>
      <c r="AB77" s="285" t="s">
        <v>395</v>
      </c>
      <c r="AD77" s="286" t="s">
        <v>473</v>
      </c>
      <c r="AE77" s="285" t="s">
        <v>84</v>
      </c>
      <c r="AF77" s="285" t="s">
        <v>83</v>
      </c>
      <c r="AH77" s="288"/>
    </row>
    <row r="78" spans="1:34" ht="1.5" customHeight="1">
      <c r="A78" s="94"/>
      <c r="B78" s="305"/>
      <c r="C78" s="445"/>
      <c r="D78" s="445"/>
      <c r="E78" s="445"/>
      <c r="F78" s="53"/>
      <c r="G78" s="66"/>
      <c r="H78" s="53"/>
      <c r="I78" s="66"/>
      <c r="J78" s="53"/>
      <c r="K78" s="66"/>
      <c r="L78" s="59"/>
      <c r="M78" s="60"/>
      <c r="R78" s="1" t="s">
        <v>76</v>
      </c>
      <c r="U78" s="285" t="str">
        <f ca="1">SUBSTITUTE(CELL("address",I77),"$","")</f>
        <v>I77</v>
      </c>
      <c r="V78" s="417" t="str">
        <f t="shared" si="16"/>
        <v>2b</v>
      </c>
      <c r="W78" s="285" t="str">
        <f t="shared" ca="1" si="17"/>
        <v>2b. Offer Details</v>
      </c>
      <c r="X78" s="417" t="s">
        <v>365</v>
      </c>
      <c r="Y78" s="285" t="s">
        <v>472</v>
      </c>
      <c r="Z78" s="285">
        <v>2</v>
      </c>
      <c r="AA78" s="290" t="str">
        <f t="shared" ca="1" si="18"/>
        <v>2b_I77_market_discount_2</v>
      </c>
      <c r="AB78" s="285" t="s">
        <v>395</v>
      </c>
      <c r="AD78" s="286" t="s">
        <v>473</v>
      </c>
      <c r="AE78" s="285" t="s">
        <v>84</v>
      </c>
      <c r="AF78" s="285" t="s">
        <v>83</v>
      </c>
      <c r="AH78" s="288"/>
    </row>
    <row r="79" spans="1:34" ht="1.5" customHeight="1">
      <c r="A79" s="94"/>
      <c r="B79" s="305"/>
      <c r="C79" s="445"/>
      <c r="D79" s="445"/>
      <c r="E79" s="445"/>
      <c r="F79" s="53"/>
      <c r="G79" s="66"/>
      <c r="H79" s="53"/>
      <c r="I79" s="66"/>
      <c r="J79" s="53"/>
      <c r="K79" s="66"/>
      <c r="L79" s="59"/>
      <c r="M79" s="60"/>
      <c r="R79" s="1" t="s">
        <v>76</v>
      </c>
      <c r="U79" s="285" t="str">
        <f ca="1">SUBSTITUTE(CELL("address",K77),"$","")</f>
        <v>K77</v>
      </c>
      <c r="V79" s="417" t="str">
        <f t="shared" si="16"/>
        <v>2b</v>
      </c>
      <c r="W79" s="285" t="str">
        <f t="shared" ca="1" si="17"/>
        <v>2b. Offer Details</v>
      </c>
      <c r="X79" s="417" t="s">
        <v>365</v>
      </c>
      <c r="Y79" s="285" t="s">
        <v>472</v>
      </c>
      <c r="Z79" s="285">
        <v>3</v>
      </c>
      <c r="AA79" s="290" t="str">
        <f t="shared" ca="1" si="18"/>
        <v>2b_K77_market_discount_3</v>
      </c>
      <c r="AB79" s="285" t="s">
        <v>395</v>
      </c>
      <c r="AD79" s="286" t="s">
        <v>473</v>
      </c>
      <c r="AE79" s="285" t="s">
        <v>84</v>
      </c>
      <c r="AF79" s="285" t="s">
        <v>83</v>
      </c>
      <c r="AH79" s="288"/>
    </row>
    <row r="80" spans="1:34" ht="1.5" customHeight="1">
      <c r="A80" s="94"/>
      <c r="B80" s="305"/>
      <c r="C80" s="445"/>
      <c r="D80" s="445"/>
      <c r="E80" s="445"/>
      <c r="F80" s="53"/>
      <c r="G80" s="66"/>
      <c r="H80" s="444"/>
      <c r="I80" s="53"/>
      <c r="J80" s="66"/>
      <c r="K80" s="725"/>
      <c r="L80" s="59"/>
      <c r="M80" s="60"/>
      <c r="P80" s="632" t="s">
        <v>471</v>
      </c>
      <c r="S80" s="1" t="s">
        <v>40</v>
      </c>
      <c r="U80" s="285" t="str">
        <f ca="1">SUBSTITUTE(CELL("address",G80),"$","")</f>
        <v>G80</v>
      </c>
      <c r="V80" s="417" t="str">
        <f t="shared" si="16"/>
        <v>2b</v>
      </c>
      <c r="W80" s="285" t="str">
        <f t="shared" ca="1" si="17"/>
        <v>2b. Offer Details</v>
      </c>
      <c r="X80" s="417" t="s">
        <v>365</v>
      </c>
      <c r="Y80" s="285" t="s">
        <v>474</v>
      </c>
      <c r="Z80" s="285">
        <v>1</v>
      </c>
      <c r="AA80" s="290" t="str">
        <f t="shared" ca="1" si="18"/>
        <v>2b_G80_contract_heat_rate_1</v>
      </c>
      <c r="AB80" s="285" t="s">
        <v>395</v>
      </c>
      <c r="AD80" s="286" t="str">
        <f>"&gt;=0"</f>
        <v>&gt;=0</v>
      </c>
      <c r="AE80" s="285" t="s">
        <v>84</v>
      </c>
      <c r="AF80" s="285" t="s">
        <v>83</v>
      </c>
    </row>
    <row r="81" spans="1:69" ht="1.5" customHeight="1">
      <c r="A81" s="94"/>
      <c r="B81" s="305"/>
      <c r="C81" s="445"/>
      <c r="D81" s="445"/>
      <c r="E81" s="445"/>
      <c r="F81" s="53"/>
      <c r="G81" s="66"/>
      <c r="H81" s="53"/>
      <c r="I81" s="66"/>
      <c r="J81" s="53"/>
      <c r="K81" s="66"/>
      <c r="L81" s="59"/>
      <c r="M81" s="60"/>
      <c r="R81" s="1" t="s">
        <v>76</v>
      </c>
      <c r="U81" s="285" t="str">
        <f ca="1">SUBSTITUTE(CELL("address",I80),"$","")</f>
        <v>I80</v>
      </c>
      <c r="V81" s="417" t="str">
        <f t="shared" si="16"/>
        <v>2b</v>
      </c>
      <c r="W81" s="285" t="str">
        <f t="shared" ca="1" si="17"/>
        <v>2b. Offer Details</v>
      </c>
      <c r="X81" s="417" t="s">
        <v>365</v>
      </c>
      <c r="Y81" s="285" t="s">
        <v>474</v>
      </c>
      <c r="Z81" s="285">
        <v>2</v>
      </c>
      <c r="AA81" s="290" t="str">
        <f t="shared" ca="1" si="18"/>
        <v>2b_I80_contract_heat_rate_2</v>
      </c>
      <c r="AB81" s="285" t="s">
        <v>395</v>
      </c>
      <c r="AD81" s="286" t="str">
        <f>"&gt;=0"</f>
        <v>&gt;=0</v>
      </c>
      <c r="AE81" s="285" t="s">
        <v>84</v>
      </c>
      <c r="AF81" s="285" t="s">
        <v>83</v>
      </c>
    </row>
    <row r="82" spans="1:69" ht="1.5" customHeight="1">
      <c r="A82" s="94"/>
      <c r="B82" s="305"/>
      <c r="C82" s="445"/>
      <c r="D82" s="445"/>
      <c r="E82" s="445"/>
      <c r="F82" s="53"/>
      <c r="G82" s="66"/>
      <c r="H82" s="53"/>
      <c r="I82" s="66"/>
      <c r="J82" s="53"/>
      <c r="K82" s="66"/>
      <c r="L82" s="59"/>
      <c r="M82" s="60"/>
      <c r="R82" s="1" t="s">
        <v>76</v>
      </c>
      <c r="U82" s="285" t="str">
        <f ca="1">SUBSTITUTE(CELL("address",K80),"$","")</f>
        <v>K80</v>
      </c>
      <c r="V82" s="417" t="str">
        <f t="shared" si="16"/>
        <v>2b</v>
      </c>
      <c r="W82" s="285" t="str">
        <f t="shared" ca="1" si="17"/>
        <v>2b. Offer Details</v>
      </c>
      <c r="X82" s="417" t="s">
        <v>365</v>
      </c>
      <c r="Y82" s="285" t="s">
        <v>474</v>
      </c>
      <c r="Z82" s="285">
        <v>3</v>
      </c>
      <c r="AA82" s="290" t="str">
        <f t="shared" ca="1" si="18"/>
        <v>2b_K80_contract_heat_rate_3</v>
      </c>
      <c r="AB82" s="285" t="s">
        <v>395</v>
      </c>
      <c r="AD82" s="286" t="str">
        <f>"&gt;=0"</f>
        <v>&gt;=0</v>
      </c>
      <c r="AE82" s="285" t="s">
        <v>84</v>
      </c>
      <c r="AF82" s="285" t="s">
        <v>83</v>
      </c>
    </row>
    <row r="83" spans="1:69" ht="77.25" customHeight="1">
      <c r="A83" s="94"/>
      <c r="B83" s="305"/>
      <c r="C83" s="898" t="s">
        <v>475</v>
      </c>
      <c r="D83" s="898"/>
      <c r="E83" s="898"/>
      <c r="F83" s="53"/>
      <c r="G83" s="718"/>
      <c r="H83" s="53"/>
      <c r="I83" s="726"/>
      <c r="J83" s="53"/>
      <c r="K83" s="719"/>
      <c r="L83" s="59"/>
      <c r="M83" s="60"/>
      <c r="S83" s="1" t="s">
        <v>40</v>
      </c>
      <c r="U83" s="285" t="str">
        <f ca="1">SUBSTITUTE(CELL("address",G83),"$","")</f>
        <v>G83</v>
      </c>
      <c r="V83" s="417" t="str">
        <f t="shared" si="16"/>
        <v>2b</v>
      </c>
      <c r="W83" s="285" t="str">
        <f t="shared" ca="1" si="17"/>
        <v>2b. Offer Details</v>
      </c>
      <c r="X83" s="417" t="s">
        <v>365</v>
      </c>
      <c r="Y83" s="285" t="s">
        <v>476</v>
      </c>
      <c r="Z83" s="285">
        <v>1</v>
      </c>
      <c r="AA83" s="290" t="str">
        <f t="shared" ca="1" si="18"/>
        <v>2b_G83_other_charges_1</v>
      </c>
      <c r="AB83" s="285" t="s">
        <v>82</v>
      </c>
      <c r="AD83" s="286" t="str">
        <f>CONCATENATE(AN83,",",AO83)</f>
        <v>Yes,No</v>
      </c>
      <c r="AE83" s="285" t="s">
        <v>83</v>
      </c>
      <c r="AF83" s="285" t="s">
        <v>83</v>
      </c>
      <c r="AH83" s="288"/>
      <c r="AN83" s="297" t="s">
        <v>83</v>
      </c>
      <c r="AO83" s="297" t="s">
        <v>84</v>
      </c>
    </row>
    <row r="84" spans="1:69" ht="3" customHeight="1">
      <c r="A84" s="94"/>
      <c r="B84" s="305"/>
      <c r="C84" s="445"/>
      <c r="D84" s="445"/>
      <c r="E84" s="445"/>
      <c r="F84" s="53"/>
      <c r="G84" s="59"/>
      <c r="H84" s="53"/>
      <c r="I84" s="53"/>
      <c r="J84" s="53"/>
      <c r="K84" s="66"/>
      <c r="L84" s="59"/>
      <c r="M84" s="60"/>
      <c r="R84" s="1" t="s">
        <v>76</v>
      </c>
      <c r="U84" s="285" t="str">
        <f ca="1">SUBSTITUTE(CELL("address",I83),"$","")</f>
        <v>I83</v>
      </c>
      <c r="V84" s="417" t="str">
        <f t="shared" si="16"/>
        <v>2b</v>
      </c>
      <c r="W84" s="285" t="str">
        <f t="shared" ca="1" si="17"/>
        <v>2b. Offer Details</v>
      </c>
      <c r="X84" s="417" t="s">
        <v>365</v>
      </c>
      <c r="Y84" s="285" t="s">
        <v>476</v>
      </c>
      <c r="Z84" s="285">
        <v>2</v>
      </c>
      <c r="AA84" s="290" t="str">
        <f t="shared" ca="1" si="18"/>
        <v>2b_I83_other_charges_2</v>
      </c>
      <c r="AB84" s="285" t="s">
        <v>82</v>
      </c>
      <c r="AD84" s="286" t="str">
        <f>CONCATENATE(AN84,",",AO84)</f>
        <v>Yes,No</v>
      </c>
      <c r="AE84" s="285" t="s">
        <v>84</v>
      </c>
      <c r="AF84" s="285" t="s">
        <v>83</v>
      </c>
      <c r="AH84" s="288"/>
      <c r="AN84" s="297" t="s">
        <v>83</v>
      </c>
      <c r="AO84" s="297" t="s">
        <v>84</v>
      </c>
    </row>
    <row r="85" spans="1:69" ht="2.25" customHeight="1">
      <c r="A85" s="94"/>
      <c r="B85" s="305"/>
      <c r="C85" s="307"/>
      <c r="D85" s="307"/>
      <c r="E85" s="306"/>
      <c r="F85" s="53"/>
      <c r="G85" s="59"/>
      <c r="H85" s="53"/>
      <c r="I85" s="53"/>
      <c r="J85" s="53"/>
      <c r="K85" s="53"/>
      <c r="L85" s="59"/>
      <c r="M85" s="60"/>
      <c r="R85" s="1" t="s">
        <v>76</v>
      </c>
      <c r="U85" s="285" t="str">
        <f ca="1">SUBSTITUTE(CELL("address",K83),"$","")</f>
        <v>K83</v>
      </c>
      <c r="V85" s="417" t="str">
        <f t="shared" si="16"/>
        <v>2b</v>
      </c>
      <c r="W85" s="285" t="str">
        <f t="shared" ca="1" si="17"/>
        <v>2b. Offer Details</v>
      </c>
      <c r="X85" s="417" t="s">
        <v>365</v>
      </c>
      <c r="Y85" s="285" t="s">
        <v>476</v>
      </c>
      <c r="Z85" s="285">
        <v>3</v>
      </c>
      <c r="AA85" s="290" t="str">
        <f t="shared" ca="1" si="18"/>
        <v>2b_K83_other_charges_3</v>
      </c>
      <c r="AB85" s="285" t="s">
        <v>82</v>
      </c>
      <c r="AD85" s="286" t="str">
        <f>CONCATENATE(AN85,",",AO85)</f>
        <v>Yes,No</v>
      </c>
      <c r="AE85" s="285" t="s">
        <v>84</v>
      </c>
      <c r="AF85" s="285" t="s">
        <v>83</v>
      </c>
      <c r="AH85" s="288"/>
      <c r="AN85" s="297" t="s">
        <v>83</v>
      </c>
      <c r="AO85" s="297" t="s">
        <v>84</v>
      </c>
    </row>
    <row r="86" spans="1:69" ht="21" customHeight="1">
      <c r="A86" s="67"/>
      <c r="B86" s="68" t="s">
        <v>477</v>
      </c>
      <c r="C86" s="68"/>
      <c r="D86" s="68"/>
      <c r="E86" s="68"/>
      <c r="F86" s="25"/>
      <c r="G86" s="25"/>
      <c r="H86" s="25"/>
      <c r="I86" s="25"/>
      <c r="J86" s="25"/>
      <c r="K86" s="25"/>
      <c r="L86" s="25"/>
      <c r="M86" s="60"/>
      <c r="S86" s="1" t="s">
        <v>40</v>
      </c>
    </row>
    <row r="87" spans="1:69" ht="3.75" customHeight="1">
      <c r="A87" s="67"/>
      <c r="B87" s="68"/>
      <c r="C87" s="68"/>
      <c r="D87" s="68"/>
      <c r="E87" s="68"/>
      <c r="F87" s="25"/>
      <c r="G87" s="25"/>
      <c r="H87" s="25"/>
      <c r="I87" s="25"/>
      <c r="J87" s="25"/>
      <c r="K87" s="25"/>
      <c r="L87" s="25"/>
      <c r="M87" s="60"/>
      <c r="R87" s="1" t="s">
        <v>76</v>
      </c>
    </row>
    <row r="88" spans="1:69" ht="3.75" customHeight="1">
      <c r="A88" s="67"/>
      <c r="B88" s="914"/>
      <c r="C88" s="914"/>
      <c r="D88" s="914"/>
      <c r="E88" s="914"/>
      <c r="F88" s="914"/>
      <c r="G88" s="914"/>
      <c r="H88" s="914"/>
      <c r="I88" s="914"/>
      <c r="J88" s="914"/>
      <c r="K88" s="914"/>
      <c r="L88" s="914"/>
      <c r="M88" s="60"/>
      <c r="S88" s="1" t="s">
        <v>40</v>
      </c>
    </row>
    <row r="89" spans="1:69" ht="3" customHeight="1">
      <c r="A89" s="67"/>
      <c r="B89" s="68"/>
      <c r="C89" s="68"/>
      <c r="D89" s="68"/>
      <c r="E89" s="68"/>
      <c r="F89" s="25"/>
      <c r="G89" s="25"/>
      <c r="H89" s="25"/>
      <c r="I89" s="25"/>
      <c r="J89" s="25"/>
      <c r="K89" s="25"/>
      <c r="L89" s="25"/>
      <c r="M89" s="60"/>
      <c r="R89" s="1" t="s">
        <v>76</v>
      </c>
    </row>
    <row r="90" spans="1:69" ht="27.75" customHeight="1">
      <c r="A90" s="67"/>
      <c r="B90" s="918" t="s">
        <v>478</v>
      </c>
      <c r="C90" s="918"/>
      <c r="D90" s="918"/>
      <c r="E90" s="918"/>
      <c r="F90" s="918"/>
      <c r="G90" s="918"/>
      <c r="H90" s="918"/>
      <c r="I90" s="918"/>
      <c r="J90" s="918"/>
      <c r="K90" s="918"/>
      <c r="L90" s="918"/>
      <c r="M90" s="60"/>
      <c r="S90" s="1" t="s">
        <v>40</v>
      </c>
    </row>
    <row r="91" spans="1:69" ht="0.75" customHeight="1">
      <c r="A91" s="67"/>
      <c r="B91" s="68"/>
      <c r="C91" s="68"/>
      <c r="D91" s="68"/>
      <c r="E91" s="68"/>
      <c r="F91" s="25"/>
      <c r="G91" s="25"/>
      <c r="H91" s="25"/>
      <c r="I91" s="25"/>
      <c r="J91" s="25"/>
      <c r="K91" s="25"/>
      <c r="L91" s="25"/>
      <c r="M91" s="60"/>
      <c r="R91" s="1" t="s">
        <v>76</v>
      </c>
    </row>
    <row r="92" spans="1:69" s="409" customFormat="1" ht="0.75" customHeight="1">
      <c r="A92" s="423"/>
      <c r="B92" s="918"/>
      <c r="C92" s="918"/>
      <c r="D92" s="918"/>
      <c r="E92" s="918"/>
      <c r="F92" s="918"/>
      <c r="G92" s="918"/>
      <c r="H92" s="918"/>
      <c r="I92" s="918"/>
      <c r="J92" s="918"/>
      <c r="K92" s="918"/>
      <c r="L92" s="918"/>
      <c r="M92" s="408"/>
      <c r="N92" s="657"/>
      <c r="Q92"/>
      <c r="R92" s="1"/>
      <c r="S92" s="1" t="s">
        <v>40</v>
      </c>
      <c r="T92" s="297"/>
      <c r="U92" s="285"/>
      <c r="V92" s="285"/>
      <c r="W92" s="285"/>
      <c r="X92" s="285"/>
      <c r="Y92" s="285"/>
      <c r="Z92" s="285"/>
      <c r="AA92" s="285"/>
      <c r="AB92" s="285"/>
      <c r="AC92" s="285"/>
      <c r="AD92" s="286"/>
      <c r="AE92" s="285"/>
      <c r="AF92" s="285"/>
      <c r="AG92" s="285"/>
      <c r="AH92" s="285"/>
      <c r="AI92" s="285"/>
      <c r="AJ92" s="285"/>
      <c r="AK92" s="285"/>
      <c r="AL92" s="297"/>
      <c r="AM92" s="297"/>
      <c r="AN92" s="297"/>
      <c r="AO92" s="297"/>
      <c r="AP92" s="297"/>
      <c r="AQ92" s="297"/>
      <c r="AR92" s="297"/>
      <c r="AS92" s="297"/>
      <c r="AT92" s="297"/>
      <c r="AU92" s="297"/>
      <c r="AV92" s="297"/>
      <c r="AW92" s="297"/>
      <c r="AX92" s="297"/>
      <c r="AY92" s="297"/>
      <c r="BQ92" s="496"/>
    </row>
    <row r="93" spans="1:69" ht="0.75" customHeight="1">
      <c r="A93" s="67"/>
      <c r="B93" s="68"/>
      <c r="C93" s="68"/>
      <c r="D93" s="68"/>
      <c r="E93" s="68"/>
      <c r="F93" s="25"/>
      <c r="G93" s="25"/>
      <c r="H93" s="25"/>
      <c r="I93" s="25"/>
      <c r="J93" s="25"/>
      <c r="K93" s="25"/>
      <c r="L93" s="25"/>
      <c r="M93" s="60"/>
      <c r="R93" s="1" t="s">
        <v>76</v>
      </c>
    </row>
    <row r="94" spans="1:69" ht="114" customHeight="1">
      <c r="A94" s="67"/>
      <c r="B94" s="919"/>
      <c r="C94" s="920"/>
      <c r="D94" s="920"/>
      <c r="E94" s="920"/>
      <c r="F94" s="920"/>
      <c r="G94" s="920"/>
      <c r="H94" s="920"/>
      <c r="I94" s="920"/>
      <c r="J94" s="920"/>
      <c r="K94" s="920"/>
      <c r="L94" s="921"/>
      <c r="M94" s="60"/>
      <c r="S94" s="1" t="s">
        <v>40</v>
      </c>
      <c r="U94" s="285" t="str">
        <f ca="1">SUBSTITUTE(CELL("address",B94),"$","")</f>
        <v>B94</v>
      </c>
      <c r="V94" s="417" t="str">
        <f>$V$8</f>
        <v>2b</v>
      </c>
      <c r="W94" s="285" t="str">
        <f ca="1">MID(CELL("filename",V94),FIND("]",CELL("filename",V94))+1,256)</f>
        <v>2b. Offer Details</v>
      </c>
      <c r="X94" s="417" t="s">
        <v>365</v>
      </c>
      <c r="Y94" s="285" t="s">
        <v>479</v>
      </c>
      <c r="AA94" s="290" t="str">
        <f ca="1">V94&amp;"_"&amp;U94&amp;"_"&amp;Y94</f>
        <v>2b_B94_Additional_Offer_Details</v>
      </c>
      <c r="AB94" s="285" t="s">
        <v>255</v>
      </c>
      <c r="AC94" s="285">
        <v>5000</v>
      </c>
      <c r="AE94" s="285" t="s">
        <v>83</v>
      </c>
      <c r="AF94" s="285" t="s">
        <v>83</v>
      </c>
    </row>
    <row r="95" spans="1:69" ht="5.25" customHeight="1">
      <c r="A95" s="36"/>
      <c r="B95" s="25"/>
      <c r="C95" s="25"/>
      <c r="D95" s="25"/>
      <c r="E95" s="25"/>
      <c r="F95" s="70"/>
      <c r="G95" s="70"/>
      <c r="H95" s="727"/>
      <c r="I95" s="727"/>
      <c r="J95" s="727"/>
      <c r="K95" s="727"/>
      <c r="L95" s="727"/>
      <c r="M95" s="60"/>
      <c r="R95" s="1" t="s">
        <v>76</v>
      </c>
    </row>
    <row r="96" spans="1:69" ht="18" customHeight="1">
      <c r="A96" s="847" t="s">
        <v>480</v>
      </c>
      <c r="B96" s="848"/>
      <c r="C96" s="848"/>
      <c r="D96" s="848"/>
      <c r="E96" s="848"/>
      <c r="F96" s="849"/>
      <c r="G96" s="866"/>
      <c r="H96" s="868"/>
      <c r="I96" s="69"/>
      <c r="J96" s="69"/>
      <c r="K96" s="69"/>
      <c r="L96" s="69"/>
      <c r="M96" s="60"/>
      <c r="S96" s="1" t="s">
        <v>40</v>
      </c>
      <c r="U96" s="285" t="str">
        <f ca="1">SUBSTITUTE(CELL("address",G96),"$","")</f>
        <v>G96</v>
      </c>
      <c r="V96" s="417" t="str">
        <f>$V$8</f>
        <v>2b</v>
      </c>
      <c r="W96" s="285" t="str">
        <f ca="1">MID(CELL("filename",V96),FIND("]",CELL("filename",V96))+1,256)</f>
        <v>2b. Offer Details</v>
      </c>
      <c r="X96" s="417" t="s">
        <v>365</v>
      </c>
      <c r="Y96" s="285" t="s">
        <v>481</v>
      </c>
      <c r="AA96" s="290" t="str">
        <f ca="1">V96&amp;"_"&amp;U96&amp;"_"&amp;Y96</f>
        <v>2b_G96_Pricing_Tax_Credits_used</v>
      </c>
      <c r="AB96" s="285" t="s">
        <v>82</v>
      </c>
      <c r="AD96" s="286" t="str">
        <f>CONCATENATE(AN96,",",AO96,",",AP96)</f>
        <v>Yes,No,N/A - Resource is baseload/dispatchable</v>
      </c>
      <c r="AE96" s="285" t="s">
        <v>83</v>
      </c>
      <c r="AF96" s="285" t="s">
        <v>83</v>
      </c>
      <c r="AN96" s="297" t="s">
        <v>83</v>
      </c>
      <c r="AO96" s="297" t="s">
        <v>84</v>
      </c>
      <c r="AP96" s="297" t="s">
        <v>482</v>
      </c>
    </row>
    <row r="97" spans="1:69" ht="5.25" customHeight="1">
      <c r="A97" s="36"/>
      <c r="B97" s="25"/>
      <c r="C97" s="25"/>
      <c r="D97" s="25"/>
      <c r="E97" s="25"/>
      <c r="F97" s="70"/>
      <c r="G97" s="70"/>
      <c r="H97" s="727"/>
      <c r="I97" s="727"/>
      <c r="J97" s="727"/>
      <c r="K97" s="727"/>
      <c r="L97" s="727"/>
      <c r="M97" s="60"/>
      <c r="R97" s="1" t="s">
        <v>76</v>
      </c>
    </row>
    <row r="98" spans="1:69" ht="28.5" customHeight="1">
      <c r="A98" s="821" t="s">
        <v>483</v>
      </c>
      <c r="B98" s="922"/>
      <c r="C98" s="922"/>
      <c r="D98" s="922"/>
      <c r="E98" s="922"/>
      <c r="F98" s="922"/>
      <c r="G98" s="923"/>
      <c r="H98" s="924"/>
      <c r="I98" s="924"/>
      <c r="J98" s="924"/>
      <c r="K98" s="924"/>
      <c r="L98" s="925"/>
      <c r="M98" s="60"/>
      <c r="S98" s="1" t="s">
        <v>40</v>
      </c>
      <c r="U98" s="285" t="str">
        <f ca="1">SUBSTITUTE(CELL("address",G98),"$","")</f>
        <v>G98</v>
      </c>
      <c r="V98" s="417" t="str">
        <f>$V$8</f>
        <v>2b</v>
      </c>
      <c r="W98" s="285" t="str">
        <f ca="1">MID(CELL("filename",V98),FIND("]",CELL("filename",V98))+1,256)</f>
        <v>2b. Offer Details</v>
      </c>
      <c r="X98" s="417" t="s">
        <v>365</v>
      </c>
      <c r="Y98" s="285" t="s">
        <v>484</v>
      </c>
      <c r="AA98" s="290" t="str">
        <f ca="1">V98&amp;"_"&amp;U98&amp;"_"&amp;Y98</f>
        <v>2b_G98_Pricing_Tax_Credits_description</v>
      </c>
      <c r="AB98" s="285" t="s">
        <v>255</v>
      </c>
      <c r="AC98" s="285">
        <v>100</v>
      </c>
      <c r="AE98" s="285" t="s">
        <v>84</v>
      </c>
      <c r="AF98" s="285" t="s">
        <v>83</v>
      </c>
    </row>
    <row r="99" spans="1:69" ht="5.25" customHeight="1">
      <c r="A99" s="36"/>
      <c r="B99" s="25"/>
      <c r="C99" s="25"/>
      <c r="D99" s="25"/>
      <c r="E99" s="25"/>
      <c r="F99" s="70"/>
      <c r="G99" s="70"/>
      <c r="H99" s="727"/>
      <c r="I99" s="727"/>
      <c r="J99" s="727"/>
      <c r="K99" s="727"/>
      <c r="L99" s="727"/>
      <c r="M99" s="60"/>
      <c r="R99" s="1" t="s">
        <v>76</v>
      </c>
    </row>
    <row r="100" spans="1:69" ht="17.5">
      <c r="A100" s="467" t="s">
        <v>485</v>
      </c>
      <c r="B100" s="97"/>
      <c r="C100" s="25"/>
      <c r="D100" s="25"/>
      <c r="E100" s="25"/>
      <c r="F100" s="70"/>
      <c r="G100" s="728"/>
      <c r="H100" s="80"/>
      <c r="I100" s="727"/>
      <c r="J100" s="727"/>
      <c r="K100" s="727"/>
      <c r="L100" s="727"/>
      <c r="M100" s="60"/>
      <c r="P100" s="20"/>
      <c r="S100" s="1" t="s">
        <v>40</v>
      </c>
      <c r="U100" s="285" t="str">
        <f ca="1">SUBSTITUTE(CELL("address",G100),"$","")</f>
        <v>G100</v>
      </c>
      <c r="V100" s="417" t="str">
        <f>$V$8</f>
        <v>2b</v>
      </c>
      <c r="W100" s="285" t="str">
        <f ca="1">MID(CELL("filename",V100),FIND("]",CELL("filename",V100))+1,256)</f>
        <v>2b. Offer Details</v>
      </c>
      <c r="X100" s="417" t="s">
        <v>365</v>
      </c>
      <c r="Y100" s="285" t="s">
        <v>486</v>
      </c>
      <c r="AA100" s="290" t="str">
        <f ca="1">V100&amp;"_"&amp;U100&amp;"_"&amp;Y100</f>
        <v>2b_G100_Production_tax_credit</v>
      </c>
      <c r="AB100" s="285" t="s">
        <v>463</v>
      </c>
      <c r="AC100" s="297"/>
      <c r="AD100" s="286" t="s">
        <v>464</v>
      </c>
      <c r="AE100" s="285" t="s">
        <v>84</v>
      </c>
      <c r="AF100" s="285" t="s">
        <v>83</v>
      </c>
      <c r="AK100" s="297"/>
    </row>
    <row r="101" spans="1:69" ht="5.25" customHeight="1">
      <c r="A101" s="36"/>
      <c r="B101" s="25"/>
      <c r="C101" s="25"/>
      <c r="D101" s="25"/>
      <c r="E101" s="25"/>
      <c r="F101" s="70"/>
      <c r="G101" s="70"/>
      <c r="H101" s="727"/>
      <c r="I101" s="727"/>
      <c r="J101" s="727"/>
      <c r="K101" s="727"/>
      <c r="L101" s="727"/>
      <c r="M101" s="60"/>
      <c r="R101" s="1" t="s">
        <v>76</v>
      </c>
      <c r="AK101" s="297"/>
    </row>
    <row r="102" spans="1:69" ht="17.5">
      <c r="A102" s="467" t="s">
        <v>487</v>
      </c>
      <c r="B102" s="97"/>
      <c r="C102" s="25"/>
      <c r="D102" s="25"/>
      <c r="E102" s="25"/>
      <c r="F102" s="70"/>
      <c r="G102" s="728"/>
      <c r="H102" s="80"/>
      <c r="I102" s="727"/>
      <c r="J102" s="727"/>
      <c r="K102" s="727"/>
      <c r="L102" s="727"/>
      <c r="M102" s="60"/>
      <c r="P102" s="20"/>
      <c r="S102" s="1" t="s">
        <v>40</v>
      </c>
      <c r="U102" s="285" t="str">
        <f ca="1">SUBSTITUTE(CELL("address",G102),"$","")</f>
        <v>G102</v>
      </c>
      <c r="V102" s="417" t="str">
        <f>$V$8</f>
        <v>2b</v>
      </c>
      <c r="W102" s="285" t="str">
        <f ca="1">MID(CELL("filename",V102),FIND("]",CELL("filename",V102))+1,256)</f>
        <v>2b. Offer Details</v>
      </c>
      <c r="X102" s="417" t="s">
        <v>365</v>
      </c>
      <c r="Y102" s="285" t="s">
        <v>488</v>
      </c>
      <c r="AA102" s="290" t="str">
        <f ca="1">V102&amp;"_"&amp;U102&amp;"_"&amp;Y102</f>
        <v>2b_G102_Investment_tax_credit</v>
      </c>
      <c r="AB102" s="285" t="s">
        <v>463</v>
      </c>
      <c r="AD102" s="286" t="s">
        <v>464</v>
      </c>
      <c r="AE102" s="285" t="s">
        <v>84</v>
      </c>
      <c r="AF102" s="285" t="s">
        <v>83</v>
      </c>
      <c r="AK102" s="297"/>
    </row>
    <row r="103" spans="1:69" ht="5.25" customHeight="1">
      <c r="A103" s="36"/>
      <c r="B103" s="25"/>
      <c r="C103" s="25"/>
      <c r="D103" s="25"/>
      <c r="E103" s="25"/>
      <c r="F103" s="70"/>
      <c r="G103" s="70"/>
      <c r="H103" s="727"/>
      <c r="I103" s="727"/>
      <c r="J103" s="727"/>
      <c r="K103" s="727"/>
      <c r="L103" s="727"/>
      <c r="M103" s="60"/>
      <c r="R103" s="1" t="s">
        <v>76</v>
      </c>
    </row>
    <row r="104" spans="1:69" ht="8.25" customHeight="1">
      <c r="A104" s="278"/>
      <c r="B104" s="443"/>
      <c r="C104" s="443"/>
      <c r="D104" s="443"/>
      <c r="E104" s="443"/>
      <c r="F104" s="443"/>
      <c r="G104" s="25"/>
      <c r="H104" s="25"/>
      <c r="I104" s="25"/>
      <c r="J104" s="105"/>
      <c r="K104" s="105"/>
      <c r="L104" s="105"/>
      <c r="M104" s="60"/>
      <c r="P104" s="20" t="s">
        <v>489</v>
      </c>
      <c r="Q104" s="20" t="s">
        <v>490</v>
      </c>
      <c r="S104" s="1" t="s">
        <v>40</v>
      </c>
      <c r="U104" s="285" t="str">
        <f ca="1">SUBSTITUTE(CELL("address",G104),"$","")</f>
        <v>G104</v>
      </c>
      <c r="V104" s="417" t="str">
        <f>$V$8</f>
        <v>2b</v>
      </c>
      <c r="W104" s="285" t="str">
        <f ca="1">MID(CELL("filename",V104),FIND("]",CELL("filename",V104))+1,256)</f>
        <v>2b. Offer Details</v>
      </c>
      <c r="X104" s="417" t="s">
        <v>365</v>
      </c>
      <c r="Y104" s="285" t="s">
        <v>491</v>
      </c>
      <c r="AA104" s="290" t="str">
        <f ca="1">V104&amp;"_"&amp;U104&amp;"_"&amp;Y104</f>
        <v>2b_G104_Qualification_for_Safe_Harbor</v>
      </c>
      <c r="AB104" s="285" t="s">
        <v>82</v>
      </c>
      <c r="AD104" s="286" t="str">
        <f>CONCATENATE(AN104,",",AO104)</f>
        <v>Physical work test with continuous construction,Incur 5% of total cost of the project</v>
      </c>
      <c r="AE104" s="285" t="s">
        <v>84</v>
      </c>
      <c r="AF104" s="285" t="s">
        <v>84</v>
      </c>
      <c r="AN104" s="286" t="s">
        <v>492</v>
      </c>
      <c r="AO104" s="297" t="s">
        <v>493</v>
      </c>
    </row>
    <row r="105" spans="1:69" ht="5.25" customHeight="1">
      <c r="A105" s="36"/>
      <c r="B105" s="25"/>
      <c r="C105" s="25"/>
      <c r="D105" s="25"/>
      <c r="E105" s="25"/>
      <c r="F105" s="70"/>
      <c r="G105" s="70"/>
      <c r="H105" s="727"/>
      <c r="I105" s="727"/>
      <c r="J105" s="727"/>
      <c r="K105" s="727"/>
      <c r="L105" s="727"/>
      <c r="M105" s="60"/>
      <c r="R105" s="1" t="s">
        <v>76</v>
      </c>
    </row>
    <row r="106" spans="1:69" ht="1.5" customHeight="1">
      <c r="A106" s="145"/>
      <c r="B106" s="25"/>
      <c r="C106" s="25"/>
      <c r="D106" s="25"/>
      <c r="E106" s="25"/>
      <c r="F106" s="70"/>
      <c r="G106" s="70"/>
      <c r="H106" s="727"/>
      <c r="I106" s="727"/>
      <c r="J106" s="727"/>
      <c r="K106" s="727"/>
      <c r="L106" s="727"/>
      <c r="M106" s="60"/>
      <c r="S106" s="1" t="s">
        <v>40</v>
      </c>
    </row>
    <row r="107" spans="1:69" ht="17.5">
      <c r="A107" s="792" t="s">
        <v>494</v>
      </c>
      <c r="B107" s="917"/>
      <c r="C107" s="917"/>
      <c r="D107" s="917"/>
      <c r="E107" s="917"/>
      <c r="F107" s="917"/>
      <c r="G107" s="595"/>
      <c r="H107" s="80"/>
      <c r="I107" s="105"/>
      <c r="J107" s="105"/>
      <c r="K107" s="105"/>
      <c r="L107" s="105"/>
      <c r="M107" s="60"/>
      <c r="P107" s="20" t="s">
        <v>495</v>
      </c>
      <c r="Q107" s="20"/>
      <c r="S107" s="1" t="s">
        <v>40</v>
      </c>
      <c r="U107" s="285" t="str">
        <f ca="1">SUBSTITUTE(CELL("address",G107),"$","")</f>
        <v>G107</v>
      </c>
      <c r="V107" s="417" t="str">
        <f>$V$8</f>
        <v>2b</v>
      </c>
      <c r="W107" s="285" t="str">
        <f ca="1">MID(CELL("filename",V107),FIND("]",CELL("filename",V107))+1,256)</f>
        <v>2b. Offer Details</v>
      </c>
      <c r="X107" s="417" t="s">
        <v>365</v>
      </c>
      <c r="Y107" s="373" t="s">
        <v>496</v>
      </c>
      <c r="Z107" s="373"/>
      <c r="AA107" s="640" t="str">
        <f ca="1">V107&amp;"_"&amp;U107&amp;"_"&amp;Y107</f>
        <v>2b_G107_Energy_Community_Eligible</v>
      </c>
      <c r="AB107" s="373" t="s">
        <v>82</v>
      </c>
      <c r="AD107" s="286" t="str">
        <f>CONCATENATE(AN107,",",AO107)</f>
        <v>Yes,No</v>
      </c>
      <c r="AE107" s="285" t="s">
        <v>84</v>
      </c>
      <c r="AF107" s="285" t="s">
        <v>84</v>
      </c>
      <c r="AJ107" s="373"/>
      <c r="AK107" s="297"/>
      <c r="AN107" s="463" t="s">
        <v>83</v>
      </c>
      <c r="AO107" s="463" t="s">
        <v>84</v>
      </c>
    </row>
    <row r="108" spans="1:69" ht="5.25" customHeight="1">
      <c r="A108" s="145"/>
      <c r="B108" s="146"/>
      <c r="C108" s="146"/>
      <c r="D108" s="146"/>
      <c r="E108" s="146"/>
      <c r="F108" s="167"/>
      <c r="G108" s="729"/>
      <c r="H108" s="727"/>
      <c r="I108" s="727"/>
      <c r="J108" s="727"/>
      <c r="K108" s="105"/>
      <c r="L108" s="727"/>
      <c r="M108" s="60"/>
      <c r="R108" s="1" t="s">
        <v>76</v>
      </c>
      <c r="AJ108" s="373"/>
      <c r="AK108" s="297"/>
    </row>
    <row r="109" spans="1:69" ht="18" customHeight="1">
      <c r="A109" s="792" t="s">
        <v>497</v>
      </c>
      <c r="B109" s="917"/>
      <c r="C109" s="917"/>
      <c r="D109" s="917"/>
      <c r="E109" s="917"/>
      <c r="F109" s="917"/>
      <c r="G109" s="595"/>
      <c r="H109" s="80"/>
      <c r="I109" s="105"/>
      <c r="J109" s="105"/>
      <c r="K109" s="105"/>
      <c r="L109" s="105"/>
      <c r="M109" s="60"/>
      <c r="P109" s="20" t="s">
        <v>498</v>
      </c>
      <c r="Q109" s="20"/>
      <c r="S109" s="1" t="s">
        <v>40</v>
      </c>
      <c r="U109" s="285" t="str">
        <f ca="1">SUBSTITUTE(CELL("address",G109),"$","")</f>
        <v>G109</v>
      </c>
      <c r="V109" s="417" t="str">
        <f>$V$8</f>
        <v>2b</v>
      </c>
      <c r="W109" s="285" t="str">
        <f ca="1">MID(CELL("filename",V109),FIND("]",CELL("filename",V109))+1,256)</f>
        <v>2b. Offer Details</v>
      </c>
      <c r="X109" s="417" t="s">
        <v>365</v>
      </c>
      <c r="Y109" s="373" t="s">
        <v>499</v>
      </c>
      <c r="Z109" s="373"/>
      <c r="AA109" s="640" t="str">
        <f ca="1">V109&amp;"_"&amp;U109&amp;"_"&amp;Y109</f>
        <v>2b_G109_Domestic_Content_Eligible</v>
      </c>
      <c r="AB109" s="373" t="s">
        <v>82</v>
      </c>
      <c r="AD109" s="286" t="str">
        <f>CONCATENATE(AN109,",",AO109)</f>
        <v>Yes,No</v>
      </c>
      <c r="AE109" s="285" t="s">
        <v>84</v>
      </c>
      <c r="AF109" s="285" t="s">
        <v>84</v>
      </c>
      <c r="AJ109" s="373"/>
      <c r="AK109" s="297"/>
      <c r="AN109" s="463" t="s">
        <v>83</v>
      </c>
      <c r="AO109" s="463" t="s">
        <v>84</v>
      </c>
    </row>
    <row r="110" spans="1:69" ht="9.75" customHeight="1">
      <c r="A110" s="442"/>
      <c r="B110" s="303"/>
      <c r="C110" s="443"/>
      <c r="D110" s="443"/>
      <c r="E110" s="443"/>
      <c r="F110" s="443"/>
      <c r="G110" s="443"/>
      <c r="H110" s="80"/>
      <c r="I110" s="105"/>
      <c r="J110" s="105"/>
      <c r="K110" s="105"/>
      <c r="L110" s="105"/>
      <c r="M110" s="60"/>
      <c r="S110" s="1" t="s">
        <v>40</v>
      </c>
      <c r="AJ110" s="373"/>
      <c r="AK110" s="297"/>
    </row>
    <row r="111" spans="1:69" ht="82.5" customHeight="1">
      <c r="A111" s="670"/>
      <c r="B111" s="898" t="s">
        <v>1756</v>
      </c>
      <c r="C111" s="898"/>
      <c r="D111" s="898"/>
      <c r="E111" s="898"/>
      <c r="F111" s="900"/>
      <c r="G111" s="901"/>
      <c r="H111" s="902"/>
      <c r="I111" s="96"/>
      <c r="J111" s="105"/>
      <c r="K111" s="105"/>
      <c r="L111" s="105"/>
      <c r="M111" s="60"/>
      <c r="P111" s="686" t="s">
        <v>500</v>
      </c>
      <c r="Q111" s="20"/>
      <c r="S111" s="1" t="s">
        <v>40</v>
      </c>
      <c r="U111" s="285" t="str">
        <f ca="1">SUBSTITUTE(CELL("address",G111),"$","")</f>
        <v>G111</v>
      </c>
      <c r="V111" s="417" t="str">
        <f>$V$8</f>
        <v>2b</v>
      </c>
      <c r="W111" s="285" t="str">
        <f ca="1">MID(CELL("filename",V111),FIND("]",CELL("filename",V111))+1,256)</f>
        <v>2b. Offer Details</v>
      </c>
      <c r="X111" s="417" t="s">
        <v>365</v>
      </c>
      <c r="Y111" s="285" t="s">
        <v>501</v>
      </c>
      <c r="AA111" s="1" t="str">
        <f ca="1">V111&amp;"_"&amp;U111&amp;"_"&amp;Y111</f>
        <v>2b_G111_Point_of_Delivery</v>
      </c>
      <c r="AB111" s="1" t="s">
        <v>82</v>
      </c>
      <c r="AC111" s="1"/>
      <c r="AD111" s="286" t="str">
        <f>CONCATENATE(AN111,",",AO111,",",AP111,",",AQ111,",",AR111,",",AS111,",",AT111,",",AU111,",",AV111)</f>
        <v>PSEI.SYSTEM,BPAT.PSEI,MIDCREMOTE,COB/MALIN,JOHNDAY,NWH,CENTRALIA,BC.US.BORDER,DELIVER TO MORE THAN ONE OF THESE PODS</v>
      </c>
      <c r="AE111" s="285" t="s">
        <v>83</v>
      </c>
      <c r="AF111" s="1" t="s">
        <v>84</v>
      </c>
      <c r="AG111" s="301"/>
      <c r="AH111" s="302"/>
      <c r="AI111" s="301"/>
      <c r="AJ111" s="301"/>
      <c r="AK111" s="301"/>
      <c r="AL111" s="301"/>
      <c r="AM111" s="301"/>
      <c r="AN111" s="301" t="s">
        <v>502</v>
      </c>
      <c r="AO111" s="301" t="s">
        <v>503</v>
      </c>
      <c r="AP111" s="301" t="s">
        <v>504</v>
      </c>
      <c r="AQ111" s="301" t="s">
        <v>505</v>
      </c>
      <c r="AR111" s="301" t="s">
        <v>506</v>
      </c>
      <c r="AS111" s="301" t="s">
        <v>507</v>
      </c>
      <c r="AT111" s="301" t="s">
        <v>508</v>
      </c>
      <c r="AU111" s="301" t="s">
        <v>509</v>
      </c>
      <c r="AV111" s="301" t="s">
        <v>510</v>
      </c>
      <c r="AW111" s="301"/>
    </row>
    <row r="112" spans="1:69" s="266" customFormat="1" ht="65.25" customHeight="1">
      <c r="A112" s="278"/>
      <c r="B112" s="899" t="s">
        <v>511</v>
      </c>
      <c r="C112" s="899"/>
      <c r="D112" s="899"/>
      <c r="E112" s="899"/>
      <c r="F112" s="899"/>
      <c r="G112" s="899"/>
      <c r="H112" s="899"/>
      <c r="I112" s="96"/>
      <c r="J112" s="96"/>
      <c r="K112" s="96"/>
      <c r="L112" s="96"/>
      <c r="M112" s="217"/>
      <c r="N112" s="25"/>
      <c r="O112"/>
      <c r="P112"/>
      <c r="Q112" s="20"/>
      <c r="R112" s="1"/>
      <c r="S112" s="1" t="s">
        <v>40</v>
      </c>
      <c r="T112" s="380"/>
      <c r="U112" s="285"/>
      <c r="V112" s="285"/>
      <c r="W112" s="285"/>
      <c r="X112" s="285"/>
      <c r="Y112" s="285"/>
      <c r="Z112" s="285"/>
      <c r="AA112" s="285"/>
      <c r="AB112" s="285"/>
      <c r="AC112" s="285"/>
      <c r="AD112" s="286"/>
      <c r="AE112" s="285"/>
      <c r="AF112" s="285"/>
      <c r="AG112" s="285"/>
      <c r="AH112" s="285"/>
      <c r="AI112" s="285"/>
      <c r="AJ112" s="373"/>
      <c r="AK112" s="297"/>
      <c r="AL112" s="297"/>
      <c r="AM112" s="297"/>
      <c r="AN112" s="380"/>
      <c r="AO112" s="380"/>
      <c r="AP112" s="380"/>
      <c r="AQ112" s="380"/>
      <c r="AR112" s="380"/>
      <c r="AS112" s="380"/>
      <c r="AT112" s="380"/>
      <c r="AU112" s="380"/>
      <c r="AV112" s="380"/>
      <c r="AW112" s="380"/>
      <c r="AX112" s="380"/>
      <c r="AY112" s="380"/>
      <c r="BQ112" s="498"/>
    </row>
    <row r="113" spans="1:69" ht="129.75" customHeight="1">
      <c r="A113" s="350"/>
      <c r="B113" s="926"/>
      <c r="C113" s="927"/>
      <c r="D113" s="927"/>
      <c r="E113" s="927"/>
      <c r="F113" s="927"/>
      <c r="G113" s="927"/>
      <c r="H113" s="928"/>
      <c r="I113" s="96"/>
      <c r="J113" s="105"/>
      <c r="K113" s="105"/>
      <c r="L113" s="105"/>
      <c r="M113" s="60"/>
      <c r="P113" s="686" t="s">
        <v>500</v>
      </c>
      <c r="Q113" s="20"/>
      <c r="S113" s="1" t="s">
        <v>40</v>
      </c>
      <c r="U113" s="285" t="str">
        <f ca="1">SUBSTITUTE(CELL("address",B113),"$","")</f>
        <v>B113</v>
      </c>
      <c r="V113" s="417" t="str">
        <f>$V$8</f>
        <v>2b</v>
      </c>
      <c r="W113" s="285" t="str">
        <f ca="1">MID(CELL("filename",V113),FIND("]",CELL("filename",V113))+1,256)</f>
        <v>2b. Offer Details</v>
      </c>
      <c r="X113" s="417" t="s">
        <v>365</v>
      </c>
      <c r="Y113" s="285" t="s">
        <v>512</v>
      </c>
      <c r="AA113" s="290" t="str">
        <f ca="1">V113&amp;"_"&amp;U113&amp;"_"&amp;Y113</f>
        <v>2b_B113_Energy_Delivery_Plan_Details</v>
      </c>
      <c r="AB113" s="285" t="s">
        <v>255</v>
      </c>
      <c r="AC113" s="285">
        <v>5000</v>
      </c>
      <c r="AE113" s="285" t="s">
        <v>83</v>
      </c>
      <c r="AF113" s="285" t="s">
        <v>84</v>
      </c>
      <c r="AJ113" s="373"/>
      <c r="AK113" s="297"/>
    </row>
    <row r="114" spans="1:69" ht="4.5" customHeight="1">
      <c r="A114" s="145"/>
      <c r="B114" s="146"/>
      <c r="C114" s="146"/>
      <c r="D114" s="146"/>
      <c r="E114" s="146"/>
      <c r="F114" s="167"/>
      <c r="G114" s="279"/>
      <c r="H114" s="96"/>
      <c r="I114" s="96"/>
      <c r="J114" s="727"/>
      <c r="K114" s="727"/>
      <c r="L114" s="727"/>
      <c r="M114" s="60"/>
      <c r="R114" s="1" t="s">
        <v>76</v>
      </c>
      <c r="AJ114" s="373"/>
      <c r="AK114" s="297"/>
    </row>
    <row r="115" spans="1:69" ht="18.75" customHeight="1">
      <c r="A115" s="670"/>
      <c r="B115" s="898"/>
      <c r="C115" s="898"/>
      <c r="D115" s="898"/>
      <c r="E115" s="898"/>
      <c r="F115" s="898"/>
      <c r="G115" s="279"/>
      <c r="H115" s="96"/>
      <c r="I115" s="96"/>
      <c r="J115" s="105"/>
      <c r="K115" s="105"/>
      <c r="L115" s="105"/>
      <c r="M115" s="60"/>
      <c r="P115" s="686"/>
      <c r="Q115" s="20"/>
      <c r="V115" s="417"/>
      <c r="AA115" s="1"/>
      <c r="AB115" s="1"/>
      <c r="AC115" s="1"/>
      <c r="AF115" s="1"/>
      <c r="AG115" s="301"/>
      <c r="AH115" s="302"/>
      <c r="AI115" s="301"/>
      <c r="AJ115" s="301"/>
      <c r="AK115" s="301"/>
      <c r="AL115" s="301"/>
      <c r="AM115" s="301"/>
      <c r="AN115" s="301"/>
      <c r="AO115" s="301"/>
      <c r="AP115" s="301"/>
      <c r="AQ115" s="301"/>
      <c r="AR115" s="301"/>
      <c r="AS115" s="301"/>
      <c r="AT115" s="301"/>
      <c r="AU115" s="301"/>
    </row>
    <row r="116" spans="1:69" ht="3.75" customHeight="1">
      <c r="A116" s="81"/>
      <c r="B116" s="448"/>
      <c r="C116" s="54"/>
      <c r="D116" s="54"/>
      <c r="E116" s="54"/>
      <c r="F116" s="93"/>
      <c r="G116" s="80"/>
      <c r="H116" s="93"/>
      <c r="I116" s="93"/>
      <c r="J116" s="93"/>
      <c r="K116" s="93"/>
      <c r="L116" s="93"/>
      <c r="M116" s="60"/>
      <c r="R116" s="1" t="s">
        <v>76</v>
      </c>
      <c r="AJ116" s="373"/>
    </row>
    <row r="117" spans="1:69" ht="26.25" customHeight="1">
      <c r="A117" s="798" t="s">
        <v>513</v>
      </c>
      <c r="B117" s="799"/>
      <c r="C117" s="799"/>
      <c r="D117" s="799"/>
      <c r="E117" s="799"/>
      <c r="F117" s="846"/>
      <c r="G117" s="932"/>
      <c r="H117" s="933"/>
      <c r="I117" s="934"/>
      <c r="J117" s="69"/>
      <c r="K117" s="69"/>
      <c r="L117" s="69"/>
      <c r="M117" s="60"/>
      <c r="P117" s="20" t="s">
        <v>514</v>
      </c>
      <c r="S117" s="1" t="s">
        <v>40</v>
      </c>
      <c r="U117" s="285" t="str">
        <f ca="1">SUBSTITUTE(CELL("address",G117),"$","")</f>
        <v>G117</v>
      </c>
      <c r="V117" s="417" t="str">
        <f>$V$8</f>
        <v>2b</v>
      </c>
      <c r="W117" s="285" t="str">
        <f ca="1">MID(CELL("filename",V117),FIND("]",CELL("filename",V117))+1,256)</f>
        <v>2b. Offer Details</v>
      </c>
      <c r="X117" s="417" t="s">
        <v>365</v>
      </c>
      <c r="Y117" s="285" t="s">
        <v>515</v>
      </c>
      <c r="AA117" s="290" t="str">
        <f ca="1">V117&amp;"_"&amp;U117&amp;"_"&amp;Y117</f>
        <v>2b_G117_Pricing_include_Environmental_Attributes</v>
      </c>
      <c r="AB117" s="285" t="s">
        <v>82</v>
      </c>
      <c r="AD117" s="286" t="str">
        <f>CONCATENATE(AN117,",",AO117,",",AP117)</f>
        <v>Yes,No,N/A - Not renewable or non-emitting</v>
      </c>
      <c r="AE117" s="373" t="s">
        <v>83</v>
      </c>
      <c r="AF117" s="285" t="s">
        <v>84</v>
      </c>
      <c r="AN117" s="286" t="s">
        <v>83</v>
      </c>
      <c r="AO117" s="297" t="s">
        <v>84</v>
      </c>
      <c r="AP117" s="297" t="s">
        <v>516</v>
      </c>
    </row>
    <row r="118" spans="1:69" ht="12.75" customHeight="1">
      <c r="A118" s="81"/>
      <c r="B118" s="448"/>
      <c r="C118" s="54"/>
      <c r="D118" s="54"/>
      <c r="E118" s="54"/>
      <c r="F118" s="93"/>
      <c r="G118" s="525"/>
      <c r="H118" s="524"/>
      <c r="I118" s="524"/>
      <c r="J118" s="93"/>
      <c r="K118" s="93"/>
      <c r="L118" s="93"/>
      <c r="M118" s="60"/>
      <c r="R118" s="1" t="s">
        <v>76</v>
      </c>
    </row>
    <row r="119" spans="1:69" ht="63" customHeight="1">
      <c r="A119" s="798" t="s">
        <v>517</v>
      </c>
      <c r="B119" s="799"/>
      <c r="C119" s="799"/>
      <c r="D119" s="799"/>
      <c r="E119" s="799"/>
      <c r="F119" s="846"/>
      <c r="G119" s="935"/>
      <c r="H119" s="936"/>
      <c r="I119" s="937"/>
      <c r="J119" s="69"/>
      <c r="K119" s="771"/>
      <c r="L119" s="69"/>
      <c r="M119" s="60"/>
      <c r="P119" s="20" t="s">
        <v>514</v>
      </c>
      <c r="S119" s="1" t="s">
        <v>40</v>
      </c>
      <c r="U119" s="285" t="str">
        <f ca="1">SUBSTITUTE(CELL("address",G119),"$","")</f>
        <v>G119</v>
      </c>
      <c r="V119" s="417" t="str">
        <f>$V$8</f>
        <v>2b</v>
      </c>
      <c r="W119" s="285" t="str">
        <f ca="1">MID(CELL("filename",V119),FIND("]",CELL("filename",V119))+1,256)</f>
        <v>2b. Offer Details</v>
      </c>
      <c r="X119" s="417" t="s">
        <v>365</v>
      </c>
      <c r="Y119" s="285" t="s">
        <v>518</v>
      </c>
      <c r="AA119" s="290" t="str">
        <f ca="1">V119&amp;"_"&amp;U119&amp;"_"&amp;Y119</f>
        <v>2b_G119_Pricing_for_Transmission_to_POD</v>
      </c>
      <c r="AB119" s="285" t="s">
        <v>395</v>
      </c>
      <c r="AD119" s="286" t="str">
        <f>"&gt;=0"</f>
        <v>&gt;=0</v>
      </c>
      <c r="AE119" s="373" t="s">
        <v>83</v>
      </c>
      <c r="AF119" s="285" t="s">
        <v>84</v>
      </c>
      <c r="AN119" s="286" t="s">
        <v>83</v>
      </c>
      <c r="AO119" s="297" t="s">
        <v>84</v>
      </c>
      <c r="AP119" s="297" t="s">
        <v>519</v>
      </c>
    </row>
    <row r="120" spans="1:69" ht="49.5" customHeight="1">
      <c r="A120" s="794" t="s">
        <v>520</v>
      </c>
      <c r="B120" s="795"/>
      <c r="C120" s="795"/>
      <c r="D120" s="795"/>
      <c r="E120" s="795"/>
      <c r="F120" s="795"/>
      <c r="G120" s="524" t="s">
        <v>459</v>
      </c>
      <c r="H120" s="524"/>
      <c r="I120" s="524"/>
      <c r="J120" s="69"/>
      <c r="K120" s="524" t="s">
        <v>521</v>
      </c>
      <c r="L120" s="69"/>
      <c r="M120" s="60"/>
      <c r="S120" s="1" t="s">
        <v>40</v>
      </c>
      <c r="U120" s="285" t="str">
        <f ca="1">SUBSTITUTE(CELL("address",K119),"$","")</f>
        <v>K119</v>
      </c>
      <c r="V120" s="417" t="str">
        <f>$V$8</f>
        <v>2b</v>
      </c>
      <c r="W120" s="285" t="str">
        <f ca="1">MID(CELL("filename",V120),FIND("]",CELL("filename",V120))+1,256)</f>
        <v>2b. Offer Details</v>
      </c>
      <c r="X120" s="417" t="s">
        <v>365</v>
      </c>
      <c r="Y120" s="285" t="s">
        <v>522</v>
      </c>
      <c r="AA120" s="290" t="str">
        <f ca="1">V120&amp;"_"&amp;U120&amp;"_"&amp;Y120</f>
        <v>2b_K119_Escalation_for_Transmission_to_POD</v>
      </c>
      <c r="AB120" s="285" t="s">
        <v>463</v>
      </c>
      <c r="AD120" s="286" t="s">
        <v>464</v>
      </c>
      <c r="AE120" s="373" t="s">
        <v>83</v>
      </c>
      <c r="AF120" s="285" t="s">
        <v>84</v>
      </c>
    </row>
    <row r="121" spans="1:69" ht="5.25" customHeight="1">
      <c r="A121" s="94"/>
      <c r="B121" s="448"/>
      <c r="C121" s="95"/>
      <c r="D121" s="95"/>
      <c r="E121" s="95"/>
      <c r="F121" s="93"/>
      <c r="G121" s="525"/>
      <c r="H121" s="525"/>
      <c r="I121" s="525"/>
      <c r="J121" s="80"/>
      <c r="K121" s="80"/>
      <c r="L121" s="93"/>
      <c r="M121" s="60"/>
      <c r="R121" s="1" t="s">
        <v>76</v>
      </c>
    </row>
    <row r="122" spans="1:69" s="289" customFormat="1" ht="61.5" customHeight="1">
      <c r="A122" s="798" t="s">
        <v>523</v>
      </c>
      <c r="B122" s="799"/>
      <c r="C122" s="799"/>
      <c r="D122" s="799"/>
      <c r="E122" s="799"/>
      <c r="F122" s="846"/>
      <c r="G122" s="935"/>
      <c r="H122" s="936"/>
      <c r="I122" s="937"/>
      <c r="J122" s="69"/>
      <c r="K122" s="771"/>
      <c r="L122" s="365"/>
      <c r="M122" s="264"/>
      <c r="N122" s="25"/>
      <c r="O122"/>
      <c r="P122" s="20" t="s">
        <v>514</v>
      </c>
      <c r="Q122"/>
      <c r="R122" s="1"/>
      <c r="S122" s="1" t="s">
        <v>40</v>
      </c>
      <c r="T122" s="387"/>
      <c r="U122" s="286" t="str">
        <f ca="1">SUBSTITUTE(CELL("address",G122),"$","")</f>
        <v>G122</v>
      </c>
      <c r="V122" s="417" t="str">
        <f>$V$8</f>
        <v>2b</v>
      </c>
      <c r="W122" s="285" t="str">
        <f ca="1">MID(CELL("filename",V122),FIND("]",CELL("filename",V122))+1,256)</f>
        <v>2b. Offer Details</v>
      </c>
      <c r="X122" s="417" t="s">
        <v>365</v>
      </c>
      <c r="Y122" s="286" t="s">
        <v>524</v>
      </c>
      <c r="Z122" s="286"/>
      <c r="AA122" s="290" t="str">
        <f ca="1">V122&amp;"_"&amp;U122&amp;"_"&amp;Y122</f>
        <v>2b_G122_Pricing_for_Balancing_to_POD</v>
      </c>
      <c r="AB122" s="285" t="s">
        <v>395</v>
      </c>
      <c r="AC122" s="286"/>
      <c r="AD122" s="286" t="str">
        <f>"&gt;=0"</f>
        <v>&gt;=0</v>
      </c>
      <c r="AE122" s="373" t="s">
        <v>83</v>
      </c>
      <c r="AF122" s="285" t="s">
        <v>84</v>
      </c>
      <c r="AG122" s="286"/>
      <c r="AH122" s="286"/>
      <c r="AI122" s="286"/>
      <c r="AJ122" s="286"/>
      <c r="AK122" s="286"/>
      <c r="AL122" s="387"/>
      <c r="AM122" s="387"/>
      <c r="AN122" s="286" t="s">
        <v>83</v>
      </c>
      <c r="AO122" s="387" t="s">
        <v>84</v>
      </c>
      <c r="AP122" s="387" t="s">
        <v>482</v>
      </c>
      <c r="AQ122" s="387"/>
      <c r="AR122" s="387"/>
      <c r="AS122" s="387"/>
      <c r="AT122" s="387"/>
      <c r="AU122" s="387"/>
      <c r="AV122" s="387"/>
      <c r="AW122" s="387"/>
      <c r="AX122" s="387"/>
      <c r="AY122" s="387"/>
      <c r="BQ122" s="499"/>
    </row>
    <row r="123" spans="1:69" ht="31.5" customHeight="1">
      <c r="A123" s="681" t="s">
        <v>525</v>
      </c>
      <c r="B123" s="682"/>
      <c r="C123" s="279"/>
      <c r="D123" s="279"/>
      <c r="E123" s="279"/>
      <c r="F123" s="96"/>
      <c r="G123" s="524" t="s">
        <v>459</v>
      </c>
      <c r="H123" s="524"/>
      <c r="I123" s="524"/>
      <c r="J123" s="93"/>
      <c r="K123" s="524" t="s">
        <v>521</v>
      </c>
      <c r="L123" s="93"/>
      <c r="M123" s="60"/>
      <c r="R123" s="1" t="s">
        <v>76</v>
      </c>
      <c r="U123" s="285" t="str">
        <f ca="1">SUBSTITUTE(CELL("address",K122),"$","")</f>
        <v>K122</v>
      </c>
      <c r="V123" s="417" t="str">
        <f>$V$8</f>
        <v>2b</v>
      </c>
      <c r="W123" s="285" t="str">
        <f ca="1">MID(CELL("filename",V123),FIND("]",CELL("filename",V123))+1,256)</f>
        <v>2b. Offer Details</v>
      </c>
      <c r="X123" s="417" t="s">
        <v>365</v>
      </c>
      <c r="Y123" s="285" t="s">
        <v>526</v>
      </c>
      <c r="AA123" s="290" t="str">
        <f ca="1">V123&amp;"_"&amp;U123&amp;"_"&amp;Y123</f>
        <v>2b_K122_Escalation_for_Balancing_to_POD</v>
      </c>
      <c r="AB123" s="285" t="s">
        <v>463</v>
      </c>
      <c r="AD123" s="286" t="s">
        <v>464</v>
      </c>
      <c r="AE123" s="373" t="s">
        <v>83</v>
      </c>
    </row>
    <row r="124" spans="1:69" ht="56.25" customHeight="1">
      <c r="A124" s="798" t="s">
        <v>527</v>
      </c>
      <c r="B124" s="799"/>
      <c r="C124" s="799"/>
      <c r="D124" s="799"/>
      <c r="E124" s="799"/>
      <c r="F124" s="846"/>
      <c r="G124" s="935"/>
      <c r="H124" s="936"/>
      <c r="I124" s="937"/>
      <c r="J124" s="69"/>
      <c r="K124" s="771"/>
      <c r="L124" s="69"/>
      <c r="M124" s="60"/>
      <c r="P124" s="20" t="s">
        <v>514</v>
      </c>
      <c r="S124" s="1" t="s">
        <v>40</v>
      </c>
      <c r="U124" s="285" t="str">
        <f ca="1">SUBSTITUTE(CELL("address",G124),"$","")</f>
        <v>G124</v>
      </c>
      <c r="V124" s="417" t="str">
        <f>$V$8</f>
        <v>2b</v>
      </c>
      <c r="W124" s="285" t="str">
        <f ca="1">MID(CELL("filename",V124),FIND("]",CELL("filename",V124))+1,256)</f>
        <v>2b. Offer Details</v>
      </c>
      <c r="X124" s="417" t="s">
        <v>365</v>
      </c>
      <c r="Y124" s="285" t="s">
        <v>528</v>
      </c>
      <c r="AA124" s="290" t="str">
        <f ca="1">V124&amp;"_"&amp;U124&amp;"_"&amp;Y124</f>
        <v>2b_G124_Pricing_for_Scheduling_to_POD</v>
      </c>
      <c r="AB124" s="285" t="s">
        <v>395</v>
      </c>
      <c r="AD124" s="286" t="str">
        <f>"&gt;=0"</f>
        <v>&gt;=0</v>
      </c>
      <c r="AE124" s="373" t="s">
        <v>83</v>
      </c>
      <c r="AF124" s="285" t="s">
        <v>84</v>
      </c>
      <c r="AM124" s="286"/>
      <c r="AN124" s="286" t="s">
        <v>83</v>
      </c>
      <c r="AO124" s="297" t="s">
        <v>84</v>
      </c>
      <c r="AP124" s="297" t="s">
        <v>482</v>
      </c>
    </row>
    <row r="125" spans="1:69" ht="25.5" customHeight="1">
      <c r="A125" s="681" t="s">
        <v>529</v>
      </c>
      <c r="B125" s="448"/>
      <c r="C125" s="95"/>
      <c r="D125" s="95"/>
      <c r="E125" s="95"/>
      <c r="F125" s="93"/>
      <c r="G125" s="524" t="s">
        <v>459</v>
      </c>
      <c r="H125" s="524"/>
      <c r="I125" s="524"/>
      <c r="J125" s="93"/>
      <c r="K125" s="524" t="s">
        <v>521</v>
      </c>
      <c r="L125" s="93"/>
      <c r="M125" s="60"/>
      <c r="R125" s="1" t="s">
        <v>76</v>
      </c>
      <c r="U125" s="285" t="str">
        <f ca="1">SUBSTITUTE(CELL("address",K124),"$","")</f>
        <v>K124</v>
      </c>
      <c r="V125" s="417" t="str">
        <f>$V$8</f>
        <v>2b</v>
      </c>
      <c r="W125" s="285" t="str">
        <f ca="1">MID(CELL("filename",V125),FIND("]",CELL("filename",V125))+1,256)</f>
        <v>2b. Offer Details</v>
      </c>
      <c r="X125" s="417" t="s">
        <v>365</v>
      </c>
      <c r="Y125" s="285" t="s">
        <v>530</v>
      </c>
      <c r="AA125" s="290" t="str">
        <f ca="1">V125&amp;"_"&amp;U125&amp;"_"&amp;Y125</f>
        <v>2b_K124_Escalation_for_Scheduling_to_POD</v>
      </c>
      <c r="AB125" s="285" t="s">
        <v>463</v>
      </c>
      <c r="AD125" s="286" t="s">
        <v>464</v>
      </c>
      <c r="AE125" s="373" t="s">
        <v>83</v>
      </c>
    </row>
    <row r="126" spans="1:69" ht="18" customHeight="1">
      <c r="A126" s="847" t="s">
        <v>531</v>
      </c>
      <c r="B126" s="848"/>
      <c r="C126" s="848"/>
      <c r="D126" s="848"/>
      <c r="E126" s="848"/>
      <c r="F126" s="849"/>
      <c r="G126" s="929"/>
      <c r="H126" s="930"/>
      <c r="I126" s="931"/>
      <c r="J126" s="69"/>
      <c r="K126" s="69"/>
      <c r="L126" s="69"/>
      <c r="M126" s="60"/>
      <c r="P126" s="20" t="s">
        <v>514</v>
      </c>
      <c r="S126" s="1" t="s">
        <v>40</v>
      </c>
      <c r="U126" s="285" t="str">
        <f ca="1">SUBSTITUTE(CELL("address",G126),"$","")</f>
        <v>G126</v>
      </c>
      <c r="V126" s="417" t="str">
        <f>$V$8</f>
        <v>2b</v>
      </c>
      <c r="W126" s="285" t="str">
        <f ca="1">MID(CELL("filename",V126),FIND("]",CELL("filename",V126))+1,256)</f>
        <v>2b. Offer Details</v>
      </c>
      <c r="X126" s="417" t="s">
        <v>365</v>
      </c>
      <c r="Y126" s="285" t="s">
        <v>532</v>
      </c>
      <c r="AA126" s="290" t="str">
        <f ca="1">V126&amp;"_"&amp;U126&amp;"_"&amp;Y126</f>
        <v>2b_G126_Pricing_includes_Emission_Costs</v>
      </c>
      <c r="AB126" s="285" t="s">
        <v>82</v>
      </c>
      <c r="AD126" s="286" t="str">
        <f>CONCATENATE(AN126,",",AO126,",",AP126)</f>
        <v>Yes,No,N/A - Resource is renewable or non-emitting</v>
      </c>
      <c r="AE126" s="373" t="s">
        <v>83</v>
      </c>
      <c r="AF126" s="285" t="s">
        <v>84</v>
      </c>
      <c r="AN126" s="286" t="s">
        <v>83</v>
      </c>
      <c r="AO126" s="297" t="s">
        <v>84</v>
      </c>
      <c r="AP126" s="297" t="s">
        <v>533</v>
      </c>
    </row>
    <row r="127" spans="1:69" ht="14.25" customHeight="1" thickBot="1">
      <c r="A127" s="74"/>
      <c r="B127" s="75"/>
      <c r="C127" s="75"/>
      <c r="D127" s="75"/>
      <c r="E127" s="75"/>
      <c r="F127" s="103"/>
      <c r="G127" s="103"/>
      <c r="H127" s="730"/>
      <c r="I127" s="730"/>
      <c r="J127" s="730"/>
      <c r="K127" s="730"/>
      <c r="L127" s="730"/>
      <c r="M127" s="71"/>
      <c r="R127" s="500"/>
      <c r="S127" s="500" t="s">
        <v>40</v>
      </c>
      <c r="T127" s="687"/>
      <c r="U127" s="484"/>
      <c r="V127" s="484"/>
      <c r="W127" s="484"/>
      <c r="X127" s="484"/>
      <c r="Y127" s="484"/>
      <c r="Z127" s="484"/>
      <c r="AA127" s="484"/>
      <c r="AB127" s="484"/>
      <c r="AC127" s="484"/>
      <c r="AD127" s="487"/>
      <c r="AE127" s="484"/>
      <c r="AF127" s="484"/>
      <c r="AG127" s="484"/>
      <c r="AH127" s="484"/>
      <c r="AI127" s="484"/>
      <c r="AJ127" s="484"/>
      <c r="AK127" s="484"/>
      <c r="AL127" s="687"/>
      <c r="AM127" s="687"/>
      <c r="AN127" s="687"/>
      <c r="AO127" s="687"/>
      <c r="AP127" s="687"/>
      <c r="AQ127" s="687"/>
      <c r="AR127" s="687"/>
      <c r="AS127" s="687"/>
      <c r="AT127" s="687"/>
      <c r="AU127" s="687"/>
      <c r="AV127" s="687"/>
      <c r="AW127" s="687"/>
      <c r="AX127" s="687"/>
      <c r="AY127" s="687"/>
      <c r="AZ127" s="483"/>
      <c r="BA127" s="483"/>
      <c r="BB127" s="483"/>
      <c r="BC127" s="483"/>
      <c r="BD127" s="483"/>
      <c r="BE127" s="483"/>
      <c r="BF127" s="483"/>
      <c r="BG127" s="483"/>
      <c r="BH127" s="483"/>
      <c r="BI127" s="483"/>
      <c r="BJ127" s="483"/>
      <c r="BK127" s="483"/>
      <c r="BL127" s="483"/>
      <c r="BM127" s="483"/>
      <c r="BN127" s="483"/>
      <c r="BO127" s="483"/>
      <c r="BP127" s="483"/>
      <c r="BQ127" s="489"/>
    </row>
    <row r="128" spans="1:69" s="25" customFormat="1">
      <c r="R128" s="356"/>
      <c r="S128" s="658" t="s">
        <v>361</v>
      </c>
      <c r="T128" s="415"/>
      <c r="U128" s="415">
        <f ca="1">COUNTA(U8:U127)</f>
        <v>83</v>
      </c>
      <c r="V128" s="457"/>
      <c r="W128" s="457"/>
      <c r="X128" s="457"/>
      <c r="Y128" s="457"/>
      <c r="Z128" s="457"/>
      <c r="AA128" s="457"/>
      <c r="AB128" s="457"/>
      <c r="AC128" s="457"/>
      <c r="AD128" s="170"/>
      <c r="AE128" s="457"/>
      <c r="AF128" s="457"/>
      <c r="AG128" s="457"/>
      <c r="AH128" s="457"/>
      <c r="AI128" s="457"/>
      <c r="AJ128" s="457"/>
      <c r="AK128" s="457"/>
      <c r="AL128" s="415"/>
      <c r="AM128" s="415"/>
      <c r="AN128" s="415"/>
      <c r="AO128" s="415"/>
      <c r="AP128" s="415"/>
      <c r="AQ128" s="415"/>
      <c r="AR128" s="415"/>
      <c r="AS128" s="415"/>
      <c r="AT128" s="415"/>
      <c r="AU128" s="415"/>
      <c r="AV128" s="415"/>
      <c r="AW128" s="415"/>
      <c r="AX128" s="415"/>
      <c r="AY128" s="415"/>
      <c r="BQ128" s="659"/>
    </row>
    <row r="129" spans="18:69" s="25" customFormat="1">
      <c r="R129" s="356"/>
      <c r="S129" s="356"/>
      <c r="T129" s="415"/>
      <c r="U129" s="457"/>
      <c r="V129" s="457"/>
      <c r="W129" s="457"/>
      <c r="X129" s="457"/>
      <c r="Y129" s="457"/>
      <c r="Z129" s="457"/>
      <c r="AA129" s="457"/>
      <c r="AB129" s="457"/>
      <c r="AC129" s="457"/>
      <c r="AD129" s="170"/>
      <c r="AE129" s="457"/>
      <c r="AF129" s="457"/>
      <c r="AG129" s="457"/>
      <c r="AH129" s="457"/>
      <c r="AI129" s="457"/>
      <c r="AJ129" s="457"/>
      <c r="AK129" s="457"/>
      <c r="AL129" s="415"/>
      <c r="AM129" s="415"/>
      <c r="AN129" s="415"/>
      <c r="AO129" s="415"/>
      <c r="AP129" s="415"/>
      <c r="AQ129" s="415"/>
      <c r="AR129" s="415"/>
      <c r="AS129" s="415"/>
      <c r="AT129" s="415"/>
      <c r="AU129" s="415"/>
      <c r="AV129" s="415"/>
      <c r="AW129" s="415"/>
      <c r="AX129" s="415"/>
      <c r="AY129" s="415"/>
      <c r="BQ129" s="659"/>
    </row>
  </sheetData>
  <sheetProtection algorithmName="SHA-512" hashValue="xDk/rgqLlSM0rZ3ulNZRmP3sYI8Y6UM0EgLQkwjiPnh4MZxcluPMh5aipx8DOq9y8Q4B8jeBZXoEagsATv+HYw==" saltValue="HnE4jlfr/9VPKKNi1wKzYw==" spinCount="100000" sheet="1" selectLockedCells="1"/>
  <mergeCells count="73">
    <mergeCell ref="B113:H113"/>
    <mergeCell ref="C66:E66"/>
    <mergeCell ref="G96:H96"/>
    <mergeCell ref="A126:F126"/>
    <mergeCell ref="G126:I126"/>
    <mergeCell ref="A109:F109"/>
    <mergeCell ref="A117:F117"/>
    <mergeCell ref="G117:I117"/>
    <mergeCell ref="A119:F119"/>
    <mergeCell ref="A120:F120"/>
    <mergeCell ref="A122:F122"/>
    <mergeCell ref="A124:F124"/>
    <mergeCell ref="G119:I119"/>
    <mergeCell ref="G122:I122"/>
    <mergeCell ref="G124:I124"/>
    <mergeCell ref="C67:E67"/>
    <mergeCell ref="C70:E70"/>
    <mergeCell ref="C73:E73"/>
    <mergeCell ref="A107:F107"/>
    <mergeCell ref="C83:E83"/>
    <mergeCell ref="B88:L88"/>
    <mergeCell ref="B90:L90"/>
    <mergeCell ref="B92:L92"/>
    <mergeCell ref="B94:L94"/>
    <mergeCell ref="A96:F96"/>
    <mergeCell ref="A98:F98"/>
    <mergeCell ref="G98:L98"/>
    <mergeCell ref="B14:L14"/>
    <mergeCell ref="C35:E35"/>
    <mergeCell ref="C38:E38"/>
    <mergeCell ref="C26:E26"/>
    <mergeCell ref="C29:E29"/>
    <mergeCell ref="C32:E32"/>
    <mergeCell ref="C24:F25"/>
    <mergeCell ref="C27:F28"/>
    <mergeCell ref="C21:F22"/>
    <mergeCell ref="C44:E44"/>
    <mergeCell ref="C47:E47"/>
    <mergeCell ref="C50:E50"/>
    <mergeCell ref="C56:E56"/>
    <mergeCell ref="C57:E57"/>
    <mergeCell ref="U1:AE1"/>
    <mergeCell ref="A10:M10"/>
    <mergeCell ref="AF1:AK1"/>
    <mergeCell ref="V2:W2"/>
    <mergeCell ref="A3:M3"/>
    <mergeCell ref="A1:M2"/>
    <mergeCell ref="A4:M4"/>
    <mergeCell ref="A6:L6"/>
    <mergeCell ref="X2:X3"/>
    <mergeCell ref="U2:U3"/>
    <mergeCell ref="Y2:Y3"/>
    <mergeCell ref="Z2:Z3"/>
    <mergeCell ref="AA2:AA3"/>
    <mergeCell ref="AB2:AB3"/>
    <mergeCell ref="AI2:AI3"/>
    <mergeCell ref="AJ2:AJ3"/>
    <mergeCell ref="B115:F115"/>
    <mergeCell ref="B112:H112"/>
    <mergeCell ref="B111:F111"/>
    <mergeCell ref="G111:H111"/>
    <mergeCell ref="AK2:AK3"/>
    <mergeCell ref="AC2:AC3"/>
    <mergeCell ref="AD2:AD3"/>
    <mergeCell ref="AE2:AE3"/>
    <mergeCell ref="AF2:AF3"/>
    <mergeCell ref="AG2:AG3"/>
    <mergeCell ref="AH2:AH3"/>
    <mergeCell ref="C60:E60"/>
    <mergeCell ref="C63:E63"/>
    <mergeCell ref="C64:E64"/>
    <mergeCell ref="C41:E41"/>
    <mergeCell ref="B54:G55"/>
  </mergeCells>
  <conditionalFormatting sqref="G38">
    <cfRule type="expression" dxfId="169" priority="31">
      <formula>SEARCH("other",$G$35)</formula>
    </cfRule>
  </conditionalFormatting>
  <conditionalFormatting sqref="I38">
    <cfRule type="expression" dxfId="168" priority="30">
      <formula>SEARCH("other",$I$35)</formula>
    </cfRule>
  </conditionalFormatting>
  <conditionalFormatting sqref="K38">
    <cfRule type="expression" dxfId="167" priority="29">
      <formula>SEARCH("other",$K$35)</formula>
    </cfRule>
  </conditionalFormatting>
  <conditionalFormatting sqref="G29 G32">
    <cfRule type="expression" dxfId="166" priority="28">
      <formula>$G$26&lt;&gt;"Yes"</formula>
    </cfRule>
  </conditionalFormatting>
  <conditionalFormatting sqref="I29 I32">
    <cfRule type="expression" dxfId="165" priority="27">
      <formula>$I$26&lt;&gt;"Yes"</formula>
    </cfRule>
  </conditionalFormatting>
  <conditionalFormatting sqref="K29 K32">
    <cfRule type="expression" dxfId="164" priority="26">
      <formula>$K$26&lt;&gt;"Yes"</formula>
    </cfRule>
  </conditionalFormatting>
  <conditionalFormatting sqref="G60 G57">
    <cfRule type="expression" dxfId="163" priority="25">
      <formula>$G$53&lt;&gt;"Fixed"</formula>
    </cfRule>
  </conditionalFormatting>
  <conditionalFormatting sqref="I57 I60">
    <cfRule type="expression" dxfId="162" priority="24">
      <formula>$I$53&lt;&gt;"Fixed"</formula>
    </cfRule>
  </conditionalFormatting>
  <conditionalFormatting sqref="K57 K60">
    <cfRule type="expression" dxfId="161" priority="23">
      <formula>$K$53&lt;&gt;"Fixed"</formula>
    </cfRule>
  </conditionalFormatting>
  <conditionalFormatting sqref="I64 I67 I70 I73">
    <cfRule type="expression" dxfId="160" priority="21">
      <formula>$I$53&lt;&gt;"Escalating"</formula>
    </cfRule>
  </conditionalFormatting>
  <conditionalFormatting sqref="K64 K67 K70 K73">
    <cfRule type="expression" dxfId="159" priority="20">
      <formula>$K$53&lt;&gt;"Escalating"</formula>
    </cfRule>
  </conditionalFormatting>
  <conditionalFormatting sqref="I77">
    <cfRule type="expression" dxfId="158" priority="18">
      <formula>$I$53&lt;&gt;"Market Indexed"</formula>
    </cfRule>
  </conditionalFormatting>
  <conditionalFormatting sqref="K77">
    <cfRule type="expression" dxfId="157" priority="17">
      <formula>$K$53&lt;&gt;"Market Indexed"</formula>
    </cfRule>
  </conditionalFormatting>
  <conditionalFormatting sqref="G83 G44 G41 G35">
    <cfRule type="expression" dxfId="156" priority="16">
      <formula>$G$20&lt;&gt;"Yes"</formula>
    </cfRule>
  </conditionalFormatting>
  <conditionalFormatting sqref="I83 I50 I47 I44 I41 I35 I26 I23">
    <cfRule type="expression" dxfId="155" priority="15">
      <formula>$I$20&lt;&gt;"Yes"</formula>
    </cfRule>
  </conditionalFormatting>
  <conditionalFormatting sqref="K23 K26 K35 K41 K44 K47 K50 K80 K83">
    <cfRule type="expression" dxfId="154" priority="14">
      <formula>$K$20&lt;&gt;"Yes"</formula>
    </cfRule>
  </conditionalFormatting>
  <conditionalFormatting sqref="K53">
    <cfRule type="expression" dxfId="153" priority="11">
      <formula>OR(ISBLANK($K$23),$K$23="Asset Purchase",$K$23="Other - describe below")</formula>
    </cfRule>
  </conditionalFormatting>
  <conditionalFormatting sqref="I47">
    <cfRule type="expression" dxfId="152" priority="8">
      <formula>OR(ISBLANK($I$23),$I$23="Asset Purchase")</formula>
    </cfRule>
  </conditionalFormatting>
  <conditionalFormatting sqref="I50">
    <cfRule type="expression" dxfId="151" priority="7">
      <formula>OR(ISBLANK($I$23),$I$23="Asset Purchase")</formula>
    </cfRule>
  </conditionalFormatting>
  <conditionalFormatting sqref="K47 K50">
    <cfRule type="expression" dxfId="150" priority="6">
      <formula>OR(ISBLANK($K$23),$K$23="Asset Purchase")</formula>
    </cfRule>
  </conditionalFormatting>
  <conditionalFormatting sqref="G23">
    <cfRule type="expression" dxfId="149" priority="4">
      <formula>$G$20&lt;&gt;"Yes"</formula>
    </cfRule>
  </conditionalFormatting>
  <conditionalFormatting sqref="G47">
    <cfRule type="expression" dxfId="148" priority="1">
      <formula>$G$20&lt;&gt;"Yes"</formula>
    </cfRule>
  </conditionalFormatting>
  <dataValidations count="67">
    <dataValidation type="textLength" operator="lessThan" allowBlank="1" showInputMessage="1" showErrorMessage="1" promptTitle="Complete if applicable" prompt="Required if Resource Type has &quot;other&quot; in description_x000a__x000a_Field is limited to a maximum of 100 characters." sqref="G38 I38 K38">
      <formula1>100</formula1>
    </dataValidation>
    <dataValidation type="list" operator="greaterThan" allowBlank="1" showInputMessage="1" showErrorMessage="1" promptTitle="Complete if applicable" prompt="Select from Drop Down Menu_x000a_" sqref="K53">
      <formula1>$AN$55:$AP$55</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9 I29 K29">
      <formula1>2021</formula1>
    </dataValidation>
    <dataValidation type="list" operator="greaterThan" allowBlank="1" showInputMessage="1" showErrorMessage="1" promptTitle="Complete if applicable" prompt="Required if offer 3 is used_x000a__x000a_Select from drop down menu" sqref="K26">
      <formula1>$AN$28:$AO$28</formula1>
    </dataValidation>
    <dataValidation type="whole" operator="greaterThan" allowBlank="1" showInputMessage="1" showErrorMessage="1" promptTitle="Complete if applicable" prompt="Required if offer 3 is used" sqref="K41">
      <formula1>0</formula1>
    </dataValidation>
    <dataValidation type="decimal" operator="lessThanOrEqual" allowBlank="1" showInputMessage="1" showErrorMessage="1" promptTitle="Complete if applicable" prompt="  " sqref="G102">
      <formula1>1</formula1>
    </dataValidation>
    <dataValidation type="decimal" operator="greaterThanOrEqual" allowBlank="1" showInputMessage="1" showErrorMessage="1" promptTitle="Complete if applicable" prompt="  " sqref="G80 I80 K80">
      <formula1>0</formula1>
    </dataValidation>
    <dataValidation type="decimal" operator="greaterThan" allowBlank="1" showInputMessage="1" showErrorMessage="1" promptTitle="Complete if applicable" prompt="Required for asset sales and ownership options_x000a__x000a_Enter ownership / asset sale price" sqref="G32 I32 K32">
      <formula1>0</formula1>
    </dataValidation>
    <dataValidation type="textLength" operator="lessThan" allowBlank="1" showInputMessage="1" showErrorMessage="1" promptTitle="Complete if applicable" prompt="Field is limited to a maximum of 1,400 characters." sqref="B94:L94">
      <formula1>1401</formula1>
    </dataValidation>
    <dataValidation type="whole" operator="greaterThan" showInputMessage="1" showErrorMessage="1" prompt="Required _x000a_" sqref="G41">
      <formula1>0</formula1>
    </dataValidation>
    <dataValidation type="list" operator="greaterThan" allowBlank="1" showInputMessage="1" showErrorMessage="1" promptTitle="Complete if applicable" prompt="Required if offer 3 is used_x000a__x000a_Select from drop down menu" sqref="K83">
      <formula1>$AN$85:$AO$85</formula1>
    </dataValidation>
    <dataValidation type="textLength" operator="lessThanOrEqual" showInputMessage="1" showErrorMessage="1" promptTitle="Complete if applicable" prompt="Field is limited to a maximum of 40 characters." sqref="G98:L98">
      <formula1>G98</formula1>
    </dataValidation>
    <dataValidation allowBlank="1" showInputMessage="1" showErrorMessage="1" errorTitle="Select technology type from list" sqref="H107:L107 H109:L110 J104:L104 K108 I115:L115 I113:L113 I111:L111"/>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85:D85 C17:D19 C34:D34 C31:D31 C39:D40 C36:D37">
      <formula1>40544</formula1>
    </dataValidation>
    <dataValidation type="list" operator="greaterThan" allowBlank="1" showInputMessage="1" showErrorMessage="1" promptTitle="Complete if applicable" prompt="  " sqref="G104:I104">
      <formula1>$AN$104:$AO$104</formula1>
    </dataValidation>
    <dataValidation type="list" showInputMessage="1" showErrorMessage="1" promptTitle="Required field" prompt="Select response from the drop-down list." sqref="G126:I126">
      <formula1>$AN$126:$AP$126</formula1>
    </dataValidation>
    <dataValidation type="decimal" operator="greaterThanOrEqual" showInputMessage="1" showErrorMessage="1" error="Invalid input value" promptTitle="Required field" prompt="_x000a_" sqref="G119:I119 G122:I122 G124:I124">
      <formula1>0</formula1>
    </dataValidation>
    <dataValidation type="list" showInputMessage="1" showErrorMessage="1" promptTitle="Required field" prompt="Select response from the drop-down list." sqref="G117:I117">
      <formula1>$AN$117:$AP$117</formula1>
    </dataValidation>
    <dataValidation type="list" showInputMessage="1" showErrorMessage="1" promptTitle="Complete if Applicable" prompt="Required if offer 3 is used_x000a__x000a_Select response from the drop-down list." sqref="K23">
      <formula1>$AN$25:$AS$25</formula1>
    </dataValidation>
    <dataValidation type="list" showInputMessage="1" showErrorMessage="1" promptTitle="Complete if Applicable" prompt="Required if offer 2 is used_x000a__x000a_Select response from the drop-down list." sqref="I23">
      <formula1>$AN$24:$AS$24</formula1>
    </dataValidation>
    <dataValidation operator="greaterThan" allowBlank="1" showInputMessage="1" showErrorMessage="1" promptTitle="Calculated field" sqref="G26"/>
    <dataValidation type="list" operator="greaterThan" allowBlank="1" showInputMessage="1" showErrorMessage="1" promptTitle="Complete if applicable" prompt="Required if offer 2 is used_x000a__x000a_Select from drop down menu" sqref="I26">
      <formula1>$AN$27:$AO$27</formula1>
    </dataValidation>
    <dataValidation operator="greaterThan" allowBlank="1" showInputMessage="1" showErrorMessage="1" promptTitle="Complete if applicable" prompt="Select from Drop Down Menu_x000a_" sqref="G53"/>
    <dataValidation type="list" operator="greaterThan" allowBlank="1" showInputMessage="1" showErrorMessage="1" promptTitle="Complete if applicable" prompt="Select from Drop Down Menu_x000a_" sqref="I53">
      <formula1>$AN$54:$AP$54</formula1>
    </dataValidation>
    <dataValidation type="list" showInputMessage="1" showErrorMessage="1" promptTitle="Required field" prompt="Select response from the drop-down list." sqref="G96:H96">
      <formula1>$AN$96:$AP$96</formula1>
    </dataValidation>
    <dataValidation type="decimal" allowBlank="1" showInputMessage="1" showErrorMessage="1" error="Values should be between -50 and 50" promptTitle="Complete if applicable" prompt="Required if Offer 3 is Market Index" sqref="K77">
      <formula1>-50</formula1>
      <formula2>50</formula2>
    </dataValidation>
    <dataValidation type="list" showInputMessage="1" showErrorMessage="1" promptTitle="Complete if applicable" prompt="Please select &quot;Yes&quot; if using Offer 1" sqref="G20">
      <formula1>$AN$20</formula1>
    </dataValidation>
    <dataValidation showInputMessage="1" showErrorMessage="1" promptTitle="Required field" prompt="Select response from the drop-down list." sqref="G8:H8"/>
    <dataValidation type="list" showInputMessage="1" showErrorMessage="1" promptTitle="Complete if Applicable" prompt="Required if offer 3 is used_x000a__x000a_Select response from the drop-down list." sqref="K35">
      <formula1>$AN$37:$BQ$37</formula1>
    </dataValidation>
    <dataValidation type="list" showInputMessage="1" showErrorMessage="1" promptTitle="Complete if Applicable" prompt="Required if offer 2 is used_x000a__x000a_Select response from the drop-down list." sqref="I35">
      <formula1>$AN$36:$BQ$36</formula1>
    </dataValidation>
    <dataValidation type="list" showInputMessage="1" showErrorMessage="1" prompt="Required. Select response from the drop-down list." sqref="G35">
      <formula1>$AN$35:$BQ$35</formula1>
    </dataValidation>
    <dataValidation type="date" operator="greaterThan" allowBlank="1" showInputMessage="1" showErrorMessage="1" errorTitle="Term start date" error="Enter start date in the following format:_x000a__x000a_mm/dd/yyyy" promptTitle="Complete if applicable" prompt="Required if offer 3 is used" sqref="K44">
      <formula1>1</formula1>
    </dataValidation>
    <dataValidation type="list" operator="greaterThan" allowBlank="1" showInputMessage="1" showErrorMessage="1" promptTitle="Complete if applicable" prompt="Required if offer 1 is used_x000a__x000a_Select from drop down menu" sqref="G83">
      <formula1>$AN$83:$AO$83</formula1>
    </dataValidation>
    <dataValidation type="list" operator="greaterThan" allowBlank="1" showInputMessage="1" showErrorMessage="1" promptTitle="Complete if applicable" prompt="Required if offer 2 is used_x000a__x000a_Select from drop down menu" sqref="I83">
      <formula1>$AN$84:$AO$84</formula1>
    </dataValidation>
    <dataValidation type="decimal" operator="greaterThanOrEqual" allowBlank="1" showInputMessage="1" showErrorMessage="1" promptTitle="Complete if applicable" prompt="Required if Offer 3 is Fixed Price_x000a__x000a_Enter value of 0 if fixed price offer doesn't include a capacity component" sqref="K57">
      <formula1>0</formula1>
    </dataValidation>
    <dataValidation type="decimal" operator="greaterThanOrEqual" allowBlank="1" showInputMessage="1" showErrorMessage="1" promptTitle="Complete if applicable" prompt="Required if Offer 3 is Fixed Price_x000a__x000a_Enter value of 0 if fixed price offer doesn't include an energy component" sqref="K60">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 capacity component" sqref="K64">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n energy component" sqref="K70">
      <formula1>0</formula1>
    </dataValidation>
    <dataValidation type="date" operator="greaterThan" allowBlank="1" showInputMessage="1" showErrorMessage="1" errorTitle="Term start date" error="Enter start date in the following format:_x000a__x000a_mm/dd/yyyy" promptTitle="Complete if applicable" prompt="Required for power offtake agreements." sqref="K50 K47 I47 I50">
      <formula1>44562</formula1>
    </dataValidation>
    <dataValidation type="date" operator="lessThanOrEqual" allowBlank="1" showInputMessage="1" showErrorMessage="1" errorTitle="Error" error="Enter start date in the following format:_x000a__x000a_mm/dd/yyyy and the COD can't be later than 1/1/2030" promptTitle="Required fields" prompt="Required" sqref="G44 G47">
      <formula1>47484</formula1>
    </dataValidation>
    <dataValidation type="whole" operator="greaterThan" allowBlank="1" showInputMessage="1" showErrorMessage="1" promptTitle="Complete if applicable" prompt="Required if offer 2 is used" sqref="I41">
      <formula1>0</formula1>
    </dataValidation>
    <dataValidation type="date" operator="greaterThan" allowBlank="1" showInputMessage="1" showErrorMessage="1" errorTitle="Term start date" error="Enter start date in the following format:_x000a__x000a_mm/dd/yyyy" promptTitle="Complete if applicable" prompt="Required if offer 2 is used" sqref="I44">
      <formula1>1</formula1>
    </dataValidation>
    <dataValidation type="decimal" operator="greaterThanOrEqual" allowBlank="1" showInputMessage="1" showErrorMessage="1" promptTitle="Complete if applicable" prompt="Required if Offer 2 is Escalating Price_x000a__x000a_Enter value of 0 if escalating price offer doesn't include a capacity component" sqref="I64">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n energy component" sqref="I70">
      <formula1>0</formula1>
    </dataValidation>
    <dataValidation type="decimal" operator="greaterThanOrEqual" allowBlank="1" showInputMessage="1" showErrorMessage="1" promptTitle="Complete if applicable" prompt="Required if Offer 2 is Fixed Price_x000a__x000a_Enter value of 0 if fixed price offer doesn't include a capacity component" sqref="I57">
      <formula1>0</formula1>
    </dataValidation>
    <dataValidation type="decimal" operator="greaterThanOrEqual" allowBlank="1" showInputMessage="1" showErrorMessage="1" promptTitle="Complete if applicable" prompt="Required if Offer 2 is Fixed Price_x000a__x000a_Enter value of 0 if fixed price offer doesn't include an energy component" sqref="I60">
      <formula1>0</formula1>
    </dataValidation>
    <dataValidation type="decimal" allowBlank="1" showInputMessage="1" showErrorMessage="1" error="Values should be between -50 and 50" promptTitle="Complete if applicable" prompt="Required if Offer 1 is Market Index_x000a__x000a_" sqref="G77">
      <formula1>-50</formula1>
      <formula2>50</formula2>
    </dataValidation>
    <dataValidation type="decimal" allowBlank="1" showInputMessage="1" showErrorMessage="1" error="Values should be between -50 and 50" promptTitle="Complete if applicable" prompt="Required if Offer 2 is Market Index" sqref="I77">
      <formula1>-50</formula1>
      <formula2>50</formula2>
    </dataValidation>
    <dataValidation type="decimal" allowBlank="1" showInputMessage="1" showErrorMessage="1" promptTitle="Complete if applicable" prompt="Required if Offer 2 is Escalating Price_x000a__x000a_Enter value of 0 if escalating price offer doesn't include a capacity component" sqref="I67">
      <formula1>0</formula1>
      <formula2>1</formula2>
    </dataValidation>
    <dataValidation type="decimal" allowBlank="1" showInputMessage="1" showErrorMessage="1" promptTitle="Complete if applicable" prompt="Required if Offer 3 is Escalating Price_x000a__x000a_Enter value of 0 if escalating price offer doesn't include a capacity component" sqref="K67">
      <formula1>0</formula1>
      <formula2>1</formula2>
    </dataValidation>
    <dataValidation type="decimal" allowBlank="1" showInputMessage="1" showErrorMessage="1" promptTitle="Complete if applicable" prompt="Required if Offer 2 is Escalating Price_x000a__x000a_Enter value of 0 if escalating price offer doesn't include an energy component" sqref="I73">
      <formula1>0</formula1>
      <formula2>1</formula2>
    </dataValidation>
    <dataValidation type="decimal" allowBlank="1" showInputMessage="1" showErrorMessage="1" promptTitle="Complete if applicable" prompt="Required if Offer 3 is Escalating Price_x000a__x000a_Enter value of 0 if escalating price offer doesn't include an energy component" sqref="K73">
      <formula1>0</formula1>
      <formula2>1</formula2>
    </dataValidation>
    <dataValidation type="list" showInputMessage="1" showErrorMessage="1" prompt="Select response from the drop-down list. _x000a__x000a_If self-build, select Asset Purchase" sqref="G23">
      <formula1>$AN$23:$AQ$23</formula1>
    </dataValidation>
    <dataValidation type="date" operator="greaterThan" allowBlank="1" showErrorMessage="1" errorTitle="Term start date" error="Enter start date in the following format:_x000a__x000a_mm/dd/yyyy" promptTitle="Complete if applicable" prompt="Required for power offtake agreements." sqref="G50">
      <formula1>44562</formula1>
    </dataValidation>
    <dataValidation type="decimal" operator="greaterThanOrEqual" allowBlank="1" showInputMessage="1" showErrorMessage="1" prompt="Enter value of 0 if price offer doesn't include a capacity component" sqref="G64">
      <formula1>0</formula1>
    </dataValidation>
    <dataValidation type="decimal" allowBlank="1" showInputMessage="1" showErrorMessage="1" prompt="Enter value of 0 if price offer doesn't include a capacity component" sqref="G67">
      <formula1>0</formula1>
      <formula2>1</formula2>
    </dataValidation>
    <dataValidation type="decimal" operator="greaterThanOrEqual" allowBlank="1" showInputMessage="1" showErrorMessage="1" prompt="Enter value of 0 if price offer doesn't include an energy component" sqref="G70">
      <formula1>0</formula1>
    </dataValidation>
    <dataValidation type="decimal" allowBlank="1" showInputMessage="1" showErrorMessage="1" prompt="Enter value of 0 if price offer doesn't include an energy component" sqref="G73">
      <formula1>0</formula1>
      <formula2>1</formula2>
    </dataValidation>
    <dataValidation type="list" operator="greaterThan" allowBlank="1" showInputMessage="1" showErrorMessage="1" promptTitle="Complete if applicable" prompt="  Select from drop-down list" sqref="G109">
      <formula1>$AN$109:$AO$109</formula1>
    </dataValidation>
    <dataValidation type="list" operator="greaterThan" allowBlank="1" showInputMessage="1" showErrorMessage="1" promptTitle="Complete if applicable" prompt="  Select from drop-down list" sqref="G107">
      <formula1>$AN$107:$AO$107</formula1>
    </dataValidation>
    <dataValidation type="list" operator="lessThan" allowBlank="1" showInputMessage="1" showErrorMessage="1" errorTitle="Error" error="Select correct value from list" promptTitle="Required field" prompt="Select appropriate Point of Delivery" sqref="H115">
      <formula1>$AN$115:$AU$115</formula1>
    </dataValidation>
    <dataValidation type="textLength" operator="lessThanOrEqual" allowBlank="1" showInputMessage="1" showErrorMessage="1" error="can't exceed 2000 characters" promptTitle="Required fields" prompt="Required field for potential delivery plan(s)" sqref="B113:H113">
      <formula1>AC113</formula1>
    </dataValidation>
    <dataValidation operator="lessThan" allowBlank="1" errorTitle="Error" error="Select correct value from list" promptTitle="Required field" prompt="Select appropriate Point of Delivery" sqref="G115"/>
    <dataValidation type="decimal" allowBlank="1" showInputMessage="1" showErrorMessage="1" promptTitle="Required Field" sqref="K119 K122 K124">
      <formula1>0</formula1>
      <formula2>1</formula2>
    </dataValidation>
    <dataValidation allowBlank="1" sqref="G57:G60"/>
    <dataValidation type="decimal" operator="lessThanOrEqual" allowBlank="1" showInputMessage="1" showErrorMessage="1" promptTitle="Complete if applicable" prompt="  " sqref="G100">
      <formula1>2</formula1>
    </dataValidation>
    <dataValidation type="list" operator="lessThan" allowBlank="1" showInputMessage="1" showErrorMessage="1" errorTitle="Error" error="Select correct value from list" promptTitle="Required field" prompt="Select appropriate Point of Delivery" sqref="G111:H111">
      <formula1>$AN$111:$AV$111</formula1>
    </dataValidation>
  </dataValidations>
  <printOptions horizontalCentered="1"/>
  <pageMargins left="0.75" right="0.75" top="0.75" bottom="1" header="0.5" footer="0.5"/>
  <pageSetup scale="81" fitToHeight="10" orientation="portrait" r:id="rId1"/>
  <headerFooter alignWithMargins="0">
    <oddFooter>&amp;C&amp;"Arial,Italic"B-&amp;P</oddFooter>
  </headerFooter>
  <rowBreaks count="1" manualBreakCount="1">
    <brk id="94"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DO337"/>
  <sheetViews>
    <sheetView showGridLines="0" showRowColHeaders="0" zoomScale="115" zoomScaleNormal="115" workbookViewId="0">
      <selection activeCell="F21" sqref="F21:I21"/>
    </sheetView>
  </sheetViews>
  <sheetFormatPr defaultColWidth="0" defaultRowHeight="12.5" zeroHeight="1"/>
  <cols>
    <col min="1" max="1" width="5" style="87" customWidth="1"/>
    <col min="2" max="2" width="9.7265625" style="87" customWidth="1"/>
    <col min="3" max="3" width="15.1796875" style="87" customWidth="1"/>
    <col min="4" max="4" width="14.453125" style="87" customWidth="1"/>
    <col min="5" max="5" width="18.81640625" style="87" customWidth="1"/>
    <col min="6" max="6" width="10" style="87" customWidth="1"/>
    <col min="7" max="7" width="19.1796875" style="87" customWidth="1"/>
    <col min="8" max="8" width="10.54296875" style="87" customWidth="1"/>
    <col min="9" max="9" width="26.81640625" style="87" customWidth="1"/>
    <col min="10" max="10" width="1.7265625" style="87" customWidth="1"/>
    <col min="11" max="11" width="5.81640625" style="25" customWidth="1"/>
    <col min="12" max="12" width="8.453125" customWidth="1"/>
    <col min="13" max="13" width="31" hidden="1" customWidth="1"/>
    <col min="14" max="14" width="42.453125" hidden="1" customWidth="1"/>
    <col min="15" max="15" width="7.54296875" style="1" hidden="1" customWidth="1"/>
    <col min="16" max="16" width="3.26953125" style="1" hidden="1" customWidth="1"/>
    <col min="17" max="17" width="8.54296875" style="1" hidden="1" customWidth="1"/>
    <col min="18" max="18" width="24" style="1" hidden="1" customWidth="1"/>
    <col min="19" max="19" width="76.453125" style="1" hidden="1" customWidth="1"/>
    <col min="20" max="20" width="7.81640625" style="1" hidden="1" customWidth="1"/>
    <col min="21" max="21" width="85.81640625" style="1" hidden="1" customWidth="1"/>
    <col min="22" max="23" width="9.1796875" style="1" hidden="1" customWidth="1"/>
    <col min="24" max="24" width="20.453125" style="1" hidden="1" customWidth="1"/>
    <col min="25" max="27" width="9.1796875" style="1" hidden="1" customWidth="1"/>
    <col min="28" max="28" width="53" style="1" hidden="1" customWidth="1"/>
    <col min="29" max="29" width="54.7265625" style="1" hidden="1" customWidth="1"/>
    <col min="30" max="30" width="10.7265625" style="1" hidden="1" customWidth="1"/>
    <col min="31" max="31" width="9.1796875" style="1" hidden="1" customWidth="1"/>
    <col min="32" max="33" width="9.1796875" hidden="1" customWidth="1"/>
    <col min="34" max="34" width="10.26953125" hidden="1" customWidth="1"/>
    <col min="35" max="35" width="37.81640625" hidden="1" customWidth="1"/>
    <col min="36" max="40" width="5.54296875" hidden="1" customWidth="1"/>
    <col min="41" max="42" width="11.54296875" hidden="1" customWidth="1"/>
    <col min="43" max="43" width="6.54296875" hidden="1" customWidth="1"/>
    <col min="44" max="62" width="9.1796875" hidden="1" customWidth="1"/>
    <col min="63" max="63" width="9.1796875" style="480" hidden="1" customWidth="1"/>
    <col min="64" max="119" width="0" style="87" hidden="1" customWidth="1"/>
    <col min="120" max="16384" width="9.1796875" style="87" hidden="1"/>
  </cols>
  <sheetData>
    <row r="1" spans="1:63" ht="24.75" customHeight="1">
      <c r="A1" s="825" t="s">
        <v>534</v>
      </c>
      <c r="B1" s="826"/>
      <c r="C1" s="826"/>
      <c r="D1" s="826"/>
      <c r="E1" s="826"/>
      <c r="F1" s="826"/>
      <c r="G1" s="826"/>
      <c r="H1" s="826"/>
      <c r="I1" s="826"/>
      <c r="J1" s="827"/>
      <c r="O1" s="938" t="s">
        <v>18</v>
      </c>
      <c r="P1" s="938"/>
      <c r="Q1" s="938"/>
      <c r="R1" s="938"/>
      <c r="S1" s="938"/>
      <c r="T1" s="938"/>
      <c r="U1" s="938"/>
      <c r="V1" s="938"/>
      <c r="W1" s="938"/>
      <c r="X1" s="938"/>
      <c r="Y1" s="938"/>
      <c r="Z1" s="939" t="s">
        <v>19</v>
      </c>
      <c r="AA1" s="939"/>
      <c r="AB1" s="939"/>
      <c r="AC1" s="939"/>
      <c r="AD1" s="939"/>
      <c r="AE1" s="939"/>
    </row>
    <row r="2" spans="1:63" ht="15.75" customHeight="1" thickBot="1">
      <c r="A2" s="863" t="s">
        <v>535</v>
      </c>
      <c r="B2" s="864"/>
      <c r="C2" s="864"/>
      <c r="D2" s="864"/>
      <c r="E2" s="864"/>
      <c r="F2" s="864"/>
      <c r="G2" s="864"/>
      <c r="H2" s="864"/>
      <c r="I2" s="864"/>
      <c r="J2" s="865"/>
      <c r="L2" s="25"/>
      <c r="M2" t="s">
        <v>257</v>
      </c>
      <c r="O2" s="940" t="s">
        <v>21</v>
      </c>
      <c r="P2" s="942" t="s">
        <v>22</v>
      </c>
      <c r="Q2" s="942"/>
      <c r="R2" s="943" t="s">
        <v>23</v>
      </c>
      <c r="S2" s="943" t="s">
        <v>24</v>
      </c>
      <c r="T2" s="943" t="s">
        <v>25</v>
      </c>
      <c r="U2" s="943" t="s">
        <v>26</v>
      </c>
      <c r="V2" s="943" t="s">
        <v>27</v>
      </c>
      <c r="W2" s="943" t="s">
        <v>28</v>
      </c>
      <c r="X2" s="943" t="s">
        <v>29</v>
      </c>
      <c r="Y2" s="943" t="s">
        <v>30</v>
      </c>
      <c r="Z2" s="943" t="s">
        <v>31</v>
      </c>
      <c r="AA2" s="943" t="s">
        <v>32</v>
      </c>
      <c r="AB2" s="943" t="s">
        <v>33</v>
      </c>
      <c r="AC2" s="943" t="s">
        <v>34</v>
      </c>
      <c r="AD2" s="943" t="s">
        <v>35</v>
      </c>
      <c r="AE2" s="943" t="s">
        <v>36</v>
      </c>
      <c r="AG2" s="25"/>
    </row>
    <row r="3" spans="1:63" ht="16.5" customHeight="1" thickBot="1">
      <c r="A3" s="440" t="s">
        <v>536</v>
      </c>
      <c r="B3" s="55"/>
      <c r="C3" s="55"/>
      <c r="D3" s="55"/>
      <c r="E3" s="55"/>
      <c r="F3" s="15"/>
      <c r="G3" s="15"/>
      <c r="H3" s="15"/>
      <c r="I3" s="15"/>
      <c r="J3" s="19"/>
      <c r="M3" t="s">
        <v>1</v>
      </c>
      <c r="N3" t="s">
        <v>2</v>
      </c>
      <c r="O3" s="941"/>
      <c r="P3" s="519" t="s">
        <v>41</v>
      </c>
      <c r="Q3" s="520" t="s">
        <v>42</v>
      </c>
      <c r="R3" s="944"/>
      <c r="S3" s="944"/>
      <c r="T3" s="944"/>
      <c r="U3" s="944"/>
      <c r="V3" s="944"/>
      <c r="W3" s="944"/>
      <c r="X3" s="944"/>
      <c r="Y3" s="944"/>
      <c r="Z3" s="944"/>
      <c r="AA3" s="944"/>
      <c r="AB3" s="944"/>
      <c r="AC3" s="944"/>
      <c r="AD3" s="944"/>
      <c r="AE3" s="944"/>
      <c r="AF3" s="483"/>
      <c r="AH3" s="500" t="s">
        <v>43</v>
      </c>
      <c r="AI3" s="500" t="s">
        <v>44</v>
      </c>
      <c r="AJ3" s="500" t="s">
        <v>45</v>
      </c>
      <c r="AK3" s="483" t="s">
        <v>46</v>
      </c>
      <c r="AL3" s="483" t="s">
        <v>47</v>
      </c>
      <c r="AM3" s="483" t="s">
        <v>48</v>
      </c>
      <c r="AN3" s="483" t="s">
        <v>49</v>
      </c>
      <c r="AO3" s="483" t="s">
        <v>50</v>
      </c>
      <c r="AP3" s="483" t="s">
        <v>51</v>
      </c>
      <c r="AQ3" s="483" t="s">
        <v>52</v>
      </c>
      <c r="AR3" s="483" t="s">
        <v>53</v>
      </c>
      <c r="AS3" s="483" t="s">
        <v>54</v>
      </c>
      <c r="AT3" s="483" t="s">
        <v>55</v>
      </c>
      <c r="AU3" s="483" t="s">
        <v>56</v>
      </c>
      <c r="AV3" s="483" t="s">
        <v>57</v>
      </c>
      <c r="AW3" s="483" t="s">
        <v>58</v>
      </c>
      <c r="AX3" s="483" t="s">
        <v>59</v>
      </c>
      <c r="AY3" s="483" t="s">
        <v>60</v>
      </c>
      <c r="AZ3" s="483" t="s">
        <v>61</v>
      </c>
      <c r="BA3" s="483" t="s">
        <v>62</v>
      </c>
      <c r="BB3" s="483" t="s">
        <v>63</v>
      </c>
      <c r="BC3" s="483" t="s">
        <v>64</v>
      </c>
      <c r="BD3" s="483" t="s">
        <v>65</v>
      </c>
      <c r="BE3" s="483" t="s">
        <v>66</v>
      </c>
      <c r="BF3" s="483" t="s">
        <v>67</v>
      </c>
      <c r="BG3" s="483" t="s">
        <v>68</v>
      </c>
      <c r="BH3" s="483" t="s">
        <v>69</v>
      </c>
      <c r="BI3" s="483" t="s">
        <v>70</v>
      </c>
      <c r="BJ3" s="483" t="s">
        <v>71</v>
      </c>
      <c r="BK3" s="489" t="s">
        <v>72</v>
      </c>
    </row>
    <row r="4" spans="1:63" ht="7.75" customHeight="1">
      <c r="A4" s="435"/>
      <c r="B4" s="436"/>
      <c r="C4" s="436"/>
      <c r="D4" s="436"/>
      <c r="E4" s="436"/>
      <c r="F4" s="446"/>
      <c r="G4" s="436"/>
      <c r="H4" s="58"/>
      <c r="I4" s="58"/>
      <c r="J4" s="73"/>
    </row>
    <row r="5" spans="1:63" customFormat="1" ht="7.75" customHeight="1">
      <c r="A5" s="435"/>
      <c r="B5" s="436"/>
      <c r="C5" s="436"/>
      <c r="D5" s="436"/>
      <c r="E5" s="436"/>
      <c r="F5" s="446"/>
      <c r="G5" s="436"/>
      <c r="H5" s="58"/>
      <c r="I5" s="58"/>
      <c r="J5" s="73"/>
      <c r="K5" s="25"/>
      <c r="O5" s="1"/>
      <c r="P5" s="1"/>
      <c r="Q5" s="1"/>
      <c r="R5" s="1"/>
      <c r="S5" s="1"/>
      <c r="T5" s="1"/>
      <c r="U5" s="1"/>
      <c r="V5" s="1"/>
      <c r="W5" s="1"/>
      <c r="X5" s="1"/>
      <c r="Y5" s="1"/>
      <c r="Z5" s="1"/>
      <c r="AA5" s="1"/>
      <c r="AB5" s="1"/>
      <c r="AC5" s="1"/>
      <c r="AE5" s="1"/>
      <c r="BK5" s="480"/>
    </row>
    <row r="6" spans="1:63" ht="12.75" customHeight="1">
      <c r="A6" s="435"/>
      <c r="B6" s="969" t="s">
        <v>537</v>
      </c>
      <c r="C6" s="970"/>
      <c r="D6" s="970"/>
      <c r="E6" s="970"/>
      <c r="F6" s="970"/>
      <c r="G6" s="970"/>
      <c r="H6" s="970"/>
      <c r="I6" s="971"/>
      <c r="J6" s="73"/>
      <c r="AC6"/>
    </row>
    <row r="7" spans="1:63" ht="12.75" customHeight="1">
      <c r="A7" s="435"/>
      <c r="B7" s="315"/>
      <c r="C7" s="316"/>
      <c r="D7" s="316"/>
      <c r="E7" s="316"/>
      <c r="F7" s="316"/>
      <c r="G7" s="316"/>
      <c r="H7" s="316"/>
      <c r="I7" s="317"/>
      <c r="J7" s="73"/>
      <c r="AC7"/>
    </row>
    <row r="8" spans="1:63" ht="12.75" customHeight="1">
      <c r="A8" s="435"/>
      <c r="B8" s="972" t="s">
        <v>538</v>
      </c>
      <c r="C8" s="973"/>
      <c r="D8" s="973"/>
      <c r="E8" s="973"/>
      <c r="F8" s="973"/>
      <c r="G8" s="973"/>
      <c r="H8" s="973"/>
      <c r="I8" s="974"/>
      <c r="J8" s="73"/>
      <c r="AC8"/>
    </row>
    <row r="9" spans="1:63" ht="12.75" customHeight="1">
      <c r="A9" s="435"/>
      <c r="B9" s="972" t="s">
        <v>539</v>
      </c>
      <c r="C9" s="973"/>
      <c r="D9" s="973"/>
      <c r="E9" s="973"/>
      <c r="F9" s="973"/>
      <c r="G9" s="973"/>
      <c r="H9" s="973"/>
      <c r="I9" s="974"/>
      <c r="J9" s="73"/>
      <c r="AC9"/>
    </row>
    <row r="10" spans="1:63" ht="12.75" customHeight="1">
      <c r="A10" s="435"/>
      <c r="B10" s="972" t="s">
        <v>540</v>
      </c>
      <c r="C10" s="973"/>
      <c r="D10" s="973"/>
      <c r="E10" s="973"/>
      <c r="F10" s="973"/>
      <c r="G10" s="973"/>
      <c r="H10" s="973"/>
      <c r="I10" s="974"/>
      <c r="J10" s="73"/>
      <c r="AC10"/>
    </row>
    <row r="11" spans="1:63" ht="12.75" customHeight="1">
      <c r="A11" s="435"/>
      <c r="B11" s="972" t="s">
        <v>541</v>
      </c>
      <c r="C11" s="973"/>
      <c r="D11" s="973"/>
      <c r="E11" s="973"/>
      <c r="F11" s="973"/>
      <c r="G11" s="973"/>
      <c r="H11" s="973"/>
      <c r="I11" s="974"/>
      <c r="J11" s="73"/>
      <c r="AC11"/>
    </row>
    <row r="12" spans="1:63" ht="12.75" customHeight="1">
      <c r="A12" s="435"/>
      <c r="B12" s="315"/>
      <c r="C12" s="316"/>
      <c r="D12" s="316"/>
      <c r="E12" s="316"/>
      <c r="F12" s="316"/>
      <c r="G12" s="316"/>
      <c r="H12" s="316"/>
      <c r="I12" s="317"/>
      <c r="J12" s="73"/>
      <c r="AC12"/>
    </row>
    <row r="13" spans="1:63" ht="12.75" customHeight="1">
      <c r="A13" s="435"/>
      <c r="B13" s="972" t="s">
        <v>542</v>
      </c>
      <c r="C13" s="973"/>
      <c r="D13" s="973"/>
      <c r="E13" s="973"/>
      <c r="F13" s="973"/>
      <c r="G13" s="973"/>
      <c r="H13" s="973"/>
      <c r="I13" s="974"/>
      <c r="J13" s="73"/>
      <c r="AC13"/>
    </row>
    <row r="14" spans="1:63" ht="12.75" customHeight="1">
      <c r="A14" s="435"/>
      <c r="B14" s="315"/>
      <c r="C14" s="316"/>
      <c r="D14" s="316"/>
      <c r="E14" s="316"/>
      <c r="F14" s="316"/>
      <c r="G14" s="316"/>
      <c r="H14" s="316"/>
      <c r="I14" s="317"/>
      <c r="J14" s="73"/>
      <c r="AC14"/>
    </row>
    <row r="15" spans="1:63" ht="26.25" customHeight="1">
      <c r="A15" s="435"/>
      <c r="B15" s="972" t="s">
        <v>543</v>
      </c>
      <c r="C15" s="973"/>
      <c r="D15" s="973"/>
      <c r="E15" s="973"/>
      <c r="F15" s="973"/>
      <c r="G15" s="973"/>
      <c r="H15" s="973"/>
      <c r="I15" s="974"/>
      <c r="J15" s="73"/>
      <c r="M15" s="641"/>
      <c r="AC15"/>
    </row>
    <row r="16" spans="1:63" ht="12.75" customHeight="1">
      <c r="A16" s="435"/>
      <c r="B16" s="318"/>
      <c r="C16" s="319"/>
      <c r="D16" s="319"/>
      <c r="E16" s="319"/>
      <c r="F16" s="319"/>
      <c r="G16" s="319"/>
      <c r="H16" s="319"/>
      <c r="I16" s="320"/>
      <c r="J16" s="73"/>
      <c r="AC16"/>
    </row>
    <row r="17" spans="1:63" ht="7.75" customHeight="1">
      <c r="A17" s="435"/>
      <c r="B17" s="436"/>
      <c r="C17" s="436"/>
      <c r="D17" s="436"/>
      <c r="E17" s="436"/>
      <c r="F17" s="446"/>
      <c r="G17" s="436"/>
      <c r="H17" s="58"/>
      <c r="I17" s="58"/>
      <c r="J17" s="73"/>
      <c r="AC17"/>
    </row>
    <row r="18" spans="1:63" ht="7.75" customHeight="1" thickBot="1">
      <c r="A18" s="435"/>
      <c r="B18" s="436"/>
      <c r="C18" s="436"/>
      <c r="D18" s="436"/>
      <c r="E18" s="436"/>
      <c r="F18" s="446"/>
      <c r="G18" s="436"/>
      <c r="H18" s="58"/>
      <c r="I18" s="58"/>
      <c r="J18" s="73"/>
      <c r="AC18"/>
    </row>
    <row r="19" spans="1:63" customFormat="1" ht="16.5" customHeight="1" thickBot="1">
      <c r="A19" s="843" t="s">
        <v>544</v>
      </c>
      <c r="B19" s="844"/>
      <c r="C19" s="844"/>
      <c r="D19" s="844"/>
      <c r="E19" s="844"/>
      <c r="F19" s="844"/>
      <c r="G19" s="844"/>
      <c r="H19" s="844"/>
      <c r="I19" s="844"/>
      <c r="J19" s="845"/>
      <c r="K19" s="25"/>
      <c r="R19" s="285"/>
      <c r="S19" s="285"/>
      <c r="T19" s="285"/>
      <c r="U19" s="285"/>
      <c r="V19" s="285"/>
      <c r="W19" s="285"/>
      <c r="X19" s="285"/>
      <c r="Y19" s="285"/>
      <c r="Z19" s="285"/>
      <c r="AA19" s="286"/>
      <c r="AB19" s="285"/>
      <c r="AD19" s="285"/>
      <c r="AE19" s="285"/>
      <c r="AF19" s="285"/>
      <c r="AG19" s="285"/>
      <c r="AH19" s="285"/>
      <c r="BK19" s="480"/>
    </row>
    <row r="20" spans="1:63" customFormat="1" ht="6" customHeight="1">
      <c r="A20" s="10"/>
      <c r="B20" s="9"/>
      <c r="C20" s="9"/>
      <c r="D20" s="9"/>
      <c r="E20" s="9"/>
      <c r="F20" s="9"/>
      <c r="G20" s="9"/>
      <c r="H20" s="9"/>
      <c r="I20" s="9"/>
      <c r="J20" s="362"/>
      <c r="K20" s="25"/>
      <c r="R20" s="285"/>
      <c r="S20" s="285"/>
      <c r="T20" s="285"/>
      <c r="U20" s="285"/>
      <c r="V20" s="285"/>
      <c r="W20" s="285"/>
      <c r="X20" s="285"/>
      <c r="Y20" s="285"/>
      <c r="Z20" s="285"/>
      <c r="AA20" s="286"/>
      <c r="AB20" s="285"/>
      <c r="AD20" s="285"/>
      <c r="AE20" s="285"/>
      <c r="AF20" s="285"/>
      <c r="AG20" s="285"/>
      <c r="AH20" s="285"/>
      <c r="BK20" s="480"/>
    </row>
    <row r="21" spans="1:63" customFormat="1" ht="18" customHeight="1">
      <c r="A21" s="435" t="s">
        <v>545</v>
      </c>
      <c r="B21" s="436"/>
      <c r="C21" s="436"/>
      <c r="D21" s="436"/>
      <c r="E21" s="436"/>
      <c r="F21" s="975"/>
      <c r="G21" s="976"/>
      <c r="H21" s="976"/>
      <c r="I21" s="977"/>
      <c r="J21" s="363"/>
      <c r="K21" s="25"/>
      <c r="O21" s="285" t="str">
        <f ca="1">SUBSTITUTE(CELL("address",F21),"$","")</f>
        <v>F21</v>
      </c>
      <c r="P21" s="373">
        <v>3</v>
      </c>
      <c r="Q21" s="285" t="str">
        <f ca="1">MID(CELL("filename",P21),FIND("]",CELL("filename",P21))+1,256)</f>
        <v>3. Facility</v>
      </c>
      <c r="R21" s="285" t="s">
        <v>546</v>
      </c>
      <c r="S21" s="285" t="s">
        <v>547</v>
      </c>
      <c r="T21" s="285"/>
      <c r="U21" s="285" t="str">
        <f ca="1">P21&amp;"_"&amp;O21&amp;"_"&amp;S21</f>
        <v>3_F21_Project_Facility_Name</v>
      </c>
      <c r="V21" s="285" t="s">
        <v>255</v>
      </c>
      <c r="W21" s="285">
        <v>100</v>
      </c>
      <c r="X21" s="286"/>
      <c r="Y21" s="285" t="s">
        <v>83</v>
      </c>
      <c r="Z21" s="285" t="s">
        <v>84</v>
      </c>
      <c r="AA21" s="285"/>
      <c r="AB21" s="285"/>
      <c r="AD21" s="285"/>
      <c r="AE21" s="285"/>
      <c r="BK21" s="480"/>
    </row>
    <row r="22" spans="1:63" customFormat="1" ht="6" customHeight="1">
      <c r="A22" s="435"/>
      <c r="B22" s="436"/>
      <c r="C22" s="436"/>
      <c r="D22" s="436"/>
      <c r="E22" s="436"/>
      <c r="F22" s="58"/>
      <c r="G22" s="58"/>
      <c r="H22" s="58"/>
      <c r="I22" s="58"/>
      <c r="J22" s="731"/>
      <c r="K22" s="25"/>
      <c r="O22" s="285"/>
      <c r="P22" s="285"/>
      <c r="Q22" s="285"/>
      <c r="R22" s="285"/>
      <c r="S22" s="285"/>
      <c r="T22" s="285"/>
      <c r="U22" s="285"/>
      <c r="V22" s="285"/>
      <c r="W22" s="285"/>
      <c r="X22" s="286"/>
      <c r="Y22" s="285"/>
      <c r="Z22" s="285"/>
      <c r="AA22" s="285"/>
      <c r="AB22" s="285"/>
      <c r="AD22" s="285"/>
      <c r="AE22" s="285"/>
      <c r="BK22" s="480"/>
    </row>
    <row r="23" spans="1:63" customFormat="1" ht="13">
      <c r="A23" s="435" t="s">
        <v>548</v>
      </c>
      <c r="B23" s="436"/>
      <c r="C23" s="436"/>
      <c r="D23" s="436"/>
      <c r="E23" s="436"/>
      <c r="F23" s="64"/>
      <c r="G23" s="64"/>
      <c r="H23" s="456"/>
      <c r="I23" s="456"/>
      <c r="J23" s="363"/>
      <c r="K23" s="25"/>
      <c r="O23" s="285"/>
      <c r="P23" s="285"/>
      <c r="Q23" s="285"/>
      <c r="R23" s="285"/>
      <c r="S23" s="285"/>
      <c r="T23" s="285"/>
      <c r="U23" s="285"/>
      <c r="V23" s="285"/>
      <c r="W23" s="285"/>
      <c r="X23" s="286"/>
      <c r="Y23" s="285"/>
      <c r="Z23" s="285"/>
      <c r="AA23" s="285"/>
      <c r="AB23" s="285"/>
      <c r="AD23" s="285"/>
      <c r="BK23" s="480"/>
    </row>
    <row r="24" spans="1:63" customFormat="1" ht="18" customHeight="1">
      <c r="A24" s="278" t="s">
        <v>549</v>
      </c>
      <c r="B24" s="279"/>
      <c r="C24" s="80"/>
      <c r="D24" s="80"/>
      <c r="E24" s="80"/>
      <c r="F24" s="959"/>
      <c r="G24" s="960"/>
      <c r="H24" s="961"/>
      <c r="I24" s="58"/>
      <c r="J24" s="731"/>
      <c r="K24" s="25"/>
      <c r="O24" s="285" t="str">
        <f ca="1">SUBSTITUTE(CELL("address",F24),"$","")</f>
        <v>F24</v>
      </c>
      <c r="P24" s="285">
        <f>$P$21</f>
        <v>3</v>
      </c>
      <c r="Q24" s="285" t="str">
        <f ca="1">MID(CELL("filename",P24),FIND("]",CELL("filename",P24))+1,256)</f>
        <v>3. Facility</v>
      </c>
      <c r="R24" s="285" t="s">
        <v>546</v>
      </c>
      <c r="S24" s="285" t="s">
        <v>550</v>
      </c>
      <c r="T24" s="285"/>
      <c r="U24" s="285" t="str">
        <f ca="1">P24&amp;"_"&amp;O24&amp;"_"&amp;S24</f>
        <v>3_F24_City_Town</v>
      </c>
      <c r="V24" s="285" t="s">
        <v>255</v>
      </c>
      <c r="W24" s="285">
        <v>100</v>
      </c>
      <c r="X24" s="286"/>
      <c r="Y24" s="285" t="s">
        <v>83</v>
      </c>
      <c r="Z24" s="285" t="s">
        <v>84</v>
      </c>
      <c r="AA24" s="285"/>
      <c r="AB24" s="285"/>
      <c r="AD24" s="285"/>
      <c r="BK24" s="480"/>
    </row>
    <row r="25" spans="1:63" customFormat="1" ht="6" customHeight="1">
      <c r="A25" s="165"/>
      <c r="B25" s="166"/>
      <c r="C25" s="164"/>
      <c r="D25" s="164"/>
      <c r="E25" s="54"/>
      <c r="F25" s="436"/>
      <c r="G25" s="436"/>
      <c r="H25" s="80"/>
      <c r="I25" s="456"/>
      <c r="J25" s="363"/>
      <c r="K25" s="25"/>
      <c r="O25" s="285"/>
      <c r="P25" s="285"/>
      <c r="Q25" s="285"/>
      <c r="R25" s="285"/>
      <c r="S25" s="285"/>
      <c r="T25" s="285"/>
      <c r="U25" s="285"/>
      <c r="V25" s="285"/>
      <c r="W25" s="285"/>
      <c r="X25" s="286"/>
      <c r="Y25" s="285"/>
      <c r="Z25" s="285"/>
      <c r="AA25" s="285"/>
      <c r="AB25" s="285"/>
      <c r="AD25" s="285"/>
      <c r="BK25" s="480"/>
    </row>
    <row r="26" spans="1:63" customFormat="1">
      <c r="A26" s="278" t="s">
        <v>551</v>
      </c>
      <c r="B26" s="279"/>
      <c r="C26" s="80"/>
      <c r="D26" s="80"/>
      <c r="E26" s="80"/>
      <c r="F26" s="959"/>
      <c r="G26" s="960"/>
      <c r="H26" s="961"/>
      <c r="I26" s="58"/>
      <c r="J26" s="731"/>
      <c r="K26" s="25"/>
      <c r="O26" s="285" t="str">
        <f ca="1">SUBSTITUTE(CELL("address",F26),"$","")</f>
        <v>F26</v>
      </c>
      <c r="P26" s="285">
        <f>$P$21</f>
        <v>3</v>
      </c>
      <c r="Q26" s="285" t="str">
        <f ca="1">MID(CELL("filename",P26),FIND("]",CELL("filename",P26))+1,256)</f>
        <v>3. Facility</v>
      </c>
      <c r="R26" s="285" t="s">
        <v>546</v>
      </c>
      <c r="S26" s="285" t="s">
        <v>551</v>
      </c>
      <c r="T26" s="285"/>
      <c r="U26" s="285" t="str">
        <f ca="1">P26&amp;"_"&amp;O26&amp;"_"&amp;S26</f>
        <v>3_F26_County</v>
      </c>
      <c r="V26" s="285" t="s">
        <v>255</v>
      </c>
      <c r="W26" s="285">
        <v>100</v>
      </c>
      <c r="X26" s="286"/>
      <c r="Y26" s="285" t="s">
        <v>83</v>
      </c>
      <c r="Z26" s="285" t="s">
        <v>84</v>
      </c>
      <c r="AA26" s="285"/>
      <c r="AB26" s="285"/>
      <c r="AD26" s="285"/>
      <c r="BK26" s="480"/>
    </row>
    <row r="27" spans="1:63" customFormat="1" ht="6" customHeight="1">
      <c r="A27" s="165"/>
      <c r="B27" s="166"/>
      <c r="C27" s="164"/>
      <c r="D27" s="164"/>
      <c r="E27" s="54"/>
      <c r="F27" s="436"/>
      <c r="G27" s="436"/>
      <c r="H27" s="80"/>
      <c r="I27" s="456"/>
      <c r="J27" s="363"/>
      <c r="K27" s="25"/>
      <c r="O27" s="285"/>
      <c r="P27" s="285"/>
      <c r="Q27" s="285"/>
      <c r="R27" s="285"/>
      <c r="S27" s="285"/>
      <c r="T27" s="285"/>
      <c r="U27" s="285"/>
      <c r="V27" s="285"/>
      <c r="W27" s="285"/>
      <c r="X27" s="286"/>
      <c r="Y27" s="285"/>
      <c r="Z27" s="285"/>
      <c r="AA27" s="285"/>
      <c r="AB27" s="285"/>
      <c r="AD27" s="285"/>
      <c r="BK27" s="480"/>
    </row>
    <row r="28" spans="1:63" customFormat="1" ht="15" customHeight="1">
      <c r="A28" s="278" t="s">
        <v>552</v>
      </c>
      <c r="B28" s="279"/>
      <c r="C28" s="80"/>
      <c r="D28" s="80"/>
      <c r="E28" s="80"/>
      <c r="F28" s="962"/>
      <c r="G28" s="963"/>
      <c r="H28" s="964"/>
      <c r="I28" s="58"/>
      <c r="J28" s="731"/>
      <c r="K28" s="25"/>
      <c r="O28" s="285" t="str">
        <f ca="1">SUBSTITUTE(CELL("address",F28),"$","")</f>
        <v>F28</v>
      </c>
      <c r="P28" s="285">
        <f>$P$21</f>
        <v>3</v>
      </c>
      <c r="Q28" s="285" t="str">
        <f ca="1">MID(CELL("filename",P28),FIND("]",CELL("filename",P28))+1,256)</f>
        <v>3. Facility</v>
      </c>
      <c r="R28" s="285" t="s">
        <v>546</v>
      </c>
      <c r="S28" s="285" t="s">
        <v>553</v>
      </c>
      <c r="T28" s="285"/>
      <c r="U28" s="285" t="str">
        <f ca="1">P28&amp;"_"&amp;O28&amp;"_"&amp;S28</f>
        <v>3_F28_State_Province</v>
      </c>
      <c r="V28" s="285" t="s">
        <v>82</v>
      </c>
      <c r="W28" s="285"/>
      <c r="X28" s="286" t="str">
        <f>CONCATENATE(AH28,",",AI28,",",AJ28,",",AK28,",",AL28,",",AM28,",",AN28,",",AO28,",",AP28)</f>
        <v>WA,OR,ID,MT,NV,CA,WY,B.C. Canada,A.B. Canada</v>
      </c>
      <c r="Y28" s="285" t="s">
        <v>83</v>
      </c>
      <c r="Z28" s="285" t="s">
        <v>84</v>
      </c>
      <c r="AA28" s="285"/>
      <c r="AB28" s="285"/>
      <c r="AD28" s="285"/>
      <c r="AH28" t="s">
        <v>554</v>
      </c>
      <c r="AI28" t="s">
        <v>555</v>
      </c>
      <c r="AJ28" t="s">
        <v>556</v>
      </c>
      <c r="AK28" t="s">
        <v>557</v>
      </c>
      <c r="AL28" t="s">
        <v>558</v>
      </c>
      <c r="AM28" t="s">
        <v>559</v>
      </c>
      <c r="AN28" t="s">
        <v>560</v>
      </c>
      <c r="AO28" t="s">
        <v>561</v>
      </c>
      <c r="AP28" t="s">
        <v>562</v>
      </c>
      <c r="BK28" s="480"/>
    </row>
    <row r="29" spans="1:63" customFormat="1" ht="6" customHeight="1">
      <c r="A29" s="165"/>
      <c r="B29" s="166"/>
      <c r="C29" s="164"/>
      <c r="D29" s="164"/>
      <c r="E29" s="54"/>
      <c r="F29" s="436"/>
      <c r="G29" s="436"/>
      <c r="H29" s="80"/>
      <c r="I29" s="456"/>
      <c r="J29" s="363"/>
      <c r="K29" s="25"/>
      <c r="O29" s="285"/>
      <c r="P29" s="285"/>
      <c r="Q29" s="285"/>
      <c r="R29" s="285"/>
      <c r="S29" s="285"/>
      <c r="T29" s="285"/>
      <c r="U29" s="285"/>
      <c r="V29" s="285"/>
      <c r="W29" s="285"/>
      <c r="X29" s="286"/>
      <c r="Y29" s="285"/>
      <c r="Z29" s="285"/>
      <c r="AA29" s="285"/>
      <c r="AB29" s="285"/>
      <c r="AD29" s="285"/>
      <c r="BK29" s="480"/>
    </row>
    <row r="30" spans="1:63" customFormat="1" ht="13">
      <c r="A30" s="278" t="s">
        <v>563</v>
      </c>
      <c r="B30" s="279"/>
      <c r="C30" s="80"/>
      <c r="D30" s="80"/>
      <c r="E30" s="80"/>
      <c r="F30" s="956"/>
      <c r="G30" s="957"/>
      <c r="H30" s="958"/>
      <c r="I30" s="58"/>
      <c r="J30" s="731"/>
      <c r="K30" s="25"/>
      <c r="M30" s="20"/>
      <c r="O30" s="285" t="str">
        <f ca="1">SUBSTITUTE(CELL("address",F30),"$","")</f>
        <v>F30</v>
      </c>
      <c r="P30" s="285">
        <f>$P$21</f>
        <v>3</v>
      </c>
      <c r="Q30" s="285" t="str">
        <f ca="1">MID(CELL("filename",P30),FIND("]",CELL("filename",P30))+1,256)</f>
        <v>3. Facility</v>
      </c>
      <c r="R30" s="285" t="s">
        <v>546</v>
      </c>
      <c r="S30" s="285" t="s">
        <v>564</v>
      </c>
      <c r="T30" s="285"/>
      <c r="U30" s="285" t="str">
        <f ca="1">P30&amp;"_"&amp;O30&amp;"_"&amp;S30</f>
        <v>3_F30_Latitude</v>
      </c>
      <c r="V30" s="285" t="s">
        <v>395</v>
      </c>
      <c r="W30" s="285" t="s">
        <v>565</v>
      </c>
      <c r="X30" s="287" t="s">
        <v>566</v>
      </c>
      <c r="Y30" s="285" t="s">
        <v>83</v>
      </c>
      <c r="Z30" s="285" t="s">
        <v>84</v>
      </c>
      <c r="AA30" s="285"/>
      <c r="AB30" s="285"/>
      <c r="AD30" s="285"/>
      <c r="BK30" s="480"/>
    </row>
    <row r="31" spans="1:63" customFormat="1" ht="6" customHeight="1">
      <c r="A31" s="165"/>
      <c r="B31" s="166"/>
      <c r="C31" s="164"/>
      <c r="D31" s="164"/>
      <c r="E31" s="54"/>
      <c r="F31" s="436"/>
      <c r="G31" s="436"/>
      <c r="H31" s="80"/>
      <c r="I31" s="456"/>
      <c r="J31" s="363"/>
      <c r="K31" s="25"/>
      <c r="O31" s="285"/>
      <c r="P31" s="285"/>
      <c r="Q31" s="285"/>
      <c r="R31" s="285"/>
      <c r="S31" s="285"/>
      <c r="T31" s="285"/>
      <c r="U31" s="285"/>
      <c r="V31" s="285"/>
      <c r="W31" s="285"/>
      <c r="X31" s="286"/>
      <c r="Y31" s="285"/>
      <c r="Z31" s="285"/>
      <c r="AA31" s="285"/>
      <c r="AB31" s="285"/>
      <c r="AD31" s="285"/>
      <c r="BK31" s="480"/>
    </row>
    <row r="32" spans="1:63" customFormat="1" ht="13">
      <c r="A32" s="278" t="s">
        <v>567</v>
      </c>
      <c r="B32" s="279"/>
      <c r="C32" s="80"/>
      <c r="D32" s="80"/>
      <c r="E32" s="80"/>
      <c r="F32" s="956"/>
      <c r="G32" s="957"/>
      <c r="H32" s="958"/>
      <c r="I32" s="58"/>
      <c r="J32" s="731"/>
      <c r="K32" s="25"/>
      <c r="M32" s="20"/>
      <c r="O32" s="285" t="str">
        <f ca="1">SUBSTITUTE(CELL("address",F32),"$","")</f>
        <v>F32</v>
      </c>
      <c r="P32" s="285">
        <f>$P$21</f>
        <v>3</v>
      </c>
      <c r="Q32" s="285" t="str">
        <f ca="1">MID(CELL("filename",P32),FIND("]",CELL("filename",P32))+1,256)</f>
        <v>3. Facility</v>
      </c>
      <c r="R32" s="285" t="s">
        <v>546</v>
      </c>
      <c r="S32" s="285" t="s">
        <v>568</v>
      </c>
      <c r="T32" s="285"/>
      <c r="U32" s="285" t="str">
        <f ca="1">P32&amp;"_"&amp;O32&amp;"_"&amp;S32</f>
        <v>3_F32_Longitude</v>
      </c>
      <c r="V32" s="285" t="s">
        <v>395</v>
      </c>
      <c r="W32" s="285" t="s">
        <v>565</v>
      </c>
      <c r="X32" s="287" t="s">
        <v>569</v>
      </c>
      <c r="Y32" s="285" t="s">
        <v>83</v>
      </c>
      <c r="Z32" s="285" t="s">
        <v>84</v>
      </c>
      <c r="AA32" s="285"/>
      <c r="AB32" s="285"/>
      <c r="AD32" s="285"/>
      <c r="BK32" s="480"/>
    </row>
    <row r="33" spans="1:119" customFormat="1" ht="6" customHeight="1">
      <c r="A33" s="163"/>
      <c r="B33" s="164"/>
      <c r="C33" s="164"/>
      <c r="D33" s="164"/>
      <c r="E33" s="54"/>
      <c r="F33" s="436"/>
      <c r="G33" s="436"/>
      <c r="H33" s="80"/>
      <c r="I33" s="456"/>
      <c r="J33" s="363"/>
      <c r="K33" s="25"/>
      <c r="R33" s="285"/>
      <c r="S33" s="285"/>
      <c r="T33" s="285"/>
      <c r="U33" s="285"/>
      <c r="V33" s="285"/>
      <c r="W33" s="285"/>
      <c r="X33" s="285"/>
      <c r="Y33" s="285"/>
      <c r="Z33" s="285"/>
      <c r="AA33" s="286"/>
      <c r="AB33" s="285"/>
      <c r="AD33" s="285"/>
      <c r="AE33" s="285"/>
      <c r="AF33" s="285"/>
      <c r="AG33" s="285"/>
      <c r="BK33" s="480"/>
    </row>
    <row r="34" spans="1:119" customFormat="1" ht="6" customHeight="1" thickBot="1">
      <c r="A34" s="435"/>
      <c r="B34" s="436"/>
      <c r="C34" s="436"/>
      <c r="D34" s="436"/>
      <c r="E34" s="436"/>
      <c r="F34" s="446"/>
      <c r="G34" s="446"/>
      <c r="H34" s="446"/>
      <c r="I34" s="456"/>
      <c r="J34" s="364"/>
      <c r="K34" s="25"/>
      <c r="R34" s="285"/>
      <c r="S34" s="285"/>
      <c r="T34" s="285"/>
      <c r="U34" s="285"/>
      <c r="V34" s="285"/>
      <c r="W34" s="285"/>
      <c r="X34" s="285"/>
      <c r="Y34" s="285"/>
      <c r="Z34" s="285"/>
      <c r="AA34" s="286"/>
      <c r="AB34" s="285"/>
      <c r="AD34" s="285"/>
      <c r="AE34" s="285"/>
      <c r="AF34" s="285"/>
      <c r="AG34" s="285"/>
      <c r="BK34" s="480"/>
    </row>
    <row r="35" spans="1:119" ht="15.75" customHeight="1" thickBot="1">
      <c r="A35" s="843" t="s">
        <v>570</v>
      </c>
      <c r="B35" s="844"/>
      <c r="C35" s="844"/>
      <c r="D35" s="844"/>
      <c r="E35" s="844"/>
      <c r="F35" s="844"/>
      <c r="G35" s="844"/>
      <c r="H35" s="844"/>
      <c r="I35" s="844"/>
      <c r="J35" s="845"/>
      <c r="AC35"/>
    </row>
    <row r="36" spans="1:119" ht="7.75" customHeight="1">
      <c r="A36" s="435"/>
      <c r="B36" s="436"/>
      <c r="C36" s="436"/>
      <c r="D36" s="436"/>
      <c r="E36" s="436"/>
      <c r="F36" s="446"/>
      <c r="G36" s="436"/>
      <c r="H36" s="58"/>
      <c r="I36" s="58"/>
      <c r="J36" s="73"/>
      <c r="AC36"/>
    </row>
    <row r="37" spans="1:119" ht="17.5">
      <c r="A37" s="447" t="s">
        <v>571</v>
      </c>
      <c r="B37" s="95"/>
      <c r="C37" s="54"/>
      <c r="D37" s="54"/>
      <c r="E37" s="54"/>
      <c r="F37" s="69"/>
      <c r="G37" s="732"/>
      <c r="H37" s="80" t="s">
        <v>572</v>
      </c>
      <c r="I37" s="733"/>
      <c r="J37" s="60"/>
      <c r="O37" s="285" t="str">
        <f ca="1">SUBSTITUTE(CELL("address",G37),"$","")</f>
        <v>G37</v>
      </c>
      <c r="P37" s="285">
        <f>$P$21</f>
        <v>3</v>
      </c>
      <c r="Q37" s="285" t="str">
        <f ca="1">MID(CELL("filename",P37),FIND("]",CELL("filename",P37))+1,256)</f>
        <v>3. Facility</v>
      </c>
      <c r="R37" s="1" t="s">
        <v>570</v>
      </c>
      <c r="S37" s="1" t="s">
        <v>573</v>
      </c>
      <c r="U37" s="285" t="str">
        <f ca="1">P37&amp;"_"&amp;O37&amp;"_"&amp;S37</f>
        <v>3_G37_Project_Size</v>
      </c>
      <c r="V37" s="1" t="s">
        <v>574</v>
      </c>
      <c r="X37" s="1" t="str">
        <f>"&gt;=0"</f>
        <v>&gt;=0</v>
      </c>
      <c r="Y37" s="1" t="s">
        <v>83</v>
      </c>
      <c r="Z37" s="285" t="s">
        <v>84</v>
      </c>
      <c r="AC37"/>
    </row>
    <row r="38" spans="1:119" ht="7.75" customHeight="1">
      <c r="A38" s="435"/>
      <c r="B38" s="436"/>
      <c r="C38" s="436"/>
      <c r="D38" s="436"/>
      <c r="E38" s="436"/>
      <c r="F38" s="446"/>
      <c r="G38" s="436"/>
      <c r="H38" s="58"/>
      <c r="I38" s="58"/>
      <c r="J38" s="73"/>
      <c r="AC38"/>
    </row>
    <row r="39" spans="1:119" s="237" customFormat="1" ht="18" customHeight="1">
      <c r="A39" s="847" t="s">
        <v>575</v>
      </c>
      <c r="B39" s="848"/>
      <c r="C39" s="848"/>
      <c r="D39" s="848"/>
      <c r="E39" s="848"/>
      <c r="F39" s="848"/>
      <c r="G39" s="848"/>
      <c r="H39" s="849"/>
      <c r="I39" s="161"/>
      <c r="J39" s="104"/>
      <c r="K39" s="25"/>
      <c r="M39"/>
      <c r="N39"/>
      <c r="O39" s="285" t="str">
        <f ca="1">SUBSTITUTE(CELL("address",I39),"$","")</f>
        <v>I39</v>
      </c>
      <c r="P39" s="285">
        <f>$P$21</f>
        <v>3</v>
      </c>
      <c r="Q39" s="285" t="str">
        <f ca="1">MID(CELL("filename",P39),FIND("]",CELL("filename",P39))+1,256)</f>
        <v>3. Facility</v>
      </c>
      <c r="R39" s="1" t="s">
        <v>570</v>
      </c>
      <c r="S39" s="1" t="s">
        <v>576</v>
      </c>
      <c r="T39" s="1"/>
      <c r="U39" s="285" t="str">
        <f ca="1">P39&amp;"_"&amp;O39&amp;"_"&amp;S39</f>
        <v>3_I39_Map_Attached_of_Project_area</v>
      </c>
      <c r="V39" s="1" t="s">
        <v>82</v>
      </c>
      <c r="W39" s="1"/>
      <c r="X39" s="286" t="str">
        <f>CONCATENATE(AH39,",",AI39)</f>
        <v>Submitted,Not applicable (non-unit contingent PPA)</v>
      </c>
      <c r="Y39" s="1" t="s">
        <v>83</v>
      </c>
      <c r="Z39" s="285" t="s">
        <v>84</v>
      </c>
      <c r="AA39" s="1"/>
      <c r="AB39" s="1"/>
      <c r="AC39"/>
      <c r="AD39" s="1"/>
      <c r="AE39" s="1"/>
      <c r="AF39" s="297"/>
      <c r="AG39" s="297"/>
      <c r="AH39" s="297" t="s">
        <v>185</v>
      </c>
      <c r="AI39" s="297" t="s">
        <v>290</v>
      </c>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481"/>
    </row>
    <row r="40" spans="1:119" s="411" customFormat="1" ht="12.75" customHeight="1">
      <c r="A40" s="405"/>
      <c r="B40" s="511" t="s">
        <v>577</v>
      </c>
      <c r="C40" s="406"/>
      <c r="D40" s="406"/>
      <c r="E40" s="406"/>
      <c r="F40" s="406"/>
      <c r="G40" s="406"/>
      <c r="H40" s="407"/>
      <c r="I40" s="734"/>
      <c r="J40" s="408"/>
      <c r="K40" s="25"/>
      <c r="M40" s="409"/>
      <c r="N40"/>
      <c r="O40" s="1"/>
      <c r="P40" s="1"/>
      <c r="Q40" s="409"/>
      <c r="R40" s="409"/>
      <c r="S40" s="409"/>
      <c r="T40" s="410"/>
      <c r="U40" s="410"/>
      <c r="V40" s="410"/>
      <c r="W40" s="410"/>
      <c r="X40" s="410"/>
      <c r="Y40" s="410"/>
      <c r="Z40" s="410"/>
      <c r="AA40" s="410"/>
      <c r="AB40" s="410"/>
      <c r="AC40"/>
      <c r="AD40" s="410"/>
      <c r="AE40" s="410"/>
      <c r="AF40" s="410"/>
      <c r="AG40" s="410"/>
      <c r="AH40" s="410"/>
      <c r="AI40" s="410"/>
      <c r="AJ40" s="410"/>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96"/>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c r="CO40" s="409"/>
      <c r="CP40" s="409"/>
      <c r="CQ40" s="409"/>
      <c r="CR40" s="409"/>
      <c r="CS40" s="409"/>
      <c r="CT40" s="409"/>
      <c r="CU40" s="409"/>
      <c r="CV40" s="409"/>
      <c r="CW40" s="409"/>
      <c r="CX40" s="409"/>
      <c r="CY40" s="409"/>
      <c r="CZ40" s="409"/>
      <c r="DA40" s="409"/>
      <c r="DB40" s="409"/>
      <c r="DC40" s="409"/>
      <c r="DD40" s="409"/>
      <c r="DE40" s="409"/>
      <c r="DF40" s="409"/>
      <c r="DG40" s="409"/>
      <c r="DH40" s="409"/>
      <c r="DI40" s="409"/>
      <c r="DJ40" s="409"/>
      <c r="DK40" s="409"/>
      <c r="DL40" s="409"/>
      <c r="DM40" s="409"/>
      <c r="DN40" s="409"/>
      <c r="DO40" s="409"/>
    </row>
    <row r="41" spans="1:119" ht="27" customHeight="1">
      <c r="A41" s="952" t="s">
        <v>578</v>
      </c>
      <c r="B41" s="953"/>
      <c r="C41" s="953"/>
      <c r="D41" s="953"/>
      <c r="E41" s="953"/>
      <c r="F41" s="953"/>
      <c r="G41" s="953"/>
      <c r="H41" s="953"/>
      <c r="I41" s="953"/>
      <c r="J41" s="60"/>
      <c r="AC41"/>
    </row>
    <row r="42" spans="1:119" ht="7.75" customHeight="1">
      <c r="A42" s="435"/>
      <c r="B42" s="436"/>
      <c r="C42" s="436"/>
      <c r="D42" s="436"/>
      <c r="E42" s="436"/>
      <c r="F42" s="446"/>
      <c r="G42" s="436"/>
      <c r="H42" s="58"/>
      <c r="I42" s="58"/>
      <c r="J42" s="73"/>
      <c r="AC42"/>
    </row>
    <row r="43" spans="1:119" s="237" customFormat="1" ht="25" customHeight="1">
      <c r="A43" s="798" t="s">
        <v>579</v>
      </c>
      <c r="B43" s="799"/>
      <c r="C43" s="799"/>
      <c r="D43" s="799"/>
      <c r="E43" s="799"/>
      <c r="F43" s="799"/>
      <c r="G43" s="799"/>
      <c r="H43" s="846"/>
      <c r="I43" s="161"/>
      <c r="J43" s="104"/>
      <c r="K43" s="25"/>
      <c r="M43"/>
      <c r="N43"/>
      <c r="O43" s="285" t="str">
        <f ca="1">SUBSTITUTE(CELL("address",I43),"$","")</f>
        <v>I43</v>
      </c>
      <c r="P43" s="285">
        <f>$P$21</f>
        <v>3</v>
      </c>
      <c r="Q43" s="285" t="str">
        <f ca="1">MID(CELL("filename",P43),FIND("]",CELL("filename",P43))+1,256)</f>
        <v>3. Facility</v>
      </c>
      <c r="R43" s="1" t="s">
        <v>570</v>
      </c>
      <c r="S43" s="1" t="s">
        <v>580</v>
      </c>
      <c r="T43" s="1"/>
      <c r="U43" s="285" t="str">
        <f ca="1">P43&amp;"_"&amp;O43&amp;"_"&amp;S43</f>
        <v>3_I43_Project_have_leases_easements</v>
      </c>
      <c r="V43" s="1" t="s">
        <v>82</v>
      </c>
      <c r="W43" s="1"/>
      <c r="X43" s="286" t="str">
        <f>CONCATENATE(AH43,",",AI43)</f>
        <v>Yes,No</v>
      </c>
      <c r="Y43" s="1" t="s">
        <v>83</v>
      </c>
      <c r="Z43" s="285" t="s">
        <v>84</v>
      </c>
      <c r="AA43" s="1"/>
      <c r="AB43" s="1"/>
      <c r="AC43"/>
      <c r="AD43" s="1"/>
      <c r="AE43" s="1"/>
      <c r="AF43" s="297"/>
      <c r="AG43" s="297"/>
      <c r="AH43" s="297" t="s">
        <v>83</v>
      </c>
      <c r="AI43" s="297" t="s">
        <v>84</v>
      </c>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481"/>
    </row>
    <row r="44" spans="1:119" ht="7.75" customHeight="1">
      <c r="A44" s="435"/>
      <c r="B44" s="436"/>
      <c r="C44" s="436"/>
      <c r="D44" s="436"/>
      <c r="E44" s="436"/>
      <c r="F44" s="446"/>
      <c r="G44" s="436"/>
      <c r="H44" s="58"/>
      <c r="I44" s="58"/>
      <c r="J44" s="73"/>
      <c r="AC44"/>
    </row>
    <row r="45" spans="1:119" ht="17.5">
      <c r="A45" s="798" t="s">
        <v>581</v>
      </c>
      <c r="B45" s="799"/>
      <c r="C45" s="799"/>
      <c r="D45" s="799"/>
      <c r="E45" s="799"/>
      <c r="F45" s="799"/>
      <c r="G45" s="799"/>
      <c r="H45" s="799"/>
      <c r="I45" s="799"/>
      <c r="J45" s="60"/>
      <c r="O45" s="285"/>
      <c r="AC45"/>
    </row>
    <row r="46" spans="1:119" ht="19.5" customHeight="1">
      <c r="A46" s="955" t="s">
        <v>582</v>
      </c>
      <c r="B46" s="954"/>
      <c r="C46" s="954"/>
      <c r="D46" s="954"/>
      <c r="E46" s="954"/>
      <c r="F46" s="954" t="s">
        <v>583</v>
      </c>
      <c r="G46" s="954"/>
      <c r="H46" s="948"/>
      <c r="I46" s="949"/>
      <c r="J46" s="60"/>
      <c r="N46" s="20"/>
      <c r="O46" s="285" t="str">
        <f ca="1">SUBSTITUTE(CELL("address",H46),"$","")</f>
        <v>H46</v>
      </c>
      <c r="P46" s="285">
        <f>$P$21</f>
        <v>3</v>
      </c>
      <c r="Q46" s="285" t="str">
        <f ca="1">MID(CELL("filename",P46),FIND("]",CELL("filename",P46))+1,256)</f>
        <v>3. Facility</v>
      </c>
      <c r="R46" s="1" t="s">
        <v>570</v>
      </c>
      <c r="S46" s="285" t="s">
        <v>584</v>
      </c>
      <c r="T46" s="285"/>
      <c r="U46" s="285" t="str">
        <f ca="1">P46&amp;"_"&amp;O46&amp;"_"&amp;S46</f>
        <v>3_H46_Land_Area_controlled_submitted</v>
      </c>
      <c r="V46" s="1" t="s">
        <v>82</v>
      </c>
      <c r="X46" s="286" t="str">
        <f>CONCATENATE(AH46,",",AI46)</f>
        <v>Submitted,Not Submitted</v>
      </c>
      <c r="Y46" s="285" t="s">
        <v>84</v>
      </c>
      <c r="Z46" s="285" t="s">
        <v>84</v>
      </c>
      <c r="AC46"/>
      <c r="AF46" s="297"/>
      <c r="AG46" s="297"/>
      <c r="AH46" s="297" t="s">
        <v>185</v>
      </c>
      <c r="AI46" s="297" t="s">
        <v>186</v>
      </c>
    </row>
    <row r="47" spans="1:119" ht="15.75" customHeight="1">
      <c r="A47" s="435"/>
      <c r="B47" s="436"/>
      <c r="C47" s="436"/>
      <c r="D47" s="436"/>
      <c r="E47" s="436"/>
      <c r="F47" s="361" t="s">
        <v>585</v>
      </c>
      <c r="G47" s="436"/>
      <c r="H47" s="58"/>
      <c r="I47" s="58"/>
      <c r="J47" s="73"/>
      <c r="AC47"/>
    </row>
    <row r="48" spans="1:119" ht="125.25" customHeight="1">
      <c r="A48" s="945"/>
      <c r="B48" s="946"/>
      <c r="C48" s="946"/>
      <c r="D48" s="946"/>
      <c r="E48" s="946"/>
      <c r="F48" s="946"/>
      <c r="G48" s="946"/>
      <c r="H48" s="946"/>
      <c r="I48" s="947"/>
      <c r="J48" s="60"/>
      <c r="O48" s="285" t="str">
        <f ca="1">SUBSTITUTE(CELL("address",A48),"$","")</f>
        <v>A48</v>
      </c>
      <c r="P48" s="285">
        <f>$P$21</f>
        <v>3</v>
      </c>
      <c r="Q48" s="285" t="str">
        <f ca="1">MID(CELL("filename",P48),FIND("]",CELL("filename",P48))+1,256)</f>
        <v>3. Facility</v>
      </c>
      <c r="R48" s="1" t="s">
        <v>570</v>
      </c>
      <c r="S48" s="1" t="s">
        <v>586</v>
      </c>
      <c r="U48" s="285" t="str">
        <f ca="1">P48&amp;"_"&amp;O48&amp;"_"&amp;S48</f>
        <v>3_A48_Land_area_controlled</v>
      </c>
      <c r="V48" s="1" t="s">
        <v>255</v>
      </c>
      <c r="W48" s="1">
        <v>2000</v>
      </c>
      <c r="Y48" s="285" t="s">
        <v>84</v>
      </c>
      <c r="Z48" s="285" t="s">
        <v>84</v>
      </c>
      <c r="AB48"/>
      <c r="AC48"/>
    </row>
    <row r="49" spans="1:63" ht="7.75" customHeight="1">
      <c r="A49" s="435"/>
      <c r="B49" s="436"/>
      <c r="C49" s="436"/>
      <c r="D49" s="436"/>
      <c r="E49" s="436"/>
      <c r="F49" s="446"/>
      <c r="G49" s="436"/>
      <c r="H49" s="58"/>
      <c r="I49" s="58"/>
      <c r="J49" s="73"/>
      <c r="AC49"/>
    </row>
    <row r="50" spans="1:63" ht="18" customHeight="1">
      <c r="A50" s="447" t="s">
        <v>587</v>
      </c>
      <c r="B50" s="98"/>
      <c r="C50" s="68"/>
      <c r="D50" s="68"/>
      <c r="E50" s="68"/>
      <c r="F50" s="25"/>
      <c r="G50" s="25"/>
      <c r="H50" s="25"/>
      <c r="I50" s="25"/>
      <c r="J50" s="60"/>
      <c r="AC50"/>
    </row>
    <row r="51" spans="1:63" ht="18" customHeight="1">
      <c r="A51" s="955" t="s">
        <v>582</v>
      </c>
      <c r="B51" s="954"/>
      <c r="C51" s="954"/>
      <c r="D51" s="954"/>
      <c r="E51" s="954"/>
      <c r="F51" s="954" t="s">
        <v>583</v>
      </c>
      <c r="G51" s="954"/>
      <c r="H51" s="948"/>
      <c r="I51" s="949"/>
      <c r="J51" s="60"/>
      <c r="N51" s="20"/>
      <c r="O51" s="285" t="str">
        <f ca="1">SUBSTITUTE(CELL("address",H51),"$","")</f>
        <v>H51</v>
      </c>
      <c r="P51" s="285">
        <f>$P$21</f>
        <v>3</v>
      </c>
      <c r="Q51" s="285" t="str">
        <f ca="1">MID(CELL("filename",P51),FIND("]",CELL("filename",P51))+1,256)</f>
        <v>3. Facility</v>
      </c>
      <c r="R51" s="1" t="s">
        <v>570</v>
      </c>
      <c r="S51" s="285" t="s">
        <v>588</v>
      </c>
      <c r="T51" s="285"/>
      <c r="U51" s="285" t="str">
        <f ca="1">P51&amp;"_"&amp;O51&amp;"_"&amp;S51</f>
        <v>3_H51_Project_Description_submitted</v>
      </c>
      <c r="V51" s="1" t="s">
        <v>82</v>
      </c>
      <c r="X51" s="286" t="str">
        <f>CONCATENATE(AH51,",",AI51)</f>
        <v>Submitted,Not Submitted</v>
      </c>
      <c r="Y51" s="285" t="s">
        <v>84</v>
      </c>
      <c r="Z51" s="285" t="s">
        <v>84</v>
      </c>
      <c r="AC51"/>
      <c r="AF51" s="297"/>
      <c r="AG51" s="297"/>
      <c r="AH51" s="297" t="s">
        <v>185</v>
      </c>
      <c r="AI51" s="297" t="s">
        <v>186</v>
      </c>
    </row>
    <row r="52" spans="1:63" s="1" customFormat="1" ht="17.25" customHeight="1">
      <c r="A52" s="435"/>
      <c r="B52" s="436"/>
      <c r="C52" s="436"/>
      <c r="D52" s="436"/>
      <c r="E52" s="436"/>
      <c r="F52" s="361" t="s">
        <v>589</v>
      </c>
      <c r="G52" s="436"/>
      <c r="H52" s="58"/>
      <c r="I52" s="58"/>
      <c r="J52" s="73"/>
      <c r="K52" s="25"/>
      <c r="M52"/>
      <c r="N52"/>
      <c r="AC52"/>
      <c r="AF52"/>
      <c r="AG52"/>
      <c r="AH52"/>
      <c r="AI52"/>
      <c r="AJ52"/>
      <c r="AK52"/>
      <c r="AL52"/>
      <c r="AM52"/>
      <c r="AN52"/>
      <c r="AO52"/>
      <c r="AP52"/>
      <c r="AQ52"/>
      <c r="AR52"/>
      <c r="AS52"/>
      <c r="AT52"/>
      <c r="AU52"/>
      <c r="AV52"/>
      <c r="AW52"/>
      <c r="AX52"/>
      <c r="AY52"/>
      <c r="AZ52"/>
      <c r="BA52"/>
      <c r="BK52" s="497"/>
    </row>
    <row r="53" spans="1:63" s="1" customFormat="1" ht="125.25" customHeight="1">
      <c r="A53" s="945"/>
      <c r="B53" s="946"/>
      <c r="C53" s="946"/>
      <c r="D53" s="946"/>
      <c r="E53" s="946"/>
      <c r="F53" s="946"/>
      <c r="G53" s="946"/>
      <c r="H53" s="946"/>
      <c r="I53" s="947"/>
      <c r="J53" s="60"/>
      <c r="K53" s="25"/>
      <c r="M53"/>
      <c r="N53"/>
      <c r="O53" s="285" t="str">
        <f ca="1">SUBSTITUTE(CELL("address",A53),"$","")</f>
        <v>A53</v>
      </c>
      <c r="P53" s="285">
        <f>$P$21</f>
        <v>3</v>
      </c>
      <c r="Q53" s="285" t="str">
        <f ca="1">MID(CELL("filename",P53),FIND("]",CELL("filename",P53))+1,256)</f>
        <v>3. Facility</v>
      </c>
      <c r="R53" s="1" t="s">
        <v>570</v>
      </c>
      <c r="S53" s="1" t="s">
        <v>590</v>
      </c>
      <c r="U53" s="285" t="str">
        <f ca="1">P53&amp;"_"&amp;O53&amp;"_"&amp;S53</f>
        <v>3_A53_Project_Description_key_components</v>
      </c>
      <c r="V53" s="1" t="s">
        <v>255</v>
      </c>
      <c r="W53" s="1">
        <v>2000</v>
      </c>
      <c r="Y53" s="285" t="s">
        <v>84</v>
      </c>
      <c r="Z53" s="285" t="s">
        <v>84</v>
      </c>
      <c r="AB53"/>
      <c r="AC53"/>
      <c r="AF53"/>
      <c r="AG53"/>
      <c r="AH53"/>
      <c r="AI53"/>
      <c r="AJ53"/>
      <c r="AK53"/>
      <c r="AL53"/>
      <c r="AM53"/>
      <c r="AN53"/>
      <c r="AO53"/>
      <c r="AP53"/>
      <c r="AQ53"/>
      <c r="AR53"/>
      <c r="AS53"/>
      <c r="AT53"/>
      <c r="AU53"/>
      <c r="AV53"/>
      <c r="AW53"/>
      <c r="AX53"/>
      <c r="AY53"/>
      <c r="AZ53"/>
      <c r="BA53"/>
      <c r="BK53" s="497"/>
    </row>
    <row r="54" spans="1:63" s="1" customFormat="1" ht="7.75" customHeight="1">
      <c r="A54" s="435"/>
      <c r="B54" s="436"/>
      <c r="C54" s="436"/>
      <c r="D54" s="436"/>
      <c r="E54" s="436"/>
      <c r="F54" s="446"/>
      <c r="G54" s="436"/>
      <c r="H54" s="58"/>
      <c r="I54" s="58"/>
      <c r="J54" s="73"/>
      <c r="K54" s="25"/>
      <c r="M54"/>
      <c r="N54"/>
      <c r="AC54"/>
      <c r="AF54"/>
      <c r="AG54"/>
      <c r="AH54"/>
      <c r="AI54"/>
      <c r="AJ54"/>
      <c r="AK54"/>
      <c r="AL54"/>
      <c r="AM54"/>
      <c r="AN54"/>
      <c r="AO54"/>
      <c r="AP54"/>
      <c r="AQ54"/>
      <c r="AR54"/>
      <c r="AS54"/>
      <c r="AT54"/>
      <c r="AU54"/>
      <c r="AV54"/>
      <c r="AW54"/>
      <c r="AX54"/>
      <c r="AY54"/>
      <c r="AZ54"/>
      <c r="BA54"/>
      <c r="BK54" s="497"/>
    </row>
    <row r="55" spans="1:63" s="1" customFormat="1" ht="17.5">
      <c r="A55" s="447" t="s">
        <v>591</v>
      </c>
      <c r="B55" s="95"/>
      <c r="C55" s="54"/>
      <c r="D55" s="54"/>
      <c r="E55" s="54"/>
      <c r="F55" s="69"/>
      <c r="G55" s="732"/>
      <c r="H55" s="80"/>
      <c r="I55" s="733"/>
      <c r="J55" s="60"/>
      <c r="K55" s="25"/>
      <c r="M55"/>
      <c r="N55"/>
      <c r="O55" s="285" t="str">
        <f ca="1">SUBSTITUTE(CELL("address",G55),"$","")</f>
        <v>G55</v>
      </c>
      <c r="P55" s="285">
        <f>$P$21</f>
        <v>3</v>
      </c>
      <c r="Q55" s="285" t="str">
        <f ca="1">MID(CELL("filename",P55),FIND("]",CELL("filename",P55))+1,256)</f>
        <v>3. Facility</v>
      </c>
      <c r="R55" s="1" t="s">
        <v>570</v>
      </c>
      <c r="S55" s="1" t="s">
        <v>592</v>
      </c>
      <c r="U55" s="285" t="str">
        <f ca="1">P55&amp;"_"&amp;O55&amp;"_"&amp;S55</f>
        <v>3_G55_Project_Expansion</v>
      </c>
      <c r="V55" s="1" t="s">
        <v>82</v>
      </c>
      <c r="X55" s="286" t="str">
        <f>CONCATENATE(AH55,",",AI55)</f>
        <v>Yes,No</v>
      </c>
      <c r="Y55" s="285" t="s">
        <v>84</v>
      </c>
      <c r="Z55" s="285" t="s">
        <v>84</v>
      </c>
      <c r="AC55"/>
      <c r="AF55" s="297"/>
      <c r="AG55" s="297"/>
      <c r="AH55" s="297" t="s">
        <v>83</v>
      </c>
      <c r="AI55" s="297" t="s">
        <v>84</v>
      </c>
      <c r="AJ55"/>
      <c r="AK55"/>
      <c r="AL55"/>
      <c r="AM55"/>
      <c r="AN55"/>
      <c r="AO55"/>
      <c r="AP55"/>
      <c r="AQ55"/>
      <c r="AR55"/>
      <c r="AS55"/>
      <c r="AT55"/>
      <c r="AU55"/>
      <c r="AV55"/>
      <c r="AW55"/>
      <c r="AX55"/>
      <c r="AY55"/>
      <c r="AZ55"/>
      <c r="BA55"/>
      <c r="BK55" s="497"/>
    </row>
    <row r="56" spans="1:63" s="1" customFormat="1" ht="7.75" customHeight="1">
      <c r="A56" s="435"/>
      <c r="B56" s="436"/>
      <c r="C56" s="436"/>
      <c r="D56" s="436"/>
      <c r="E56" s="436"/>
      <c r="F56" s="446"/>
      <c r="G56" s="436"/>
      <c r="H56" s="58"/>
      <c r="I56" s="58"/>
      <c r="J56" s="73"/>
      <c r="K56" s="25"/>
      <c r="M56"/>
      <c r="N56"/>
      <c r="AC56"/>
      <c r="AF56"/>
      <c r="AG56"/>
      <c r="AH56"/>
      <c r="AI56"/>
      <c r="AJ56"/>
      <c r="AK56"/>
      <c r="AL56"/>
      <c r="AM56"/>
      <c r="AN56"/>
      <c r="AO56"/>
      <c r="AP56"/>
      <c r="AQ56"/>
      <c r="AR56"/>
      <c r="AS56"/>
      <c r="AT56"/>
      <c r="AU56"/>
      <c r="AV56"/>
      <c r="AW56"/>
      <c r="AX56"/>
      <c r="AY56"/>
      <c r="AZ56"/>
      <c r="BA56"/>
      <c r="BK56" s="497"/>
    </row>
    <row r="57" spans="1:63" s="1" customFormat="1" ht="18" customHeight="1">
      <c r="A57" s="965" t="s">
        <v>593</v>
      </c>
      <c r="B57" s="966"/>
      <c r="C57" s="966"/>
      <c r="D57" s="966"/>
      <c r="E57" s="966"/>
      <c r="F57" s="966"/>
      <c r="G57" s="966"/>
      <c r="H57" s="966"/>
      <c r="I57" s="966"/>
      <c r="J57" s="60"/>
      <c r="K57" s="25"/>
      <c r="M57"/>
      <c r="N57"/>
      <c r="AC57"/>
      <c r="AF57"/>
      <c r="AG57"/>
      <c r="AH57"/>
      <c r="AI57"/>
      <c r="AJ57"/>
      <c r="AK57"/>
      <c r="AL57"/>
      <c r="AM57"/>
      <c r="AN57"/>
      <c r="AO57"/>
      <c r="AP57"/>
      <c r="AQ57"/>
      <c r="AR57"/>
      <c r="AS57"/>
      <c r="AT57"/>
      <c r="AU57"/>
      <c r="AV57"/>
      <c r="AW57"/>
      <c r="AX57"/>
      <c r="AY57"/>
      <c r="AZ57"/>
      <c r="BA57"/>
      <c r="BK57" s="497"/>
    </row>
    <row r="58" spans="1:63" s="1" customFormat="1" ht="9" customHeight="1">
      <c r="A58" s="435"/>
      <c r="B58" s="436"/>
      <c r="C58" s="436"/>
      <c r="D58" s="436"/>
      <c r="E58" s="436"/>
      <c r="F58" s="446"/>
      <c r="G58" s="436"/>
      <c r="H58" s="58"/>
      <c r="I58" s="58"/>
      <c r="J58" s="73"/>
      <c r="K58" s="25"/>
      <c r="M58"/>
      <c r="N58"/>
      <c r="AC58"/>
      <c r="AF58"/>
      <c r="AG58"/>
      <c r="AH58"/>
      <c r="AI58"/>
      <c r="AJ58"/>
      <c r="AK58"/>
      <c r="AL58"/>
      <c r="AM58"/>
      <c r="AN58"/>
      <c r="AO58"/>
      <c r="AP58"/>
      <c r="AQ58"/>
      <c r="AR58"/>
      <c r="AS58"/>
      <c r="AT58"/>
      <c r="AU58"/>
      <c r="AV58"/>
      <c r="AW58"/>
      <c r="AX58"/>
      <c r="AY58"/>
      <c r="AZ58"/>
      <c r="BA58"/>
      <c r="BK58" s="497"/>
    </row>
    <row r="59" spans="1:63" s="1" customFormat="1" ht="125.25" customHeight="1">
      <c r="A59" s="945"/>
      <c r="B59" s="946"/>
      <c r="C59" s="946"/>
      <c r="D59" s="946"/>
      <c r="E59" s="946"/>
      <c r="F59" s="946"/>
      <c r="G59" s="946"/>
      <c r="H59" s="946"/>
      <c r="I59" s="947"/>
      <c r="J59" s="60"/>
      <c r="K59" s="25"/>
      <c r="M59"/>
      <c r="N59"/>
      <c r="O59" s="285" t="str">
        <f ca="1">SUBSTITUTE(CELL("address",A59),"$","")</f>
        <v>A59</v>
      </c>
      <c r="P59" s="285">
        <f>$P$21</f>
        <v>3</v>
      </c>
      <c r="Q59" s="285" t="str">
        <f ca="1">MID(CELL("filename",P59),FIND("]",CELL("filename",P59))+1,256)</f>
        <v>3. Facility</v>
      </c>
      <c r="R59" s="1" t="s">
        <v>570</v>
      </c>
      <c r="S59" s="1" t="s">
        <v>594</v>
      </c>
      <c r="U59" s="285" t="str">
        <f ca="1">P59&amp;"_"&amp;O59&amp;"_"&amp;S59</f>
        <v>3_A59_Potential_for_additional_description</v>
      </c>
      <c r="V59" s="1" t="s">
        <v>255</v>
      </c>
      <c r="W59" s="1">
        <v>2000</v>
      </c>
      <c r="Y59" s="1" t="s">
        <v>84</v>
      </c>
      <c r="Z59" s="285" t="s">
        <v>84</v>
      </c>
      <c r="AB59" s="288"/>
      <c r="AC59"/>
      <c r="AF59"/>
      <c r="AG59"/>
      <c r="AH59"/>
      <c r="AI59"/>
      <c r="AJ59"/>
      <c r="AK59"/>
      <c r="AL59"/>
      <c r="AM59"/>
      <c r="AN59"/>
      <c r="AO59"/>
      <c r="AP59"/>
      <c r="AQ59"/>
      <c r="AR59"/>
      <c r="AS59"/>
      <c r="AT59"/>
      <c r="AU59"/>
      <c r="AV59"/>
      <c r="AW59"/>
      <c r="AX59"/>
      <c r="AY59"/>
      <c r="AZ59"/>
      <c r="BA59"/>
      <c r="BK59" s="497"/>
    </row>
    <row r="60" spans="1:63" s="1" customFormat="1" ht="9" customHeight="1" thickBot="1">
      <c r="A60" s="435"/>
      <c r="B60" s="436"/>
      <c r="C60" s="436"/>
      <c r="D60" s="436"/>
      <c r="E60" s="436"/>
      <c r="F60" s="446"/>
      <c r="G60" s="436"/>
      <c r="H60" s="58"/>
      <c r="I60" s="58"/>
      <c r="J60" s="73"/>
      <c r="K60" s="25"/>
      <c r="M60"/>
      <c r="N60"/>
      <c r="AC60"/>
      <c r="AF60"/>
      <c r="AG60"/>
      <c r="AH60"/>
      <c r="AI60"/>
      <c r="AJ60"/>
      <c r="AK60"/>
      <c r="AL60"/>
      <c r="AM60"/>
      <c r="AN60"/>
      <c r="AO60"/>
      <c r="AP60"/>
      <c r="AQ60"/>
      <c r="AR60"/>
      <c r="AS60"/>
      <c r="AT60"/>
      <c r="AU60"/>
      <c r="AV60"/>
      <c r="AW60"/>
      <c r="AX60"/>
      <c r="AY60"/>
      <c r="AZ60"/>
      <c r="BA60"/>
      <c r="BK60" s="497"/>
    </row>
    <row r="61" spans="1:63" s="1" customFormat="1" ht="15.75" customHeight="1" thickBot="1">
      <c r="A61" s="440" t="s">
        <v>595</v>
      </c>
      <c r="B61" s="55"/>
      <c r="C61" s="55"/>
      <c r="D61" s="55"/>
      <c r="E61" s="55"/>
      <c r="F61" s="15"/>
      <c r="G61" s="15"/>
      <c r="H61" s="15"/>
      <c r="I61" s="15"/>
      <c r="J61" s="19"/>
      <c r="K61" s="25"/>
      <c r="M61"/>
      <c r="N61"/>
      <c r="AC61"/>
      <c r="AF61"/>
      <c r="AG61"/>
      <c r="AH61"/>
      <c r="AI61"/>
      <c r="AJ61"/>
      <c r="AK61"/>
      <c r="AL61"/>
      <c r="AM61"/>
      <c r="AN61"/>
      <c r="AO61"/>
      <c r="AP61"/>
      <c r="AQ61"/>
      <c r="AR61"/>
      <c r="AS61"/>
      <c r="AT61"/>
      <c r="AU61"/>
      <c r="AV61"/>
      <c r="AW61"/>
      <c r="AX61"/>
      <c r="AY61"/>
      <c r="AZ61"/>
      <c r="BA61"/>
      <c r="BK61" s="497"/>
    </row>
    <row r="62" spans="1:63" s="1" customFormat="1" ht="9" customHeight="1">
      <c r="A62" s="16"/>
      <c r="B62" s="56"/>
      <c r="C62" s="56"/>
      <c r="D62" s="56"/>
      <c r="E62" s="56"/>
      <c r="F62" s="17"/>
      <c r="G62" s="17"/>
      <c r="H62" s="17"/>
      <c r="I62" s="17"/>
      <c r="J62" s="18"/>
      <c r="K62" s="25"/>
      <c r="M62"/>
      <c r="N62"/>
      <c r="AC62"/>
      <c r="AF62"/>
      <c r="AG62"/>
      <c r="AH62"/>
      <c r="AI62"/>
      <c r="AJ62"/>
      <c r="AK62"/>
      <c r="AL62"/>
      <c r="AM62"/>
      <c r="AN62"/>
      <c r="AO62"/>
      <c r="AP62"/>
      <c r="AQ62"/>
      <c r="AR62"/>
      <c r="AS62"/>
      <c r="AT62"/>
      <c r="AU62"/>
      <c r="AV62"/>
      <c r="AW62"/>
      <c r="AX62"/>
      <c r="AY62"/>
      <c r="AZ62"/>
      <c r="BA62"/>
      <c r="BK62" s="497"/>
    </row>
    <row r="63" spans="1:63" s="1" customFormat="1" ht="25.5" customHeight="1">
      <c r="A63" s="798" t="s">
        <v>596</v>
      </c>
      <c r="B63" s="799"/>
      <c r="C63" s="799"/>
      <c r="D63" s="799"/>
      <c r="E63" s="799"/>
      <c r="F63" s="799"/>
      <c r="G63" s="799"/>
      <c r="H63" s="527"/>
      <c r="I63" s="80"/>
      <c r="J63" s="104"/>
      <c r="K63" s="25"/>
      <c r="M63" s="20"/>
      <c r="N63"/>
      <c r="O63" s="285" t="str">
        <f ca="1">SUBSTITUTE(CELL("address",H63),"$","")</f>
        <v>H63</v>
      </c>
      <c r="P63" s="285">
        <f>$P$21</f>
        <v>3</v>
      </c>
      <c r="Q63" s="285" t="str">
        <f ca="1">MID(CELL("filename",P63),FIND("]",CELL("filename",P63))+1,256)</f>
        <v>3. Facility</v>
      </c>
      <c r="R63" s="1" t="s">
        <v>597</v>
      </c>
      <c r="S63" s="1" t="s">
        <v>598</v>
      </c>
      <c r="U63" s="285" t="str">
        <f ca="1">P63&amp;"_"&amp;O63&amp;"_"&amp;S63</f>
        <v>3_H63_Site_control_percent</v>
      </c>
      <c r="V63" s="1" t="s">
        <v>463</v>
      </c>
      <c r="X63" s="286" t="s">
        <v>464</v>
      </c>
      <c r="Y63" s="1" t="s">
        <v>83</v>
      </c>
      <c r="Z63" s="285" t="s">
        <v>84</v>
      </c>
      <c r="AC63" s="285"/>
      <c r="AF63"/>
      <c r="AG63"/>
      <c r="AH63"/>
      <c r="AI63"/>
      <c r="AJ63"/>
      <c r="AK63"/>
      <c r="AL63"/>
      <c r="AM63"/>
      <c r="AN63"/>
      <c r="AO63"/>
      <c r="AP63"/>
      <c r="AQ63"/>
      <c r="AR63"/>
      <c r="AS63"/>
      <c r="AT63"/>
      <c r="AU63"/>
      <c r="AV63"/>
      <c r="AW63"/>
      <c r="AX63"/>
      <c r="AY63"/>
      <c r="AZ63"/>
      <c r="BA63"/>
      <c r="BK63" s="497"/>
    </row>
    <row r="64" spans="1:63" s="1" customFormat="1" ht="16.5" customHeight="1">
      <c r="A64" s="216" t="s">
        <v>599</v>
      </c>
      <c r="B64" s="62"/>
      <c r="C64" s="62"/>
      <c r="D64" s="62"/>
      <c r="E64" s="62"/>
      <c r="F64" s="214"/>
      <c r="G64" s="214"/>
      <c r="H64" s="214"/>
      <c r="I64" s="214"/>
      <c r="J64" s="215"/>
      <c r="K64" s="25"/>
      <c r="M64"/>
      <c r="N64"/>
      <c r="AC64"/>
      <c r="AF64"/>
      <c r="AG64"/>
      <c r="AH64"/>
      <c r="AI64"/>
      <c r="AJ64"/>
      <c r="AK64"/>
      <c r="AL64"/>
      <c r="AM64"/>
      <c r="AN64"/>
      <c r="AO64"/>
      <c r="AP64"/>
      <c r="AQ64"/>
      <c r="AR64"/>
      <c r="AS64"/>
      <c r="AT64"/>
      <c r="AU64"/>
      <c r="AV64"/>
      <c r="AW64"/>
      <c r="AX64"/>
      <c r="AY64"/>
      <c r="AZ64"/>
      <c r="BA64"/>
      <c r="BK64" s="497"/>
    </row>
    <row r="65" spans="1:119" s="1" customFormat="1" ht="25.5" customHeight="1">
      <c r="A65" s="819" t="s">
        <v>600</v>
      </c>
      <c r="B65" s="820"/>
      <c r="C65" s="820"/>
      <c r="D65" s="820"/>
      <c r="E65" s="820"/>
      <c r="F65" s="820"/>
      <c r="G65" s="820"/>
      <c r="H65" s="820"/>
      <c r="I65" s="820"/>
      <c r="J65" s="141"/>
      <c r="K65" s="25"/>
      <c r="M65"/>
      <c r="N65"/>
      <c r="AC65"/>
      <c r="AF65"/>
      <c r="AG65"/>
      <c r="AH65"/>
      <c r="AI65"/>
      <c r="AJ65"/>
      <c r="AK65"/>
      <c r="AL65"/>
      <c r="AM65"/>
      <c r="AN65"/>
      <c r="AO65"/>
      <c r="AP65"/>
      <c r="AQ65"/>
      <c r="AR65"/>
      <c r="AS65"/>
      <c r="AT65"/>
      <c r="AU65"/>
      <c r="AV65"/>
      <c r="AW65"/>
      <c r="AX65"/>
      <c r="AY65"/>
      <c r="AZ65"/>
      <c r="BA65"/>
      <c r="BK65" s="497"/>
    </row>
    <row r="66" spans="1:119" s="1" customFormat="1" ht="18.75" customHeight="1">
      <c r="A66" s="790" t="s">
        <v>601</v>
      </c>
      <c r="B66" s="791"/>
      <c r="C66" s="791"/>
      <c r="D66" s="791"/>
      <c r="E66" s="791"/>
      <c r="F66" s="791"/>
      <c r="G66" s="791"/>
      <c r="H66" s="791"/>
      <c r="I66" s="791"/>
      <c r="J66" s="60"/>
      <c r="K66" s="25"/>
      <c r="M66"/>
      <c r="N66"/>
      <c r="AC66"/>
      <c r="AF66"/>
      <c r="AG66"/>
      <c r="AH66"/>
      <c r="AI66"/>
      <c r="AJ66"/>
      <c r="AK66"/>
      <c r="AL66"/>
      <c r="AM66"/>
      <c r="AN66"/>
      <c r="AO66"/>
      <c r="AP66"/>
      <c r="AQ66"/>
      <c r="AR66"/>
      <c r="AS66"/>
      <c r="AT66"/>
      <c r="AU66"/>
      <c r="AV66"/>
      <c r="AW66"/>
      <c r="AX66"/>
      <c r="AY66"/>
      <c r="AZ66"/>
      <c r="BA66"/>
      <c r="BK66" s="497"/>
    </row>
    <row r="67" spans="1:119" ht="15" customHeight="1">
      <c r="A67" s="955" t="s">
        <v>582</v>
      </c>
      <c r="B67" s="954"/>
      <c r="C67" s="954"/>
      <c r="D67" s="954"/>
      <c r="E67" s="954"/>
      <c r="F67" s="954" t="s">
        <v>583</v>
      </c>
      <c r="G67" s="954"/>
      <c r="H67" s="948"/>
      <c r="I67" s="949"/>
      <c r="J67" s="60"/>
      <c r="N67" s="20"/>
      <c r="O67" s="285" t="str">
        <f ca="1">SUBSTITUTE(CELL("address",H67),"$","")</f>
        <v>H67</v>
      </c>
      <c r="P67" s="285">
        <f>$P$21</f>
        <v>3</v>
      </c>
      <c r="Q67" s="285" t="str">
        <f ca="1">MID(CELL("filename",P67),FIND("]",CELL("filename",P67))+1,256)</f>
        <v>3. Facility</v>
      </c>
      <c r="R67" s="1" t="s">
        <v>597</v>
      </c>
      <c r="S67" s="285" t="s">
        <v>602</v>
      </c>
      <c r="T67" s="285"/>
      <c r="U67" s="285" t="str">
        <f ca="1">P67&amp;"_"&amp;O67&amp;"_"&amp;S67</f>
        <v>3_H67_Site_control_submitted</v>
      </c>
      <c r="V67" s="1" t="s">
        <v>82</v>
      </c>
      <c r="X67" s="286" t="str">
        <f>CONCATENATE(AH67,",",AI67)</f>
        <v>Submitted,Not Submitted</v>
      </c>
      <c r="Y67" s="1" t="s">
        <v>83</v>
      </c>
      <c r="Z67" s="285" t="s">
        <v>84</v>
      </c>
      <c r="AC67"/>
      <c r="AF67" s="297"/>
      <c r="AG67" s="297"/>
      <c r="AH67" s="297" t="s">
        <v>185</v>
      </c>
      <c r="AI67" s="297" t="s">
        <v>186</v>
      </c>
    </row>
    <row r="68" spans="1:119" ht="14.25" customHeight="1">
      <c r="A68" s="81"/>
      <c r="B68" s="54"/>
      <c r="C68" s="54"/>
      <c r="D68" s="54"/>
      <c r="E68" s="54"/>
      <c r="F68" s="361" t="s">
        <v>603</v>
      </c>
      <c r="G68" s="69"/>
      <c r="H68" s="735"/>
      <c r="I68" s="733"/>
      <c r="J68" s="60"/>
      <c r="O68" s="285"/>
      <c r="P68" s="285"/>
      <c r="Q68" s="285"/>
      <c r="R68" s="285"/>
      <c r="S68" s="285"/>
      <c r="T68" s="285"/>
      <c r="U68" s="285"/>
      <c r="V68" s="285"/>
      <c r="W68" s="285"/>
      <c r="X68" s="286"/>
      <c r="Y68" s="285"/>
      <c r="Z68" s="285"/>
      <c r="AA68" s="285"/>
      <c r="AB68" s="285"/>
      <c r="AC68"/>
      <c r="AD68" s="285"/>
      <c r="AE68" s="285"/>
    </row>
    <row r="69" spans="1:119" s="1" customFormat="1" ht="85.5" customHeight="1">
      <c r="A69" s="945"/>
      <c r="B69" s="946"/>
      <c r="C69" s="946"/>
      <c r="D69" s="946"/>
      <c r="E69" s="946"/>
      <c r="F69" s="946"/>
      <c r="G69" s="946"/>
      <c r="H69" s="946"/>
      <c r="I69" s="947"/>
      <c r="J69" s="72"/>
      <c r="K69" s="25"/>
      <c r="M69"/>
      <c r="N69"/>
      <c r="O69" s="285" t="str">
        <f ca="1">SUBSTITUTE(CELL("address",A69),"$","")</f>
        <v>A69</v>
      </c>
      <c r="P69" s="285">
        <f>$P$21</f>
        <v>3</v>
      </c>
      <c r="Q69" s="285" t="str">
        <f ca="1">MID(CELL("filename",P69),FIND("]",CELL("filename",P69))+1,256)</f>
        <v>3. Facility</v>
      </c>
      <c r="R69" s="1" t="s">
        <v>597</v>
      </c>
      <c r="S69" s="1" t="s">
        <v>604</v>
      </c>
      <c r="U69" s="285" t="str">
        <f ca="1">P69&amp;"_"&amp;O69&amp;"_"&amp;S69</f>
        <v>3_A69_Site_description</v>
      </c>
      <c r="V69" s="1" t="s">
        <v>605</v>
      </c>
      <c r="W69" s="1">
        <v>2000</v>
      </c>
      <c r="Y69" s="285" t="s">
        <v>84</v>
      </c>
      <c r="Z69" s="285" t="s">
        <v>84</v>
      </c>
      <c r="AB69"/>
      <c r="AC69"/>
      <c r="AF69"/>
      <c r="AG69"/>
      <c r="AH69"/>
      <c r="AI69"/>
      <c r="AJ69"/>
      <c r="AK69"/>
      <c r="AL69"/>
      <c r="AM69"/>
      <c r="AN69"/>
      <c r="AO69"/>
      <c r="AP69"/>
      <c r="AQ69"/>
      <c r="AR69"/>
      <c r="AS69"/>
      <c r="AT69"/>
      <c r="AU69"/>
      <c r="AV69"/>
      <c r="AW69"/>
      <c r="AX69"/>
      <c r="AY69"/>
      <c r="AZ69"/>
      <c r="BA69"/>
      <c r="BK69" s="497"/>
    </row>
    <row r="70" spans="1:119" s="1" customFormat="1" ht="9" customHeight="1" thickBot="1">
      <c r="A70" s="65"/>
      <c r="B70" s="63"/>
      <c r="C70" s="63"/>
      <c r="D70" s="63"/>
      <c r="E70" s="63"/>
      <c r="F70" s="63"/>
      <c r="G70" s="63"/>
      <c r="H70" s="66"/>
      <c r="I70" s="66"/>
      <c r="J70" s="72"/>
      <c r="K70" s="25"/>
      <c r="M70"/>
      <c r="N70"/>
      <c r="AC70"/>
      <c r="AF70"/>
      <c r="AG70"/>
      <c r="AH70"/>
      <c r="AI70"/>
      <c r="AJ70"/>
      <c r="AK70"/>
      <c r="AL70"/>
      <c r="AM70"/>
      <c r="AN70"/>
      <c r="AO70"/>
      <c r="AP70"/>
      <c r="AQ70"/>
      <c r="AR70"/>
      <c r="AS70"/>
      <c r="AT70"/>
      <c r="AU70"/>
      <c r="AV70"/>
      <c r="AW70"/>
      <c r="AX70"/>
      <c r="AY70"/>
      <c r="AZ70"/>
      <c r="BA70"/>
      <c r="BK70" s="497"/>
    </row>
    <row r="71" spans="1:119" ht="14.5" thickBot="1">
      <c r="A71" s="440" t="s">
        <v>606</v>
      </c>
      <c r="B71" s="55"/>
      <c r="C71" s="55"/>
      <c r="D71" s="55"/>
      <c r="E71" s="55"/>
      <c r="F71" s="15"/>
      <c r="G71" s="15"/>
      <c r="H71" s="15"/>
      <c r="I71" s="15"/>
      <c r="J71" s="19"/>
      <c r="O71" s="285"/>
      <c r="P71" s="285"/>
      <c r="Q71" s="285"/>
      <c r="R71" s="285"/>
      <c r="S71" s="285"/>
      <c r="T71" s="285"/>
      <c r="U71" s="285"/>
      <c r="V71" s="285"/>
      <c r="W71" s="285"/>
      <c r="X71" s="286"/>
      <c r="Y71" s="285"/>
      <c r="Z71" s="285"/>
      <c r="AA71" s="285"/>
      <c r="AB71" s="285"/>
      <c r="AC71"/>
      <c r="AD71" s="285"/>
      <c r="AE71" s="285"/>
    </row>
    <row r="72" spans="1:119" ht="6.75" customHeight="1">
      <c r="A72" s="16"/>
      <c r="B72" s="56"/>
      <c r="C72" s="56"/>
      <c r="D72" s="56"/>
      <c r="E72" s="56"/>
      <c r="F72" s="17"/>
      <c r="G72" s="17"/>
      <c r="H72" s="17"/>
      <c r="I72" s="17"/>
      <c r="J72" s="18"/>
      <c r="O72" s="285"/>
      <c r="P72" s="285"/>
      <c r="Q72" s="285"/>
      <c r="R72" s="285"/>
      <c r="S72" s="285"/>
      <c r="T72" s="285"/>
      <c r="U72" s="285"/>
      <c r="V72" s="285"/>
      <c r="W72" s="285"/>
      <c r="X72" s="286"/>
      <c r="Y72" s="285"/>
      <c r="Z72" s="285"/>
      <c r="AA72" s="285"/>
      <c r="AB72" s="285"/>
      <c r="AC72"/>
      <c r="AD72" s="285"/>
      <c r="AE72" s="285"/>
    </row>
    <row r="73" spans="1:119" ht="25.5" customHeight="1">
      <c r="A73" s="819" t="s">
        <v>607</v>
      </c>
      <c r="B73" s="820"/>
      <c r="C73" s="820"/>
      <c r="D73" s="820"/>
      <c r="E73" s="820"/>
      <c r="F73" s="820"/>
      <c r="G73" s="820"/>
      <c r="H73" s="948"/>
      <c r="I73" s="949"/>
      <c r="J73" s="141"/>
      <c r="O73" s="285" t="str">
        <f ca="1">SUBSTITUTE(CELL("address",H73),"$","")</f>
        <v>H73</v>
      </c>
      <c r="P73" s="285">
        <f>$P$21</f>
        <v>3</v>
      </c>
      <c r="Q73" s="285" t="str">
        <f ca="1">MID(CELL("filename",P73),FIND("]",CELL("filename",P73))+1,256)</f>
        <v>3. Facility</v>
      </c>
      <c r="R73" s="285" t="s">
        <v>606</v>
      </c>
      <c r="S73" s="285" t="s">
        <v>608</v>
      </c>
      <c r="T73" s="285"/>
      <c r="U73" s="285" t="str">
        <f ca="1">P73&amp;"_"&amp;O73&amp;"_"&amp;S73</f>
        <v>3_H73_Permitting_Checklist</v>
      </c>
      <c r="V73" s="285" t="s">
        <v>82</v>
      </c>
      <c r="W73" s="285"/>
      <c r="X73" s="286" t="str">
        <f>CONCATENATE(AH73,",",AI73)</f>
        <v>Submitted,Not applicable (non-unit contingent PPA)</v>
      </c>
      <c r="Y73" s="285" t="s">
        <v>83</v>
      </c>
      <c r="Z73" s="285" t="s">
        <v>84</v>
      </c>
      <c r="AA73" s="285"/>
      <c r="AB73" s="285"/>
      <c r="AC73"/>
      <c r="AD73" s="285"/>
      <c r="AE73" s="285"/>
      <c r="AH73" s="297" t="s">
        <v>185</v>
      </c>
      <c r="AI73" s="297" t="s">
        <v>290</v>
      </c>
    </row>
    <row r="74" spans="1:119" s="411" customFormat="1" ht="12.75" customHeight="1">
      <c r="A74" s="405"/>
      <c r="B74" s="439" t="s">
        <v>609</v>
      </c>
      <c r="C74" s="406"/>
      <c r="D74" s="406"/>
      <c r="E74" s="406"/>
      <c r="F74" s="406"/>
      <c r="G74" s="406"/>
      <c r="H74" s="407"/>
      <c r="I74" s="734"/>
      <c r="J74" s="408"/>
      <c r="K74" s="25"/>
      <c r="M74" s="409"/>
      <c r="N74"/>
      <c r="O74" s="285"/>
      <c r="P74" s="285"/>
      <c r="Q74" s="409"/>
      <c r="R74" s="409"/>
      <c r="S74" s="409"/>
      <c r="T74" s="410"/>
      <c r="U74" s="410"/>
      <c r="V74" s="410"/>
      <c r="W74" s="410"/>
      <c r="X74" s="410"/>
      <c r="Y74" s="410"/>
      <c r="Z74" s="410"/>
      <c r="AA74" s="410"/>
      <c r="AB74" s="410"/>
      <c r="AC74"/>
      <c r="AD74" s="410"/>
      <c r="AE74" s="410"/>
      <c r="AF74" s="410"/>
      <c r="AG74" s="410"/>
      <c r="AH74" s="410"/>
      <c r="AI74" s="410"/>
      <c r="AJ74" s="410"/>
      <c r="AK74" s="409"/>
      <c r="AL74" s="409"/>
      <c r="AM74" s="409"/>
      <c r="AN74" s="409"/>
      <c r="AO74" s="409"/>
      <c r="AP74" s="409"/>
      <c r="AQ74" s="409"/>
      <c r="AR74" s="409"/>
      <c r="AS74" s="409"/>
      <c r="AT74" s="409"/>
      <c r="AU74" s="409"/>
      <c r="AV74" s="409"/>
      <c r="AW74" s="409"/>
      <c r="AX74" s="409"/>
      <c r="AY74" s="409"/>
      <c r="AZ74" s="409"/>
      <c r="BA74" s="409"/>
      <c r="BB74" s="409"/>
      <c r="BC74" s="409"/>
      <c r="BD74" s="409"/>
      <c r="BE74" s="409"/>
      <c r="BF74" s="409"/>
      <c r="BG74" s="409"/>
      <c r="BH74" s="409"/>
      <c r="BI74" s="409"/>
      <c r="BJ74" s="409"/>
      <c r="BK74" s="496"/>
      <c r="BL74" s="409"/>
      <c r="BM74" s="409"/>
      <c r="BN74" s="409"/>
      <c r="BO74" s="409"/>
      <c r="BP74" s="409"/>
      <c r="BQ74" s="409"/>
      <c r="BR74" s="409"/>
      <c r="BS74" s="409"/>
      <c r="BT74" s="409"/>
      <c r="BU74" s="409"/>
      <c r="BV74" s="409"/>
      <c r="BW74" s="409"/>
      <c r="BX74" s="409"/>
      <c r="BY74" s="409"/>
      <c r="BZ74" s="409"/>
      <c r="CA74" s="409"/>
      <c r="CB74" s="409"/>
      <c r="CC74" s="409"/>
      <c r="CD74" s="409"/>
      <c r="CE74" s="409"/>
      <c r="CF74" s="409"/>
      <c r="CG74" s="409"/>
      <c r="CH74" s="409"/>
      <c r="CI74" s="409"/>
      <c r="CJ74" s="409"/>
      <c r="CK74" s="409"/>
      <c r="CL74" s="409"/>
      <c r="CM74" s="409"/>
      <c r="CN74" s="409"/>
      <c r="CO74" s="409"/>
      <c r="CP74" s="409"/>
      <c r="CQ74" s="409"/>
      <c r="CR74" s="409"/>
      <c r="CS74" s="409"/>
      <c r="CT74" s="409"/>
      <c r="CU74" s="409"/>
      <c r="CV74" s="409"/>
      <c r="CW74" s="409"/>
      <c r="CX74" s="409"/>
      <c r="CY74" s="409"/>
      <c r="CZ74" s="409"/>
      <c r="DA74" s="409"/>
      <c r="DB74" s="409"/>
      <c r="DC74" s="409"/>
      <c r="DD74" s="409"/>
      <c r="DE74" s="409"/>
      <c r="DF74" s="409"/>
      <c r="DG74" s="409"/>
      <c r="DH74" s="409"/>
      <c r="DI74" s="409"/>
      <c r="DJ74" s="409"/>
      <c r="DK74" s="409"/>
      <c r="DL74" s="409"/>
      <c r="DM74" s="409"/>
      <c r="DN74" s="409"/>
      <c r="DO74" s="409"/>
    </row>
    <row r="75" spans="1:119" s="150" customFormat="1" ht="52.5" customHeight="1">
      <c r="A75" s="950" t="s">
        <v>610</v>
      </c>
      <c r="B75" s="951"/>
      <c r="C75" s="951"/>
      <c r="D75" s="951"/>
      <c r="E75" s="951"/>
      <c r="F75" s="951"/>
      <c r="G75" s="951"/>
      <c r="H75" s="951"/>
      <c r="I75" s="951"/>
      <c r="J75" s="144"/>
      <c r="K75" s="25"/>
      <c r="M75"/>
      <c r="N75"/>
      <c r="O75" s="285"/>
      <c r="P75" s="285"/>
      <c r="Q75" s="285"/>
      <c r="R75" s="285"/>
      <c r="S75" s="285"/>
      <c r="T75" s="285"/>
      <c r="U75" s="285"/>
      <c r="V75" s="285"/>
      <c r="W75" s="285"/>
      <c r="X75" s="286"/>
      <c r="Y75" s="285"/>
      <c r="Z75" s="285"/>
      <c r="AA75" s="285"/>
      <c r="AB75" s="285"/>
      <c r="AC75"/>
      <c r="AD75" s="285"/>
      <c r="AE75" s="285"/>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493"/>
    </row>
    <row r="76" spans="1:119" ht="6.75" customHeight="1">
      <c r="A76" s="138"/>
      <c r="B76" s="139"/>
      <c r="C76" s="139"/>
      <c r="D76" s="139"/>
      <c r="E76" s="139"/>
      <c r="F76" s="140"/>
      <c r="G76" s="140"/>
      <c r="H76" s="140"/>
      <c r="I76" s="140"/>
      <c r="J76" s="141"/>
      <c r="O76" s="285"/>
      <c r="P76" s="285"/>
      <c r="Q76" s="285"/>
      <c r="R76" s="285"/>
      <c r="S76" s="285"/>
      <c r="T76" s="285"/>
      <c r="U76" s="285"/>
      <c r="V76" s="285"/>
      <c r="W76" s="285"/>
      <c r="X76" s="286"/>
      <c r="Y76" s="285"/>
      <c r="Z76" s="285"/>
      <c r="AA76" s="285"/>
      <c r="AB76" s="285"/>
      <c r="AC76"/>
      <c r="AD76" s="285"/>
      <c r="AE76" s="285"/>
    </row>
    <row r="77" spans="1:119" s="237" customFormat="1" ht="26.15" customHeight="1">
      <c r="A77" s="798" t="s">
        <v>611</v>
      </c>
      <c r="B77" s="799"/>
      <c r="C77" s="799"/>
      <c r="D77" s="799"/>
      <c r="E77" s="799"/>
      <c r="F77" s="799"/>
      <c r="G77" s="799"/>
      <c r="H77" s="948"/>
      <c r="I77" s="949"/>
      <c r="J77" s="104"/>
      <c r="K77" s="25"/>
      <c r="M77"/>
      <c r="N77"/>
      <c r="O77" s="285" t="str">
        <f ca="1">SUBSTITUTE(CELL("address",H77),"$","")</f>
        <v>H77</v>
      </c>
      <c r="P77" s="285">
        <f>$P$21</f>
        <v>3</v>
      </c>
      <c r="Q77" s="285" t="str">
        <f ca="1">MID(CELL("filename",P77),FIND("]",CELL("filename",P77))+1,256)</f>
        <v>3. Facility</v>
      </c>
      <c r="R77" s="285" t="s">
        <v>606</v>
      </c>
      <c r="S77" s="285" t="s">
        <v>612</v>
      </c>
      <c r="T77" s="285"/>
      <c r="U77" s="285" t="str">
        <f ca="1">P77&amp;"_"&amp;O77&amp;"_"&amp;S77</f>
        <v>3_H77_Discretionary_Permits_in_Possession</v>
      </c>
      <c r="V77" s="1" t="s">
        <v>82</v>
      </c>
      <c r="W77" s="1"/>
      <c r="X77" s="286" t="str">
        <f>CONCATENATE(AH77,",",AI77,",",AJ77)</f>
        <v>Yes,No,Not Applicable</v>
      </c>
      <c r="Y77" s="1" t="s">
        <v>83</v>
      </c>
      <c r="Z77" s="285" t="s">
        <v>84</v>
      </c>
      <c r="AA77" s="1"/>
      <c r="AB77" s="1"/>
      <c r="AC77"/>
      <c r="AD77" s="1"/>
      <c r="AE77" s="1"/>
      <c r="AF77" s="297"/>
      <c r="AG77" s="297"/>
      <c r="AH77" s="297" t="s">
        <v>83</v>
      </c>
      <c r="AI77" s="297" t="s">
        <v>84</v>
      </c>
      <c r="AJ77" s="297" t="s">
        <v>97</v>
      </c>
      <c r="AK77" s="297"/>
      <c r="AL77" s="297"/>
      <c r="AM77" s="297"/>
      <c r="AN77" s="297"/>
      <c r="AO77" s="297"/>
      <c r="AP77" s="297"/>
      <c r="AQ77" s="297"/>
      <c r="AR77" s="297"/>
      <c r="AS77" s="297"/>
      <c r="AT77" s="297"/>
      <c r="AU77" s="297"/>
      <c r="AV77" s="297"/>
      <c r="AW77" s="297"/>
      <c r="AX77" s="297"/>
      <c r="AY77" s="297"/>
      <c r="AZ77" s="297"/>
      <c r="BA77" s="297"/>
      <c r="BB77" s="297"/>
      <c r="BC77" s="297"/>
      <c r="BD77" s="297"/>
      <c r="BE77" s="481"/>
      <c r="BF77" s="297"/>
      <c r="BG77" s="297"/>
      <c r="BH77" s="297"/>
      <c r="BI77" s="297"/>
      <c r="BJ77" s="297"/>
      <c r="BK77" s="481"/>
    </row>
    <row r="78" spans="1:119" ht="6.75" customHeight="1">
      <c r="A78" s="138"/>
      <c r="B78" s="139"/>
      <c r="C78" s="139"/>
      <c r="D78" s="139"/>
      <c r="E78" s="139"/>
      <c r="F78" s="140"/>
      <c r="G78" s="140"/>
      <c r="H78" s="140"/>
      <c r="I78" s="140"/>
      <c r="J78" s="141"/>
      <c r="O78" s="285"/>
      <c r="P78" s="285"/>
      <c r="Q78" s="285"/>
      <c r="R78" s="285"/>
      <c r="S78" s="285"/>
      <c r="T78" s="285"/>
      <c r="U78" s="285"/>
      <c r="V78" s="285"/>
      <c r="W78" s="285"/>
      <c r="X78" s="286"/>
      <c r="Y78" s="285"/>
      <c r="Z78" s="285"/>
      <c r="AA78" s="285"/>
      <c r="AB78" s="285"/>
      <c r="AC78"/>
      <c r="AD78" s="285"/>
      <c r="AE78" s="285"/>
    </row>
    <row r="79" spans="1:119" s="237" customFormat="1" ht="26.15" customHeight="1">
      <c r="A79" s="798" t="s">
        <v>613</v>
      </c>
      <c r="B79" s="799"/>
      <c r="C79" s="799"/>
      <c r="D79" s="799"/>
      <c r="E79" s="799"/>
      <c r="F79" s="799"/>
      <c r="G79" s="799"/>
      <c r="H79" s="948"/>
      <c r="I79" s="949"/>
      <c r="J79" s="104"/>
      <c r="K79" s="25"/>
      <c r="M79"/>
      <c r="N79"/>
      <c r="O79" s="285" t="str">
        <f ca="1">SUBSTITUTE(CELL("address",H79),"$","")</f>
        <v>H79</v>
      </c>
      <c r="P79" s="285">
        <f>$P$21</f>
        <v>3</v>
      </c>
      <c r="Q79" s="285" t="str">
        <f ca="1">MID(CELL("filename",P79),FIND("]",CELL("filename",P79))+1,256)</f>
        <v>3. Facility</v>
      </c>
      <c r="R79" s="285" t="s">
        <v>606</v>
      </c>
      <c r="S79" s="285" t="s">
        <v>614</v>
      </c>
      <c r="T79" s="285"/>
      <c r="U79" s="285" t="str">
        <f ca="1">P79&amp;"_"&amp;O79&amp;"_"&amp;S79</f>
        <v>3_H79_Discretionary_Permits_for_Gen_Tie_line</v>
      </c>
      <c r="V79" s="1" t="s">
        <v>82</v>
      </c>
      <c r="W79" s="1"/>
      <c r="X79" s="286" t="str">
        <f>CONCATENATE(AH79,",",AI79)</f>
        <v>Yes,No</v>
      </c>
      <c r="Y79" s="1" t="s">
        <v>83</v>
      </c>
      <c r="Z79" s="285" t="s">
        <v>84</v>
      </c>
      <c r="AA79" s="1"/>
      <c r="AB79" s="1"/>
      <c r="AC79"/>
      <c r="AD79" s="1"/>
      <c r="AE79" s="1"/>
      <c r="AF79" s="297"/>
      <c r="AG79" s="297"/>
      <c r="AH79" s="297" t="s">
        <v>83</v>
      </c>
      <c r="AI79" s="297" t="s">
        <v>84</v>
      </c>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481"/>
    </row>
    <row r="80" spans="1:119" ht="6" customHeight="1">
      <c r="A80" s="435"/>
      <c r="B80" s="436"/>
      <c r="C80" s="436"/>
      <c r="D80" s="436"/>
      <c r="E80" s="436"/>
      <c r="F80" s="446"/>
      <c r="G80" s="436"/>
      <c r="H80" s="58"/>
      <c r="I80" s="58"/>
      <c r="J80" s="73"/>
      <c r="O80" s="285"/>
      <c r="P80" s="285"/>
      <c r="Q80" s="285"/>
      <c r="R80" s="285"/>
      <c r="S80" s="285"/>
      <c r="T80" s="285"/>
      <c r="U80" s="285"/>
      <c r="V80" s="285"/>
      <c r="W80" s="285"/>
      <c r="X80" s="286"/>
      <c r="Y80" s="285"/>
      <c r="Z80" s="285"/>
      <c r="AA80" s="285"/>
      <c r="AB80" s="285"/>
      <c r="AC80"/>
      <c r="AD80" s="285"/>
      <c r="AE80" s="285"/>
    </row>
    <row r="81" spans="1:63" s="150" customFormat="1" ht="32.25" customHeight="1">
      <c r="A81" s="819" t="s">
        <v>615</v>
      </c>
      <c r="B81" s="820"/>
      <c r="C81" s="820"/>
      <c r="D81" s="820"/>
      <c r="E81" s="820"/>
      <c r="F81" s="820"/>
      <c r="G81" s="820"/>
      <c r="H81" s="820"/>
      <c r="I81" s="820"/>
      <c r="J81" s="144"/>
      <c r="K81" s="25"/>
      <c r="M81" s="641" t="s">
        <v>616</v>
      </c>
      <c r="N81"/>
      <c r="O81" s="285"/>
      <c r="P81" s="20"/>
      <c r="Q81" s="285"/>
      <c r="R81" s="285"/>
      <c r="S81" s="285"/>
      <c r="T81" s="285"/>
      <c r="U81" s="285"/>
      <c r="V81" s="285"/>
      <c r="W81" s="285"/>
      <c r="X81" s="286"/>
      <c r="Y81" s="285"/>
      <c r="Z81" s="285"/>
      <c r="AA81" s="285"/>
      <c r="AB81" s="285"/>
      <c r="AC81"/>
      <c r="AD81" s="285"/>
      <c r="AE81" s="285"/>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493"/>
    </row>
    <row r="82" spans="1:63" ht="6.75" customHeight="1">
      <c r="A82" s="81" t="s">
        <v>617</v>
      </c>
      <c r="B82" s="54"/>
      <c r="C82" s="54"/>
      <c r="D82" s="54"/>
      <c r="E82" s="54"/>
      <c r="F82" s="69"/>
      <c r="G82" s="69"/>
      <c r="H82" s="735"/>
      <c r="I82" s="733"/>
      <c r="J82" s="60"/>
      <c r="O82" s="285"/>
      <c r="P82" s="285"/>
      <c r="Q82" s="285"/>
      <c r="R82" s="285"/>
      <c r="S82" s="285"/>
      <c r="T82" s="285"/>
      <c r="U82" s="285"/>
      <c r="V82" s="285"/>
      <c r="W82" s="285"/>
      <c r="X82" s="286"/>
      <c r="Y82" s="285"/>
      <c r="Z82" s="285"/>
      <c r="AA82" s="285"/>
      <c r="AB82" s="285"/>
      <c r="AC82"/>
      <c r="AD82" s="285"/>
      <c r="AE82" s="285"/>
    </row>
    <row r="83" spans="1:63" ht="15" customHeight="1">
      <c r="A83" s="955" t="s">
        <v>582</v>
      </c>
      <c r="B83" s="954"/>
      <c r="C83" s="954"/>
      <c r="D83" s="954"/>
      <c r="E83" s="954"/>
      <c r="F83" s="954" t="s">
        <v>583</v>
      </c>
      <c r="G83" s="954"/>
      <c r="H83" s="948"/>
      <c r="I83" s="949"/>
      <c r="J83" s="60"/>
      <c r="N83" s="20"/>
      <c r="O83" s="285" t="str">
        <f ca="1">SUBSTITUTE(CELL("address",H83),"$","")</f>
        <v>H83</v>
      </c>
      <c r="P83" s="285">
        <f>$P$21</f>
        <v>3</v>
      </c>
      <c r="Q83" s="285" t="str">
        <f ca="1">MID(CELL("filename",P83),FIND("]",CELL("filename",P83))+1,256)</f>
        <v>3. Facility</v>
      </c>
      <c r="R83" s="285" t="s">
        <v>606</v>
      </c>
      <c r="S83" s="285" t="s">
        <v>618</v>
      </c>
      <c r="T83" s="285"/>
      <c r="U83" s="285" t="str">
        <f ca="1">P83&amp;"_"&amp;O83&amp;"_"&amp;S83</f>
        <v>3_H83_Status_of_Applications_and_Proceedings_and_schedule_for_obtaining_permits_Submitted</v>
      </c>
      <c r="V83" s="1" t="s">
        <v>82</v>
      </c>
      <c r="X83" s="286" t="str">
        <f>CONCATENATE(AH83,",",AI83)</f>
        <v>Submitted,Not Submitted</v>
      </c>
      <c r="Y83" s="1" t="s">
        <v>83</v>
      </c>
      <c r="Z83" s="285" t="s">
        <v>84</v>
      </c>
      <c r="AC83"/>
      <c r="AF83" s="297"/>
      <c r="AG83" s="297"/>
      <c r="AH83" s="297" t="s">
        <v>185</v>
      </c>
      <c r="AI83" s="297" t="s">
        <v>186</v>
      </c>
    </row>
    <row r="84" spans="1:63" ht="14.25" customHeight="1">
      <c r="A84" s="81"/>
      <c r="B84" s="54"/>
      <c r="C84" s="54"/>
      <c r="D84" s="54"/>
      <c r="E84" s="54"/>
      <c r="F84" s="361" t="s">
        <v>619</v>
      </c>
      <c r="G84" s="69"/>
      <c r="H84" s="735"/>
      <c r="I84" s="733"/>
      <c r="J84" s="60"/>
      <c r="O84" s="285"/>
      <c r="P84" s="285"/>
      <c r="Q84" s="285"/>
      <c r="R84" s="285"/>
      <c r="S84" s="285"/>
      <c r="T84" s="285"/>
      <c r="U84" s="285"/>
      <c r="V84" s="285"/>
      <c r="W84" s="285"/>
      <c r="X84" s="286"/>
      <c r="Y84" s="285"/>
      <c r="Z84" s="285"/>
      <c r="AA84" s="285"/>
      <c r="AB84" s="285"/>
      <c r="AC84"/>
      <c r="AD84" s="285"/>
      <c r="AE84" s="285"/>
    </row>
    <row r="85" spans="1:63" ht="170.15" customHeight="1">
      <c r="A85" s="945"/>
      <c r="B85" s="946"/>
      <c r="C85" s="946"/>
      <c r="D85" s="946"/>
      <c r="E85" s="946"/>
      <c r="F85" s="946"/>
      <c r="G85" s="946"/>
      <c r="H85" s="946"/>
      <c r="I85" s="947"/>
      <c r="J85" s="72"/>
      <c r="O85" s="285" t="str">
        <f ca="1">SUBSTITUTE(CELL("address",A85),"$","")</f>
        <v>A85</v>
      </c>
      <c r="P85" s="285">
        <f>$P$21</f>
        <v>3</v>
      </c>
      <c r="Q85" s="285" t="str">
        <f ca="1">MID(CELL("filename",P85),FIND("]",CELL("filename",P85))+1,256)</f>
        <v>3. Facility</v>
      </c>
      <c r="R85" s="285" t="s">
        <v>606</v>
      </c>
      <c r="S85" s="285" t="s">
        <v>620</v>
      </c>
      <c r="T85" s="285"/>
      <c r="U85" s="285" t="str">
        <f ca="1">P85&amp;"_"&amp;O85&amp;"_"&amp;S85</f>
        <v>3_A85_Status_of_Applications_and_Proceedings_and_schedule_for_obtaining_permits</v>
      </c>
      <c r="V85" s="285" t="s">
        <v>255</v>
      </c>
      <c r="W85" s="285">
        <v>2000</v>
      </c>
      <c r="X85" s="286"/>
      <c r="Y85" s="285" t="s">
        <v>84</v>
      </c>
      <c r="Z85" s="285" t="s">
        <v>84</v>
      </c>
      <c r="AB85"/>
      <c r="AC85"/>
      <c r="AD85" s="285"/>
      <c r="AE85" s="285"/>
    </row>
    <row r="86" spans="1:63" ht="6" customHeight="1">
      <c r="A86" s="435"/>
      <c r="B86" s="436"/>
      <c r="C86" s="436"/>
      <c r="D86" s="436"/>
      <c r="E86" s="436"/>
      <c r="F86" s="446"/>
      <c r="G86" s="436"/>
      <c r="H86" s="58"/>
      <c r="I86" s="58"/>
      <c r="J86" s="73"/>
      <c r="O86" s="285"/>
      <c r="P86" s="285"/>
      <c r="Q86" s="285"/>
      <c r="R86" s="285"/>
      <c r="S86" s="285"/>
      <c r="T86" s="285"/>
      <c r="U86" s="285"/>
      <c r="V86" s="285"/>
      <c r="W86" s="285"/>
      <c r="X86" s="286"/>
      <c r="Y86" s="285"/>
      <c r="Z86" s="285"/>
      <c r="AA86" s="285"/>
      <c r="AB86" s="285"/>
      <c r="AC86"/>
      <c r="AD86" s="285"/>
      <c r="AE86" s="285"/>
    </row>
    <row r="87" spans="1:63" ht="25" customHeight="1">
      <c r="A87" s="798" t="s">
        <v>621</v>
      </c>
      <c r="B87" s="799"/>
      <c r="C87" s="799"/>
      <c r="D87" s="799"/>
      <c r="E87" s="799"/>
      <c r="F87" s="799"/>
      <c r="G87" s="846"/>
      <c r="H87" s="948"/>
      <c r="I87" s="949"/>
      <c r="J87" s="72"/>
      <c r="O87" s="285" t="str">
        <f ca="1">SUBSTITUTE(CELL("address",H87),"$","")</f>
        <v>H87</v>
      </c>
      <c r="P87" s="285">
        <f>$P$21</f>
        <v>3</v>
      </c>
      <c r="Q87" s="285" t="str">
        <f ca="1">MID(CELL("filename",P87),FIND("]",CELL("filename",P87))+1,256)</f>
        <v>3. Facility</v>
      </c>
      <c r="R87" s="285" t="s">
        <v>606</v>
      </c>
      <c r="S87" s="285" t="s">
        <v>622</v>
      </c>
      <c r="T87" s="285"/>
      <c r="U87" s="285" t="str">
        <f ca="1">P87&amp;"_"&amp;O87&amp;"_"&amp;S87</f>
        <v>3_H87_Project_in_Ceded_land_Historically_used_by_Native_American_Tribe_other_tribal_impacts</v>
      </c>
      <c r="V87" s="1" t="s">
        <v>82</v>
      </c>
      <c r="X87" s="286" t="str">
        <f>CONCATENATE(AH87,",",AI87)</f>
        <v>Yes,No</v>
      </c>
      <c r="Y87" s="1" t="s">
        <v>83</v>
      </c>
      <c r="Z87" s="285" t="s">
        <v>84</v>
      </c>
      <c r="AC87"/>
      <c r="AF87" s="297"/>
      <c r="AG87" s="297"/>
      <c r="AH87" s="297" t="s">
        <v>83</v>
      </c>
      <c r="AI87" s="297" t="s">
        <v>84</v>
      </c>
    </row>
    <row r="88" spans="1:63" ht="6.75" customHeight="1">
      <c r="A88" s="81"/>
      <c r="B88" s="54"/>
      <c r="C88" s="54"/>
      <c r="D88" s="54"/>
      <c r="E88" s="54"/>
      <c r="F88" s="69"/>
      <c r="G88" s="69"/>
      <c r="H88" s="735"/>
      <c r="I88" s="733"/>
      <c r="J88" s="60"/>
      <c r="O88" s="285"/>
      <c r="P88" s="285"/>
      <c r="Q88" s="285"/>
      <c r="R88" s="285"/>
      <c r="S88" s="285"/>
      <c r="T88" s="285"/>
      <c r="U88" s="285"/>
      <c r="V88" s="285"/>
      <c r="W88" s="285"/>
      <c r="X88" s="286"/>
      <c r="Y88" s="285"/>
      <c r="Z88" s="285"/>
      <c r="AA88" s="285"/>
      <c r="AB88" s="285"/>
      <c r="AC88"/>
      <c r="AD88" s="285"/>
      <c r="AE88" s="285"/>
    </row>
    <row r="89" spans="1:63" ht="18" customHeight="1">
      <c r="A89" s="65"/>
      <c r="B89" s="80" t="s">
        <v>623</v>
      </c>
      <c r="C89" s="63"/>
      <c r="D89" s="63"/>
      <c r="E89" s="63"/>
      <c r="F89" s="80"/>
      <c r="G89" s="80"/>
      <c r="H89" s="948"/>
      <c r="I89" s="949"/>
      <c r="J89" s="72"/>
      <c r="O89" s="285" t="str">
        <f ca="1">SUBSTITUTE(CELL("address",H89),"$","")</f>
        <v>H89</v>
      </c>
      <c r="P89" s="285">
        <f>$P$21</f>
        <v>3</v>
      </c>
      <c r="Q89" s="285" t="str">
        <f ca="1">MID(CELL("filename",P89),FIND("]",CELL("filename",P89))+1,256)</f>
        <v>3. Facility</v>
      </c>
      <c r="R89" s="285" t="s">
        <v>606</v>
      </c>
      <c r="S89" s="285" t="s">
        <v>624</v>
      </c>
      <c r="T89" s="285"/>
      <c r="U89" s="285" t="str">
        <f ca="1">P89&amp;"_"&amp;O89&amp;"_"&amp;S89</f>
        <v>3_H89_Discussions_with_Tribe</v>
      </c>
      <c r="V89" s="285" t="s">
        <v>82</v>
      </c>
      <c r="W89" s="285"/>
      <c r="X89" s="286" t="str">
        <f>CONCATENATE(AH89,",",AI89)</f>
        <v>Yes,No</v>
      </c>
      <c r="Y89" s="285" t="s">
        <v>84</v>
      </c>
      <c r="Z89" s="285" t="s">
        <v>84</v>
      </c>
      <c r="AA89" s="285"/>
      <c r="AB89" s="288"/>
      <c r="AC89"/>
      <c r="AD89" s="285"/>
      <c r="AE89" s="285"/>
      <c r="AH89" s="297" t="s">
        <v>83</v>
      </c>
      <c r="AI89" s="297" t="s">
        <v>84</v>
      </c>
    </row>
    <row r="90" spans="1:63" ht="6.75" customHeight="1">
      <c r="A90" s="81"/>
      <c r="B90" s="54"/>
      <c r="C90" s="54"/>
      <c r="D90" s="54"/>
      <c r="E90" s="54"/>
      <c r="F90" s="69"/>
      <c r="G90" s="69"/>
      <c r="H90" s="735"/>
      <c r="I90" s="733"/>
      <c r="J90" s="60"/>
      <c r="O90" s="285"/>
      <c r="P90" s="285"/>
      <c r="Q90" s="285"/>
      <c r="R90" s="285"/>
      <c r="S90" s="285"/>
      <c r="T90" s="285"/>
      <c r="U90" s="285"/>
      <c r="V90" s="285"/>
      <c r="W90" s="285"/>
      <c r="X90" s="286"/>
      <c r="Y90" s="285"/>
      <c r="Z90" s="285"/>
      <c r="AA90" s="285"/>
      <c r="AB90" s="285"/>
      <c r="AC90"/>
      <c r="AD90" s="285"/>
      <c r="AE90" s="285"/>
    </row>
    <row r="91" spans="1:63" ht="18" customHeight="1">
      <c r="A91" s="65"/>
      <c r="B91" s="80" t="s">
        <v>625</v>
      </c>
      <c r="C91" s="63"/>
      <c r="D91" s="63"/>
      <c r="E91" s="63"/>
      <c r="F91" s="80"/>
      <c r="G91" s="80"/>
      <c r="H91" s="80"/>
      <c r="I91" s="66"/>
      <c r="J91" s="72"/>
      <c r="O91" s="285"/>
      <c r="P91" s="285"/>
      <c r="Q91" s="285"/>
      <c r="R91" s="285"/>
      <c r="S91" s="285"/>
      <c r="T91" s="285"/>
      <c r="U91" s="285"/>
      <c r="V91" s="285"/>
      <c r="W91" s="285"/>
      <c r="X91" s="286"/>
      <c r="Y91" s="285"/>
      <c r="Z91" s="285"/>
      <c r="AA91" s="285"/>
      <c r="AB91" s="285"/>
      <c r="AC91"/>
      <c r="AD91" s="285"/>
      <c r="AE91" s="285"/>
    </row>
    <row r="92" spans="1:63" ht="6.75" customHeight="1">
      <c r="A92" s="81"/>
      <c r="B92" s="54"/>
      <c r="C92" s="54"/>
      <c r="D92" s="54"/>
      <c r="E92" s="54"/>
      <c r="F92" s="69"/>
      <c r="G92" s="69"/>
      <c r="H92" s="735"/>
      <c r="I92" s="733"/>
      <c r="J92" s="60"/>
      <c r="O92" s="285"/>
      <c r="P92" s="285"/>
      <c r="Q92" s="285"/>
      <c r="R92" s="285"/>
      <c r="S92" s="285"/>
      <c r="T92" s="285"/>
      <c r="U92" s="285"/>
      <c r="V92" s="285"/>
      <c r="W92" s="285"/>
      <c r="X92" s="286"/>
      <c r="Y92" s="285"/>
      <c r="Z92" s="285"/>
      <c r="AA92" s="285"/>
      <c r="AB92" s="285"/>
      <c r="AC92"/>
      <c r="AD92" s="285"/>
      <c r="AE92" s="285"/>
    </row>
    <row r="93" spans="1:63" ht="125.5" customHeight="1">
      <c r="A93" s="945"/>
      <c r="B93" s="946"/>
      <c r="C93" s="946"/>
      <c r="D93" s="946"/>
      <c r="E93" s="946"/>
      <c r="F93" s="946"/>
      <c r="G93" s="946"/>
      <c r="H93" s="946"/>
      <c r="I93" s="947"/>
      <c r="J93" s="72"/>
      <c r="O93" s="285" t="str">
        <f ca="1">SUBSTITUTE(CELL("address",A93),"$","")</f>
        <v>A93</v>
      </c>
      <c r="P93" s="285">
        <f>$P$21</f>
        <v>3</v>
      </c>
      <c r="Q93" s="285" t="str">
        <f ca="1">MID(CELL("filename",P93),FIND("]",CELL("filename",P93))+1,256)</f>
        <v>3. Facility</v>
      </c>
      <c r="R93" s="285" t="s">
        <v>606</v>
      </c>
      <c r="S93" s="285" t="s">
        <v>626</v>
      </c>
      <c r="T93" s="285"/>
      <c r="U93" s="285" t="str">
        <f ca="1">P93&amp;"_"&amp;O93&amp;"_"&amp;S93</f>
        <v>3_A93_Description_of_Discussions_with_Tribe_future_plans</v>
      </c>
      <c r="V93" s="285" t="s">
        <v>255</v>
      </c>
      <c r="W93" s="285">
        <v>2000</v>
      </c>
      <c r="X93" s="286"/>
      <c r="Y93" s="285" t="s">
        <v>84</v>
      </c>
      <c r="Z93" s="285" t="s">
        <v>84</v>
      </c>
      <c r="AA93" s="285"/>
      <c r="AB93" s="288"/>
      <c r="AC93"/>
      <c r="AD93" s="285"/>
      <c r="AE93" s="285"/>
    </row>
    <row r="94" spans="1:63" ht="6" customHeight="1">
      <c r="A94" s="36"/>
      <c r="B94" s="25"/>
      <c r="C94" s="25"/>
      <c r="D94" s="25"/>
      <c r="E94" s="25"/>
      <c r="F94" s="25"/>
      <c r="G94" s="25"/>
      <c r="H94" s="25"/>
      <c r="I94" s="25"/>
      <c r="J94" s="108"/>
      <c r="L94" s="87"/>
      <c r="O94" s="285"/>
      <c r="P94"/>
      <c r="Q94" s="285"/>
      <c r="R94" s="285"/>
      <c r="S94" s="285"/>
      <c r="T94" s="285"/>
      <c r="U94" s="285"/>
      <c r="V94" s="285"/>
      <c r="W94" s="285"/>
      <c r="X94" s="286"/>
      <c r="Y94" s="285"/>
      <c r="Z94" s="285"/>
      <c r="AA94" s="285"/>
      <c r="AB94" s="285"/>
      <c r="AC94"/>
      <c r="AD94" s="285"/>
      <c r="AE94" s="285"/>
    </row>
    <row r="95" spans="1:63" ht="25" customHeight="1">
      <c r="A95" s="798" t="s">
        <v>627</v>
      </c>
      <c r="B95" s="799"/>
      <c r="C95" s="799"/>
      <c r="D95" s="799"/>
      <c r="E95" s="799"/>
      <c r="F95" s="799"/>
      <c r="G95" s="846"/>
      <c r="H95" s="948"/>
      <c r="I95" s="949"/>
      <c r="J95" s="72"/>
      <c r="L95" s="87"/>
      <c r="O95" s="285" t="str">
        <f ca="1">SUBSTITUTE(CELL("address",H95),"$","")</f>
        <v>H95</v>
      </c>
      <c r="P95" s="285">
        <f>$P$21</f>
        <v>3</v>
      </c>
      <c r="Q95" s="285" t="str">
        <f ca="1">MID(CELL("filename",P95),FIND("]",CELL("filename",P95))+1,256)</f>
        <v>3. Facility</v>
      </c>
      <c r="R95" s="285" t="s">
        <v>606</v>
      </c>
      <c r="S95" s="285" t="s">
        <v>628</v>
      </c>
      <c r="T95" s="285"/>
      <c r="U95" s="285" t="str">
        <f ca="1">P95&amp;"_"&amp;O95&amp;"_"&amp;S95</f>
        <v>3_H95_Tribal_Notifications_permit_conditions_costs_with_Tribal_Agreement</v>
      </c>
      <c r="V95" s="1" t="s">
        <v>82</v>
      </c>
      <c r="X95" s="286" t="str">
        <f>CONCATENATE(AH95,",",AI95)</f>
        <v>Yes,No</v>
      </c>
      <c r="Y95" s="1" t="s">
        <v>83</v>
      </c>
      <c r="Z95" s="285" t="s">
        <v>84</v>
      </c>
      <c r="AC95"/>
      <c r="AF95" s="297"/>
      <c r="AG95" s="297"/>
      <c r="AH95" s="297" t="s">
        <v>83</v>
      </c>
      <c r="AI95" s="297" t="s">
        <v>84</v>
      </c>
    </row>
    <row r="96" spans="1:63" ht="6.75" customHeight="1">
      <c r="A96" s="81"/>
      <c r="B96" s="54"/>
      <c r="C96" s="54"/>
      <c r="D96" s="54"/>
      <c r="E96" s="54"/>
      <c r="F96" s="69"/>
      <c r="G96" s="69"/>
      <c r="H96" s="735"/>
      <c r="I96" s="733"/>
      <c r="J96" s="60"/>
      <c r="O96" s="285"/>
      <c r="P96" s="285"/>
      <c r="Q96" s="285"/>
      <c r="R96" s="285"/>
      <c r="S96" s="285"/>
      <c r="T96" s="285"/>
      <c r="U96" s="285"/>
      <c r="V96" s="285"/>
      <c r="W96" s="285"/>
      <c r="X96" s="286"/>
      <c r="Y96" s="285"/>
      <c r="Z96" s="285"/>
      <c r="AA96" s="285"/>
      <c r="AB96" s="285"/>
      <c r="AC96"/>
      <c r="AD96" s="285"/>
      <c r="AE96" s="285"/>
    </row>
    <row r="97" spans="1:63" ht="18" customHeight="1">
      <c r="A97" s="65"/>
      <c r="B97" s="80" t="s">
        <v>629</v>
      </c>
      <c r="C97" s="63"/>
      <c r="D97" s="63"/>
      <c r="E97" s="63"/>
      <c r="F97" s="80"/>
      <c r="G97" s="66"/>
      <c r="H97" s="66"/>
      <c r="I97" s="66"/>
      <c r="J97" s="72"/>
      <c r="O97" s="285"/>
      <c r="P97" s="285"/>
      <c r="Q97" s="285"/>
      <c r="R97" s="285"/>
      <c r="S97" s="285"/>
      <c r="T97" s="285"/>
      <c r="U97" s="285"/>
      <c r="V97" s="285"/>
      <c r="W97" s="285"/>
      <c r="X97" s="286"/>
      <c r="Y97" s="285"/>
      <c r="Z97" s="285"/>
      <c r="AA97" s="285"/>
      <c r="AB97" s="285"/>
      <c r="AC97"/>
      <c r="AD97" s="285"/>
      <c r="AE97" s="285"/>
    </row>
    <row r="98" spans="1:63" ht="6.75" customHeight="1">
      <c r="A98" s="81"/>
      <c r="B98" s="54"/>
      <c r="C98" s="54"/>
      <c r="D98" s="54"/>
      <c r="E98" s="54"/>
      <c r="F98" s="69"/>
      <c r="G98" s="69"/>
      <c r="H98" s="735"/>
      <c r="I98" s="733"/>
      <c r="J98" s="60"/>
      <c r="O98" s="285"/>
      <c r="P98" s="285"/>
      <c r="Q98" s="285"/>
      <c r="R98" s="285"/>
      <c r="S98" s="285"/>
      <c r="T98" s="285"/>
      <c r="U98" s="285"/>
      <c r="V98" s="285"/>
      <c r="W98" s="285"/>
      <c r="X98" s="286"/>
      <c r="Y98" s="285"/>
      <c r="Z98" s="285"/>
      <c r="AA98" s="285"/>
      <c r="AB98" s="285"/>
      <c r="AC98"/>
      <c r="AD98" s="285"/>
      <c r="AE98" s="285"/>
    </row>
    <row r="99" spans="1:63" ht="125.5" customHeight="1">
      <c r="A99" s="945"/>
      <c r="B99" s="946"/>
      <c r="C99" s="946"/>
      <c r="D99" s="946"/>
      <c r="E99" s="946"/>
      <c r="F99" s="946"/>
      <c r="G99" s="946"/>
      <c r="H99" s="946"/>
      <c r="I99" s="947"/>
      <c r="J99" s="72"/>
      <c r="O99" s="285" t="str">
        <f ca="1">SUBSTITUTE(CELL("address",A99),"$","")</f>
        <v>A99</v>
      </c>
      <c r="P99" s="285">
        <f>$P$21</f>
        <v>3</v>
      </c>
      <c r="Q99" s="285" t="str">
        <f ca="1">MID(CELL("filename",P99),FIND("]",CELL("filename",P99))+1,256)</f>
        <v>3. Facility</v>
      </c>
      <c r="R99" s="285" t="s">
        <v>606</v>
      </c>
      <c r="S99" s="285" t="s">
        <v>630</v>
      </c>
      <c r="T99" s="285"/>
      <c r="U99" s="285" t="str">
        <f ca="1">P99&amp;"_"&amp;O99&amp;"_"&amp;S99</f>
        <v>3_A99_Descriptions_of_Tribal_Notifications_permit_conditions_or_costs_with_Tribal_Agreement</v>
      </c>
      <c r="V99" s="285" t="s">
        <v>255</v>
      </c>
      <c r="W99" s="285">
        <v>2000</v>
      </c>
      <c r="X99" s="286"/>
      <c r="Y99" s="285" t="s">
        <v>84</v>
      </c>
      <c r="Z99" s="285" t="s">
        <v>84</v>
      </c>
      <c r="AA99" s="285"/>
      <c r="AB99" s="288"/>
      <c r="AC99"/>
      <c r="AD99" s="285"/>
      <c r="AE99" s="285"/>
    </row>
    <row r="100" spans="1:63" ht="6" customHeight="1" thickBot="1">
      <c r="A100" s="435"/>
      <c r="B100" s="436"/>
      <c r="C100" s="436"/>
      <c r="D100" s="436"/>
      <c r="E100" s="436"/>
      <c r="F100" s="446"/>
      <c r="G100" s="446"/>
      <c r="H100" s="446"/>
      <c r="I100" s="54"/>
      <c r="J100" s="60"/>
      <c r="O100" s="285"/>
      <c r="P100" s="285"/>
      <c r="Q100" s="285"/>
      <c r="R100" s="285"/>
      <c r="S100" s="285"/>
      <c r="T100" s="285"/>
      <c r="U100" s="285"/>
      <c r="V100" s="285"/>
      <c r="W100" s="285"/>
      <c r="X100" s="286"/>
      <c r="Y100" s="285"/>
      <c r="Z100" s="285"/>
      <c r="AA100" s="285"/>
      <c r="AB100" s="285"/>
      <c r="AC100"/>
      <c r="AD100" s="285"/>
      <c r="AE100" s="285"/>
    </row>
    <row r="101" spans="1:63" ht="14.5" thickBot="1">
      <c r="A101" s="440" t="s">
        <v>631</v>
      </c>
      <c r="B101" s="55"/>
      <c r="C101" s="55"/>
      <c r="D101" s="55"/>
      <c r="E101" s="55"/>
      <c r="F101" s="15"/>
      <c r="G101" s="15"/>
      <c r="H101" s="15"/>
      <c r="I101" s="15"/>
      <c r="J101" s="19"/>
      <c r="M101" s="297"/>
      <c r="O101" s="285"/>
      <c r="P101" s="285"/>
      <c r="Q101" s="285"/>
      <c r="R101" s="285"/>
      <c r="S101" s="285"/>
      <c r="T101" s="285"/>
      <c r="U101" s="285"/>
      <c r="V101" s="285"/>
      <c r="W101" s="285"/>
      <c r="X101" s="286"/>
      <c r="Y101" s="285"/>
      <c r="Z101" s="285"/>
      <c r="AA101" s="285"/>
      <c r="AB101" s="285"/>
      <c r="AC101"/>
      <c r="AD101" s="285"/>
      <c r="AE101" s="285"/>
    </row>
    <row r="102" spans="1:63" ht="6.75" customHeight="1">
      <c r="A102" s="16"/>
      <c r="B102" s="56"/>
      <c r="C102" s="56"/>
      <c r="D102" s="56"/>
      <c r="E102" s="56"/>
      <c r="F102" s="17"/>
      <c r="G102" s="17"/>
      <c r="H102" s="17"/>
      <c r="I102" s="17"/>
      <c r="J102" s="18"/>
      <c r="M102" s="297"/>
      <c r="O102" s="285"/>
      <c r="P102" s="285"/>
      <c r="Q102" s="285"/>
      <c r="R102" s="285"/>
      <c r="S102" s="285"/>
      <c r="T102" s="285"/>
      <c r="U102" s="285"/>
      <c r="V102" s="285"/>
      <c r="W102" s="285"/>
      <c r="X102" s="286"/>
      <c r="Y102" s="285"/>
      <c r="Z102" s="285"/>
      <c r="AA102" s="285"/>
      <c r="AB102" s="285"/>
      <c r="AC102"/>
      <c r="AD102" s="285"/>
      <c r="AE102" s="285"/>
    </row>
    <row r="103" spans="1:63" s="237" customFormat="1" ht="25" customHeight="1">
      <c r="A103" s="798" t="s">
        <v>632</v>
      </c>
      <c r="B103" s="799"/>
      <c r="C103" s="799"/>
      <c r="D103" s="799"/>
      <c r="E103" s="799"/>
      <c r="F103" s="799"/>
      <c r="G103" s="799"/>
      <c r="H103" s="948"/>
      <c r="I103" s="949"/>
      <c r="J103" s="104"/>
      <c r="K103" s="25"/>
      <c r="M103" s="297"/>
      <c r="N103"/>
      <c r="O103" s="285" t="str">
        <f ca="1">SUBSTITUTE(CELL("address",H103),"$","")</f>
        <v>H103</v>
      </c>
      <c r="P103" s="285">
        <f>$P$21</f>
        <v>3</v>
      </c>
      <c r="Q103" s="285" t="str">
        <f ca="1">MID(CELL("filename",P103),FIND("]",CELL("filename",P103))+1,256)</f>
        <v>3. Facility</v>
      </c>
      <c r="R103" s="285" t="s">
        <v>633</v>
      </c>
      <c r="S103" s="285" t="s">
        <v>634</v>
      </c>
      <c r="T103" s="285"/>
      <c r="U103" s="285" t="str">
        <f ca="1">P103&amp;"_"&amp;O103&amp;"_"&amp;S103</f>
        <v>3_H103_Known_Environmental_Issues</v>
      </c>
      <c r="V103" s="1" t="s">
        <v>82</v>
      </c>
      <c r="W103" s="1"/>
      <c r="X103" s="286" t="str">
        <f>CONCATENATE(AH103,",",AI103)</f>
        <v>Yes,No</v>
      </c>
      <c r="Y103" s="1" t="s">
        <v>83</v>
      </c>
      <c r="Z103" s="285" t="s">
        <v>84</v>
      </c>
      <c r="AA103" s="1"/>
      <c r="AB103" s="1"/>
      <c r="AC103"/>
      <c r="AD103" s="1"/>
      <c r="AE103" s="1"/>
      <c r="AF103" s="297"/>
      <c r="AG103" s="297"/>
      <c r="AH103" s="297" t="s">
        <v>83</v>
      </c>
      <c r="AI103" s="297" t="s">
        <v>84</v>
      </c>
      <c r="AJ103" s="297"/>
      <c r="AK103" s="297"/>
      <c r="AL103" s="297"/>
      <c r="AM103" s="297"/>
      <c r="AN103" s="297"/>
      <c r="AO103" s="297"/>
      <c r="AP103" s="297"/>
      <c r="AQ103" s="297"/>
      <c r="AR103" s="297"/>
      <c r="AS103" s="297"/>
      <c r="AT103" s="297"/>
      <c r="AU103" s="297"/>
      <c r="AV103" s="297"/>
      <c r="AW103" s="297"/>
      <c r="AX103" s="297"/>
      <c r="AY103" s="297"/>
      <c r="AZ103" s="297"/>
      <c r="BA103" s="297"/>
      <c r="BB103" s="297"/>
      <c r="BC103" s="297"/>
      <c r="BD103" s="297"/>
      <c r="BE103" s="297"/>
      <c r="BF103" s="297"/>
      <c r="BG103" s="297"/>
      <c r="BH103" s="297"/>
      <c r="BI103" s="297"/>
      <c r="BJ103" s="297"/>
      <c r="BK103" s="481"/>
    </row>
    <row r="104" spans="1:63" ht="6.75" customHeight="1">
      <c r="A104" s="138"/>
      <c r="B104" s="139"/>
      <c r="C104" s="139"/>
      <c r="D104" s="139"/>
      <c r="E104" s="139"/>
      <c r="F104" s="140"/>
      <c r="G104" s="140"/>
      <c r="H104" s="140"/>
      <c r="I104" s="140"/>
      <c r="J104" s="141"/>
      <c r="M104" s="297"/>
      <c r="O104" s="285"/>
      <c r="P104" s="285"/>
      <c r="Q104" s="285"/>
      <c r="R104" s="285"/>
      <c r="S104" s="285"/>
      <c r="T104" s="285"/>
      <c r="U104" s="285"/>
      <c r="V104" s="285"/>
      <c r="W104" s="285"/>
      <c r="X104" s="286"/>
      <c r="Y104" s="285"/>
      <c r="Z104" s="285"/>
      <c r="AA104" s="285"/>
      <c r="AB104" s="285"/>
      <c r="AC104"/>
      <c r="AD104" s="285"/>
      <c r="AE104" s="285"/>
    </row>
    <row r="105" spans="1:63" ht="38.25" customHeight="1">
      <c r="A105" s="878" t="s">
        <v>635</v>
      </c>
      <c r="B105" s="879"/>
      <c r="C105" s="879"/>
      <c r="D105" s="879"/>
      <c r="E105" s="879"/>
      <c r="F105" s="879"/>
      <c r="G105" s="879"/>
      <c r="H105" s="879"/>
      <c r="I105" s="879"/>
      <c r="J105" s="141"/>
      <c r="M105" s="297"/>
      <c r="O105" s="285"/>
      <c r="P105" s="285"/>
      <c r="Q105" s="285"/>
      <c r="R105" s="285"/>
      <c r="S105" s="285"/>
      <c r="T105" s="285"/>
      <c r="U105" s="285"/>
      <c r="V105" s="285"/>
      <c r="W105" s="285"/>
      <c r="X105" s="286"/>
      <c r="Y105" s="285"/>
      <c r="Z105" s="285"/>
      <c r="AA105" s="285"/>
      <c r="AB105" s="285"/>
      <c r="AC105"/>
      <c r="AD105" s="285"/>
      <c r="AE105" s="285"/>
    </row>
    <row r="106" spans="1:63" ht="6.75" customHeight="1">
      <c r="A106" s="81" t="s">
        <v>617</v>
      </c>
      <c r="B106" s="54"/>
      <c r="C106" s="54"/>
      <c r="D106" s="54"/>
      <c r="E106" s="54"/>
      <c r="F106" s="69"/>
      <c r="G106" s="69"/>
      <c r="H106" s="735"/>
      <c r="I106" s="733"/>
      <c r="J106" s="60"/>
      <c r="M106" s="297"/>
      <c r="O106" s="285"/>
      <c r="P106" s="285"/>
      <c r="Q106" s="285"/>
      <c r="R106" s="285"/>
      <c r="S106" s="285"/>
      <c r="T106" s="285"/>
      <c r="U106" s="285"/>
      <c r="V106" s="285"/>
      <c r="W106" s="285"/>
      <c r="X106" s="286"/>
      <c r="Y106" s="285"/>
      <c r="Z106" s="285"/>
      <c r="AA106" s="285"/>
      <c r="AB106" s="285"/>
      <c r="AC106"/>
      <c r="AD106" s="285"/>
      <c r="AE106" s="285"/>
    </row>
    <row r="107" spans="1:63" ht="15" customHeight="1">
      <c r="A107" s="955" t="s">
        <v>582</v>
      </c>
      <c r="B107" s="954"/>
      <c r="C107" s="954"/>
      <c r="D107" s="954"/>
      <c r="E107" s="954"/>
      <c r="F107" s="954" t="s">
        <v>583</v>
      </c>
      <c r="G107" s="954"/>
      <c r="H107" s="948"/>
      <c r="I107" s="949"/>
      <c r="J107" s="60"/>
      <c r="N107" s="20"/>
      <c r="O107" s="285" t="str">
        <f ca="1">SUBSTITUTE(CELL("address",H107),"$","")</f>
        <v>H107</v>
      </c>
      <c r="P107" s="285">
        <f>$P$21</f>
        <v>3</v>
      </c>
      <c r="Q107" s="285" t="str">
        <f ca="1">MID(CELL("filename",P107),FIND("]",CELL("filename",P107))+1,256)</f>
        <v>3. Facility</v>
      </c>
      <c r="R107" s="285" t="s">
        <v>633</v>
      </c>
      <c r="S107" s="285" t="s">
        <v>636</v>
      </c>
      <c r="T107" s="285"/>
      <c r="U107" s="285" t="str">
        <f ca="1">P107&amp;"_"&amp;O107&amp;"_"&amp;S107</f>
        <v>3_H107_Known_Environmental_Issues_Submitted</v>
      </c>
      <c r="V107" s="1" t="s">
        <v>82</v>
      </c>
      <c r="X107" s="286" t="str">
        <f>CONCATENATE(AH107,",",AI107)</f>
        <v>Submitted,Not Submitted</v>
      </c>
      <c r="Y107" s="1" t="s">
        <v>84</v>
      </c>
      <c r="Z107" s="285" t="s">
        <v>84</v>
      </c>
      <c r="AB107" s="288"/>
      <c r="AC107"/>
      <c r="AF107" s="297"/>
      <c r="AG107" s="297"/>
      <c r="AH107" s="297" t="s">
        <v>185</v>
      </c>
      <c r="AI107" s="297" t="s">
        <v>186</v>
      </c>
    </row>
    <row r="108" spans="1:63" ht="15" customHeight="1">
      <c r="A108" s="81"/>
      <c r="B108" s="54"/>
      <c r="C108" s="54"/>
      <c r="D108" s="54"/>
      <c r="E108" s="54"/>
      <c r="F108" s="361" t="s">
        <v>637</v>
      </c>
      <c r="G108" s="69"/>
      <c r="H108" s="735"/>
      <c r="I108" s="733"/>
      <c r="J108" s="60"/>
      <c r="M108" s="297"/>
      <c r="O108" s="285"/>
      <c r="P108" s="285"/>
      <c r="Q108" s="285"/>
      <c r="R108" s="285"/>
      <c r="S108" s="285"/>
      <c r="T108" s="285"/>
      <c r="U108" s="285"/>
      <c r="V108" s="285"/>
      <c r="W108" s="285"/>
      <c r="X108" s="286"/>
      <c r="Y108" s="285"/>
      <c r="Z108" s="285"/>
      <c r="AA108" s="285"/>
      <c r="AB108" s="285"/>
      <c r="AC108"/>
      <c r="AD108" s="285"/>
      <c r="AE108" s="285"/>
    </row>
    <row r="109" spans="1:63" ht="170.15" customHeight="1">
      <c r="A109" s="945"/>
      <c r="B109" s="946"/>
      <c r="C109" s="946"/>
      <c r="D109" s="946"/>
      <c r="E109" s="946"/>
      <c r="F109" s="946"/>
      <c r="G109" s="946"/>
      <c r="H109" s="946"/>
      <c r="I109" s="947"/>
      <c r="J109" s="72"/>
      <c r="M109" s="297"/>
      <c r="O109" s="285" t="str">
        <f ca="1">SUBSTITUTE(CELL("address",A109),"$","")</f>
        <v>A109</v>
      </c>
      <c r="P109" s="285">
        <f>$P$21</f>
        <v>3</v>
      </c>
      <c r="Q109" s="285" t="str">
        <f ca="1">MID(CELL("filename",P109),FIND("]",CELL("filename",P109))+1,256)</f>
        <v>3. Facility</v>
      </c>
      <c r="R109" s="285" t="s">
        <v>633</v>
      </c>
      <c r="S109" s="285" t="s">
        <v>638</v>
      </c>
      <c r="T109" s="285"/>
      <c r="U109" s="285" t="str">
        <f ca="1">P109&amp;"_"&amp;O109&amp;"_"&amp;S109</f>
        <v>3_A109_Describe_Environmental_Issues</v>
      </c>
      <c r="V109" s="285" t="s">
        <v>255</v>
      </c>
      <c r="W109" s="285">
        <v>2000</v>
      </c>
      <c r="X109" s="286"/>
      <c r="Y109" s="1" t="s">
        <v>84</v>
      </c>
      <c r="Z109" s="285" t="s">
        <v>84</v>
      </c>
      <c r="AB109" s="288"/>
      <c r="AC109"/>
      <c r="AD109" s="285"/>
      <c r="AE109" s="285"/>
    </row>
    <row r="110" spans="1:63" ht="6" customHeight="1">
      <c r="A110" s="435"/>
      <c r="B110" s="436"/>
      <c r="C110" s="436"/>
      <c r="D110" s="436"/>
      <c r="E110" s="436"/>
      <c r="F110" s="446"/>
      <c r="G110" s="446"/>
      <c r="H110" s="446"/>
      <c r="I110" s="54"/>
      <c r="J110" s="60"/>
      <c r="M110" s="297"/>
      <c r="O110" s="285"/>
      <c r="P110" s="285"/>
      <c r="Q110" s="285"/>
      <c r="R110" s="285"/>
      <c r="S110" s="285"/>
      <c r="T110" s="285"/>
      <c r="U110" s="285"/>
      <c r="V110" s="285"/>
      <c r="W110" s="285"/>
      <c r="X110" s="286"/>
      <c r="Y110" s="285"/>
      <c r="Z110" s="285"/>
      <c r="AA110" s="285"/>
      <c r="AB110" s="285"/>
      <c r="AC110"/>
      <c r="AD110" s="285"/>
      <c r="AE110" s="285"/>
    </row>
    <row r="111" spans="1:63" s="237" customFormat="1" ht="24.75" customHeight="1">
      <c r="A111" s="798" t="s">
        <v>639</v>
      </c>
      <c r="B111" s="799"/>
      <c r="C111" s="799"/>
      <c r="D111" s="799"/>
      <c r="E111" s="799"/>
      <c r="F111" s="799"/>
      <c r="G111" s="799"/>
      <c r="H111" s="948"/>
      <c r="I111" s="949"/>
      <c r="J111" s="104"/>
      <c r="K111" s="25"/>
      <c r="M111" s="297"/>
      <c r="N111"/>
      <c r="O111" s="285" t="str">
        <f ca="1">SUBSTITUTE(CELL("address",H111),"$","")</f>
        <v>H111</v>
      </c>
      <c r="P111" s="285">
        <f>$P$21</f>
        <v>3</v>
      </c>
      <c r="Q111" s="285" t="str">
        <f ca="1">MID(CELL("filename",P111),FIND("]",CELL("filename",P111))+1,256)</f>
        <v>3. Facility</v>
      </c>
      <c r="R111" s="285" t="s">
        <v>633</v>
      </c>
      <c r="S111" s="285" t="s">
        <v>640</v>
      </c>
      <c r="T111" s="285"/>
      <c r="U111" s="285" t="str">
        <f ca="1">P111&amp;"_"&amp;O111&amp;"_"&amp;S111</f>
        <v>3_H111_Studies_Assessments</v>
      </c>
      <c r="V111" s="285" t="s">
        <v>82</v>
      </c>
      <c r="W111" s="285"/>
      <c r="X111" s="286" t="str">
        <f>CONCATENATE(AH111,",",AI111)</f>
        <v>Yes,No</v>
      </c>
      <c r="Y111" s="1" t="s">
        <v>83</v>
      </c>
      <c r="Z111" s="285" t="s">
        <v>84</v>
      </c>
      <c r="AA111" s="1"/>
      <c r="AB111" s="1"/>
      <c r="AC111"/>
      <c r="AD111" s="1"/>
      <c r="AE111" s="1"/>
      <c r="AF111" s="297"/>
      <c r="AG111" s="297"/>
      <c r="AH111" s="297" t="s">
        <v>83</v>
      </c>
      <c r="AI111" s="297" t="s">
        <v>84</v>
      </c>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481"/>
    </row>
    <row r="112" spans="1:63" ht="6" customHeight="1">
      <c r="A112" s="435"/>
      <c r="B112" s="436"/>
      <c r="C112" s="436"/>
      <c r="D112" s="436"/>
      <c r="E112" s="436"/>
      <c r="F112" s="446"/>
      <c r="G112" s="446"/>
      <c r="H112" s="446"/>
      <c r="I112" s="54"/>
      <c r="J112" s="60"/>
      <c r="M112" s="297"/>
      <c r="O112" s="285"/>
      <c r="P112" s="285"/>
      <c r="Q112" s="285"/>
      <c r="R112" s="285"/>
      <c r="S112" s="285"/>
      <c r="T112" s="285"/>
      <c r="U112" s="285"/>
      <c r="V112" s="285"/>
      <c r="W112" s="285"/>
      <c r="X112" s="286"/>
      <c r="Y112" s="285"/>
      <c r="Z112" s="285"/>
      <c r="AA112" s="285"/>
      <c r="AB112" s="285"/>
      <c r="AC112"/>
      <c r="AD112" s="285"/>
      <c r="AE112" s="285"/>
    </row>
    <row r="113" spans="1:119" s="237" customFormat="1" ht="18" customHeight="1">
      <c r="A113" s="821" t="s">
        <v>641</v>
      </c>
      <c r="B113" s="822"/>
      <c r="C113" s="822"/>
      <c r="D113" s="822"/>
      <c r="E113" s="822"/>
      <c r="F113" s="822"/>
      <c r="G113" s="822"/>
      <c r="H113" s="948"/>
      <c r="I113" s="949"/>
      <c r="J113" s="104"/>
      <c r="K113" s="25"/>
      <c r="M113" s="297"/>
      <c r="N113"/>
      <c r="O113" s="285" t="str">
        <f ca="1">SUBSTITUTE(CELL("address",H113),"$","")</f>
        <v>H113</v>
      </c>
      <c r="P113" s="285">
        <f>$P$21</f>
        <v>3</v>
      </c>
      <c r="Q113" s="285" t="str">
        <f ca="1">MID(CELL("filename",P113),FIND("]",CELL("filename",P113))+1,256)</f>
        <v>3. Facility</v>
      </c>
      <c r="R113" s="285" t="s">
        <v>633</v>
      </c>
      <c r="S113" s="285" t="s">
        <v>642</v>
      </c>
      <c r="T113" s="285"/>
      <c r="U113" s="285" t="str">
        <f t="shared" ref="U113" ca="1" si="0">P113&amp;"_"&amp;O113&amp;"_"&amp;S113</f>
        <v>3_H113_Availability_Studies_Assessments</v>
      </c>
      <c r="V113" s="285" t="s">
        <v>82</v>
      </c>
      <c r="W113" s="285"/>
      <c r="X113" s="286" t="str">
        <f>CONCATENATE(AH113,",",AI113)</f>
        <v>Yes,No</v>
      </c>
      <c r="Y113" s="1" t="s">
        <v>84</v>
      </c>
      <c r="Z113" s="285" t="s">
        <v>84</v>
      </c>
      <c r="AA113" s="1"/>
      <c r="AB113" s="288"/>
      <c r="AC113"/>
      <c r="AD113" s="1"/>
      <c r="AE113" s="1"/>
      <c r="AF113" s="297"/>
      <c r="AG113" s="297"/>
      <c r="AH113" s="297" t="s">
        <v>83</v>
      </c>
      <c r="AI113" s="297" t="s">
        <v>84</v>
      </c>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481"/>
    </row>
    <row r="114" spans="1:119" ht="6" customHeight="1">
      <c r="A114" s="435"/>
      <c r="B114" s="436"/>
      <c r="C114" s="436"/>
      <c r="D114" s="436"/>
      <c r="E114" s="436"/>
      <c r="F114" s="446"/>
      <c r="G114" s="446"/>
      <c r="H114" s="446"/>
      <c r="I114" s="54"/>
      <c r="J114" s="60"/>
      <c r="M114" s="297"/>
      <c r="O114" s="285"/>
      <c r="P114" s="285"/>
      <c r="Q114" s="285"/>
      <c r="R114" s="285"/>
      <c r="S114" s="285"/>
      <c r="T114" s="285"/>
      <c r="U114" s="285"/>
      <c r="V114" s="285"/>
      <c r="W114" s="285"/>
      <c r="X114" s="286"/>
      <c r="Y114" s="285"/>
      <c r="Z114" s="285"/>
      <c r="AA114" s="285"/>
      <c r="AB114" s="285"/>
      <c r="AC114"/>
      <c r="AD114" s="285"/>
      <c r="AE114" s="285"/>
    </row>
    <row r="115" spans="1:119" s="237" customFormat="1" ht="18" customHeight="1">
      <c r="A115" s="798" t="s">
        <v>643</v>
      </c>
      <c r="B115" s="799"/>
      <c r="C115" s="799"/>
      <c r="D115" s="799"/>
      <c r="E115" s="799"/>
      <c r="F115" s="799"/>
      <c r="G115" s="799"/>
      <c r="H115" s="948"/>
      <c r="I115" s="949"/>
      <c r="J115" s="104"/>
      <c r="K115" s="25"/>
      <c r="M115" s="297"/>
      <c r="N115"/>
      <c r="O115" s="285" t="str">
        <f ca="1">SUBSTITUTE(CELL("address",H115),"$","")</f>
        <v>H115</v>
      </c>
      <c r="P115" s="285">
        <f>$P$21</f>
        <v>3</v>
      </c>
      <c r="Q115" s="285" t="str">
        <f ca="1">MID(CELL("filename",P115),FIND("]",CELL("filename",P115))+1,256)</f>
        <v>3. Facility</v>
      </c>
      <c r="R115" s="285" t="s">
        <v>633</v>
      </c>
      <c r="S115" s="285" t="s">
        <v>644</v>
      </c>
      <c r="T115" s="285"/>
      <c r="U115" s="285" t="str">
        <f ca="1">P115&amp;"_"&amp;O115&amp;"_"&amp;S115</f>
        <v>3_H115_Additional_Studies_Assessments_in_Progress</v>
      </c>
      <c r="V115" s="285" t="s">
        <v>82</v>
      </c>
      <c r="W115" s="285"/>
      <c r="X115" s="286" t="str">
        <f>CONCATENATE(AH115,",",AI115)</f>
        <v>Yes,No</v>
      </c>
      <c r="Y115" s="1" t="s">
        <v>83</v>
      </c>
      <c r="Z115" s="285" t="s">
        <v>84</v>
      </c>
      <c r="AA115" s="1"/>
      <c r="AB115" s="1"/>
      <c r="AC115"/>
      <c r="AD115" s="1"/>
      <c r="AE115" s="1"/>
      <c r="AF115" s="297"/>
      <c r="AG115" s="297"/>
      <c r="AH115" s="297" t="s">
        <v>83</v>
      </c>
      <c r="AI115" s="297" t="s">
        <v>84</v>
      </c>
      <c r="AJ115" s="297"/>
      <c r="AK115" s="297"/>
      <c r="AL115" s="297"/>
      <c r="AM115" s="297"/>
      <c r="AN115" s="297"/>
      <c r="AO115" s="297"/>
      <c r="AP115" s="297"/>
      <c r="AQ115" s="297"/>
      <c r="AR115" s="297"/>
      <c r="AS115" s="297"/>
      <c r="AT115" s="297"/>
      <c r="AU115" s="297"/>
      <c r="AV115" s="297"/>
      <c r="AW115" s="297"/>
      <c r="AX115" s="297"/>
      <c r="AY115" s="297"/>
      <c r="AZ115" s="297"/>
      <c r="BA115" s="297"/>
      <c r="BB115" s="297"/>
      <c r="BC115" s="297"/>
      <c r="BD115" s="297"/>
      <c r="BE115" s="297"/>
      <c r="BF115" s="297"/>
      <c r="BG115" s="297"/>
      <c r="BH115" s="297"/>
      <c r="BI115" s="297"/>
      <c r="BJ115" s="297"/>
      <c r="BK115" s="481"/>
    </row>
    <row r="116" spans="1:119" ht="6" customHeight="1">
      <c r="A116" s="435"/>
      <c r="B116" s="436"/>
      <c r="C116" s="436"/>
      <c r="D116" s="436"/>
      <c r="E116" s="436"/>
      <c r="F116" s="446"/>
      <c r="G116" s="446"/>
      <c r="H116" s="446"/>
      <c r="I116" s="54"/>
      <c r="J116" s="60"/>
      <c r="M116" s="297"/>
      <c r="O116" s="285"/>
      <c r="P116" s="285"/>
      <c r="Q116" s="285"/>
      <c r="R116" s="285"/>
      <c r="S116" s="285"/>
      <c r="T116" s="285"/>
      <c r="U116" s="285"/>
      <c r="V116" s="285"/>
      <c r="W116" s="285"/>
      <c r="X116" s="286"/>
      <c r="Y116" s="285"/>
      <c r="Z116" s="285"/>
      <c r="AA116" s="285"/>
      <c r="AB116" s="285"/>
      <c r="AC116"/>
      <c r="AD116" s="285"/>
      <c r="AE116" s="285"/>
    </row>
    <row r="117" spans="1:119" s="237" customFormat="1" ht="18" customHeight="1">
      <c r="A117" s="798" t="s">
        <v>645</v>
      </c>
      <c r="B117" s="799"/>
      <c r="C117" s="799"/>
      <c r="D117" s="799"/>
      <c r="E117" s="799"/>
      <c r="F117" s="799"/>
      <c r="G117" s="799"/>
      <c r="H117" s="948"/>
      <c r="I117" s="949"/>
      <c r="J117" s="141"/>
      <c r="K117" s="25"/>
      <c r="M117" s="297"/>
      <c r="N117"/>
      <c r="O117" s="285" t="str">
        <f ca="1">SUBSTITUTE(CELL("address",H117),"$","")</f>
        <v>H117</v>
      </c>
      <c r="P117" s="285">
        <f>$P$21</f>
        <v>3</v>
      </c>
      <c r="Q117" s="285" t="str">
        <f ca="1">MID(CELL("filename",P117),FIND("]",CELL("filename",P117))+1,256)</f>
        <v>3. Facility</v>
      </c>
      <c r="R117" s="285" t="s">
        <v>633</v>
      </c>
      <c r="S117" s="285" t="s">
        <v>646</v>
      </c>
      <c r="T117" s="285"/>
      <c r="U117" s="285" t="str">
        <f ca="1">P117&amp;"_"&amp;O117&amp;"_"&amp;S117</f>
        <v>3_H117_List_of_Studies_Completed_In_Progress_and_Planned</v>
      </c>
      <c r="V117" s="285" t="s">
        <v>82</v>
      </c>
      <c r="W117" s="285"/>
      <c r="X117" s="286" t="str">
        <f>CONCATENATE(AH117,",",AI117)</f>
        <v>Submitted,Not applicable (non-unit contingent PPA)</v>
      </c>
      <c r="Y117" s="285" t="s">
        <v>83</v>
      </c>
      <c r="Z117" s="285" t="s">
        <v>84</v>
      </c>
      <c r="AA117" s="285"/>
      <c r="AB117" s="285"/>
      <c r="AC117"/>
      <c r="AD117" s="285"/>
      <c r="AE117" s="285"/>
      <c r="AF117"/>
      <c r="AG117"/>
      <c r="AH117" s="297" t="s">
        <v>185</v>
      </c>
      <c r="AI117" s="297" t="s">
        <v>290</v>
      </c>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481"/>
    </row>
    <row r="118" spans="1:119" s="411" customFormat="1" ht="12.75" customHeight="1">
      <c r="A118" s="405"/>
      <c r="B118" s="511" t="s">
        <v>647</v>
      </c>
      <c r="C118" s="406"/>
      <c r="D118" s="406"/>
      <c r="E118" s="406"/>
      <c r="F118" s="406"/>
      <c r="G118" s="406"/>
      <c r="H118" s="407"/>
      <c r="I118" s="734"/>
      <c r="J118" s="408"/>
      <c r="K118" s="25"/>
      <c r="M118" s="409"/>
      <c r="N118"/>
      <c r="O118" s="285"/>
      <c r="P118" s="285"/>
      <c r="Q118" s="409"/>
      <c r="R118" s="409"/>
      <c r="S118" s="409"/>
      <c r="T118" s="410"/>
      <c r="U118" s="410"/>
      <c r="V118" s="410"/>
      <c r="W118" s="410"/>
      <c r="X118" s="410"/>
      <c r="Y118" s="410"/>
      <c r="Z118" s="410"/>
      <c r="AA118" s="410"/>
      <c r="AB118" s="410"/>
      <c r="AC118"/>
      <c r="AD118" s="410"/>
      <c r="AE118" s="410"/>
      <c r="AF118" s="410"/>
      <c r="AG118" s="410"/>
      <c r="AH118" s="410"/>
      <c r="AI118" s="410"/>
      <c r="AJ118" s="410"/>
      <c r="AK118" s="409"/>
      <c r="AL118" s="409"/>
      <c r="AM118" s="409"/>
      <c r="AN118" s="409"/>
      <c r="AO118" s="409"/>
      <c r="AP118" s="409"/>
      <c r="AQ118" s="409"/>
      <c r="AR118" s="409"/>
      <c r="AS118" s="409"/>
      <c r="AT118" s="409"/>
      <c r="AU118" s="409"/>
      <c r="AV118" s="409"/>
      <c r="AW118" s="409"/>
      <c r="AX118" s="409"/>
      <c r="AY118" s="409"/>
      <c r="AZ118" s="409"/>
      <c r="BA118" s="409"/>
      <c r="BB118" s="409"/>
      <c r="BC118" s="409"/>
      <c r="BD118" s="409"/>
      <c r="BE118" s="409"/>
      <c r="BF118" s="409"/>
      <c r="BG118" s="409"/>
      <c r="BH118" s="409"/>
      <c r="BI118" s="409"/>
      <c r="BJ118" s="409"/>
      <c r="BK118" s="496"/>
      <c r="BL118" s="409"/>
      <c r="BM118" s="409"/>
      <c r="BN118" s="409"/>
      <c r="BO118" s="409"/>
      <c r="BP118" s="409"/>
      <c r="BQ118" s="409"/>
      <c r="BR118" s="409"/>
      <c r="BS118" s="409"/>
      <c r="BT118" s="409"/>
      <c r="BU118" s="409"/>
      <c r="BV118" s="409"/>
      <c r="BW118" s="409"/>
      <c r="BX118" s="409"/>
      <c r="BY118" s="409"/>
      <c r="BZ118" s="409"/>
      <c r="CA118" s="409"/>
      <c r="CB118" s="409"/>
      <c r="CC118" s="409"/>
      <c r="CD118" s="409"/>
      <c r="CE118" s="409"/>
      <c r="CF118" s="409"/>
      <c r="CG118" s="409"/>
      <c r="CH118" s="409"/>
      <c r="CI118" s="409"/>
      <c r="CJ118" s="409"/>
      <c r="CK118" s="409"/>
      <c r="CL118" s="409"/>
      <c r="CM118" s="409"/>
      <c r="CN118" s="409"/>
      <c r="CO118" s="409"/>
      <c r="CP118" s="409"/>
      <c r="CQ118" s="409"/>
      <c r="CR118" s="409"/>
      <c r="CS118" s="409"/>
      <c r="CT118" s="409"/>
      <c r="CU118" s="409"/>
      <c r="CV118" s="409"/>
      <c r="CW118" s="409"/>
      <c r="CX118" s="409"/>
      <c r="CY118" s="409"/>
      <c r="CZ118" s="409"/>
      <c r="DA118" s="409"/>
      <c r="DB118" s="409"/>
      <c r="DC118" s="409"/>
      <c r="DD118" s="409"/>
      <c r="DE118" s="409"/>
      <c r="DF118" s="409"/>
      <c r="DG118" s="409"/>
      <c r="DH118" s="409"/>
      <c r="DI118" s="409"/>
      <c r="DJ118" s="409"/>
      <c r="DK118" s="409"/>
      <c r="DL118" s="409"/>
      <c r="DM118" s="409"/>
      <c r="DN118" s="409"/>
      <c r="DO118" s="409"/>
    </row>
    <row r="119" spans="1:119" ht="26.15" customHeight="1">
      <c r="A119" s="878" t="s">
        <v>648</v>
      </c>
      <c r="B119" s="879"/>
      <c r="C119" s="879"/>
      <c r="D119" s="879"/>
      <c r="E119" s="879"/>
      <c r="F119" s="879"/>
      <c r="G119" s="879"/>
      <c r="H119" s="879"/>
      <c r="I119" s="879"/>
      <c r="J119" s="141"/>
      <c r="M119" s="297"/>
      <c r="O119" s="285"/>
      <c r="P119" s="285"/>
      <c r="Q119" s="285"/>
      <c r="R119" s="285"/>
      <c r="S119" s="285"/>
      <c r="T119" s="285"/>
      <c r="U119" s="285"/>
      <c r="V119" s="285"/>
      <c r="W119" s="285"/>
      <c r="X119" s="286"/>
      <c r="Y119" s="285"/>
      <c r="Z119" s="285"/>
      <c r="AA119" s="285"/>
      <c r="AB119" s="285"/>
      <c r="AC119"/>
      <c r="AD119" s="285"/>
      <c r="AE119" s="285"/>
    </row>
    <row r="120" spans="1:119" ht="6.75" customHeight="1">
      <c r="A120" s="81"/>
      <c r="B120" s="54"/>
      <c r="C120" s="54"/>
      <c r="D120" s="54"/>
      <c r="E120" s="54"/>
      <c r="F120" s="69"/>
      <c r="G120" s="69"/>
      <c r="H120" s="735"/>
      <c r="I120" s="733"/>
      <c r="J120" s="60"/>
      <c r="M120" s="297"/>
      <c r="O120" s="285"/>
      <c r="P120" s="285"/>
      <c r="Q120" s="285"/>
      <c r="R120" s="285"/>
      <c r="S120" s="285"/>
      <c r="T120" s="285"/>
      <c r="U120" s="285"/>
      <c r="V120" s="285"/>
      <c r="W120" s="285"/>
      <c r="X120" s="286"/>
      <c r="Y120" s="285"/>
      <c r="Z120" s="285"/>
      <c r="AA120" s="285"/>
      <c r="AB120" s="285"/>
      <c r="AC120"/>
      <c r="AD120" s="285"/>
      <c r="AE120" s="285"/>
    </row>
    <row r="121" spans="1:119" s="239" customFormat="1" ht="26.15" customHeight="1">
      <c r="A121" s="821" t="s">
        <v>649</v>
      </c>
      <c r="B121" s="978"/>
      <c r="C121" s="978"/>
      <c r="D121" s="978"/>
      <c r="E121" s="978"/>
      <c r="F121" s="978"/>
      <c r="G121" s="978"/>
      <c r="H121" s="978"/>
      <c r="I121" s="978"/>
      <c r="J121" s="217"/>
      <c r="K121" s="25"/>
      <c r="M121" s="297"/>
      <c r="N121"/>
      <c r="O121" s="285"/>
      <c r="P121" s="266"/>
      <c r="Q121" s="285"/>
      <c r="R121" s="285"/>
      <c r="S121" s="285"/>
      <c r="T121" s="285"/>
      <c r="U121" s="285"/>
      <c r="V121" s="285"/>
      <c r="W121" s="285"/>
      <c r="X121" s="286"/>
      <c r="Y121" s="285"/>
      <c r="Z121" s="285"/>
      <c r="AA121" s="285"/>
      <c r="AB121" s="285"/>
      <c r="AC121"/>
      <c r="AD121" s="285"/>
      <c r="AE121" s="285"/>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498"/>
    </row>
    <row r="122" spans="1:119" ht="6" customHeight="1">
      <c r="A122" s="435"/>
      <c r="B122" s="436"/>
      <c r="C122" s="436"/>
      <c r="D122" s="436"/>
      <c r="E122" s="436"/>
      <c r="F122" s="446"/>
      <c r="G122" s="446"/>
      <c r="H122" s="446"/>
      <c r="I122" s="54"/>
      <c r="J122" s="60"/>
      <c r="M122" s="297"/>
      <c r="O122" s="285"/>
      <c r="P122" s="285"/>
      <c r="Q122" s="285"/>
      <c r="R122" s="285"/>
      <c r="S122" s="285"/>
      <c r="T122" s="285"/>
      <c r="U122" s="285"/>
      <c r="V122" s="285"/>
      <c r="W122" s="285"/>
      <c r="X122" s="286"/>
      <c r="Y122" s="285"/>
      <c r="Z122" s="285"/>
      <c r="AA122" s="285"/>
      <c r="AB122" s="285"/>
      <c r="AC122"/>
      <c r="AD122" s="285"/>
      <c r="AE122" s="285"/>
    </row>
    <row r="123" spans="1:119" ht="6" customHeight="1">
      <c r="A123" s="65"/>
      <c r="B123" s="63"/>
      <c r="C123" s="63"/>
      <c r="D123" s="63"/>
      <c r="E123" s="63"/>
      <c r="F123" s="63"/>
      <c r="G123" s="63"/>
      <c r="H123" s="66"/>
      <c r="I123" s="66"/>
      <c r="J123" s="72"/>
      <c r="M123" s="297"/>
      <c r="O123" s="285"/>
      <c r="P123" s="285"/>
      <c r="Q123" s="285"/>
      <c r="R123" s="285"/>
      <c r="S123" s="285"/>
      <c r="T123" s="285"/>
      <c r="U123" s="285"/>
      <c r="V123" s="285"/>
      <c r="W123" s="285"/>
      <c r="X123" s="286"/>
      <c r="Y123" s="285"/>
      <c r="Z123" s="285"/>
      <c r="AA123" s="285"/>
      <c r="AB123" s="285"/>
      <c r="AC123"/>
      <c r="AD123" s="285"/>
      <c r="AE123" s="285"/>
    </row>
    <row r="124" spans="1:119" s="237" customFormat="1" ht="26.15" customHeight="1">
      <c r="A124" s="798" t="s">
        <v>650</v>
      </c>
      <c r="B124" s="799"/>
      <c r="C124" s="799"/>
      <c r="D124" s="799"/>
      <c r="E124" s="799"/>
      <c r="F124" s="799"/>
      <c r="G124" s="799"/>
      <c r="H124" s="948"/>
      <c r="I124" s="949"/>
      <c r="J124" s="104"/>
      <c r="K124" s="25"/>
      <c r="M124" s="297"/>
      <c r="N124"/>
      <c r="O124" s="285" t="str">
        <f ca="1">SUBSTITUTE(CELL("address",H124),"$","")</f>
        <v>H124</v>
      </c>
      <c r="P124" s="285">
        <f>$P$21</f>
        <v>3</v>
      </c>
      <c r="Q124" s="285" t="str">
        <f ca="1">MID(CELL("filename",P124),FIND("]",CELL("filename",P124))+1,256)</f>
        <v>3. Facility</v>
      </c>
      <c r="R124" s="285" t="s">
        <v>633</v>
      </c>
      <c r="S124" s="285" t="s">
        <v>651</v>
      </c>
      <c r="T124" s="285"/>
      <c r="U124" s="285" t="str">
        <f ca="1">P124&amp;"_"&amp;O124&amp;"_"&amp;S124</f>
        <v>3_H124_Plan_for_Community_Engagement</v>
      </c>
      <c r="V124" s="285" t="s">
        <v>82</v>
      </c>
      <c r="W124" s="285"/>
      <c r="X124" s="286" t="str">
        <f>CONCATENATE(AH124,",",AI124)</f>
        <v>Yes,No</v>
      </c>
      <c r="Y124" s="1" t="s">
        <v>83</v>
      </c>
      <c r="Z124" s="285" t="s">
        <v>84</v>
      </c>
      <c r="AA124" s="1"/>
      <c r="AB124" s="1"/>
      <c r="AC124"/>
      <c r="AD124" s="1"/>
      <c r="AE124" s="1"/>
      <c r="AF124" s="297"/>
      <c r="AG124" s="297"/>
      <c r="AH124" s="297" t="s">
        <v>83</v>
      </c>
      <c r="AI124" s="297" t="s">
        <v>84</v>
      </c>
      <c r="AJ124" s="297"/>
      <c r="AK124" s="297"/>
      <c r="AL124" s="297"/>
      <c r="AM124" s="297"/>
      <c r="AN124" s="297"/>
      <c r="AO124" s="297"/>
      <c r="AP124" s="297"/>
      <c r="AQ124" s="297"/>
      <c r="AR124" s="297"/>
      <c r="AS124" s="297"/>
      <c r="AT124" s="297"/>
      <c r="AU124" s="297"/>
      <c r="AV124" s="297"/>
      <c r="AW124" s="297"/>
      <c r="AX124" s="297"/>
      <c r="AY124" s="297"/>
      <c r="AZ124" s="297"/>
      <c r="BA124" s="297"/>
      <c r="BB124" s="297"/>
      <c r="BC124" s="297"/>
      <c r="BD124" s="297"/>
      <c r="BE124" s="297"/>
      <c r="BF124" s="297"/>
      <c r="BG124" s="297"/>
      <c r="BH124" s="297"/>
      <c r="BI124" s="297"/>
      <c r="BJ124" s="297"/>
      <c r="BK124" s="481"/>
    </row>
    <row r="125" spans="1:119" ht="6" customHeight="1">
      <c r="A125" s="65"/>
      <c r="B125" s="63"/>
      <c r="C125" s="63"/>
      <c r="D125" s="63"/>
      <c r="E125" s="63"/>
      <c r="F125" s="63"/>
      <c r="G125" s="63"/>
      <c r="H125" s="66"/>
      <c r="I125" s="66"/>
      <c r="J125" s="72"/>
      <c r="M125" s="297"/>
      <c r="O125" s="285"/>
      <c r="P125" s="285"/>
      <c r="Q125" s="285"/>
      <c r="R125" s="285"/>
      <c r="S125" s="285"/>
      <c r="T125" s="285"/>
      <c r="U125" s="285"/>
      <c r="V125" s="285"/>
      <c r="W125" s="285"/>
      <c r="X125" s="286"/>
      <c r="Y125" s="285"/>
      <c r="Z125" s="285"/>
      <c r="AA125" s="285"/>
      <c r="AB125" s="285"/>
      <c r="AC125"/>
      <c r="AD125" s="285"/>
      <c r="AE125" s="285"/>
    </row>
    <row r="126" spans="1:119" ht="18" customHeight="1">
      <c r="A126" s="821" t="s">
        <v>652</v>
      </c>
      <c r="B126" s="822"/>
      <c r="C126" s="822"/>
      <c r="D126" s="822"/>
      <c r="E126" s="822"/>
      <c r="F126" s="822"/>
      <c r="G126" s="822"/>
      <c r="H126" s="822"/>
      <c r="I126" s="822"/>
      <c r="J126" s="141"/>
      <c r="M126" s="417" t="s">
        <v>653</v>
      </c>
      <c r="O126" s="285"/>
      <c r="P126" s="285"/>
      <c r="Q126" s="285"/>
      <c r="R126" s="285"/>
      <c r="S126" s="285"/>
      <c r="T126" s="285"/>
      <c r="U126" s="285"/>
      <c r="V126" s="285"/>
      <c r="W126" s="285"/>
      <c r="X126" s="286"/>
      <c r="Y126" s="285"/>
      <c r="Z126" s="285"/>
      <c r="AA126" s="285"/>
      <c r="AB126" s="285"/>
      <c r="AC126"/>
      <c r="AD126" s="285"/>
      <c r="AE126" s="285"/>
    </row>
    <row r="127" spans="1:119" ht="6.75" customHeight="1">
      <c r="A127" s="81" t="s">
        <v>617</v>
      </c>
      <c r="B127" s="54"/>
      <c r="C127" s="54"/>
      <c r="D127" s="54"/>
      <c r="E127" s="54"/>
      <c r="F127" s="69"/>
      <c r="G127" s="69"/>
      <c r="H127" s="735"/>
      <c r="I127" s="733"/>
      <c r="J127" s="60"/>
      <c r="M127" s="297"/>
      <c r="O127" s="285"/>
      <c r="P127" s="285"/>
      <c r="Q127" s="285"/>
      <c r="R127" s="285"/>
      <c r="S127" s="285"/>
      <c r="T127" s="285"/>
      <c r="U127" s="285"/>
      <c r="V127" s="285"/>
      <c r="W127" s="285"/>
      <c r="X127" s="286"/>
      <c r="Y127" s="285"/>
      <c r="Z127" s="285"/>
      <c r="AA127" s="285"/>
      <c r="AB127" s="285"/>
      <c r="AC127"/>
      <c r="AD127" s="285"/>
      <c r="AE127" s="285"/>
    </row>
    <row r="128" spans="1:119" ht="15" customHeight="1">
      <c r="A128" s="955" t="s">
        <v>582</v>
      </c>
      <c r="B128" s="954"/>
      <c r="C128" s="954"/>
      <c r="D128" s="954"/>
      <c r="E128" s="954"/>
      <c r="F128" s="954" t="s">
        <v>583</v>
      </c>
      <c r="G128" s="954"/>
      <c r="H128" s="948"/>
      <c r="I128" s="949"/>
      <c r="J128" s="60"/>
      <c r="N128" s="20"/>
      <c r="O128" s="285" t="str">
        <f ca="1">SUBSTITUTE(CELL("address",H128),"$","")</f>
        <v>H128</v>
      </c>
      <c r="P128" s="285">
        <f>$P$21</f>
        <v>3</v>
      </c>
      <c r="Q128" s="285" t="str">
        <f ca="1">MID(CELL("filename",P128),FIND("]",CELL("filename",P128))+1,256)</f>
        <v>3. Facility</v>
      </c>
      <c r="R128" s="285" t="s">
        <v>633</v>
      </c>
      <c r="S128" s="285" t="s">
        <v>654</v>
      </c>
      <c r="T128" s="285"/>
      <c r="U128" s="285" t="str">
        <f ca="1">P128&amp;"_"&amp;O128&amp;"_"&amp;S128</f>
        <v>3_H128_Submittal_of_Plan_for_Community_Engagement</v>
      </c>
      <c r="V128" s="1" t="s">
        <v>82</v>
      </c>
      <c r="X128" s="286" t="str">
        <f>CONCATENATE(AH128,",",AI128)</f>
        <v>Submitted,Not Submitted</v>
      </c>
      <c r="Y128" s="1" t="s">
        <v>84</v>
      </c>
      <c r="Z128" s="285" t="s">
        <v>84</v>
      </c>
      <c r="AB128" s="288"/>
      <c r="AC128"/>
      <c r="AF128" s="297"/>
      <c r="AG128" s="297"/>
      <c r="AH128" s="297" t="s">
        <v>185</v>
      </c>
      <c r="AI128" s="297" t="s">
        <v>186</v>
      </c>
    </row>
    <row r="129" spans="1:63" ht="13.5" customHeight="1">
      <c r="A129" s="81"/>
      <c r="B129" s="54"/>
      <c r="C129" s="54"/>
      <c r="D129" s="54"/>
      <c r="E129" s="54"/>
      <c r="F129" s="361" t="s">
        <v>655</v>
      </c>
      <c r="G129" s="69"/>
      <c r="H129" s="735"/>
      <c r="I129" s="733"/>
      <c r="J129" s="60"/>
      <c r="M129" s="297"/>
      <c r="O129" s="285"/>
      <c r="P129" s="285"/>
      <c r="Q129" s="285"/>
      <c r="R129" s="285"/>
      <c r="S129" s="285"/>
      <c r="T129" s="285"/>
      <c r="U129" s="285"/>
      <c r="V129" s="285"/>
      <c r="W129" s="285"/>
      <c r="X129" s="286"/>
      <c r="Y129" s="285"/>
      <c r="Z129" s="285"/>
      <c r="AA129" s="285"/>
      <c r="AB129" s="285"/>
      <c r="AC129"/>
      <c r="AD129" s="285"/>
      <c r="AE129" s="285"/>
    </row>
    <row r="130" spans="1:63" ht="125.5" customHeight="1">
      <c r="A130" s="979"/>
      <c r="B130" s="946"/>
      <c r="C130" s="946"/>
      <c r="D130" s="946"/>
      <c r="E130" s="946"/>
      <c r="F130" s="946"/>
      <c r="G130" s="946"/>
      <c r="H130" s="946"/>
      <c r="I130" s="947"/>
      <c r="J130" s="72"/>
      <c r="M130" s="297"/>
      <c r="O130" s="285" t="str">
        <f ca="1">SUBSTITUTE(CELL("address",A130),"$","")</f>
        <v>A130</v>
      </c>
      <c r="P130" s="285">
        <f>$P$21</f>
        <v>3</v>
      </c>
      <c r="Q130" s="285" t="str">
        <f ca="1">MID(CELL("filename",P130),FIND("]",CELL("filename",P130))+1,256)</f>
        <v>3. Facility</v>
      </c>
      <c r="R130" s="285" t="s">
        <v>633</v>
      </c>
      <c r="S130" s="285" t="s">
        <v>656</v>
      </c>
      <c r="T130" s="285"/>
      <c r="U130" s="285" t="str">
        <f ca="1">P130&amp;"_"&amp;O130&amp;"_"&amp;S130</f>
        <v>3_A130_Description_of_Plan_for_Community_Engagement</v>
      </c>
      <c r="V130" s="285" t="s">
        <v>255</v>
      </c>
      <c r="W130" s="285">
        <v>2000</v>
      </c>
      <c r="X130" s="286"/>
      <c r="Y130" s="1" t="s">
        <v>84</v>
      </c>
      <c r="Z130" s="285" t="s">
        <v>84</v>
      </c>
      <c r="AB130" s="288"/>
      <c r="AC130"/>
      <c r="AD130" s="285"/>
      <c r="AE130" s="285"/>
    </row>
    <row r="131" spans="1:63" ht="6" customHeight="1" thickBot="1">
      <c r="A131" s="435"/>
      <c r="B131" s="436"/>
      <c r="C131" s="436"/>
      <c r="D131" s="436"/>
      <c r="E131" s="436"/>
      <c r="F131" s="446"/>
      <c r="G131" s="436"/>
      <c r="H131" s="58"/>
      <c r="I131" s="58"/>
      <c r="J131" s="73"/>
      <c r="M131" s="297"/>
      <c r="O131" s="285"/>
      <c r="P131" s="285"/>
      <c r="Q131" s="285"/>
      <c r="R131" s="285"/>
      <c r="S131" s="285"/>
      <c r="T131" s="285"/>
      <c r="U131" s="285"/>
      <c r="V131" s="285"/>
      <c r="W131" s="285"/>
      <c r="X131" s="286"/>
      <c r="Y131" s="285"/>
      <c r="Z131" s="285"/>
      <c r="AA131" s="285"/>
      <c r="AB131" s="285"/>
      <c r="AC131"/>
      <c r="AD131" s="285"/>
      <c r="AE131" s="285"/>
    </row>
    <row r="132" spans="1:63" s="1" customFormat="1" ht="15.75" customHeight="1" thickBot="1">
      <c r="A132" s="843" t="s">
        <v>657</v>
      </c>
      <c r="B132" s="844"/>
      <c r="C132" s="844"/>
      <c r="D132" s="844"/>
      <c r="E132" s="844"/>
      <c r="F132" s="844"/>
      <c r="G132" s="844"/>
      <c r="H132" s="844"/>
      <c r="I132" s="844"/>
      <c r="J132" s="845"/>
      <c r="K132" s="25"/>
      <c r="M132"/>
      <c r="N132"/>
      <c r="AC132"/>
      <c r="AF132"/>
      <c r="AG132"/>
      <c r="AH132"/>
      <c r="AI132"/>
      <c r="AJ132"/>
      <c r="AK132"/>
      <c r="AL132"/>
      <c r="AM132"/>
      <c r="AN132"/>
      <c r="AO132"/>
      <c r="AP132"/>
      <c r="AQ132"/>
      <c r="AR132"/>
      <c r="AS132"/>
      <c r="AT132"/>
      <c r="AU132"/>
      <c r="AV132"/>
      <c r="AW132"/>
      <c r="AX132"/>
      <c r="AY132"/>
      <c r="AZ132"/>
      <c r="BA132"/>
      <c r="BK132" s="497"/>
    </row>
    <row r="133" spans="1:63" s="1" customFormat="1" ht="7.75" customHeight="1">
      <c r="A133" s="435"/>
      <c r="B133" s="436"/>
      <c r="C133" s="436"/>
      <c r="D133" s="436"/>
      <c r="E133" s="436"/>
      <c r="F133" s="446"/>
      <c r="G133" s="436"/>
      <c r="H133" s="58"/>
      <c r="I133" s="58"/>
      <c r="J133" s="73"/>
      <c r="K133" s="25"/>
      <c r="M133"/>
      <c r="N133"/>
      <c r="AC133"/>
      <c r="AF133"/>
      <c r="AG133"/>
      <c r="AH133"/>
      <c r="AI133"/>
      <c r="AJ133"/>
      <c r="AK133"/>
      <c r="AL133"/>
      <c r="AM133"/>
      <c r="AN133"/>
      <c r="AO133"/>
      <c r="AP133"/>
      <c r="AQ133"/>
      <c r="AR133"/>
      <c r="AS133"/>
      <c r="AT133"/>
      <c r="AU133"/>
      <c r="AV133"/>
      <c r="AW133"/>
      <c r="AX133"/>
      <c r="AY133"/>
      <c r="AZ133"/>
      <c r="BA133"/>
      <c r="BK133" s="497"/>
    </row>
    <row r="134" spans="1:63" s="1" customFormat="1" ht="17.5">
      <c r="A134" s="447" t="s">
        <v>658</v>
      </c>
      <c r="B134" s="95"/>
      <c r="C134" s="54"/>
      <c r="D134" s="54"/>
      <c r="E134" s="54"/>
      <c r="F134" s="69"/>
      <c r="G134" s="69"/>
      <c r="H134" s="80"/>
      <c r="I134" s="732"/>
      <c r="J134" s="60"/>
      <c r="K134" s="25"/>
      <c r="M134"/>
      <c r="N134"/>
      <c r="O134" s="285" t="str">
        <f ca="1">SUBSTITUTE(CELL("address",I134),"$","")</f>
        <v>I134</v>
      </c>
      <c r="P134" s="285">
        <f>$P$21</f>
        <v>3</v>
      </c>
      <c r="Q134" s="285" t="str">
        <f ca="1">MID(CELL("filename",P134),FIND("]",CELL("filename",P134))+1,256)</f>
        <v>3. Facility</v>
      </c>
      <c r="R134" s="1" t="s">
        <v>659</v>
      </c>
      <c r="S134" s="1" t="s">
        <v>660</v>
      </c>
      <c r="U134" s="285" t="str">
        <f ca="1">P134&amp;"_"&amp;O134&amp;"_"&amp;S134</f>
        <v>3_I134_Operating_limitations</v>
      </c>
      <c r="V134" s="1" t="s">
        <v>82</v>
      </c>
      <c r="X134" s="286" t="str">
        <f>CONCATENATE(AH134,",",AI134)</f>
        <v>Yes,No</v>
      </c>
      <c r="Y134" s="1" t="s">
        <v>83</v>
      </c>
      <c r="Z134" s="285" t="s">
        <v>84</v>
      </c>
      <c r="AC134"/>
      <c r="AF134" s="297"/>
      <c r="AG134" s="297"/>
      <c r="AH134" s="297" t="s">
        <v>83</v>
      </c>
      <c r="AI134" s="297" t="s">
        <v>84</v>
      </c>
      <c r="AJ134"/>
      <c r="AK134"/>
      <c r="AL134"/>
      <c r="AM134"/>
      <c r="AN134"/>
      <c r="AO134"/>
      <c r="AP134"/>
      <c r="AQ134"/>
      <c r="AR134"/>
      <c r="AS134"/>
      <c r="AT134"/>
      <c r="AU134"/>
      <c r="AV134"/>
      <c r="AW134"/>
      <c r="AX134"/>
      <c r="AY134"/>
      <c r="AZ134"/>
      <c r="BA134"/>
      <c r="BK134" s="497"/>
    </row>
    <row r="135" spans="1:63" s="1" customFormat="1" ht="7.75" customHeight="1">
      <c r="A135" s="435"/>
      <c r="B135" s="436"/>
      <c r="C135" s="436"/>
      <c r="D135" s="436"/>
      <c r="E135" s="436"/>
      <c r="F135" s="446"/>
      <c r="G135" s="436"/>
      <c r="H135" s="58"/>
      <c r="I135" s="58"/>
      <c r="J135" s="73"/>
      <c r="K135" s="25"/>
      <c r="M135"/>
      <c r="N135"/>
      <c r="AC135"/>
      <c r="AF135"/>
      <c r="AG135"/>
      <c r="AH135"/>
      <c r="AI135"/>
      <c r="AJ135"/>
      <c r="AK135"/>
      <c r="AL135"/>
      <c r="AM135"/>
      <c r="AN135"/>
      <c r="AO135"/>
      <c r="AP135"/>
      <c r="AQ135"/>
      <c r="AR135"/>
      <c r="AS135"/>
      <c r="AT135"/>
      <c r="AU135"/>
      <c r="AV135"/>
      <c r="AW135"/>
      <c r="AX135"/>
      <c r="AY135"/>
      <c r="AZ135"/>
      <c r="BA135"/>
      <c r="BK135" s="497"/>
    </row>
    <row r="136" spans="1:63" s="1" customFormat="1" ht="18" customHeight="1">
      <c r="A136" s="107" t="s">
        <v>312</v>
      </c>
      <c r="B136" s="98"/>
      <c r="C136" s="68"/>
      <c r="D136" s="68"/>
      <c r="E136" s="68"/>
      <c r="F136" s="25"/>
      <c r="G136" s="25"/>
      <c r="H136" s="25"/>
      <c r="I136" s="25"/>
      <c r="J136" s="60"/>
      <c r="K136" s="25"/>
      <c r="M136"/>
      <c r="N136"/>
      <c r="AC136"/>
      <c r="AF136"/>
      <c r="AG136"/>
      <c r="AH136"/>
      <c r="AI136"/>
      <c r="AJ136"/>
      <c r="AK136"/>
      <c r="AL136"/>
      <c r="AM136"/>
      <c r="AN136"/>
      <c r="AO136"/>
      <c r="AP136"/>
      <c r="AQ136"/>
      <c r="AR136"/>
      <c r="AS136"/>
      <c r="AT136"/>
      <c r="AU136"/>
      <c r="AV136"/>
      <c r="AW136"/>
      <c r="AX136"/>
      <c r="AY136"/>
      <c r="AZ136"/>
      <c r="BA136"/>
      <c r="BK136" s="497"/>
    </row>
    <row r="137" spans="1:63" s="1" customFormat="1" ht="7.75" customHeight="1">
      <c r="A137" s="435"/>
      <c r="B137" s="436"/>
      <c r="C137" s="436"/>
      <c r="D137" s="436"/>
      <c r="E137" s="436"/>
      <c r="F137" s="446"/>
      <c r="G137" s="436"/>
      <c r="H137" s="58"/>
      <c r="I137" s="58"/>
      <c r="J137" s="73"/>
      <c r="K137" s="25"/>
      <c r="M137"/>
      <c r="N137"/>
      <c r="AC137"/>
      <c r="AF137"/>
      <c r="AG137"/>
      <c r="AH137"/>
      <c r="AI137"/>
      <c r="AJ137"/>
      <c r="AK137"/>
      <c r="AL137"/>
      <c r="AM137"/>
      <c r="AN137"/>
      <c r="AO137"/>
      <c r="AP137"/>
      <c r="AQ137"/>
      <c r="AR137"/>
      <c r="AS137"/>
      <c r="AT137"/>
      <c r="AU137"/>
      <c r="AV137"/>
      <c r="AW137"/>
      <c r="AX137"/>
      <c r="AY137"/>
      <c r="AZ137"/>
      <c r="BA137"/>
      <c r="BK137" s="497"/>
    </row>
    <row r="138" spans="1:63" s="1" customFormat="1" ht="125.25" customHeight="1">
      <c r="A138" s="945"/>
      <c r="B138" s="946"/>
      <c r="C138" s="946"/>
      <c r="D138" s="946"/>
      <c r="E138" s="946"/>
      <c r="F138" s="946"/>
      <c r="G138" s="946"/>
      <c r="H138" s="946"/>
      <c r="I138" s="947"/>
      <c r="J138" s="60"/>
      <c r="K138" s="25"/>
      <c r="M138"/>
      <c r="N138"/>
      <c r="O138" s="285" t="str">
        <f ca="1">SUBSTITUTE(CELL("address",A138),"$","")</f>
        <v>A138</v>
      </c>
      <c r="P138" s="285">
        <f>$P$21</f>
        <v>3</v>
      </c>
      <c r="Q138" s="285" t="str">
        <f ca="1">MID(CELL("filename",P138),FIND("]",CELL("filename",P138))+1,256)</f>
        <v>3. Facility</v>
      </c>
      <c r="R138" s="1" t="s">
        <v>659</v>
      </c>
      <c r="S138" s="1" t="s">
        <v>661</v>
      </c>
      <c r="U138" s="285" t="str">
        <f ca="1">P138&amp;"_"&amp;O138&amp;"_"&amp;S138</f>
        <v>3_A138_Description_of_Operating_Limits</v>
      </c>
      <c r="V138" s="1" t="s">
        <v>255</v>
      </c>
      <c r="W138" s="1">
        <v>2000</v>
      </c>
      <c r="Y138" s="1" t="s">
        <v>84</v>
      </c>
      <c r="Z138" s="285" t="s">
        <v>84</v>
      </c>
      <c r="AB138" s="288"/>
      <c r="AC138"/>
      <c r="AF138"/>
      <c r="AG138"/>
      <c r="AH138"/>
      <c r="AI138"/>
      <c r="AJ138"/>
      <c r="AK138"/>
      <c r="AL138"/>
      <c r="AM138"/>
      <c r="AN138"/>
      <c r="AO138"/>
      <c r="AP138"/>
      <c r="AQ138"/>
      <c r="AR138"/>
      <c r="AS138"/>
      <c r="AT138"/>
      <c r="AU138"/>
      <c r="AV138"/>
      <c r="AW138"/>
      <c r="AX138"/>
      <c r="AY138"/>
      <c r="AZ138"/>
      <c r="BA138"/>
      <c r="BK138" s="497"/>
    </row>
    <row r="139" spans="1:63" s="1" customFormat="1" ht="7.75" customHeight="1">
      <c r="A139" s="435"/>
      <c r="B139" s="436"/>
      <c r="C139" s="436"/>
      <c r="D139" s="436"/>
      <c r="E139" s="436"/>
      <c r="F139" s="446"/>
      <c r="G139" s="436"/>
      <c r="H139" s="58"/>
      <c r="I139" s="58"/>
      <c r="J139" s="73"/>
      <c r="K139" s="25"/>
      <c r="M139"/>
      <c r="N139"/>
      <c r="AC139"/>
      <c r="AF139"/>
      <c r="AG139"/>
      <c r="AH139"/>
      <c r="AI139"/>
      <c r="AJ139"/>
      <c r="AK139"/>
      <c r="AL139"/>
      <c r="AM139"/>
      <c r="AN139"/>
      <c r="AO139"/>
      <c r="AP139"/>
      <c r="AQ139"/>
      <c r="AR139"/>
      <c r="AS139"/>
      <c r="AT139"/>
      <c r="AU139"/>
      <c r="AV139"/>
      <c r="AW139"/>
      <c r="AX139"/>
      <c r="AY139"/>
      <c r="AZ139"/>
      <c r="BA139"/>
      <c r="BK139" s="497"/>
    </row>
    <row r="140" spans="1:63" s="1" customFormat="1" ht="18" customHeight="1">
      <c r="A140" s="967" t="s">
        <v>662</v>
      </c>
      <c r="B140" s="968"/>
      <c r="C140" s="968"/>
      <c r="D140" s="968"/>
      <c r="E140" s="968"/>
      <c r="F140" s="968"/>
      <c r="G140" s="968"/>
      <c r="H140" s="968"/>
      <c r="I140" s="968"/>
      <c r="J140" s="60"/>
      <c r="K140" s="25"/>
      <c r="M140"/>
      <c r="N140"/>
      <c r="AC140"/>
      <c r="AF140"/>
      <c r="AG140"/>
      <c r="AH140"/>
      <c r="AI140"/>
      <c r="AJ140"/>
      <c r="AK140"/>
      <c r="AL140"/>
      <c r="AM140"/>
      <c r="AN140"/>
      <c r="AO140"/>
      <c r="AP140"/>
      <c r="AQ140"/>
      <c r="AR140"/>
      <c r="AS140"/>
      <c r="AT140"/>
      <c r="AU140"/>
      <c r="AV140"/>
      <c r="AW140"/>
      <c r="AX140"/>
      <c r="AY140"/>
      <c r="AZ140"/>
      <c r="BA140"/>
      <c r="BK140" s="497"/>
    </row>
    <row r="141" spans="1:63" s="1" customFormat="1" ht="7.75" customHeight="1">
      <c r="A141" s="435"/>
      <c r="B141" s="436"/>
      <c r="C141" s="436"/>
      <c r="D141" s="436"/>
      <c r="E141" s="436"/>
      <c r="F141" s="446"/>
      <c r="G141" s="436"/>
      <c r="H141" s="58"/>
      <c r="I141" s="58"/>
      <c r="J141" s="73"/>
      <c r="K141" s="25"/>
      <c r="M141"/>
      <c r="N141"/>
      <c r="AC141"/>
      <c r="AF141"/>
      <c r="AG141"/>
      <c r="AH141"/>
      <c r="AI141"/>
      <c r="AJ141"/>
      <c r="AK141"/>
      <c r="AL141"/>
      <c r="AM141"/>
      <c r="AN141"/>
      <c r="AO141"/>
      <c r="AP141"/>
      <c r="AQ141"/>
      <c r="AR141"/>
      <c r="AS141"/>
      <c r="AT141"/>
      <c r="AU141"/>
      <c r="AV141"/>
      <c r="AW141"/>
      <c r="AX141"/>
      <c r="AY141"/>
      <c r="AZ141"/>
      <c r="BA141"/>
      <c r="BK141" s="497"/>
    </row>
    <row r="142" spans="1:63" s="1" customFormat="1" ht="125.25" customHeight="1">
      <c r="A142" s="945"/>
      <c r="B142" s="946"/>
      <c r="C142" s="946"/>
      <c r="D142" s="946"/>
      <c r="E142" s="946"/>
      <c r="F142" s="946"/>
      <c r="G142" s="946"/>
      <c r="H142" s="946"/>
      <c r="I142" s="947"/>
      <c r="J142" s="60"/>
      <c r="K142" s="25"/>
      <c r="M142"/>
      <c r="N142"/>
      <c r="O142" s="285" t="str">
        <f ca="1">SUBSTITUTE(CELL("address",A142),"$","")</f>
        <v>A142</v>
      </c>
      <c r="P142" s="285">
        <f>$P$21</f>
        <v>3</v>
      </c>
      <c r="Q142" s="285" t="str">
        <f ca="1">MID(CELL("filename",P142),FIND("]",CELL("filename",P142))+1,256)</f>
        <v>3. Facility</v>
      </c>
      <c r="R142" s="1" t="s">
        <v>659</v>
      </c>
      <c r="S142" s="1" t="s">
        <v>663</v>
      </c>
      <c r="U142" s="285" t="str">
        <f ca="1">P142&amp;"_"&amp;O142&amp;"_"&amp;S142</f>
        <v>3_A142_Description_of_meeting_Washington_Emissions_Performance_Standards</v>
      </c>
      <c r="V142" s="1" t="s">
        <v>255</v>
      </c>
      <c r="W142" s="1">
        <v>2000</v>
      </c>
      <c r="Y142" s="285" t="s">
        <v>84</v>
      </c>
      <c r="Z142" s="285" t="s">
        <v>84</v>
      </c>
      <c r="AC142"/>
      <c r="AF142"/>
      <c r="AG142"/>
      <c r="AH142"/>
      <c r="AI142"/>
      <c r="AJ142"/>
      <c r="AK142"/>
      <c r="AL142"/>
      <c r="AM142"/>
      <c r="AN142"/>
      <c r="AO142"/>
      <c r="AP142"/>
      <c r="AQ142"/>
      <c r="AR142"/>
      <c r="AS142"/>
      <c r="AT142"/>
      <c r="AU142"/>
      <c r="AV142"/>
      <c r="AW142"/>
      <c r="AX142"/>
      <c r="AY142"/>
      <c r="AZ142"/>
      <c r="BA142"/>
      <c r="BK142" s="497"/>
    </row>
    <row r="143" spans="1:63" s="1" customFormat="1" ht="7.75" customHeight="1">
      <c r="A143" s="435"/>
      <c r="B143" s="436"/>
      <c r="C143" s="436"/>
      <c r="D143" s="436"/>
      <c r="E143" s="436"/>
      <c r="F143" s="446"/>
      <c r="G143" s="436"/>
      <c r="H143" s="58"/>
      <c r="I143" s="58"/>
      <c r="J143" s="73"/>
      <c r="K143" s="25"/>
      <c r="M143"/>
      <c r="N143"/>
      <c r="AC143"/>
      <c r="AF143"/>
      <c r="AG143"/>
      <c r="AH143"/>
      <c r="AI143"/>
      <c r="AJ143"/>
      <c r="AK143"/>
      <c r="AL143"/>
      <c r="AM143"/>
      <c r="AN143"/>
      <c r="AO143"/>
      <c r="AP143"/>
      <c r="AQ143"/>
      <c r="AR143"/>
      <c r="AS143"/>
      <c r="AT143"/>
      <c r="AU143"/>
      <c r="AV143"/>
      <c r="AW143"/>
      <c r="AX143"/>
      <c r="AY143"/>
      <c r="AZ143"/>
      <c r="BA143"/>
      <c r="BK143" s="497"/>
    </row>
    <row r="144" spans="1:63" ht="7.75" customHeight="1" thickBot="1">
      <c r="A144" s="435"/>
      <c r="B144" s="436"/>
      <c r="C144" s="436"/>
      <c r="D144" s="436"/>
      <c r="E144" s="436"/>
      <c r="F144" s="446"/>
      <c r="G144" s="436"/>
      <c r="H144" s="58"/>
      <c r="I144" s="58"/>
      <c r="J144" s="73"/>
      <c r="AC144"/>
    </row>
    <row r="145" spans="1:63" ht="15.75" customHeight="1" thickBot="1">
      <c r="A145" s="843" t="s">
        <v>664</v>
      </c>
      <c r="B145" s="844"/>
      <c r="C145" s="844"/>
      <c r="D145" s="844"/>
      <c r="E145" s="844"/>
      <c r="F145" s="844"/>
      <c r="G145" s="844"/>
      <c r="H145" s="844"/>
      <c r="I145" s="844"/>
      <c r="J145" s="845"/>
      <c r="AC145"/>
    </row>
    <row r="146" spans="1:63" ht="7.75" customHeight="1">
      <c r="A146" s="151"/>
      <c r="B146" s="155"/>
      <c r="C146" s="155"/>
      <c r="D146" s="155"/>
      <c r="E146" s="155"/>
      <c r="F146" s="168"/>
      <c r="G146" s="155"/>
      <c r="H146" s="169"/>
      <c r="I146" s="169"/>
      <c r="J146" s="152"/>
      <c r="AC146"/>
    </row>
    <row r="147" spans="1:63" ht="18" customHeight="1">
      <c r="A147" s="435" t="s">
        <v>665</v>
      </c>
      <c r="B147" s="80"/>
      <c r="C147" s="80"/>
      <c r="D147" s="80"/>
      <c r="E147" s="80"/>
      <c r="F147" s="80"/>
      <c r="G147" s="80"/>
      <c r="H147" s="66"/>
      <c r="I147" s="732"/>
      <c r="J147" s="72"/>
      <c r="O147" s="285" t="str">
        <f ca="1">SUBSTITUTE(CELL("address",I147),"$","")</f>
        <v>I147</v>
      </c>
      <c r="P147" s="285">
        <f>$P$21</f>
        <v>3</v>
      </c>
      <c r="Q147" s="285" t="str">
        <f ca="1">MID(CELL("filename",P147),FIND("]",CELL("filename",P147))+1,256)</f>
        <v>3. Facility</v>
      </c>
      <c r="R147" s="1" t="s">
        <v>664</v>
      </c>
      <c r="S147" s="1" t="s">
        <v>666</v>
      </c>
      <c r="U147" s="285" t="str">
        <f ca="1">P147&amp;"_"&amp;O147&amp;"_"&amp;S147</f>
        <v>3_I147_Community_or_Stakeholder_Concerns</v>
      </c>
      <c r="V147" s="1" t="s">
        <v>82</v>
      </c>
      <c r="X147" s="286" t="str">
        <f>CONCATENATE(AH147,",",AI147)</f>
        <v>Yes,No</v>
      </c>
      <c r="Y147" s="1" t="s">
        <v>83</v>
      </c>
      <c r="Z147" s="285" t="s">
        <v>84</v>
      </c>
      <c r="AC147"/>
      <c r="AF147" s="297"/>
      <c r="AG147" s="297"/>
      <c r="AH147" s="297" t="s">
        <v>83</v>
      </c>
      <c r="AI147" s="297" t="s">
        <v>84</v>
      </c>
    </row>
    <row r="148" spans="1:63" ht="7.75" customHeight="1">
      <c r="A148" s="435"/>
      <c r="B148" s="436"/>
      <c r="C148" s="436"/>
      <c r="D148" s="436"/>
      <c r="E148" s="436"/>
      <c r="F148" s="446"/>
      <c r="G148" s="436"/>
      <c r="H148" s="58"/>
      <c r="I148" s="58"/>
      <c r="J148" s="73"/>
      <c r="AC148"/>
    </row>
    <row r="149" spans="1:63" s="237" customFormat="1" ht="15" customHeight="1">
      <c r="A149" s="798" t="s">
        <v>667</v>
      </c>
      <c r="B149" s="799"/>
      <c r="C149" s="799"/>
      <c r="D149" s="799"/>
      <c r="E149" s="799"/>
      <c r="F149" s="799"/>
      <c r="G149" s="799"/>
      <c r="H149" s="799"/>
      <c r="I149" s="799"/>
      <c r="J149" s="141"/>
      <c r="K149" s="25"/>
      <c r="M149" s="641" t="s">
        <v>668</v>
      </c>
      <c r="N149"/>
      <c r="O149" s="1"/>
      <c r="P149" s="1"/>
      <c r="Q149" s="1"/>
      <c r="R149" s="1"/>
      <c r="S149" s="1"/>
      <c r="T149" s="1"/>
      <c r="U149" s="1"/>
      <c r="V149" s="1"/>
      <c r="W149" s="1"/>
      <c r="X149" s="1"/>
      <c r="Y149" s="1"/>
      <c r="Z149" s="1"/>
      <c r="AA149" s="1"/>
      <c r="AB149" s="1"/>
      <c r="AC149"/>
      <c r="AD149" s="1"/>
      <c r="AE149" s="1"/>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481"/>
    </row>
    <row r="150" spans="1:63" ht="7.75" customHeight="1">
      <c r="A150" s="435"/>
      <c r="B150" s="436"/>
      <c r="C150" s="436"/>
      <c r="D150" s="436"/>
      <c r="E150" s="436"/>
      <c r="F150" s="446"/>
      <c r="G150" s="436"/>
      <c r="H150" s="58"/>
      <c r="I150" s="58"/>
      <c r="J150" s="73"/>
      <c r="Q150" s="285"/>
      <c r="AC150"/>
    </row>
    <row r="151" spans="1:63" ht="15" customHeight="1">
      <c r="A151" s="955" t="s">
        <v>582</v>
      </c>
      <c r="B151" s="954"/>
      <c r="C151" s="954"/>
      <c r="D151" s="954"/>
      <c r="E151" s="954"/>
      <c r="F151" s="954" t="s">
        <v>583</v>
      </c>
      <c r="G151" s="954"/>
      <c r="H151" s="948"/>
      <c r="I151" s="949"/>
      <c r="J151" s="60"/>
      <c r="N151" s="20"/>
      <c r="O151" s="285" t="str">
        <f ca="1">SUBSTITUTE(CELL("address",H151),"$","")</f>
        <v>H151</v>
      </c>
      <c r="P151" s="285">
        <f>$P$21</f>
        <v>3</v>
      </c>
      <c r="Q151" s="285" t="str">
        <f t="shared" ref="Q151" ca="1" si="1">MID(CELL("filename",P151),FIND("]",CELL("filename",P151))+1,256)</f>
        <v>3. Facility</v>
      </c>
      <c r="R151" s="1" t="s">
        <v>664</v>
      </c>
      <c r="S151" s="1" t="s">
        <v>669</v>
      </c>
      <c r="U151" s="285" t="str">
        <f ca="1">P151&amp;"_"&amp;O151&amp;"_"&amp;S151</f>
        <v>3_H151_Ongoing_Community_or_Stakeholder_Relations</v>
      </c>
      <c r="V151" s="1" t="s">
        <v>82</v>
      </c>
      <c r="X151" s="286" t="str">
        <f>CONCATENATE(AH151,",",AI151)</f>
        <v>Submitted,Not Submitted</v>
      </c>
      <c r="Y151" s="1" t="s">
        <v>83</v>
      </c>
      <c r="Z151" s="285" t="s">
        <v>84</v>
      </c>
      <c r="AC151"/>
      <c r="AF151" s="297"/>
      <c r="AG151" s="297"/>
      <c r="AH151" s="297" t="s">
        <v>185</v>
      </c>
      <c r="AI151" s="297" t="s">
        <v>186</v>
      </c>
    </row>
    <row r="152" spans="1:63" ht="12" customHeight="1">
      <c r="A152" s="435"/>
      <c r="B152" s="436"/>
      <c r="C152" s="436"/>
      <c r="D152" s="436"/>
      <c r="E152" s="436"/>
      <c r="F152" s="361" t="s">
        <v>670</v>
      </c>
      <c r="G152" s="436"/>
      <c r="H152" s="58"/>
      <c r="I152" s="58"/>
      <c r="J152" s="73"/>
      <c r="AC152"/>
    </row>
    <row r="153" spans="1:63" ht="205" customHeight="1">
      <c r="A153" s="945"/>
      <c r="B153" s="946"/>
      <c r="C153" s="946"/>
      <c r="D153" s="946"/>
      <c r="E153" s="946"/>
      <c r="F153" s="946"/>
      <c r="G153" s="946"/>
      <c r="H153" s="946"/>
      <c r="I153" s="947"/>
      <c r="J153" s="72"/>
      <c r="O153" s="285" t="str">
        <f ca="1">SUBSTITUTE(CELL("address",A153),"$","")</f>
        <v>A153</v>
      </c>
      <c r="P153" s="285">
        <f>$P$21</f>
        <v>3</v>
      </c>
      <c r="Q153" s="285" t="str">
        <f ca="1">MID(CELL("filename",P153),FIND("]",CELL("filename",P153))+1,256)</f>
        <v>3. Facility</v>
      </c>
      <c r="R153" s="1" t="s">
        <v>664</v>
      </c>
      <c r="S153" s="1" t="s">
        <v>671</v>
      </c>
      <c r="U153" s="285" t="str">
        <f ca="1">P153&amp;"_"&amp;O153&amp;"_"&amp;S153</f>
        <v>3_A153_Description_of_Community_or_Stakeholder_Concerns</v>
      </c>
      <c r="V153" s="1" t="s">
        <v>255</v>
      </c>
      <c r="W153" s="1">
        <v>2000</v>
      </c>
      <c r="Y153" s="285" t="s">
        <v>84</v>
      </c>
      <c r="Z153" s="285" t="s">
        <v>84</v>
      </c>
      <c r="AB153"/>
      <c r="AC153"/>
    </row>
    <row r="154" spans="1:63" ht="7.75" customHeight="1">
      <c r="A154" s="435"/>
      <c r="B154" s="436"/>
      <c r="C154" s="436"/>
      <c r="D154" s="436"/>
      <c r="E154" s="436"/>
      <c r="F154" s="446"/>
      <c r="G154" s="436"/>
      <c r="H154" s="58"/>
      <c r="I154" s="58"/>
      <c r="J154" s="73"/>
      <c r="AC154"/>
    </row>
    <row r="155" spans="1:63" s="238" customFormat="1" ht="18" customHeight="1">
      <c r="A155" s="435" t="s">
        <v>672</v>
      </c>
      <c r="B155" s="171"/>
      <c r="C155" s="171"/>
      <c r="D155" s="171"/>
      <c r="E155" s="171"/>
      <c r="F155" s="172"/>
      <c r="G155" s="171"/>
      <c r="H155" s="172"/>
      <c r="I155" s="172"/>
      <c r="J155" s="173"/>
      <c r="K155" s="25"/>
      <c r="M155"/>
      <c r="N155"/>
      <c r="O155" s="295"/>
      <c r="P155" s="295"/>
      <c r="Q155" s="295"/>
      <c r="R155" s="295"/>
      <c r="S155" s="295"/>
      <c r="T155" s="295"/>
      <c r="U155" s="295"/>
      <c r="V155" s="295"/>
      <c r="W155" s="295"/>
      <c r="X155" s="295"/>
      <c r="Y155" s="295"/>
      <c r="Z155" s="295"/>
      <c r="AA155" s="295"/>
      <c r="AB155" s="295"/>
      <c r="AC155"/>
      <c r="AD155" s="295"/>
      <c r="AE155" s="295"/>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518"/>
    </row>
    <row r="156" spans="1:63" ht="7.75" customHeight="1" thickBot="1">
      <c r="A156" s="109"/>
      <c r="B156" s="110"/>
      <c r="C156" s="110"/>
      <c r="D156" s="110"/>
      <c r="E156" s="110"/>
      <c r="F156" s="78"/>
      <c r="G156" s="110"/>
      <c r="H156" s="143"/>
      <c r="I156" s="143"/>
      <c r="J156" s="79"/>
      <c r="O156" s="500"/>
      <c r="P156" s="500"/>
      <c r="Q156" s="500"/>
      <c r="R156" s="500"/>
      <c r="S156" s="500"/>
      <c r="T156" s="500"/>
      <c r="U156" s="500"/>
      <c r="V156" s="500"/>
      <c r="W156" s="500"/>
      <c r="X156" s="500"/>
      <c r="Y156" s="500"/>
      <c r="Z156" s="500"/>
      <c r="AA156" s="500"/>
      <c r="AB156" s="500"/>
      <c r="AC156" s="483"/>
      <c r="AD156" s="500"/>
      <c r="AE156" s="500"/>
      <c r="AF156" s="483"/>
      <c r="AG156" s="483"/>
      <c r="AH156" s="483"/>
      <c r="AI156" s="483"/>
      <c r="AJ156" s="483"/>
      <c r="AK156" s="483"/>
      <c r="AL156" s="483"/>
      <c r="AM156" s="483"/>
      <c r="AN156" s="483"/>
      <c r="AO156" s="483"/>
      <c r="AP156" s="483"/>
      <c r="AQ156" s="483"/>
      <c r="AR156" s="483"/>
      <c r="AS156" s="483"/>
      <c r="AT156" s="483"/>
      <c r="AU156" s="483"/>
      <c r="AV156" s="483"/>
      <c r="AW156" s="483"/>
      <c r="AX156" s="483"/>
      <c r="AY156" s="483"/>
      <c r="AZ156" s="483"/>
      <c r="BA156" s="483"/>
      <c r="BB156" s="483"/>
      <c r="BC156" s="483"/>
      <c r="BD156" s="483"/>
      <c r="BE156" s="483"/>
      <c r="BF156" s="483"/>
      <c r="BG156" s="483"/>
      <c r="BH156" s="483"/>
      <c r="BI156" s="483"/>
      <c r="BJ156" s="483"/>
      <c r="BK156" s="489"/>
    </row>
    <row r="157" spans="1:63">
      <c r="A157" s="25"/>
      <c r="B157" s="25"/>
      <c r="C157" s="25"/>
      <c r="D157" s="25"/>
      <c r="E157" s="25"/>
      <c r="F157" s="25"/>
      <c r="G157" s="25"/>
      <c r="H157" s="25"/>
      <c r="I157" s="25"/>
      <c r="J157" s="25"/>
      <c r="O157">
        <f ca="1">COUNTA(O4:O156)</f>
        <v>44</v>
      </c>
      <c r="AC157"/>
    </row>
    <row r="158" spans="1:63" hidden="1">
      <c r="AC158"/>
    </row>
    <row r="159" spans="1:63" hidden="1">
      <c r="AC159"/>
    </row>
    <row r="160" spans="1:63" hidden="1">
      <c r="AC160"/>
    </row>
    <row r="161" spans="29:29" hidden="1">
      <c r="AC161"/>
    </row>
    <row r="162" spans="29:29" hidden="1">
      <c r="AC162"/>
    </row>
    <row r="163" spans="29:29" hidden="1">
      <c r="AC163"/>
    </row>
    <row r="164" spans="29:29" hidden="1">
      <c r="AC164"/>
    </row>
    <row r="165" spans="29:29" hidden="1">
      <c r="AC165"/>
    </row>
    <row r="166" spans="29:29" hidden="1">
      <c r="AC166"/>
    </row>
    <row r="167" spans="29:29" hidden="1">
      <c r="AC167"/>
    </row>
    <row r="168" spans="29:29" hidden="1">
      <c r="AC168"/>
    </row>
    <row r="169" spans="29:29" hidden="1">
      <c r="AC169"/>
    </row>
    <row r="170" spans="29:29" hidden="1">
      <c r="AC170"/>
    </row>
    <row r="171" spans="29:29" hidden="1">
      <c r="AC171"/>
    </row>
    <row r="172" spans="29:29" hidden="1">
      <c r="AC172"/>
    </row>
    <row r="173" spans="29:29" hidden="1">
      <c r="AC173"/>
    </row>
    <row r="174" spans="29:29" hidden="1">
      <c r="AC174"/>
    </row>
    <row r="175" spans="29:29" hidden="1">
      <c r="AC175"/>
    </row>
    <row r="176" spans="29:29" hidden="1">
      <c r="AC176"/>
    </row>
    <row r="177" spans="29:29" hidden="1">
      <c r="AC177"/>
    </row>
    <row r="178" spans="29:29" hidden="1">
      <c r="AC178"/>
    </row>
    <row r="179" spans="29:29" hidden="1">
      <c r="AC179"/>
    </row>
    <row r="180" spans="29:29" hidden="1">
      <c r="AC180"/>
    </row>
    <row r="181" spans="29:29" hidden="1">
      <c r="AC181"/>
    </row>
    <row r="182" spans="29:29" hidden="1">
      <c r="AC182"/>
    </row>
    <row r="183" spans="29:29" hidden="1">
      <c r="AC183"/>
    </row>
    <row r="184" spans="29:29" hidden="1">
      <c r="AC184"/>
    </row>
    <row r="185" spans="29:29" hidden="1">
      <c r="AC185"/>
    </row>
    <row r="186" spans="29:29" hidden="1">
      <c r="AC186"/>
    </row>
    <row r="187" spans="29:29" hidden="1">
      <c r="AC187"/>
    </row>
    <row r="188" spans="29:29" hidden="1">
      <c r="AC188"/>
    </row>
    <row r="189" spans="29:29" hidden="1">
      <c r="AC189"/>
    </row>
    <row r="190" spans="29:29" hidden="1">
      <c r="AC190"/>
    </row>
    <row r="191" spans="29:29" hidden="1">
      <c r="AC191"/>
    </row>
    <row r="192" spans="29:29" hidden="1">
      <c r="AC192"/>
    </row>
    <row r="193" spans="29:29" hidden="1">
      <c r="AC193"/>
    </row>
    <row r="194" spans="29:29" hidden="1">
      <c r="AC194"/>
    </row>
    <row r="195" spans="29:29" hidden="1">
      <c r="AC195"/>
    </row>
    <row r="196" spans="29:29" hidden="1">
      <c r="AC196"/>
    </row>
    <row r="197" spans="29:29" hidden="1">
      <c r="AC197"/>
    </row>
    <row r="198" spans="29:29" hidden="1">
      <c r="AC198"/>
    </row>
    <row r="199" spans="29:29" hidden="1">
      <c r="AC199"/>
    </row>
    <row r="200" spans="29:29" hidden="1">
      <c r="AC200"/>
    </row>
    <row r="201" spans="29:29" hidden="1">
      <c r="AC201"/>
    </row>
    <row r="202" spans="29:29" hidden="1">
      <c r="AC202"/>
    </row>
    <row r="203" spans="29:29" hidden="1">
      <c r="AC203"/>
    </row>
    <row r="204" spans="29:29" hidden="1">
      <c r="AC204"/>
    </row>
    <row r="205" spans="29:29" hidden="1">
      <c r="AC205"/>
    </row>
    <row r="206" spans="29:29" hidden="1">
      <c r="AC206"/>
    </row>
    <row r="207" spans="29:29" hidden="1">
      <c r="AC207"/>
    </row>
    <row r="208" spans="29:29" hidden="1">
      <c r="AC208"/>
    </row>
    <row r="209" spans="29:29" hidden="1">
      <c r="AC209"/>
    </row>
    <row r="210" spans="29:29" hidden="1">
      <c r="AC210"/>
    </row>
    <row r="211" spans="29:29" hidden="1">
      <c r="AC211"/>
    </row>
    <row r="212" spans="29:29" hidden="1">
      <c r="AC212"/>
    </row>
    <row r="213" spans="29:29" hidden="1">
      <c r="AC213"/>
    </row>
    <row r="214" spans="29:29" hidden="1">
      <c r="AC214"/>
    </row>
    <row r="215" spans="29:29" hidden="1">
      <c r="AC215"/>
    </row>
    <row r="216" spans="29:29" hidden="1">
      <c r="AC216"/>
    </row>
    <row r="217" spans="29:29" hidden="1">
      <c r="AC217"/>
    </row>
    <row r="218" spans="29:29" hidden="1">
      <c r="AC218"/>
    </row>
    <row r="219" spans="29:29" hidden="1">
      <c r="AC219"/>
    </row>
    <row r="220" spans="29:29" hidden="1">
      <c r="AC220"/>
    </row>
    <row r="221" spans="29:29" hidden="1">
      <c r="AC221"/>
    </row>
    <row r="222" spans="29:29" hidden="1">
      <c r="AC222"/>
    </row>
    <row r="223" spans="29:29" hidden="1">
      <c r="AC223"/>
    </row>
    <row r="224" spans="29:29" hidden="1">
      <c r="AC224"/>
    </row>
    <row r="225" spans="29:29" hidden="1">
      <c r="AC225"/>
    </row>
    <row r="226" spans="29:29" hidden="1">
      <c r="AC226"/>
    </row>
    <row r="227" spans="29:29" hidden="1">
      <c r="AC227"/>
    </row>
    <row r="228" spans="29:29" hidden="1">
      <c r="AC228"/>
    </row>
    <row r="229" spans="29:29" hidden="1">
      <c r="AC229"/>
    </row>
    <row r="230" spans="29:29" hidden="1">
      <c r="AC230"/>
    </row>
    <row r="231" spans="29:29" hidden="1">
      <c r="AC231"/>
    </row>
    <row r="232" spans="29:29" hidden="1">
      <c r="AC232"/>
    </row>
    <row r="233" spans="29:29" hidden="1">
      <c r="AC233"/>
    </row>
    <row r="234" spans="29:29" hidden="1">
      <c r="AC234"/>
    </row>
    <row r="235" spans="29:29" hidden="1">
      <c r="AC235"/>
    </row>
    <row r="236" spans="29:29" hidden="1">
      <c r="AC236"/>
    </row>
    <row r="237" spans="29:29" hidden="1">
      <c r="AC237"/>
    </row>
    <row r="238" spans="29:29" hidden="1">
      <c r="AC238"/>
    </row>
    <row r="239" spans="29:29" hidden="1">
      <c r="AC239"/>
    </row>
    <row r="240" spans="29:29" hidden="1">
      <c r="AC240"/>
    </row>
    <row r="241" spans="29:29" hidden="1">
      <c r="AC241"/>
    </row>
    <row r="242" spans="29:29" hidden="1">
      <c r="AC242"/>
    </row>
    <row r="243" spans="29:29" hidden="1">
      <c r="AC243"/>
    </row>
    <row r="244" spans="29:29" hidden="1">
      <c r="AC244"/>
    </row>
    <row r="245" spans="29:29" hidden="1">
      <c r="AC245"/>
    </row>
    <row r="246" spans="29:29" hidden="1">
      <c r="AC246"/>
    </row>
    <row r="247" spans="29:29" hidden="1">
      <c r="AC247"/>
    </row>
    <row r="248" spans="29:29" hidden="1">
      <c r="AC248"/>
    </row>
    <row r="249" spans="29:29" hidden="1">
      <c r="AC249"/>
    </row>
    <row r="250" spans="29:29" hidden="1">
      <c r="AC250"/>
    </row>
    <row r="251" spans="29:29" hidden="1">
      <c r="AC251"/>
    </row>
    <row r="252" spans="29:29" hidden="1">
      <c r="AC252"/>
    </row>
    <row r="253" spans="29:29" hidden="1">
      <c r="AC253"/>
    </row>
    <row r="254" spans="29:29" hidden="1">
      <c r="AC254"/>
    </row>
    <row r="255" spans="29:29" hidden="1">
      <c r="AC255"/>
    </row>
    <row r="256" spans="29:29" hidden="1">
      <c r="AC256"/>
    </row>
    <row r="257" spans="29:29" hidden="1">
      <c r="AC257"/>
    </row>
    <row r="258" spans="29:29" hidden="1">
      <c r="AC258"/>
    </row>
    <row r="259" spans="29:29" hidden="1">
      <c r="AC259"/>
    </row>
    <row r="260" spans="29:29" hidden="1">
      <c r="AC260"/>
    </row>
    <row r="261" spans="29:29" hidden="1">
      <c r="AC261"/>
    </row>
    <row r="262" spans="29:29" hidden="1">
      <c r="AC262"/>
    </row>
    <row r="263" spans="29:29" hidden="1">
      <c r="AC263"/>
    </row>
    <row r="264" spans="29:29" hidden="1">
      <c r="AC264"/>
    </row>
    <row r="265" spans="29:29" hidden="1">
      <c r="AC265"/>
    </row>
    <row r="266" spans="29:29" hidden="1">
      <c r="AC266"/>
    </row>
    <row r="267" spans="29:29" hidden="1">
      <c r="AC267"/>
    </row>
    <row r="268" spans="29:29" hidden="1">
      <c r="AC268"/>
    </row>
    <row r="269" spans="29:29" hidden="1">
      <c r="AC269"/>
    </row>
    <row r="270" spans="29:29" hidden="1">
      <c r="AC270"/>
    </row>
    <row r="271" spans="29:29" hidden="1">
      <c r="AC271"/>
    </row>
    <row r="272" spans="29:29" hidden="1">
      <c r="AC272"/>
    </row>
    <row r="273" spans="29:29" hidden="1">
      <c r="AC273"/>
    </row>
    <row r="274" spans="29:29" hidden="1">
      <c r="AC274"/>
    </row>
    <row r="275" spans="29:29" hidden="1">
      <c r="AC275"/>
    </row>
    <row r="276" spans="29:29" hidden="1">
      <c r="AC276"/>
    </row>
    <row r="277" spans="29:29" hidden="1">
      <c r="AC277"/>
    </row>
    <row r="278" spans="29:29" hidden="1">
      <c r="AC278"/>
    </row>
    <row r="279" spans="29:29" hidden="1">
      <c r="AC279"/>
    </row>
    <row r="280" spans="29:29" hidden="1">
      <c r="AC280"/>
    </row>
    <row r="281" spans="29:29" hidden="1">
      <c r="AC281"/>
    </row>
    <row r="282" spans="29:29" hidden="1">
      <c r="AC282"/>
    </row>
    <row r="283" spans="29:29" hidden="1">
      <c r="AC283"/>
    </row>
    <row r="284" spans="29:29" hidden="1">
      <c r="AC284"/>
    </row>
    <row r="285" spans="29:29" hidden="1">
      <c r="AC285"/>
    </row>
    <row r="286" spans="29:29" hidden="1">
      <c r="AC286"/>
    </row>
    <row r="287" spans="29:29" hidden="1">
      <c r="AC287"/>
    </row>
    <row r="288" spans="29:29" hidden="1">
      <c r="AC288"/>
    </row>
    <row r="289" spans="29:29" hidden="1">
      <c r="AC289"/>
    </row>
    <row r="290" spans="29:29" hidden="1">
      <c r="AC290"/>
    </row>
    <row r="291" spans="29:29" hidden="1">
      <c r="AC291"/>
    </row>
    <row r="292" spans="29:29" hidden="1">
      <c r="AC292"/>
    </row>
    <row r="293" spans="29:29" hidden="1">
      <c r="AC293"/>
    </row>
    <row r="294" spans="29:29" hidden="1">
      <c r="AC294"/>
    </row>
    <row r="295" spans="29:29" hidden="1">
      <c r="AC295"/>
    </row>
    <row r="296" spans="29:29" hidden="1">
      <c r="AC296"/>
    </row>
    <row r="297" spans="29:29" hidden="1">
      <c r="AC297"/>
    </row>
    <row r="298" spans="29:29" hidden="1">
      <c r="AC298"/>
    </row>
    <row r="299" spans="29:29" hidden="1">
      <c r="AC299"/>
    </row>
    <row r="300" spans="29:29" hidden="1">
      <c r="AC300"/>
    </row>
    <row r="301" spans="29:29" hidden="1">
      <c r="AC301"/>
    </row>
    <row r="302" spans="29:29" hidden="1">
      <c r="AC302"/>
    </row>
    <row r="303" spans="29:29" hidden="1">
      <c r="AC303"/>
    </row>
    <row r="304" spans="29:29" hidden="1">
      <c r="AC304"/>
    </row>
    <row r="305" spans="29:29" hidden="1">
      <c r="AC305"/>
    </row>
    <row r="306" spans="29:29" hidden="1">
      <c r="AC306"/>
    </row>
    <row r="307" spans="29:29" hidden="1">
      <c r="AC307"/>
    </row>
    <row r="308" spans="29:29" hidden="1">
      <c r="AC308"/>
    </row>
    <row r="309" spans="29:29" hidden="1">
      <c r="AC309"/>
    </row>
    <row r="310" spans="29:29" hidden="1">
      <c r="AC310"/>
    </row>
    <row r="311" spans="29:29" hidden="1">
      <c r="AC311"/>
    </row>
    <row r="312" spans="29:29" hidden="1">
      <c r="AC312"/>
    </row>
    <row r="313" spans="29:29" hidden="1">
      <c r="AC313"/>
    </row>
    <row r="314" spans="29:29" hidden="1">
      <c r="AC314"/>
    </row>
    <row r="315" spans="29:29" hidden="1">
      <c r="AC315"/>
    </row>
    <row r="316" spans="29:29" hidden="1">
      <c r="AC316"/>
    </row>
    <row r="317" spans="29:29" hidden="1">
      <c r="AC317"/>
    </row>
    <row r="318" spans="29:29" hidden="1">
      <c r="AC318"/>
    </row>
    <row r="319" spans="29:29" hidden="1">
      <c r="AC319"/>
    </row>
    <row r="320" spans="29:29" hidden="1">
      <c r="AC320"/>
    </row>
    <row r="321" spans="29:29" hidden="1">
      <c r="AC321"/>
    </row>
    <row r="322" spans="29:29" hidden="1">
      <c r="AC322"/>
    </row>
    <row r="323" spans="29:29" hidden="1">
      <c r="AC323"/>
    </row>
    <row r="324" spans="29:29" hidden="1">
      <c r="AC324"/>
    </row>
    <row r="325" spans="29:29" hidden="1">
      <c r="AC325"/>
    </row>
    <row r="326" spans="29:29" hidden="1">
      <c r="AC326"/>
    </row>
    <row r="327" spans="29:29" hidden="1">
      <c r="AC327"/>
    </row>
    <row r="328" spans="29:29" hidden="1">
      <c r="AC328"/>
    </row>
    <row r="329" spans="29:29" hidden="1">
      <c r="AC329"/>
    </row>
    <row r="330" spans="29:29" hidden="1">
      <c r="AC330"/>
    </row>
    <row r="331" spans="29:29" hidden="1">
      <c r="AC331"/>
    </row>
    <row r="332" spans="29:29" hidden="1">
      <c r="AC332"/>
    </row>
    <row r="333" spans="29:29" hidden="1">
      <c r="AC333"/>
    </row>
    <row r="334" spans="29:29" hidden="1">
      <c r="AC334"/>
    </row>
    <row r="335" spans="29:29" hidden="1">
      <c r="AC335"/>
    </row>
    <row r="336" spans="29:29" hidden="1">
      <c r="AC336"/>
    </row>
    <row r="337" spans="29:29" hidden="1">
      <c r="AC337"/>
    </row>
  </sheetData>
  <sheetProtection algorithmName="SHA-512" hashValue="1qqWaPHtDo5S0CjVKX7vFVjLZvZQLHc+y8YAjB/HgIQvd0aAvBLOpAiHpUL3t9cj7FT9a+D24nPW4xZFu1enbA==" saltValue="L08BMDUpurUtSKuS96njmA==" spinCount="100000" sheet="1" selectLockedCells="1"/>
  <mergeCells count="109">
    <mergeCell ref="F128:G128"/>
    <mergeCell ref="H128:I128"/>
    <mergeCell ref="F151:G151"/>
    <mergeCell ref="H151:I151"/>
    <mergeCell ref="A124:G124"/>
    <mergeCell ref="H77:I77"/>
    <mergeCell ref="A79:G79"/>
    <mergeCell ref="H79:I79"/>
    <mergeCell ref="A81:I81"/>
    <mergeCell ref="A121:I121"/>
    <mergeCell ref="A151:E151"/>
    <mergeCell ref="A128:E128"/>
    <mergeCell ref="A107:E107"/>
    <mergeCell ref="A83:E83"/>
    <mergeCell ref="H89:I89"/>
    <mergeCell ref="A93:I93"/>
    <mergeCell ref="A145:J145"/>
    <mergeCell ref="H124:I124"/>
    <mergeCell ref="A126:I126"/>
    <mergeCell ref="A130:I130"/>
    <mergeCell ref="A119:I119"/>
    <mergeCell ref="H46:I46"/>
    <mergeCell ref="F51:G51"/>
    <mergeCell ref="H51:I51"/>
    <mergeCell ref="F83:G83"/>
    <mergeCell ref="A85:I85"/>
    <mergeCell ref="A87:G87"/>
    <mergeCell ref="H87:I87"/>
    <mergeCell ref="H83:I83"/>
    <mergeCell ref="A67:E67"/>
    <mergeCell ref="F67:G67"/>
    <mergeCell ref="B6:I6"/>
    <mergeCell ref="B13:I13"/>
    <mergeCell ref="B10:I10"/>
    <mergeCell ref="B11:I11"/>
    <mergeCell ref="B8:I8"/>
    <mergeCell ref="B9:I9"/>
    <mergeCell ref="A19:J19"/>
    <mergeCell ref="F21:I21"/>
    <mergeCell ref="F30:H30"/>
    <mergeCell ref="B15:I15"/>
    <mergeCell ref="F32:H32"/>
    <mergeCell ref="F24:H24"/>
    <mergeCell ref="F26:H26"/>
    <mergeCell ref="F28:H28"/>
    <mergeCell ref="A153:I153"/>
    <mergeCell ref="A57:I57"/>
    <mergeCell ref="A59:I59"/>
    <mergeCell ref="H95:I95"/>
    <mergeCell ref="A99:I99"/>
    <mergeCell ref="A103:G103"/>
    <mergeCell ref="H103:I103"/>
    <mergeCell ref="A105:I105"/>
    <mergeCell ref="A109:I109"/>
    <mergeCell ref="A111:G111"/>
    <mergeCell ref="H111:I111"/>
    <mergeCell ref="A113:G113"/>
    <mergeCell ref="H113:I113"/>
    <mergeCell ref="A142:I142"/>
    <mergeCell ref="A132:J132"/>
    <mergeCell ref="A138:I138"/>
    <mergeCell ref="A140:I140"/>
    <mergeCell ref="A63:G63"/>
    <mergeCell ref="A65:I65"/>
    <mergeCell ref="A149:I149"/>
    <mergeCell ref="A35:J35"/>
    <mergeCell ref="A39:H39"/>
    <mergeCell ref="A43:H43"/>
    <mergeCell ref="A45:I45"/>
    <mergeCell ref="A48:I48"/>
    <mergeCell ref="A53:I53"/>
    <mergeCell ref="A115:G115"/>
    <mergeCell ref="H115:I115"/>
    <mergeCell ref="A117:G117"/>
    <mergeCell ref="A66:I66"/>
    <mergeCell ref="A69:I69"/>
    <mergeCell ref="A95:G95"/>
    <mergeCell ref="A73:G73"/>
    <mergeCell ref="H73:I73"/>
    <mergeCell ref="A75:I75"/>
    <mergeCell ref="A77:G77"/>
    <mergeCell ref="H117:I117"/>
    <mergeCell ref="A41:I41"/>
    <mergeCell ref="H67:I67"/>
    <mergeCell ref="F107:G107"/>
    <mergeCell ref="H107:I107"/>
    <mergeCell ref="A51:E51"/>
    <mergeCell ref="A46:E46"/>
    <mergeCell ref="F46:G46"/>
    <mergeCell ref="A1:J1"/>
    <mergeCell ref="O1:Y1"/>
    <mergeCell ref="Z1:AE1"/>
    <mergeCell ref="A2:J2"/>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s>
  <conditionalFormatting sqref="A138:I138">
    <cfRule type="expression" dxfId="147" priority="16">
      <formula>$I$134&lt;&gt;"Yes"</formula>
    </cfRule>
  </conditionalFormatting>
  <conditionalFormatting sqref="H128:I128">
    <cfRule type="expression" dxfId="146" priority="15">
      <formula>$H$124&lt;&gt;"Yes"</formula>
    </cfRule>
  </conditionalFormatting>
  <conditionalFormatting sqref="H113:I113">
    <cfRule type="expression" dxfId="145" priority="14">
      <formula>$H$111&lt;&gt;"Yes"</formula>
    </cfRule>
  </conditionalFormatting>
  <conditionalFormatting sqref="A93:I93 H89:I89">
    <cfRule type="expression" dxfId="144" priority="12">
      <formula>$H$87&lt;&gt;"Yes"</formula>
    </cfRule>
  </conditionalFormatting>
  <conditionalFormatting sqref="A59:I59">
    <cfRule type="expression" dxfId="143" priority="11">
      <formula>$G$55&lt;&gt;"Yes"</formula>
    </cfRule>
  </conditionalFormatting>
  <conditionalFormatting sqref="A99:I99">
    <cfRule type="expression" dxfId="142" priority="6">
      <formula>$H$95&lt;&gt;"Yes"</formula>
    </cfRule>
  </conditionalFormatting>
  <conditionalFormatting sqref="H107:I107">
    <cfRule type="expression" dxfId="141" priority="4">
      <formula>$H$103&lt;&gt;"Yes"</formula>
    </cfRule>
  </conditionalFormatting>
  <conditionalFormatting sqref="A130:I130">
    <cfRule type="expression" dxfId="140" priority="2">
      <formula>$H$124&lt;&gt;"Yes"</formula>
    </cfRule>
  </conditionalFormatting>
  <conditionalFormatting sqref="A109:I109">
    <cfRule type="expression" dxfId="139" priority="1">
      <formula>$H$103&lt;&gt;"Yes"</formula>
    </cfRule>
  </conditionalFormatting>
  <dataValidations xWindow="608" yWindow="681" count="43">
    <dataValidation allowBlank="1" showInputMessage="1" showErrorMessage="1" errorTitle="Select technology type from list" sqref="J147 J69:J70 H147 G97:J97 H70:I70 J95 J85 I91:J91 J87 J93 J89 J99 J130 J109 H125:J125 H123:J123 H74 H40 H118 J153"/>
    <dataValidation type="decimal" operator="greaterThanOrEqual" showInputMessage="1" showErrorMessage="1" promptTitle="Required field" prompt="  " sqref="G37">
      <formula1>0</formula1>
    </dataValidation>
    <dataValidation type="textLength" operator="lessThan" allowBlank="1" showInputMessage="1" showErrorMessage="1" promptTitle="Complete if applicable" prompt="Required if there are any known or likely operating limits._x000a__x000a_Field is limited to a maximumm of 1,200 characters." sqref="A138:I138">
      <formula1>1201</formula1>
    </dataValidation>
    <dataValidation type="textLength" operator="lessThan" showInputMessage="1" showErrorMessage="1" promptTitle="Required field" prompt="Field is limited to a maximumm of 1,200 characters." sqref="A48:I48 A53:I53 A142:I142">
      <formula1>1201</formula1>
    </dataValidation>
    <dataValidation type="textLength" operator="lessThan" allowBlank="1" showInputMessage="1" showErrorMessage="1" promptTitle="Complete if applicable" prompt="Field is limited to a maximumm of 2,000 characters." sqref="A153:I153">
      <formula1>2001</formula1>
    </dataValidation>
    <dataValidation type="decimal" showInputMessage="1" showErrorMessage="1" promptTitle="Required" prompt="Provide % of site control, to include gen-tie line" sqref="H63">
      <formula1>0</formula1>
      <formula2>1</formula2>
    </dataValidation>
    <dataValidation type="textLength" operator="lessThan" showInputMessage="1" showErrorMessage="1" promptTitle="Required field " prompt="Field is limited to a maximum of 1,500 characters." sqref="A69:I69">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99:I99">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3:I93">
      <formula1>1151</formula1>
    </dataValidation>
    <dataValidation type="textLength" operator="lessThan" allowBlank="1" showInputMessage="1" showErrorMessage="1" promptTitle="Required field" prompt="Field is limited to a maximum of 1,500 characters." sqref="A85:I85">
      <formula1>1501</formula1>
    </dataValidation>
    <dataValidation type="textLength" operator="lessThan" allowBlank="1" showInputMessage="1" showErrorMessage="1" promptTitle="Complete as applicable" prompt="Field is limited to a maximum of 1,150 characters." sqref="A130:I130">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09:I109">
      <formula1>1501</formula1>
    </dataValidation>
    <dataValidation type="textLength" operator="lessThan" allowBlank="1" showInputMessage="1" showErrorMessage="1" promptTitle="Complete if applicable" prompt="Field is limited to a maximum of 35 characters." sqref="F24:H24">
      <formula1>36</formula1>
    </dataValidation>
    <dataValidation type="textLength" operator="lessThan" showInputMessage="1" showErrorMessage="1" promptTitle="Required field" prompt="Field is limited to a maximum of 35 characters." sqref="F26:H26">
      <formula1>36</formula1>
    </dataValidation>
    <dataValidation type="textLength" operator="lessThan" showInputMessage="1" showErrorMessage="1" promptTitle="Required field" prompt="Form field is limited to a maximum of 99 characters." sqref="F21">
      <formula1>100</formula1>
    </dataValidation>
    <dataValidation type="decimal" showInputMessage="1" showErrorMessage="1" promptTitle="Required field" prompt="please use Decimal degrees formatting for Longitude" sqref="F32:H32">
      <formula1>-360</formula1>
      <formula2>360</formula2>
    </dataValidation>
    <dataValidation type="list" showInputMessage="1" showErrorMessage="1" promptTitle="Required field" prompt="Select response from drop-down list." sqref="H79:I79">
      <formula1>$AH$79:$AI$79</formula1>
    </dataValidation>
    <dataValidation type="list" showInputMessage="1" showErrorMessage="1" promptTitle="Required field" prompt="Select response from drop-down list." sqref="H87:I87">
      <formula1>$AH$87:$AI$87</formula1>
    </dataValidation>
    <dataValidation type="list" showInputMessage="1" showErrorMessage="1" promptTitle="Required field" prompt="Select response from drop-down list." sqref="H95:I95">
      <formula1>$AH$95:$AI$95</formula1>
    </dataValidation>
    <dataValidation type="list" showInputMessage="1" showErrorMessage="1" promptTitle="Required field" prompt="Select response from drop-down list." sqref="H103:I103">
      <formula1>$AH$103:$AI$103</formula1>
    </dataValidation>
    <dataValidation type="list" showInputMessage="1" showErrorMessage="1" promptTitle="Required field" prompt="Select response from drop-down list." sqref="H111:I111">
      <formula1>$AH$111:$AI$111</formula1>
    </dataValidation>
    <dataValidation type="list" showInputMessage="1" showErrorMessage="1" promptTitle="Required field" prompt="Select response from drop-down list." sqref="H115:I115">
      <formula1>$AH$115:$AI$115</formula1>
    </dataValidation>
    <dataValidation type="list" showInputMessage="1" showErrorMessage="1" promptTitle="Required field" prompt="Select response from drop-down list." sqref="H124:I124">
      <formula1>$AH$124:$AI$124</formula1>
    </dataValidation>
    <dataValidation type="list" operator="greaterThanOrEqual" showInputMessage="1" showErrorMessage="1" promptTitle="Required field" prompt="Select response from drop-down list." sqref="G55">
      <formula1>$AH$55:$AI$55</formula1>
    </dataValidation>
    <dataValidation type="list" operator="greaterThanOrEqual" showInputMessage="1" showErrorMessage="1" promptTitle="Required field" prompt="Select response from drop-down list." sqref="I134">
      <formula1>$AH$134:$AI$134</formula1>
    </dataValidation>
    <dataValidation type="list" showInputMessage="1" showErrorMessage="1" promptTitle="Required field" prompt="Select response from drop-down list._x000a_Include &quot;Environmental Studies&quot; in filename of submitted document." sqref="H117:I117">
      <formula1>$AH$117:$AI$117</formula1>
    </dataValidation>
    <dataValidation type="list" showInputMessage="1" showErrorMessage="1" promptTitle="Required field" prompt="Select response from drop-down list." sqref="I43">
      <formula1>$AH$43:$AI$43</formula1>
    </dataValidation>
    <dataValidation type="list" operator="greaterThanOrEqual" showInputMessage="1" showErrorMessage="1" promptTitle="Required field" prompt="Select response from drop-down list." sqref="I147">
      <formula1>$AH$147:$AI$147</formula1>
    </dataValidation>
    <dataValidation type="list" showInputMessage="1" showErrorMessage="1" promptTitle="Required field" prompt="Select response from drop-down list._x000a_(include &quot;Project Map&quot; in filename of submitted document)" sqref="I39">
      <formula1>$AH$39:$AI$39</formula1>
    </dataValidation>
    <dataValidation type="list" allowBlank="1" showInputMessage="1" showErrorMessage="1" promptTitle="Complete if applicable" prompt="Field is required if response to previous question is yes._x000a__x000a_Select response from drop-down list." sqref="H89:I89">
      <formula1>$AH$89:$AI$89</formula1>
    </dataValidation>
    <dataValidation type="list" allowBlank="1" showInputMessage="1" showErrorMessage="1" promptTitle="Complete if applicable" prompt="Required if environmental studies are available._x000a__x000a_Select response from drop-down list." sqref="H113:I113">
      <formula1>$AH$113:$AI$113</formula1>
    </dataValidation>
    <dataValidation type="list" showInputMessage="1" showErrorMessage="1" promptTitle="Required field" prompt="Select response from the drop-down list." sqref="F28:H28">
      <formula1>$AH$28:$AP$28</formula1>
    </dataValidation>
    <dataValidation type="list" showInputMessage="1" showErrorMessage="1" promptTitle="Required field" prompt="Select response from drop-down list." sqref="H73:I73">
      <formula1>$AH$73:$AI$73</formula1>
    </dataValidation>
    <dataValidation type="list" showInputMessage="1" showErrorMessage="1" promptTitle="Required field" prompt="Select response from drop-down list._x000a_Include &quot;Community Relations&quot; in filename of submitted document._x000a_" sqref="H151:I151">
      <formula1>$AH$151:$AI$151</formula1>
    </dataValidation>
    <dataValidation type="list" showInputMessage="1" showErrorMessage="1" promptTitle="Required field" prompt="Select response from drop-down list._x000a_(include &quot;Land Area&quot; in filename of submitted document)" sqref="H46:I46">
      <formula1>$AH$46:$AI$46</formula1>
    </dataValidation>
    <dataValidation type="list" showInputMessage="1" showErrorMessage="1" promptTitle="Required field" prompt="Select response from drop-down list._x000a_(include &quot;Project Description&quot; in filename of submitted document)" sqref="H51:I51">
      <formula1>$AH$51:$AI$51</formula1>
    </dataValidation>
    <dataValidation type="list" showInputMessage="1" showErrorMessage="1" promptTitle="Required field" prompt="Select response from drop-down list._x000a_(include &quot;Permit Status&quot; in filename of submitted document)" sqref="H83:I83">
      <formula1>$AH$83:$AI$83</formula1>
    </dataValidation>
    <dataValidation type="list" showInputMessage="1" showErrorMessage="1" promptTitle="Required field" prompt="Select response from drop-down list._x000a_(include &quot;Environmental Issues&quot; in filename of submitted document)" sqref="H107:I107">
      <formula1>$AH$107:$AI$107</formula1>
    </dataValidation>
    <dataValidation type="list" showInputMessage="1" showErrorMessage="1" promptTitle="Required field" prompt="Select response from drop-down list._x000a_Include &quot;Community Plan&quot; in filename of submitted document." sqref="H128:I128">
      <formula1>$AH$128:$AI$128</formula1>
    </dataValidation>
    <dataValidation type="list" showInputMessage="1" showErrorMessage="1" promptTitle="Required field" prompt="Select response from drop-down list._x000a_(include &quot;Land Agreements&quot; in filename of submitted document)" sqref="H67:I67">
      <formula1>$AH$67:$AI$67</formula1>
    </dataValidation>
    <dataValidation type="list" showInputMessage="1" showErrorMessage="1" promptTitle="Required field" prompt="Select response from drop-down list." sqref="H77:I77">
      <formula1>$AH$77:$AJ$77</formula1>
    </dataValidation>
    <dataValidation type="decimal" showInputMessage="1" showErrorMessage="1" promptTitle="Required field" prompt="please use Decimal degrees formatting for Latitude" sqref="F30:H30">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59:I59">
      <formula1>1201</formula1>
    </dataValidation>
  </dataValidations>
  <pageMargins left="0.7" right="0.7" top="0.75" bottom="0.75" header="0.3" footer="0.3"/>
  <pageSetup scale="70" fitToHeight="10" orientation="portrait" r:id="rId1"/>
  <headerFooter>
    <oddFooter>&amp;C&amp;"Arial,Italic"B-&amp;P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BM332"/>
  <sheetViews>
    <sheetView showGridLines="0" showRowColHeaders="0" zoomScale="115" zoomScaleNormal="115" workbookViewId="0">
      <selection activeCell="D10" sqref="D10"/>
    </sheetView>
  </sheetViews>
  <sheetFormatPr defaultColWidth="0" defaultRowHeight="13" zeroHeight="1"/>
  <cols>
    <col min="1" max="1" width="34.26953125" style="287" customWidth="1"/>
    <col min="2" max="2" width="8.453125" style="322" bestFit="1" customWidth="1"/>
    <col min="3" max="3" width="3.453125" style="287" customWidth="1"/>
    <col min="4" max="4" width="28.54296875" style="287" customWidth="1"/>
    <col min="5" max="5" width="3.453125" style="287" customWidth="1"/>
    <col min="6" max="6" width="5.54296875" style="287" customWidth="1"/>
    <col min="7" max="7" width="3.453125" style="287" customWidth="1"/>
    <col min="8" max="8" width="12.453125" style="287" customWidth="1"/>
    <col min="9" max="9" width="3.453125" customWidth="1"/>
    <col min="10" max="10" width="6.1796875" style="25" customWidth="1"/>
    <col min="11" max="11" width="6.1796875" customWidth="1"/>
    <col min="12" max="12" width="61.81640625" hidden="1" customWidth="1"/>
    <col min="13" max="13" width="13.453125" hidden="1" customWidth="1"/>
    <col min="14" max="15" width="2" style="287" hidden="1" customWidth="1"/>
    <col min="16" max="16" width="4.26953125" hidden="1" customWidth="1"/>
    <col min="17" max="17" width="7.453125" style="287" hidden="1" customWidth="1"/>
    <col min="18" max="18" width="3.453125" style="287" hidden="1" customWidth="1"/>
    <col min="19" max="19" width="17.54296875" style="287" hidden="1" customWidth="1"/>
    <col min="20" max="20" width="16.1796875" style="287" hidden="1" customWidth="1"/>
    <col min="21" max="21" width="22.26953125" style="287" hidden="1" customWidth="1"/>
    <col min="22" max="22" width="7.54296875" style="287" hidden="1" customWidth="1"/>
    <col min="23" max="23" width="30.54296875" style="287" hidden="1" customWidth="1"/>
    <col min="24" max="25" width="9.1796875" style="287" hidden="1" customWidth="1"/>
    <col min="26" max="26" width="14" style="287" hidden="1" customWidth="1"/>
    <col min="27" max="28" width="9.1796875" style="287" hidden="1" customWidth="1"/>
    <col min="29" max="29" width="9.453125" style="287" hidden="1" customWidth="1"/>
    <col min="30" max="30" width="57.7265625" style="287" hidden="1" customWidth="1"/>
    <col min="31" max="31" width="32.453125" style="287" hidden="1" customWidth="1"/>
    <col min="32" max="35" width="9.1796875" style="287" hidden="1" customWidth="1"/>
    <col min="36" max="36" width="14.26953125" style="287" hidden="1" customWidth="1"/>
    <col min="37" max="37" width="12" style="287" hidden="1" customWidth="1"/>
    <col min="38" max="38" width="13" hidden="1" customWidth="1"/>
    <col min="39" max="44" width="5.81640625" hidden="1" customWidth="1"/>
    <col min="45" max="54" width="6.54296875" hidden="1" customWidth="1"/>
    <col min="55" max="64" width="9.1796875" hidden="1" customWidth="1"/>
    <col min="65" max="65" width="9.1796875" style="480" hidden="1" customWidth="1"/>
    <col min="66" max="16384" width="9.1796875" hidden="1"/>
  </cols>
  <sheetData>
    <row r="1" spans="1:65" ht="20">
      <c r="A1" s="825" t="s">
        <v>673</v>
      </c>
      <c r="B1" s="826"/>
      <c r="C1" s="826"/>
      <c r="D1" s="826"/>
      <c r="E1" s="826"/>
      <c r="F1" s="826"/>
      <c r="G1" s="826"/>
      <c r="H1" s="826"/>
      <c r="I1" s="827"/>
      <c r="O1" s="287" t="s">
        <v>40</v>
      </c>
      <c r="Q1" s="818" t="s">
        <v>18</v>
      </c>
      <c r="R1" s="818"/>
      <c r="S1" s="818"/>
      <c r="T1" s="818"/>
      <c r="U1" s="818"/>
      <c r="V1" s="818"/>
      <c r="W1" s="818"/>
      <c r="X1" s="818"/>
      <c r="Y1" s="818"/>
      <c r="Z1" s="818"/>
      <c r="AA1" s="818"/>
      <c r="AB1" s="836" t="s">
        <v>19</v>
      </c>
      <c r="AC1" s="836"/>
      <c r="AD1" s="836"/>
      <c r="AE1" s="836"/>
      <c r="AF1" s="836"/>
      <c r="AG1" s="836"/>
    </row>
    <row r="2" spans="1:65" ht="15" thickBot="1">
      <c r="A2" s="863" t="s">
        <v>674</v>
      </c>
      <c r="B2" s="864"/>
      <c r="C2" s="864"/>
      <c r="D2" s="864"/>
      <c r="E2" s="864"/>
      <c r="F2" s="864"/>
      <c r="G2" s="864"/>
      <c r="H2" s="864"/>
      <c r="I2" s="865"/>
      <c r="K2" s="53"/>
      <c r="L2" t="s">
        <v>257</v>
      </c>
      <c r="M2" t="s">
        <v>2</v>
      </c>
      <c r="O2" s="287" t="s">
        <v>40</v>
      </c>
      <c r="Q2" s="810" t="s">
        <v>21</v>
      </c>
      <c r="R2" s="812" t="s">
        <v>22</v>
      </c>
      <c r="S2" s="812"/>
      <c r="T2" s="813" t="s">
        <v>23</v>
      </c>
      <c r="U2" s="813" t="s">
        <v>24</v>
      </c>
      <c r="V2" s="813" t="s">
        <v>25</v>
      </c>
      <c r="W2" s="813" t="s">
        <v>26</v>
      </c>
      <c r="X2" s="813" t="s">
        <v>27</v>
      </c>
      <c r="Y2" s="813" t="s">
        <v>28</v>
      </c>
      <c r="Z2" s="813" t="s">
        <v>29</v>
      </c>
      <c r="AA2" s="813" t="s">
        <v>30</v>
      </c>
      <c r="AB2" s="808" t="s">
        <v>31</v>
      </c>
      <c r="AC2" s="808" t="s">
        <v>32</v>
      </c>
      <c r="AD2" s="808" t="s">
        <v>33</v>
      </c>
      <c r="AE2" s="808" t="s">
        <v>34</v>
      </c>
      <c r="AF2" s="808" t="s">
        <v>35</v>
      </c>
      <c r="AG2" s="808" t="s">
        <v>36</v>
      </c>
      <c r="AI2" s="53"/>
    </row>
    <row r="3" spans="1:65" ht="15.75" customHeight="1" thickBot="1">
      <c r="A3" s="980" t="s">
        <v>675</v>
      </c>
      <c r="B3" s="981"/>
      <c r="C3" s="981"/>
      <c r="D3" s="981"/>
      <c r="E3" s="981"/>
      <c r="F3" s="981"/>
      <c r="G3" s="981"/>
      <c r="H3" s="981"/>
      <c r="I3" s="982"/>
      <c r="O3" s="287" t="s">
        <v>40</v>
      </c>
      <c r="Q3" s="859"/>
      <c r="R3" s="299" t="s">
        <v>41</v>
      </c>
      <c r="S3" s="300" t="s">
        <v>42</v>
      </c>
      <c r="T3" s="814"/>
      <c r="U3" s="814"/>
      <c r="V3" s="814"/>
      <c r="W3" s="814"/>
      <c r="X3" s="814"/>
      <c r="Y3" s="814"/>
      <c r="Z3" s="814"/>
      <c r="AA3" s="814"/>
      <c r="AB3" s="817"/>
      <c r="AC3" s="817"/>
      <c r="AD3" s="817"/>
      <c r="AE3" s="817"/>
      <c r="AF3" s="817"/>
      <c r="AG3" s="817"/>
      <c r="AH3" s="485"/>
      <c r="AJ3" s="500" t="s">
        <v>43</v>
      </c>
      <c r="AK3" s="500" t="s">
        <v>44</v>
      </c>
      <c r="AL3" s="500" t="s">
        <v>45</v>
      </c>
      <c r="AM3" s="483" t="s">
        <v>46</v>
      </c>
      <c r="AN3" s="483" t="s">
        <v>47</v>
      </c>
      <c r="AO3" s="483" t="s">
        <v>48</v>
      </c>
      <c r="AP3" s="483" t="s">
        <v>49</v>
      </c>
      <c r="AQ3" s="483" t="s">
        <v>50</v>
      </c>
      <c r="AR3" s="483" t="s">
        <v>51</v>
      </c>
      <c r="AS3" s="483" t="s">
        <v>52</v>
      </c>
      <c r="AT3" s="483" t="s">
        <v>53</v>
      </c>
      <c r="AU3" s="483" t="s">
        <v>54</v>
      </c>
      <c r="AV3" s="483" t="s">
        <v>55</v>
      </c>
      <c r="AW3" s="483" t="s">
        <v>56</v>
      </c>
      <c r="AX3" s="483" t="s">
        <v>57</v>
      </c>
      <c r="AY3" s="483" t="s">
        <v>58</v>
      </c>
      <c r="AZ3" s="483" t="s">
        <v>59</v>
      </c>
      <c r="BA3" s="483" t="s">
        <v>60</v>
      </c>
      <c r="BB3" s="483" t="s">
        <v>61</v>
      </c>
      <c r="BC3" s="483" t="s">
        <v>62</v>
      </c>
      <c r="BD3" s="483" t="s">
        <v>63</v>
      </c>
      <c r="BE3" s="483" t="s">
        <v>64</v>
      </c>
      <c r="BF3" s="483" t="s">
        <v>65</v>
      </c>
      <c r="BG3" s="483" t="s">
        <v>66</v>
      </c>
      <c r="BH3" s="483" t="s">
        <v>67</v>
      </c>
      <c r="BI3" s="483" t="s">
        <v>68</v>
      </c>
      <c r="BJ3" s="483" t="s">
        <v>69</v>
      </c>
      <c r="BK3" s="483" t="s">
        <v>70</v>
      </c>
      <c r="BL3" s="483" t="s">
        <v>71</v>
      </c>
      <c r="BM3" s="489" t="s">
        <v>72</v>
      </c>
    </row>
    <row r="4" spans="1:65" ht="5.25" customHeight="1">
      <c r="A4" s="458"/>
      <c r="B4" s="329"/>
      <c r="C4" s="53"/>
      <c r="D4" s="53"/>
      <c r="E4" s="53"/>
      <c r="F4" s="53"/>
      <c r="G4" s="53"/>
      <c r="H4" s="53"/>
      <c r="I4" s="324"/>
      <c r="N4" s="287" t="s">
        <v>76</v>
      </c>
    </row>
    <row r="5" spans="1:65">
      <c r="A5" s="458"/>
      <c r="B5" s="329"/>
      <c r="C5" s="53"/>
      <c r="D5" s="456" t="s">
        <v>88</v>
      </c>
      <c r="E5" s="53"/>
      <c r="F5" s="456"/>
      <c r="G5" s="53"/>
      <c r="H5" s="456"/>
      <c r="I5" s="108"/>
      <c r="O5" s="386" t="s">
        <v>40</v>
      </c>
    </row>
    <row r="6" spans="1:65" ht="5.25" hidden="1" customHeight="1" thickBot="1">
      <c r="A6" s="325"/>
      <c r="B6" s="329"/>
      <c r="C6" s="53"/>
      <c r="D6" s="53"/>
      <c r="E6" s="53"/>
      <c r="F6" s="53"/>
      <c r="G6" s="53"/>
      <c r="H6" s="53"/>
      <c r="I6" s="108"/>
      <c r="N6" s="287" t="s">
        <v>76</v>
      </c>
    </row>
    <row r="7" spans="1:65" ht="15" hidden="1" customHeight="1" thickTop="1" thickBot="1">
      <c r="A7" s="459"/>
      <c r="B7" s="329"/>
      <c r="C7" s="53"/>
      <c r="D7" s="53"/>
      <c r="E7" s="53"/>
      <c r="F7" s="53"/>
      <c r="G7" s="53"/>
      <c r="H7" s="53"/>
      <c r="I7" s="108"/>
      <c r="L7" s="551" t="s">
        <v>676</v>
      </c>
      <c r="M7" s="554"/>
      <c r="O7" s="287" t="s">
        <v>40</v>
      </c>
      <c r="Q7" s="285"/>
      <c r="S7" s="285"/>
      <c r="W7" s="290"/>
      <c r="Z7" s="286"/>
    </row>
    <row r="8" spans="1:65" ht="5.25" hidden="1" customHeight="1" thickTop="1">
      <c r="A8" s="459"/>
      <c r="B8" s="329"/>
      <c r="C8" s="53"/>
      <c r="D8" s="53"/>
      <c r="E8" s="53"/>
      <c r="F8" s="53"/>
      <c r="G8" s="53"/>
      <c r="H8" s="53"/>
      <c r="I8" s="108"/>
      <c r="L8" s="642"/>
      <c r="M8" s="554"/>
      <c r="N8" s="287" t="s">
        <v>76</v>
      </c>
      <c r="Q8" s="285"/>
      <c r="S8" s="285"/>
      <c r="W8" s="290"/>
      <c r="Z8" s="286"/>
    </row>
    <row r="9" spans="1:65" ht="5.25" customHeight="1">
      <c r="A9" s="459"/>
      <c r="B9" s="329"/>
      <c r="C9" s="53"/>
      <c r="D9" s="53"/>
      <c r="E9" s="53"/>
      <c r="F9" s="53"/>
      <c r="G9" s="53"/>
      <c r="H9" s="53"/>
      <c r="I9" s="108"/>
      <c r="L9" s="642"/>
      <c r="N9" s="287" t="s">
        <v>76</v>
      </c>
      <c r="Q9" s="285"/>
      <c r="S9" s="285"/>
      <c r="W9" s="290"/>
      <c r="Z9" s="286"/>
    </row>
    <row r="10" spans="1:65" ht="15" customHeight="1">
      <c r="A10" s="465" t="s">
        <v>677</v>
      </c>
      <c r="B10" s="329"/>
      <c r="C10" s="53"/>
      <c r="D10" s="736"/>
      <c r="E10" s="53"/>
      <c r="F10" s="456"/>
      <c r="G10" s="53"/>
      <c r="H10" s="456"/>
      <c r="I10" s="108"/>
      <c r="O10" s="287" t="s">
        <v>40</v>
      </c>
      <c r="Q10" s="285" t="str">
        <f ca="1">SUBSTITUTE(CELL("address",D10),"$","")</f>
        <v>D10</v>
      </c>
      <c r="R10" s="375" t="s">
        <v>678</v>
      </c>
      <c r="S10" s="285" t="str">
        <f t="shared" ref="S10:S45" ca="1" si="0">MID(CELL("filename",R10),FIND("]",CELL("filename",R10))+1,256)</f>
        <v>3a. Variable Energy</v>
      </c>
      <c r="T10" s="287" t="s">
        <v>679</v>
      </c>
      <c r="U10" s="287" t="s">
        <v>680</v>
      </c>
      <c r="V10" s="287">
        <v>1</v>
      </c>
      <c r="W10" s="290" t="str">
        <f t="shared" ref="W10:W45" ca="1" si="1">R10&amp;"_"&amp;Q10&amp;"_"&amp;U10&amp;"_"&amp;V10</f>
        <v>3a_D10_Solar_Used_1</v>
      </c>
      <c r="X10" s="287" t="s">
        <v>681</v>
      </c>
      <c r="Z10" s="286" t="str">
        <f>CONCATENATE(AJ10)</f>
        <v>Yes</v>
      </c>
      <c r="AA10" s="287" t="s">
        <v>84</v>
      </c>
      <c r="AB10" s="287" t="s">
        <v>84</v>
      </c>
      <c r="AJ10" s="287" t="s">
        <v>83</v>
      </c>
    </row>
    <row r="11" spans="1:65" ht="5.25" customHeight="1">
      <c r="A11" s="454"/>
      <c r="B11" s="329"/>
      <c r="C11" s="53"/>
      <c r="D11" s="53"/>
      <c r="E11" s="53"/>
      <c r="F11" s="456"/>
      <c r="G11" s="53"/>
      <c r="H11" s="456"/>
      <c r="I11" s="108"/>
      <c r="L11" s="642"/>
      <c r="N11" s="287" t="s">
        <v>76</v>
      </c>
      <c r="Q11" s="285" t="str">
        <f ca="1">SUBSTITUTE(CELL("address",F10),"$","")</f>
        <v>F10</v>
      </c>
      <c r="R11" s="287" t="str">
        <f t="shared" ref="R11:R45" si="2">$R$10</f>
        <v>3a</v>
      </c>
      <c r="S11" s="285" t="str">
        <f t="shared" ca="1" si="0"/>
        <v>3a. Variable Energy</v>
      </c>
      <c r="T11" s="287" t="s">
        <v>679</v>
      </c>
      <c r="U11" s="287" t="s">
        <v>680</v>
      </c>
      <c r="V11" s="287">
        <v>2</v>
      </c>
      <c r="W11" s="290" t="str">
        <f t="shared" ca="1" si="1"/>
        <v>3a_F10_Solar_Used_2</v>
      </c>
      <c r="X11" s="287" t="s">
        <v>681</v>
      </c>
      <c r="Z11" s="286" t="str">
        <f>CONCATENATE(AJ11)</f>
        <v>Yes</v>
      </c>
      <c r="AA11" s="287" t="s">
        <v>84</v>
      </c>
      <c r="AB11" s="287" t="s">
        <v>84</v>
      </c>
      <c r="AJ11" s="287" t="s">
        <v>83</v>
      </c>
    </row>
    <row r="12" spans="1:65" ht="5.25" customHeight="1">
      <c r="A12" s="454"/>
      <c r="B12" s="329"/>
      <c r="C12" s="53"/>
      <c r="D12" s="53"/>
      <c r="E12" s="53"/>
      <c r="F12" s="456"/>
      <c r="G12" s="53"/>
      <c r="H12" s="456"/>
      <c r="I12" s="108"/>
      <c r="L12" s="642"/>
      <c r="N12" s="287" t="s">
        <v>76</v>
      </c>
      <c r="Q12" s="285" t="str">
        <f ca="1">SUBSTITUTE(CELL("address",H10),"$","")</f>
        <v>H10</v>
      </c>
      <c r="R12" s="287" t="str">
        <f t="shared" si="2"/>
        <v>3a</v>
      </c>
      <c r="S12" s="285" t="str">
        <f t="shared" ca="1" si="0"/>
        <v>3a. Variable Energy</v>
      </c>
      <c r="T12" s="287" t="s">
        <v>679</v>
      </c>
      <c r="U12" s="287" t="s">
        <v>680</v>
      </c>
      <c r="V12" s="287">
        <v>3</v>
      </c>
      <c r="W12" s="290" t="str">
        <f t="shared" ca="1" si="1"/>
        <v>3a_H10_Solar_Used_3</v>
      </c>
      <c r="X12" s="287" t="s">
        <v>681</v>
      </c>
      <c r="Z12" s="286" t="str">
        <f>CONCATENATE(AJ12)</f>
        <v>Yes</v>
      </c>
      <c r="AA12" s="287" t="s">
        <v>84</v>
      </c>
      <c r="AB12" s="287" t="s">
        <v>84</v>
      </c>
      <c r="AJ12" s="287" t="s">
        <v>83</v>
      </c>
    </row>
    <row r="13" spans="1:65" ht="15" customHeight="1">
      <c r="A13" s="450" t="s">
        <v>682</v>
      </c>
      <c r="B13" s="329"/>
      <c r="C13" s="53"/>
      <c r="D13" s="732"/>
      <c r="E13" s="53"/>
      <c r="F13" s="456"/>
      <c r="G13" s="53"/>
      <c r="H13" s="456"/>
      <c r="I13" s="324"/>
      <c r="J13" s="53"/>
      <c r="K13" s="287"/>
      <c r="M13" s="287"/>
      <c r="O13" s="287" t="s">
        <v>40</v>
      </c>
      <c r="P13" s="287"/>
      <c r="Q13" s="285" t="str">
        <f ca="1">SUBSTITUTE(CELL("address",D13),"$","")</f>
        <v>D13</v>
      </c>
      <c r="R13" s="287" t="str">
        <f t="shared" si="2"/>
        <v>3a</v>
      </c>
      <c r="S13" s="285" t="str">
        <f t="shared" ca="1" si="0"/>
        <v>3a. Variable Energy</v>
      </c>
      <c r="T13" s="287" t="s">
        <v>679</v>
      </c>
      <c r="U13" s="287" t="s">
        <v>683</v>
      </c>
      <c r="V13" s="287">
        <v>1</v>
      </c>
      <c r="W13" s="290" t="str">
        <f t="shared" ca="1" si="1"/>
        <v>3a_D13_Solar_Status_1</v>
      </c>
      <c r="X13" s="287" t="s">
        <v>681</v>
      </c>
      <c r="Z13" s="286" t="str">
        <f t="shared" ref="Z13:Z15" si="3">CONCATENATE(AJ13,",",AK13)</f>
        <v>Development,Operational</v>
      </c>
      <c r="AA13" s="287" t="s">
        <v>84</v>
      </c>
      <c r="AB13" s="287" t="s">
        <v>84</v>
      </c>
      <c r="AD13" s="288"/>
      <c r="AJ13" s="287" t="s">
        <v>191</v>
      </c>
      <c r="AK13" s="287" t="s">
        <v>189</v>
      </c>
    </row>
    <row r="14" spans="1:65" ht="5.25" customHeight="1">
      <c r="A14" s="450"/>
      <c r="B14" s="329"/>
      <c r="C14" s="53"/>
      <c r="D14" s="53"/>
      <c r="E14" s="53"/>
      <c r="F14" s="456"/>
      <c r="G14" s="53"/>
      <c r="H14" s="456"/>
      <c r="I14" s="324"/>
      <c r="J14" s="53"/>
      <c r="K14" s="287"/>
      <c r="L14" s="642"/>
      <c r="M14" s="287"/>
      <c r="N14" s="287" t="s">
        <v>76</v>
      </c>
      <c r="P14" s="287"/>
      <c r="Q14" s="285" t="str">
        <f ca="1">SUBSTITUTE(CELL("address",F13),"$","")</f>
        <v>F13</v>
      </c>
      <c r="R14" s="287" t="str">
        <f t="shared" si="2"/>
        <v>3a</v>
      </c>
      <c r="S14" s="285" t="str">
        <f t="shared" ca="1" si="0"/>
        <v>3a. Variable Energy</v>
      </c>
      <c r="T14" s="287" t="s">
        <v>679</v>
      </c>
      <c r="U14" s="287" t="s">
        <v>683</v>
      </c>
      <c r="V14" s="287">
        <v>2</v>
      </c>
      <c r="W14" s="290" t="str">
        <f t="shared" ca="1" si="1"/>
        <v>3a_F13_Solar_Status_2</v>
      </c>
      <c r="X14" s="287" t="s">
        <v>681</v>
      </c>
      <c r="Z14" s="286" t="str">
        <f t="shared" si="3"/>
        <v>Development,Operational</v>
      </c>
      <c r="AA14" s="287" t="s">
        <v>84</v>
      </c>
      <c r="AB14" s="287" t="s">
        <v>84</v>
      </c>
      <c r="AD14" s="288"/>
      <c r="AJ14" s="287" t="s">
        <v>191</v>
      </c>
      <c r="AK14" s="287" t="s">
        <v>189</v>
      </c>
    </row>
    <row r="15" spans="1:65" ht="5.25" customHeight="1">
      <c r="A15" s="450"/>
      <c r="B15" s="329"/>
      <c r="C15" s="53"/>
      <c r="D15" s="53"/>
      <c r="E15" s="53"/>
      <c r="F15" s="456"/>
      <c r="G15" s="53"/>
      <c r="H15" s="456"/>
      <c r="I15" s="324"/>
      <c r="J15" s="53"/>
      <c r="K15" s="287"/>
      <c r="L15" s="642"/>
      <c r="M15" s="287"/>
      <c r="N15" s="287" t="s">
        <v>76</v>
      </c>
      <c r="P15" s="287"/>
      <c r="Q15" s="285" t="str">
        <f ca="1">SUBSTITUTE(CELL("address",H13),"$","")</f>
        <v>H13</v>
      </c>
      <c r="R15" s="287" t="str">
        <f t="shared" si="2"/>
        <v>3a</v>
      </c>
      <c r="S15" s="285" t="str">
        <f t="shared" ca="1" si="0"/>
        <v>3a. Variable Energy</v>
      </c>
      <c r="T15" s="287" t="s">
        <v>679</v>
      </c>
      <c r="U15" s="287" t="s">
        <v>683</v>
      </c>
      <c r="V15" s="287">
        <v>3</v>
      </c>
      <c r="W15" s="290" t="str">
        <f t="shared" ca="1" si="1"/>
        <v>3a_H13_Solar_Status_3</v>
      </c>
      <c r="X15" s="287" t="s">
        <v>681</v>
      </c>
      <c r="Z15" s="286" t="str">
        <f t="shared" si="3"/>
        <v>Development,Operational</v>
      </c>
      <c r="AA15" s="287" t="s">
        <v>84</v>
      </c>
      <c r="AB15" s="287" t="s">
        <v>84</v>
      </c>
      <c r="AD15" s="288"/>
      <c r="AJ15" s="287" t="s">
        <v>191</v>
      </c>
      <c r="AK15" s="287" t="s">
        <v>189</v>
      </c>
    </row>
    <row r="16" spans="1:65" ht="15" customHeight="1">
      <c r="A16" s="450" t="s">
        <v>684</v>
      </c>
      <c r="B16" s="329" t="s">
        <v>685</v>
      </c>
      <c r="C16" s="53"/>
      <c r="D16" s="243"/>
      <c r="E16" s="53"/>
      <c r="F16" s="456"/>
      <c r="G16" s="53"/>
      <c r="H16" s="456"/>
      <c r="I16" s="324"/>
      <c r="J16" s="53"/>
      <c r="K16" s="287"/>
      <c r="M16" s="287"/>
      <c r="O16" s="287" t="s">
        <v>40</v>
      </c>
      <c r="P16" s="287"/>
      <c r="Q16" s="285" t="str">
        <f ca="1">SUBSTITUTE(CELL("address",D16),"$","")</f>
        <v>D16</v>
      </c>
      <c r="R16" s="287" t="str">
        <f t="shared" si="2"/>
        <v>3a</v>
      </c>
      <c r="S16" s="285" t="str">
        <f t="shared" ca="1" si="0"/>
        <v>3a. Variable Energy</v>
      </c>
      <c r="T16" s="287" t="s">
        <v>679</v>
      </c>
      <c r="U16" s="287" t="s">
        <v>686</v>
      </c>
      <c r="V16" s="287">
        <v>1</v>
      </c>
      <c r="W16" s="290" t="str">
        <f t="shared" ca="1" si="1"/>
        <v>3a_D16_Solar_life_1</v>
      </c>
      <c r="X16" s="285" t="s">
        <v>391</v>
      </c>
      <c r="Z16" s="287" t="s">
        <v>687</v>
      </c>
      <c r="AA16" s="287" t="s">
        <v>84</v>
      </c>
      <c r="AB16" s="287" t="s">
        <v>84</v>
      </c>
      <c r="AD16" s="288"/>
    </row>
    <row r="17" spans="1:37" ht="5.25" customHeight="1">
      <c r="A17" s="450"/>
      <c r="B17" s="329"/>
      <c r="C17" s="53"/>
      <c r="D17" s="53"/>
      <c r="E17" s="53"/>
      <c r="F17" s="456"/>
      <c r="G17" s="53"/>
      <c r="H17" s="456"/>
      <c r="I17" s="324"/>
      <c r="J17" s="53"/>
      <c r="K17" s="287"/>
      <c r="L17" s="642"/>
      <c r="M17" s="287"/>
      <c r="N17" s="287" t="s">
        <v>76</v>
      </c>
      <c r="P17" s="287"/>
      <c r="Q17" s="285" t="str">
        <f ca="1">SUBSTITUTE(CELL("address",F16),"$","")</f>
        <v>F16</v>
      </c>
      <c r="R17" s="287" t="str">
        <f t="shared" si="2"/>
        <v>3a</v>
      </c>
      <c r="S17" s="285" t="str">
        <f t="shared" ca="1" si="0"/>
        <v>3a. Variable Energy</v>
      </c>
      <c r="T17" s="287" t="s">
        <v>679</v>
      </c>
      <c r="U17" s="287" t="s">
        <v>686</v>
      </c>
      <c r="V17" s="287">
        <v>2</v>
      </c>
      <c r="W17" s="290" t="str">
        <f t="shared" ca="1" si="1"/>
        <v>3a_F16_Solar_life_2</v>
      </c>
      <c r="X17" s="285" t="s">
        <v>391</v>
      </c>
      <c r="Z17" s="287" t="s">
        <v>687</v>
      </c>
      <c r="AA17" s="287" t="s">
        <v>84</v>
      </c>
      <c r="AB17" s="287" t="s">
        <v>84</v>
      </c>
      <c r="AD17" s="288"/>
    </row>
    <row r="18" spans="1:37" ht="5.25" customHeight="1">
      <c r="A18" s="450"/>
      <c r="B18" s="329"/>
      <c r="C18" s="53"/>
      <c r="D18" s="53"/>
      <c r="E18" s="53"/>
      <c r="F18" s="456"/>
      <c r="G18" s="53"/>
      <c r="H18" s="456"/>
      <c r="I18" s="324"/>
      <c r="J18" s="53"/>
      <c r="K18" s="287"/>
      <c r="L18" s="642"/>
      <c r="M18" s="287"/>
      <c r="N18" s="287" t="s">
        <v>76</v>
      </c>
      <c r="P18" s="287"/>
      <c r="Q18" s="285" t="str">
        <f ca="1">SUBSTITUTE(CELL("address",H16),"$","")</f>
        <v>H16</v>
      </c>
      <c r="R18" s="287" t="str">
        <f t="shared" si="2"/>
        <v>3a</v>
      </c>
      <c r="S18" s="285" t="str">
        <f t="shared" ca="1" si="0"/>
        <v>3a. Variable Energy</v>
      </c>
      <c r="T18" s="287" t="s">
        <v>679</v>
      </c>
      <c r="U18" s="287" t="s">
        <v>686</v>
      </c>
      <c r="V18" s="287">
        <v>3</v>
      </c>
      <c r="W18" s="290" t="str">
        <f t="shared" ca="1" si="1"/>
        <v>3a_H16_Solar_life_3</v>
      </c>
      <c r="X18" s="285" t="s">
        <v>391</v>
      </c>
      <c r="Z18" s="287" t="s">
        <v>687</v>
      </c>
      <c r="AA18" s="287" t="s">
        <v>84</v>
      </c>
      <c r="AB18" s="287" t="s">
        <v>84</v>
      </c>
      <c r="AD18" s="288"/>
    </row>
    <row r="19" spans="1:37" ht="15" customHeight="1">
      <c r="A19" s="465" t="s">
        <v>688</v>
      </c>
      <c r="B19" s="329"/>
      <c r="C19" s="53"/>
      <c r="D19" s="736"/>
      <c r="E19" s="53"/>
      <c r="F19" s="456"/>
      <c r="G19" s="53"/>
      <c r="H19" s="456"/>
      <c r="I19" s="108"/>
      <c r="O19" s="287" t="s">
        <v>40</v>
      </c>
      <c r="Q19" s="285" t="str">
        <f ca="1">SUBSTITUTE(CELL("address",D19),"$","")</f>
        <v>D19</v>
      </c>
      <c r="R19" s="287" t="str">
        <f t="shared" si="2"/>
        <v>3a</v>
      </c>
      <c r="S19" s="285" t="str">
        <f t="shared" ca="1" si="0"/>
        <v>3a. Variable Energy</v>
      </c>
      <c r="T19" s="287" t="s">
        <v>679</v>
      </c>
      <c r="U19" s="287" t="s">
        <v>689</v>
      </c>
      <c r="V19" s="287">
        <v>1</v>
      </c>
      <c r="W19" s="290" t="str">
        <f t="shared" ca="1" si="1"/>
        <v>3a_D19_Wind_Used_1</v>
      </c>
      <c r="X19" s="287" t="s">
        <v>681</v>
      </c>
      <c r="Z19" s="286" t="str">
        <f t="shared" ref="Z19:Z21" si="4">CONCATENATE(AJ19)</f>
        <v>Yes</v>
      </c>
      <c r="AA19" s="287" t="s">
        <v>84</v>
      </c>
      <c r="AB19" s="287" t="s">
        <v>84</v>
      </c>
      <c r="AJ19" s="287" t="s">
        <v>83</v>
      </c>
    </row>
    <row r="20" spans="1:37" ht="5.25" customHeight="1">
      <c r="A20" s="454"/>
      <c r="B20" s="329"/>
      <c r="C20" s="53"/>
      <c r="D20" s="53"/>
      <c r="E20" s="53"/>
      <c r="F20" s="456"/>
      <c r="G20" s="53"/>
      <c r="H20" s="456"/>
      <c r="I20" s="108"/>
      <c r="L20" s="642"/>
      <c r="N20" s="287" t="s">
        <v>76</v>
      </c>
      <c r="Q20" s="285" t="str">
        <f ca="1">SUBSTITUTE(CELL("address",F19),"$","")</f>
        <v>F19</v>
      </c>
      <c r="R20" s="287" t="str">
        <f t="shared" si="2"/>
        <v>3a</v>
      </c>
      <c r="S20" s="285" t="str">
        <f t="shared" ca="1" si="0"/>
        <v>3a. Variable Energy</v>
      </c>
      <c r="T20" s="287" t="s">
        <v>679</v>
      </c>
      <c r="U20" s="287" t="s">
        <v>689</v>
      </c>
      <c r="V20" s="287">
        <v>2</v>
      </c>
      <c r="W20" s="290" t="str">
        <f t="shared" ca="1" si="1"/>
        <v>3a_F19_Wind_Used_2</v>
      </c>
      <c r="X20" s="287" t="s">
        <v>681</v>
      </c>
      <c r="Z20" s="286" t="str">
        <f t="shared" si="4"/>
        <v>Yes</v>
      </c>
      <c r="AA20" s="287" t="s">
        <v>84</v>
      </c>
      <c r="AB20" s="287" t="s">
        <v>84</v>
      </c>
      <c r="AJ20" s="287" t="s">
        <v>83</v>
      </c>
    </row>
    <row r="21" spans="1:37" ht="5.25" customHeight="1">
      <c r="A21" s="454"/>
      <c r="B21" s="329"/>
      <c r="C21" s="53"/>
      <c r="D21" s="53"/>
      <c r="E21" s="53"/>
      <c r="F21" s="456"/>
      <c r="G21" s="53"/>
      <c r="H21" s="456"/>
      <c r="I21" s="108"/>
      <c r="L21" s="642"/>
      <c r="N21" s="287" t="s">
        <v>76</v>
      </c>
      <c r="Q21" s="285" t="str">
        <f ca="1">SUBSTITUTE(CELL("address",H19),"$","")</f>
        <v>H19</v>
      </c>
      <c r="R21" s="287" t="str">
        <f t="shared" si="2"/>
        <v>3a</v>
      </c>
      <c r="S21" s="285" t="str">
        <f t="shared" ca="1" si="0"/>
        <v>3a. Variable Energy</v>
      </c>
      <c r="T21" s="287" t="s">
        <v>679</v>
      </c>
      <c r="U21" s="287" t="s">
        <v>689</v>
      </c>
      <c r="V21" s="287">
        <v>3</v>
      </c>
      <c r="W21" s="290" t="str">
        <f t="shared" ca="1" si="1"/>
        <v>3a_H19_Wind_Used_3</v>
      </c>
      <c r="X21" s="287" t="s">
        <v>681</v>
      </c>
      <c r="Z21" s="286" t="str">
        <f t="shared" si="4"/>
        <v>Yes</v>
      </c>
      <c r="AA21" s="287" t="s">
        <v>84</v>
      </c>
      <c r="AB21" s="287" t="s">
        <v>84</v>
      </c>
      <c r="AJ21" s="287" t="s">
        <v>83</v>
      </c>
    </row>
    <row r="22" spans="1:37" ht="15" customHeight="1">
      <c r="A22" s="450" t="s">
        <v>682</v>
      </c>
      <c r="B22" s="329"/>
      <c r="C22" s="53"/>
      <c r="D22" s="732"/>
      <c r="E22" s="53"/>
      <c r="F22" s="456"/>
      <c r="G22" s="53"/>
      <c r="H22" s="456"/>
      <c r="I22" s="324"/>
      <c r="J22" s="53"/>
      <c r="K22" s="287"/>
      <c r="M22" s="287"/>
      <c r="O22" s="287" t="s">
        <v>40</v>
      </c>
      <c r="P22" s="287"/>
      <c r="Q22" s="285" t="str">
        <f ca="1">SUBSTITUTE(CELL("address",D22),"$","")</f>
        <v>D22</v>
      </c>
      <c r="R22" s="287" t="str">
        <f t="shared" si="2"/>
        <v>3a</v>
      </c>
      <c r="S22" s="285" t="str">
        <f t="shared" ca="1" si="0"/>
        <v>3a. Variable Energy</v>
      </c>
      <c r="T22" s="287" t="s">
        <v>679</v>
      </c>
      <c r="U22" s="287" t="s">
        <v>690</v>
      </c>
      <c r="V22" s="287">
        <v>1</v>
      </c>
      <c r="W22" s="290" t="str">
        <f t="shared" ca="1" si="1"/>
        <v>3a_D22_Wind_Status_1</v>
      </c>
      <c r="X22" s="287" t="s">
        <v>681</v>
      </c>
      <c r="Z22" s="286" t="str">
        <f t="shared" ref="Z22:Z24" si="5">CONCATENATE(AJ22,",",AK22)</f>
        <v>Development,Operational</v>
      </c>
      <c r="AA22" s="287" t="s">
        <v>84</v>
      </c>
      <c r="AB22" s="287" t="s">
        <v>84</v>
      </c>
      <c r="AD22" s="288"/>
      <c r="AJ22" s="287" t="s">
        <v>191</v>
      </c>
      <c r="AK22" s="287" t="s">
        <v>189</v>
      </c>
    </row>
    <row r="23" spans="1:37" ht="5.25" customHeight="1">
      <c r="A23" s="450"/>
      <c r="B23" s="329"/>
      <c r="C23" s="53"/>
      <c r="D23" s="53"/>
      <c r="E23" s="53"/>
      <c r="F23" s="456"/>
      <c r="G23" s="53"/>
      <c r="H23" s="456"/>
      <c r="I23" s="324"/>
      <c r="J23" s="53"/>
      <c r="K23" s="287"/>
      <c r="L23" s="642"/>
      <c r="M23" s="287"/>
      <c r="N23" s="287" t="s">
        <v>76</v>
      </c>
      <c r="P23" s="287"/>
      <c r="Q23" s="285" t="str">
        <f ca="1">SUBSTITUTE(CELL("address",F22),"$","")</f>
        <v>F22</v>
      </c>
      <c r="R23" s="287" t="str">
        <f t="shared" si="2"/>
        <v>3a</v>
      </c>
      <c r="S23" s="285" t="str">
        <f t="shared" ca="1" si="0"/>
        <v>3a. Variable Energy</v>
      </c>
      <c r="T23" s="287" t="s">
        <v>679</v>
      </c>
      <c r="U23" s="287" t="s">
        <v>690</v>
      </c>
      <c r="V23" s="287">
        <v>2</v>
      </c>
      <c r="W23" s="290" t="str">
        <f t="shared" ca="1" si="1"/>
        <v>3a_F22_Wind_Status_2</v>
      </c>
      <c r="X23" s="287" t="s">
        <v>681</v>
      </c>
      <c r="Z23" s="286" t="str">
        <f t="shared" si="5"/>
        <v>Development,Operational</v>
      </c>
      <c r="AA23" s="287" t="s">
        <v>84</v>
      </c>
      <c r="AB23" s="287" t="s">
        <v>84</v>
      </c>
      <c r="AD23" s="288"/>
      <c r="AJ23" s="287" t="s">
        <v>191</v>
      </c>
      <c r="AK23" s="287" t="s">
        <v>189</v>
      </c>
    </row>
    <row r="24" spans="1:37" ht="5.25" customHeight="1">
      <c r="A24" s="450"/>
      <c r="B24" s="329"/>
      <c r="C24" s="53"/>
      <c r="D24" s="53"/>
      <c r="E24" s="53"/>
      <c r="F24" s="456"/>
      <c r="G24" s="53"/>
      <c r="H24" s="456"/>
      <c r="I24" s="324"/>
      <c r="J24" s="53"/>
      <c r="K24" s="287"/>
      <c r="L24" s="642"/>
      <c r="M24" s="287"/>
      <c r="N24" s="287" t="s">
        <v>76</v>
      </c>
      <c r="P24" s="287"/>
      <c r="Q24" s="285" t="str">
        <f ca="1">SUBSTITUTE(CELL("address",H22),"$","")</f>
        <v>H22</v>
      </c>
      <c r="R24" s="287" t="str">
        <f t="shared" si="2"/>
        <v>3a</v>
      </c>
      <c r="S24" s="285" t="str">
        <f t="shared" ca="1" si="0"/>
        <v>3a. Variable Energy</v>
      </c>
      <c r="T24" s="287" t="s">
        <v>679</v>
      </c>
      <c r="U24" s="287" t="s">
        <v>690</v>
      </c>
      <c r="V24" s="287">
        <v>3</v>
      </c>
      <c r="W24" s="290" t="str">
        <f t="shared" ca="1" si="1"/>
        <v>3a_H22_Wind_Status_3</v>
      </c>
      <c r="X24" s="287" t="s">
        <v>681</v>
      </c>
      <c r="Z24" s="286" t="str">
        <f t="shared" si="5"/>
        <v>Development,Operational</v>
      </c>
      <c r="AA24" s="287" t="s">
        <v>84</v>
      </c>
      <c r="AB24" s="287" t="s">
        <v>84</v>
      </c>
      <c r="AD24" s="288"/>
      <c r="AJ24" s="287" t="s">
        <v>191</v>
      </c>
      <c r="AK24" s="287" t="s">
        <v>189</v>
      </c>
    </row>
    <row r="25" spans="1:37" ht="15" customHeight="1">
      <c r="A25" s="450" t="s">
        <v>684</v>
      </c>
      <c r="B25" s="329" t="s">
        <v>685</v>
      </c>
      <c r="C25" s="53"/>
      <c r="D25" s="243"/>
      <c r="E25" s="53"/>
      <c r="F25" s="456"/>
      <c r="G25" s="53"/>
      <c r="H25" s="456"/>
      <c r="I25" s="324"/>
      <c r="J25" s="53"/>
      <c r="K25" s="287"/>
      <c r="M25" s="287"/>
      <c r="O25" s="287" t="s">
        <v>40</v>
      </c>
      <c r="P25" s="287"/>
      <c r="Q25" s="285" t="str">
        <f ca="1">SUBSTITUTE(CELL("address",D25),"$","")</f>
        <v>D25</v>
      </c>
      <c r="R25" s="287" t="str">
        <f t="shared" si="2"/>
        <v>3a</v>
      </c>
      <c r="S25" s="285" t="str">
        <f t="shared" ca="1" si="0"/>
        <v>3a. Variable Energy</v>
      </c>
      <c r="T25" s="287" t="s">
        <v>679</v>
      </c>
      <c r="U25" s="287" t="s">
        <v>691</v>
      </c>
      <c r="V25" s="287">
        <v>1</v>
      </c>
      <c r="W25" s="290" t="str">
        <f t="shared" ca="1" si="1"/>
        <v>3a_D25_Wind_life_1</v>
      </c>
      <c r="X25" s="285" t="s">
        <v>391</v>
      </c>
      <c r="Z25" s="287" t="s">
        <v>687</v>
      </c>
      <c r="AA25" s="287" t="s">
        <v>84</v>
      </c>
      <c r="AB25" s="287" t="s">
        <v>84</v>
      </c>
      <c r="AD25" s="288"/>
    </row>
    <row r="26" spans="1:37" ht="5.25" customHeight="1">
      <c r="A26" s="450"/>
      <c r="B26" s="329"/>
      <c r="C26" s="53"/>
      <c r="D26" s="53"/>
      <c r="E26" s="53"/>
      <c r="F26" s="456"/>
      <c r="G26" s="53"/>
      <c r="H26" s="456"/>
      <c r="I26" s="324"/>
      <c r="J26" s="53"/>
      <c r="K26" s="287"/>
      <c r="L26" s="642"/>
      <c r="M26" s="287"/>
      <c r="N26" s="287" t="s">
        <v>76</v>
      </c>
      <c r="P26" s="287"/>
      <c r="Q26" s="285" t="str">
        <f ca="1">SUBSTITUTE(CELL("address",F25),"$","")</f>
        <v>F25</v>
      </c>
      <c r="R26" s="287" t="str">
        <f t="shared" si="2"/>
        <v>3a</v>
      </c>
      <c r="S26" s="285" t="str">
        <f t="shared" ca="1" si="0"/>
        <v>3a. Variable Energy</v>
      </c>
      <c r="T26" s="287" t="s">
        <v>679</v>
      </c>
      <c r="U26" s="287" t="s">
        <v>691</v>
      </c>
      <c r="V26" s="287">
        <v>2</v>
      </c>
      <c r="W26" s="290" t="str">
        <f t="shared" ca="1" si="1"/>
        <v>3a_F25_Wind_life_2</v>
      </c>
      <c r="X26" s="285" t="s">
        <v>391</v>
      </c>
      <c r="Z26" s="287" t="s">
        <v>687</v>
      </c>
      <c r="AA26" s="287" t="s">
        <v>84</v>
      </c>
      <c r="AB26" s="287" t="s">
        <v>84</v>
      </c>
      <c r="AD26" s="288"/>
    </row>
    <row r="27" spans="1:37" ht="5.25" customHeight="1">
      <c r="A27" s="450"/>
      <c r="B27" s="329"/>
      <c r="C27" s="53"/>
      <c r="D27" s="53"/>
      <c r="E27" s="53"/>
      <c r="F27" s="456"/>
      <c r="G27" s="53"/>
      <c r="H27" s="456"/>
      <c r="I27" s="324"/>
      <c r="J27" s="53"/>
      <c r="K27" s="287"/>
      <c r="L27" s="642"/>
      <c r="M27" s="287"/>
      <c r="N27" s="287" t="s">
        <v>76</v>
      </c>
      <c r="P27" s="287"/>
      <c r="Q27" s="285" t="str">
        <f ca="1">SUBSTITUTE(CELL("address",H25),"$","")</f>
        <v>H25</v>
      </c>
      <c r="R27" s="287" t="str">
        <f t="shared" si="2"/>
        <v>3a</v>
      </c>
      <c r="S27" s="285" t="str">
        <f t="shared" ca="1" si="0"/>
        <v>3a. Variable Energy</v>
      </c>
      <c r="T27" s="287" t="s">
        <v>679</v>
      </c>
      <c r="U27" s="287" t="s">
        <v>691</v>
      </c>
      <c r="V27" s="287">
        <v>3</v>
      </c>
      <c r="W27" s="290" t="str">
        <f t="shared" ca="1" si="1"/>
        <v>3a_H25_Wind_life_3</v>
      </c>
      <c r="X27" s="285" t="s">
        <v>391</v>
      </c>
      <c r="Z27" s="287" t="s">
        <v>687</v>
      </c>
      <c r="AA27" s="287" t="s">
        <v>84</v>
      </c>
      <c r="AB27" s="287" t="s">
        <v>84</v>
      </c>
      <c r="AD27" s="288"/>
    </row>
    <row r="28" spans="1:37" ht="15" customHeight="1">
      <c r="A28" s="465" t="s">
        <v>692</v>
      </c>
      <c r="B28" s="329"/>
      <c r="C28" s="53"/>
      <c r="D28" s="736"/>
      <c r="E28" s="53"/>
      <c r="F28" s="456"/>
      <c r="G28" s="53"/>
      <c r="H28" s="456"/>
      <c r="I28" s="108"/>
      <c r="O28" s="287" t="s">
        <v>40</v>
      </c>
      <c r="Q28" s="285" t="str">
        <f ca="1">SUBSTITUTE(CELL("address",D28),"$","")</f>
        <v>D28</v>
      </c>
      <c r="R28" s="287" t="str">
        <f t="shared" si="2"/>
        <v>3a</v>
      </c>
      <c r="S28" s="285" t="str">
        <f t="shared" ca="1" si="0"/>
        <v>3a. Variable Energy</v>
      </c>
      <c r="T28" s="287" t="s">
        <v>679</v>
      </c>
      <c r="U28" s="287" t="s">
        <v>693</v>
      </c>
      <c r="V28" s="287">
        <v>1</v>
      </c>
      <c r="W28" s="290" t="str">
        <f t="shared" ca="1" si="1"/>
        <v>3a_D28_RofR_Hydro_Used_1</v>
      </c>
      <c r="X28" s="287" t="s">
        <v>681</v>
      </c>
      <c r="Z28" s="286" t="str">
        <f t="shared" ref="Z28:Z30" si="6">CONCATENATE(AJ28)</f>
        <v>Yes</v>
      </c>
      <c r="AA28" s="287" t="s">
        <v>84</v>
      </c>
      <c r="AB28" s="287" t="s">
        <v>84</v>
      </c>
      <c r="AJ28" s="287" t="s">
        <v>83</v>
      </c>
    </row>
    <row r="29" spans="1:37" ht="5.25" customHeight="1">
      <c r="A29" s="454"/>
      <c r="B29" s="329"/>
      <c r="C29" s="53"/>
      <c r="D29" s="53"/>
      <c r="E29" s="53"/>
      <c r="F29" s="456"/>
      <c r="G29" s="53"/>
      <c r="H29" s="456"/>
      <c r="I29" s="108"/>
      <c r="L29" s="642"/>
      <c r="N29" s="287" t="s">
        <v>76</v>
      </c>
      <c r="Q29" s="285" t="str">
        <f ca="1">SUBSTITUTE(CELL("address",F28),"$","")</f>
        <v>F28</v>
      </c>
      <c r="R29" s="287" t="str">
        <f t="shared" si="2"/>
        <v>3a</v>
      </c>
      <c r="S29" s="285" t="str">
        <f t="shared" ca="1" si="0"/>
        <v>3a. Variable Energy</v>
      </c>
      <c r="T29" s="287" t="s">
        <v>679</v>
      </c>
      <c r="U29" s="287" t="s">
        <v>693</v>
      </c>
      <c r="V29" s="287">
        <v>2</v>
      </c>
      <c r="W29" s="290" t="str">
        <f t="shared" ca="1" si="1"/>
        <v>3a_F28_RofR_Hydro_Used_2</v>
      </c>
      <c r="X29" s="287" t="s">
        <v>681</v>
      </c>
      <c r="Z29" s="286" t="str">
        <f t="shared" si="6"/>
        <v>Yes</v>
      </c>
      <c r="AA29" s="287" t="s">
        <v>84</v>
      </c>
      <c r="AB29" s="287" t="s">
        <v>84</v>
      </c>
      <c r="AJ29" s="287" t="s">
        <v>83</v>
      </c>
    </row>
    <row r="30" spans="1:37" ht="5.25" customHeight="1">
      <c r="A30" s="454"/>
      <c r="B30" s="329"/>
      <c r="C30" s="53"/>
      <c r="D30" s="53"/>
      <c r="E30" s="53"/>
      <c r="F30" s="456"/>
      <c r="G30" s="53"/>
      <c r="H30" s="456"/>
      <c r="I30" s="108"/>
      <c r="L30" s="642"/>
      <c r="N30" s="287" t="s">
        <v>76</v>
      </c>
      <c r="Q30" s="285" t="str">
        <f ca="1">SUBSTITUTE(CELL("address",H28),"$","")</f>
        <v>H28</v>
      </c>
      <c r="R30" s="287" t="str">
        <f t="shared" si="2"/>
        <v>3a</v>
      </c>
      <c r="S30" s="285" t="str">
        <f t="shared" ca="1" si="0"/>
        <v>3a. Variable Energy</v>
      </c>
      <c r="T30" s="287" t="s">
        <v>679</v>
      </c>
      <c r="U30" s="287" t="s">
        <v>693</v>
      </c>
      <c r="V30" s="287">
        <v>3</v>
      </c>
      <c r="W30" s="290" t="str">
        <f t="shared" ca="1" si="1"/>
        <v>3a_H28_RofR_Hydro_Used_3</v>
      </c>
      <c r="X30" s="287" t="s">
        <v>681</v>
      </c>
      <c r="Z30" s="286" t="str">
        <f t="shared" si="6"/>
        <v>Yes</v>
      </c>
      <c r="AA30" s="287" t="s">
        <v>84</v>
      </c>
      <c r="AB30" s="287" t="s">
        <v>84</v>
      </c>
      <c r="AJ30" s="287" t="s">
        <v>83</v>
      </c>
    </row>
    <row r="31" spans="1:37" ht="15" customHeight="1">
      <c r="A31" s="450" t="s">
        <v>682</v>
      </c>
      <c r="B31" s="329"/>
      <c r="C31" s="53"/>
      <c r="D31" s="732"/>
      <c r="E31" s="53"/>
      <c r="F31" s="456"/>
      <c r="G31" s="53"/>
      <c r="H31" s="456"/>
      <c r="I31" s="324"/>
      <c r="J31" s="53"/>
      <c r="K31" s="287"/>
      <c r="M31" s="287"/>
      <c r="O31" s="287" t="s">
        <v>40</v>
      </c>
      <c r="P31" s="287"/>
      <c r="Q31" s="285" t="str">
        <f ca="1">SUBSTITUTE(CELL("address",D31),"$","")</f>
        <v>D31</v>
      </c>
      <c r="R31" s="287" t="str">
        <f t="shared" si="2"/>
        <v>3a</v>
      </c>
      <c r="S31" s="285" t="str">
        <f t="shared" ca="1" si="0"/>
        <v>3a. Variable Energy</v>
      </c>
      <c r="T31" s="287" t="s">
        <v>679</v>
      </c>
      <c r="U31" s="287" t="s">
        <v>694</v>
      </c>
      <c r="V31" s="287">
        <v>1</v>
      </c>
      <c r="W31" s="290" t="str">
        <f t="shared" ca="1" si="1"/>
        <v>3a_D31_RofR_Hydro_Status_1</v>
      </c>
      <c r="X31" s="287" t="s">
        <v>681</v>
      </c>
      <c r="Z31" s="286" t="str">
        <f t="shared" ref="Z31:Z33" si="7">CONCATENATE(AJ31,",",AK31)</f>
        <v>Development,Operational</v>
      </c>
      <c r="AA31" s="287" t="s">
        <v>84</v>
      </c>
      <c r="AB31" s="287" t="s">
        <v>84</v>
      </c>
      <c r="AD31" s="288"/>
      <c r="AJ31" s="287" t="s">
        <v>191</v>
      </c>
      <c r="AK31" s="287" t="s">
        <v>189</v>
      </c>
    </row>
    <row r="32" spans="1:37" ht="5.25" customHeight="1">
      <c r="A32" s="450"/>
      <c r="B32" s="329"/>
      <c r="C32" s="53"/>
      <c r="D32" s="53"/>
      <c r="E32" s="53"/>
      <c r="F32" s="456"/>
      <c r="G32" s="53"/>
      <c r="H32" s="456"/>
      <c r="I32" s="324"/>
      <c r="J32" s="53"/>
      <c r="K32" s="287"/>
      <c r="L32" s="642"/>
      <c r="M32" s="287"/>
      <c r="N32" s="287" t="s">
        <v>76</v>
      </c>
      <c r="P32" s="287"/>
      <c r="Q32" s="285" t="str">
        <f ca="1">SUBSTITUTE(CELL("address",F31),"$","")</f>
        <v>F31</v>
      </c>
      <c r="R32" s="287" t="str">
        <f t="shared" si="2"/>
        <v>3a</v>
      </c>
      <c r="S32" s="285" t="str">
        <f t="shared" ca="1" si="0"/>
        <v>3a. Variable Energy</v>
      </c>
      <c r="T32" s="287" t="s">
        <v>679</v>
      </c>
      <c r="U32" s="287" t="s">
        <v>694</v>
      </c>
      <c r="V32" s="287">
        <v>2</v>
      </c>
      <c r="W32" s="290" t="str">
        <f t="shared" ca="1" si="1"/>
        <v>3a_F31_RofR_Hydro_Status_2</v>
      </c>
      <c r="X32" s="287" t="s">
        <v>681</v>
      </c>
      <c r="Z32" s="286" t="str">
        <f t="shared" si="7"/>
        <v>Development,Operational</v>
      </c>
      <c r="AA32" s="287" t="s">
        <v>84</v>
      </c>
      <c r="AB32" s="287" t="s">
        <v>84</v>
      </c>
      <c r="AD32" s="288"/>
      <c r="AJ32" s="287" t="s">
        <v>191</v>
      </c>
      <c r="AK32" s="287" t="s">
        <v>189</v>
      </c>
    </row>
    <row r="33" spans="1:37" ht="5.25" customHeight="1">
      <c r="A33" s="450"/>
      <c r="B33" s="329"/>
      <c r="C33" s="53"/>
      <c r="D33" s="53"/>
      <c r="E33" s="53"/>
      <c r="F33" s="456"/>
      <c r="G33" s="53"/>
      <c r="H33" s="456"/>
      <c r="I33" s="324"/>
      <c r="J33" s="53"/>
      <c r="K33" s="287"/>
      <c r="L33" s="642"/>
      <c r="M33" s="287"/>
      <c r="N33" s="287" t="s">
        <v>76</v>
      </c>
      <c r="P33" s="287"/>
      <c r="Q33" s="285" t="str">
        <f ca="1">SUBSTITUTE(CELL("address",H31),"$","")</f>
        <v>H31</v>
      </c>
      <c r="R33" s="287" t="str">
        <f t="shared" si="2"/>
        <v>3a</v>
      </c>
      <c r="S33" s="285" t="str">
        <f t="shared" ca="1" si="0"/>
        <v>3a. Variable Energy</v>
      </c>
      <c r="T33" s="287" t="s">
        <v>679</v>
      </c>
      <c r="U33" s="287" t="s">
        <v>694</v>
      </c>
      <c r="V33" s="287">
        <v>3</v>
      </c>
      <c r="W33" s="290" t="str">
        <f t="shared" ca="1" si="1"/>
        <v>3a_H31_RofR_Hydro_Status_3</v>
      </c>
      <c r="X33" s="287" t="s">
        <v>681</v>
      </c>
      <c r="Z33" s="286" t="str">
        <f t="shared" si="7"/>
        <v>Development,Operational</v>
      </c>
      <c r="AA33" s="287" t="s">
        <v>84</v>
      </c>
      <c r="AB33" s="287" t="s">
        <v>84</v>
      </c>
      <c r="AD33" s="288"/>
      <c r="AJ33" s="287" t="s">
        <v>191</v>
      </c>
      <c r="AK33" s="287" t="s">
        <v>189</v>
      </c>
    </row>
    <row r="34" spans="1:37" ht="15" customHeight="1">
      <c r="A34" s="450" t="s">
        <v>684</v>
      </c>
      <c r="B34" s="329" t="s">
        <v>685</v>
      </c>
      <c r="C34" s="53"/>
      <c r="D34" s="243"/>
      <c r="E34" s="53"/>
      <c r="F34" s="456"/>
      <c r="G34" s="53"/>
      <c r="H34" s="456"/>
      <c r="I34" s="324"/>
      <c r="J34" s="53"/>
      <c r="K34" s="287"/>
      <c r="M34" s="287"/>
      <c r="O34" s="287" t="s">
        <v>40</v>
      </c>
      <c r="P34" s="287"/>
      <c r="Q34" s="285" t="str">
        <f ca="1">SUBSTITUTE(CELL("address",D34),"$","")</f>
        <v>D34</v>
      </c>
      <c r="R34" s="287" t="str">
        <f t="shared" si="2"/>
        <v>3a</v>
      </c>
      <c r="S34" s="285" t="str">
        <f t="shared" ca="1" si="0"/>
        <v>3a. Variable Energy</v>
      </c>
      <c r="T34" s="287" t="s">
        <v>679</v>
      </c>
      <c r="U34" s="287" t="s">
        <v>695</v>
      </c>
      <c r="V34" s="287">
        <v>1</v>
      </c>
      <c r="W34" s="290" t="str">
        <f t="shared" ca="1" si="1"/>
        <v>3a_D34_RofR_Hydro_life_1</v>
      </c>
      <c r="X34" s="285" t="s">
        <v>391</v>
      </c>
      <c r="Z34" s="287" t="s">
        <v>687</v>
      </c>
      <c r="AA34" s="287" t="s">
        <v>84</v>
      </c>
      <c r="AB34" s="287" t="s">
        <v>84</v>
      </c>
      <c r="AD34" s="288"/>
    </row>
    <row r="35" spans="1:37" ht="5.25" customHeight="1">
      <c r="A35" s="450"/>
      <c r="B35" s="329"/>
      <c r="C35" s="53"/>
      <c r="D35" s="53"/>
      <c r="E35" s="53"/>
      <c r="F35" s="456"/>
      <c r="G35" s="53"/>
      <c r="H35" s="456"/>
      <c r="I35" s="324"/>
      <c r="J35" s="53"/>
      <c r="K35" s="287"/>
      <c r="L35" s="642"/>
      <c r="M35" s="287"/>
      <c r="N35" s="287" t="s">
        <v>76</v>
      </c>
      <c r="P35" s="287"/>
      <c r="Q35" s="285" t="str">
        <f ca="1">SUBSTITUTE(CELL("address",F34),"$","")</f>
        <v>F34</v>
      </c>
      <c r="R35" s="287" t="str">
        <f t="shared" si="2"/>
        <v>3a</v>
      </c>
      <c r="S35" s="285" t="str">
        <f t="shared" ca="1" si="0"/>
        <v>3a. Variable Energy</v>
      </c>
      <c r="T35" s="287" t="s">
        <v>679</v>
      </c>
      <c r="U35" s="287" t="s">
        <v>695</v>
      </c>
      <c r="V35" s="287">
        <v>2</v>
      </c>
      <c r="W35" s="290" t="str">
        <f t="shared" ca="1" si="1"/>
        <v>3a_F34_RofR_Hydro_life_2</v>
      </c>
      <c r="X35" s="285" t="s">
        <v>391</v>
      </c>
      <c r="Z35" s="287" t="s">
        <v>687</v>
      </c>
      <c r="AA35" s="287" t="s">
        <v>84</v>
      </c>
      <c r="AB35" s="287" t="s">
        <v>84</v>
      </c>
      <c r="AD35" s="288"/>
    </row>
    <row r="36" spans="1:37" ht="5.25" customHeight="1">
      <c r="A36" s="450"/>
      <c r="B36" s="329"/>
      <c r="C36" s="53"/>
      <c r="D36" s="53"/>
      <c r="E36" s="53"/>
      <c r="F36" s="456"/>
      <c r="G36" s="53"/>
      <c r="H36" s="456"/>
      <c r="I36" s="324"/>
      <c r="J36" s="53"/>
      <c r="K36" s="287"/>
      <c r="L36" s="642"/>
      <c r="M36" s="287"/>
      <c r="N36" s="287" t="s">
        <v>76</v>
      </c>
      <c r="P36" s="287"/>
      <c r="Q36" s="285" t="str">
        <f ca="1">SUBSTITUTE(CELL("address",H34),"$","")</f>
        <v>H34</v>
      </c>
      <c r="R36" s="287" t="str">
        <f t="shared" si="2"/>
        <v>3a</v>
      </c>
      <c r="S36" s="285" t="str">
        <f t="shared" ca="1" si="0"/>
        <v>3a. Variable Energy</v>
      </c>
      <c r="T36" s="287" t="s">
        <v>679</v>
      </c>
      <c r="U36" s="287" t="s">
        <v>695</v>
      </c>
      <c r="V36" s="287">
        <v>3</v>
      </c>
      <c r="W36" s="290" t="str">
        <f t="shared" ca="1" si="1"/>
        <v>3a_H34_RofR_Hydro_life_3</v>
      </c>
      <c r="X36" s="285" t="s">
        <v>391</v>
      </c>
      <c r="Z36" s="287" t="s">
        <v>687</v>
      </c>
      <c r="AA36" s="287" t="s">
        <v>84</v>
      </c>
      <c r="AB36" s="287" t="s">
        <v>84</v>
      </c>
      <c r="AD36" s="288"/>
    </row>
    <row r="37" spans="1:37" ht="15" customHeight="1">
      <c r="A37" s="465" t="s">
        <v>696</v>
      </c>
      <c r="B37" s="329"/>
      <c r="C37" s="53"/>
      <c r="D37" s="736"/>
      <c r="E37" s="53"/>
      <c r="F37" s="456"/>
      <c r="G37" s="53"/>
      <c r="H37" s="456"/>
      <c r="I37" s="108"/>
      <c r="O37" s="287" t="s">
        <v>40</v>
      </c>
      <c r="Q37" s="285" t="str">
        <f ca="1">SUBSTITUTE(CELL("address",D37),"$","")</f>
        <v>D37</v>
      </c>
      <c r="R37" s="287" t="str">
        <f t="shared" si="2"/>
        <v>3a</v>
      </c>
      <c r="S37" s="285" t="str">
        <f t="shared" ca="1" si="0"/>
        <v>3a. Variable Energy</v>
      </c>
      <c r="T37" s="287" t="s">
        <v>679</v>
      </c>
      <c r="U37" s="287" t="s">
        <v>697</v>
      </c>
      <c r="V37" s="287">
        <v>1</v>
      </c>
      <c r="W37" s="290" t="str">
        <f t="shared" ca="1" si="1"/>
        <v>3a_D37_Other_Used_1</v>
      </c>
      <c r="X37" s="287" t="s">
        <v>681</v>
      </c>
      <c r="Z37" s="286" t="str">
        <f t="shared" ref="Z37:Z39" si="8">CONCATENATE(AJ37)</f>
        <v>Yes</v>
      </c>
      <c r="AA37" s="287" t="s">
        <v>84</v>
      </c>
      <c r="AB37" s="287" t="s">
        <v>84</v>
      </c>
      <c r="AJ37" s="287" t="s">
        <v>83</v>
      </c>
    </row>
    <row r="38" spans="1:37" ht="5.25" customHeight="1">
      <c r="A38" s="454"/>
      <c r="B38" s="329"/>
      <c r="C38" s="53"/>
      <c r="D38" s="53"/>
      <c r="E38" s="53"/>
      <c r="F38" s="53"/>
      <c r="G38" s="53"/>
      <c r="H38" s="53"/>
      <c r="I38" s="108"/>
      <c r="L38" s="642"/>
      <c r="N38" s="287" t="s">
        <v>76</v>
      </c>
      <c r="Q38" s="285" t="str">
        <f ca="1">SUBSTITUTE(CELL("address",F37),"$","")</f>
        <v>F37</v>
      </c>
      <c r="R38" s="287" t="str">
        <f t="shared" si="2"/>
        <v>3a</v>
      </c>
      <c r="S38" s="285" t="str">
        <f t="shared" ca="1" si="0"/>
        <v>3a. Variable Energy</v>
      </c>
      <c r="T38" s="287" t="s">
        <v>679</v>
      </c>
      <c r="U38" s="287" t="s">
        <v>697</v>
      </c>
      <c r="V38" s="287">
        <v>2</v>
      </c>
      <c r="W38" s="290" t="str">
        <f t="shared" ca="1" si="1"/>
        <v>3a_F37_Other_Used_2</v>
      </c>
      <c r="X38" s="287" t="s">
        <v>681</v>
      </c>
      <c r="Z38" s="286" t="str">
        <f t="shared" si="8"/>
        <v>Yes</v>
      </c>
      <c r="AA38" s="287" t="s">
        <v>84</v>
      </c>
      <c r="AB38" s="287" t="s">
        <v>84</v>
      </c>
      <c r="AJ38" s="287" t="s">
        <v>83</v>
      </c>
    </row>
    <row r="39" spans="1:37" ht="5.25" customHeight="1">
      <c r="A39" s="454"/>
      <c r="B39" s="329"/>
      <c r="C39" s="53"/>
      <c r="D39" s="53"/>
      <c r="E39" s="53"/>
      <c r="F39" s="53"/>
      <c r="G39" s="53"/>
      <c r="H39" s="53"/>
      <c r="I39" s="108"/>
      <c r="L39" s="642"/>
      <c r="N39" s="287" t="s">
        <v>76</v>
      </c>
      <c r="Q39" s="285" t="str">
        <f ca="1">SUBSTITUTE(CELL("address",H37),"$","")</f>
        <v>H37</v>
      </c>
      <c r="R39" s="287" t="str">
        <f t="shared" si="2"/>
        <v>3a</v>
      </c>
      <c r="S39" s="285" t="str">
        <f t="shared" ca="1" si="0"/>
        <v>3a. Variable Energy</v>
      </c>
      <c r="T39" s="287" t="s">
        <v>679</v>
      </c>
      <c r="U39" s="287" t="s">
        <v>697</v>
      </c>
      <c r="V39" s="287">
        <v>3</v>
      </c>
      <c r="W39" s="290" t="str">
        <f t="shared" ca="1" si="1"/>
        <v>3a_H37_Other_Used_3</v>
      </c>
      <c r="X39" s="287" t="s">
        <v>681</v>
      </c>
      <c r="Z39" s="286" t="str">
        <f t="shared" si="8"/>
        <v>Yes</v>
      </c>
      <c r="AA39" s="287" t="s">
        <v>84</v>
      </c>
      <c r="AB39" s="287" t="s">
        <v>84</v>
      </c>
      <c r="AJ39" s="287" t="s">
        <v>83</v>
      </c>
    </row>
    <row r="40" spans="1:37" ht="15" customHeight="1">
      <c r="A40" s="450" t="s">
        <v>682</v>
      </c>
      <c r="B40" s="329"/>
      <c r="C40" s="53"/>
      <c r="D40" s="732"/>
      <c r="E40" s="53"/>
      <c r="F40" s="737"/>
      <c r="G40" s="53"/>
      <c r="H40" s="737"/>
      <c r="I40" s="324"/>
      <c r="J40" s="53"/>
      <c r="K40" s="287"/>
      <c r="M40" s="287"/>
      <c r="O40" s="287" t="s">
        <v>40</v>
      </c>
      <c r="P40" s="287"/>
      <c r="Q40" s="285" t="str">
        <f ca="1">SUBSTITUTE(CELL("address",D40),"$","")</f>
        <v>D40</v>
      </c>
      <c r="R40" s="287" t="str">
        <f t="shared" si="2"/>
        <v>3a</v>
      </c>
      <c r="S40" s="285" t="str">
        <f t="shared" ca="1" si="0"/>
        <v>3a. Variable Energy</v>
      </c>
      <c r="T40" s="287" t="s">
        <v>679</v>
      </c>
      <c r="U40" s="287" t="s">
        <v>698</v>
      </c>
      <c r="V40" s="287">
        <v>1</v>
      </c>
      <c r="W40" s="290" t="str">
        <f t="shared" ca="1" si="1"/>
        <v>3a_D40_Other_Status_1</v>
      </c>
      <c r="X40" s="287" t="s">
        <v>681</v>
      </c>
      <c r="Z40" s="286" t="str">
        <f t="shared" ref="Z40:Z42" si="9">CONCATENATE(AJ40,",",AK40)</f>
        <v>Development,Operational</v>
      </c>
      <c r="AA40" s="287" t="s">
        <v>84</v>
      </c>
      <c r="AB40" s="287" t="s">
        <v>84</v>
      </c>
      <c r="AD40" s="288"/>
      <c r="AJ40" s="287" t="s">
        <v>191</v>
      </c>
      <c r="AK40" s="287" t="s">
        <v>189</v>
      </c>
    </row>
    <row r="41" spans="1:37" ht="5.25" customHeight="1">
      <c r="A41" s="450"/>
      <c r="B41" s="329"/>
      <c r="C41" s="53"/>
      <c r="D41" s="53"/>
      <c r="E41" s="53"/>
      <c r="F41" s="53"/>
      <c r="G41" s="53"/>
      <c r="H41" s="53"/>
      <c r="I41" s="324"/>
      <c r="J41" s="53"/>
      <c r="K41" s="287"/>
      <c r="L41" s="642"/>
      <c r="M41" s="287"/>
      <c r="N41" s="287" t="s">
        <v>76</v>
      </c>
      <c r="P41" s="287"/>
      <c r="Q41" s="285" t="str">
        <f ca="1">SUBSTITUTE(CELL("address",F40),"$","")</f>
        <v>F40</v>
      </c>
      <c r="R41" s="287" t="str">
        <f t="shared" si="2"/>
        <v>3a</v>
      </c>
      <c r="S41" s="285" t="str">
        <f t="shared" ca="1" si="0"/>
        <v>3a. Variable Energy</v>
      </c>
      <c r="T41" s="287" t="s">
        <v>679</v>
      </c>
      <c r="U41" s="287" t="s">
        <v>698</v>
      </c>
      <c r="V41" s="287">
        <v>2</v>
      </c>
      <c r="W41" s="290" t="str">
        <f t="shared" ca="1" si="1"/>
        <v>3a_F40_Other_Status_2</v>
      </c>
      <c r="X41" s="287" t="s">
        <v>681</v>
      </c>
      <c r="Z41" s="286" t="str">
        <f t="shared" si="9"/>
        <v>Development,Operational</v>
      </c>
      <c r="AA41" s="287" t="s">
        <v>84</v>
      </c>
      <c r="AB41" s="287" t="s">
        <v>84</v>
      </c>
      <c r="AD41" s="288"/>
      <c r="AJ41" s="287" t="s">
        <v>191</v>
      </c>
      <c r="AK41" s="287" t="s">
        <v>189</v>
      </c>
    </row>
    <row r="42" spans="1:37" ht="5.25" customHeight="1">
      <c r="A42" s="450"/>
      <c r="B42" s="329"/>
      <c r="C42" s="53"/>
      <c r="D42" s="53"/>
      <c r="E42" s="53"/>
      <c r="F42" s="53"/>
      <c r="G42" s="53"/>
      <c r="H42" s="53"/>
      <c r="I42" s="324"/>
      <c r="J42" s="53"/>
      <c r="K42" s="287"/>
      <c r="L42" s="642"/>
      <c r="M42" s="287"/>
      <c r="N42" s="287" t="s">
        <v>76</v>
      </c>
      <c r="P42" s="287"/>
      <c r="Q42" s="285" t="str">
        <f ca="1">SUBSTITUTE(CELL("address",H40),"$","")</f>
        <v>H40</v>
      </c>
      <c r="R42" s="287" t="str">
        <f t="shared" si="2"/>
        <v>3a</v>
      </c>
      <c r="S42" s="285" t="str">
        <f t="shared" ca="1" si="0"/>
        <v>3a. Variable Energy</v>
      </c>
      <c r="T42" s="287" t="s">
        <v>679</v>
      </c>
      <c r="U42" s="287" t="s">
        <v>698</v>
      </c>
      <c r="V42" s="287">
        <v>3</v>
      </c>
      <c r="W42" s="290" t="str">
        <f t="shared" ca="1" si="1"/>
        <v>3a_H40_Other_Status_3</v>
      </c>
      <c r="X42" s="287" t="s">
        <v>681</v>
      </c>
      <c r="Z42" s="286" t="str">
        <f t="shared" si="9"/>
        <v>Development,Operational</v>
      </c>
      <c r="AA42" s="287" t="s">
        <v>84</v>
      </c>
      <c r="AB42" s="287" t="s">
        <v>84</v>
      </c>
      <c r="AD42" s="288"/>
      <c r="AJ42" s="287" t="s">
        <v>191</v>
      </c>
      <c r="AK42" s="287" t="s">
        <v>189</v>
      </c>
    </row>
    <row r="43" spans="1:37" ht="15" customHeight="1">
      <c r="A43" s="450" t="s">
        <v>684</v>
      </c>
      <c r="B43" s="329" t="s">
        <v>685</v>
      </c>
      <c r="C43" s="53"/>
      <c r="D43" s="243"/>
      <c r="E43" s="53"/>
      <c r="F43" s="602"/>
      <c r="G43" s="53"/>
      <c r="H43" s="602"/>
      <c r="I43" s="324"/>
      <c r="J43" s="53"/>
      <c r="K43" s="287"/>
      <c r="M43" s="287"/>
      <c r="O43" s="287" t="s">
        <v>40</v>
      </c>
      <c r="P43" s="287"/>
      <c r="Q43" s="285" t="str">
        <f ca="1">SUBSTITUTE(CELL("address",D43),"$","")</f>
        <v>D43</v>
      </c>
      <c r="R43" s="287" t="str">
        <f t="shared" si="2"/>
        <v>3a</v>
      </c>
      <c r="S43" s="285" t="str">
        <f t="shared" ca="1" si="0"/>
        <v>3a. Variable Energy</v>
      </c>
      <c r="T43" s="287" t="s">
        <v>679</v>
      </c>
      <c r="U43" s="287" t="s">
        <v>699</v>
      </c>
      <c r="V43" s="287">
        <v>1</v>
      </c>
      <c r="W43" s="290" t="str">
        <f t="shared" ca="1" si="1"/>
        <v>3a_D43_Other_life_1</v>
      </c>
      <c r="X43" s="285" t="s">
        <v>391</v>
      </c>
      <c r="Z43" s="287" t="s">
        <v>687</v>
      </c>
      <c r="AA43" s="287" t="s">
        <v>84</v>
      </c>
      <c r="AB43" s="287" t="s">
        <v>84</v>
      </c>
      <c r="AD43" s="288"/>
    </row>
    <row r="44" spans="1:37" ht="5.25" customHeight="1">
      <c r="A44" s="450"/>
      <c r="B44" s="329"/>
      <c r="C44" s="53"/>
      <c r="D44" s="53"/>
      <c r="E44" s="53"/>
      <c r="F44" s="53"/>
      <c r="G44" s="53"/>
      <c r="H44" s="53"/>
      <c r="I44" s="324"/>
      <c r="J44" s="53"/>
      <c r="K44" s="287"/>
      <c r="L44" s="642"/>
      <c r="M44" s="287"/>
      <c r="N44" s="287" t="s">
        <v>76</v>
      </c>
      <c r="P44" s="287"/>
      <c r="Q44" s="285" t="str">
        <f ca="1">SUBSTITUTE(CELL("address",F43),"$","")</f>
        <v>F43</v>
      </c>
      <c r="R44" s="287" t="str">
        <f t="shared" si="2"/>
        <v>3a</v>
      </c>
      <c r="S44" s="285" t="str">
        <f t="shared" ca="1" si="0"/>
        <v>3a. Variable Energy</v>
      </c>
      <c r="T44" s="287" t="s">
        <v>679</v>
      </c>
      <c r="U44" s="287" t="s">
        <v>699</v>
      </c>
      <c r="V44" s="287">
        <v>2</v>
      </c>
      <c r="W44" s="290" t="str">
        <f t="shared" ca="1" si="1"/>
        <v>3a_F43_Other_life_2</v>
      </c>
      <c r="X44" s="285" t="s">
        <v>391</v>
      </c>
      <c r="Z44" s="287" t="s">
        <v>687</v>
      </c>
      <c r="AA44" s="287" t="s">
        <v>84</v>
      </c>
      <c r="AB44" s="287" t="s">
        <v>84</v>
      </c>
      <c r="AD44" s="288"/>
    </row>
    <row r="45" spans="1:37" ht="5.25" customHeight="1" thickBot="1">
      <c r="A45" s="450"/>
      <c r="B45" s="329"/>
      <c r="C45" s="53"/>
      <c r="D45" s="53"/>
      <c r="E45" s="53"/>
      <c r="F45" s="53"/>
      <c r="G45" s="53"/>
      <c r="H45" s="53"/>
      <c r="I45" s="324"/>
      <c r="J45" s="53"/>
      <c r="K45" s="287"/>
      <c r="L45" s="642"/>
      <c r="M45" s="287"/>
      <c r="N45" s="287" t="s">
        <v>76</v>
      </c>
      <c r="P45" s="287"/>
      <c r="Q45" s="285" t="str">
        <f ca="1">SUBSTITUTE(CELL("address",H43),"$","")</f>
        <v>H43</v>
      </c>
      <c r="R45" s="287" t="str">
        <f t="shared" si="2"/>
        <v>3a</v>
      </c>
      <c r="S45" s="285" t="str">
        <f t="shared" ca="1" si="0"/>
        <v>3a. Variable Energy</v>
      </c>
      <c r="T45" s="287" t="s">
        <v>679</v>
      </c>
      <c r="U45" s="287" t="s">
        <v>699</v>
      </c>
      <c r="V45" s="287">
        <v>3</v>
      </c>
      <c r="W45" s="290" t="str">
        <f t="shared" ca="1" si="1"/>
        <v>3a_H43_Other_life_3</v>
      </c>
      <c r="X45" s="285" t="s">
        <v>391</v>
      </c>
      <c r="Z45" s="287" t="s">
        <v>687</v>
      </c>
      <c r="AA45" s="287" t="s">
        <v>84</v>
      </c>
      <c r="AB45" s="287" t="s">
        <v>84</v>
      </c>
      <c r="AD45" s="288"/>
    </row>
    <row r="46" spans="1:37" ht="15" customHeight="1" thickBot="1">
      <c r="A46" s="980" t="s">
        <v>700</v>
      </c>
      <c r="B46" s="981"/>
      <c r="C46" s="981"/>
      <c r="D46" s="981"/>
      <c r="E46" s="981"/>
      <c r="F46" s="981"/>
      <c r="G46" s="981"/>
      <c r="H46" s="981"/>
      <c r="I46" s="982"/>
      <c r="J46" s="346"/>
      <c r="K46" s="321"/>
      <c r="L46" s="321"/>
      <c r="M46" s="321"/>
      <c r="N46" s="359"/>
      <c r="O46" s="293" t="s">
        <v>40</v>
      </c>
      <c r="P46" s="321"/>
    </row>
    <row r="47" spans="1:37" ht="5.25" customHeight="1">
      <c r="A47" s="454"/>
      <c r="B47" s="329"/>
      <c r="C47" s="53"/>
      <c r="D47" s="53"/>
      <c r="E47" s="53"/>
      <c r="F47" s="53"/>
      <c r="G47" s="53"/>
      <c r="H47" s="53"/>
      <c r="I47" s="108"/>
      <c r="J47" s="346"/>
      <c r="K47" s="321"/>
      <c r="L47" s="321"/>
      <c r="M47" s="321"/>
      <c r="N47" s="293" t="s">
        <v>76</v>
      </c>
      <c r="O47" s="293"/>
      <c r="P47" s="321"/>
    </row>
    <row r="48" spans="1:37">
      <c r="A48" s="458"/>
      <c r="B48" s="329"/>
      <c r="C48" s="53"/>
      <c r="D48" s="456" t="s">
        <v>88</v>
      </c>
      <c r="E48" s="53"/>
      <c r="F48" s="456"/>
      <c r="G48" s="53"/>
      <c r="H48" s="456"/>
      <c r="I48" s="108"/>
      <c r="J48" s="346"/>
      <c r="K48" s="321"/>
      <c r="L48" s="321"/>
      <c r="M48" s="321"/>
      <c r="N48" s="293"/>
      <c r="O48" s="293" t="s">
        <v>40</v>
      </c>
      <c r="P48" s="321"/>
    </row>
    <row r="49" spans="1:31" ht="5.25" customHeight="1">
      <c r="A49" s="454"/>
      <c r="B49" s="329"/>
      <c r="C49" s="53"/>
      <c r="D49" s="53"/>
      <c r="E49" s="53"/>
      <c r="F49" s="53"/>
      <c r="G49" s="53"/>
      <c r="H49" s="53"/>
      <c r="I49" s="108"/>
      <c r="J49" s="346"/>
      <c r="K49" s="321"/>
      <c r="L49" s="321"/>
      <c r="M49" s="321"/>
      <c r="N49" s="293" t="s">
        <v>76</v>
      </c>
      <c r="O49" s="293"/>
      <c r="P49" s="321"/>
    </row>
    <row r="50" spans="1:31" ht="68.25" customHeight="1">
      <c r="A50" s="986" t="s">
        <v>701</v>
      </c>
      <c r="B50" s="987"/>
      <c r="C50" s="53"/>
      <c r="D50" s="601"/>
      <c r="E50" s="25"/>
      <c r="F50" s="608"/>
      <c r="G50" s="25"/>
      <c r="H50" s="608"/>
      <c r="I50" s="108"/>
      <c r="O50" s="287" t="s">
        <v>40</v>
      </c>
      <c r="P50" s="322"/>
      <c r="Q50" s="285" t="str">
        <f ca="1">SUBSTITUTE(CELL("address",D50),"$","")</f>
        <v>D50</v>
      </c>
      <c r="R50" s="287" t="str">
        <f t="shared" ref="R50:R64" si="10">$R$10</f>
        <v>3a</v>
      </c>
      <c r="S50" s="285" t="str">
        <f t="shared" ref="S50:S64" ca="1" si="11">MID(CELL("filename",R50),FIND("]",CELL("filename",R50))+1,256)</f>
        <v>3a. Variable Energy</v>
      </c>
      <c r="T50" s="287" t="s">
        <v>702</v>
      </c>
      <c r="U50" s="287" t="s">
        <v>703</v>
      </c>
      <c r="V50" s="287">
        <v>1</v>
      </c>
      <c r="W50" s="290" t="str">
        <f t="shared" ref="W50:W64" ca="1" si="12">R50&amp;"_"&amp;Q50&amp;"_"&amp;U50&amp;"_"&amp;V50</f>
        <v>3a_D50_design_1</v>
      </c>
      <c r="X50" s="287" t="s">
        <v>605</v>
      </c>
      <c r="Y50" s="287">
        <v>2000</v>
      </c>
      <c r="AA50" s="287" t="s">
        <v>84</v>
      </c>
      <c r="AB50" s="287" t="s">
        <v>84</v>
      </c>
      <c r="AD50" s="288"/>
    </row>
    <row r="51" spans="1:31" ht="5.25" customHeight="1">
      <c r="A51" s="326"/>
      <c r="B51" s="329"/>
      <c r="C51" s="53"/>
      <c r="D51" s="53"/>
      <c r="E51" s="53"/>
      <c r="F51" s="53"/>
      <c r="G51" s="53"/>
      <c r="H51" s="53"/>
      <c r="I51" s="108"/>
      <c r="N51" s="287" t="s">
        <v>76</v>
      </c>
      <c r="Q51" s="285" t="str">
        <f ca="1">SUBSTITUTE(CELL("address",F50),"$","")</f>
        <v>F50</v>
      </c>
      <c r="R51" s="287" t="str">
        <f t="shared" si="10"/>
        <v>3a</v>
      </c>
      <c r="S51" s="285" t="str">
        <f t="shared" ca="1" si="11"/>
        <v>3a. Variable Energy</v>
      </c>
      <c r="T51" s="287" t="s">
        <v>702</v>
      </c>
      <c r="U51" s="287" t="s">
        <v>703</v>
      </c>
      <c r="V51" s="287">
        <v>2</v>
      </c>
      <c r="W51" s="290" t="str">
        <f t="shared" ca="1" si="12"/>
        <v>3a_F50_design_2</v>
      </c>
      <c r="X51" s="287" t="s">
        <v>605</v>
      </c>
      <c r="Y51" s="287">
        <v>2000</v>
      </c>
      <c r="AA51" s="287" t="s">
        <v>84</v>
      </c>
      <c r="AB51" s="287" t="s">
        <v>84</v>
      </c>
      <c r="AD51" s="288"/>
    </row>
    <row r="52" spans="1:31">
      <c r="A52" s="351" t="s">
        <v>704</v>
      </c>
      <c r="B52" s="329"/>
      <c r="C52" s="53"/>
      <c r="D52" s="53"/>
      <c r="E52" s="53"/>
      <c r="F52" s="53"/>
      <c r="G52" s="53"/>
      <c r="H52" s="53"/>
      <c r="I52" s="108"/>
      <c r="O52" s="287" t="s">
        <v>40</v>
      </c>
      <c r="Q52" s="285" t="str">
        <f ca="1">SUBSTITUTE(CELL("address",H50),"$","")</f>
        <v>H50</v>
      </c>
      <c r="R52" s="287" t="str">
        <f t="shared" si="10"/>
        <v>3a</v>
      </c>
      <c r="S52" s="285" t="str">
        <f t="shared" ca="1" si="11"/>
        <v>3a. Variable Energy</v>
      </c>
      <c r="T52" s="287" t="s">
        <v>702</v>
      </c>
      <c r="U52" s="287" t="s">
        <v>703</v>
      </c>
      <c r="V52" s="287">
        <v>3</v>
      </c>
      <c r="W52" s="290" t="str">
        <f t="shared" ca="1" si="12"/>
        <v>3a_H50_design_3</v>
      </c>
      <c r="X52" s="287" t="s">
        <v>605</v>
      </c>
      <c r="Y52" s="287">
        <v>2000</v>
      </c>
      <c r="AA52" s="287" t="s">
        <v>84</v>
      </c>
      <c r="AB52" s="287" t="s">
        <v>84</v>
      </c>
      <c r="AD52" s="288"/>
    </row>
    <row r="53" spans="1:31" ht="20.25" customHeight="1">
      <c r="A53" s="451" t="s">
        <v>705</v>
      </c>
      <c r="B53" s="329"/>
      <c r="C53" s="53"/>
      <c r="D53" s="244"/>
      <c r="E53" s="53"/>
      <c r="F53" s="609"/>
      <c r="G53" s="53"/>
      <c r="H53" s="609"/>
      <c r="I53" s="108"/>
      <c r="L53" s="20" t="s">
        <v>706</v>
      </c>
      <c r="O53" s="287" t="s">
        <v>40</v>
      </c>
      <c r="P53" s="322"/>
      <c r="Q53" s="285" t="str">
        <f ca="1">SUBSTITUTE(CELL("address",D53),"$","")</f>
        <v>D53</v>
      </c>
      <c r="R53" s="287" t="str">
        <f t="shared" si="10"/>
        <v>3a</v>
      </c>
      <c r="S53" s="285" t="str">
        <f t="shared" ca="1" si="11"/>
        <v>3a. Variable Energy</v>
      </c>
      <c r="T53" s="287" t="s">
        <v>702</v>
      </c>
      <c r="U53" s="287" t="s">
        <v>707</v>
      </c>
      <c r="V53" s="287">
        <v>1</v>
      </c>
      <c r="W53" s="290" t="str">
        <f t="shared" ca="1" si="12"/>
        <v>3a_D53_panel_manu_1</v>
      </c>
      <c r="X53" s="287" t="s">
        <v>605</v>
      </c>
      <c r="Y53" s="287">
        <v>2000</v>
      </c>
      <c r="AA53" s="287" t="s">
        <v>84</v>
      </c>
      <c r="AB53" s="287" t="s">
        <v>84</v>
      </c>
      <c r="AD53" s="288"/>
    </row>
    <row r="54" spans="1:31" ht="5.25" customHeight="1">
      <c r="A54" s="454"/>
      <c r="B54" s="329"/>
      <c r="C54" s="53"/>
      <c r="D54" s="53"/>
      <c r="E54" s="53"/>
      <c r="F54" s="53"/>
      <c r="G54" s="53"/>
      <c r="H54" s="53"/>
      <c r="I54" s="108"/>
      <c r="N54" s="287" t="s">
        <v>76</v>
      </c>
      <c r="Q54" s="285" t="str">
        <f ca="1">SUBSTITUTE(CELL("address",F53),"$","")</f>
        <v>F53</v>
      </c>
      <c r="R54" s="287" t="str">
        <f t="shared" si="10"/>
        <v>3a</v>
      </c>
      <c r="S54" s="285" t="str">
        <f t="shared" ca="1" si="11"/>
        <v>3a. Variable Energy</v>
      </c>
      <c r="T54" s="287" t="s">
        <v>702</v>
      </c>
      <c r="U54" s="287" t="s">
        <v>707</v>
      </c>
      <c r="V54" s="287">
        <v>2</v>
      </c>
      <c r="W54" s="290" t="str">
        <f t="shared" ca="1" si="12"/>
        <v>3a_F53_panel_manu_2</v>
      </c>
      <c r="X54" s="287" t="s">
        <v>605</v>
      </c>
      <c r="Y54" s="287">
        <v>100</v>
      </c>
      <c r="AA54" s="287" t="s">
        <v>84</v>
      </c>
      <c r="AB54" s="287" t="s">
        <v>84</v>
      </c>
      <c r="AD54" s="288"/>
    </row>
    <row r="55" spans="1:31" ht="5.25" customHeight="1">
      <c r="A55" s="454"/>
      <c r="B55" s="329"/>
      <c r="C55" s="53"/>
      <c r="D55" s="53"/>
      <c r="E55" s="53"/>
      <c r="F55" s="53"/>
      <c r="G55" s="53"/>
      <c r="H55" s="53"/>
      <c r="I55" s="108"/>
      <c r="N55" s="287" t="s">
        <v>76</v>
      </c>
      <c r="Q55" s="285" t="str">
        <f ca="1">SUBSTITUTE(CELL("address",H53),"$","")</f>
        <v>H53</v>
      </c>
      <c r="R55" s="287" t="str">
        <f t="shared" si="10"/>
        <v>3a</v>
      </c>
      <c r="S55" s="285" t="str">
        <f t="shared" ca="1" si="11"/>
        <v>3a. Variable Energy</v>
      </c>
      <c r="T55" s="287" t="s">
        <v>702</v>
      </c>
      <c r="U55" s="287" t="s">
        <v>707</v>
      </c>
      <c r="V55" s="287">
        <v>3</v>
      </c>
      <c r="W55" s="290" t="str">
        <f t="shared" ca="1" si="12"/>
        <v>3a_H53_panel_manu_3</v>
      </c>
      <c r="X55" s="287" t="s">
        <v>605</v>
      </c>
      <c r="Y55" s="287">
        <v>100</v>
      </c>
      <c r="AA55" s="287" t="s">
        <v>84</v>
      </c>
      <c r="AB55" s="287" t="s">
        <v>84</v>
      </c>
      <c r="AD55" s="288"/>
    </row>
    <row r="56" spans="1:31" ht="20.25" customHeight="1">
      <c r="A56" s="450" t="s">
        <v>708</v>
      </c>
      <c r="B56" s="329" t="s">
        <v>709</v>
      </c>
      <c r="C56" s="53"/>
      <c r="D56" s="732"/>
      <c r="E56" s="53"/>
      <c r="F56" s="737"/>
      <c r="G56" s="53"/>
      <c r="H56" s="737"/>
      <c r="I56" s="108"/>
      <c r="O56" s="287" t="s">
        <v>40</v>
      </c>
      <c r="Q56" s="285" t="str">
        <f ca="1">SUBSTITUTE(CELL("address",D56),"$","")</f>
        <v>D56</v>
      </c>
      <c r="R56" s="287" t="str">
        <f t="shared" si="10"/>
        <v>3a</v>
      </c>
      <c r="S56" s="285" t="str">
        <f t="shared" ca="1" si="11"/>
        <v>3a. Variable Energy</v>
      </c>
      <c r="T56" s="287" t="s">
        <v>702</v>
      </c>
      <c r="U56" s="287" t="s">
        <v>710</v>
      </c>
      <c r="V56" s="287">
        <v>1</v>
      </c>
      <c r="W56" s="290" t="str">
        <f t="shared" ca="1" si="12"/>
        <v>3a_D56_DC_MW_1</v>
      </c>
      <c r="X56" t="s">
        <v>395</v>
      </c>
      <c r="Y56"/>
      <c r="Z56" t="str">
        <f>"&gt;=0"</f>
        <v>&gt;=0</v>
      </c>
      <c r="AA56" s="287" t="s">
        <v>84</v>
      </c>
      <c r="AB56" s="287" t="s">
        <v>84</v>
      </c>
      <c r="AD56" s="288"/>
    </row>
    <row r="57" spans="1:31" ht="5.25" customHeight="1">
      <c r="A57" s="454"/>
      <c r="B57" s="329"/>
      <c r="C57" s="53"/>
      <c r="D57" s="53"/>
      <c r="E57" s="53"/>
      <c r="F57" s="53"/>
      <c r="G57" s="53"/>
      <c r="H57" s="53"/>
      <c r="I57" s="108"/>
      <c r="N57" s="287" t="s">
        <v>76</v>
      </c>
      <c r="Q57" s="285" t="str">
        <f ca="1">SUBSTITUTE(CELL("address",F56),"$","")</f>
        <v>F56</v>
      </c>
      <c r="R57" s="287" t="str">
        <f t="shared" si="10"/>
        <v>3a</v>
      </c>
      <c r="S57" s="285" t="str">
        <f t="shared" ca="1" si="11"/>
        <v>3a. Variable Energy</v>
      </c>
      <c r="T57" s="287" t="s">
        <v>702</v>
      </c>
      <c r="U57" s="287" t="s">
        <v>710</v>
      </c>
      <c r="V57" s="287">
        <v>2</v>
      </c>
      <c r="W57" s="290" t="str">
        <f t="shared" ca="1" si="12"/>
        <v>3a_F56_DC_MW_2</v>
      </c>
      <c r="X57" t="s">
        <v>395</v>
      </c>
      <c r="Y57"/>
      <c r="Z57" t="str">
        <f>"&gt;=0"</f>
        <v>&gt;=0</v>
      </c>
      <c r="AA57" s="287" t="s">
        <v>84</v>
      </c>
      <c r="AB57" s="287" t="s">
        <v>84</v>
      </c>
      <c r="AD57" s="288"/>
    </row>
    <row r="58" spans="1:31" ht="5.25" customHeight="1">
      <c r="A58" s="454"/>
      <c r="B58" s="329"/>
      <c r="C58" s="53"/>
      <c r="D58" s="53"/>
      <c r="E58" s="53"/>
      <c r="F58" s="53"/>
      <c r="G58" s="53"/>
      <c r="H58" s="53"/>
      <c r="I58" s="108"/>
      <c r="N58" s="287" t="s">
        <v>76</v>
      </c>
      <c r="Q58" s="285" t="str">
        <f ca="1">SUBSTITUTE(CELL("address",H56),"$","")</f>
        <v>H56</v>
      </c>
      <c r="R58" s="287" t="str">
        <f t="shared" si="10"/>
        <v>3a</v>
      </c>
      <c r="S58" s="285" t="str">
        <f t="shared" ca="1" si="11"/>
        <v>3a. Variable Energy</v>
      </c>
      <c r="T58" s="287" t="s">
        <v>702</v>
      </c>
      <c r="U58" s="287" t="s">
        <v>710</v>
      </c>
      <c r="V58" s="287">
        <v>3</v>
      </c>
      <c r="W58" s="290" t="str">
        <f t="shared" ca="1" si="12"/>
        <v>3a_H56_DC_MW_3</v>
      </c>
      <c r="X58" t="s">
        <v>395</v>
      </c>
      <c r="Y58"/>
      <c r="Z58" t="str">
        <f>"&gt;=0"</f>
        <v>&gt;=0</v>
      </c>
      <c r="AA58" s="287" t="s">
        <v>84</v>
      </c>
      <c r="AB58" s="287" t="s">
        <v>84</v>
      </c>
      <c r="AD58" s="288"/>
    </row>
    <row r="59" spans="1:31" ht="20.25" customHeight="1">
      <c r="A59" s="450" t="s">
        <v>711</v>
      </c>
      <c r="B59" s="329" t="s">
        <v>712</v>
      </c>
      <c r="C59" s="53"/>
      <c r="D59" s="738"/>
      <c r="E59" s="53"/>
      <c r="F59" s="739"/>
      <c r="G59" s="53"/>
      <c r="H59" s="739"/>
      <c r="I59" s="108"/>
      <c r="O59" s="287" t="s">
        <v>40</v>
      </c>
      <c r="Q59" s="285" t="str">
        <f ca="1">SUBSTITUTE(CELL("address",D59),"$","")</f>
        <v>D59</v>
      </c>
      <c r="R59" s="287" t="str">
        <f t="shared" si="10"/>
        <v>3a</v>
      </c>
      <c r="S59" s="285" t="str">
        <f t="shared" ca="1" si="11"/>
        <v>3a. Variable Energy</v>
      </c>
      <c r="T59" s="287" t="s">
        <v>702</v>
      </c>
      <c r="U59" s="287" t="s">
        <v>713</v>
      </c>
      <c r="V59" s="287">
        <v>1</v>
      </c>
      <c r="W59" s="290" t="str">
        <f t="shared" ca="1" si="12"/>
        <v>3a_D59_annual_degr_1</v>
      </c>
      <c r="X59" s="285" t="s">
        <v>463</v>
      </c>
      <c r="Y59"/>
      <c r="Z59" s="286" t="s">
        <v>464</v>
      </c>
      <c r="AA59" s="287" t="s">
        <v>84</v>
      </c>
      <c r="AB59" s="287" t="s">
        <v>84</v>
      </c>
      <c r="AD59" s="288"/>
      <c r="AE59" s="285"/>
    </row>
    <row r="60" spans="1:31" ht="5.25" customHeight="1">
      <c r="A60" s="454"/>
      <c r="B60" s="329"/>
      <c r="C60" s="53"/>
      <c r="D60" s="53"/>
      <c r="E60" s="53"/>
      <c r="F60" s="53"/>
      <c r="G60" s="53"/>
      <c r="H60" s="53"/>
      <c r="I60" s="108"/>
      <c r="N60" s="287" t="s">
        <v>76</v>
      </c>
      <c r="Q60" s="285" t="str">
        <f ca="1">SUBSTITUTE(CELL("address",F59),"$","")</f>
        <v>F59</v>
      </c>
      <c r="R60" s="287" t="str">
        <f t="shared" si="10"/>
        <v>3a</v>
      </c>
      <c r="S60" s="285" t="str">
        <f t="shared" ca="1" si="11"/>
        <v>3a. Variable Energy</v>
      </c>
      <c r="T60" s="287" t="s">
        <v>702</v>
      </c>
      <c r="U60" s="287" t="s">
        <v>713</v>
      </c>
      <c r="V60" s="287">
        <v>2</v>
      </c>
      <c r="W60" s="290" t="str">
        <f t="shared" ca="1" si="12"/>
        <v>3a_F59_annual_degr_2</v>
      </c>
      <c r="X60" s="285" t="s">
        <v>463</v>
      </c>
      <c r="Y60"/>
      <c r="Z60" s="286" t="s">
        <v>464</v>
      </c>
      <c r="AA60" s="287" t="s">
        <v>84</v>
      </c>
      <c r="AB60" s="287" t="s">
        <v>84</v>
      </c>
      <c r="AD60" s="288"/>
      <c r="AE60" s="285"/>
    </row>
    <row r="61" spans="1:31" ht="5.25" customHeight="1">
      <c r="A61" s="454"/>
      <c r="B61" s="329"/>
      <c r="C61" s="53"/>
      <c r="D61" s="53"/>
      <c r="E61" s="53"/>
      <c r="F61" s="53"/>
      <c r="G61" s="53"/>
      <c r="H61" s="53"/>
      <c r="I61" s="108"/>
      <c r="N61" s="287" t="s">
        <v>76</v>
      </c>
      <c r="Q61" s="285" t="str">
        <f ca="1">SUBSTITUTE(CELL("address",H59),"$","")</f>
        <v>H59</v>
      </c>
      <c r="R61" s="287" t="str">
        <f t="shared" si="10"/>
        <v>3a</v>
      </c>
      <c r="S61" s="285" t="str">
        <f t="shared" ca="1" si="11"/>
        <v>3a. Variable Energy</v>
      </c>
      <c r="T61" s="287" t="s">
        <v>702</v>
      </c>
      <c r="U61" s="287" t="s">
        <v>713</v>
      </c>
      <c r="V61" s="287">
        <v>3</v>
      </c>
      <c r="W61" s="290" t="str">
        <f t="shared" ca="1" si="12"/>
        <v>3a_H59_annual_degr_3</v>
      </c>
      <c r="X61" s="285" t="s">
        <v>463</v>
      </c>
      <c r="Y61"/>
      <c r="Z61" s="286" t="s">
        <v>464</v>
      </c>
      <c r="AA61" s="287" t="s">
        <v>84</v>
      </c>
      <c r="AB61" s="287" t="s">
        <v>84</v>
      </c>
      <c r="AD61" s="288"/>
      <c r="AE61" s="285"/>
    </row>
    <row r="62" spans="1:31" ht="27.75" customHeight="1">
      <c r="A62" s="351" t="s">
        <v>714</v>
      </c>
      <c r="B62" s="329"/>
      <c r="C62" s="53"/>
      <c r="D62" s="53"/>
      <c r="E62" s="53"/>
      <c r="F62" s="740"/>
      <c r="G62" s="53"/>
      <c r="H62" s="740"/>
      <c r="I62" s="108"/>
      <c r="L62" s="20" t="s">
        <v>715</v>
      </c>
      <c r="O62" s="287" t="s">
        <v>40</v>
      </c>
      <c r="Q62" s="285" t="str">
        <f ca="1">SUBSTITUTE(CELL("address",D62),"$","")</f>
        <v>D62</v>
      </c>
      <c r="R62" s="287" t="str">
        <f t="shared" si="10"/>
        <v>3a</v>
      </c>
      <c r="S62" s="285" t="str">
        <f t="shared" ca="1" si="11"/>
        <v>3a. Variable Energy</v>
      </c>
      <c r="T62" s="287" t="s">
        <v>702</v>
      </c>
      <c r="U62" s="287" t="s">
        <v>716</v>
      </c>
      <c r="V62" s="287">
        <v>1</v>
      </c>
      <c r="W62" s="290" t="str">
        <f t="shared" ca="1" si="12"/>
        <v>3a_D62_panel_orient_1</v>
      </c>
      <c r="X62" t="s">
        <v>395</v>
      </c>
      <c r="Y62"/>
      <c r="Z62" t="str">
        <f>"&gt;=0"</f>
        <v>&gt;=0</v>
      </c>
      <c r="AA62" s="287" t="s">
        <v>84</v>
      </c>
      <c r="AB62" s="287" t="s">
        <v>84</v>
      </c>
      <c r="AD62" s="288"/>
    </row>
    <row r="63" spans="1:31" ht="22.5" customHeight="1">
      <c r="A63" s="451" t="s">
        <v>705</v>
      </c>
      <c r="B63" s="329"/>
      <c r="C63" s="53"/>
      <c r="D63" s="244"/>
      <c r="E63" s="53"/>
      <c r="F63" s="53"/>
      <c r="G63" s="53"/>
      <c r="H63" s="53"/>
      <c r="I63" s="108"/>
      <c r="N63" s="287" t="s">
        <v>76</v>
      </c>
      <c r="Q63" s="285" t="str">
        <f ca="1">SUBSTITUTE(CELL("address",F62),"$","")</f>
        <v>F62</v>
      </c>
      <c r="R63" s="287" t="str">
        <f t="shared" si="10"/>
        <v>3a</v>
      </c>
      <c r="S63" s="285" t="str">
        <f t="shared" ca="1" si="11"/>
        <v>3a. Variable Energy</v>
      </c>
      <c r="T63" s="287" t="s">
        <v>702</v>
      </c>
      <c r="U63" s="287" t="s">
        <v>717</v>
      </c>
      <c r="V63" s="287">
        <v>2</v>
      </c>
      <c r="W63" s="290" t="str">
        <f t="shared" ca="1" si="12"/>
        <v>3a_F62_racking_tracker_model_2</v>
      </c>
      <c r="X63" s="287" t="s">
        <v>605</v>
      </c>
      <c r="Y63" s="287">
        <v>2000</v>
      </c>
      <c r="Z63"/>
      <c r="AA63" s="287" t="s">
        <v>84</v>
      </c>
      <c r="AB63" s="287" t="s">
        <v>84</v>
      </c>
      <c r="AD63" s="288"/>
    </row>
    <row r="64" spans="1:31" ht="5.25" customHeight="1">
      <c r="A64" s="454"/>
      <c r="B64" s="329"/>
      <c r="C64" s="53"/>
      <c r="D64" s="53"/>
      <c r="E64" s="53"/>
      <c r="F64" s="53"/>
      <c r="G64" s="53"/>
      <c r="H64" s="53"/>
      <c r="I64" s="108"/>
      <c r="N64" s="287" t="s">
        <v>76</v>
      </c>
      <c r="Q64" s="285" t="str">
        <f ca="1">SUBSTITUTE(CELL("address",H62),"$","")</f>
        <v>H62</v>
      </c>
      <c r="R64" s="287" t="str">
        <f t="shared" si="10"/>
        <v>3a</v>
      </c>
      <c r="S64" s="285" t="str">
        <f t="shared" ca="1" si="11"/>
        <v>3a. Variable Energy</v>
      </c>
      <c r="T64" s="287" t="s">
        <v>702</v>
      </c>
      <c r="U64" s="287" t="s">
        <v>716</v>
      </c>
      <c r="V64" s="287">
        <v>3</v>
      </c>
      <c r="W64" s="290" t="str">
        <f t="shared" ca="1" si="12"/>
        <v>3a_H62_panel_orient_3</v>
      </c>
      <c r="X64" t="s">
        <v>395</v>
      </c>
      <c r="Y64"/>
      <c r="Z64" t="str">
        <f>"&gt;=0"</f>
        <v>&gt;=0</v>
      </c>
      <c r="AA64" s="287" t="s">
        <v>84</v>
      </c>
      <c r="AB64" s="287" t="s">
        <v>84</v>
      </c>
      <c r="AD64" s="288"/>
    </row>
    <row r="65" spans="1:31" ht="20.25" customHeight="1">
      <c r="A65" s="351" t="s">
        <v>718</v>
      </c>
      <c r="B65" s="329"/>
      <c r="C65" s="53"/>
      <c r="D65" s="53"/>
      <c r="E65" s="53"/>
      <c r="F65" s="53"/>
      <c r="G65" s="53"/>
      <c r="H65" s="53"/>
      <c r="I65" s="108"/>
      <c r="O65" s="287" t="s">
        <v>40</v>
      </c>
      <c r="Q65" s="285"/>
    </row>
    <row r="66" spans="1:31" ht="20.25" customHeight="1">
      <c r="A66" s="451" t="s">
        <v>705</v>
      </c>
      <c r="B66" s="329"/>
      <c r="C66" s="53"/>
      <c r="D66" s="244"/>
      <c r="E66" s="53"/>
      <c r="F66" s="609"/>
      <c r="G66" s="53"/>
      <c r="H66" s="609"/>
      <c r="I66" s="108"/>
      <c r="L66" s="20" t="s">
        <v>706</v>
      </c>
      <c r="O66" s="287" t="s">
        <v>40</v>
      </c>
      <c r="P66" s="322"/>
      <c r="Q66" s="285" t="str">
        <f ca="1">SUBSTITUTE(CELL("address",D66),"$","")</f>
        <v>D66</v>
      </c>
      <c r="R66" s="287" t="str">
        <f t="shared" ref="R66:R98" si="13">$R$10</f>
        <v>3a</v>
      </c>
      <c r="S66" s="285" t="str">
        <f t="shared" ref="S66:S98" ca="1" si="14">MID(CELL("filename",R66),FIND("]",CELL("filename",R66))+1,256)</f>
        <v>3a. Variable Energy</v>
      </c>
      <c r="T66" s="287" t="s">
        <v>702</v>
      </c>
      <c r="U66" s="287" t="s">
        <v>719</v>
      </c>
      <c r="V66" s="287">
        <v>1</v>
      </c>
      <c r="W66" s="290" t="str">
        <f t="shared" ref="W66:W98" ca="1" si="15">R66&amp;"_"&amp;Q66&amp;"_"&amp;U66&amp;"_"&amp;V66</f>
        <v>3a_D66_inv_manu_1</v>
      </c>
      <c r="X66" s="287" t="s">
        <v>605</v>
      </c>
      <c r="Y66" s="287">
        <v>100</v>
      </c>
      <c r="AA66" s="287" t="s">
        <v>84</v>
      </c>
      <c r="AB66" s="287" t="s">
        <v>84</v>
      </c>
      <c r="AD66" s="288"/>
    </row>
    <row r="67" spans="1:31" ht="5.25" customHeight="1">
      <c r="A67" s="454"/>
      <c r="B67" s="329"/>
      <c r="C67" s="53"/>
      <c r="D67" s="53"/>
      <c r="E67" s="53"/>
      <c r="F67" s="53"/>
      <c r="G67" s="53"/>
      <c r="H67" s="53"/>
      <c r="I67" s="108"/>
      <c r="N67" s="287" t="s">
        <v>76</v>
      </c>
      <c r="Q67" s="285" t="str">
        <f ca="1">SUBSTITUTE(CELL("address",F66),"$","")</f>
        <v>F66</v>
      </c>
      <c r="R67" s="287" t="str">
        <f t="shared" si="13"/>
        <v>3a</v>
      </c>
      <c r="S67" s="285" t="str">
        <f t="shared" ca="1" si="14"/>
        <v>3a. Variable Energy</v>
      </c>
      <c r="T67" s="287" t="s">
        <v>702</v>
      </c>
      <c r="U67" s="287" t="s">
        <v>719</v>
      </c>
      <c r="V67" s="287">
        <v>2</v>
      </c>
      <c r="W67" s="290" t="str">
        <f t="shared" ca="1" si="15"/>
        <v>3a_F66_inv_manu_2</v>
      </c>
      <c r="X67" s="287" t="s">
        <v>605</v>
      </c>
      <c r="Y67" s="287">
        <v>100</v>
      </c>
      <c r="AA67" s="287" t="s">
        <v>84</v>
      </c>
      <c r="AB67" s="287" t="s">
        <v>84</v>
      </c>
      <c r="AD67" s="288"/>
    </row>
    <row r="68" spans="1:31" ht="5.25" customHeight="1">
      <c r="A68" s="454"/>
      <c r="B68" s="329"/>
      <c r="C68" s="53"/>
      <c r="D68" s="53"/>
      <c r="E68" s="53"/>
      <c r="F68" s="53"/>
      <c r="G68" s="53"/>
      <c r="H68" s="53"/>
      <c r="I68" s="108"/>
      <c r="N68" s="287" t="s">
        <v>76</v>
      </c>
      <c r="Q68" s="285" t="str">
        <f ca="1">SUBSTITUTE(CELL("address",H66),"$","")</f>
        <v>H66</v>
      </c>
      <c r="R68" s="287" t="str">
        <f t="shared" si="13"/>
        <v>3a</v>
      </c>
      <c r="S68" s="285" t="str">
        <f t="shared" ca="1" si="14"/>
        <v>3a. Variable Energy</v>
      </c>
      <c r="T68" s="287" t="s">
        <v>702</v>
      </c>
      <c r="U68" s="287" t="s">
        <v>719</v>
      </c>
      <c r="V68" s="287">
        <v>3</v>
      </c>
      <c r="W68" s="290" t="str">
        <f t="shared" ca="1" si="15"/>
        <v>3a_H66_inv_manu_3</v>
      </c>
      <c r="X68" s="287" t="s">
        <v>605</v>
      </c>
      <c r="Y68" s="287">
        <v>100</v>
      </c>
      <c r="AA68" s="287" t="s">
        <v>84</v>
      </c>
      <c r="AB68" s="287" t="s">
        <v>84</v>
      </c>
      <c r="AD68" s="288"/>
    </row>
    <row r="69" spans="1:31" ht="20.25" customHeight="1">
      <c r="A69" s="454" t="s">
        <v>720</v>
      </c>
      <c r="B69" s="329" t="s">
        <v>712</v>
      </c>
      <c r="C69" s="53"/>
      <c r="D69" s="738"/>
      <c r="E69" s="53"/>
      <c r="F69" s="739"/>
      <c r="G69" s="53"/>
      <c r="H69" s="739"/>
      <c r="I69" s="108"/>
      <c r="O69" s="287" t="s">
        <v>40</v>
      </c>
      <c r="Q69" s="285" t="str">
        <f ca="1">SUBSTITUTE(CELL("address",D69),"$","")</f>
        <v>D69</v>
      </c>
      <c r="R69" s="287" t="str">
        <f t="shared" si="13"/>
        <v>3a</v>
      </c>
      <c r="S69" s="285" t="str">
        <f t="shared" ca="1" si="14"/>
        <v>3a. Variable Energy</v>
      </c>
      <c r="T69" s="287" t="s">
        <v>702</v>
      </c>
      <c r="U69" s="287" t="s">
        <v>721</v>
      </c>
      <c r="V69" s="287">
        <v>1</v>
      </c>
      <c r="W69" s="290" t="str">
        <f t="shared" ca="1" si="15"/>
        <v>3a_D69_inv_effic_1</v>
      </c>
      <c r="X69" s="285" t="s">
        <v>463</v>
      </c>
      <c r="Y69"/>
      <c r="Z69" s="286" t="s">
        <v>464</v>
      </c>
      <c r="AA69" s="287" t="s">
        <v>84</v>
      </c>
      <c r="AB69" s="287" t="s">
        <v>84</v>
      </c>
      <c r="AD69" s="288"/>
      <c r="AE69" s="285"/>
    </row>
    <row r="70" spans="1:31" ht="5.25" customHeight="1">
      <c r="A70" s="454"/>
      <c r="B70" s="329"/>
      <c r="C70" s="53"/>
      <c r="D70" s="53"/>
      <c r="E70" s="53"/>
      <c r="F70" s="53"/>
      <c r="G70" s="53"/>
      <c r="H70" s="53"/>
      <c r="I70" s="108"/>
      <c r="N70" s="287" t="s">
        <v>76</v>
      </c>
      <c r="Q70" s="285" t="str">
        <f ca="1">SUBSTITUTE(CELL("address",F69),"$","")</f>
        <v>F69</v>
      </c>
      <c r="R70" s="287" t="str">
        <f t="shared" si="13"/>
        <v>3a</v>
      </c>
      <c r="S70" s="285" t="str">
        <f t="shared" ca="1" si="14"/>
        <v>3a. Variable Energy</v>
      </c>
      <c r="T70" s="287" t="s">
        <v>702</v>
      </c>
      <c r="U70" s="287" t="s">
        <v>721</v>
      </c>
      <c r="V70" s="287">
        <v>2</v>
      </c>
      <c r="W70" s="290" t="str">
        <f t="shared" ca="1" si="15"/>
        <v>3a_F69_inv_effic_2</v>
      </c>
      <c r="X70" s="285" t="s">
        <v>463</v>
      </c>
      <c r="Y70"/>
      <c r="Z70" s="286" t="s">
        <v>464</v>
      </c>
      <c r="AA70" s="287" t="s">
        <v>84</v>
      </c>
      <c r="AB70" s="287" t="s">
        <v>84</v>
      </c>
      <c r="AD70" s="288"/>
      <c r="AE70" s="285"/>
    </row>
    <row r="71" spans="1:31" ht="20.25" customHeight="1">
      <c r="A71" s="351" t="s">
        <v>722</v>
      </c>
      <c r="B71" s="329"/>
      <c r="C71" s="53"/>
      <c r="D71" s="53"/>
      <c r="E71" s="53"/>
      <c r="F71" s="53"/>
      <c r="G71" s="53"/>
      <c r="H71" s="53"/>
      <c r="I71" s="108"/>
      <c r="O71" s="287" t="s">
        <v>40</v>
      </c>
      <c r="Q71" s="285" t="str">
        <f ca="1">SUBSTITUTE(CELL("address",H69),"$","")</f>
        <v>H69</v>
      </c>
      <c r="R71" s="287" t="str">
        <f t="shared" si="13"/>
        <v>3a</v>
      </c>
      <c r="S71" s="285" t="str">
        <f t="shared" ca="1" si="14"/>
        <v>3a. Variable Energy</v>
      </c>
      <c r="T71" s="287" t="s">
        <v>702</v>
      </c>
      <c r="U71" s="287" t="s">
        <v>721</v>
      </c>
      <c r="V71" s="287">
        <v>3</v>
      </c>
      <c r="W71" s="290" t="str">
        <f t="shared" ca="1" si="15"/>
        <v>3a_H69_inv_effic_3</v>
      </c>
      <c r="X71" s="285" t="s">
        <v>463</v>
      </c>
      <c r="Y71"/>
      <c r="Z71" s="286" t="s">
        <v>464</v>
      </c>
      <c r="AA71" s="287" t="s">
        <v>84</v>
      </c>
      <c r="AB71" s="287" t="s">
        <v>84</v>
      </c>
      <c r="AD71" s="288"/>
      <c r="AE71" s="285"/>
    </row>
    <row r="72" spans="1:31" ht="20.25" customHeight="1">
      <c r="A72" s="452" t="s">
        <v>723</v>
      </c>
      <c r="B72" s="329" t="s">
        <v>709</v>
      </c>
      <c r="C72" s="53"/>
      <c r="D72" s="533"/>
      <c r="E72" s="53"/>
      <c r="F72" s="740"/>
      <c r="G72" s="53"/>
      <c r="H72" s="740"/>
      <c r="I72" s="108"/>
      <c r="O72" s="287" t="s">
        <v>40</v>
      </c>
      <c r="Q72" s="285" t="str">
        <f ca="1">SUBSTITUTE(CELL("address",D72),"$","")</f>
        <v>D72</v>
      </c>
      <c r="R72" s="287" t="str">
        <f t="shared" si="13"/>
        <v>3a</v>
      </c>
      <c r="S72" s="285" t="str">
        <f t="shared" ca="1" si="14"/>
        <v>3a. Variable Energy</v>
      </c>
      <c r="T72" s="287" t="s">
        <v>702</v>
      </c>
      <c r="U72" s="287" t="s">
        <v>724</v>
      </c>
      <c r="V72" s="287">
        <v>1</v>
      </c>
      <c r="W72" s="290" t="str">
        <f t="shared" ca="1" si="15"/>
        <v>3a_D72_AC_max_MW_1</v>
      </c>
      <c r="X72" t="s">
        <v>395</v>
      </c>
      <c r="Y72"/>
      <c r="Z72" t="str">
        <f t="shared" ref="Z72:Z86" si="16">"&gt;=0"</f>
        <v>&gt;=0</v>
      </c>
      <c r="AA72" s="287" t="s">
        <v>84</v>
      </c>
      <c r="AB72" s="287" t="s">
        <v>84</v>
      </c>
      <c r="AD72" s="288"/>
    </row>
    <row r="73" spans="1:31" ht="0.75" customHeight="1">
      <c r="A73" s="335"/>
      <c r="B73" s="329"/>
      <c r="C73" s="53"/>
      <c r="D73" s="53"/>
      <c r="E73" s="53"/>
      <c r="F73" s="53"/>
      <c r="G73" s="53"/>
      <c r="H73" s="53"/>
      <c r="I73" s="108"/>
      <c r="N73" s="287" t="s">
        <v>76</v>
      </c>
      <c r="Q73" s="285" t="str">
        <f ca="1">SUBSTITUTE(CELL("address",F72),"$","")</f>
        <v>F72</v>
      </c>
      <c r="R73" s="287" t="str">
        <f t="shared" si="13"/>
        <v>3a</v>
      </c>
      <c r="S73" s="285" t="str">
        <f t="shared" ca="1" si="14"/>
        <v>3a. Variable Energy</v>
      </c>
      <c r="T73" s="287" t="s">
        <v>702</v>
      </c>
      <c r="U73" s="287" t="s">
        <v>724</v>
      </c>
      <c r="V73" s="287">
        <v>2</v>
      </c>
      <c r="W73" s="290" t="str">
        <f t="shared" ca="1" si="15"/>
        <v>3a_F72_AC_max_MW_2</v>
      </c>
      <c r="X73" t="s">
        <v>395</v>
      </c>
      <c r="Y73"/>
      <c r="Z73" t="str">
        <f t="shared" si="16"/>
        <v>&gt;=0</v>
      </c>
      <c r="AA73" s="287" t="s">
        <v>84</v>
      </c>
      <c r="AB73" s="287" t="s">
        <v>84</v>
      </c>
      <c r="AD73" s="288"/>
    </row>
    <row r="74" spans="1:31" ht="0.75" customHeight="1">
      <c r="A74" s="335"/>
      <c r="B74" s="329"/>
      <c r="C74" s="53"/>
      <c r="D74" s="53"/>
      <c r="E74" s="53"/>
      <c r="F74" s="53"/>
      <c r="G74" s="53"/>
      <c r="H74" s="53"/>
      <c r="I74" s="108"/>
      <c r="N74" s="287" t="s">
        <v>76</v>
      </c>
      <c r="Q74" s="285" t="str">
        <f ca="1">SUBSTITUTE(CELL("address",H72),"$","")</f>
        <v>H72</v>
      </c>
      <c r="R74" s="287" t="str">
        <f t="shared" si="13"/>
        <v>3a</v>
      </c>
      <c r="S74" s="285" t="str">
        <f t="shared" ca="1" si="14"/>
        <v>3a. Variable Energy</v>
      </c>
      <c r="T74" s="287" t="s">
        <v>702</v>
      </c>
      <c r="U74" s="287" t="s">
        <v>724</v>
      </c>
      <c r="V74" s="287">
        <v>3</v>
      </c>
      <c r="W74" s="290" t="str">
        <f t="shared" ca="1" si="15"/>
        <v>3a_H72_AC_max_MW_3</v>
      </c>
      <c r="X74" t="s">
        <v>395</v>
      </c>
      <c r="Y74"/>
      <c r="Z74" t="str">
        <f t="shared" si="16"/>
        <v>&gt;=0</v>
      </c>
      <c r="AA74" s="287" t="s">
        <v>84</v>
      </c>
      <c r="AB74" s="287" t="s">
        <v>84</v>
      </c>
      <c r="AD74" s="288"/>
    </row>
    <row r="75" spans="1:31" ht="0.75" customHeight="1">
      <c r="A75" s="452"/>
      <c r="B75" s="329"/>
      <c r="C75" s="53"/>
      <c r="D75" s="53"/>
      <c r="E75" s="53"/>
      <c r="F75" s="740"/>
      <c r="G75" s="53"/>
      <c r="H75" s="740"/>
      <c r="I75" s="108"/>
      <c r="O75" s="287" t="s">
        <v>40</v>
      </c>
      <c r="Q75" s="285" t="str">
        <f ca="1">SUBSTITUTE(CELL("address",D75),"$","")</f>
        <v>D75</v>
      </c>
      <c r="R75" s="287" t="str">
        <f t="shared" si="13"/>
        <v>3a</v>
      </c>
      <c r="S75" s="285" t="str">
        <f t="shared" ca="1" si="14"/>
        <v>3a. Variable Energy</v>
      </c>
      <c r="T75" s="287" t="s">
        <v>702</v>
      </c>
      <c r="U75" s="287" t="s">
        <v>725</v>
      </c>
      <c r="V75" s="287">
        <v>1</v>
      </c>
      <c r="W75" s="290" t="str">
        <f t="shared" ca="1" si="15"/>
        <v>3a_D75_AC_max_MVA_1</v>
      </c>
      <c r="X75" t="s">
        <v>395</v>
      </c>
      <c r="Y75"/>
      <c r="Z75" t="str">
        <f t="shared" si="16"/>
        <v>&gt;=0</v>
      </c>
      <c r="AA75" s="287" t="s">
        <v>84</v>
      </c>
      <c r="AB75" s="287" t="s">
        <v>84</v>
      </c>
      <c r="AD75" s="288"/>
    </row>
    <row r="76" spans="1:31" ht="0.75" customHeight="1">
      <c r="A76" s="452"/>
      <c r="B76" s="329"/>
      <c r="C76" s="53"/>
      <c r="D76" s="53"/>
      <c r="E76" s="53"/>
      <c r="F76" s="53"/>
      <c r="G76" s="53"/>
      <c r="H76" s="53"/>
      <c r="I76" s="108"/>
      <c r="N76" s="287" t="s">
        <v>76</v>
      </c>
      <c r="Q76" s="285" t="str">
        <f ca="1">SUBSTITUTE(CELL("address",F75),"$","")</f>
        <v>F75</v>
      </c>
      <c r="R76" s="287" t="str">
        <f t="shared" si="13"/>
        <v>3a</v>
      </c>
      <c r="S76" s="285" t="str">
        <f t="shared" ca="1" si="14"/>
        <v>3a. Variable Energy</v>
      </c>
      <c r="T76" s="287" t="s">
        <v>702</v>
      </c>
      <c r="U76" s="287" t="s">
        <v>725</v>
      </c>
      <c r="V76" s="287">
        <v>2</v>
      </c>
      <c r="W76" s="290" t="str">
        <f t="shared" ca="1" si="15"/>
        <v>3a_F75_AC_max_MVA_2</v>
      </c>
      <c r="X76" t="s">
        <v>395</v>
      </c>
      <c r="Y76"/>
      <c r="Z76" t="str">
        <f t="shared" si="16"/>
        <v>&gt;=0</v>
      </c>
      <c r="AA76" s="287" t="s">
        <v>84</v>
      </c>
      <c r="AB76" s="287" t="s">
        <v>84</v>
      </c>
      <c r="AD76" s="288"/>
    </row>
    <row r="77" spans="1:31" ht="0.75" customHeight="1">
      <c r="A77" s="452"/>
      <c r="B77" s="329"/>
      <c r="C77" s="53"/>
      <c r="D77" s="53"/>
      <c r="E77" s="53"/>
      <c r="F77" s="53"/>
      <c r="G77" s="53"/>
      <c r="H77" s="53"/>
      <c r="I77" s="108"/>
      <c r="N77" s="287" t="s">
        <v>76</v>
      </c>
      <c r="Q77" s="285" t="str">
        <f ca="1">SUBSTITUTE(CELL("address",H75),"$","")</f>
        <v>H75</v>
      </c>
      <c r="R77" s="287" t="str">
        <f t="shared" si="13"/>
        <v>3a</v>
      </c>
      <c r="S77" s="285" t="str">
        <f t="shared" ca="1" si="14"/>
        <v>3a. Variable Energy</v>
      </c>
      <c r="T77" s="287" t="s">
        <v>702</v>
      </c>
      <c r="U77" s="287" t="s">
        <v>725</v>
      </c>
      <c r="V77" s="287">
        <v>3</v>
      </c>
      <c r="W77" s="290" t="str">
        <f t="shared" ca="1" si="15"/>
        <v>3a_H75_AC_max_MVA_3</v>
      </c>
      <c r="X77" t="s">
        <v>395</v>
      </c>
      <c r="Y77"/>
      <c r="Z77" t="str">
        <f t="shared" si="16"/>
        <v>&gt;=0</v>
      </c>
      <c r="AA77" s="287" t="s">
        <v>84</v>
      </c>
      <c r="AB77" s="287" t="s">
        <v>84</v>
      </c>
      <c r="AD77" s="288"/>
    </row>
    <row r="78" spans="1:31" ht="20.25" customHeight="1">
      <c r="A78" s="452" t="s">
        <v>726</v>
      </c>
      <c r="B78" s="329" t="s">
        <v>709</v>
      </c>
      <c r="C78" s="53"/>
      <c r="D78" s="533"/>
      <c r="E78" s="53"/>
      <c r="F78" s="740"/>
      <c r="G78" s="53"/>
      <c r="H78" s="740"/>
      <c r="I78" s="108"/>
      <c r="O78" s="287" t="s">
        <v>40</v>
      </c>
      <c r="Q78" s="285" t="str">
        <f ca="1">SUBSTITUTE(CELL("address",D78),"$","")</f>
        <v>D78</v>
      </c>
      <c r="R78" s="287" t="str">
        <f t="shared" si="13"/>
        <v>3a</v>
      </c>
      <c r="S78" s="285" t="str">
        <f t="shared" ca="1" si="14"/>
        <v>3a. Variable Energy</v>
      </c>
      <c r="T78" s="287" t="s">
        <v>702</v>
      </c>
      <c r="U78" s="287" t="s">
        <v>727</v>
      </c>
      <c r="V78" s="287">
        <v>1</v>
      </c>
      <c r="W78" s="290" t="str">
        <f t="shared" ca="1" si="15"/>
        <v>3a_D78_AC_min_MW_1</v>
      </c>
      <c r="X78" t="s">
        <v>395</v>
      </c>
      <c r="Y78"/>
      <c r="Z78" t="str">
        <f t="shared" si="16"/>
        <v>&gt;=0</v>
      </c>
      <c r="AA78" s="287" t="s">
        <v>84</v>
      </c>
      <c r="AB78" s="287" t="s">
        <v>84</v>
      </c>
      <c r="AD78" s="288"/>
    </row>
    <row r="79" spans="1:31" ht="5.25" customHeight="1">
      <c r="A79" s="452"/>
      <c r="B79" s="329"/>
      <c r="C79" s="53"/>
      <c r="D79" s="53"/>
      <c r="E79" s="53"/>
      <c r="F79" s="53"/>
      <c r="G79" s="53"/>
      <c r="H79" s="53"/>
      <c r="I79" s="108"/>
      <c r="N79" s="287" t="s">
        <v>76</v>
      </c>
      <c r="Q79" s="285" t="str">
        <f ca="1">SUBSTITUTE(CELL("address",F78),"$","")</f>
        <v>F78</v>
      </c>
      <c r="R79" s="287" t="str">
        <f t="shared" si="13"/>
        <v>3a</v>
      </c>
      <c r="S79" s="285" t="str">
        <f t="shared" ca="1" si="14"/>
        <v>3a. Variable Energy</v>
      </c>
      <c r="T79" s="287" t="s">
        <v>702</v>
      </c>
      <c r="U79" s="287" t="s">
        <v>727</v>
      </c>
      <c r="V79" s="287">
        <v>2</v>
      </c>
      <c r="W79" s="290" t="str">
        <f t="shared" ca="1" si="15"/>
        <v>3a_F78_AC_min_MW_2</v>
      </c>
      <c r="X79" t="s">
        <v>395</v>
      </c>
      <c r="Y79"/>
      <c r="Z79" t="str">
        <f t="shared" si="16"/>
        <v>&gt;=0</v>
      </c>
      <c r="AA79" s="287" t="s">
        <v>84</v>
      </c>
      <c r="AB79" s="287" t="s">
        <v>84</v>
      </c>
      <c r="AD79" s="288"/>
    </row>
    <row r="80" spans="1:31" ht="20.25" customHeight="1">
      <c r="A80" s="351" t="s">
        <v>728</v>
      </c>
      <c r="B80" s="329"/>
      <c r="C80" s="53"/>
      <c r="D80" s="53"/>
      <c r="E80" s="53"/>
      <c r="F80" s="53"/>
      <c r="G80" s="53"/>
      <c r="H80" s="53"/>
      <c r="I80" s="108"/>
      <c r="O80" s="287" t="s">
        <v>40</v>
      </c>
      <c r="Q80" s="285" t="str">
        <f ca="1">SUBSTITUTE(CELL("address",H78),"$","")</f>
        <v>H78</v>
      </c>
      <c r="R80" s="287" t="str">
        <f t="shared" si="13"/>
        <v>3a</v>
      </c>
      <c r="S80" s="285" t="str">
        <f t="shared" ca="1" si="14"/>
        <v>3a. Variable Energy</v>
      </c>
      <c r="T80" s="287" t="s">
        <v>702</v>
      </c>
      <c r="U80" s="287" t="s">
        <v>727</v>
      </c>
      <c r="V80" s="287">
        <v>3</v>
      </c>
      <c r="W80" s="290" t="str">
        <f t="shared" ca="1" si="15"/>
        <v>3a_H78_AC_min_MW_3</v>
      </c>
      <c r="X80" t="s">
        <v>395</v>
      </c>
      <c r="Y80"/>
      <c r="Z80" t="str">
        <f t="shared" si="16"/>
        <v>&gt;=0</v>
      </c>
      <c r="AA80" s="287" t="s">
        <v>84</v>
      </c>
      <c r="AB80" s="287" t="s">
        <v>84</v>
      </c>
      <c r="AD80" s="288"/>
    </row>
    <row r="81" spans="1:37" ht="20.25" customHeight="1">
      <c r="A81" s="450" t="s">
        <v>729</v>
      </c>
      <c r="B81" s="329" t="s">
        <v>730</v>
      </c>
      <c r="C81" s="53"/>
      <c r="D81" s="533"/>
      <c r="E81" s="53"/>
      <c r="F81" s="740"/>
      <c r="G81" s="53"/>
      <c r="H81" s="740"/>
      <c r="I81" s="108"/>
      <c r="O81" s="287" t="s">
        <v>40</v>
      </c>
      <c r="Q81" s="285" t="str">
        <f ca="1">SUBSTITUTE(CELL("address",D81),"$","")</f>
        <v>D81</v>
      </c>
      <c r="R81" s="287" t="str">
        <f t="shared" si="13"/>
        <v>3a</v>
      </c>
      <c r="S81" s="285" t="str">
        <f t="shared" ca="1" si="14"/>
        <v>3a. Variable Energy</v>
      </c>
      <c r="T81" s="287" t="s">
        <v>702</v>
      </c>
      <c r="U81" s="287" t="s">
        <v>731</v>
      </c>
      <c r="V81" s="287">
        <v>1</v>
      </c>
      <c r="W81" s="290" t="str">
        <f t="shared" ca="1" si="15"/>
        <v>3a_D81_ramp_up_1</v>
      </c>
      <c r="X81" t="s">
        <v>395</v>
      </c>
      <c r="Y81"/>
      <c r="Z81" t="str">
        <f t="shared" si="16"/>
        <v>&gt;=0</v>
      </c>
      <c r="AA81" s="287" t="s">
        <v>84</v>
      </c>
      <c r="AB81" s="287" t="s">
        <v>84</v>
      </c>
      <c r="AD81" s="288"/>
    </row>
    <row r="82" spans="1:37" ht="5.25" customHeight="1">
      <c r="A82" s="454"/>
      <c r="B82" s="329"/>
      <c r="C82" s="53"/>
      <c r="D82" s="53"/>
      <c r="E82" s="53"/>
      <c r="F82" s="53"/>
      <c r="G82" s="53"/>
      <c r="H82" s="53"/>
      <c r="I82" s="108"/>
      <c r="N82" s="287" t="s">
        <v>76</v>
      </c>
      <c r="Q82" s="285" t="str">
        <f ca="1">SUBSTITUTE(CELL("address",F81),"$","")</f>
        <v>F81</v>
      </c>
      <c r="R82" s="287" t="str">
        <f t="shared" si="13"/>
        <v>3a</v>
      </c>
      <c r="S82" s="285" t="str">
        <f t="shared" ca="1" si="14"/>
        <v>3a. Variable Energy</v>
      </c>
      <c r="T82" s="287" t="s">
        <v>702</v>
      </c>
      <c r="U82" s="287" t="s">
        <v>731</v>
      </c>
      <c r="V82" s="287">
        <v>2</v>
      </c>
      <c r="W82" s="290" t="str">
        <f t="shared" ca="1" si="15"/>
        <v>3a_F81_ramp_up_2</v>
      </c>
      <c r="X82" t="s">
        <v>395</v>
      </c>
      <c r="Y82"/>
      <c r="Z82" t="str">
        <f t="shared" si="16"/>
        <v>&gt;=0</v>
      </c>
      <c r="AA82" s="287" t="s">
        <v>84</v>
      </c>
      <c r="AB82" s="287" t="s">
        <v>84</v>
      </c>
      <c r="AD82" s="288"/>
    </row>
    <row r="83" spans="1:37" ht="5.25" customHeight="1">
      <c r="A83" s="454"/>
      <c r="B83" s="329"/>
      <c r="C83" s="53"/>
      <c r="D83" s="53"/>
      <c r="E83" s="53"/>
      <c r="F83" s="53"/>
      <c r="G83" s="53"/>
      <c r="H83" s="53"/>
      <c r="I83" s="108"/>
      <c r="N83" s="287" t="s">
        <v>76</v>
      </c>
      <c r="Q83" s="285" t="str">
        <f ca="1">SUBSTITUTE(CELL("address",H81),"$","")</f>
        <v>H81</v>
      </c>
      <c r="R83" s="287" t="str">
        <f t="shared" si="13"/>
        <v>3a</v>
      </c>
      <c r="S83" s="285" t="str">
        <f t="shared" ca="1" si="14"/>
        <v>3a. Variable Energy</v>
      </c>
      <c r="T83" s="287" t="s">
        <v>702</v>
      </c>
      <c r="U83" s="287" t="s">
        <v>731</v>
      </c>
      <c r="V83" s="287">
        <v>3</v>
      </c>
      <c r="W83" s="290" t="str">
        <f t="shared" ca="1" si="15"/>
        <v>3a_H81_ramp_up_3</v>
      </c>
      <c r="X83" t="s">
        <v>395</v>
      </c>
      <c r="Y83"/>
      <c r="Z83" t="str">
        <f t="shared" si="16"/>
        <v>&gt;=0</v>
      </c>
      <c r="AA83" s="287" t="s">
        <v>84</v>
      </c>
      <c r="AB83" s="287" t="s">
        <v>84</v>
      </c>
      <c r="AD83" s="288"/>
    </row>
    <row r="84" spans="1:37" ht="20.25" customHeight="1">
      <c r="A84" s="450" t="s">
        <v>732</v>
      </c>
      <c r="B84" s="329" t="s">
        <v>730</v>
      </c>
      <c r="C84" s="53"/>
      <c r="D84" s="533"/>
      <c r="E84" s="53"/>
      <c r="F84" s="740"/>
      <c r="G84" s="53"/>
      <c r="H84" s="740"/>
      <c r="I84" s="108"/>
      <c r="O84" s="287" t="s">
        <v>40</v>
      </c>
      <c r="Q84" s="285" t="str">
        <f ca="1">SUBSTITUTE(CELL("address",D84),"$","")</f>
        <v>D84</v>
      </c>
      <c r="R84" s="287" t="str">
        <f t="shared" si="13"/>
        <v>3a</v>
      </c>
      <c r="S84" s="285" t="str">
        <f t="shared" ca="1" si="14"/>
        <v>3a. Variable Energy</v>
      </c>
      <c r="T84" s="287" t="s">
        <v>702</v>
      </c>
      <c r="U84" s="287" t="s">
        <v>733</v>
      </c>
      <c r="V84" s="287">
        <v>1</v>
      </c>
      <c r="W84" s="290" t="str">
        <f t="shared" ca="1" si="15"/>
        <v>3a_D84_ramp_down_1</v>
      </c>
      <c r="X84" t="s">
        <v>395</v>
      </c>
      <c r="Y84"/>
      <c r="Z84" t="str">
        <f t="shared" si="16"/>
        <v>&gt;=0</v>
      </c>
      <c r="AA84" s="287" t="s">
        <v>84</v>
      </c>
      <c r="AB84" s="287" t="s">
        <v>84</v>
      </c>
      <c r="AD84" s="288"/>
    </row>
    <row r="85" spans="1:37" ht="5.25" customHeight="1">
      <c r="A85" s="454"/>
      <c r="B85" s="329"/>
      <c r="C85" s="53"/>
      <c r="D85" s="53"/>
      <c r="E85" s="53"/>
      <c r="F85" s="53"/>
      <c r="G85" s="53"/>
      <c r="H85" s="53"/>
      <c r="I85" s="108"/>
      <c r="N85" s="287" t="s">
        <v>76</v>
      </c>
      <c r="Q85" s="285" t="str">
        <f ca="1">SUBSTITUTE(CELL("address",F84),"$","")</f>
        <v>F84</v>
      </c>
      <c r="R85" s="287" t="str">
        <f t="shared" si="13"/>
        <v>3a</v>
      </c>
      <c r="S85" s="285" t="str">
        <f t="shared" ca="1" si="14"/>
        <v>3a. Variable Energy</v>
      </c>
      <c r="T85" s="287" t="s">
        <v>702</v>
      </c>
      <c r="U85" s="287" t="s">
        <v>733</v>
      </c>
      <c r="V85" s="287">
        <v>2</v>
      </c>
      <c r="W85" s="290" t="str">
        <f t="shared" ca="1" si="15"/>
        <v>3a_F84_ramp_down_2</v>
      </c>
      <c r="X85" t="s">
        <v>395</v>
      </c>
      <c r="Y85"/>
      <c r="Z85" t="str">
        <f t="shared" si="16"/>
        <v>&gt;=0</v>
      </c>
      <c r="AA85" s="287" t="s">
        <v>84</v>
      </c>
      <c r="AB85" s="287" t="s">
        <v>84</v>
      </c>
      <c r="AD85" s="288"/>
    </row>
    <row r="86" spans="1:37" ht="5.25" customHeight="1">
      <c r="A86" s="454"/>
      <c r="B86" s="329"/>
      <c r="C86" s="53"/>
      <c r="D86" s="53"/>
      <c r="E86" s="53"/>
      <c r="F86" s="53"/>
      <c r="G86" s="53"/>
      <c r="H86" s="53"/>
      <c r="I86" s="108"/>
      <c r="N86" s="287" t="s">
        <v>76</v>
      </c>
      <c r="Q86" s="285" t="str">
        <f ca="1">SUBSTITUTE(CELL("address",H84),"$","")</f>
        <v>H84</v>
      </c>
      <c r="R86" s="287" t="str">
        <f t="shared" si="13"/>
        <v>3a</v>
      </c>
      <c r="S86" s="285" t="str">
        <f t="shared" ca="1" si="14"/>
        <v>3a. Variable Energy</v>
      </c>
      <c r="T86" s="287" t="s">
        <v>702</v>
      </c>
      <c r="U86" s="287" t="s">
        <v>733</v>
      </c>
      <c r="V86" s="287">
        <v>3</v>
      </c>
      <c r="W86" s="290" t="str">
        <f t="shared" ca="1" si="15"/>
        <v>3a_H84_ramp_down_3</v>
      </c>
      <c r="X86" t="s">
        <v>395</v>
      </c>
      <c r="Y86"/>
      <c r="Z86" t="str">
        <f t="shared" si="16"/>
        <v>&gt;=0</v>
      </c>
      <c r="AA86" s="287" t="s">
        <v>84</v>
      </c>
      <c r="AB86" s="287" t="s">
        <v>84</v>
      </c>
      <c r="AD86" s="288"/>
    </row>
    <row r="87" spans="1:37" ht="38.25" customHeight="1">
      <c r="A87" s="986" t="s">
        <v>734</v>
      </c>
      <c r="B87" s="987"/>
      <c r="C87" s="53"/>
      <c r="D87" s="601"/>
      <c r="E87" s="53"/>
      <c r="F87" s="608"/>
      <c r="G87" s="53"/>
      <c r="H87" s="608"/>
      <c r="I87" s="108"/>
      <c r="O87" s="287" t="s">
        <v>40</v>
      </c>
      <c r="P87" s="322"/>
      <c r="Q87" s="285" t="str">
        <f ca="1">SUBSTITUTE(CELL("address",D87),"$","")</f>
        <v>D87</v>
      </c>
      <c r="R87" s="287" t="str">
        <f t="shared" si="13"/>
        <v>3a</v>
      </c>
      <c r="S87" s="285" t="str">
        <f t="shared" ca="1" si="14"/>
        <v>3a. Variable Energy</v>
      </c>
      <c r="T87" s="287" t="s">
        <v>702</v>
      </c>
      <c r="U87" s="287" t="s">
        <v>735</v>
      </c>
      <c r="V87" s="287">
        <v>1</v>
      </c>
      <c r="W87" s="290" t="str">
        <f t="shared" ca="1" si="15"/>
        <v>3a_D87_ramp_describe_1</v>
      </c>
      <c r="X87" s="287" t="s">
        <v>605</v>
      </c>
      <c r="Y87" s="287">
        <v>2000</v>
      </c>
      <c r="AA87" s="287" t="s">
        <v>84</v>
      </c>
      <c r="AB87" s="287" t="s">
        <v>84</v>
      </c>
      <c r="AD87" s="288"/>
    </row>
    <row r="88" spans="1:37" ht="5.25" customHeight="1">
      <c r="A88" s="454"/>
      <c r="B88" s="329"/>
      <c r="C88" s="53"/>
      <c r="D88" s="53"/>
      <c r="E88" s="53"/>
      <c r="F88" s="53"/>
      <c r="G88" s="53"/>
      <c r="H88" s="53"/>
      <c r="I88" s="108"/>
      <c r="N88" s="287" t="s">
        <v>76</v>
      </c>
      <c r="Q88" s="285" t="str">
        <f ca="1">SUBSTITUTE(CELL("address",F87),"$","")</f>
        <v>F87</v>
      </c>
      <c r="R88" s="287" t="str">
        <f t="shared" si="13"/>
        <v>3a</v>
      </c>
      <c r="S88" s="285" t="str">
        <f t="shared" ca="1" si="14"/>
        <v>3a. Variable Energy</v>
      </c>
      <c r="T88" s="287" t="s">
        <v>702</v>
      </c>
      <c r="U88" s="287" t="s">
        <v>735</v>
      </c>
      <c r="V88" s="287">
        <v>2</v>
      </c>
      <c r="W88" s="290" t="str">
        <f t="shared" ca="1" si="15"/>
        <v>3a_F87_ramp_describe_2</v>
      </c>
      <c r="X88" s="287" t="s">
        <v>605</v>
      </c>
      <c r="Y88" s="287">
        <v>2000</v>
      </c>
      <c r="AA88" s="287" t="s">
        <v>84</v>
      </c>
      <c r="AB88" s="287" t="s">
        <v>84</v>
      </c>
      <c r="AD88" s="288"/>
    </row>
    <row r="89" spans="1:37" ht="20.25" customHeight="1">
      <c r="A89" s="351" t="s">
        <v>736</v>
      </c>
      <c r="B89" s="329"/>
      <c r="C89" s="53"/>
      <c r="D89" s="53"/>
      <c r="E89" s="53"/>
      <c r="F89" s="53"/>
      <c r="G89" s="53"/>
      <c r="H89" s="53"/>
      <c r="I89" s="108"/>
      <c r="O89" s="287" t="s">
        <v>40</v>
      </c>
      <c r="Q89" s="285" t="str">
        <f ca="1">SUBSTITUTE(CELL("address",H87),"$","")</f>
        <v>H87</v>
      </c>
      <c r="R89" s="287" t="str">
        <f t="shared" si="13"/>
        <v>3a</v>
      </c>
      <c r="S89" s="285" t="str">
        <f t="shared" ca="1" si="14"/>
        <v>3a. Variable Energy</v>
      </c>
      <c r="T89" s="287" t="s">
        <v>702</v>
      </c>
      <c r="U89" s="287" t="s">
        <v>735</v>
      </c>
      <c r="V89" s="287">
        <v>3</v>
      </c>
      <c r="W89" s="290" t="str">
        <f t="shared" ca="1" si="15"/>
        <v>3a_H87_ramp_describe_3</v>
      </c>
      <c r="X89" s="287" t="s">
        <v>605</v>
      </c>
      <c r="Y89" s="287">
        <v>2000</v>
      </c>
      <c r="AA89" s="287" t="s">
        <v>84</v>
      </c>
      <c r="AB89" s="287" t="s">
        <v>84</v>
      </c>
      <c r="AD89" s="288"/>
    </row>
    <row r="90" spans="1:37" ht="20.25" customHeight="1">
      <c r="A90" s="450" t="s">
        <v>737</v>
      </c>
      <c r="B90" s="329" t="s">
        <v>712</v>
      </c>
      <c r="C90" s="53"/>
      <c r="D90" s="738"/>
      <c r="E90" s="53"/>
      <c r="F90" s="739"/>
      <c r="G90" s="53"/>
      <c r="H90" s="739"/>
      <c r="I90" s="108"/>
      <c r="O90" s="287" t="s">
        <v>40</v>
      </c>
      <c r="Q90" s="285" t="str">
        <f ca="1">SUBSTITUTE(CELL("address",D90),"$","")</f>
        <v>D90</v>
      </c>
      <c r="R90" s="287" t="str">
        <f t="shared" si="13"/>
        <v>3a</v>
      </c>
      <c r="S90" s="285" t="str">
        <f t="shared" ca="1" si="14"/>
        <v>3a. Variable Energy</v>
      </c>
      <c r="T90" s="287" t="s">
        <v>702</v>
      </c>
      <c r="U90" s="287" t="s">
        <v>738</v>
      </c>
      <c r="V90" s="287">
        <v>1</v>
      </c>
      <c r="W90" s="290" t="str">
        <f t="shared" ca="1" si="15"/>
        <v>3a_D90_net_annual_CF_1</v>
      </c>
      <c r="X90" s="285" t="s">
        <v>463</v>
      </c>
      <c r="Y90"/>
      <c r="Z90" s="286" t="s">
        <v>464</v>
      </c>
      <c r="AA90" s="287" t="s">
        <v>84</v>
      </c>
      <c r="AB90" s="287" t="s">
        <v>84</v>
      </c>
      <c r="AD90" s="288"/>
      <c r="AE90" s="285"/>
    </row>
    <row r="91" spans="1:37" ht="5.25" customHeight="1">
      <c r="A91" s="454"/>
      <c r="B91" s="329"/>
      <c r="C91" s="53"/>
      <c r="D91" s="53"/>
      <c r="E91" s="53"/>
      <c r="F91" s="53"/>
      <c r="G91" s="53"/>
      <c r="H91" s="53"/>
      <c r="I91" s="108"/>
      <c r="N91" s="287" t="s">
        <v>76</v>
      </c>
      <c r="Q91" s="285" t="str">
        <f ca="1">SUBSTITUTE(CELL("address",F90),"$","")</f>
        <v>F90</v>
      </c>
      <c r="R91" s="287" t="str">
        <f t="shared" si="13"/>
        <v>3a</v>
      </c>
      <c r="S91" s="285" t="str">
        <f t="shared" ca="1" si="14"/>
        <v>3a. Variable Energy</v>
      </c>
      <c r="T91" s="287" t="s">
        <v>702</v>
      </c>
      <c r="U91" s="287" t="s">
        <v>738</v>
      </c>
      <c r="V91" s="287">
        <v>2</v>
      </c>
      <c r="W91" s="290" t="str">
        <f t="shared" ca="1" si="15"/>
        <v>3a_F90_net_annual_CF_2</v>
      </c>
      <c r="X91" s="285" t="s">
        <v>463</v>
      </c>
      <c r="Y91"/>
      <c r="Z91" s="286" t="s">
        <v>464</v>
      </c>
      <c r="AA91" s="287" t="s">
        <v>84</v>
      </c>
      <c r="AB91" s="287" t="s">
        <v>84</v>
      </c>
      <c r="AD91" s="288"/>
      <c r="AE91" s="285"/>
    </row>
    <row r="92" spans="1:37" ht="5.25" customHeight="1">
      <c r="A92" s="454"/>
      <c r="B92" s="329"/>
      <c r="C92" s="53"/>
      <c r="D92" s="53"/>
      <c r="E92" s="53"/>
      <c r="F92" s="53"/>
      <c r="G92" s="53"/>
      <c r="H92" s="53"/>
      <c r="I92" s="108"/>
      <c r="N92" s="287" t="s">
        <v>76</v>
      </c>
      <c r="Q92" s="285" t="str">
        <f ca="1">SUBSTITUTE(CELL("address",H90),"$","")</f>
        <v>H90</v>
      </c>
      <c r="R92" s="287" t="str">
        <f t="shared" si="13"/>
        <v>3a</v>
      </c>
      <c r="S92" s="285" t="str">
        <f t="shared" ca="1" si="14"/>
        <v>3a. Variable Energy</v>
      </c>
      <c r="T92" s="287" t="s">
        <v>702</v>
      </c>
      <c r="U92" s="287" t="s">
        <v>738</v>
      </c>
      <c r="V92" s="287">
        <v>3</v>
      </c>
      <c r="W92" s="290" t="str">
        <f t="shared" ca="1" si="15"/>
        <v>3a_H90_net_annual_CF_3</v>
      </c>
      <c r="X92" s="285" t="s">
        <v>463</v>
      </c>
      <c r="Y92"/>
      <c r="Z92" s="286" t="s">
        <v>464</v>
      </c>
      <c r="AA92" s="287" t="s">
        <v>84</v>
      </c>
      <c r="AB92" s="287" t="s">
        <v>84</v>
      </c>
      <c r="AD92" s="288"/>
      <c r="AE92" s="285"/>
    </row>
    <row r="93" spans="1:37" ht="5.25" customHeight="1">
      <c r="A93" s="450"/>
      <c r="B93" s="329"/>
      <c r="C93" s="53"/>
      <c r="D93" s="53"/>
      <c r="E93" s="53"/>
      <c r="F93" s="739"/>
      <c r="G93" s="53"/>
      <c r="H93" s="739"/>
      <c r="I93" s="108"/>
      <c r="L93" s="20" t="s">
        <v>739</v>
      </c>
      <c r="O93" s="287" t="s">
        <v>40</v>
      </c>
      <c r="Q93" s="285" t="str">
        <f ca="1">SUBSTITUTE(CELL("address",D93),"$","")</f>
        <v>D93</v>
      </c>
      <c r="R93" s="287" t="str">
        <f t="shared" si="13"/>
        <v>3a</v>
      </c>
      <c r="S93" s="285" t="str">
        <f t="shared" ca="1" si="14"/>
        <v>3a. Variable Energy</v>
      </c>
      <c r="T93" s="287" t="s">
        <v>702</v>
      </c>
      <c r="U93" s="287" t="s">
        <v>740</v>
      </c>
      <c r="V93" s="287">
        <v>1</v>
      </c>
      <c r="W93" s="290" t="str">
        <f t="shared" ca="1" si="15"/>
        <v>3a_D93_winter_CF_1</v>
      </c>
      <c r="X93" s="285" t="s">
        <v>463</v>
      </c>
      <c r="Y93"/>
      <c r="Z93" s="286" t="s">
        <v>464</v>
      </c>
      <c r="AA93" s="287" t="s">
        <v>84</v>
      </c>
      <c r="AB93" s="287" t="s">
        <v>84</v>
      </c>
      <c r="AD93" s="288"/>
      <c r="AE93" s="285"/>
    </row>
    <row r="94" spans="1:37" ht="5.25" customHeight="1">
      <c r="A94" s="454"/>
      <c r="B94" s="329"/>
      <c r="C94" s="53"/>
      <c r="D94" s="53"/>
      <c r="E94" s="53"/>
      <c r="F94" s="53"/>
      <c r="G94" s="53"/>
      <c r="H94" s="53"/>
      <c r="I94" s="108"/>
      <c r="N94" s="287" t="s">
        <v>76</v>
      </c>
      <c r="Q94" s="285" t="str">
        <f ca="1">SUBSTITUTE(CELL("address",F93),"$","")</f>
        <v>F93</v>
      </c>
      <c r="R94" s="287" t="str">
        <f t="shared" si="13"/>
        <v>3a</v>
      </c>
      <c r="S94" s="285" t="str">
        <f t="shared" ca="1" si="14"/>
        <v>3a. Variable Energy</v>
      </c>
      <c r="T94" s="287" t="s">
        <v>702</v>
      </c>
      <c r="U94" s="287" t="s">
        <v>740</v>
      </c>
      <c r="V94" s="287">
        <v>2</v>
      </c>
      <c r="W94" s="290" t="str">
        <f t="shared" ca="1" si="15"/>
        <v>3a_F93_winter_CF_2</v>
      </c>
      <c r="X94" s="285" t="s">
        <v>463</v>
      </c>
      <c r="Y94"/>
      <c r="Z94" s="286" t="s">
        <v>464</v>
      </c>
      <c r="AA94" s="287" t="s">
        <v>84</v>
      </c>
      <c r="AB94" s="287" t="s">
        <v>84</v>
      </c>
      <c r="AD94" s="288"/>
      <c r="AE94" s="285"/>
    </row>
    <row r="95" spans="1:37" ht="5.25" customHeight="1">
      <c r="A95" s="454"/>
      <c r="B95" s="329"/>
      <c r="C95" s="53"/>
      <c r="D95" s="53"/>
      <c r="E95" s="53"/>
      <c r="F95" s="53"/>
      <c r="G95" s="53"/>
      <c r="H95" s="53"/>
      <c r="I95" s="108"/>
      <c r="N95" s="287" t="s">
        <v>76</v>
      </c>
      <c r="Q95" s="285" t="str">
        <f ca="1">SUBSTITUTE(CELL("address",H93),"$","")</f>
        <v>H93</v>
      </c>
      <c r="R95" s="287" t="str">
        <f t="shared" si="13"/>
        <v>3a</v>
      </c>
      <c r="S95" s="285" t="str">
        <f t="shared" ca="1" si="14"/>
        <v>3a. Variable Energy</v>
      </c>
      <c r="T95" s="287" t="s">
        <v>702</v>
      </c>
      <c r="U95" s="287" t="s">
        <v>740</v>
      </c>
      <c r="V95" s="287">
        <v>3</v>
      </c>
      <c r="W95" s="290" t="str">
        <f t="shared" ca="1" si="15"/>
        <v>3a_H93_winter_CF_3</v>
      </c>
      <c r="X95" s="285" t="s">
        <v>463</v>
      </c>
      <c r="Y95"/>
      <c r="Z95" s="286" t="s">
        <v>464</v>
      </c>
      <c r="AA95" s="287" t="s">
        <v>84</v>
      </c>
      <c r="AB95" s="287" t="s">
        <v>84</v>
      </c>
      <c r="AD95" s="288"/>
      <c r="AE95" s="285"/>
    </row>
    <row r="96" spans="1:37" ht="20.25" customHeight="1">
      <c r="A96" s="997" t="s">
        <v>741</v>
      </c>
      <c r="B96" s="998"/>
      <c r="C96" s="53"/>
      <c r="D96" s="732"/>
      <c r="E96" s="53"/>
      <c r="F96" s="737"/>
      <c r="G96" s="53"/>
      <c r="H96" s="737"/>
      <c r="I96" s="108"/>
      <c r="O96" s="287" t="s">
        <v>40</v>
      </c>
      <c r="Q96" s="285" t="str">
        <f ca="1">SUBSTITUTE(CELL("address",D96),"$","")</f>
        <v>D96</v>
      </c>
      <c r="R96" s="287" t="str">
        <f t="shared" si="13"/>
        <v>3a</v>
      </c>
      <c r="S96" s="285" t="str">
        <f t="shared" ca="1" si="14"/>
        <v>3a. Variable Energy</v>
      </c>
      <c r="T96" s="287" t="s">
        <v>702</v>
      </c>
      <c r="U96" s="287" t="s">
        <v>742</v>
      </c>
      <c r="V96" s="287">
        <v>1</v>
      </c>
      <c r="W96" s="290" t="str">
        <f t="shared" ca="1" si="15"/>
        <v>3a_D96_shaped_1</v>
      </c>
      <c r="X96" s="287" t="s">
        <v>681</v>
      </c>
      <c r="Z96" s="286" t="str">
        <f t="shared" ref="Z96" si="17">CONCATENATE(AJ96,",",AK96)</f>
        <v>Yes,No</v>
      </c>
      <c r="AA96" s="287" t="s">
        <v>84</v>
      </c>
      <c r="AB96" s="287" t="s">
        <v>84</v>
      </c>
      <c r="AD96" s="288"/>
      <c r="AJ96" s="287" t="s">
        <v>83</v>
      </c>
      <c r="AK96" s="287" t="s">
        <v>84</v>
      </c>
    </row>
    <row r="97" spans="1:65" ht="5.25" customHeight="1">
      <c r="A97" s="454"/>
      <c r="B97" s="329"/>
      <c r="C97" s="53"/>
      <c r="D97" s="53"/>
      <c r="E97" s="53"/>
      <c r="F97" s="53"/>
      <c r="G97" s="53"/>
      <c r="H97" s="53"/>
      <c r="I97" s="108"/>
      <c r="N97" s="287" t="s">
        <v>76</v>
      </c>
      <c r="Q97" s="285" t="str">
        <f ca="1">SUBSTITUTE(CELL("address",F96),"$","")</f>
        <v>F96</v>
      </c>
      <c r="R97" s="287" t="str">
        <f t="shared" si="13"/>
        <v>3a</v>
      </c>
      <c r="S97" s="285" t="str">
        <f t="shared" ca="1" si="14"/>
        <v>3a. Variable Energy</v>
      </c>
      <c r="T97" s="287" t="s">
        <v>702</v>
      </c>
      <c r="U97" s="287" t="s">
        <v>742</v>
      </c>
      <c r="V97" s="287">
        <v>2</v>
      </c>
      <c r="W97" s="290" t="str">
        <f t="shared" ca="1" si="15"/>
        <v>3a_F96_shaped_2</v>
      </c>
      <c r="X97" s="287" t="s">
        <v>681</v>
      </c>
      <c r="Z97" s="286" t="str">
        <f t="shared" ref="Z97:Z98" si="18">CONCATENATE(AJ97,",",AK97)</f>
        <v>Yes,No</v>
      </c>
      <c r="AA97" s="287" t="s">
        <v>84</v>
      </c>
      <c r="AB97" s="287" t="s">
        <v>84</v>
      </c>
      <c r="AD97" s="288"/>
      <c r="AJ97" s="287" t="s">
        <v>83</v>
      </c>
      <c r="AK97" s="287" t="s">
        <v>84</v>
      </c>
    </row>
    <row r="98" spans="1:65" ht="5.25" customHeight="1">
      <c r="A98" s="454"/>
      <c r="B98" s="329"/>
      <c r="C98" s="53"/>
      <c r="D98" s="53"/>
      <c r="E98" s="53"/>
      <c r="F98" s="53"/>
      <c r="G98" s="53"/>
      <c r="H98" s="53"/>
      <c r="I98" s="108"/>
      <c r="N98" s="287" t="s">
        <v>76</v>
      </c>
      <c r="Q98" s="285" t="str">
        <f ca="1">SUBSTITUTE(CELL("address",H96),"$","")</f>
        <v>H96</v>
      </c>
      <c r="R98" s="287" t="str">
        <f t="shared" si="13"/>
        <v>3a</v>
      </c>
      <c r="S98" s="285" t="str">
        <f t="shared" ca="1" si="14"/>
        <v>3a. Variable Energy</v>
      </c>
      <c r="T98" s="287" t="s">
        <v>702</v>
      </c>
      <c r="U98" s="287" t="s">
        <v>742</v>
      </c>
      <c r="V98" s="287">
        <v>3</v>
      </c>
      <c r="W98" s="290" t="str">
        <f t="shared" ca="1" si="15"/>
        <v>3a_H96_shaped_3</v>
      </c>
      <c r="X98" s="287" t="s">
        <v>681</v>
      </c>
      <c r="Z98" s="286" t="str">
        <f t="shared" si="18"/>
        <v>Yes,No</v>
      </c>
      <c r="AA98" s="287" t="s">
        <v>84</v>
      </c>
      <c r="AB98" s="287" t="s">
        <v>84</v>
      </c>
      <c r="AD98" s="288"/>
      <c r="AJ98" s="287" t="s">
        <v>83</v>
      </c>
      <c r="AK98" s="287" t="s">
        <v>84</v>
      </c>
    </row>
    <row r="99" spans="1:65" s="20" customFormat="1" ht="20.25" customHeight="1">
      <c r="A99" s="988" t="s">
        <v>743</v>
      </c>
      <c r="B99" s="989"/>
      <c r="C99" s="989"/>
      <c r="D99" s="989"/>
      <c r="E99" s="989"/>
      <c r="F99" s="989"/>
      <c r="G99" s="989"/>
      <c r="H99" s="989"/>
      <c r="I99" s="367"/>
      <c r="J99" s="97"/>
      <c r="M99"/>
      <c r="N99" s="293"/>
      <c r="O99" s="293" t="s">
        <v>40</v>
      </c>
      <c r="Q99" s="293"/>
      <c r="R99" s="293"/>
      <c r="S99" s="293"/>
      <c r="T99" s="293"/>
      <c r="U99" s="293"/>
      <c r="V99" s="293"/>
      <c r="W99" s="293"/>
      <c r="X99" s="293"/>
      <c r="Y99" s="293"/>
      <c r="Z99" s="293"/>
      <c r="AA99" s="293"/>
      <c r="AB99" s="293"/>
      <c r="AC99" s="293"/>
      <c r="AD99" s="293"/>
      <c r="AE99" s="293"/>
      <c r="AF99" s="293"/>
      <c r="AG99" s="293"/>
      <c r="AH99" s="293"/>
      <c r="AI99" s="293"/>
      <c r="AJ99" s="293"/>
      <c r="AK99" s="293"/>
      <c r="BM99" s="493"/>
    </row>
    <row r="100" spans="1:65" ht="5.25" customHeight="1">
      <c r="A100" s="337"/>
      <c r="B100" s="338"/>
      <c r="C100" s="338"/>
      <c r="D100" s="338"/>
      <c r="E100" s="338"/>
      <c r="F100" s="338"/>
      <c r="G100" s="338"/>
      <c r="H100" s="338"/>
      <c r="I100" s="108"/>
      <c r="N100" s="287" t="s">
        <v>76</v>
      </c>
    </row>
    <row r="101" spans="1:65" ht="31.5" customHeight="1">
      <c r="A101" s="994" t="s">
        <v>744</v>
      </c>
      <c r="B101" s="995"/>
      <c r="C101" s="53"/>
      <c r="D101" s="526"/>
      <c r="E101" s="53"/>
      <c r="F101" s="610"/>
      <c r="G101" s="53"/>
      <c r="H101" s="610"/>
      <c r="I101" s="108"/>
      <c r="L101" s="20"/>
      <c r="O101" s="287" t="s">
        <v>40</v>
      </c>
      <c r="P101" s="322"/>
      <c r="Q101" s="285" t="str">
        <f ca="1">SUBSTITUTE(CELL("address",D101),"$","")</f>
        <v>D101</v>
      </c>
      <c r="R101" s="287" t="str">
        <f t="shared" ref="R101:R109" si="19">$R$10</f>
        <v>3a</v>
      </c>
      <c r="S101" s="285" t="str">
        <f t="shared" ref="S101:S109" ca="1" si="20">MID(CELL("filename",R101),FIND("]",CELL("filename",R101))+1,256)</f>
        <v>3a. Variable Energy</v>
      </c>
      <c r="T101" s="287" t="s">
        <v>702</v>
      </c>
      <c r="U101" s="287" t="s">
        <v>745</v>
      </c>
      <c r="V101" s="287">
        <v>1</v>
      </c>
      <c r="W101" s="290" t="str">
        <f t="shared" ref="W101:W109" ca="1" si="21">R101&amp;"_"&amp;Q101&amp;"_"&amp;U101&amp;"_"&amp;V101</f>
        <v>3a_D101_8760_source_1</v>
      </c>
      <c r="X101" s="287" t="s">
        <v>605</v>
      </c>
      <c r="Y101" s="287">
        <v>100</v>
      </c>
      <c r="AA101" s="287" t="s">
        <v>84</v>
      </c>
      <c r="AB101" s="287" t="s">
        <v>84</v>
      </c>
      <c r="AD101" s="288"/>
    </row>
    <row r="102" spans="1:65" ht="5.25" customHeight="1">
      <c r="A102" s="450"/>
      <c r="B102" s="329"/>
      <c r="C102" s="53"/>
      <c r="D102" s="53"/>
      <c r="E102" s="53"/>
      <c r="F102" s="53"/>
      <c r="G102" s="53"/>
      <c r="H102" s="53"/>
      <c r="I102" s="108"/>
      <c r="N102" s="287" t="s">
        <v>76</v>
      </c>
      <c r="Q102" s="285" t="str">
        <f ca="1">SUBSTITUTE(CELL("address",F101),"$","")</f>
        <v>F101</v>
      </c>
      <c r="R102" s="287" t="str">
        <f t="shared" si="19"/>
        <v>3a</v>
      </c>
      <c r="S102" s="285" t="str">
        <f t="shared" ca="1" si="20"/>
        <v>3a. Variable Energy</v>
      </c>
      <c r="T102" s="287" t="s">
        <v>702</v>
      </c>
      <c r="U102" s="287" t="s">
        <v>745</v>
      </c>
      <c r="V102" s="287">
        <v>2</v>
      </c>
      <c r="W102" s="290" t="str">
        <f t="shared" ca="1" si="21"/>
        <v>3a_F101_8760_source_2</v>
      </c>
      <c r="X102" s="287" t="s">
        <v>605</v>
      </c>
      <c r="Y102" s="287">
        <v>100</v>
      </c>
      <c r="AA102" s="287" t="s">
        <v>84</v>
      </c>
      <c r="AB102" s="287" t="s">
        <v>84</v>
      </c>
      <c r="AD102" s="288"/>
    </row>
    <row r="103" spans="1:65" ht="5.25" customHeight="1">
      <c r="A103" s="450"/>
      <c r="B103" s="329"/>
      <c r="C103" s="53"/>
      <c r="D103" s="53"/>
      <c r="E103" s="53"/>
      <c r="F103" s="53"/>
      <c r="G103" s="53"/>
      <c r="H103" s="53"/>
      <c r="I103" s="108"/>
      <c r="N103" s="287" t="s">
        <v>76</v>
      </c>
      <c r="Q103" s="285" t="str">
        <f ca="1">SUBSTITUTE(CELL("address",H101),"$","")</f>
        <v>H101</v>
      </c>
      <c r="R103" s="287" t="str">
        <f t="shared" si="19"/>
        <v>3a</v>
      </c>
      <c r="S103" s="285" t="str">
        <f t="shared" ca="1" si="20"/>
        <v>3a. Variable Energy</v>
      </c>
      <c r="T103" s="287" t="s">
        <v>702</v>
      </c>
      <c r="U103" s="287" t="s">
        <v>745</v>
      </c>
      <c r="V103" s="287">
        <v>3</v>
      </c>
      <c r="W103" s="290" t="str">
        <f t="shared" ca="1" si="21"/>
        <v>3a_H101_8760_source_3</v>
      </c>
      <c r="X103" s="287" t="s">
        <v>605</v>
      </c>
      <c r="Y103" s="287">
        <v>100</v>
      </c>
      <c r="AA103" s="287" t="s">
        <v>84</v>
      </c>
      <c r="AB103" s="287" t="s">
        <v>84</v>
      </c>
      <c r="AD103" s="288"/>
    </row>
    <row r="104" spans="1:65" ht="20.25" customHeight="1">
      <c r="A104" s="996" t="s">
        <v>746</v>
      </c>
      <c r="B104" s="993"/>
      <c r="C104" s="53"/>
      <c r="D104" s="741"/>
      <c r="E104" s="53"/>
      <c r="F104" s="742"/>
      <c r="G104" s="53"/>
      <c r="H104" s="742"/>
      <c r="I104" s="108"/>
      <c r="O104" s="287" t="s">
        <v>40</v>
      </c>
      <c r="Q104" s="285" t="str">
        <f ca="1">SUBSTITUTE(CELL("address",D104),"$","")</f>
        <v>D104</v>
      </c>
      <c r="R104" s="287" t="str">
        <f t="shared" si="19"/>
        <v>3a</v>
      </c>
      <c r="S104" s="285" t="str">
        <f t="shared" ca="1" si="20"/>
        <v>3a. Variable Energy</v>
      </c>
      <c r="T104" s="287" t="s">
        <v>702</v>
      </c>
      <c r="U104" s="287" t="s">
        <v>747</v>
      </c>
      <c r="V104" s="287">
        <v>1</v>
      </c>
      <c r="W104" s="290" t="str">
        <f t="shared" ca="1" si="21"/>
        <v>3a_D104_indepen_8760_assess_1</v>
      </c>
      <c r="X104" s="287" t="s">
        <v>681</v>
      </c>
      <c r="Z104" s="286" t="str">
        <f t="shared" ref="Z104" si="22">CONCATENATE(AJ104,",",AK104)</f>
        <v>Yes,No</v>
      </c>
      <c r="AA104" s="287" t="s">
        <v>84</v>
      </c>
      <c r="AB104" s="287" t="s">
        <v>84</v>
      </c>
      <c r="AD104" s="288"/>
      <c r="AJ104" s="287" t="s">
        <v>83</v>
      </c>
      <c r="AK104" s="287" t="s">
        <v>84</v>
      </c>
    </row>
    <row r="105" spans="1:65" ht="5.25" customHeight="1">
      <c r="A105" s="454"/>
      <c r="B105" s="329"/>
      <c r="C105" s="53"/>
      <c r="D105" s="53"/>
      <c r="E105" s="53"/>
      <c r="F105" s="53"/>
      <c r="G105" s="53"/>
      <c r="H105" s="53"/>
      <c r="I105" s="108"/>
      <c r="N105" s="287" t="s">
        <v>76</v>
      </c>
      <c r="Q105" s="285" t="str">
        <f ca="1">SUBSTITUTE(CELL("address",F104),"$","")</f>
        <v>F104</v>
      </c>
      <c r="R105" s="287" t="str">
        <f t="shared" si="19"/>
        <v>3a</v>
      </c>
      <c r="S105" s="285" t="str">
        <f t="shared" ca="1" si="20"/>
        <v>3a. Variable Energy</v>
      </c>
      <c r="T105" s="287" t="s">
        <v>702</v>
      </c>
      <c r="U105" s="287" t="s">
        <v>747</v>
      </c>
      <c r="V105" s="287">
        <v>2</v>
      </c>
      <c r="W105" s="290" t="str">
        <f t="shared" ca="1" si="21"/>
        <v>3a_F104_indepen_8760_assess_2</v>
      </c>
      <c r="X105" s="287" t="s">
        <v>681</v>
      </c>
      <c r="Z105" s="286" t="str">
        <f t="shared" ref="Z105:Z106" si="23">CONCATENATE(AJ105,",",AK105)</f>
        <v>Yes,No</v>
      </c>
      <c r="AA105" s="287" t="s">
        <v>84</v>
      </c>
      <c r="AB105" s="287" t="s">
        <v>84</v>
      </c>
      <c r="AD105" s="288"/>
      <c r="AJ105" s="287" t="s">
        <v>83</v>
      </c>
      <c r="AK105" s="287" t="s">
        <v>84</v>
      </c>
    </row>
    <row r="106" spans="1:65" ht="5.25" customHeight="1">
      <c r="A106" s="454"/>
      <c r="B106" s="329"/>
      <c r="C106" s="53"/>
      <c r="D106" s="53"/>
      <c r="E106" s="53"/>
      <c r="F106" s="53"/>
      <c r="G106" s="53"/>
      <c r="H106" s="53"/>
      <c r="I106" s="108"/>
      <c r="N106" s="287" t="s">
        <v>76</v>
      </c>
      <c r="Q106" s="285" t="str">
        <f ca="1">SUBSTITUTE(CELL("address",H104),"$","")</f>
        <v>H104</v>
      </c>
      <c r="R106" s="287" t="str">
        <f t="shared" si="19"/>
        <v>3a</v>
      </c>
      <c r="S106" s="285" t="str">
        <f t="shared" ca="1" si="20"/>
        <v>3a. Variable Energy</v>
      </c>
      <c r="T106" s="287" t="s">
        <v>702</v>
      </c>
      <c r="U106" s="287" t="s">
        <v>747</v>
      </c>
      <c r="V106" s="287">
        <v>3</v>
      </c>
      <c r="W106" s="290" t="str">
        <f t="shared" ca="1" si="21"/>
        <v>3a_H104_indepen_8760_assess_3</v>
      </c>
      <c r="X106" s="287" t="s">
        <v>681</v>
      </c>
      <c r="Z106" s="286" t="str">
        <f t="shared" si="23"/>
        <v>Yes,No</v>
      </c>
      <c r="AA106" s="287" t="s">
        <v>84</v>
      </c>
      <c r="AB106" s="287" t="s">
        <v>84</v>
      </c>
      <c r="AD106" s="288"/>
      <c r="AJ106" s="287" t="s">
        <v>83</v>
      </c>
      <c r="AK106" s="287" t="s">
        <v>84</v>
      </c>
    </row>
    <row r="107" spans="1:65" ht="20.25" customHeight="1">
      <c r="A107" s="992" t="s">
        <v>748</v>
      </c>
      <c r="B107" s="993"/>
      <c r="C107" s="53"/>
      <c r="D107" s="741"/>
      <c r="E107" s="53"/>
      <c r="F107" s="742"/>
      <c r="G107" s="53"/>
      <c r="H107" s="742"/>
      <c r="I107" s="108"/>
      <c r="O107" s="287" t="s">
        <v>40</v>
      </c>
      <c r="Q107" s="285" t="str">
        <f ca="1">SUBSTITUTE(CELL("address",D107),"$","")</f>
        <v>D107</v>
      </c>
      <c r="R107" s="287" t="str">
        <f t="shared" si="19"/>
        <v>3a</v>
      </c>
      <c r="S107" s="285" t="str">
        <f t="shared" ca="1" si="20"/>
        <v>3a. Variable Energy</v>
      </c>
      <c r="T107" s="287" t="s">
        <v>702</v>
      </c>
      <c r="U107" s="287" t="s">
        <v>749</v>
      </c>
      <c r="V107" s="287">
        <v>1</v>
      </c>
      <c r="W107" s="290" t="str">
        <f t="shared" ca="1" si="21"/>
        <v>3a_D107_indepen_8760_submit_1</v>
      </c>
      <c r="X107" s="287" t="s">
        <v>681</v>
      </c>
      <c r="Z107" s="286" t="str">
        <f>CONCATENATE(AJ107,",",AK107)</f>
        <v>Submitted,Not Submitted</v>
      </c>
      <c r="AA107" s="287" t="s">
        <v>84</v>
      </c>
      <c r="AB107" s="287" t="s">
        <v>84</v>
      </c>
      <c r="AD107" s="288"/>
      <c r="AJ107" s="287" t="s">
        <v>185</v>
      </c>
      <c r="AK107" s="287" t="s">
        <v>186</v>
      </c>
    </row>
    <row r="108" spans="1:65" ht="20.25" customHeight="1">
      <c r="A108" s="412" t="s">
        <v>750</v>
      </c>
      <c r="B108" s="329"/>
      <c r="C108" s="53"/>
      <c r="D108" s="53"/>
      <c r="E108" s="53"/>
      <c r="F108" s="53"/>
      <c r="G108" s="53"/>
      <c r="H108" s="53"/>
      <c r="I108" s="108"/>
      <c r="O108" s="287" t="s">
        <v>40</v>
      </c>
      <c r="Q108" s="285" t="str">
        <f ca="1">SUBSTITUTE(CELL("address",F107),"$","")</f>
        <v>F107</v>
      </c>
      <c r="R108" s="287" t="str">
        <f t="shared" si="19"/>
        <v>3a</v>
      </c>
      <c r="S108" s="285" t="str">
        <f t="shared" ca="1" si="20"/>
        <v>3a. Variable Energy</v>
      </c>
      <c r="T108" s="287" t="s">
        <v>702</v>
      </c>
      <c r="U108" s="287" t="s">
        <v>749</v>
      </c>
      <c r="V108" s="287">
        <v>2</v>
      </c>
      <c r="W108" s="290" t="str">
        <f t="shared" ca="1" si="21"/>
        <v>3a_F107_indepen_8760_submit_2</v>
      </c>
      <c r="X108" s="287" t="s">
        <v>681</v>
      </c>
      <c r="Z108" s="286" t="str">
        <f>CONCATENATE(AJ108,",",AK108)</f>
        <v>Submitted,Not Submitted</v>
      </c>
      <c r="AA108" s="287" t="s">
        <v>84</v>
      </c>
      <c r="AB108" s="287" t="s">
        <v>84</v>
      </c>
      <c r="AD108" s="288"/>
      <c r="AJ108" s="287" t="s">
        <v>185</v>
      </c>
      <c r="AK108" s="287" t="s">
        <v>186</v>
      </c>
    </row>
    <row r="109" spans="1:65" ht="0.75" customHeight="1">
      <c r="A109" s="458"/>
      <c r="B109" s="329"/>
      <c r="C109" s="53"/>
      <c r="D109" s="53"/>
      <c r="E109" s="53"/>
      <c r="F109" s="53"/>
      <c r="G109" s="53"/>
      <c r="H109" s="53"/>
      <c r="I109" s="108"/>
      <c r="N109" s="287" t="s">
        <v>76</v>
      </c>
      <c r="Q109" s="285" t="str">
        <f ca="1">SUBSTITUTE(CELL("address",H107),"$","")</f>
        <v>H107</v>
      </c>
      <c r="R109" s="287" t="str">
        <f t="shared" si="19"/>
        <v>3a</v>
      </c>
      <c r="S109" s="285" t="str">
        <f t="shared" ca="1" si="20"/>
        <v>3a. Variable Energy</v>
      </c>
      <c r="T109" s="287" t="s">
        <v>702</v>
      </c>
      <c r="U109" s="287" t="s">
        <v>749</v>
      </c>
      <c r="V109" s="287">
        <v>3</v>
      </c>
      <c r="W109" s="290" t="str">
        <f t="shared" ca="1" si="21"/>
        <v>3a_H107_indepen_8760_submit_3</v>
      </c>
      <c r="X109" s="287" t="s">
        <v>681</v>
      </c>
      <c r="Z109" s="286" t="str">
        <f>CONCATENATE(AJ109,",",AK109)</f>
        <v>Submitted,Not Submitted</v>
      </c>
      <c r="AA109" s="287" t="s">
        <v>84</v>
      </c>
      <c r="AB109" s="287" t="s">
        <v>84</v>
      </c>
      <c r="AD109" s="288"/>
      <c r="AJ109" s="287" t="s">
        <v>185</v>
      </c>
      <c r="AK109" s="287" t="s">
        <v>186</v>
      </c>
    </row>
    <row r="110" spans="1:65" ht="0.75" customHeight="1">
      <c r="A110" s="351"/>
      <c r="B110" s="329"/>
      <c r="C110" s="53"/>
      <c r="D110" s="53"/>
      <c r="E110" s="53"/>
      <c r="F110" s="53"/>
      <c r="G110" s="53"/>
      <c r="H110" s="53"/>
      <c r="I110" s="108"/>
      <c r="O110" s="287" t="s">
        <v>40</v>
      </c>
      <c r="W110" s="290"/>
    </row>
    <row r="111" spans="1:65" ht="0.75" customHeight="1">
      <c r="A111" s="450"/>
      <c r="B111" s="329"/>
      <c r="C111" s="53"/>
      <c r="D111" s="53"/>
      <c r="E111" s="53"/>
      <c r="F111" s="743"/>
      <c r="G111" s="53"/>
      <c r="H111" s="743"/>
      <c r="I111" s="108"/>
      <c r="O111" s="287" t="s">
        <v>40</v>
      </c>
      <c r="Q111" s="285" t="str">
        <f ca="1">SUBSTITUTE(CELL("address",D111),"$","")</f>
        <v>D111</v>
      </c>
      <c r="R111" s="287" t="str">
        <f t="shared" ref="R111:R116" si="24">$R$10</f>
        <v>3a</v>
      </c>
      <c r="S111" s="285" t="str">
        <f t="shared" ref="S111:S116" ca="1" si="25">MID(CELL("filename",R111),FIND("]",CELL("filename",R111))+1,256)</f>
        <v>3a. Variable Energy</v>
      </c>
      <c r="T111" s="287" t="s">
        <v>702</v>
      </c>
      <c r="U111" s="287" t="s">
        <v>751</v>
      </c>
      <c r="V111" s="287">
        <v>1</v>
      </c>
      <c r="W111" s="290" t="str">
        <f t="shared" ref="W111:W116" ca="1" si="26">R111&amp;"_"&amp;Q111&amp;"_"&amp;U111&amp;"_"&amp;V111</f>
        <v>3a_D111_VOM_costs_1</v>
      </c>
      <c r="X111" t="s">
        <v>395</v>
      </c>
      <c r="Y111"/>
      <c r="Z111" t="str">
        <f>"&gt;=0"</f>
        <v>&gt;=0</v>
      </c>
      <c r="AA111" s="287" t="s">
        <v>84</v>
      </c>
      <c r="AB111" s="287" t="s">
        <v>84</v>
      </c>
      <c r="AD111" s="288"/>
    </row>
    <row r="112" spans="1:65" ht="0.75" customHeight="1">
      <c r="A112" s="984"/>
      <c r="B112" s="985"/>
      <c r="C112" s="53"/>
      <c r="D112" s="53"/>
      <c r="E112" s="53"/>
      <c r="F112" s="53"/>
      <c r="G112" s="53"/>
      <c r="H112" s="53"/>
      <c r="I112" s="108"/>
      <c r="L112" s="20"/>
      <c r="N112" s="287" t="s">
        <v>76</v>
      </c>
      <c r="Q112" s="285" t="str">
        <f ca="1">SUBSTITUTE(CELL("address",F111),"$","")</f>
        <v>F111</v>
      </c>
      <c r="R112" s="287" t="str">
        <f t="shared" si="24"/>
        <v>3a</v>
      </c>
      <c r="S112" s="285" t="str">
        <f t="shared" ca="1" si="25"/>
        <v>3a. Variable Energy</v>
      </c>
      <c r="T112" s="287" t="s">
        <v>702</v>
      </c>
      <c r="U112" s="287" t="s">
        <v>751</v>
      </c>
      <c r="V112" s="287">
        <v>2</v>
      </c>
      <c r="W112" s="290" t="str">
        <f t="shared" ca="1" si="26"/>
        <v>3a_F111_VOM_costs_2</v>
      </c>
      <c r="X112" t="s">
        <v>395</v>
      </c>
      <c r="Y112"/>
      <c r="Z112" t="str">
        <f>"&gt;=0"</f>
        <v>&gt;=0</v>
      </c>
      <c r="AA112" s="287" t="s">
        <v>84</v>
      </c>
      <c r="AB112" s="287" t="s">
        <v>84</v>
      </c>
      <c r="AD112" s="288"/>
    </row>
    <row r="113" spans="1:37" ht="0.75" customHeight="1">
      <c r="A113" s="450"/>
      <c r="B113" s="329"/>
      <c r="C113" s="53"/>
      <c r="D113" s="53"/>
      <c r="E113" s="53"/>
      <c r="F113" s="53"/>
      <c r="G113" s="53"/>
      <c r="H113" s="53"/>
      <c r="I113" s="108"/>
      <c r="N113" s="287" t="s">
        <v>76</v>
      </c>
      <c r="Q113" s="285" t="str">
        <f ca="1">SUBSTITUTE(CELL("address",H111),"$","")</f>
        <v>H111</v>
      </c>
      <c r="R113" s="287" t="str">
        <f t="shared" si="24"/>
        <v>3a</v>
      </c>
      <c r="S113" s="285" t="str">
        <f t="shared" ca="1" si="25"/>
        <v>3a. Variable Energy</v>
      </c>
      <c r="T113" s="287" t="s">
        <v>702</v>
      </c>
      <c r="U113" s="287" t="s">
        <v>751</v>
      </c>
      <c r="V113" s="287">
        <v>3</v>
      </c>
      <c r="W113" s="290" t="str">
        <f t="shared" ca="1" si="26"/>
        <v>3a_H111_VOM_costs_3</v>
      </c>
      <c r="X113" t="s">
        <v>395</v>
      </c>
      <c r="Y113"/>
      <c r="Z113" t="str">
        <f>"&gt;=0"</f>
        <v>&gt;=0</v>
      </c>
      <c r="AA113" s="287" t="s">
        <v>84</v>
      </c>
      <c r="AB113" s="287" t="s">
        <v>84</v>
      </c>
      <c r="AD113" s="288"/>
    </row>
    <row r="114" spans="1:37" ht="0.75" customHeight="1">
      <c r="A114" s="450"/>
      <c r="B114" s="329"/>
      <c r="C114" s="53"/>
      <c r="D114" s="53"/>
      <c r="E114" s="53"/>
      <c r="F114" s="739"/>
      <c r="G114" s="53"/>
      <c r="H114" s="739"/>
      <c r="I114" s="108"/>
      <c r="O114" s="287" t="s">
        <v>40</v>
      </c>
      <c r="Q114" s="285" t="str">
        <f ca="1">SUBSTITUTE(CELL("address",D114),"$","")</f>
        <v>D114</v>
      </c>
      <c r="R114" s="287" t="str">
        <f t="shared" si="24"/>
        <v>3a</v>
      </c>
      <c r="S114" s="285" t="str">
        <f t="shared" ca="1" si="25"/>
        <v>3a. Variable Energy</v>
      </c>
      <c r="T114" s="287" t="s">
        <v>702</v>
      </c>
      <c r="U114" s="287" t="s">
        <v>752</v>
      </c>
      <c r="V114" s="287">
        <v>1</v>
      </c>
      <c r="W114" s="290" t="str">
        <f t="shared" ca="1" si="26"/>
        <v>3a_D114_VOM_esca_1</v>
      </c>
      <c r="X114" s="285" t="s">
        <v>463</v>
      </c>
      <c r="Y114"/>
      <c r="Z114" s="286" t="s">
        <v>464</v>
      </c>
      <c r="AA114" s="287" t="s">
        <v>84</v>
      </c>
      <c r="AB114" s="287" t="s">
        <v>84</v>
      </c>
      <c r="AD114" s="288"/>
      <c r="AE114" s="285"/>
    </row>
    <row r="115" spans="1:37" ht="0.75" customHeight="1">
      <c r="A115" s="450"/>
      <c r="B115" s="329"/>
      <c r="C115" s="53"/>
      <c r="D115" s="53"/>
      <c r="E115" s="53"/>
      <c r="F115" s="53"/>
      <c r="G115" s="53"/>
      <c r="H115" s="53"/>
      <c r="I115" s="108"/>
      <c r="N115" s="287" t="s">
        <v>76</v>
      </c>
      <c r="Q115" s="285" t="str">
        <f ca="1">SUBSTITUTE(CELL("address",F114),"$","")</f>
        <v>F114</v>
      </c>
      <c r="R115" s="287" t="str">
        <f t="shared" si="24"/>
        <v>3a</v>
      </c>
      <c r="S115" s="285" t="str">
        <f t="shared" ca="1" si="25"/>
        <v>3a. Variable Energy</v>
      </c>
      <c r="T115" s="287" t="s">
        <v>702</v>
      </c>
      <c r="U115" s="287" t="s">
        <v>752</v>
      </c>
      <c r="V115" s="287">
        <v>2</v>
      </c>
      <c r="W115" s="290" t="str">
        <f t="shared" ca="1" si="26"/>
        <v>3a_F114_VOM_esca_2</v>
      </c>
      <c r="X115" s="285" t="s">
        <v>463</v>
      </c>
      <c r="Y115"/>
      <c r="Z115" s="286" t="s">
        <v>464</v>
      </c>
      <c r="AA115" s="287" t="s">
        <v>84</v>
      </c>
      <c r="AB115" s="287" t="s">
        <v>84</v>
      </c>
      <c r="AD115" s="288"/>
      <c r="AE115" s="285"/>
    </row>
    <row r="116" spans="1:37" ht="0.75" customHeight="1" thickBot="1">
      <c r="A116" s="450"/>
      <c r="B116" s="329"/>
      <c r="C116" s="53"/>
      <c r="D116" s="53"/>
      <c r="E116" s="53"/>
      <c r="F116" s="53"/>
      <c r="G116" s="53"/>
      <c r="H116" s="53"/>
      <c r="I116" s="108"/>
      <c r="N116" s="287" t="s">
        <v>76</v>
      </c>
      <c r="Q116" s="285" t="str">
        <f ca="1">SUBSTITUTE(CELL("address",H114),"$","")</f>
        <v>H114</v>
      </c>
      <c r="R116" s="287" t="str">
        <f t="shared" si="24"/>
        <v>3a</v>
      </c>
      <c r="S116" s="285" t="str">
        <f t="shared" ca="1" si="25"/>
        <v>3a. Variable Energy</v>
      </c>
      <c r="T116" s="287" t="s">
        <v>702</v>
      </c>
      <c r="U116" s="287" t="s">
        <v>752</v>
      </c>
      <c r="V116" s="287">
        <v>3</v>
      </c>
      <c r="W116" s="290" t="str">
        <f t="shared" ca="1" si="26"/>
        <v>3a_H114_VOM_esca_3</v>
      </c>
      <c r="X116" s="285" t="s">
        <v>463</v>
      </c>
      <c r="Y116"/>
      <c r="Z116" s="286" t="s">
        <v>464</v>
      </c>
      <c r="AA116" s="287" t="s">
        <v>84</v>
      </c>
      <c r="AB116" s="287" t="s">
        <v>84</v>
      </c>
      <c r="AD116" s="288"/>
      <c r="AE116" s="285"/>
    </row>
    <row r="117" spans="1:37" ht="13.5" thickBot="1">
      <c r="A117" s="980" t="s">
        <v>425</v>
      </c>
      <c r="B117" s="981"/>
      <c r="C117" s="981"/>
      <c r="D117" s="981"/>
      <c r="E117" s="981"/>
      <c r="F117" s="981"/>
      <c r="G117" s="981"/>
      <c r="H117" s="981"/>
      <c r="I117" s="982"/>
      <c r="J117" s="346"/>
      <c r="K117" s="321"/>
      <c r="L117" s="321"/>
      <c r="M117" s="321"/>
      <c r="N117" s="359"/>
      <c r="O117" s="293" t="s">
        <v>40</v>
      </c>
      <c r="P117" s="321"/>
    </row>
    <row r="118" spans="1:37" ht="5.25" customHeight="1">
      <c r="A118" s="458"/>
      <c r="B118" s="329"/>
      <c r="C118" s="53"/>
      <c r="D118" s="53"/>
      <c r="E118" s="53"/>
      <c r="F118" s="53"/>
      <c r="G118" s="53"/>
      <c r="H118" s="53"/>
      <c r="I118" s="108"/>
      <c r="J118" s="346"/>
      <c r="K118" s="321"/>
      <c r="L118" s="321"/>
      <c r="M118" s="321"/>
      <c r="N118" s="293" t="s">
        <v>76</v>
      </c>
      <c r="O118" s="293"/>
      <c r="P118" s="321"/>
    </row>
    <row r="119" spans="1:37">
      <c r="A119" s="458"/>
      <c r="B119" s="329"/>
      <c r="C119" s="53"/>
      <c r="D119" s="456" t="s">
        <v>88</v>
      </c>
      <c r="E119" s="53"/>
      <c r="F119" s="456"/>
      <c r="G119" s="53"/>
      <c r="H119" s="456"/>
      <c r="I119" s="108"/>
      <c r="J119" s="346"/>
      <c r="K119" s="321"/>
      <c r="L119" s="321"/>
      <c r="M119" s="321"/>
      <c r="N119" s="293"/>
      <c r="O119" s="293" t="s">
        <v>40</v>
      </c>
      <c r="P119" s="321"/>
    </row>
    <row r="120" spans="1:37" ht="5.25" customHeight="1">
      <c r="A120" s="458"/>
      <c r="B120" s="329"/>
      <c r="C120" s="53"/>
      <c r="D120" s="53"/>
      <c r="E120" s="53"/>
      <c r="F120" s="53"/>
      <c r="G120" s="53"/>
      <c r="H120" s="53"/>
      <c r="I120" s="108"/>
      <c r="J120" s="346"/>
      <c r="K120" s="321"/>
      <c r="L120" s="321"/>
      <c r="M120" s="321"/>
      <c r="N120" s="293" t="s">
        <v>76</v>
      </c>
      <c r="O120" s="293"/>
      <c r="P120" s="321"/>
    </row>
    <row r="121" spans="1:37" ht="63" customHeight="1">
      <c r="A121" s="986" t="s">
        <v>701</v>
      </c>
      <c r="B121" s="987"/>
      <c r="C121" s="53"/>
      <c r="D121" s="526"/>
      <c r="E121" s="25"/>
      <c r="F121" s="610"/>
      <c r="G121" s="25"/>
      <c r="H121" s="610"/>
      <c r="I121" s="108"/>
      <c r="O121" s="287" t="s">
        <v>40</v>
      </c>
      <c r="Q121" s="285" t="str">
        <f ca="1">SUBSTITUTE(CELL("address",D121),"$","")</f>
        <v>D121</v>
      </c>
      <c r="R121" s="287" t="str">
        <f t="shared" ref="R121:R150" si="27">$R$10</f>
        <v>3a</v>
      </c>
      <c r="S121" s="285" t="str">
        <f t="shared" ref="S121:S150" ca="1" si="28">MID(CELL("filename",R121),FIND("]",CELL("filename",R121))+1,256)</f>
        <v>3a. Variable Energy</v>
      </c>
      <c r="T121" s="287" t="s">
        <v>753</v>
      </c>
      <c r="U121" s="287" t="s">
        <v>703</v>
      </c>
      <c r="V121" s="287">
        <v>1</v>
      </c>
      <c r="W121" s="290" t="str">
        <f t="shared" ref="W121:W150" ca="1" si="29">R121&amp;"_"&amp;Q121&amp;"_"&amp;U121&amp;"_"&amp;V121</f>
        <v>3a_D121_design_1</v>
      </c>
      <c r="X121" s="287" t="s">
        <v>605</v>
      </c>
      <c r="Y121" s="287">
        <v>2000</v>
      </c>
      <c r="AA121" s="287" t="s">
        <v>84</v>
      </c>
      <c r="AB121" s="287" t="s">
        <v>84</v>
      </c>
      <c r="AD121" s="288"/>
    </row>
    <row r="122" spans="1:37" ht="5.25" customHeight="1">
      <c r="A122" s="458"/>
      <c r="B122" s="329"/>
      <c r="C122" s="53"/>
      <c r="D122" s="53"/>
      <c r="E122" s="53"/>
      <c r="F122" s="53"/>
      <c r="G122" s="53"/>
      <c r="H122" s="53"/>
      <c r="I122" s="108"/>
      <c r="N122" s="287" t="s">
        <v>76</v>
      </c>
      <c r="Q122" s="285" t="str">
        <f ca="1">SUBSTITUTE(CELL("address",F121),"$","")</f>
        <v>F121</v>
      </c>
      <c r="R122" s="287" t="str">
        <f t="shared" si="27"/>
        <v>3a</v>
      </c>
      <c r="S122" s="285" t="str">
        <f t="shared" ca="1" si="28"/>
        <v>3a. Variable Energy</v>
      </c>
      <c r="T122" s="287" t="s">
        <v>753</v>
      </c>
      <c r="U122" s="287" t="s">
        <v>703</v>
      </c>
      <c r="V122" s="287">
        <v>2</v>
      </c>
      <c r="W122" s="290" t="str">
        <f t="shared" ca="1" si="29"/>
        <v>3a_F121_design_2</v>
      </c>
      <c r="X122" s="287" t="s">
        <v>605</v>
      </c>
      <c r="Y122" s="287">
        <v>2000</v>
      </c>
      <c r="AA122" s="287" t="s">
        <v>84</v>
      </c>
      <c r="AB122" s="287" t="s">
        <v>84</v>
      </c>
      <c r="AD122" s="288"/>
    </row>
    <row r="123" spans="1:37" ht="5.25" customHeight="1">
      <c r="A123" s="458"/>
      <c r="B123" s="329"/>
      <c r="C123" s="53"/>
      <c r="D123" s="53"/>
      <c r="E123" s="53"/>
      <c r="F123" s="53"/>
      <c r="G123" s="53"/>
      <c r="H123" s="53"/>
      <c r="I123" s="108"/>
      <c r="N123" s="287" t="s">
        <v>76</v>
      </c>
      <c r="Q123" s="285" t="str">
        <f ca="1">SUBSTITUTE(CELL("address",H121),"$","")</f>
        <v>H121</v>
      </c>
      <c r="R123" s="287" t="str">
        <f t="shared" si="27"/>
        <v>3a</v>
      </c>
      <c r="S123" s="285" t="str">
        <f t="shared" ca="1" si="28"/>
        <v>3a. Variable Energy</v>
      </c>
      <c r="T123" s="287" t="s">
        <v>753</v>
      </c>
      <c r="U123" s="287" t="s">
        <v>703</v>
      </c>
      <c r="V123" s="287">
        <v>3</v>
      </c>
      <c r="W123" s="290" t="str">
        <f t="shared" ca="1" si="29"/>
        <v>3a_H121_design_3</v>
      </c>
      <c r="X123" s="287" t="s">
        <v>605</v>
      </c>
      <c r="Y123" s="287">
        <v>2000</v>
      </c>
      <c r="AA123" s="287" t="s">
        <v>84</v>
      </c>
      <c r="AB123" s="287" t="s">
        <v>84</v>
      </c>
      <c r="AD123" s="288"/>
    </row>
    <row r="124" spans="1:37" ht="63" customHeight="1">
      <c r="A124" s="986" t="s">
        <v>754</v>
      </c>
      <c r="B124" s="987"/>
      <c r="C124" s="53"/>
      <c r="D124" s="526"/>
      <c r="E124" s="25"/>
      <c r="F124" s="610"/>
      <c r="G124" s="25"/>
      <c r="H124" s="610"/>
      <c r="I124" s="108"/>
      <c r="O124" s="287" t="s">
        <v>40</v>
      </c>
      <c r="Q124" s="285" t="str">
        <f ca="1">SUBSTITUTE(CELL("address",D124),"$","")</f>
        <v>D124</v>
      </c>
      <c r="R124" s="287" t="str">
        <f t="shared" si="27"/>
        <v>3a</v>
      </c>
      <c r="S124" s="285" t="str">
        <f t="shared" ca="1" si="28"/>
        <v>3a. Variable Energy</v>
      </c>
      <c r="T124" s="287" t="s">
        <v>753</v>
      </c>
      <c r="U124" s="287" t="s">
        <v>755</v>
      </c>
      <c r="V124" s="287">
        <v>1</v>
      </c>
      <c r="W124" s="290" t="str">
        <f t="shared" ca="1" si="29"/>
        <v>3a_D124_site_study_1</v>
      </c>
      <c r="X124" s="287" t="s">
        <v>605</v>
      </c>
      <c r="Y124" s="287">
        <v>2000</v>
      </c>
      <c r="AA124" s="287" t="s">
        <v>84</v>
      </c>
      <c r="AB124" s="287" t="s">
        <v>84</v>
      </c>
      <c r="AD124" s="288"/>
    </row>
    <row r="125" spans="1:37" ht="5.25" customHeight="1">
      <c r="A125" s="458"/>
      <c r="B125" s="329"/>
      <c r="C125" s="53"/>
      <c r="D125" s="53"/>
      <c r="E125" s="53"/>
      <c r="F125" s="53"/>
      <c r="G125" s="53"/>
      <c r="H125" s="53"/>
      <c r="I125" s="108"/>
      <c r="N125" s="287" t="s">
        <v>76</v>
      </c>
      <c r="Q125" s="285" t="str">
        <f ca="1">SUBSTITUTE(CELL("address",F124),"$","")</f>
        <v>F124</v>
      </c>
      <c r="R125" s="287" t="str">
        <f t="shared" si="27"/>
        <v>3a</v>
      </c>
      <c r="S125" s="285" t="str">
        <f t="shared" ca="1" si="28"/>
        <v>3a. Variable Energy</v>
      </c>
      <c r="T125" s="287" t="s">
        <v>753</v>
      </c>
      <c r="U125" s="287" t="s">
        <v>755</v>
      </c>
      <c r="V125" s="287">
        <v>2</v>
      </c>
      <c r="W125" s="290" t="str">
        <f t="shared" ca="1" si="29"/>
        <v>3a_F124_site_study_2</v>
      </c>
      <c r="X125" s="287" t="s">
        <v>605</v>
      </c>
      <c r="Y125" s="287">
        <v>2000</v>
      </c>
      <c r="AA125" s="287" t="s">
        <v>84</v>
      </c>
      <c r="AB125" s="287" t="s">
        <v>84</v>
      </c>
      <c r="AD125" s="288"/>
    </row>
    <row r="126" spans="1:37" ht="5.25" customHeight="1">
      <c r="A126" s="458"/>
      <c r="B126" s="329"/>
      <c r="C126" s="53"/>
      <c r="D126" s="53"/>
      <c r="E126" s="53"/>
      <c r="F126" s="53"/>
      <c r="G126" s="53"/>
      <c r="H126" s="53"/>
      <c r="I126" s="108"/>
      <c r="N126" s="287" t="s">
        <v>76</v>
      </c>
      <c r="Q126" s="285" t="str">
        <f ca="1">SUBSTITUTE(CELL("address",H124),"$","")</f>
        <v>H124</v>
      </c>
      <c r="R126" s="287" t="str">
        <f t="shared" si="27"/>
        <v>3a</v>
      </c>
      <c r="S126" s="285" t="str">
        <f t="shared" ca="1" si="28"/>
        <v>3a. Variable Energy</v>
      </c>
      <c r="T126" s="287" t="s">
        <v>753</v>
      </c>
      <c r="U126" s="287" t="s">
        <v>755</v>
      </c>
      <c r="V126" s="287">
        <v>3</v>
      </c>
      <c r="W126" s="290" t="str">
        <f t="shared" ca="1" si="29"/>
        <v>3a_H124_site_study_3</v>
      </c>
      <c r="X126" s="287" t="s">
        <v>605</v>
      </c>
      <c r="Y126" s="287">
        <v>2000</v>
      </c>
      <c r="AA126" s="287" t="s">
        <v>84</v>
      </c>
      <c r="AB126" s="287" t="s">
        <v>84</v>
      </c>
      <c r="AD126" s="288"/>
    </row>
    <row r="127" spans="1:37" ht="12.5">
      <c r="A127" s="986" t="s">
        <v>756</v>
      </c>
      <c r="B127" s="987"/>
      <c r="C127" s="53"/>
      <c r="D127" s="741"/>
      <c r="E127" s="53"/>
      <c r="F127" s="742"/>
      <c r="G127" s="53"/>
      <c r="H127" s="742"/>
      <c r="I127" s="108"/>
      <c r="O127" s="287" t="s">
        <v>40</v>
      </c>
      <c r="Q127" s="285" t="str">
        <f ca="1">SUBSTITUTE(CELL("address",D127),"$","")</f>
        <v>D127</v>
      </c>
      <c r="R127" s="287" t="str">
        <f t="shared" si="27"/>
        <v>3a</v>
      </c>
      <c r="S127" s="285" t="str">
        <f t="shared" ca="1" si="28"/>
        <v>3a. Variable Energy</v>
      </c>
      <c r="T127" s="287" t="s">
        <v>753</v>
      </c>
      <c r="U127" s="287" t="s">
        <v>757</v>
      </c>
      <c r="V127" s="287">
        <v>1</v>
      </c>
      <c r="W127" s="290" t="str">
        <f t="shared" ca="1" si="29"/>
        <v>3a_D127_avian_risk_1</v>
      </c>
      <c r="X127" s="287" t="s">
        <v>681</v>
      </c>
      <c r="Z127" s="286" t="str">
        <f t="shared" ref="Z127:Z129" si="30">CONCATENATE(AJ127,",",AK127)</f>
        <v>Yes,No</v>
      </c>
      <c r="AA127" s="287" t="s">
        <v>84</v>
      </c>
      <c r="AB127" s="287" t="s">
        <v>84</v>
      </c>
      <c r="AD127" s="288"/>
      <c r="AJ127" s="287" t="s">
        <v>83</v>
      </c>
      <c r="AK127" s="287" t="s">
        <v>84</v>
      </c>
    </row>
    <row r="128" spans="1:37" ht="5.25" customHeight="1">
      <c r="A128" s="452"/>
      <c r="B128" s="453"/>
      <c r="C128" s="53"/>
      <c r="D128" s="53"/>
      <c r="E128" s="53"/>
      <c r="F128" s="53"/>
      <c r="G128" s="53"/>
      <c r="H128" s="53"/>
      <c r="I128" s="108"/>
      <c r="N128" s="287" t="s">
        <v>76</v>
      </c>
      <c r="Q128" s="285" t="str">
        <f ca="1">SUBSTITUTE(CELL("address",F127),"$","")</f>
        <v>F127</v>
      </c>
      <c r="R128" s="287" t="str">
        <f t="shared" si="27"/>
        <v>3a</v>
      </c>
      <c r="S128" s="285" t="str">
        <f t="shared" ca="1" si="28"/>
        <v>3a. Variable Energy</v>
      </c>
      <c r="T128" s="287" t="s">
        <v>753</v>
      </c>
      <c r="U128" s="287" t="s">
        <v>757</v>
      </c>
      <c r="V128" s="287">
        <v>2</v>
      </c>
      <c r="W128" s="290" t="str">
        <f t="shared" ca="1" si="29"/>
        <v>3a_F127_avian_risk_2</v>
      </c>
      <c r="X128" s="287" t="s">
        <v>681</v>
      </c>
      <c r="Z128" s="286" t="str">
        <f t="shared" si="30"/>
        <v>Yes,No</v>
      </c>
      <c r="AA128" s="287" t="s">
        <v>84</v>
      </c>
      <c r="AB128" s="287" t="s">
        <v>84</v>
      </c>
      <c r="AD128" s="288"/>
      <c r="AJ128" s="287" t="s">
        <v>83</v>
      </c>
      <c r="AK128" s="287" t="s">
        <v>84</v>
      </c>
    </row>
    <row r="129" spans="1:37" ht="5.25" customHeight="1">
      <c r="A129" s="458"/>
      <c r="B129" s="329"/>
      <c r="C129" s="53"/>
      <c r="D129" s="53"/>
      <c r="E129" s="53"/>
      <c r="F129" s="53"/>
      <c r="G129" s="53"/>
      <c r="H129" s="53"/>
      <c r="I129" s="108"/>
      <c r="N129" s="287" t="s">
        <v>76</v>
      </c>
      <c r="Q129" s="285" t="str">
        <f ca="1">SUBSTITUTE(CELL("address",H127),"$","")</f>
        <v>H127</v>
      </c>
      <c r="R129" s="287" t="str">
        <f t="shared" si="27"/>
        <v>3a</v>
      </c>
      <c r="S129" s="285" t="str">
        <f t="shared" ca="1" si="28"/>
        <v>3a. Variable Energy</v>
      </c>
      <c r="T129" s="287" t="s">
        <v>753</v>
      </c>
      <c r="U129" s="287" t="s">
        <v>757</v>
      </c>
      <c r="V129" s="287">
        <v>3</v>
      </c>
      <c r="W129" s="290" t="str">
        <f t="shared" ca="1" si="29"/>
        <v>3a_H127_avian_risk_3</v>
      </c>
      <c r="X129" s="287" t="s">
        <v>681</v>
      </c>
      <c r="Z129" s="286" t="str">
        <f t="shared" si="30"/>
        <v>Yes,No</v>
      </c>
      <c r="AA129" s="287" t="s">
        <v>84</v>
      </c>
      <c r="AB129" s="287" t="s">
        <v>84</v>
      </c>
      <c r="AD129" s="288"/>
      <c r="AJ129" s="287" t="s">
        <v>83</v>
      </c>
      <c r="AK129" s="287" t="s">
        <v>84</v>
      </c>
    </row>
    <row r="130" spans="1:37" ht="12.5">
      <c r="A130" s="986" t="s">
        <v>758</v>
      </c>
      <c r="B130" s="987"/>
      <c r="C130" s="53"/>
      <c r="D130" s="741"/>
      <c r="E130" s="53"/>
      <c r="F130" s="742"/>
      <c r="G130" s="53"/>
      <c r="H130" s="742"/>
      <c r="I130" s="108"/>
      <c r="O130" s="287" t="s">
        <v>40</v>
      </c>
      <c r="Q130" s="285" t="str">
        <f ca="1">SUBSTITUTE(CELL("address",D130),"$","")</f>
        <v>D130</v>
      </c>
      <c r="R130" s="287" t="str">
        <f t="shared" si="27"/>
        <v>3a</v>
      </c>
      <c r="S130" s="285" t="str">
        <f t="shared" ca="1" si="28"/>
        <v>3a. Variable Energy</v>
      </c>
      <c r="T130" s="287" t="s">
        <v>753</v>
      </c>
      <c r="U130" s="287" t="s">
        <v>759</v>
      </c>
      <c r="V130" s="287">
        <v>1</v>
      </c>
      <c r="W130" s="290" t="str">
        <f t="shared" ca="1" si="29"/>
        <v>3a_D130_FERC_661_A_1</v>
      </c>
      <c r="X130" s="287" t="s">
        <v>681</v>
      </c>
      <c r="Z130" s="286" t="str">
        <f t="shared" ref="Z130:Z132" si="31">CONCATENATE(AJ130,",",AK130)</f>
        <v>Yes,No</v>
      </c>
      <c r="AA130" s="287" t="s">
        <v>84</v>
      </c>
      <c r="AB130" s="287" t="s">
        <v>84</v>
      </c>
      <c r="AD130" s="288"/>
      <c r="AJ130" s="287" t="s">
        <v>83</v>
      </c>
      <c r="AK130" s="287" t="s">
        <v>84</v>
      </c>
    </row>
    <row r="131" spans="1:37" ht="5.25" customHeight="1">
      <c r="A131" s="458"/>
      <c r="B131" s="329"/>
      <c r="C131" s="53"/>
      <c r="D131" s="53"/>
      <c r="E131" s="53"/>
      <c r="F131" s="53"/>
      <c r="G131" s="53"/>
      <c r="H131" s="53"/>
      <c r="I131" s="108"/>
      <c r="N131" s="287" t="s">
        <v>76</v>
      </c>
      <c r="Q131" s="285" t="str">
        <f ca="1">SUBSTITUTE(CELL("address",F130),"$","")</f>
        <v>F130</v>
      </c>
      <c r="R131" s="287" t="str">
        <f t="shared" si="27"/>
        <v>3a</v>
      </c>
      <c r="S131" s="285" t="str">
        <f t="shared" ca="1" si="28"/>
        <v>3a. Variable Energy</v>
      </c>
      <c r="T131" s="287" t="s">
        <v>753</v>
      </c>
      <c r="U131" s="287" t="s">
        <v>759</v>
      </c>
      <c r="V131" s="287">
        <v>2</v>
      </c>
      <c r="W131" s="290" t="str">
        <f t="shared" ca="1" si="29"/>
        <v>3a_F130_FERC_661_A_2</v>
      </c>
      <c r="X131" s="287" t="s">
        <v>681</v>
      </c>
      <c r="Z131" s="286" t="str">
        <f t="shared" si="31"/>
        <v>Yes,No</v>
      </c>
      <c r="AA131" s="287" t="s">
        <v>84</v>
      </c>
      <c r="AB131" s="287" t="s">
        <v>84</v>
      </c>
      <c r="AD131" s="288"/>
      <c r="AJ131" s="287" t="s">
        <v>83</v>
      </c>
      <c r="AK131" s="287" t="s">
        <v>84</v>
      </c>
    </row>
    <row r="132" spans="1:37">
      <c r="A132" s="351" t="s">
        <v>760</v>
      </c>
      <c r="B132" s="329"/>
      <c r="C132" s="53"/>
      <c r="D132" s="53"/>
      <c r="E132" s="53"/>
      <c r="F132" s="53"/>
      <c r="G132" s="53"/>
      <c r="H132" s="53"/>
      <c r="I132" s="108"/>
      <c r="O132" s="287" t="s">
        <v>40</v>
      </c>
      <c r="Q132" s="285" t="str">
        <f ca="1">SUBSTITUTE(CELL("address",H130),"$","")</f>
        <v>H130</v>
      </c>
      <c r="R132" s="287" t="str">
        <f t="shared" si="27"/>
        <v>3a</v>
      </c>
      <c r="S132" s="285" t="str">
        <f t="shared" ca="1" si="28"/>
        <v>3a. Variable Energy</v>
      </c>
      <c r="T132" s="287" t="s">
        <v>753</v>
      </c>
      <c r="U132" s="287" t="s">
        <v>759</v>
      </c>
      <c r="V132" s="287">
        <v>3</v>
      </c>
      <c r="W132" s="290" t="str">
        <f t="shared" ca="1" si="29"/>
        <v>3a_H130_FERC_661_A_3</v>
      </c>
      <c r="X132" s="287" t="s">
        <v>681</v>
      </c>
      <c r="Z132" s="286" t="str">
        <f t="shared" si="31"/>
        <v>Yes,No</v>
      </c>
      <c r="AA132" s="287" t="s">
        <v>84</v>
      </c>
      <c r="AB132" s="287" t="s">
        <v>84</v>
      </c>
      <c r="AD132" s="288"/>
      <c r="AJ132" s="287" t="s">
        <v>83</v>
      </c>
      <c r="AK132" s="287" t="s">
        <v>84</v>
      </c>
    </row>
    <row r="133" spans="1:37">
      <c r="A133" s="452" t="s">
        <v>761</v>
      </c>
      <c r="B133" s="329"/>
      <c r="C133" s="53"/>
      <c r="D133" s="244"/>
      <c r="E133" s="53"/>
      <c r="F133" s="609"/>
      <c r="G133" s="53"/>
      <c r="H133" s="609"/>
      <c r="I133" s="108"/>
      <c r="L133" s="20"/>
      <c r="O133" s="287" t="s">
        <v>40</v>
      </c>
      <c r="Q133" s="285" t="str">
        <f ca="1">SUBSTITUTE(CELL("address",D133),"$","")</f>
        <v>D133</v>
      </c>
      <c r="R133" s="287" t="str">
        <f t="shared" si="27"/>
        <v>3a</v>
      </c>
      <c r="S133" s="285" t="str">
        <f t="shared" ca="1" si="28"/>
        <v>3a. Variable Energy</v>
      </c>
      <c r="T133" s="287" t="s">
        <v>753</v>
      </c>
      <c r="U133" s="287" t="s">
        <v>762</v>
      </c>
      <c r="V133" s="287">
        <v>1</v>
      </c>
      <c r="W133" s="290" t="str">
        <f t="shared" ca="1" si="29"/>
        <v>3a_D133_turbine_manu_1</v>
      </c>
      <c r="X133" s="287" t="s">
        <v>605</v>
      </c>
      <c r="Y133" s="287">
        <v>100</v>
      </c>
      <c r="AA133" s="287" t="s">
        <v>84</v>
      </c>
      <c r="AB133" s="287" t="s">
        <v>84</v>
      </c>
      <c r="AD133" s="288"/>
    </row>
    <row r="134" spans="1:37" ht="5.25" customHeight="1">
      <c r="A134" s="454"/>
      <c r="B134" s="329"/>
      <c r="C134" s="53"/>
      <c r="D134" s="53"/>
      <c r="E134" s="53"/>
      <c r="F134" s="53"/>
      <c r="G134" s="53"/>
      <c r="H134" s="53"/>
      <c r="I134" s="108"/>
      <c r="N134" s="287" t="s">
        <v>76</v>
      </c>
      <c r="Q134" s="285" t="str">
        <f ca="1">SUBSTITUTE(CELL("address",F133),"$","")</f>
        <v>F133</v>
      </c>
      <c r="R134" s="287" t="str">
        <f t="shared" si="27"/>
        <v>3a</v>
      </c>
      <c r="S134" s="285" t="str">
        <f t="shared" ca="1" si="28"/>
        <v>3a. Variable Energy</v>
      </c>
      <c r="T134" s="287" t="s">
        <v>753</v>
      </c>
      <c r="U134" s="287" t="s">
        <v>762</v>
      </c>
      <c r="V134" s="287">
        <v>2</v>
      </c>
      <c r="W134" s="290" t="str">
        <f t="shared" ca="1" si="29"/>
        <v>3a_F133_turbine_manu_2</v>
      </c>
      <c r="X134" s="287" t="s">
        <v>605</v>
      </c>
      <c r="Y134" s="287">
        <v>100</v>
      </c>
      <c r="AA134" s="287" t="s">
        <v>84</v>
      </c>
      <c r="AB134" s="287" t="s">
        <v>84</v>
      </c>
      <c r="AD134" s="288"/>
    </row>
    <row r="135" spans="1:37" ht="5.25" customHeight="1">
      <c r="A135" s="454"/>
      <c r="B135" s="329"/>
      <c r="C135" s="53"/>
      <c r="D135" s="53"/>
      <c r="E135" s="53"/>
      <c r="F135" s="53"/>
      <c r="G135" s="53"/>
      <c r="H135" s="53"/>
      <c r="I135" s="108"/>
      <c r="N135" s="287" t="s">
        <v>76</v>
      </c>
      <c r="Q135" s="285" t="str">
        <f ca="1">SUBSTITUTE(CELL("address",H133),"$","")</f>
        <v>H133</v>
      </c>
      <c r="R135" s="287" t="str">
        <f t="shared" si="27"/>
        <v>3a</v>
      </c>
      <c r="S135" s="285" t="str">
        <f t="shared" ca="1" si="28"/>
        <v>3a. Variable Energy</v>
      </c>
      <c r="T135" s="287" t="s">
        <v>753</v>
      </c>
      <c r="U135" s="287" t="s">
        <v>762</v>
      </c>
      <c r="V135" s="287">
        <v>3</v>
      </c>
      <c r="W135" s="290" t="str">
        <f t="shared" ca="1" si="29"/>
        <v>3a_H133_turbine_manu_3</v>
      </c>
      <c r="X135" s="287" t="s">
        <v>605</v>
      </c>
      <c r="Y135" s="287">
        <v>100</v>
      </c>
      <c r="AA135" s="287" t="s">
        <v>84</v>
      </c>
      <c r="AB135" s="287" t="s">
        <v>84</v>
      </c>
      <c r="AD135" s="288"/>
    </row>
    <row r="136" spans="1:37">
      <c r="A136" s="454" t="s">
        <v>763</v>
      </c>
      <c r="B136" s="329"/>
      <c r="C136" s="53"/>
      <c r="D136" s="244"/>
      <c r="E136" s="53"/>
      <c r="F136" s="609"/>
      <c r="G136" s="53"/>
      <c r="H136" s="609"/>
      <c r="I136" s="108"/>
      <c r="L136" s="20"/>
      <c r="O136" s="287" t="s">
        <v>40</v>
      </c>
      <c r="Q136" s="285" t="str">
        <f ca="1">SUBSTITUTE(CELL("address",D136),"$","")</f>
        <v>D136</v>
      </c>
      <c r="R136" s="287" t="str">
        <f t="shared" si="27"/>
        <v>3a</v>
      </c>
      <c r="S136" s="285" t="str">
        <f t="shared" ca="1" si="28"/>
        <v>3a. Variable Energy</v>
      </c>
      <c r="T136" s="287" t="s">
        <v>753</v>
      </c>
      <c r="U136" s="287" t="s">
        <v>764</v>
      </c>
      <c r="V136" s="287">
        <v>1</v>
      </c>
      <c r="W136" s="290" t="str">
        <f t="shared" ca="1" si="29"/>
        <v>3a_D136_turbine_model_1</v>
      </c>
      <c r="X136" s="287" t="s">
        <v>605</v>
      </c>
      <c r="Y136" s="287">
        <v>100</v>
      </c>
      <c r="AA136" s="287" t="s">
        <v>84</v>
      </c>
      <c r="AB136" s="287" t="s">
        <v>84</v>
      </c>
      <c r="AD136" s="288"/>
    </row>
    <row r="137" spans="1:37" ht="5.25" customHeight="1">
      <c r="A137" s="454"/>
      <c r="B137" s="329"/>
      <c r="C137" s="53"/>
      <c r="D137" s="53"/>
      <c r="E137" s="53"/>
      <c r="F137" s="53"/>
      <c r="G137" s="53"/>
      <c r="H137" s="53"/>
      <c r="I137" s="108"/>
      <c r="N137" s="287" t="s">
        <v>76</v>
      </c>
      <c r="Q137" s="285" t="str">
        <f ca="1">SUBSTITUTE(CELL("address",F136),"$","")</f>
        <v>F136</v>
      </c>
      <c r="R137" s="287" t="str">
        <f t="shared" si="27"/>
        <v>3a</v>
      </c>
      <c r="S137" s="285" t="str">
        <f t="shared" ca="1" si="28"/>
        <v>3a. Variable Energy</v>
      </c>
      <c r="T137" s="287" t="s">
        <v>753</v>
      </c>
      <c r="U137" s="287" t="s">
        <v>764</v>
      </c>
      <c r="V137" s="287">
        <v>2</v>
      </c>
      <c r="W137" s="290" t="str">
        <f t="shared" ca="1" si="29"/>
        <v>3a_F136_turbine_model_2</v>
      </c>
      <c r="X137" s="287" t="s">
        <v>605</v>
      </c>
      <c r="Y137" s="287">
        <v>100</v>
      </c>
      <c r="AA137" s="287" t="s">
        <v>84</v>
      </c>
      <c r="AB137" s="287" t="s">
        <v>84</v>
      </c>
      <c r="AD137" s="288"/>
    </row>
    <row r="138" spans="1:37" ht="5.25" customHeight="1">
      <c r="A138" s="454"/>
      <c r="B138" s="329"/>
      <c r="C138" s="53"/>
      <c r="D138" s="53"/>
      <c r="E138" s="53"/>
      <c r="F138" s="53"/>
      <c r="G138" s="53"/>
      <c r="H138" s="53"/>
      <c r="I138" s="108"/>
      <c r="N138" s="287" t="s">
        <v>76</v>
      </c>
      <c r="Q138" s="285" t="str">
        <f ca="1">SUBSTITUTE(CELL("address",H136),"$","")</f>
        <v>H136</v>
      </c>
      <c r="R138" s="287" t="str">
        <f t="shared" si="27"/>
        <v>3a</v>
      </c>
      <c r="S138" s="285" t="str">
        <f t="shared" ca="1" si="28"/>
        <v>3a. Variable Energy</v>
      </c>
      <c r="T138" s="287" t="s">
        <v>753</v>
      </c>
      <c r="U138" s="287" t="s">
        <v>764</v>
      </c>
      <c r="V138" s="287">
        <v>3</v>
      </c>
      <c r="W138" s="290" t="str">
        <f t="shared" ca="1" si="29"/>
        <v>3a_H136_turbine_model_3</v>
      </c>
      <c r="X138" s="287" t="s">
        <v>605</v>
      </c>
      <c r="Y138" s="287">
        <v>100</v>
      </c>
      <c r="AA138" s="287" t="s">
        <v>84</v>
      </c>
      <c r="AB138" s="287" t="s">
        <v>84</v>
      </c>
      <c r="AD138" s="288"/>
    </row>
    <row r="139" spans="1:37" ht="63" customHeight="1">
      <c r="A139" s="990" t="s">
        <v>765</v>
      </c>
      <c r="B139" s="991"/>
      <c r="C139" s="53"/>
      <c r="D139" s="526"/>
      <c r="E139" s="25"/>
      <c r="F139" s="610"/>
      <c r="G139" s="25"/>
      <c r="H139" s="610"/>
      <c r="I139" s="108"/>
      <c r="O139" s="287" t="s">
        <v>40</v>
      </c>
      <c r="Q139" s="285" t="str">
        <f ca="1">SUBSTITUTE(CELL("address",D139),"$","")</f>
        <v>D139</v>
      </c>
      <c r="R139" s="287" t="str">
        <f t="shared" si="27"/>
        <v>3a</v>
      </c>
      <c r="S139" s="285" t="str">
        <f t="shared" ca="1" si="28"/>
        <v>3a. Variable Energy</v>
      </c>
      <c r="T139" s="287" t="s">
        <v>753</v>
      </c>
      <c r="U139" s="287" t="s">
        <v>766</v>
      </c>
      <c r="V139" s="287">
        <v>1</v>
      </c>
      <c r="W139" s="290" t="str">
        <f t="shared" ca="1" si="29"/>
        <v>3a_D139_model_rev_1</v>
      </c>
      <c r="X139" s="287" t="s">
        <v>605</v>
      </c>
      <c r="Y139" s="287">
        <v>2000</v>
      </c>
      <c r="AA139" s="287" t="s">
        <v>84</v>
      </c>
      <c r="AB139" s="287" t="s">
        <v>84</v>
      </c>
      <c r="AD139" s="288"/>
    </row>
    <row r="140" spans="1:37" ht="5.25" customHeight="1">
      <c r="A140" s="454"/>
      <c r="B140" s="329"/>
      <c r="C140" s="53"/>
      <c r="D140" s="53"/>
      <c r="E140" s="53"/>
      <c r="F140" s="53"/>
      <c r="G140" s="53"/>
      <c r="H140" s="53"/>
      <c r="I140" s="108"/>
      <c r="N140" s="287" t="s">
        <v>76</v>
      </c>
      <c r="Q140" s="285" t="str">
        <f ca="1">SUBSTITUTE(CELL("address",F139),"$","")</f>
        <v>F139</v>
      </c>
      <c r="R140" s="287" t="str">
        <f t="shared" si="27"/>
        <v>3a</v>
      </c>
      <c r="S140" s="285" t="str">
        <f t="shared" ca="1" si="28"/>
        <v>3a. Variable Energy</v>
      </c>
      <c r="T140" s="287" t="s">
        <v>753</v>
      </c>
      <c r="U140" s="287" t="s">
        <v>766</v>
      </c>
      <c r="V140" s="287">
        <v>2</v>
      </c>
      <c r="W140" s="290" t="str">
        <f t="shared" ca="1" si="29"/>
        <v>3a_F139_model_rev_2</v>
      </c>
      <c r="X140" s="287" t="s">
        <v>605</v>
      </c>
      <c r="Y140" s="287">
        <v>2000</v>
      </c>
      <c r="AA140" s="287" t="s">
        <v>84</v>
      </c>
      <c r="AB140" s="287" t="s">
        <v>84</v>
      </c>
      <c r="AD140" s="288"/>
    </row>
    <row r="141" spans="1:37" ht="5.25" customHeight="1">
      <c r="A141" s="454"/>
      <c r="B141" s="329"/>
      <c r="C141" s="53"/>
      <c r="D141" s="53"/>
      <c r="E141" s="53"/>
      <c r="F141" s="53"/>
      <c r="G141" s="53"/>
      <c r="H141" s="53"/>
      <c r="I141" s="108"/>
      <c r="N141" s="287" t="s">
        <v>76</v>
      </c>
      <c r="Q141" s="285" t="str">
        <f ca="1">SUBSTITUTE(CELL("address",H139),"$","")</f>
        <v>H139</v>
      </c>
      <c r="R141" s="287" t="str">
        <f t="shared" si="27"/>
        <v>3a</v>
      </c>
      <c r="S141" s="285" t="str">
        <f t="shared" ca="1" si="28"/>
        <v>3a. Variable Energy</v>
      </c>
      <c r="T141" s="287" t="s">
        <v>753</v>
      </c>
      <c r="U141" s="287" t="s">
        <v>766</v>
      </c>
      <c r="V141" s="287">
        <v>3</v>
      </c>
      <c r="W141" s="290" t="str">
        <f t="shared" ca="1" si="29"/>
        <v>3a_H139_model_rev_3</v>
      </c>
      <c r="X141" s="287" t="s">
        <v>605</v>
      </c>
      <c r="Y141" s="287">
        <v>2000</v>
      </c>
      <c r="AA141" s="287" t="s">
        <v>84</v>
      </c>
      <c r="AB141" s="287" t="s">
        <v>84</v>
      </c>
      <c r="AD141" s="288"/>
    </row>
    <row r="142" spans="1:37" ht="63" customHeight="1">
      <c r="A142" s="990" t="s">
        <v>767</v>
      </c>
      <c r="B142" s="991"/>
      <c r="C142" s="53"/>
      <c r="D142" s="526"/>
      <c r="E142" s="25"/>
      <c r="F142" s="610"/>
      <c r="G142" s="25"/>
      <c r="H142" s="610"/>
      <c r="I142" s="108"/>
      <c r="O142" s="287" t="s">
        <v>40</v>
      </c>
      <c r="Q142" s="285" t="str">
        <f ca="1">SUBSTITUTE(CELL("address",D142),"$","")</f>
        <v>D142</v>
      </c>
      <c r="R142" s="287" t="str">
        <f t="shared" si="27"/>
        <v>3a</v>
      </c>
      <c r="S142" s="285" t="str">
        <f t="shared" ca="1" si="28"/>
        <v>3a. Variable Energy</v>
      </c>
      <c r="T142" s="287" t="s">
        <v>753</v>
      </c>
      <c r="U142" s="287" t="s">
        <v>768</v>
      </c>
      <c r="V142" s="287">
        <v>1</v>
      </c>
      <c r="W142" s="290" t="str">
        <f t="shared" ca="1" si="29"/>
        <v>3a_D142_model_3rd_cert_1</v>
      </c>
      <c r="X142" s="287" t="s">
        <v>605</v>
      </c>
      <c r="Y142" s="287">
        <v>2000</v>
      </c>
      <c r="AA142" s="287" t="s">
        <v>84</v>
      </c>
      <c r="AB142" s="287" t="s">
        <v>84</v>
      </c>
      <c r="AD142" s="288"/>
    </row>
    <row r="143" spans="1:37" ht="5.25" customHeight="1">
      <c r="A143" s="454"/>
      <c r="B143" s="329"/>
      <c r="C143" s="53"/>
      <c r="D143" s="53"/>
      <c r="E143" s="53"/>
      <c r="F143" s="53"/>
      <c r="G143" s="53"/>
      <c r="H143" s="53"/>
      <c r="I143" s="108"/>
      <c r="N143" s="287" t="s">
        <v>76</v>
      </c>
      <c r="Q143" s="285" t="str">
        <f ca="1">SUBSTITUTE(CELL("address",F142),"$","")</f>
        <v>F142</v>
      </c>
      <c r="R143" s="287" t="str">
        <f t="shared" si="27"/>
        <v>3a</v>
      </c>
      <c r="S143" s="285" t="str">
        <f t="shared" ca="1" si="28"/>
        <v>3a. Variable Energy</v>
      </c>
      <c r="T143" s="287" t="s">
        <v>753</v>
      </c>
      <c r="U143" s="287" t="s">
        <v>768</v>
      </c>
      <c r="V143" s="287">
        <v>2</v>
      </c>
      <c r="W143" s="290" t="str">
        <f t="shared" ca="1" si="29"/>
        <v>3a_F142_model_3rd_cert_2</v>
      </c>
      <c r="X143" s="287" t="s">
        <v>605</v>
      </c>
      <c r="Y143" s="287">
        <v>2000</v>
      </c>
      <c r="AA143" s="287" t="s">
        <v>84</v>
      </c>
      <c r="AB143" s="287" t="s">
        <v>84</v>
      </c>
      <c r="AD143" s="288"/>
    </row>
    <row r="144" spans="1:37" ht="5.25" customHeight="1">
      <c r="A144" s="454"/>
      <c r="B144" s="329"/>
      <c r="C144" s="53"/>
      <c r="D144" s="53"/>
      <c r="E144" s="53"/>
      <c r="F144" s="53"/>
      <c r="G144" s="53"/>
      <c r="H144" s="53"/>
      <c r="I144" s="108"/>
      <c r="N144" s="287" t="s">
        <v>76</v>
      </c>
      <c r="Q144" s="285" t="str">
        <f ca="1">SUBSTITUTE(CELL("address",H142),"$","")</f>
        <v>H142</v>
      </c>
      <c r="R144" s="287" t="str">
        <f t="shared" si="27"/>
        <v>3a</v>
      </c>
      <c r="S144" s="285" t="str">
        <f t="shared" ca="1" si="28"/>
        <v>3a. Variable Energy</v>
      </c>
      <c r="T144" s="287" t="s">
        <v>753</v>
      </c>
      <c r="U144" s="287" t="s">
        <v>768</v>
      </c>
      <c r="V144" s="287">
        <v>3</v>
      </c>
      <c r="W144" s="290" t="str">
        <f t="shared" ca="1" si="29"/>
        <v>3a_H142_model_3rd_cert_3</v>
      </c>
      <c r="X144" s="287" t="s">
        <v>605</v>
      </c>
      <c r="Y144" s="287">
        <v>2000</v>
      </c>
      <c r="AA144" s="287" t="s">
        <v>84</v>
      </c>
      <c r="AB144" s="287" t="s">
        <v>84</v>
      </c>
      <c r="AD144" s="288"/>
    </row>
    <row r="145" spans="1:30">
      <c r="A145" s="450" t="s">
        <v>769</v>
      </c>
      <c r="B145" s="329" t="s">
        <v>770</v>
      </c>
      <c r="C145" s="53"/>
      <c r="D145" s="732"/>
      <c r="E145" s="53"/>
      <c r="F145" s="737"/>
      <c r="G145" s="53"/>
      <c r="H145" s="737"/>
      <c r="I145" s="108"/>
      <c r="O145" s="287" t="s">
        <v>40</v>
      </c>
      <c r="Q145" s="285" t="str">
        <f ca="1">SUBSTITUTE(CELL("address",D145),"$","")</f>
        <v>D145</v>
      </c>
      <c r="R145" s="287" t="str">
        <f t="shared" si="27"/>
        <v>3a</v>
      </c>
      <c r="S145" s="285" t="str">
        <f t="shared" ca="1" si="28"/>
        <v>3a. Variable Energy</v>
      </c>
      <c r="T145" s="287" t="s">
        <v>753</v>
      </c>
      <c r="U145" s="287" t="s">
        <v>771</v>
      </c>
      <c r="V145" s="287">
        <v>1</v>
      </c>
      <c r="W145" s="290" t="str">
        <f t="shared" ca="1" si="29"/>
        <v>3a_D145_hub_height_1</v>
      </c>
      <c r="X145" t="s">
        <v>395</v>
      </c>
      <c r="Y145"/>
      <c r="Z145" t="str">
        <f>"&gt;=0"</f>
        <v>&gt;=0</v>
      </c>
      <c r="AA145" s="287" t="s">
        <v>84</v>
      </c>
      <c r="AB145" s="287" t="s">
        <v>84</v>
      </c>
      <c r="AD145" s="288"/>
    </row>
    <row r="146" spans="1:30" ht="3.75" customHeight="1">
      <c r="A146" s="454"/>
      <c r="B146" s="329"/>
      <c r="C146" s="53"/>
      <c r="D146" s="53"/>
      <c r="E146" s="53"/>
      <c r="F146" s="53"/>
      <c r="G146" s="53"/>
      <c r="H146" s="53"/>
      <c r="I146" s="108"/>
      <c r="N146" s="287" t="s">
        <v>76</v>
      </c>
      <c r="Q146" s="285" t="str">
        <f ca="1">SUBSTITUTE(CELL("address",F145),"$","")</f>
        <v>F145</v>
      </c>
      <c r="R146" s="287" t="str">
        <f t="shared" si="27"/>
        <v>3a</v>
      </c>
      <c r="S146" s="285" t="str">
        <f t="shared" ca="1" si="28"/>
        <v>3a. Variable Energy</v>
      </c>
      <c r="T146" s="287" t="s">
        <v>753</v>
      </c>
      <c r="U146" s="287" t="s">
        <v>771</v>
      </c>
      <c r="V146" s="287">
        <v>2</v>
      </c>
      <c r="W146" s="290" t="str">
        <f t="shared" ca="1" si="29"/>
        <v>3a_F145_hub_height_2</v>
      </c>
      <c r="X146" t="s">
        <v>395</v>
      </c>
      <c r="Y146"/>
      <c r="Z146" t="str">
        <f>"&gt;=0"</f>
        <v>&gt;=0</v>
      </c>
      <c r="AA146" s="287" t="s">
        <v>84</v>
      </c>
      <c r="AB146" s="287" t="s">
        <v>84</v>
      </c>
      <c r="AD146" s="288"/>
    </row>
    <row r="147" spans="1:30" ht="5.25" customHeight="1">
      <c r="A147" s="454"/>
      <c r="B147" s="329"/>
      <c r="C147" s="53"/>
      <c r="D147" s="53"/>
      <c r="E147" s="53"/>
      <c r="F147" s="53"/>
      <c r="G147" s="53"/>
      <c r="H147" s="53"/>
      <c r="I147" s="108"/>
      <c r="N147" s="287" t="s">
        <v>76</v>
      </c>
      <c r="Q147" s="285" t="str">
        <f ca="1">SUBSTITUTE(CELL("address",H145),"$","")</f>
        <v>H145</v>
      </c>
      <c r="R147" s="287" t="str">
        <f t="shared" si="27"/>
        <v>3a</v>
      </c>
      <c r="S147" s="285" t="str">
        <f t="shared" ca="1" si="28"/>
        <v>3a. Variable Energy</v>
      </c>
      <c r="T147" s="287" t="s">
        <v>753</v>
      </c>
      <c r="U147" s="287" t="s">
        <v>771</v>
      </c>
      <c r="V147" s="287">
        <v>3</v>
      </c>
      <c r="W147" s="290" t="str">
        <f t="shared" ca="1" si="29"/>
        <v>3a_H145_hub_height_3</v>
      </c>
      <c r="X147" t="s">
        <v>395</v>
      </c>
      <c r="Y147"/>
      <c r="Z147" t="str">
        <f>"&gt;=0"</f>
        <v>&gt;=0</v>
      </c>
      <c r="AA147" s="287" t="s">
        <v>84</v>
      </c>
      <c r="AB147" s="287" t="s">
        <v>84</v>
      </c>
      <c r="AD147" s="288"/>
    </row>
    <row r="148" spans="1:30">
      <c r="A148" s="450" t="s">
        <v>772</v>
      </c>
      <c r="B148" s="329"/>
      <c r="C148" s="53"/>
      <c r="D148" s="732"/>
      <c r="E148" s="53"/>
      <c r="F148" s="737"/>
      <c r="G148" s="53"/>
      <c r="H148" s="737"/>
      <c r="I148" s="108"/>
      <c r="O148" s="287" t="s">
        <v>40</v>
      </c>
      <c r="Q148" s="285" t="str">
        <f ca="1">SUBSTITUTE(CELL("address",D148),"$","")</f>
        <v>D148</v>
      </c>
      <c r="R148" s="287" t="str">
        <f t="shared" si="27"/>
        <v>3a</v>
      </c>
      <c r="S148" s="285" t="str">
        <f t="shared" ca="1" si="28"/>
        <v>3a. Variable Energy</v>
      </c>
      <c r="T148" s="287" t="s">
        <v>753</v>
      </c>
      <c r="U148" s="287" t="s">
        <v>773</v>
      </c>
      <c r="V148" s="287">
        <v>1</v>
      </c>
      <c r="W148" s="290" t="str">
        <f t="shared" ca="1" si="29"/>
        <v>3a_D148_num_turb_1</v>
      </c>
      <c r="X148" s="285" t="s">
        <v>391</v>
      </c>
      <c r="Z148" s="287" t="s">
        <v>433</v>
      </c>
      <c r="AA148" s="287" t="s">
        <v>84</v>
      </c>
      <c r="AB148" s="287" t="s">
        <v>84</v>
      </c>
      <c r="AD148" s="288"/>
    </row>
    <row r="149" spans="1:30" ht="5.25" customHeight="1">
      <c r="A149" s="454"/>
      <c r="B149" s="329"/>
      <c r="C149" s="53"/>
      <c r="D149" s="53"/>
      <c r="E149" s="53"/>
      <c r="F149" s="53"/>
      <c r="G149" s="53"/>
      <c r="H149" s="53"/>
      <c r="I149" s="108"/>
      <c r="N149" s="287" t="s">
        <v>76</v>
      </c>
      <c r="Q149" s="285" t="str">
        <f ca="1">SUBSTITUTE(CELL("address",F148),"$","")</f>
        <v>F148</v>
      </c>
      <c r="R149" s="287" t="str">
        <f t="shared" si="27"/>
        <v>3a</v>
      </c>
      <c r="S149" s="285" t="str">
        <f t="shared" ca="1" si="28"/>
        <v>3a. Variable Energy</v>
      </c>
      <c r="T149" s="287" t="s">
        <v>753</v>
      </c>
      <c r="U149" s="287" t="s">
        <v>773</v>
      </c>
      <c r="V149" s="287">
        <v>2</v>
      </c>
      <c r="W149" s="290" t="str">
        <f t="shared" ca="1" si="29"/>
        <v>3a_F148_num_turb_2</v>
      </c>
      <c r="X149" s="285" t="s">
        <v>391</v>
      </c>
      <c r="Z149" s="287" t="s">
        <v>433</v>
      </c>
      <c r="AA149" s="287" t="s">
        <v>84</v>
      </c>
      <c r="AB149" s="287" t="s">
        <v>84</v>
      </c>
      <c r="AD149" s="288"/>
    </row>
    <row r="150" spans="1:30" ht="16.5" customHeight="1">
      <c r="A150" s="454" t="s">
        <v>774</v>
      </c>
      <c r="B150" s="329" t="s">
        <v>770</v>
      </c>
      <c r="C150" s="53"/>
      <c r="D150" s="732"/>
      <c r="E150" s="53"/>
      <c r="F150" s="53"/>
      <c r="G150" s="53"/>
      <c r="H150" s="53"/>
      <c r="I150" s="108"/>
      <c r="N150" s="287" t="s">
        <v>76</v>
      </c>
      <c r="Q150" s="285" t="str">
        <f ca="1">SUBSTITUTE(CELL("address",H148),"$","")</f>
        <v>H148</v>
      </c>
      <c r="R150" s="287" t="str">
        <f t="shared" si="27"/>
        <v>3a</v>
      </c>
      <c r="S150" s="285" t="str">
        <f t="shared" ca="1" si="28"/>
        <v>3a. Variable Energy</v>
      </c>
      <c r="T150" s="287" t="s">
        <v>753</v>
      </c>
      <c r="U150" s="287" t="s">
        <v>775</v>
      </c>
      <c r="V150" s="287">
        <v>3</v>
      </c>
      <c r="W150" s="290" t="str">
        <f t="shared" ca="1" si="29"/>
        <v>3a_H148_total_turbine_height_3</v>
      </c>
      <c r="X150" t="s">
        <v>395</v>
      </c>
      <c r="Y150"/>
      <c r="Z150" t="str">
        <f>"&gt;=0"</f>
        <v>&gt;=0</v>
      </c>
      <c r="AA150" s="287" t="s">
        <v>84</v>
      </c>
      <c r="AB150" s="287" t="s">
        <v>84</v>
      </c>
      <c r="AD150" s="288"/>
    </row>
    <row r="151" spans="1:30" ht="27.75" customHeight="1">
      <c r="A151" s="351" t="s">
        <v>722</v>
      </c>
      <c r="B151" s="329"/>
      <c r="C151" s="53"/>
      <c r="D151" s="53"/>
      <c r="E151" s="53"/>
      <c r="F151" s="53"/>
      <c r="G151" s="53"/>
      <c r="H151" s="53"/>
      <c r="I151" s="108"/>
      <c r="O151" s="287" t="s">
        <v>40</v>
      </c>
    </row>
    <row r="152" spans="1:30">
      <c r="A152" s="452" t="s">
        <v>723</v>
      </c>
      <c r="B152" s="329" t="s">
        <v>709</v>
      </c>
      <c r="C152" s="53"/>
      <c r="D152" s="732"/>
      <c r="E152" s="53"/>
      <c r="F152" s="737"/>
      <c r="G152" s="53"/>
      <c r="H152" s="737"/>
      <c r="I152" s="108"/>
      <c r="O152" s="287" t="s">
        <v>40</v>
      </c>
      <c r="Q152" s="285" t="str">
        <f ca="1">SUBSTITUTE(CELL("address",D152),"$","")</f>
        <v>D152</v>
      </c>
      <c r="R152" s="287" t="str">
        <f t="shared" ref="R152:R160" si="32">$R$10</f>
        <v>3a</v>
      </c>
      <c r="S152" s="285" t="str">
        <f t="shared" ref="S152:S160" ca="1" si="33">MID(CELL("filename",R152),FIND("]",CELL("filename",R152))+1,256)</f>
        <v>3a. Variable Energy</v>
      </c>
      <c r="T152" s="287" t="s">
        <v>753</v>
      </c>
      <c r="U152" s="287" t="s">
        <v>776</v>
      </c>
      <c r="V152" s="287">
        <v>1</v>
      </c>
      <c r="W152" s="290" t="str">
        <f t="shared" ref="W152:W160" ca="1" si="34">R152&amp;"_"&amp;Q152&amp;"_"&amp;U152&amp;"_"&amp;V152</f>
        <v>3a_D152_max_MW_1</v>
      </c>
      <c r="X152" t="s">
        <v>395</v>
      </c>
      <c r="Y152"/>
      <c r="Z152" t="str">
        <f t="shared" ref="Z152:Z160" si="35">"&gt;=0"</f>
        <v>&gt;=0</v>
      </c>
      <c r="AA152" s="287" t="s">
        <v>84</v>
      </c>
      <c r="AB152" s="287" t="s">
        <v>84</v>
      </c>
      <c r="AD152" s="288"/>
    </row>
    <row r="153" spans="1:30" ht="0.75" customHeight="1">
      <c r="A153" s="452"/>
      <c r="B153" s="329"/>
      <c r="C153" s="53"/>
      <c r="D153" s="53"/>
      <c r="E153" s="53"/>
      <c r="F153" s="53"/>
      <c r="G153" s="53"/>
      <c r="H153" s="53"/>
      <c r="I153" s="108"/>
      <c r="N153" s="287" t="s">
        <v>76</v>
      </c>
      <c r="Q153" s="285" t="str">
        <f ca="1">SUBSTITUTE(CELL("address",F152),"$","")</f>
        <v>F152</v>
      </c>
      <c r="R153" s="287" t="str">
        <f t="shared" si="32"/>
        <v>3a</v>
      </c>
      <c r="S153" s="285" t="str">
        <f t="shared" ca="1" si="33"/>
        <v>3a. Variable Energy</v>
      </c>
      <c r="T153" s="287" t="s">
        <v>753</v>
      </c>
      <c r="U153" s="287" t="s">
        <v>776</v>
      </c>
      <c r="V153" s="287">
        <v>2</v>
      </c>
      <c r="W153" s="290" t="str">
        <f t="shared" ca="1" si="34"/>
        <v>3a_F152_max_MW_2</v>
      </c>
      <c r="X153" t="s">
        <v>395</v>
      </c>
      <c r="Y153"/>
      <c r="Z153" t="str">
        <f t="shared" si="35"/>
        <v>&gt;=0</v>
      </c>
      <c r="AA153" s="287" t="s">
        <v>84</v>
      </c>
      <c r="AB153" s="287" t="s">
        <v>84</v>
      </c>
      <c r="AD153" s="288"/>
    </row>
    <row r="154" spans="1:30" ht="0.75" customHeight="1">
      <c r="A154" s="452"/>
      <c r="B154" s="329"/>
      <c r="C154" s="53"/>
      <c r="D154" s="53"/>
      <c r="E154" s="53"/>
      <c r="F154" s="53"/>
      <c r="G154" s="53"/>
      <c r="H154" s="53"/>
      <c r="I154" s="108"/>
      <c r="N154" s="287" t="s">
        <v>76</v>
      </c>
      <c r="Q154" s="285" t="str">
        <f ca="1">SUBSTITUTE(CELL("address",H152),"$","")</f>
        <v>H152</v>
      </c>
      <c r="R154" s="287" t="str">
        <f t="shared" si="32"/>
        <v>3a</v>
      </c>
      <c r="S154" s="285" t="str">
        <f t="shared" ca="1" si="33"/>
        <v>3a. Variable Energy</v>
      </c>
      <c r="T154" s="287" t="s">
        <v>753</v>
      </c>
      <c r="U154" s="287" t="s">
        <v>776</v>
      </c>
      <c r="V154" s="287">
        <v>3</v>
      </c>
      <c r="W154" s="290" t="str">
        <f t="shared" ca="1" si="34"/>
        <v>3a_H152_max_MW_3</v>
      </c>
      <c r="X154" t="s">
        <v>395</v>
      </c>
      <c r="Y154"/>
      <c r="Z154" t="str">
        <f t="shared" si="35"/>
        <v>&gt;=0</v>
      </c>
      <c r="AA154" s="287" t="s">
        <v>84</v>
      </c>
      <c r="AB154" s="287" t="s">
        <v>84</v>
      </c>
      <c r="AD154" s="288"/>
    </row>
    <row r="155" spans="1:30" ht="0.75" customHeight="1">
      <c r="A155" s="452"/>
      <c r="B155" s="329"/>
      <c r="C155" s="53"/>
      <c r="D155" s="53"/>
      <c r="E155" s="53"/>
      <c r="F155" s="737"/>
      <c r="G155" s="53"/>
      <c r="H155" s="737"/>
      <c r="I155" s="108"/>
      <c r="O155" s="287" t="s">
        <v>40</v>
      </c>
      <c r="Q155" s="285" t="str">
        <f ca="1">SUBSTITUTE(CELL("address",D155),"$","")</f>
        <v>D155</v>
      </c>
      <c r="R155" s="287" t="str">
        <f t="shared" si="32"/>
        <v>3a</v>
      </c>
      <c r="S155" s="285" t="str">
        <f t="shared" ca="1" si="33"/>
        <v>3a. Variable Energy</v>
      </c>
      <c r="T155" s="287" t="s">
        <v>753</v>
      </c>
      <c r="U155" s="287" t="s">
        <v>777</v>
      </c>
      <c r="V155" s="287">
        <v>1</v>
      </c>
      <c r="W155" s="290" t="str">
        <f t="shared" ca="1" si="34"/>
        <v>3a_D155_max_MVA_1</v>
      </c>
      <c r="X155" t="s">
        <v>395</v>
      </c>
      <c r="Y155"/>
      <c r="Z155" t="str">
        <f t="shared" si="35"/>
        <v>&gt;=0</v>
      </c>
      <c r="AA155" s="287" t="s">
        <v>84</v>
      </c>
      <c r="AB155" s="287" t="s">
        <v>84</v>
      </c>
      <c r="AD155" s="288"/>
    </row>
    <row r="156" spans="1:30" ht="0.75" customHeight="1">
      <c r="A156" s="452"/>
      <c r="B156" s="329"/>
      <c r="C156" s="53"/>
      <c r="D156" s="53"/>
      <c r="E156" s="53"/>
      <c r="F156" s="53"/>
      <c r="G156" s="53"/>
      <c r="H156" s="53"/>
      <c r="I156" s="108"/>
      <c r="N156" s="287" t="s">
        <v>76</v>
      </c>
      <c r="Q156" s="285" t="str">
        <f ca="1">SUBSTITUTE(CELL("address",F155),"$","")</f>
        <v>F155</v>
      </c>
      <c r="R156" s="287" t="str">
        <f t="shared" si="32"/>
        <v>3a</v>
      </c>
      <c r="S156" s="285" t="str">
        <f t="shared" ca="1" si="33"/>
        <v>3a. Variable Energy</v>
      </c>
      <c r="T156" s="287" t="s">
        <v>753</v>
      </c>
      <c r="U156" s="287" t="s">
        <v>777</v>
      </c>
      <c r="V156" s="287">
        <v>2</v>
      </c>
      <c r="W156" s="290" t="str">
        <f t="shared" ca="1" si="34"/>
        <v>3a_F155_max_MVA_2</v>
      </c>
      <c r="X156" t="s">
        <v>395</v>
      </c>
      <c r="Y156"/>
      <c r="Z156" t="str">
        <f t="shared" si="35"/>
        <v>&gt;=0</v>
      </c>
      <c r="AA156" s="287" t="s">
        <v>84</v>
      </c>
      <c r="AB156" s="287" t="s">
        <v>84</v>
      </c>
      <c r="AD156" s="288"/>
    </row>
    <row r="157" spans="1:30" ht="0.75" customHeight="1">
      <c r="A157" s="452"/>
      <c r="B157" s="329"/>
      <c r="C157" s="53"/>
      <c r="D157" s="53"/>
      <c r="E157" s="53"/>
      <c r="F157" s="53"/>
      <c r="G157" s="53"/>
      <c r="H157" s="53"/>
      <c r="I157" s="108"/>
      <c r="N157" s="287" t="s">
        <v>76</v>
      </c>
      <c r="Q157" s="285" t="str">
        <f ca="1">SUBSTITUTE(CELL("address",H155),"$","")</f>
        <v>H155</v>
      </c>
      <c r="R157" s="287" t="str">
        <f t="shared" si="32"/>
        <v>3a</v>
      </c>
      <c r="S157" s="285" t="str">
        <f t="shared" ca="1" si="33"/>
        <v>3a. Variable Energy</v>
      </c>
      <c r="T157" s="287" t="s">
        <v>753</v>
      </c>
      <c r="U157" s="287" t="s">
        <v>777</v>
      </c>
      <c r="V157" s="287">
        <v>3</v>
      </c>
      <c r="W157" s="290" t="str">
        <f t="shared" ca="1" si="34"/>
        <v>3a_H155_max_MVA_3</v>
      </c>
      <c r="X157" t="s">
        <v>395</v>
      </c>
      <c r="Y157"/>
      <c r="Z157" t="str">
        <f t="shared" si="35"/>
        <v>&gt;=0</v>
      </c>
      <c r="AA157" s="287" t="s">
        <v>84</v>
      </c>
      <c r="AB157" s="287" t="s">
        <v>84</v>
      </c>
      <c r="AD157" s="288"/>
    </row>
    <row r="158" spans="1:30">
      <c r="A158" s="452" t="s">
        <v>726</v>
      </c>
      <c r="B158" s="329" t="s">
        <v>709</v>
      </c>
      <c r="C158" s="53"/>
      <c r="D158" s="732"/>
      <c r="E158" s="53"/>
      <c r="F158" s="737"/>
      <c r="G158" s="53"/>
      <c r="H158" s="737"/>
      <c r="I158" s="108"/>
      <c r="O158" s="287" t="s">
        <v>40</v>
      </c>
      <c r="Q158" s="285" t="str">
        <f ca="1">SUBSTITUTE(CELL("address",D158),"$","")</f>
        <v>D158</v>
      </c>
      <c r="R158" s="287" t="str">
        <f t="shared" si="32"/>
        <v>3a</v>
      </c>
      <c r="S158" s="285" t="str">
        <f t="shared" ca="1" si="33"/>
        <v>3a. Variable Energy</v>
      </c>
      <c r="T158" s="287" t="s">
        <v>753</v>
      </c>
      <c r="U158" s="287" t="s">
        <v>778</v>
      </c>
      <c r="V158" s="287">
        <v>1</v>
      </c>
      <c r="W158" s="290" t="str">
        <f t="shared" ca="1" si="34"/>
        <v>3a_D158_min_MW_1</v>
      </c>
      <c r="X158" t="s">
        <v>395</v>
      </c>
      <c r="Y158"/>
      <c r="Z158" t="str">
        <f t="shared" si="35"/>
        <v>&gt;=0</v>
      </c>
      <c r="AA158" s="287" t="s">
        <v>84</v>
      </c>
      <c r="AB158" s="287" t="s">
        <v>84</v>
      </c>
      <c r="AD158" s="288"/>
    </row>
    <row r="159" spans="1:30" ht="5.25" customHeight="1">
      <c r="A159" s="452"/>
      <c r="B159" s="329"/>
      <c r="C159" s="53"/>
      <c r="D159" s="53"/>
      <c r="E159" s="53"/>
      <c r="F159" s="53"/>
      <c r="G159" s="53"/>
      <c r="H159" s="53"/>
      <c r="I159" s="108"/>
      <c r="N159" s="287" t="s">
        <v>76</v>
      </c>
      <c r="Q159" s="285" t="str">
        <f ca="1">SUBSTITUTE(CELL("address",F158),"$","")</f>
        <v>F158</v>
      </c>
      <c r="R159" s="287" t="str">
        <f t="shared" si="32"/>
        <v>3a</v>
      </c>
      <c r="S159" s="285" t="str">
        <f t="shared" ca="1" si="33"/>
        <v>3a. Variable Energy</v>
      </c>
      <c r="T159" s="287" t="s">
        <v>753</v>
      </c>
      <c r="U159" s="287" t="s">
        <v>778</v>
      </c>
      <c r="V159" s="287">
        <v>2</v>
      </c>
      <c r="W159" s="290" t="str">
        <f t="shared" ca="1" si="34"/>
        <v>3a_F158_min_MW_2</v>
      </c>
      <c r="X159" t="s">
        <v>395</v>
      </c>
      <c r="Y159"/>
      <c r="Z159" t="str">
        <f t="shared" si="35"/>
        <v>&gt;=0</v>
      </c>
      <c r="AA159" s="287" t="s">
        <v>84</v>
      </c>
      <c r="AB159" s="287" t="s">
        <v>84</v>
      </c>
      <c r="AD159" s="288"/>
    </row>
    <row r="160" spans="1:30" ht="5.25" customHeight="1">
      <c r="A160" s="452"/>
      <c r="B160" s="329"/>
      <c r="C160" s="53"/>
      <c r="D160" s="53"/>
      <c r="E160" s="53"/>
      <c r="F160" s="53"/>
      <c r="G160" s="53"/>
      <c r="H160" s="53"/>
      <c r="I160" s="108"/>
      <c r="N160" s="287" t="s">
        <v>76</v>
      </c>
      <c r="Q160" s="285" t="str">
        <f ca="1">SUBSTITUTE(CELL("address",H158),"$","")</f>
        <v>H158</v>
      </c>
      <c r="R160" s="287" t="str">
        <f t="shared" si="32"/>
        <v>3a</v>
      </c>
      <c r="S160" s="285" t="str">
        <f t="shared" ca="1" si="33"/>
        <v>3a. Variable Energy</v>
      </c>
      <c r="T160" s="287" t="s">
        <v>753</v>
      </c>
      <c r="U160" s="287" t="s">
        <v>778</v>
      </c>
      <c r="V160" s="287">
        <v>3</v>
      </c>
      <c r="W160" s="290" t="str">
        <f t="shared" ca="1" si="34"/>
        <v>3a_H158_min_MW_3</v>
      </c>
      <c r="X160" t="s">
        <v>395</v>
      </c>
      <c r="Y160"/>
      <c r="Z160" t="str">
        <f t="shared" si="35"/>
        <v>&gt;=0</v>
      </c>
      <c r="AA160" s="287" t="s">
        <v>84</v>
      </c>
      <c r="AB160" s="287" t="s">
        <v>84</v>
      </c>
      <c r="AD160" s="288"/>
    </row>
    <row r="161" spans="1:31">
      <c r="A161" s="351" t="s">
        <v>728</v>
      </c>
      <c r="B161" s="329"/>
      <c r="C161" s="53"/>
      <c r="D161" s="53"/>
      <c r="E161" s="53"/>
      <c r="F161" s="53"/>
      <c r="G161" s="53"/>
      <c r="H161" s="53"/>
      <c r="I161" s="108"/>
      <c r="O161" s="287" t="s">
        <v>40</v>
      </c>
      <c r="X161"/>
      <c r="Y161"/>
      <c r="Z161"/>
    </row>
    <row r="162" spans="1:31">
      <c r="A162" s="450" t="s">
        <v>729</v>
      </c>
      <c r="B162" s="329" t="s">
        <v>730</v>
      </c>
      <c r="C162" s="53"/>
      <c r="D162" s="732"/>
      <c r="E162" s="53"/>
      <c r="F162" s="737"/>
      <c r="G162" s="53"/>
      <c r="H162" s="737"/>
      <c r="I162" s="108"/>
      <c r="O162" s="287" t="s">
        <v>40</v>
      </c>
      <c r="Q162" s="285" t="str">
        <f ca="1">SUBSTITUTE(CELL("address",D162),"$","")</f>
        <v>D162</v>
      </c>
      <c r="R162" s="287" t="str">
        <f t="shared" ref="R162:R179" si="36">$R$10</f>
        <v>3a</v>
      </c>
      <c r="S162" s="285" t="str">
        <f t="shared" ref="S162:S179" ca="1" si="37">MID(CELL("filename",R162),FIND("]",CELL("filename",R162))+1,256)</f>
        <v>3a. Variable Energy</v>
      </c>
      <c r="T162" s="287" t="s">
        <v>753</v>
      </c>
      <c r="U162" s="287" t="s">
        <v>731</v>
      </c>
      <c r="V162" s="287">
        <v>1</v>
      </c>
      <c r="W162" s="290" t="str">
        <f t="shared" ref="W162:W179" ca="1" si="38">R162&amp;"_"&amp;Q162&amp;"_"&amp;U162&amp;"_"&amp;V162</f>
        <v>3a_D162_ramp_up_1</v>
      </c>
      <c r="X162" t="s">
        <v>395</v>
      </c>
      <c r="Y162"/>
      <c r="Z162" t="str">
        <f t="shared" ref="Z162:Z167" si="39">"&gt;=0"</f>
        <v>&gt;=0</v>
      </c>
      <c r="AA162" s="287" t="s">
        <v>84</v>
      </c>
      <c r="AB162" s="287" t="s">
        <v>84</v>
      </c>
      <c r="AD162" s="288"/>
    </row>
    <row r="163" spans="1:31" ht="5.25" customHeight="1">
      <c r="A163" s="454"/>
      <c r="B163" s="329"/>
      <c r="C163" s="53"/>
      <c r="D163" s="53"/>
      <c r="E163" s="53"/>
      <c r="F163" s="53"/>
      <c r="G163" s="53"/>
      <c r="H163" s="53"/>
      <c r="I163" s="108"/>
      <c r="N163" s="287" t="s">
        <v>76</v>
      </c>
      <c r="Q163" s="285" t="str">
        <f ca="1">SUBSTITUTE(CELL("address",F162),"$","")</f>
        <v>F162</v>
      </c>
      <c r="R163" s="287" t="str">
        <f t="shared" si="36"/>
        <v>3a</v>
      </c>
      <c r="S163" s="285" t="str">
        <f t="shared" ca="1" si="37"/>
        <v>3a. Variable Energy</v>
      </c>
      <c r="T163" s="287" t="s">
        <v>753</v>
      </c>
      <c r="U163" s="287" t="s">
        <v>731</v>
      </c>
      <c r="V163" s="287">
        <v>2</v>
      </c>
      <c r="W163" s="290" t="str">
        <f t="shared" ca="1" si="38"/>
        <v>3a_F162_ramp_up_2</v>
      </c>
      <c r="X163" t="s">
        <v>395</v>
      </c>
      <c r="Y163"/>
      <c r="Z163" t="str">
        <f t="shared" si="39"/>
        <v>&gt;=0</v>
      </c>
      <c r="AA163" s="287" t="s">
        <v>84</v>
      </c>
      <c r="AB163" s="287" t="s">
        <v>84</v>
      </c>
      <c r="AD163" s="288"/>
    </row>
    <row r="164" spans="1:31" ht="5.25" customHeight="1">
      <c r="A164" s="454"/>
      <c r="B164" s="329"/>
      <c r="C164" s="53"/>
      <c r="D164" s="53"/>
      <c r="E164" s="53"/>
      <c r="F164" s="53"/>
      <c r="G164" s="53"/>
      <c r="H164" s="53"/>
      <c r="I164" s="108"/>
      <c r="N164" s="287" t="s">
        <v>76</v>
      </c>
      <c r="Q164" s="285" t="str">
        <f ca="1">SUBSTITUTE(CELL("address",H162),"$","")</f>
        <v>H162</v>
      </c>
      <c r="R164" s="287" t="str">
        <f t="shared" si="36"/>
        <v>3a</v>
      </c>
      <c r="S164" s="285" t="str">
        <f t="shared" ca="1" si="37"/>
        <v>3a. Variable Energy</v>
      </c>
      <c r="T164" s="287" t="s">
        <v>753</v>
      </c>
      <c r="U164" s="287" t="s">
        <v>731</v>
      </c>
      <c r="V164" s="287">
        <v>3</v>
      </c>
      <c r="W164" s="290" t="str">
        <f t="shared" ca="1" si="38"/>
        <v>3a_H162_ramp_up_3</v>
      </c>
      <c r="X164" t="s">
        <v>395</v>
      </c>
      <c r="Y164"/>
      <c r="Z164" t="str">
        <f t="shared" si="39"/>
        <v>&gt;=0</v>
      </c>
      <c r="AA164" s="287" t="s">
        <v>84</v>
      </c>
      <c r="AB164" s="287" t="s">
        <v>84</v>
      </c>
      <c r="AD164" s="288"/>
    </row>
    <row r="165" spans="1:31">
      <c r="A165" s="450" t="s">
        <v>732</v>
      </c>
      <c r="B165" s="329" t="s">
        <v>730</v>
      </c>
      <c r="C165" s="53"/>
      <c r="D165" s="732"/>
      <c r="E165" s="53"/>
      <c r="F165" s="737"/>
      <c r="G165" s="53"/>
      <c r="H165" s="737"/>
      <c r="I165" s="108"/>
      <c r="O165" s="287" t="s">
        <v>40</v>
      </c>
      <c r="Q165" s="285" t="str">
        <f ca="1">SUBSTITUTE(CELL("address",D165),"$","")</f>
        <v>D165</v>
      </c>
      <c r="R165" s="287" t="str">
        <f t="shared" si="36"/>
        <v>3a</v>
      </c>
      <c r="S165" s="285" t="str">
        <f t="shared" ca="1" si="37"/>
        <v>3a. Variable Energy</v>
      </c>
      <c r="T165" s="287" t="s">
        <v>753</v>
      </c>
      <c r="U165" s="287" t="s">
        <v>733</v>
      </c>
      <c r="V165" s="287">
        <v>1</v>
      </c>
      <c r="W165" s="290" t="str">
        <f t="shared" ca="1" si="38"/>
        <v>3a_D165_ramp_down_1</v>
      </c>
      <c r="X165" t="s">
        <v>395</v>
      </c>
      <c r="Y165"/>
      <c r="Z165" t="str">
        <f t="shared" si="39"/>
        <v>&gt;=0</v>
      </c>
      <c r="AA165" s="287" t="s">
        <v>84</v>
      </c>
      <c r="AB165" s="287" t="s">
        <v>84</v>
      </c>
      <c r="AD165" s="288"/>
    </row>
    <row r="166" spans="1:31" ht="5.25" customHeight="1">
      <c r="A166" s="454"/>
      <c r="B166" s="329"/>
      <c r="C166" s="53"/>
      <c r="D166" s="53"/>
      <c r="E166" s="53"/>
      <c r="F166" s="53"/>
      <c r="G166" s="53"/>
      <c r="H166" s="53"/>
      <c r="I166" s="108"/>
      <c r="N166" s="287" t="s">
        <v>76</v>
      </c>
      <c r="Q166" s="285" t="str">
        <f ca="1">SUBSTITUTE(CELL("address",F165),"$","")</f>
        <v>F165</v>
      </c>
      <c r="R166" s="287" t="str">
        <f t="shared" si="36"/>
        <v>3a</v>
      </c>
      <c r="S166" s="285" t="str">
        <f t="shared" ca="1" si="37"/>
        <v>3a. Variable Energy</v>
      </c>
      <c r="T166" s="287" t="s">
        <v>753</v>
      </c>
      <c r="U166" s="287" t="s">
        <v>733</v>
      </c>
      <c r="V166" s="287">
        <v>2</v>
      </c>
      <c r="W166" s="290" t="str">
        <f t="shared" ca="1" si="38"/>
        <v>3a_F165_ramp_down_2</v>
      </c>
      <c r="X166" t="s">
        <v>395</v>
      </c>
      <c r="Y166"/>
      <c r="Z166" t="str">
        <f t="shared" si="39"/>
        <v>&gt;=0</v>
      </c>
      <c r="AA166" s="287" t="s">
        <v>84</v>
      </c>
      <c r="AB166" s="287" t="s">
        <v>84</v>
      </c>
      <c r="AD166" s="288"/>
    </row>
    <row r="167" spans="1:31" ht="5.25" customHeight="1">
      <c r="A167" s="454"/>
      <c r="B167" s="329"/>
      <c r="C167" s="53"/>
      <c r="D167" s="53"/>
      <c r="E167" s="53"/>
      <c r="F167" s="53"/>
      <c r="G167" s="53"/>
      <c r="H167" s="53"/>
      <c r="I167" s="108"/>
      <c r="N167" s="287" t="s">
        <v>76</v>
      </c>
      <c r="Q167" s="285" t="str">
        <f ca="1">SUBSTITUTE(CELL("address",H165),"$","")</f>
        <v>H165</v>
      </c>
      <c r="R167" s="287" t="str">
        <f t="shared" si="36"/>
        <v>3a</v>
      </c>
      <c r="S167" s="285" t="str">
        <f t="shared" ca="1" si="37"/>
        <v>3a. Variable Energy</v>
      </c>
      <c r="T167" s="287" t="s">
        <v>753</v>
      </c>
      <c r="U167" s="287" t="s">
        <v>733</v>
      </c>
      <c r="V167" s="287">
        <v>3</v>
      </c>
      <c r="W167" s="290" t="str">
        <f t="shared" ca="1" si="38"/>
        <v>3a_H165_ramp_down_3</v>
      </c>
      <c r="X167" t="s">
        <v>395</v>
      </c>
      <c r="Y167"/>
      <c r="Z167" t="str">
        <f t="shared" si="39"/>
        <v>&gt;=0</v>
      </c>
      <c r="AA167" s="287" t="s">
        <v>84</v>
      </c>
      <c r="AB167" s="287" t="s">
        <v>84</v>
      </c>
      <c r="AD167" s="288"/>
    </row>
    <row r="168" spans="1:31" ht="28.5" customHeight="1">
      <c r="A168" s="986" t="s">
        <v>734</v>
      </c>
      <c r="B168" s="987"/>
      <c r="C168" s="53"/>
      <c r="D168" s="526"/>
      <c r="E168" s="53"/>
      <c r="F168" s="610"/>
      <c r="G168" s="53"/>
      <c r="H168" s="610"/>
      <c r="I168" s="108"/>
      <c r="O168" s="287" t="s">
        <v>40</v>
      </c>
      <c r="P168" s="322"/>
      <c r="Q168" s="285" t="str">
        <f ca="1">SUBSTITUTE(CELL("address",D168),"$","")</f>
        <v>D168</v>
      </c>
      <c r="R168" s="287" t="str">
        <f t="shared" si="36"/>
        <v>3a</v>
      </c>
      <c r="S168" s="285" t="str">
        <f t="shared" ca="1" si="37"/>
        <v>3a. Variable Energy</v>
      </c>
      <c r="T168" s="287" t="s">
        <v>753</v>
      </c>
      <c r="U168" s="287" t="s">
        <v>779</v>
      </c>
      <c r="V168" s="287">
        <v>1</v>
      </c>
      <c r="W168" s="290" t="str">
        <f t="shared" ca="1" si="38"/>
        <v>3a_D168_ramp_descript_1</v>
      </c>
      <c r="X168" s="287" t="s">
        <v>605</v>
      </c>
      <c r="Y168" s="287">
        <v>100</v>
      </c>
      <c r="AA168" s="287" t="s">
        <v>84</v>
      </c>
      <c r="AB168" s="287" t="s">
        <v>84</v>
      </c>
      <c r="AD168" s="288"/>
    </row>
    <row r="169" spans="1:31" ht="5.25" customHeight="1">
      <c r="A169" s="458"/>
      <c r="B169" s="329"/>
      <c r="C169" s="53"/>
      <c r="D169" s="53"/>
      <c r="E169" s="53"/>
      <c r="F169" s="53"/>
      <c r="G169" s="53"/>
      <c r="H169" s="53"/>
      <c r="I169" s="108"/>
      <c r="N169" s="287" t="s">
        <v>76</v>
      </c>
      <c r="Q169" s="285" t="str">
        <f ca="1">SUBSTITUTE(CELL("address",F168),"$","")</f>
        <v>F168</v>
      </c>
      <c r="R169" s="287" t="str">
        <f t="shared" si="36"/>
        <v>3a</v>
      </c>
      <c r="S169" s="285" t="str">
        <f t="shared" ca="1" si="37"/>
        <v>3a. Variable Energy</v>
      </c>
      <c r="T169" s="287" t="s">
        <v>753</v>
      </c>
      <c r="U169" s="287" t="s">
        <v>779</v>
      </c>
      <c r="V169" s="287">
        <v>2</v>
      </c>
      <c r="W169" s="290" t="str">
        <f t="shared" ca="1" si="38"/>
        <v>3a_F168_ramp_descript_2</v>
      </c>
      <c r="X169" s="287" t="s">
        <v>605</v>
      </c>
      <c r="Y169" s="287">
        <v>100</v>
      </c>
      <c r="AA169" s="287" t="s">
        <v>84</v>
      </c>
      <c r="AB169" s="287" t="s">
        <v>84</v>
      </c>
      <c r="AD169" s="288"/>
    </row>
    <row r="170" spans="1:31">
      <c r="A170" s="351" t="s">
        <v>736</v>
      </c>
      <c r="B170" s="329"/>
      <c r="C170" s="53"/>
      <c r="D170" s="53"/>
      <c r="E170" s="53"/>
      <c r="F170" s="53"/>
      <c r="G170" s="53"/>
      <c r="H170" s="53"/>
      <c r="I170" s="108"/>
      <c r="O170" s="287" t="s">
        <v>40</v>
      </c>
      <c r="Q170" s="285" t="str">
        <f ca="1">SUBSTITUTE(CELL("address",H168),"$","")</f>
        <v>H168</v>
      </c>
      <c r="R170" s="287" t="str">
        <f t="shared" si="36"/>
        <v>3a</v>
      </c>
      <c r="S170" s="285" t="str">
        <f t="shared" ca="1" si="37"/>
        <v>3a. Variable Energy</v>
      </c>
      <c r="T170" s="287" t="s">
        <v>753</v>
      </c>
      <c r="U170" s="287" t="s">
        <v>779</v>
      </c>
      <c r="V170" s="287">
        <v>3</v>
      </c>
      <c r="W170" s="290" t="str">
        <f t="shared" ca="1" si="38"/>
        <v>3a_H168_ramp_descript_3</v>
      </c>
      <c r="X170" s="287" t="s">
        <v>605</v>
      </c>
      <c r="Y170" s="287">
        <v>100</v>
      </c>
      <c r="AA170" s="287" t="s">
        <v>84</v>
      </c>
      <c r="AB170" s="287" t="s">
        <v>84</v>
      </c>
      <c r="AD170" s="288"/>
    </row>
    <row r="171" spans="1:31">
      <c r="A171" s="450" t="s">
        <v>737</v>
      </c>
      <c r="B171" s="329" t="s">
        <v>712</v>
      </c>
      <c r="C171" s="53"/>
      <c r="D171" s="738"/>
      <c r="E171" s="53"/>
      <c r="F171" s="739"/>
      <c r="G171" s="53"/>
      <c r="H171" s="739"/>
      <c r="I171" s="108"/>
      <c r="O171" s="287" t="s">
        <v>40</v>
      </c>
      <c r="Q171" s="285" t="str">
        <f ca="1">SUBSTITUTE(CELL("address",D171),"$","")</f>
        <v>D171</v>
      </c>
      <c r="R171" s="287" t="str">
        <f t="shared" si="36"/>
        <v>3a</v>
      </c>
      <c r="S171" s="285" t="str">
        <f t="shared" ca="1" si="37"/>
        <v>3a. Variable Energy</v>
      </c>
      <c r="T171" s="287" t="s">
        <v>753</v>
      </c>
      <c r="U171" s="287" t="s">
        <v>738</v>
      </c>
      <c r="V171" s="287">
        <v>1</v>
      </c>
      <c r="W171" s="290" t="str">
        <f t="shared" ca="1" si="38"/>
        <v>3a_D171_net_annual_CF_1</v>
      </c>
      <c r="X171" s="285" t="s">
        <v>463</v>
      </c>
      <c r="Y171"/>
      <c r="Z171" s="286" t="s">
        <v>464</v>
      </c>
      <c r="AA171" s="287" t="s">
        <v>84</v>
      </c>
      <c r="AB171" s="287" t="s">
        <v>84</v>
      </c>
      <c r="AD171" s="288"/>
      <c r="AE171" s="285"/>
    </row>
    <row r="172" spans="1:31" ht="5.25" customHeight="1">
      <c r="A172" s="454"/>
      <c r="B172" s="329"/>
      <c r="C172" s="53"/>
      <c r="D172" s="53"/>
      <c r="E172" s="53"/>
      <c r="F172" s="53"/>
      <c r="G172" s="53"/>
      <c r="H172" s="53"/>
      <c r="I172" s="108"/>
      <c r="N172" s="287" t="s">
        <v>76</v>
      </c>
      <c r="Q172" s="285" t="str">
        <f ca="1">SUBSTITUTE(CELL("address",F171),"$","")</f>
        <v>F171</v>
      </c>
      <c r="R172" s="287" t="str">
        <f t="shared" si="36"/>
        <v>3a</v>
      </c>
      <c r="S172" s="285" t="str">
        <f t="shared" ca="1" si="37"/>
        <v>3a. Variable Energy</v>
      </c>
      <c r="T172" s="287" t="s">
        <v>753</v>
      </c>
      <c r="U172" s="287" t="s">
        <v>738</v>
      </c>
      <c r="V172" s="287">
        <v>2</v>
      </c>
      <c r="W172" s="290" t="str">
        <f t="shared" ca="1" si="38"/>
        <v>3a_F171_net_annual_CF_2</v>
      </c>
      <c r="X172" s="285" t="s">
        <v>463</v>
      </c>
      <c r="Y172"/>
      <c r="Z172" s="286" t="s">
        <v>464</v>
      </c>
      <c r="AA172" s="287" t="s">
        <v>84</v>
      </c>
      <c r="AB172" s="287" t="s">
        <v>84</v>
      </c>
      <c r="AD172" s="288"/>
      <c r="AE172" s="285"/>
    </row>
    <row r="173" spans="1:31" ht="5.25" customHeight="1">
      <c r="A173" s="454"/>
      <c r="B173" s="329"/>
      <c r="C173" s="53"/>
      <c r="D173" s="53"/>
      <c r="E173" s="53"/>
      <c r="F173" s="53"/>
      <c r="G173" s="53"/>
      <c r="H173" s="53"/>
      <c r="I173" s="108"/>
      <c r="N173" s="287" t="s">
        <v>76</v>
      </c>
      <c r="Q173" s="285" t="str">
        <f ca="1">SUBSTITUTE(CELL("address",H171),"$","")</f>
        <v>H171</v>
      </c>
      <c r="R173" s="287" t="str">
        <f t="shared" si="36"/>
        <v>3a</v>
      </c>
      <c r="S173" s="285" t="str">
        <f t="shared" ca="1" si="37"/>
        <v>3a. Variable Energy</v>
      </c>
      <c r="T173" s="287" t="s">
        <v>753</v>
      </c>
      <c r="U173" s="287" t="s">
        <v>738</v>
      </c>
      <c r="V173" s="287">
        <v>3</v>
      </c>
      <c r="W173" s="290" t="str">
        <f t="shared" ca="1" si="38"/>
        <v>3a_H171_net_annual_CF_3</v>
      </c>
      <c r="X173" s="285" t="s">
        <v>463</v>
      </c>
      <c r="Y173"/>
      <c r="Z173" s="286" t="s">
        <v>464</v>
      </c>
      <c r="AA173" s="287" t="s">
        <v>84</v>
      </c>
      <c r="AB173" s="287" t="s">
        <v>84</v>
      </c>
      <c r="AD173" s="288"/>
      <c r="AE173" s="285"/>
    </row>
    <row r="174" spans="1:31">
      <c r="A174" s="450" t="s">
        <v>780</v>
      </c>
      <c r="B174" s="329" t="s">
        <v>712</v>
      </c>
      <c r="C174" s="53"/>
      <c r="D174" s="738"/>
      <c r="E174" s="53"/>
      <c r="F174" s="739"/>
      <c r="G174" s="53"/>
      <c r="H174" s="739"/>
      <c r="I174" s="108"/>
      <c r="O174" s="287" t="s">
        <v>40</v>
      </c>
      <c r="Q174" s="285" t="str">
        <f ca="1">SUBSTITUTE(CELL("address",D174),"$","")</f>
        <v>D174</v>
      </c>
      <c r="R174" s="287" t="str">
        <f t="shared" si="36"/>
        <v>3a</v>
      </c>
      <c r="S174" s="285" t="str">
        <f t="shared" ca="1" si="37"/>
        <v>3a. Variable Energy</v>
      </c>
      <c r="T174" s="287" t="s">
        <v>753</v>
      </c>
      <c r="U174" s="287" t="s">
        <v>781</v>
      </c>
      <c r="V174" s="287">
        <v>1</v>
      </c>
      <c r="W174" s="290" t="str">
        <f t="shared" ca="1" si="38"/>
        <v>3a_D174_win_CF_1</v>
      </c>
      <c r="X174" s="285" t="s">
        <v>463</v>
      </c>
      <c r="Y174"/>
      <c r="Z174" s="286" t="s">
        <v>464</v>
      </c>
      <c r="AA174" s="287" t="s">
        <v>84</v>
      </c>
      <c r="AB174" s="287" t="s">
        <v>84</v>
      </c>
      <c r="AD174" s="288"/>
      <c r="AE174" s="285"/>
    </row>
    <row r="175" spans="1:31" ht="5.25" customHeight="1">
      <c r="A175" s="454"/>
      <c r="B175" s="329"/>
      <c r="C175" s="53"/>
      <c r="D175" s="53"/>
      <c r="E175" s="53"/>
      <c r="F175" s="53"/>
      <c r="G175" s="53"/>
      <c r="H175" s="53"/>
      <c r="I175" s="108"/>
      <c r="N175" s="287" t="s">
        <v>76</v>
      </c>
      <c r="Q175" s="285" t="str">
        <f ca="1">SUBSTITUTE(CELL("address",F174),"$","")</f>
        <v>F174</v>
      </c>
      <c r="R175" s="287" t="str">
        <f t="shared" si="36"/>
        <v>3a</v>
      </c>
      <c r="S175" s="285" t="str">
        <f t="shared" ca="1" si="37"/>
        <v>3a. Variable Energy</v>
      </c>
      <c r="T175" s="287" t="s">
        <v>753</v>
      </c>
      <c r="U175" s="287" t="s">
        <v>781</v>
      </c>
      <c r="V175" s="287">
        <v>2</v>
      </c>
      <c r="W175" s="290" t="str">
        <f t="shared" ca="1" si="38"/>
        <v>3a_F174_win_CF_2</v>
      </c>
      <c r="X175" s="285" t="s">
        <v>463</v>
      </c>
      <c r="Y175"/>
      <c r="Z175" s="286" t="s">
        <v>464</v>
      </c>
      <c r="AA175" s="287" t="s">
        <v>84</v>
      </c>
      <c r="AB175" s="287" t="s">
        <v>84</v>
      </c>
      <c r="AD175" s="288"/>
      <c r="AE175" s="285"/>
    </row>
    <row r="176" spans="1:31" ht="5.25" customHeight="1">
      <c r="A176" s="454"/>
      <c r="B176" s="329"/>
      <c r="C176" s="53"/>
      <c r="D176" s="53"/>
      <c r="E176" s="53"/>
      <c r="F176" s="53"/>
      <c r="G176" s="53"/>
      <c r="H176" s="53"/>
      <c r="I176" s="108"/>
      <c r="N176" s="287" t="s">
        <v>76</v>
      </c>
      <c r="Q176" s="285" t="str">
        <f ca="1">SUBSTITUTE(CELL("address",H174),"$","")</f>
        <v>H174</v>
      </c>
      <c r="R176" s="287" t="str">
        <f t="shared" si="36"/>
        <v>3a</v>
      </c>
      <c r="S176" s="285" t="str">
        <f t="shared" ca="1" si="37"/>
        <v>3a. Variable Energy</v>
      </c>
      <c r="T176" s="287" t="s">
        <v>753</v>
      </c>
      <c r="U176" s="287" t="s">
        <v>781</v>
      </c>
      <c r="V176" s="287">
        <v>3</v>
      </c>
      <c r="W176" s="290" t="str">
        <f t="shared" ca="1" si="38"/>
        <v>3a_H174_win_CF_3</v>
      </c>
      <c r="X176" s="285" t="s">
        <v>463</v>
      </c>
      <c r="Y176"/>
      <c r="Z176" s="286" t="s">
        <v>464</v>
      </c>
      <c r="AA176" s="287" t="s">
        <v>84</v>
      </c>
      <c r="AB176" s="287" t="s">
        <v>84</v>
      </c>
      <c r="AD176" s="288"/>
      <c r="AE176" s="285"/>
    </row>
    <row r="177" spans="1:37" ht="12.5">
      <c r="A177" s="997" t="s">
        <v>741</v>
      </c>
      <c r="B177" s="998"/>
      <c r="C177" s="53"/>
      <c r="D177" s="732"/>
      <c r="E177" s="53"/>
      <c r="F177" s="737"/>
      <c r="G177" s="53"/>
      <c r="H177" s="737"/>
      <c r="I177" s="108"/>
      <c r="O177" s="287" t="s">
        <v>40</v>
      </c>
      <c r="Q177" s="285" t="str">
        <f ca="1">SUBSTITUTE(CELL("address",D177),"$","")</f>
        <v>D177</v>
      </c>
      <c r="R177" s="287" t="str">
        <f t="shared" si="36"/>
        <v>3a</v>
      </c>
      <c r="S177" s="285" t="str">
        <f t="shared" ca="1" si="37"/>
        <v>3a. Variable Energy</v>
      </c>
      <c r="T177" s="287" t="s">
        <v>753</v>
      </c>
      <c r="U177" s="287" t="s">
        <v>742</v>
      </c>
      <c r="V177" s="287">
        <v>1</v>
      </c>
      <c r="W177" s="290" t="str">
        <f t="shared" ca="1" si="38"/>
        <v>3a_D177_shaped_1</v>
      </c>
      <c r="X177" s="287" t="s">
        <v>681</v>
      </c>
      <c r="Z177" s="286" t="str">
        <f t="shared" ref="Z177" si="40">CONCATENATE(AJ177,",",AK177)</f>
        <v>Yes,No</v>
      </c>
      <c r="AA177" s="287" t="s">
        <v>84</v>
      </c>
      <c r="AB177" s="287" t="s">
        <v>84</v>
      </c>
      <c r="AD177" s="288"/>
      <c r="AJ177" s="287" t="s">
        <v>83</v>
      </c>
      <c r="AK177" s="287" t="s">
        <v>84</v>
      </c>
    </row>
    <row r="178" spans="1:37" ht="5.25" customHeight="1">
      <c r="A178" s="454"/>
      <c r="B178" s="329"/>
      <c r="C178" s="53"/>
      <c r="D178" s="53"/>
      <c r="E178" s="53"/>
      <c r="F178" s="53"/>
      <c r="G178" s="53"/>
      <c r="H178" s="53"/>
      <c r="I178" s="108"/>
      <c r="N178" s="287" t="s">
        <v>76</v>
      </c>
      <c r="Q178" s="285" t="str">
        <f ca="1">SUBSTITUTE(CELL("address",F177),"$","")</f>
        <v>F177</v>
      </c>
      <c r="R178" s="287" t="str">
        <f t="shared" si="36"/>
        <v>3a</v>
      </c>
      <c r="S178" s="285" t="str">
        <f t="shared" ca="1" si="37"/>
        <v>3a. Variable Energy</v>
      </c>
      <c r="T178" s="287" t="s">
        <v>753</v>
      </c>
      <c r="U178" s="287" t="s">
        <v>742</v>
      </c>
      <c r="V178" s="287">
        <v>2</v>
      </c>
      <c r="W178" s="290" t="str">
        <f t="shared" ca="1" si="38"/>
        <v>3a_F177_shaped_2</v>
      </c>
      <c r="X178" s="287" t="s">
        <v>681</v>
      </c>
      <c r="Z178" s="286" t="str">
        <f t="shared" ref="Z178:Z179" si="41">CONCATENATE(AJ178,",",AK178)</f>
        <v>Yes,No</v>
      </c>
      <c r="AA178" s="287" t="s">
        <v>84</v>
      </c>
      <c r="AB178" s="287" t="s">
        <v>84</v>
      </c>
      <c r="AD178" s="288"/>
      <c r="AJ178" s="287" t="s">
        <v>83</v>
      </c>
      <c r="AK178" s="287" t="s">
        <v>84</v>
      </c>
    </row>
    <row r="179" spans="1:37" ht="5.25" customHeight="1">
      <c r="A179" s="454"/>
      <c r="B179" s="329"/>
      <c r="C179" s="53"/>
      <c r="D179" s="53"/>
      <c r="E179" s="53"/>
      <c r="F179" s="53"/>
      <c r="G179" s="53"/>
      <c r="H179" s="53"/>
      <c r="I179" s="108"/>
      <c r="N179" s="287" t="s">
        <v>76</v>
      </c>
      <c r="Q179" s="285" t="str">
        <f ca="1">SUBSTITUTE(CELL("address",H177),"$","")</f>
        <v>H177</v>
      </c>
      <c r="R179" s="287" t="str">
        <f t="shared" si="36"/>
        <v>3a</v>
      </c>
      <c r="S179" s="285" t="str">
        <f t="shared" ca="1" si="37"/>
        <v>3a. Variable Energy</v>
      </c>
      <c r="T179" s="287" t="s">
        <v>753</v>
      </c>
      <c r="U179" s="287" t="s">
        <v>742</v>
      </c>
      <c r="V179" s="287">
        <v>3</v>
      </c>
      <c r="W179" s="290" t="str">
        <f t="shared" ca="1" si="38"/>
        <v>3a_H177_shaped_3</v>
      </c>
      <c r="X179" s="287" t="s">
        <v>681</v>
      </c>
      <c r="Z179" s="286" t="str">
        <f t="shared" si="41"/>
        <v>Yes,No</v>
      </c>
      <c r="AA179" s="287" t="s">
        <v>84</v>
      </c>
      <c r="AB179" s="287" t="s">
        <v>84</v>
      </c>
      <c r="AD179" s="288"/>
      <c r="AJ179" s="287" t="s">
        <v>83</v>
      </c>
      <c r="AK179" s="287" t="s">
        <v>84</v>
      </c>
    </row>
    <row r="180" spans="1:37" ht="12.75" customHeight="1">
      <c r="A180" s="988" t="s">
        <v>743</v>
      </c>
      <c r="B180" s="989"/>
      <c r="C180" s="989"/>
      <c r="D180" s="989"/>
      <c r="E180" s="989"/>
      <c r="F180" s="989"/>
      <c r="G180" s="989"/>
      <c r="H180" s="989"/>
      <c r="I180" s="108"/>
      <c r="L180" s="20"/>
      <c r="O180" s="287" t="s">
        <v>40</v>
      </c>
    </row>
    <row r="181" spans="1:37" ht="5.25" customHeight="1">
      <c r="A181" s="449"/>
      <c r="B181" s="170"/>
      <c r="C181" s="170"/>
      <c r="D181" s="170"/>
      <c r="E181" s="170"/>
      <c r="F181" s="170"/>
      <c r="G181" s="170"/>
      <c r="H181" s="170"/>
      <c r="I181" s="108"/>
      <c r="N181" s="287" t="s">
        <v>76</v>
      </c>
    </row>
    <row r="182" spans="1:37" ht="27" customHeight="1">
      <c r="A182" s="994" t="s">
        <v>744</v>
      </c>
      <c r="B182" s="995"/>
      <c r="C182" s="53"/>
      <c r="D182" s="526"/>
      <c r="E182" s="53"/>
      <c r="F182" s="610"/>
      <c r="G182" s="53"/>
      <c r="H182" s="610"/>
      <c r="I182" s="108"/>
      <c r="L182" s="20"/>
      <c r="O182" s="287" t="s">
        <v>40</v>
      </c>
      <c r="P182" s="322"/>
      <c r="Q182" s="285" t="str">
        <f ca="1">SUBSTITUTE(CELL("address",D182),"$","")</f>
        <v>D182</v>
      </c>
      <c r="R182" s="287" t="str">
        <f t="shared" ref="R182:R190" si="42">$R$10</f>
        <v>3a</v>
      </c>
      <c r="S182" s="285" t="str">
        <f t="shared" ref="S182:S190" ca="1" si="43">MID(CELL("filename",R182),FIND("]",CELL("filename",R182))+1,256)</f>
        <v>3a. Variable Energy</v>
      </c>
      <c r="T182" s="287" t="s">
        <v>753</v>
      </c>
      <c r="U182" s="287" t="s">
        <v>782</v>
      </c>
      <c r="V182" s="287">
        <v>1</v>
      </c>
      <c r="W182" s="290" t="str">
        <f t="shared" ref="W182:W190" ca="1" si="44">R182&amp;"_"&amp;Q182&amp;"_"&amp;U182&amp;"_"&amp;V182</f>
        <v>3a_D182_8760_data_1</v>
      </c>
      <c r="X182" s="287" t="s">
        <v>605</v>
      </c>
      <c r="Y182" s="287">
        <v>100</v>
      </c>
      <c r="AA182" s="287" t="s">
        <v>84</v>
      </c>
      <c r="AB182" s="287" t="s">
        <v>84</v>
      </c>
      <c r="AD182" s="288"/>
    </row>
    <row r="183" spans="1:37" ht="5.25" customHeight="1">
      <c r="A183" s="450"/>
      <c r="B183" s="329"/>
      <c r="C183" s="53"/>
      <c r="D183" s="53"/>
      <c r="E183" s="53"/>
      <c r="F183" s="53"/>
      <c r="G183" s="53"/>
      <c r="H183" s="53"/>
      <c r="I183" s="108"/>
      <c r="N183" s="287" t="s">
        <v>76</v>
      </c>
      <c r="Q183" s="285" t="str">
        <f ca="1">SUBSTITUTE(CELL("address",F182),"$","")</f>
        <v>F182</v>
      </c>
      <c r="R183" s="287" t="str">
        <f t="shared" si="42"/>
        <v>3a</v>
      </c>
      <c r="S183" s="285" t="str">
        <f t="shared" ca="1" si="43"/>
        <v>3a. Variable Energy</v>
      </c>
      <c r="T183" s="287" t="s">
        <v>753</v>
      </c>
      <c r="U183" s="287" t="s">
        <v>782</v>
      </c>
      <c r="V183" s="287">
        <v>2</v>
      </c>
      <c r="W183" s="290" t="str">
        <f t="shared" ca="1" si="44"/>
        <v>3a_F182_8760_data_2</v>
      </c>
      <c r="X183" s="287" t="s">
        <v>605</v>
      </c>
      <c r="Y183" s="287">
        <v>100</v>
      </c>
      <c r="AA183" s="287" t="s">
        <v>84</v>
      </c>
      <c r="AB183" s="287" t="s">
        <v>84</v>
      </c>
      <c r="AD183" s="288"/>
    </row>
    <row r="184" spans="1:37" ht="5.25" customHeight="1">
      <c r="A184" s="450"/>
      <c r="B184" s="329"/>
      <c r="C184" s="53"/>
      <c r="D184" s="53"/>
      <c r="E184" s="53"/>
      <c r="F184" s="53"/>
      <c r="G184" s="53"/>
      <c r="H184" s="53"/>
      <c r="I184" s="108"/>
      <c r="N184" s="287" t="s">
        <v>76</v>
      </c>
      <c r="Q184" s="285" t="str">
        <f ca="1">SUBSTITUTE(CELL("address",H182),"$","")</f>
        <v>H182</v>
      </c>
      <c r="R184" s="287" t="str">
        <f t="shared" si="42"/>
        <v>3a</v>
      </c>
      <c r="S184" s="285" t="str">
        <f t="shared" ca="1" si="43"/>
        <v>3a. Variable Energy</v>
      </c>
      <c r="T184" s="287" t="s">
        <v>753</v>
      </c>
      <c r="U184" s="287" t="s">
        <v>782</v>
      </c>
      <c r="V184" s="287">
        <v>3</v>
      </c>
      <c r="W184" s="290" t="str">
        <f t="shared" ca="1" si="44"/>
        <v>3a_H182_8760_data_3</v>
      </c>
      <c r="X184" s="287" t="s">
        <v>605</v>
      </c>
      <c r="Y184" s="287">
        <v>100</v>
      </c>
      <c r="AA184" s="287" t="s">
        <v>84</v>
      </c>
      <c r="AB184" s="287" t="s">
        <v>84</v>
      </c>
      <c r="AD184" s="288"/>
    </row>
    <row r="185" spans="1:37" ht="12.5">
      <c r="A185" s="996" t="s">
        <v>746</v>
      </c>
      <c r="B185" s="993"/>
      <c r="C185" s="53"/>
      <c r="D185" s="741"/>
      <c r="E185" s="53"/>
      <c r="F185" s="742"/>
      <c r="G185" s="53"/>
      <c r="H185" s="742"/>
      <c r="I185" s="108"/>
      <c r="O185" s="287" t="s">
        <v>40</v>
      </c>
      <c r="Q185" s="285" t="str">
        <f ca="1">SUBSTITUTE(CELL("address",D185),"$","")</f>
        <v>D185</v>
      </c>
      <c r="R185" s="287" t="str">
        <f t="shared" si="42"/>
        <v>3a</v>
      </c>
      <c r="S185" s="285" t="str">
        <f t="shared" ca="1" si="43"/>
        <v>3a. Variable Energy</v>
      </c>
      <c r="T185" s="287" t="s">
        <v>753</v>
      </c>
      <c r="U185" s="287" t="s">
        <v>783</v>
      </c>
      <c r="V185" s="287">
        <v>1</v>
      </c>
      <c r="W185" s="290" t="str">
        <f t="shared" ca="1" si="44"/>
        <v>3a_D185_8760_assess_1</v>
      </c>
      <c r="X185" s="287" t="s">
        <v>681</v>
      </c>
      <c r="Z185" s="286" t="str">
        <f t="shared" ref="Z185" si="45">CONCATENATE(AJ185,",",AK185)</f>
        <v>Yes,No</v>
      </c>
      <c r="AA185" s="287" t="s">
        <v>84</v>
      </c>
      <c r="AB185" s="287" t="s">
        <v>84</v>
      </c>
      <c r="AD185" s="288"/>
      <c r="AJ185" s="287" t="s">
        <v>83</v>
      </c>
      <c r="AK185" s="287" t="s">
        <v>84</v>
      </c>
    </row>
    <row r="186" spans="1:37" ht="5.25" customHeight="1">
      <c r="A186" s="454"/>
      <c r="B186" s="329"/>
      <c r="C186" s="53"/>
      <c r="D186" s="53"/>
      <c r="E186" s="53"/>
      <c r="F186" s="53"/>
      <c r="G186" s="53"/>
      <c r="H186" s="53"/>
      <c r="I186" s="108"/>
      <c r="N186" s="287" t="s">
        <v>76</v>
      </c>
      <c r="Q186" s="285" t="str">
        <f ca="1">SUBSTITUTE(CELL("address",F185),"$","")</f>
        <v>F185</v>
      </c>
      <c r="R186" s="287" t="str">
        <f t="shared" si="42"/>
        <v>3a</v>
      </c>
      <c r="S186" s="285" t="str">
        <f t="shared" ca="1" si="43"/>
        <v>3a. Variable Energy</v>
      </c>
      <c r="T186" s="287" t="s">
        <v>753</v>
      </c>
      <c r="U186" s="287" t="s">
        <v>783</v>
      </c>
      <c r="V186" s="287">
        <v>2</v>
      </c>
      <c r="W186" s="290" t="str">
        <f t="shared" ca="1" si="44"/>
        <v>3a_F185_8760_assess_2</v>
      </c>
      <c r="X186" s="287" t="s">
        <v>681</v>
      </c>
      <c r="Z186" s="286" t="str">
        <f t="shared" ref="Z186:Z187" si="46">CONCATENATE(AJ186,",",AK186)</f>
        <v>Yes,No</v>
      </c>
      <c r="AA186" s="287" t="s">
        <v>84</v>
      </c>
      <c r="AB186" s="287" t="s">
        <v>84</v>
      </c>
      <c r="AD186" s="288"/>
      <c r="AJ186" s="287" t="s">
        <v>83</v>
      </c>
      <c r="AK186" s="287" t="s">
        <v>84</v>
      </c>
    </row>
    <row r="187" spans="1:37" ht="5.25" customHeight="1">
      <c r="A187" s="454"/>
      <c r="B187" s="329"/>
      <c r="C187" s="53"/>
      <c r="D187" s="53"/>
      <c r="E187" s="53"/>
      <c r="F187" s="53"/>
      <c r="G187" s="53"/>
      <c r="H187" s="53"/>
      <c r="I187" s="108"/>
      <c r="N187" s="287" t="s">
        <v>76</v>
      </c>
      <c r="Q187" s="285" t="str">
        <f ca="1">SUBSTITUTE(CELL("address",H185),"$","")</f>
        <v>H185</v>
      </c>
      <c r="R187" s="287" t="str">
        <f t="shared" si="42"/>
        <v>3a</v>
      </c>
      <c r="S187" s="285" t="str">
        <f t="shared" ca="1" si="43"/>
        <v>3a. Variable Energy</v>
      </c>
      <c r="T187" s="287" t="s">
        <v>753</v>
      </c>
      <c r="U187" s="287" t="s">
        <v>783</v>
      </c>
      <c r="V187" s="287">
        <v>3</v>
      </c>
      <c r="W187" s="290" t="str">
        <f t="shared" ca="1" si="44"/>
        <v>3a_H185_8760_assess_3</v>
      </c>
      <c r="X187" s="287" t="s">
        <v>681</v>
      </c>
      <c r="Z187" s="286" t="str">
        <f t="shared" si="46"/>
        <v>Yes,No</v>
      </c>
      <c r="AA187" s="287" t="s">
        <v>84</v>
      </c>
      <c r="AB187" s="287" t="s">
        <v>84</v>
      </c>
      <c r="AD187" s="288"/>
      <c r="AJ187" s="287" t="s">
        <v>83</v>
      </c>
      <c r="AK187" s="287" t="s">
        <v>84</v>
      </c>
    </row>
    <row r="188" spans="1:37" ht="15.75" customHeight="1">
      <c r="A188" s="992" t="s">
        <v>748</v>
      </c>
      <c r="B188" s="993"/>
      <c r="C188" s="53"/>
      <c r="D188" s="741"/>
      <c r="E188" s="53"/>
      <c r="F188" s="742"/>
      <c r="G188" s="53"/>
      <c r="H188" s="742"/>
      <c r="I188" s="108"/>
      <c r="O188" s="287" t="s">
        <v>40</v>
      </c>
      <c r="Q188" s="285" t="str">
        <f ca="1">SUBSTITUTE(CELL("address",D188),"$","")</f>
        <v>D188</v>
      </c>
      <c r="R188" s="287" t="str">
        <f t="shared" si="42"/>
        <v>3a</v>
      </c>
      <c r="S188" s="285" t="str">
        <f t="shared" ca="1" si="43"/>
        <v>3a. Variable Energy</v>
      </c>
      <c r="T188" s="287" t="s">
        <v>753</v>
      </c>
      <c r="U188" s="287" t="s">
        <v>784</v>
      </c>
      <c r="V188" s="287">
        <v>1</v>
      </c>
      <c r="W188" s="290" t="str">
        <f t="shared" ca="1" si="44"/>
        <v>3a_D188_8760_submit_1</v>
      </c>
      <c r="X188" s="287" t="s">
        <v>681</v>
      </c>
      <c r="Z188" s="286" t="str">
        <f>CONCATENATE(AJ188,",",AK188)</f>
        <v>Submitted,Not Submitted</v>
      </c>
      <c r="AA188" s="287" t="s">
        <v>84</v>
      </c>
      <c r="AB188" s="287" t="s">
        <v>84</v>
      </c>
      <c r="AD188" s="288"/>
      <c r="AJ188" s="287" t="s">
        <v>185</v>
      </c>
      <c r="AK188" s="287" t="s">
        <v>186</v>
      </c>
    </row>
    <row r="189" spans="1:37" ht="16.5" customHeight="1">
      <c r="A189" s="412" t="s">
        <v>785</v>
      </c>
      <c r="B189" s="329"/>
      <c r="C189" s="53"/>
      <c r="D189" s="53"/>
      <c r="E189" s="53"/>
      <c r="F189" s="53"/>
      <c r="G189" s="53"/>
      <c r="H189" s="53"/>
      <c r="I189" s="108"/>
      <c r="O189" s="287" t="s">
        <v>40</v>
      </c>
      <c r="Q189" s="285" t="str">
        <f ca="1">SUBSTITUTE(CELL("address",F188),"$","")</f>
        <v>F188</v>
      </c>
      <c r="R189" s="287" t="str">
        <f t="shared" si="42"/>
        <v>3a</v>
      </c>
      <c r="S189" s="285" t="str">
        <f t="shared" ca="1" si="43"/>
        <v>3a. Variable Energy</v>
      </c>
      <c r="T189" s="287" t="s">
        <v>753</v>
      </c>
      <c r="U189" s="287" t="s">
        <v>784</v>
      </c>
      <c r="V189" s="287">
        <v>2</v>
      </c>
      <c r="W189" s="290" t="str">
        <f t="shared" ca="1" si="44"/>
        <v>3a_F188_8760_submit_2</v>
      </c>
      <c r="X189" s="287" t="s">
        <v>681</v>
      </c>
      <c r="Z189" s="286" t="str">
        <f>CONCATENATE(AJ189,",",AK189)</f>
        <v>Submitted,Not Submitted</v>
      </c>
      <c r="AA189" s="287" t="s">
        <v>84</v>
      </c>
      <c r="AB189" s="287" t="s">
        <v>84</v>
      </c>
      <c r="AD189" s="288"/>
      <c r="AJ189" s="287" t="s">
        <v>185</v>
      </c>
      <c r="AK189" s="287" t="s">
        <v>186</v>
      </c>
    </row>
    <row r="190" spans="1:37" ht="0.75" customHeight="1">
      <c r="A190" s="458"/>
      <c r="B190" s="329"/>
      <c r="C190" s="53"/>
      <c r="D190" s="53"/>
      <c r="E190" s="53"/>
      <c r="F190" s="53"/>
      <c r="G190" s="53"/>
      <c r="H190" s="53"/>
      <c r="I190" s="108"/>
      <c r="N190" s="287" t="s">
        <v>76</v>
      </c>
      <c r="Q190" s="285" t="str">
        <f ca="1">SUBSTITUTE(CELL("address",H188),"$","")</f>
        <v>H188</v>
      </c>
      <c r="R190" s="287" t="str">
        <f t="shared" si="42"/>
        <v>3a</v>
      </c>
      <c r="S190" s="285" t="str">
        <f t="shared" ca="1" si="43"/>
        <v>3a. Variable Energy</v>
      </c>
      <c r="T190" s="287" t="s">
        <v>753</v>
      </c>
      <c r="U190" s="287" t="s">
        <v>784</v>
      </c>
      <c r="V190" s="287">
        <v>3</v>
      </c>
      <c r="W190" s="290" t="str">
        <f t="shared" ca="1" si="44"/>
        <v>3a_H188_8760_submit_3</v>
      </c>
      <c r="X190" s="287" t="s">
        <v>681</v>
      </c>
      <c r="Z190" s="286" t="str">
        <f>CONCATENATE(AJ190,",",AK190)</f>
        <v>Submitted,Not Submitted</v>
      </c>
      <c r="AA190" s="287" t="s">
        <v>84</v>
      </c>
      <c r="AB190" s="287" t="s">
        <v>84</v>
      </c>
      <c r="AD190" s="288"/>
      <c r="AJ190" s="287" t="s">
        <v>185</v>
      </c>
      <c r="AK190" s="287" t="s">
        <v>186</v>
      </c>
    </row>
    <row r="191" spans="1:37" ht="0.75" customHeight="1">
      <c r="A191" s="351"/>
      <c r="B191" s="329"/>
      <c r="C191" s="53"/>
      <c r="D191" s="53"/>
      <c r="E191" s="53"/>
      <c r="F191" s="53"/>
      <c r="G191" s="53"/>
      <c r="H191" s="53"/>
      <c r="I191" s="108"/>
      <c r="O191" s="287" t="s">
        <v>40</v>
      </c>
    </row>
    <row r="192" spans="1:37" ht="0.75" customHeight="1">
      <c r="A192" s="450"/>
      <c r="B192" s="329"/>
      <c r="C192" s="53"/>
      <c r="D192" s="53"/>
      <c r="E192" s="53"/>
      <c r="F192" s="743"/>
      <c r="G192" s="53"/>
      <c r="H192" s="743"/>
      <c r="I192" s="108"/>
      <c r="O192" s="287" t="s">
        <v>40</v>
      </c>
      <c r="Q192" s="285" t="str">
        <f ca="1">SUBSTITUTE(CELL("address",D192),"$","")</f>
        <v>D192</v>
      </c>
      <c r="R192" s="287" t="str">
        <f t="shared" ref="R192:R197" si="47">$R$10</f>
        <v>3a</v>
      </c>
      <c r="S192" s="285" t="str">
        <f t="shared" ref="S192:S197" ca="1" si="48">MID(CELL("filename",R192),FIND("]",CELL("filename",R192))+1,256)</f>
        <v>3a. Variable Energy</v>
      </c>
      <c r="T192" s="287" t="s">
        <v>753</v>
      </c>
      <c r="U192" s="287" t="s">
        <v>751</v>
      </c>
      <c r="V192" s="287">
        <v>1</v>
      </c>
      <c r="W192" s="290" t="str">
        <f t="shared" ref="W192:W197" ca="1" si="49">R192&amp;"_"&amp;Q192&amp;"_"&amp;U192&amp;"_"&amp;V192</f>
        <v>3a_D192_VOM_costs_1</v>
      </c>
      <c r="X192" t="s">
        <v>395</v>
      </c>
      <c r="Y192"/>
      <c r="Z192" t="str">
        <f>"&gt;=0"</f>
        <v>&gt;=0</v>
      </c>
      <c r="AA192" s="287" t="s">
        <v>84</v>
      </c>
      <c r="AB192" s="287" t="s">
        <v>84</v>
      </c>
      <c r="AD192" s="288"/>
    </row>
    <row r="193" spans="1:31" ht="0.75" customHeight="1">
      <c r="A193" s="999"/>
      <c r="B193" s="1000"/>
      <c r="C193" s="53"/>
      <c r="D193" s="53"/>
      <c r="E193" s="53"/>
      <c r="F193" s="53"/>
      <c r="G193" s="53"/>
      <c r="H193" s="53"/>
      <c r="I193" s="108"/>
      <c r="L193" s="20"/>
      <c r="N193" s="287" t="s">
        <v>76</v>
      </c>
      <c r="Q193" s="285" t="str">
        <f ca="1">SUBSTITUTE(CELL("address",F192),"$","")</f>
        <v>F192</v>
      </c>
      <c r="R193" s="287" t="str">
        <f t="shared" si="47"/>
        <v>3a</v>
      </c>
      <c r="S193" s="285" t="str">
        <f t="shared" ca="1" si="48"/>
        <v>3a. Variable Energy</v>
      </c>
      <c r="T193" s="287" t="s">
        <v>753</v>
      </c>
      <c r="U193" s="287" t="s">
        <v>751</v>
      </c>
      <c r="V193" s="287">
        <v>2</v>
      </c>
      <c r="W193" s="290" t="str">
        <f t="shared" ca="1" si="49"/>
        <v>3a_F192_VOM_costs_2</v>
      </c>
      <c r="X193" t="s">
        <v>395</v>
      </c>
      <c r="Y193"/>
      <c r="Z193" t="str">
        <f>"&gt;=0"</f>
        <v>&gt;=0</v>
      </c>
      <c r="AA193" s="287" t="s">
        <v>84</v>
      </c>
      <c r="AB193" s="287" t="s">
        <v>84</v>
      </c>
      <c r="AD193" s="288"/>
    </row>
    <row r="194" spans="1:31" ht="0.75" customHeight="1">
      <c r="A194" s="450"/>
      <c r="B194" s="329"/>
      <c r="C194" s="53"/>
      <c r="D194" s="53"/>
      <c r="E194" s="53"/>
      <c r="F194" s="53"/>
      <c r="G194" s="53"/>
      <c r="H194" s="53"/>
      <c r="I194" s="108"/>
      <c r="N194" s="287" t="s">
        <v>76</v>
      </c>
      <c r="Q194" s="285" t="str">
        <f ca="1">SUBSTITUTE(CELL("address",H192),"$","")</f>
        <v>H192</v>
      </c>
      <c r="R194" s="287" t="str">
        <f t="shared" si="47"/>
        <v>3a</v>
      </c>
      <c r="S194" s="285" t="str">
        <f t="shared" ca="1" si="48"/>
        <v>3a. Variable Energy</v>
      </c>
      <c r="T194" s="287" t="s">
        <v>753</v>
      </c>
      <c r="U194" s="287" t="s">
        <v>751</v>
      </c>
      <c r="V194" s="287">
        <v>3</v>
      </c>
      <c r="W194" s="290" t="str">
        <f t="shared" ca="1" si="49"/>
        <v>3a_H192_VOM_costs_3</v>
      </c>
      <c r="X194" t="s">
        <v>395</v>
      </c>
      <c r="Y194"/>
      <c r="Z194" t="str">
        <f>"&gt;=0"</f>
        <v>&gt;=0</v>
      </c>
      <c r="AA194" s="287" t="s">
        <v>84</v>
      </c>
      <c r="AB194" s="287" t="s">
        <v>84</v>
      </c>
      <c r="AD194" s="288"/>
    </row>
    <row r="195" spans="1:31" ht="0.75" customHeight="1">
      <c r="A195" s="450"/>
      <c r="B195" s="329"/>
      <c r="C195" s="53"/>
      <c r="D195" s="53"/>
      <c r="E195" s="53"/>
      <c r="F195" s="739"/>
      <c r="G195" s="53"/>
      <c r="H195" s="739"/>
      <c r="I195" s="108"/>
      <c r="O195" s="287" t="s">
        <v>40</v>
      </c>
      <c r="Q195" s="285" t="str">
        <f ca="1">SUBSTITUTE(CELL("address",D195),"$","")</f>
        <v>D195</v>
      </c>
      <c r="R195" s="287" t="str">
        <f t="shared" si="47"/>
        <v>3a</v>
      </c>
      <c r="S195" s="285" t="str">
        <f t="shared" ca="1" si="48"/>
        <v>3a. Variable Energy</v>
      </c>
      <c r="T195" s="287" t="s">
        <v>753</v>
      </c>
      <c r="U195" s="287" t="s">
        <v>786</v>
      </c>
      <c r="V195" s="287">
        <v>1</v>
      </c>
      <c r="W195" s="290" t="str">
        <f t="shared" ca="1" si="49"/>
        <v>3a_D195_VOM_esc_1</v>
      </c>
      <c r="X195" s="285" t="s">
        <v>463</v>
      </c>
      <c r="Y195"/>
      <c r="Z195" s="286" t="s">
        <v>464</v>
      </c>
      <c r="AA195" s="287" t="s">
        <v>84</v>
      </c>
      <c r="AB195" s="287" t="s">
        <v>84</v>
      </c>
      <c r="AD195" s="288"/>
      <c r="AE195" s="285"/>
    </row>
    <row r="196" spans="1:31" ht="0.75" customHeight="1">
      <c r="A196" s="450"/>
      <c r="B196" s="329"/>
      <c r="C196" s="53"/>
      <c r="D196" s="53"/>
      <c r="E196" s="53"/>
      <c r="F196" s="53"/>
      <c r="G196" s="53"/>
      <c r="H196" s="53"/>
      <c r="I196" s="108"/>
      <c r="N196" s="287" t="s">
        <v>76</v>
      </c>
      <c r="Q196" s="285" t="str">
        <f ca="1">SUBSTITUTE(CELL("address",F195),"$","")</f>
        <v>F195</v>
      </c>
      <c r="R196" s="287" t="str">
        <f t="shared" si="47"/>
        <v>3a</v>
      </c>
      <c r="S196" s="285" t="str">
        <f t="shared" ca="1" si="48"/>
        <v>3a. Variable Energy</v>
      </c>
      <c r="T196" s="287" t="s">
        <v>753</v>
      </c>
      <c r="U196" s="287" t="s">
        <v>786</v>
      </c>
      <c r="V196" s="287">
        <v>2</v>
      </c>
      <c r="W196" s="290" t="str">
        <f t="shared" ca="1" si="49"/>
        <v>3a_F195_VOM_esc_2</v>
      </c>
      <c r="X196" s="285" t="s">
        <v>463</v>
      </c>
      <c r="Y196"/>
      <c r="Z196" s="286" t="s">
        <v>464</v>
      </c>
      <c r="AA196" s="287" t="s">
        <v>84</v>
      </c>
      <c r="AB196" s="287" t="s">
        <v>84</v>
      </c>
      <c r="AD196" s="288"/>
      <c r="AE196" s="285"/>
    </row>
    <row r="197" spans="1:31" ht="0.75" customHeight="1" thickBot="1">
      <c r="A197" s="458"/>
      <c r="B197" s="329"/>
      <c r="C197" s="53"/>
      <c r="D197" s="53"/>
      <c r="E197" s="53"/>
      <c r="F197" s="53"/>
      <c r="G197" s="53"/>
      <c r="H197" s="53"/>
      <c r="I197" s="108"/>
      <c r="N197" s="287" t="s">
        <v>76</v>
      </c>
      <c r="Q197" s="285" t="str">
        <f ca="1">SUBSTITUTE(CELL("address",H195),"$","")</f>
        <v>H195</v>
      </c>
      <c r="R197" s="287" t="str">
        <f t="shared" si="47"/>
        <v>3a</v>
      </c>
      <c r="S197" s="285" t="str">
        <f t="shared" ca="1" si="48"/>
        <v>3a. Variable Energy</v>
      </c>
      <c r="T197" s="287" t="s">
        <v>753</v>
      </c>
      <c r="U197" s="287" t="s">
        <v>786</v>
      </c>
      <c r="V197" s="287">
        <v>3</v>
      </c>
      <c r="W197" s="290" t="str">
        <f t="shared" ca="1" si="49"/>
        <v>3a_H195_VOM_esc_3</v>
      </c>
      <c r="X197" s="285" t="s">
        <v>463</v>
      </c>
      <c r="Y197"/>
      <c r="Z197" s="286" t="s">
        <v>464</v>
      </c>
      <c r="AA197" s="287" t="s">
        <v>84</v>
      </c>
      <c r="AB197" s="287" t="s">
        <v>84</v>
      </c>
      <c r="AD197" s="288"/>
      <c r="AE197" s="285"/>
    </row>
    <row r="198" spans="1:31" ht="13.5" thickBot="1">
      <c r="A198" s="980" t="s">
        <v>787</v>
      </c>
      <c r="B198" s="981"/>
      <c r="C198" s="981"/>
      <c r="D198" s="981"/>
      <c r="E198" s="981"/>
      <c r="F198" s="981"/>
      <c r="G198" s="981"/>
      <c r="H198" s="981"/>
      <c r="I198" s="982"/>
      <c r="J198" s="346"/>
      <c r="K198" s="321"/>
      <c r="L198" s="321"/>
      <c r="M198" s="321"/>
      <c r="N198" s="359"/>
      <c r="O198" s="287" t="s">
        <v>40</v>
      </c>
      <c r="P198" s="321"/>
    </row>
    <row r="199" spans="1:31" ht="5.25" customHeight="1">
      <c r="A199" s="458"/>
      <c r="B199" s="329"/>
      <c r="C199" s="53"/>
      <c r="D199" s="53"/>
      <c r="E199" s="53"/>
      <c r="F199" s="53"/>
      <c r="G199" s="53"/>
      <c r="H199" s="53"/>
      <c r="I199" s="108"/>
      <c r="J199" s="346"/>
      <c r="K199" s="321"/>
      <c r="L199" s="321"/>
      <c r="M199" s="321"/>
      <c r="N199" s="287" t="s">
        <v>76</v>
      </c>
      <c r="O199" s="359"/>
      <c r="P199" s="321"/>
    </row>
    <row r="200" spans="1:31">
      <c r="A200" s="458"/>
      <c r="B200" s="329"/>
      <c r="C200" s="53"/>
      <c r="D200" s="456" t="s">
        <v>88</v>
      </c>
      <c r="E200" s="53"/>
      <c r="F200" s="456"/>
      <c r="G200" s="53"/>
      <c r="H200" s="456"/>
      <c r="I200" s="108"/>
      <c r="J200" s="346"/>
      <c r="K200" s="321"/>
      <c r="L200" s="321"/>
      <c r="M200" s="321"/>
      <c r="N200" s="359"/>
      <c r="O200" s="287" t="s">
        <v>40</v>
      </c>
      <c r="P200" s="321"/>
    </row>
    <row r="201" spans="1:31" ht="5.25" customHeight="1">
      <c r="A201" s="458"/>
      <c r="B201" s="329"/>
      <c r="C201" s="53"/>
      <c r="D201" s="53"/>
      <c r="E201" s="53"/>
      <c r="F201" s="53"/>
      <c r="G201" s="53"/>
      <c r="H201" s="53"/>
      <c r="I201" s="108"/>
      <c r="J201" s="346"/>
      <c r="K201" s="321"/>
      <c r="L201" s="321"/>
      <c r="M201" s="321"/>
      <c r="N201" s="287" t="s">
        <v>76</v>
      </c>
      <c r="O201" s="359"/>
      <c r="P201" s="321"/>
    </row>
    <row r="202" spans="1:31" ht="79.5" customHeight="1">
      <c r="A202" s="986" t="s">
        <v>701</v>
      </c>
      <c r="B202" s="987"/>
      <c r="C202" s="53"/>
      <c r="D202" s="526"/>
      <c r="E202" s="25"/>
      <c r="F202" s="610"/>
      <c r="G202" s="25"/>
      <c r="H202" s="610"/>
      <c r="I202" s="108"/>
      <c r="O202" s="287" t="s">
        <v>40</v>
      </c>
      <c r="Q202" s="285" t="str">
        <f ca="1">SUBSTITUTE(CELL("address",D202),"$","")</f>
        <v>D202</v>
      </c>
      <c r="R202" s="287" t="str">
        <f t="shared" ref="R202:R237" si="50">$R$10</f>
        <v>3a</v>
      </c>
      <c r="S202" s="285" t="str">
        <f t="shared" ref="S202:S237" ca="1" si="51">MID(CELL("filename",R202),FIND("]",CELL("filename",R202))+1,256)</f>
        <v>3a. Variable Energy</v>
      </c>
      <c r="T202" s="287" t="s">
        <v>788</v>
      </c>
      <c r="U202" s="287" t="s">
        <v>703</v>
      </c>
      <c r="V202" s="287">
        <v>1</v>
      </c>
      <c r="W202" s="290" t="str">
        <f t="shared" ref="W202:W237" ca="1" si="52">R202&amp;"_"&amp;Q202&amp;"_"&amp;U202&amp;"_"&amp;V202</f>
        <v>3a_D202_design_1</v>
      </c>
      <c r="X202" s="287" t="s">
        <v>605</v>
      </c>
      <c r="Y202" s="287">
        <v>2000</v>
      </c>
      <c r="AA202" s="287" t="s">
        <v>84</v>
      </c>
      <c r="AB202" s="287" t="s">
        <v>84</v>
      </c>
      <c r="AD202" s="288"/>
    </row>
    <row r="203" spans="1:31" ht="5.25" customHeight="1">
      <c r="A203" s="458"/>
      <c r="B203" s="329"/>
      <c r="C203" s="53"/>
      <c r="D203" s="53"/>
      <c r="E203" s="53"/>
      <c r="F203" s="53"/>
      <c r="G203" s="53"/>
      <c r="H203" s="53"/>
      <c r="I203" s="108"/>
      <c r="N203" s="287" t="s">
        <v>76</v>
      </c>
      <c r="Q203" s="285" t="str">
        <f ca="1">SUBSTITUTE(CELL("address",F202),"$","")</f>
        <v>F202</v>
      </c>
      <c r="R203" s="287" t="str">
        <f t="shared" si="50"/>
        <v>3a</v>
      </c>
      <c r="S203" s="285" t="str">
        <f t="shared" ca="1" si="51"/>
        <v>3a. Variable Energy</v>
      </c>
      <c r="T203" s="287" t="s">
        <v>788</v>
      </c>
      <c r="U203" s="287" t="s">
        <v>703</v>
      </c>
      <c r="V203" s="287">
        <v>2</v>
      </c>
      <c r="W203" s="290" t="str">
        <f t="shared" ca="1" si="52"/>
        <v>3a_F202_design_2</v>
      </c>
      <c r="X203" s="287" t="s">
        <v>605</v>
      </c>
      <c r="Y203" s="287">
        <v>2000</v>
      </c>
      <c r="AA203" s="287" t="s">
        <v>84</v>
      </c>
      <c r="AB203" s="287" t="s">
        <v>84</v>
      </c>
      <c r="AD203" s="288"/>
    </row>
    <row r="204" spans="1:31">
      <c r="A204" s="351" t="s">
        <v>91</v>
      </c>
      <c r="B204" s="329"/>
      <c r="C204" s="53"/>
      <c r="D204" s="53"/>
      <c r="E204" s="53"/>
      <c r="F204" s="53"/>
      <c r="G204" s="53"/>
      <c r="H204" s="53"/>
      <c r="I204" s="108"/>
      <c r="O204" s="287" t="s">
        <v>40</v>
      </c>
      <c r="Q204" s="285" t="str">
        <f ca="1">SUBSTITUTE(CELL("address",H202),"$","")</f>
        <v>H202</v>
      </c>
      <c r="R204" s="287" t="str">
        <f t="shared" si="50"/>
        <v>3a</v>
      </c>
      <c r="S204" s="285" t="str">
        <f t="shared" ca="1" si="51"/>
        <v>3a. Variable Energy</v>
      </c>
      <c r="T204" s="287" t="s">
        <v>788</v>
      </c>
      <c r="U204" s="287" t="s">
        <v>703</v>
      </c>
      <c r="V204" s="287">
        <v>3</v>
      </c>
      <c r="W204" s="290" t="str">
        <f t="shared" ca="1" si="52"/>
        <v>3a_H202_design_3</v>
      </c>
      <c r="X204" s="287" t="s">
        <v>605</v>
      </c>
      <c r="Y204" s="287">
        <v>2000</v>
      </c>
      <c r="AA204" s="287" t="s">
        <v>84</v>
      </c>
      <c r="AB204" s="287" t="s">
        <v>84</v>
      </c>
      <c r="AD204" s="288"/>
    </row>
    <row r="205" spans="1:31">
      <c r="A205" s="454" t="s">
        <v>789</v>
      </c>
      <c r="B205" s="329" t="s">
        <v>770</v>
      </c>
      <c r="C205" s="53"/>
      <c r="D205" s="732"/>
      <c r="E205" s="53"/>
      <c r="F205" s="737"/>
      <c r="G205" s="53"/>
      <c r="H205" s="737"/>
      <c r="I205" s="108"/>
      <c r="O205" s="287" t="s">
        <v>40</v>
      </c>
      <c r="Q205" s="285" t="str">
        <f ca="1">SUBSTITUTE(CELL("address",D205),"$","")</f>
        <v>D205</v>
      </c>
      <c r="R205" s="287" t="str">
        <f t="shared" si="50"/>
        <v>3a</v>
      </c>
      <c r="S205" s="285" t="str">
        <f t="shared" ca="1" si="51"/>
        <v>3a. Variable Energy</v>
      </c>
      <c r="T205" s="287" t="s">
        <v>788</v>
      </c>
      <c r="U205" s="287" t="s">
        <v>790</v>
      </c>
      <c r="V205" s="287">
        <v>1</v>
      </c>
      <c r="W205" s="290" t="str">
        <f t="shared" ca="1" si="52"/>
        <v>3a_D205_head_1</v>
      </c>
      <c r="X205" t="s">
        <v>395</v>
      </c>
      <c r="Y205"/>
      <c r="Z205" t="str">
        <f>"&gt;=0"</f>
        <v>&gt;=0</v>
      </c>
      <c r="AA205" s="287" t="s">
        <v>84</v>
      </c>
      <c r="AB205" s="287" t="s">
        <v>84</v>
      </c>
      <c r="AD205" s="288"/>
    </row>
    <row r="206" spans="1:31" ht="5.25" customHeight="1">
      <c r="A206" s="454"/>
      <c r="B206" s="329"/>
      <c r="C206" s="53"/>
      <c r="D206" s="53"/>
      <c r="E206" s="53"/>
      <c r="F206" s="53"/>
      <c r="G206" s="53"/>
      <c r="H206" s="53"/>
      <c r="I206" s="108"/>
      <c r="N206" s="287" t="s">
        <v>76</v>
      </c>
      <c r="Q206" s="285" t="str">
        <f ca="1">SUBSTITUTE(CELL("address",F205),"$","")</f>
        <v>F205</v>
      </c>
      <c r="R206" s="287" t="str">
        <f t="shared" si="50"/>
        <v>3a</v>
      </c>
      <c r="S206" s="285" t="str">
        <f t="shared" ca="1" si="51"/>
        <v>3a. Variable Energy</v>
      </c>
      <c r="T206" s="287" t="s">
        <v>788</v>
      </c>
      <c r="U206" s="287" t="s">
        <v>790</v>
      </c>
      <c r="V206" s="287">
        <v>2</v>
      </c>
      <c r="W206" s="290" t="str">
        <f t="shared" ca="1" si="52"/>
        <v>3a_F205_head_2</v>
      </c>
      <c r="X206" t="s">
        <v>395</v>
      </c>
      <c r="Y206"/>
      <c r="Z206" t="str">
        <f>"&gt;=0"</f>
        <v>&gt;=0</v>
      </c>
      <c r="AA206" s="287" t="s">
        <v>84</v>
      </c>
      <c r="AB206" s="287" t="s">
        <v>84</v>
      </c>
      <c r="AD206" s="288"/>
    </row>
    <row r="207" spans="1:31" ht="5.25" customHeight="1">
      <c r="A207" s="454"/>
      <c r="B207" s="329"/>
      <c r="C207" s="53"/>
      <c r="D207" s="53"/>
      <c r="E207" s="53"/>
      <c r="F207" s="53"/>
      <c r="G207" s="53"/>
      <c r="H207" s="53"/>
      <c r="I207" s="108"/>
      <c r="N207" s="287" t="s">
        <v>76</v>
      </c>
      <c r="Q207" s="285" t="str">
        <f ca="1">SUBSTITUTE(CELL("address",H205),"$","")</f>
        <v>H205</v>
      </c>
      <c r="R207" s="287" t="str">
        <f t="shared" si="50"/>
        <v>3a</v>
      </c>
      <c r="S207" s="285" t="str">
        <f t="shared" ca="1" si="51"/>
        <v>3a. Variable Energy</v>
      </c>
      <c r="T207" s="287" t="s">
        <v>788</v>
      </c>
      <c r="U207" s="287" t="s">
        <v>790</v>
      </c>
      <c r="V207" s="287">
        <v>3</v>
      </c>
      <c r="W207" s="290" t="str">
        <f t="shared" ca="1" si="52"/>
        <v>3a_H205_head_3</v>
      </c>
      <c r="X207" t="s">
        <v>395</v>
      </c>
      <c r="Y207"/>
      <c r="Z207" t="str">
        <f>"&gt;=0"</f>
        <v>&gt;=0</v>
      </c>
      <c r="AA207" s="287" t="s">
        <v>84</v>
      </c>
      <c r="AB207" s="287" t="s">
        <v>84</v>
      </c>
      <c r="AD207" s="288"/>
    </row>
    <row r="208" spans="1:31">
      <c r="A208" s="450" t="s">
        <v>791</v>
      </c>
      <c r="B208" s="329"/>
      <c r="C208" s="53"/>
      <c r="D208" s="732"/>
      <c r="E208" s="53"/>
      <c r="F208" s="737"/>
      <c r="G208" s="53"/>
      <c r="H208" s="737"/>
      <c r="I208" s="108"/>
      <c r="O208" s="287" t="s">
        <v>40</v>
      </c>
      <c r="Q208" s="285" t="str">
        <f ca="1">SUBSTITUTE(CELL("address",D208),"$","")</f>
        <v>D208</v>
      </c>
      <c r="R208" s="287" t="str">
        <f t="shared" si="50"/>
        <v>3a</v>
      </c>
      <c r="S208" s="285" t="str">
        <f t="shared" ca="1" si="51"/>
        <v>3a. Variable Energy</v>
      </c>
      <c r="T208" s="287" t="s">
        <v>788</v>
      </c>
      <c r="U208" s="287" t="s">
        <v>792</v>
      </c>
      <c r="V208" s="287">
        <v>1</v>
      </c>
      <c r="W208" s="290" t="str">
        <f t="shared" ca="1" si="52"/>
        <v>3a_D208_num_units_1</v>
      </c>
      <c r="X208" s="285" t="s">
        <v>395</v>
      </c>
      <c r="Z208" s="287" t="s">
        <v>433</v>
      </c>
      <c r="AA208" s="287" t="s">
        <v>84</v>
      </c>
      <c r="AB208" s="287" t="s">
        <v>84</v>
      </c>
      <c r="AD208" s="288"/>
    </row>
    <row r="209" spans="1:30" ht="5.25" customHeight="1">
      <c r="A209" s="452"/>
      <c r="B209" s="329"/>
      <c r="C209" s="53"/>
      <c r="D209" s="53"/>
      <c r="E209" s="53"/>
      <c r="F209" s="53"/>
      <c r="G209" s="53"/>
      <c r="H209" s="53"/>
      <c r="I209" s="108"/>
      <c r="N209" s="287" t="s">
        <v>76</v>
      </c>
      <c r="Q209" s="285" t="str">
        <f ca="1">SUBSTITUTE(CELL("address",F208),"$","")</f>
        <v>F208</v>
      </c>
      <c r="R209" s="287" t="str">
        <f t="shared" si="50"/>
        <v>3a</v>
      </c>
      <c r="S209" s="285" t="str">
        <f t="shared" ca="1" si="51"/>
        <v>3a. Variable Energy</v>
      </c>
      <c r="T209" s="287" t="s">
        <v>788</v>
      </c>
      <c r="U209" s="287" t="s">
        <v>792</v>
      </c>
      <c r="V209" s="287">
        <v>2</v>
      </c>
      <c r="W209" s="290" t="str">
        <f t="shared" ca="1" si="52"/>
        <v>3a_F208_num_units_2</v>
      </c>
      <c r="X209" s="285" t="s">
        <v>395</v>
      </c>
      <c r="Z209" s="287" t="s">
        <v>433</v>
      </c>
      <c r="AA209" s="287" t="s">
        <v>84</v>
      </c>
      <c r="AB209" s="287" t="s">
        <v>84</v>
      </c>
      <c r="AD209" s="288"/>
    </row>
    <row r="210" spans="1:30">
      <c r="A210" s="351" t="s">
        <v>722</v>
      </c>
      <c r="B210" s="329"/>
      <c r="C210" s="53"/>
      <c r="D210" s="53"/>
      <c r="E210" s="53"/>
      <c r="F210" s="53"/>
      <c r="G210" s="53"/>
      <c r="H210" s="53"/>
      <c r="I210" s="108"/>
      <c r="O210" s="287" t="s">
        <v>40</v>
      </c>
      <c r="Q210" s="285" t="str">
        <f ca="1">SUBSTITUTE(CELL("address",H208),"$","")</f>
        <v>H208</v>
      </c>
      <c r="R210" s="287" t="str">
        <f t="shared" si="50"/>
        <v>3a</v>
      </c>
      <c r="S210" s="285" t="str">
        <f t="shared" ca="1" si="51"/>
        <v>3a. Variable Energy</v>
      </c>
      <c r="T210" s="287" t="s">
        <v>788</v>
      </c>
      <c r="U210" s="287" t="s">
        <v>792</v>
      </c>
      <c r="V210" s="287">
        <v>3</v>
      </c>
      <c r="W210" s="290" t="str">
        <f t="shared" ca="1" si="52"/>
        <v>3a_H208_num_units_3</v>
      </c>
      <c r="X210" s="285" t="s">
        <v>395</v>
      </c>
      <c r="Z210" s="287" t="s">
        <v>433</v>
      </c>
      <c r="AA210" s="287" t="s">
        <v>84</v>
      </c>
      <c r="AB210" s="287" t="s">
        <v>84</v>
      </c>
      <c r="AD210" s="288"/>
    </row>
    <row r="211" spans="1:30">
      <c r="A211" s="452" t="s">
        <v>723</v>
      </c>
      <c r="B211" s="329" t="s">
        <v>709</v>
      </c>
      <c r="C211" s="53"/>
      <c r="D211" s="732"/>
      <c r="E211" s="53"/>
      <c r="F211" s="737"/>
      <c r="G211" s="53"/>
      <c r="H211" s="737"/>
      <c r="I211" s="108"/>
      <c r="O211" s="287" t="s">
        <v>40</v>
      </c>
      <c r="Q211" s="285" t="str">
        <f ca="1">SUBSTITUTE(CELL("address",D211),"$","")</f>
        <v>D211</v>
      </c>
      <c r="R211" s="287" t="str">
        <f t="shared" si="50"/>
        <v>3a</v>
      </c>
      <c r="S211" s="285" t="str">
        <f t="shared" ca="1" si="51"/>
        <v>3a. Variable Energy</v>
      </c>
      <c r="T211" s="287" t="s">
        <v>788</v>
      </c>
      <c r="U211" s="287" t="s">
        <v>776</v>
      </c>
      <c r="V211" s="287">
        <v>1</v>
      </c>
      <c r="W211" s="290" t="str">
        <f t="shared" ca="1" si="52"/>
        <v>3a_D211_max_MW_1</v>
      </c>
      <c r="X211" t="s">
        <v>395</v>
      </c>
      <c r="Y211"/>
      <c r="Z211" t="str">
        <f t="shared" ref="Z211:Z225" si="53">"&gt;=0"</f>
        <v>&gt;=0</v>
      </c>
      <c r="AA211" s="287" t="s">
        <v>84</v>
      </c>
      <c r="AB211" s="287" t="s">
        <v>84</v>
      </c>
      <c r="AD211" s="288"/>
    </row>
    <row r="212" spans="1:30" ht="5.25" customHeight="1">
      <c r="A212" s="452"/>
      <c r="B212" s="329"/>
      <c r="C212" s="53"/>
      <c r="D212" s="53"/>
      <c r="E212" s="53"/>
      <c r="F212" s="53"/>
      <c r="G212" s="53"/>
      <c r="H212" s="53"/>
      <c r="I212" s="108"/>
      <c r="N212" s="287" t="s">
        <v>76</v>
      </c>
      <c r="Q212" s="285" t="str">
        <f ca="1">SUBSTITUTE(CELL("address",F211),"$","")</f>
        <v>F211</v>
      </c>
      <c r="R212" s="287" t="str">
        <f t="shared" si="50"/>
        <v>3a</v>
      </c>
      <c r="S212" s="285" t="str">
        <f t="shared" ca="1" si="51"/>
        <v>3a. Variable Energy</v>
      </c>
      <c r="T212" s="287" t="s">
        <v>788</v>
      </c>
      <c r="U212" s="287" t="s">
        <v>776</v>
      </c>
      <c r="V212" s="287">
        <v>2</v>
      </c>
      <c r="W212" s="290" t="str">
        <f t="shared" ca="1" si="52"/>
        <v>3a_F211_max_MW_2</v>
      </c>
      <c r="X212" t="s">
        <v>395</v>
      </c>
      <c r="Y212"/>
      <c r="Z212" t="str">
        <f t="shared" si="53"/>
        <v>&gt;=0</v>
      </c>
      <c r="AA212" s="287" t="s">
        <v>84</v>
      </c>
      <c r="AB212" s="287" t="s">
        <v>84</v>
      </c>
      <c r="AD212" s="288"/>
    </row>
    <row r="213" spans="1:30" ht="1.5" customHeight="1">
      <c r="A213" s="452"/>
      <c r="B213" s="329"/>
      <c r="C213" s="53"/>
      <c r="D213" s="53"/>
      <c r="E213" s="53"/>
      <c r="F213" s="53"/>
      <c r="G213" s="53"/>
      <c r="H213" s="53"/>
      <c r="I213" s="108"/>
      <c r="N213" s="287" t="s">
        <v>76</v>
      </c>
      <c r="Q213" s="285" t="str">
        <f ca="1">SUBSTITUTE(CELL("address",H211),"$","")</f>
        <v>H211</v>
      </c>
      <c r="R213" s="287" t="str">
        <f t="shared" si="50"/>
        <v>3a</v>
      </c>
      <c r="S213" s="285" t="str">
        <f t="shared" ca="1" si="51"/>
        <v>3a. Variable Energy</v>
      </c>
      <c r="T213" s="287" t="s">
        <v>788</v>
      </c>
      <c r="U213" s="287" t="s">
        <v>776</v>
      </c>
      <c r="V213" s="287">
        <v>3</v>
      </c>
      <c r="W213" s="290" t="str">
        <f t="shared" ca="1" si="52"/>
        <v>3a_H211_max_MW_3</v>
      </c>
      <c r="X213" t="s">
        <v>395</v>
      </c>
      <c r="Y213"/>
      <c r="Z213" t="str">
        <f t="shared" si="53"/>
        <v>&gt;=0</v>
      </c>
      <c r="AA213" s="287" t="s">
        <v>84</v>
      </c>
      <c r="AB213" s="287" t="s">
        <v>84</v>
      </c>
      <c r="AD213" s="288"/>
    </row>
    <row r="214" spans="1:30" ht="1.5" customHeight="1">
      <c r="A214" s="452"/>
      <c r="B214" s="329"/>
      <c r="C214" s="53"/>
      <c r="D214" s="53"/>
      <c r="E214" s="53"/>
      <c r="F214" s="737"/>
      <c r="G214" s="53"/>
      <c r="H214" s="737"/>
      <c r="I214" s="108"/>
      <c r="O214" s="287" t="s">
        <v>40</v>
      </c>
      <c r="Q214" s="285" t="str">
        <f ca="1">SUBSTITUTE(CELL("address",D214),"$","")</f>
        <v>D214</v>
      </c>
      <c r="R214" s="287" t="str">
        <f t="shared" si="50"/>
        <v>3a</v>
      </c>
      <c r="S214" s="285" t="str">
        <f t="shared" ca="1" si="51"/>
        <v>3a. Variable Energy</v>
      </c>
      <c r="T214" s="287" t="s">
        <v>788</v>
      </c>
      <c r="U214" s="287" t="s">
        <v>777</v>
      </c>
      <c r="V214" s="287">
        <v>1</v>
      </c>
      <c r="W214" s="290" t="str">
        <f t="shared" ca="1" si="52"/>
        <v>3a_D214_max_MVA_1</v>
      </c>
      <c r="X214" t="s">
        <v>395</v>
      </c>
      <c r="Y214"/>
      <c r="Z214" t="str">
        <f t="shared" si="53"/>
        <v>&gt;=0</v>
      </c>
      <c r="AA214" s="287" t="s">
        <v>84</v>
      </c>
      <c r="AB214" s="287" t="s">
        <v>84</v>
      </c>
      <c r="AD214" s="288"/>
    </row>
    <row r="215" spans="1:30" ht="1.5" customHeight="1">
      <c r="A215" s="452"/>
      <c r="B215" s="329"/>
      <c r="C215" s="53"/>
      <c r="D215" s="53"/>
      <c r="E215" s="53"/>
      <c r="F215" s="53"/>
      <c r="G215" s="53"/>
      <c r="H215" s="53"/>
      <c r="I215" s="108"/>
      <c r="N215" s="287" t="s">
        <v>76</v>
      </c>
      <c r="Q215" s="285" t="str">
        <f ca="1">SUBSTITUTE(CELL("address",F214),"$","")</f>
        <v>F214</v>
      </c>
      <c r="R215" s="287" t="str">
        <f t="shared" si="50"/>
        <v>3a</v>
      </c>
      <c r="S215" s="285" t="str">
        <f t="shared" ca="1" si="51"/>
        <v>3a. Variable Energy</v>
      </c>
      <c r="T215" s="287" t="s">
        <v>788</v>
      </c>
      <c r="U215" s="287" t="s">
        <v>777</v>
      </c>
      <c r="V215" s="287">
        <v>2</v>
      </c>
      <c r="W215" s="290" t="str">
        <f t="shared" ca="1" si="52"/>
        <v>3a_F214_max_MVA_2</v>
      </c>
      <c r="X215" t="s">
        <v>395</v>
      </c>
      <c r="Y215"/>
      <c r="Z215" t="str">
        <f t="shared" si="53"/>
        <v>&gt;=0</v>
      </c>
      <c r="AA215" s="287" t="s">
        <v>84</v>
      </c>
      <c r="AB215" s="287" t="s">
        <v>84</v>
      </c>
      <c r="AD215" s="288"/>
    </row>
    <row r="216" spans="1:30" ht="1.5" customHeight="1">
      <c r="A216" s="452"/>
      <c r="B216" s="329"/>
      <c r="C216" s="53"/>
      <c r="D216" s="53"/>
      <c r="E216" s="53"/>
      <c r="F216" s="53"/>
      <c r="G216" s="53"/>
      <c r="H216" s="53"/>
      <c r="I216" s="108"/>
      <c r="N216" s="287" t="s">
        <v>76</v>
      </c>
      <c r="Q216" s="285" t="str">
        <f ca="1">SUBSTITUTE(CELL("address",H214),"$","")</f>
        <v>H214</v>
      </c>
      <c r="R216" s="287" t="str">
        <f t="shared" si="50"/>
        <v>3a</v>
      </c>
      <c r="S216" s="285" t="str">
        <f t="shared" ca="1" si="51"/>
        <v>3a. Variable Energy</v>
      </c>
      <c r="T216" s="287" t="s">
        <v>788</v>
      </c>
      <c r="U216" s="287" t="s">
        <v>777</v>
      </c>
      <c r="V216" s="287">
        <v>3</v>
      </c>
      <c r="W216" s="290" t="str">
        <f t="shared" ca="1" si="52"/>
        <v>3a_H214_max_MVA_3</v>
      </c>
      <c r="X216" t="s">
        <v>395</v>
      </c>
      <c r="Y216"/>
      <c r="Z216" t="str">
        <f t="shared" si="53"/>
        <v>&gt;=0</v>
      </c>
      <c r="AA216" s="287" t="s">
        <v>84</v>
      </c>
      <c r="AB216" s="287" t="s">
        <v>84</v>
      </c>
      <c r="AD216" s="288"/>
    </row>
    <row r="217" spans="1:30">
      <c r="A217" s="452" t="s">
        <v>726</v>
      </c>
      <c r="B217" s="329" t="s">
        <v>709</v>
      </c>
      <c r="C217" s="53"/>
      <c r="D217" s="732"/>
      <c r="E217" s="53"/>
      <c r="F217" s="737"/>
      <c r="G217" s="53"/>
      <c r="H217" s="737"/>
      <c r="I217" s="108"/>
      <c r="O217" s="287" t="s">
        <v>40</v>
      </c>
      <c r="Q217" s="285" t="str">
        <f ca="1">SUBSTITUTE(CELL("address",D217),"$","")</f>
        <v>D217</v>
      </c>
      <c r="R217" s="287" t="str">
        <f t="shared" si="50"/>
        <v>3a</v>
      </c>
      <c r="S217" s="285" t="str">
        <f t="shared" ca="1" si="51"/>
        <v>3a. Variable Energy</v>
      </c>
      <c r="T217" s="287" t="s">
        <v>788</v>
      </c>
      <c r="U217" s="287" t="s">
        <v>776</v>
      </c>
      <c r="V217" s="287">
        <v>1</v>
      </c>
      <c r="W217" s="290" t="str">
        <f t="shared" ca="1" si="52"/>
        <v>3a_D217_max_MW_1</v>
      </c>
      <c r="X217" t="s">
        <v>395</v>
      </c>
      <c r="Y217"/>
      <c r="Z217" t="str">
        <f t="shared" si="53"/>
        <v>&gt;=0</v>
      </c>
      <c r="AA217" s="287" t="s">
        <v>84</v>
      </c>
      <c r="AB217" s="287" t="s">
        <v>84</v>
      </c>
      <c r="AD217" s="288"/>
    </row>
    <row r="218" spans="1:30" ht="5.25" customHeight="1">
      <c r="A218" s="458"/>
      <c r="B218" s="329"/>
      <c r="C218" s="53"/>
      <c r="D218" s="53"/>
      <c r="E218" s="53"/>
      <c r="F218" s="53"/>
      <c r="G218" s="53"/>
      <c r="H218" s="53"/>
      <c r="I218" s="108"/>
      <c r="N218" s="287" t="s">
        <v>76</v>
      </c>
      <c r="Q218" s="285" t="str">
        <f ca="1">SUBSTITUTE(CELL("address",F217),"$","")</f>
        <v>F217</v>
      </c>
      <c r="R218" s="287" t="str">
        <f t="shared" si="50"/>
        <v>3a</v>
      </c>
      <c r="S218" s="285" t="str">
        <f t="shared" ca="1" si="51"/>
        <v>3a. Variable Energy</v>
      </c>
      <c r="T218" s="287" t="s">
        <v>788</v>
      </c>
      <c r="U218" s="287" t="s">
        <v>776</v>
      </c>
      <c r="V218" s="287">
        <v>2</v>
      </c>
      <c r="W218" s="290" t="str">
        <f t="shared" ca="1" si="52"/>
        <v>3a_F217_max_MW_2</v>
      </c>
      <c r="X218" t="s">
        <v>395</v>
      </c>
      <c r="Y218"/>
      <c r="Z218" t="str">
        <f t="shared" si="53"/>
        <v>&gt;=0</v>
      </c>
      <c r="AA218" s="287" t="s">
        <v>84</v>
      </c>
      <c r="AB218" s="287" t="s">
        <v>84</v>
      </c>
      <c r="AD218" s="288"/>
    </row>
    <row r="219" spans="1:30">
      <c r="A219" s="351" t="s">
        <v>728</v>
      </c>
      <c r="B219" s="329"/>
      <c r="C219" s="53"/>
      <c r="D219" s="53"/>
      <c r="E219" s="53"/>
      <c r="F219" s="53"/>
      <c r="G219" s="53"/>
      <c r="H219" s="53"/>
      <c r="I219" s="108"/>
      <c r="O219" s="287" t="s">
        <v>40</v>
      </c>
      <c r="Q219" s="285" t="str">
        <f ca="1">SUBSTITUTE(CELL("address",H217),"$","")</f>
        <v>H217</v>
      </c>
      <c r="R219" s="287" t="str">
        <f t="shared" si="50"/>
        <v>3a</v>
      </c>
      <c r="S219" s="285" t="str">
        <f t="shared" ca="1" si="51"/>
        <v>3a. Variable Energy</v>
      </c>
      <c r="T219" s="287" t="s">
        <v>788</v>
      </c>
      <c r="U219" s="287" t="s">
        <v>776</v>
      </c>
      <c r="V219" s="287">
        <v>3</v>
      </c>
      <c r="W219" s="290" t="str">
        <f t="shared" ca="1" si="52"/>
        <v>3a_H217_max_MW_3</v>
      </c>
      <c r="X219" t="s">
        <v>395</v>
      </c>
      <c r="Y219"/>
      <c r="Z219" t="str">
        <f t="shared" si="53"/>
        <v>&gt;=0</v>
      </c>
      <c r="AA219" s="287" t="s">
        <v>84</v>
      </c>
      <c r="AB219" s="287" t="s">
        <v>84</v>
      </c>
      <c r="AD219" s="288"/>
    </row>
    <row r="220" spans="1:30">
      <c r="A220" s="450" t="s">
        <v>729</v>
      </c>
      <c r="B220" s="329" t="s">
        <v>730</v>
      </c>
      <c r="C220" s="53"/>
      <c r="D220" s="732"/>
      <c r="E220" s="53"/>
      <c r="F220" s="737"/>
      <c r="G220" s="53"/>
      <c r="H220" s="737"/>
      <c r="I220" s="108"/>
      <c r="O220" s="287" t="s">
        <v>40</v>
      </c>
      <c r="Q220" s="285" t="str">
        <f ca="1">SUBSTITUTE(CELL("address",D220),"$","")</f>
        <v>D220</v>
      </c>
      <c r="R220" s="287" t="str">
        <f t="shared" si="50"/>
        <v>3a</v>
      </c>
      <c r="S220" s="285" t="str">
        <f t="shared" ca="1" si="51"/>
        <v>3a. Variable Energy</v>
      </c>
      <c r="T220" s="287" t="s">
        <v>788</v>
      </c>
      <c r="U220" s="287" t="s">
        <v>731</v>
      </c>
      <c r="V220" s="287">
        <v>1</v>
      </c>
      <c r="W220" s="290" t="str">
        <f t="shared" ca="1" si="52"/>
        <v>3a_D220_ramp_up_1</v>
      </c>
      <c r="X220" t="s">
        <v>395</v>
      </c>
      <c r="Y220"/>
      <c r="Z220" t="str">
        <f t="shared" si="53"/>
        <v>&gt;=0</v>
      </c>
      <c r="AA220" s="287" t="s">
        <v>84</v>
      </c>
      <c r="AB220" s="287" t="s">
        <v>84</v>
      </c>
      <c r="AD220" s="288"/>
    </row>
    <row r="221" spans="1:30" ht="5.25" customHeight="1">
      <c r="A221" s="454"/>
      <c r="B221" s="329"/>
      <c r="C221" s="53"/>
      <c r="D221" s="53"/>
      <c r="E221" s="53"/>
      <c r="F221" s="53"/>
      <c r="G221" s="53"/>
      <c r="H221" s="53"/>
      <c r="I221" s="108"/>
      <c r="N221" s="287" t="s">
        <v>76</v>
      </c>
      <c r="Q221" s="285" t="str">
        <f ca="1">SUBSTITUTE(CELL("address",F220),"$","")</f>
        <v>F220</v>
      </c>
      <c r="R221" s="287" t="str">
        <f t="shared" si="50"/>
        <v>3a</v>
      </c>
      <c r="S221" s="285" t="str">
        <f t="shared" ca="1" si="51"/>
        <v>3a. Variable Energy</v>
      </c>
      <c r="T221" s="287" t="s">
        <v>788</v>
      </c>
      <c r="U221" s="287" t="s">
        <v>731</v>
      </c>
      <c r="V221" s="287">
        <v>2</v>
      </c>
      <c r="W221" s="290" t="str">
        <f t="shared" ca="1" si="52"/>
        <v>3a_F220_ramp_up_2</v>
      </c>
      <c r="X221" t="s">
        <v>395</v>
      </c>
      <c r="Y221"/>
      <c r="Z221" t="str">
        <f t="shared" si="53"/>
        <v>&gt;=0</v>
      </c>
      <c r="AA221" s="287" t="s">
        <v>84</v>
      </c>
      <c r="AB221" s="287" t="s">
        <v>84</v>
      </c>
      <c r="AD221" s="288"/>
    </row>
    <row r="222" spans="1:30" ht="5.25" customHeight="1">
      <c r="A222" s="454"/>
      <c r="B222" s="329"/>
      <c r="C222" s="53"/>
      <c r="D222" s="53"/>
      <c r="E222" s="53"/>
      <c r="F222" s="53"/>
      <c r="G222" s="53"/>
      <c r="H222" s="53"/>
      <c r="I222" s="108"/>
      <c r="N222" s="287" t="s">
        <v>76</v>
      </c>
      <c r="Q222" s="285" t="str">
        <f ca="1">SUBSTITUTE(CELL("address",H220),"$","")</f>
        <v>H220</v>
      </c>
      <c r="R222" s="287" t="str">
        <f t="shared" si="50"/>
        <v>3a</v>
      </c>
      <c r="S222" s="285" t="str">
        <f t="shared" ca="1" si="51"/>
        <v>3a. Variable Energy</v>
      </c>
      <c r="T222" s="287" t="s">
        <v>788</v>
      </c>
      <c r="U222" s="287" t="s">
        <v>731</v>
      </c>
      <c r="V222" s="287">
        <v>3</v>
      </c>
      <c r="W222" s="290" t="str">
        <f t="shared" ca="1" si="52"/>
        <v>3a_H220_ramp_up_3</v>
      </c>
      <c r="X222" t="s">
        <v>395</v>
      </c>
      <c r="Y222"/>
      <c r="Z222" t="str">
        <f t="shared" si="53"/>
        <v>&gt;=0</v>
      </c>
      <c r="AA222" s="287" t="s">
        <v>84</v>
      </c>
      <c r="AB222" s="287" t="s">
        <v>84</v>
      </c>
      <c r="AD222" s="288"/>
    </row>
    <row r="223" spans="1:30">
      <c r="A223" s="450" t="s">
        <v>732</v>
      </c>
      <c r="B223" s="329" t="s">
        <v>730</v>
      </c>
      <c r="C223" s="53"/>
      <c r="D223" s="732"/>
      <c r="E223" s="53"/>
      <c r="F223" s="737"/>
      <c r="G223" s="53"/>
      <c r="H223" s="737"/>
      <c r="I223" s="108"/>
      <c r="O223" s="287" t="s">
        <v>40</v>
      </c>
      <c r="Q223" s="285" t="str">
        <f ca="1">SUBSTITUTE(CELL("address",D223),"$","")</f>
        <v>D223</v>
      </c>
      <c r="R223" s="287" t="str">
        <f t="shared" si="50"/>
        <v>3a</v>
      </c>
      <c r="S223" s="285" t="str">
        <f t="shared" ca="1" si="51"/>
        <v>3a. Variable Energy</v>
      </c>
      <c r="T223" s="287" t="s">
        <v>788</v>
      </c>
      <c r="U223" s="287" t="s">
        <v>733</v>
      </c>
      <c r="V223" s="287">
        <v>1</v>
      </c>
      <c r="W223" s="290" t="str">
        <f t="shared" ca="1" si="52"/>
        <v>3a_D223_ramp_down_1</v>
      </c>
      <c r="X223" t="s">
        <v>395</v>
      </c>
      <c r="Y223"/>
      <c r="Z223" t="str">
        <f t="shared" si="53"/>
        <v>&gt;=0</v>
      </c>
      <c r="AA223" s="287" t="s">
        <v>84</v>
      </c>
      <c r="AB223" s="287" t="s">
        <v>84</v>
      </c>
      <c r="AD223" s="288"/>
    </row>
    <row r="224" spans="1:30" ht="5.25" customHeight="1">
      <c r="A224" s="454"/>
      <c r="B224" s="329"/>
      <c r="C224" s="53"/>
      <c r="D224" s="53"/>
      <c r="E224" s="53"/>
      <c r="F224" s="53"/>
      <c r="G224" s="53"/>
      <c r="H224" s="53"/>
      <c r="I224" s="108"/>
      <c r="N224" s="287" t="s">
        <v>76</v>
      </c>
      <c r="Q224" s="285" t="str">
        <f ca="1">SUBSTITUTE(CELL("address",F223),"$","")</f>
        <v>F223</v>
      </c>
      <c r="R224" s="287" t="str">
        <f t="shared" si="50"/>
        <v>3a</v>
      </c>
      <c r="S224" s="285" t="str">
        <f t="shared" ca="1" si="51"/>
        <v>3a. Variable Energy</v>
      </c>
      <c r="T224" s="287" t="s">
        <v>788</v>
      </c>
      <c r="U224" s="287" t="s">
        <v>733</v>
      </c>
      <c r="V224" s="287">
        <v>2</v>
      </c>
      <c r="W224" s="290" t="str">
        <f t="shared" ca="1" si="52"/>
        <v>3a_F223_ramp_down_2</v>
      </c>
      <c r="X224" t="s">
        <v>395</v>
      </c>
      <c r="Y224"/>
      <c r="Z224" t="str">
        <f t="shared" si="53"/>
        <v>&gt;=0</v>
      </c>
      <c r="AA224" s="287" t="s">
        <v>84</v>
      </c>
      <c r="AB224" s="287" t="s">
        <v>84</v>
      </c>
      <c r="AD224" s="288"/>
    </row>
    <row r="225" spans="1:65" ht="5.25" customHeight="1">
      <c r="A225" s="454"/>
      <c r="B225" s="329"/>
      <c r="C225" s="53"/>
      <c r="D225" s="53"/>
      <c r="E225" s="53"/>
      <c r="F225" s="53"/>
      <c r="G225" s="53"/>
      <c r="H225" s="53"/>
      <c r="I225" s="108"/>
      <c r="N225" s="287" t="s">
        <v>76</v>
      </c>
      <c r="Q225" s="285" t="str">
        <f ca="1">SUBSTITUTE(CELL("address",H223),"$","")</f>
        <v>H223</v>
      </c>
      <c r="R225" s="287" t="str">
        <f t="shared" si="50"/>
        <v>3a</v>
      </c>
      <c r="S225" s="285" t="str">
        <f t="shared" ca="1" si="51"/>
        <v>3a. Variable Energy</v>
      </c>
      <c r="T225" s="287" t="s">
        <v>788</v>
      </c>
      <c r="U225" s="287" t="s">
        <v>733</v>
      </c>
      <c r="V225" s="287">
        <v>3</v>
      </c>
      <c r="W225" s="290" t="str">
        <f t="shared" ca="1" si="52"/>
        <v>3a_H223_ramp_down_3</v>
      </c>
      <c r="X225" t="s">
        <v>395</v>
      </c>
      <c r="Y225"/>
      <c r="Z225" t="str">
        <f t="shared" si="53"/>
        <v>&gt;=0</v>
      </c>
      <c r="AA225" s="287" t="s">
        <v>84</v>
      </c>
      <c r="AB225" s="287" t="s">
        <v>84</v>
      </c>
      <c r="AD225" s="288"/>
    </row>
    <row r="226" spans="1:65" ht="33" customHeight="1">
      <c r="A226" s="452" t="s">
        <v>734</v>
      </c>
      <c r="B226" s="329"/>
      <c r="C226" s="53"/>
      <c r="D226" s="526"/>
      <c r="E226" s="53"/>
      <c r="F226" s="610"/>
      <c r="G226" s="53"/>
      <c r="H226" s="610"/>
      <c r="I226" s="108"/>
      <c r="O226" s="287" t="s">
        <v>40</v>
      </c>
      <c r="P226" s="322"/>
      <c r="Q226" s="285" t="str">
        <f ca="1">SUBSTITUTE(CELL("address",D226),"$","")</f>
        <v>D226</v>
      </c>
      <c r="R226" s="287" t="str">
        <f t="shared" si="50"/>
        <v>3a</v>
      </c>
      <c r="S226" s="285" t="str">
        <f t="shared" ca="1" si="51"/>
        <v>3a. Variable Energy</v>
      </c>
      <c r="T226" s="287" t="s">
        <v>788</v>
      </c>
      <c r="U226" s="287" t="s">
        <v>793</v>
      </c>
      <c r="V226" s="287">
        <v>1</v>
      </c>
      <c r="W226" s="290" t="str">
        <f t="shared" ca="1" si="52"/>
        <v>3a_D226_ramp_design_1</v>
      </c>
      <c r="X226" s="287" t="s">
        <v>605</v>
      </c>
      <c r="Y226" s="287">
        <v>100</v>
      </c>
      <c r="AA226" s="287" t="s">
        <v>84</v>
      </c>
      <c r="AB226" s="287" t="s">
        <v>84</v>
      </c>
      <c r="AD226" s="288"/>
    </row>
    <row r="227" spans="1:65" ht="5.25" customHeight="1">
      <c r="A227" s="454"/>
      <c r="B227" s="329"/>
      <c r="C227" s="53"/>
      <c r="D227" s="53"/>
      <c r="E227" s="53"/>
      <c r="F227" s="53"/>
      <c r="G227" s="53"/>
      <c r="H227" s="53"/>
      <c r="I227" s="108"/>
      <c r="N227" s="287" t="s">
        <v>76</v>
      </c>
      <c r="Q227" s="285" t="str">
        <f ca="1">SUBSTITUTE(CELL("address",F226),"$","")</f>
        <v>F226</v>
      </c>
      <c r="R227" s="287" t="str">
        <f t="shared" si="50"/>
        <v>3a</v>
      </c>
      <c r="S227" s="285" t="str">
        <f t="shared" ca="1" si="51"/>
        <v>3a. Variable Energy</v>
      </c>
      <c r="T227" s="287" t="s">
        <v>788</v>
      </c>
      <c r="U227" s="287" t="s">
        <v>793</v>
      </c>
      <c r="V227" s="287">
        <v>2</v>
      </c>
      <c r="W227" s="290" t="str">
        <f t="shared" ca="1" si="52"/>
        <v>3a_F226_ramp_design_2</v>
      </c>
      <c r="X227" s="287" t="s">
        <v>605</v>
      </c>
      <c r="Y227" s="287">
        <v>100</v>
      </c>
      <c r="AA227" s="287" t="s">
        <v>84</v>
      </c>
      <c r="AB227" s="287" t="s">
        <v>84</v>
      </c>
      <c r="AD227" s="288"/>
    </row>
    <row r="228" spans="1:65">
      <c r="A228" s="351" t="s">
        <v>736</v>
      </c>
      <c r="B228" s="329"/>
      <c r="C228" s="53"/>
      <c r="D228" s="53"/>
      <c r="E228" s="53"/>
      <c r="F228" s="53"/>
      <c r="G228" s="53"/>
      <c r="H228" s="53"/>
      <c r="I228" s="108"/>
      <c r="O228" s="287" t="s">
        <v>40</v>
      </c>
      <c r="Q228" s="285" t="str">
        <f ca="1">SUBSTITUTE(CELL("address",H226),"$","")</f>
        <v>H226</v>
      </c>
      <c r="R228" s="287" t="str">
        <f t="shared" si="50"/>
        <v>3a</v>
      </c>
      <c r="S228" s="285" t="str">
        <f t="shared" ca="1" si="51"/>
        <v>3a. Variable Energy</v>
      </c>
      <c r="T228" s="287" t="s">
        <v>788</v>
      </c>
      <c r="U228" s="287" t="s">
        <v>793</v>
      </c>
      <c r="V228" s="287">
        <v>3</v>
      </c>
      <c r="W228" s="290" t="str">
        <f t="shared" ca="1" si="52"/>
        <v>3a_H226_ramp_design_3</v>
      </c>
      <c r="X228" s="287" t="s">
        <v>605</v>
      </c>
      <c r="Y228" s="287">
        <v>100</v>
      </c>
      <c r="AA228" s="287" t="s">
        <v>84</v>
      </c>
      <c r="AB228" s="287" t="s">
        <v>84</v>
      </c>
      <c r="AD228" s="288"/>
    </row>
    <row r="229" spans="1:65">
      <c r="A229" s="450" t="s">
        <v>737</v>
      </c>
      <c r="B229" s="329" t="s">
        <v>712</v>
      </c>
      <c r="C229" s="53"/>
      <c r="D229" s="738"/>
      <c r="E229" s="53"/>
      <c r="F229" s="739"/>
      <c r="G229" s="53"/>
      <c r="H229" s="739"/>
      <c r="I229" s="108"/>
      <c r="O229" s="287" t="s">
        <v>40</v>
      </c>
      <c r="Q229" s="285" t="str">
        <f ca="1">SUBSTITUTE(CELL("address",D229),"$","")</f>
        <v>D229</v>
      </c>
      <c r="R229" s="287" t="str">
        <f t="shared" si="50"/>
        <v>3a</v>
      </c>
      <c r="S229" s="285" t="str">
        <f t="shared" ca="1" si="51"/>
        <v>3a. Variable Energy</v>
      </c>
      <c r="T229" s="287" t="s">
        <v>788</v>
      </c>
      <c r="U229" s="287" t="s">
        <v>738</v>
      </c>
      <c r="V229" s="287">
        <v>1</v>
      </c>
      <c r="W229" s="290" t="str">
        <f t="shared" ca="1" si="52"/>
        <v>3a_D229_net_annual_CF_1</v>
      </c>
      <c r="X229" s="285" t="s">
        <v>463</v>
      </c>
      <c r="Y229"/>
      <c r="Z229" s="286" t="s">
        <v>464</v>
      </c>
      <c r="AA229" s="287" t="s">
        <v>84</v>
      </c>
      <c r="AB229" s="287" t="s">
        <v>84</v>
      </c>
      <c r="AD229" s="288"/>
      <c r="AE229" s="285"/>
    </row>
    <row r="230" spans="1:65" ht="5.25" customHeight="1">
      <c r="A230" s="454"/>
      <c r="B230" s="329"/>
      <c r="C230" s="53"/>
      <c r="D230" s="53"/>
      <c r="E230" s="53"/>
      <c r="F230" s="53"/>
      <c r="G230" s="53"/>
      <c r="H230" s="53"/>
      <c r="I230" s="108"/>
      <c r="N230" s="287" t="s">
        <v>76</v>
      </c>
      <c r="Q230" s="285" t="str">
        <f ca="1">SUBSTITUTE(CELL("address",F229),"$","")</f>
        <v>F229</v>
      </c>
      <c r="R230" s="287" t="str">
        <f t="shared" si="50"/>
        <v>3a</v>
      </c>
      <c r="S230" s="285" t="str">
        <f t="shared" ca="1" si="51"/>
        <v>3a. Variable Energy</v>
      </c>
      <c r="T230" s="287" t="s">
        <v>788</v>
      </c>
      <c r="U230" s="287" t="s">
        <v>738</v>
      </c>
      <c r="V230" s="287">
        <v>2</v>
      </c>
      <c r="W230" s="290" t="str">
        <f t="shared" ca="1" si="52"/>
        <v>3a_F229_net_annual_CF_2</v>
      </c>
      <c r="X230" s="285" t="s">
        <v>463</v>
      </c>
      <c r="Y230"/>
      <c r="Z230" s="286" t="s">
        <v>464</v>
      </c>
      <c r="AA230" s="287" t="s">
        <v>84</v>
      </c>
      <c r="AB230" s="287" t="s">
        <v>84</v>
      </c>
      <c r="AD230" s="288"/>
      <c r="AE230" s="285"/>
    </row>
    <row r="231" spans="1:65" ht="5.25" customHeight="1">
      <c r="A231" s="454"/>
      <c r="B231" s="329"/>
      <c r="C231" s="53"/>
      <c r="D231" s="53"/>
      <c r="E231" s="53"/>
      <c r="F231" s="53"/>
      <c r="G231" s="53"/>
      <c r="H231" s="53"/>
      <c r="I231" s="108"/>
      <c r="N231" s="287" t="s">
        <v>76</v>
      </c>
      <c r="Q231" s="285" t="str">
        <f ca="1">SUBSTITUTE(CELL("address",H229),"$","")</f>
        <v>H229</v>
      </c>
      <c r="R231" s="287" t="str">
        <f t="shared" si="50"/>
        <v>3a</v>
      </c>
      <c r="S231" s="285" t="str">
        <f t="shared" ca="1" si="51"/>
        <v>3a. Variable Energy</v>
      </c>
      <c r="T231" s="287" t="s">
        <v>788</v>
      </c>
      <c r="U231" s="287" t="s">
        <v>738</v>
      </c>
      <c r="V231" s="287">
        <v>3</v>
      </c>
      <c r="W231" s="290" t="str">
        <f t="shared" ca="1" si="52"/>
        <v>3a_H229_net_annual_CF_3</v>
      </c>
      <c r="X231" s="285" t="s">
        <v>463</v>
      </c>
      <c r="Y231"/>
      <c r="Z231" s="286" t="s">
        <v>464</v>
      </c>
      <c r="AA231" s="287" t="s">
        <v>84</v>
      </c>
      <c r="AB231" s="287" t="s">
        <v>84</v>
      </c>
      <c r="AD231" s="288"/>
      <c r="AE231" s="285"/>
    </row>
    <row r="232" spans="1:65">
      <c r="A232" s="450" t="s">
        <v>780</v>
      </c>
      <c r="B232" s="329" t="s">
        <v>712</v>
      </c>
      <c r="C232" s="53"/>
      <c r="D232" s="738"/>
      <c r="E232" s="53"/>
      <c r="F232" s="739"/>
      <c r="G232" s="53"/>
      <c r="H232" s="739"/>
      <c r="I232" s="108"/>
      <c r="O232" s="287" t="s">
        <v>40</v>
      </c>
      <c r="Q232" s="285" t="str">
        <f ca="1">SUBSTITUTE(CELL("address",D232),"$","")</f>
        <v>D232</v>
      </c>
      <c r="R232" s="287" t="str">
        <f t="shared" si="50"/>
        <v>3a</v>
      </c>
      <c r="S232" s="285" t="str">
        <f t="shared" ca="1" si="51"/>
        <v>3a. Variable Energy</v>
      </c>
      <c r="T232" s="287" t="s">
        <v>788</v>
      </c>
      <c r="U232" s="287" t="s">
        <v>781</v>
      </c>
      <c r="V232" s="287">
        <v>1</v>
      </c>
      <c r="W232" s="290" t="str">
        <f t="shared" ca="1" si="52"/>
        <v>3a_D232_win_CF_1</v>
      </c>
      <c r="X232" s="285" t="s">
        <v>463</v>
      </c>
      <c r="Y232"/>
      <c r="Z232" s="286" t="s">
        <v>464</v>
      </c>
      <c r="AA232" s="287" t="s">
        <v>84</v>
      </c>
      <c r="AB232" s="287" t="s">
        <v>84</v>
      </c>
      <c r="AD232" s="288"/>
      <c r="AE232" s="285"/>
    </row>
    <row r="233" spans="1:65" ht="5.25" customHeight="1">
      <c r="A233" s="454"/>
      <c r="B233" s="329"/>
      <c r="C233" s="53"/>
      <c r="D233" s="53"/>
      <c r="E233" s="53"/>
      <c r="F233" s="53"/>
      <c r="G233" s="53"/>
      <c r="H233" s="53"/>
      <c r="I233" s="108"/>
      <c r="N233" s="287" t="s">
        <v>76</v>
      </c>
      <c r="Q233" s="285" t="str">
        <f ca="1">SUBSTITUTE(CELL("address",F232),"$","")</f>
        <v>F232</v>
      </c>
      <c r="R233" s="287" t="str">
        <f t="shared" si="50"/>
        <v>3a</v>
      </c>
      <c r="S233" s="285" t="str">
        <f t="shared" ca="1" si="51"/>
        <v>3a. Variable Energy</v>
      </c>
      <c r="T233" s="287" t="s">
        <v>788</v>
      </c>
      <c r="U233" s="287" t="s">
        <v>781</v>
      </c>
      <c r="V233" s="287">
        <v>2</v>
      </c>
      <c r="W233" s="290" t="str">
        <f t="shared" ca="1" si="52"/>
        <v>3a_F232_win_CF_2</v>
      </c>
      <c r="X233" s="285" t="s">
        <v>463</v>
      </c>
      <c r="Y233"/>
      <c r="Z233" s="286" t="s">
        <v>464</v>
      </c>
      <c r="AA233" s="287" t="s">
        <v>84</v>
      </c>
      <c r="AB233" s="287" t="s">
        <v>84</v>
      </c>
      <c r="AD233" s="288"/>
      <c r="AE233" s="285"/>
    </row>
    <row r="234" spans="1:65" ht="5.25" customHeight="1">
      <c r="A234" s="454"/>
      <c r="B234" s="329"/>
      <c r="C234" s="53"/>
      <c r="D234" s="53"/>
      <c r="E234" s="53"/>
      <c r="F234" s="53"/>
      <c r="G234" s="53"/>
      <c r="H234" s="53"/>
      <c r="I234" s="108"/>
      <c r="N234" s="287" t="s">
        <v>76</v>
      </c>
      <c r="Q234" s="285" t="str">
        <f ca="1">SUBSTITUTE(CELL("address",H232),"$","")</f>
        <v>H232</v>
      </c>
      <c r="R234" s="287" t="str">
        <f t="shared" si="50"/>
        <v>3a</v>
      </c>
      <c r="S234" s="285" t="str">
        <f t="shared" ca="1" si="51"/>
        <v>3a. Variable Energy</v>
      </c>
      <c r="T234" s="287" t="s">
        <v>788</v>
      </c>
      <c r="U234" s="287" t="s">
        <v>781</v>
      </c>
      <c r="V234" s="287">
        <v>3</v>
      </c>
      <c r="W234" s="290" t="str">
        <f t="shared" ca="1" si="52"/>
        <v>3a_H232_win_CF_3</v>
      </c>
      <c r="X234" s="285" t="s">
        <v>463</v>
      </c>
      <c r="Y234"/>
      <c r="Z234" s="286" t="s">
        <v>464</v>
      </c>
      <c r="AA234" s="287" t="s">
        <v>84</v>
      </c>
      <c r="AB234" s="287" t="s">
        <v>84</v>
      </c>
      <c r="AD234" s="288"/>
      <c r="AE234" s="285"/>
    </row>
    <row r="235" spans="1:65">
      <c r="A235" s="454" t="s">
        <v>794</v>
      </c>
      <c r="B235" s="329"/>
      <c r="C235" s="53"/>
      <c r="D235" s="732"/>
      <c r="E235" s="53"/>
      <c r="F235" s="737"/>
      <c r="G235" s="53"/>
      <c r="H235" s="737"/>
      <c r="I235" s="108"/>
      <c r="O235" s="287" t="s">
        <v>40</v>
      </c>
      <c r="Q235" s="285" t="str">
        <f ca="1">SUBSTITUTE(CELL("address",D235),"$","")</f>
        <v>D235</v>
      </c>
      <c r="R235" s="287" t="str">
        <f t="shared" si="50"/>
        <v>3a</v>
      </c>
      <c r="S235" s="285" t="str">
        <f t="shared" ca="1" si="51"/>
        <v>3a. Variable Energy</v>
      </c>
      <c r="T235" s="287" t="s">
        <v>788</v>
      </c>
      <c r="U235" s="287" t="s">
        <v>742</v>
      </c>
      <c r="V235" s="287">
        <v>1</v>
      </c>
      <c r="W235" s="290" t="str">
        <f t="shared" ca="1" si="52"/>
        <v>3a_D235_shaped_1</v>
      </c>
      <c r="X235" s="287" t="s">
        <v>681</v>
      </c>
      <c r="Z235" s="286" t="str">
        <f t="shared" ref="Z235:Z237" si="54">CONCATENATE(AJ235,",",AK235)</f>
        <v>Yes,No</v>
      </c>
      <c r="AA235" s="287" t="s">
        <v>84</v>
      </c>
      <c r="AB235" s="287" t="s">
        <v>84</v>
      </c>
      <c r="AD235" s="288"/>
      <c r="AJ235" s="287" t="s">
        <v>83</v>
      </c>
      <c r="AK235" s="287" t="s">
        <v>84</v>
      </c>
    </row>
    <row r="236" spans="1:65" ht="5.25" customHeight="1">
      <c r="A236" s="454"/>
      <c r="B236" s="329"/>
      <c r="C236" s="53"/>
      <c r="D236" s="53"/>
      <c r="E236" s="53"/>
      <c r="F236" s="53"/>
      <c r="G236" s="53"/>
      <c r="H236" s="53"/>
      <c r="I236" s="108"/>
      <c r="N236" s="287" t="s">
        <v>76</v>
      </c>
      <c r="Q236" s="285" t="str">
        <f ca="1">SUBSTITUTE(CELL("address",F235),"$","")</f>
        <v>F235</v>
      </c>
      <c r="R236" s="287" t="str">
        <f t="shared" si="50"/>
        <v>3a</v>
      </c>
      <c r="S236" s="285" t="str">
        <f t="shared" ca="1" si="51"/>
        <v>3a. Variable Energy</v>
      </c>
      <c r="T236" s="287" t="s">
        <v>788</v>
      </c>
      <c r="U236" s="287" t="s">
        <v>742</v>
      </c>
      <c r="V236" s="287">
        <v>2</v>
      </c>
      <c r="W236" s="290" t="str">
        <f t="shared" ca="1" si="52"/>
        <v>3a_F235_shaped_2</v>
      </c>
      <c r="X236" s="287" t="s">
        <v>681</v>
      </c>
      <c r="Z236" s="286" t="str">
        <f t="shared" si="54"/>
        <v>Yes,No</v>
      </c>
      <c r="AA236" s="287" t="s">
        <v>84</v>
      </c>
      <c r="AB236" s="287" t="s">
        <v>84</v>
      </c>
      <c r="AD236" s="288"/>
      <c r="AJ236" s="287" t="s">
        <v>83</v>
      </c>
      <c r="AK236" s="287" t="s">
        <v>84</v>
      </c>
    </row>
    <row r="237" spans="1:65" ht="5.25" customHeight="1">
      <c r="A237" s="454"/>
      <c r="B237" s="329"/>
      <c r="C237" s="53"/>
      <c r="D237" s="53"/>
      <c r="E237" s="53"/>
      <c r="F237" s="53"/>
      <c r="G237" s="53"/>
      <c r="H237" s="53"/>
      <c r="I237" s="108"/>
      <c r="N237" s="287" t="s">
        <v>76</v>
      </c>
      <c r="Q237" s="285" t="str">
        <f ca="1">SUBSTITUTE(CELL("address",H235),"$","")</f>
        <v>H235</v>
      </c>
      <c r="R237" s="287" t="str">
        <f t="shared" si="50"/>
        <v>3a</v>
      </c>
      <c r="S237" s="285" t="str">
        <f t="shared" ca="1" si="51"/>
        <v>3a. Variable Energy</v>
      </c>
      <c r="T237" s="287" t="s">
        <v>788</v>
      </c>
      <c r="U237" s="287" t="s">
        <v>742</v>
      </c>
      <c r="V237" s="287">
        <v>3</v>
      </c>
      <c r="W237" s="290" t="str">
        <f t="shared" ca="1" si="52"/>
        <v>3a_H235_shaped_3</v>
      </c>
      <c r="X237" s="287" t="s">
        <v>681</v>
      </c>
      <c r="Z237" s="286" t="str">
        <f t="shared" si="54"/>
        <v>Yes,No</v>
      </c>
      <c r="AA237" s="287" t="s">
        <v>84</v>
      </c>
      <c r="AB237" s="287" t="s">
        <v>84</v>
      </c>
      <c r="AD237" s="288"/>
      <c r="AJ237" s="287" t="s">
        <v>83</v>
      </c>
      <c r="AK237" s="287" t="s">
        <v>84</v>
      </c>
    </row>
    <row r="238" spans="1:65" s="20" customFormat="1" ht="12.75" customHeight="1">
      <c r="A238" s="988" t="s">
        <v>743</v>
      </c>
      <c r="B238" s="989"/>
      <c r="C238" s="989"/>
      <c r="D238" s="989"/>
      <c r="E238" s="989"/>
      <c r="F238" s="989"/>
      <c r="G238" s="989"/>
      <c r="H238" s="989"/>
      <c r="I238" s="367"/>
      <c r="J238" s="97"/>
      <c r="M238"/>
      <c r="N238" s="293"/>
      <c r="O238" s="293" t="s">
        <v>40</v>
      </c>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BM238" s="493"/>
    </row>
    <row r="239" spans="1:65" ht="5.25" customHeight="1">
      <c r="A239" s="337"/>
      <c r="B239" s="338"/>
      <c r="C239" s="338"/>
      <c r="D239" s="338"/>
      <c r="E239" s="338"/>
      <c r="F239" s="338"/>
      <c r="G239" s="338"/>
      <c r="H239" s="338"/>
      <c r="I239" s="108"/>
      <c r="N239" s="287" t="s">
        <v>76</v>
      </c>
    </row>
    <row r="240" spans="1:65" ht="33.75" customHeight="1">
      <c r="A240" s="994" t="s">
        <v>744</v>
      </c>
      <c r="B240" s="995"/>
      <c r="C240" s="53"/>
      <c r="D240" s="526"/>
      <c r="E240" s="53"/>
      <c r="F240" s="610"/>
      <c r="G240" s="53"/>
      <c r="H240" s="610"/>
      <c r="I240" s="108"/>
      <c r="L240" s="20"/>
      <c r="O240" s="287" t="s">
        <v>40</v>
      </c>
      <c r="Q240" s="285" t="str">
        <f ca="1">SUBSTITUTE(CELL("address",D240),"$","")</f>
        <v>D240</v>
      </c>
      <c r="R240" s="287" t="str">
        <f t="shared" ref="R240:R248" si="55">$R$10</f>
        <v>3a</v>
      </c>
      <c r="S240" s="285" t="str">
        <f t="shared" ref="S240:S248" ca="1" si="56">MID(CELL("filename",R240),FIND("]",CELL("filename",R240))+1,256)</f>
        <v>3a. Variable Energy</v>
      </c>
      <c r="T240" s="287" t="s">
        <v>788</v>
      </c>
      <c r="U240" s="287" t="s">
        <v>745</v>
      </c>
      <c r="V240" s="287">
        <v>1</v>
      </c>
      <c r="W240" s="290" t="str">
        <f t="shared" ref="W240:W248" ca="1" si="57">R240&amp;"_"&amp;Q240&amp;"_"&amp;U240&amp;"_"&amp;V240</f>
        <v>3a_D240_8760_source_1</v>
      </c>
      <c r="X240" s="287" t="s">
        <v>605</v>
      </c>
      <c r="Y240" s="287">
        <v>100</v>
      </c>
      <c r="AA240" s="287" t="s">
        <v>84</v>
      </c>
      <c r="AB240" s="287" t="s">
        <v>84</v>
      </c>
      <c r="AD240" s="288"/>
    </row>
    <row r="241" spans="1:37" ht="5.25" customHeight="1">
      <c r="A241" s="450"/>
      <c r="B241" s="329"/>
      <c r="C241" s="53"/>
      <c r="D241" s="53"/>
      <c r="E241" s="53"/>
      <c r="F241" s="53"/>
      <c r="G241" s="53"/>
      <c r="H241" s="53"/>
      <c r="I241" s="108"/>
      <c r="N241" s="287" t="s">
        <v>76</v>
      </c>
      <c r="Q241" s="285" t="str">
        <f ca="1">SUBSTITUTE(CELL("address",F240),"$","")</f>
        <v>F240</v>
      </c>
      <c r="R241" s="287" t="str">
        <f t="shared" si="55"/>
        <v>3a</v>
      </c>
      <c r="S241" s="285" t="str">
        <f t="shared" ca="1" si="56"/>
        <v>3a. Variable Energy</v>
      </c>
      <c r="T241" s="287" t="s">
        <v>788</v>
      </c>
      <c r="U241" s="287" t="s">
        <v>745</v>
      </c>
      <c r="V241" s="287">
        <v>2</v>
      </c>
      <c r="W241" s="290" t="str">
        <f t="shared" ca="1" si="57"/>
        <v>3a_F240_8760_source_2</v>
      </c>
      <c r="X241" s="287" t="s">
        <v>605</v>
      </c>
      <c r="Y241" s="287">
        <v>100</v>
      </c>
      <c r="AA241" s="287" t="s">
        <v>84</v>
      </c>
      <c r="AB241" s="287" t="s">
        <v>84</v>
      </c>
      <c r="AD241" s="288"/>
    </row>
    <row r="242" spans="1:37" ht="5.25" customHeight="1">
      <c r="A242" s="450"/>
      <c r="B242" s="329"/>
      <c r="C242" s="53"/>
      <c r="D242" s="53"/>
      <c r="E242" s="53"/>
      <c r="F242" s="53"/>
      <c r="G242" s="53"/>
      <c r="H242" s="53"/>
      <c r="I242" s="108"/>
      <c r="N242" s="287" t="s">
        <v>76</v>
      </c>
      <c r="Q242" s="285" t="str">
        <f ca="1">SUBSTITUTE(CELL("address",H240),"$","")</f>
        <v>H240</v>
      </c>
      <c r="R242" s="287" t="str">
        <f t="shared" si="55"/>
        <v>3a</v>
      </c>
      <c r="S242" s="285" t="str">
        <f t="shared" ca="1" si="56"/>
        <v>3a. Variable Energy</v>
      </c>
      <c r="T242" s="287" t="s">
        <v>788</v>
      </c>
      <c r="U242" s="287" t="s">
        <v>745</v>
      </c>
      <c r="V242" s="287">
        <v>3</v>
      </c>
      <c r="W242" s="290" t="str">
        <f t="shared" ca="1" si="57"/>
        <v>3a_H240_8760_source_3</v>
      </c>
      <c r="X242" s="287" t="s">
        <v>605</v>
      </c>
      <c r="Y242" s="287">
        <v>100</v>
      </c>
      <c r="AA242" s="287" t="s">
        <v>84</v>
      </c>
      <c r="AB242" s="287" t="s">
        <v>84</v>
      </c>
      <c r="AD242" s="288"/>
    </row>
    <row r="243" spans="1:37" ht="12.5">
      <c r="A243" s="996" t="s">
        <v>746</v>
      </c>
      <c r="B243" s="993"/>
      <c r="C243" s="53"/>
      <c r="D243" s="741"/>
      <c r="E243" s="53"/>
      <c r="F243" s="742"/>
      <c r="G243" s="53"/>
      <c r="H243" s="742"/>
      <c r="I243" s="108"/>
      <c r="O243" s="287" t="s">
        <v>40</v>
      </c>
      <c r="Q243" s="285" t="str">
        <f ca="1">SUBSTITUTE(CELL("address",D243),"$","")</f>
        <v>D243</v>
      </c>
      <c r="R243" s="287" t="str">
        <f t="shared" si="55"/>
        <v>3a</v>
      </c>
      <c r="S243" s="285" t="str">
        <f t="shared" ca="1" si="56"/>
        <v>3a. Variable Energy</v>
      </c>
      <c r="T243" s="287" t="s">
        <v>788</v>
      </c>
      <c r="U243" s="287" t="s">
        <v>783</v>
      </c>
      <c r="V243" s="287">
        <v>1</v>
      </c>
      <c r="W243" s="290" t="str">
        <f t="shared" ca="1" si="57"/>
        <v>3a_D243_8760_assess_1</v>
      </c>
      <c r="X243" s="287" t="s">
        <v>681</v>
      </c>
      <c r="Z243" s="286" t="str">
        <f t="shared" ref="Z243:Z245" si="58">CONCATENATE(AJ243,",",AK243)</f>
        <v>Yes,No</v>
      </c>
      <c r="AA243" s="287" t="s">
        <v>84</v>
      </c>
      <c r="AB243" s="287" t="s">
        <v>84</v>
      </c>
      <c r="AD243" s="288"/>
      <c r="AJ243" s="287" t="s">
        <v>83</v>
      </c>
      <c r="AK243" s="287" t="s">
        <v>84</v>
      </c>
    </row>
    <row r="244" spans="1:37" ht="5.25" customHeight="1">
      <c r="A244" s="454"/>
      <c r="B244" s="329"/>
      <c r="C244" s="53"/>
      <c r="D244" s="53"/>
      <c r="E244" s="53"/>
      <c r="F244" s="53"/>
      <c r="G244" s="53"/>
      <c r="H244" s="53"/>
      <c r="I244" s="108"/>
      <c r="N244" s="287" t="s">
        <v>76</v>
      </c>
      <c r="Q244" s="285" t="str">
        <f ca="1">SUBSTITUTE(CELL("address",F243),"$","")</f>
        <v>F243</v>
      </c>
      <c r="R244" s="287" t="str">
        <f t="shared" si="55"/>
        <v>3a</v>
      </c>
      <c r="S244" s="285" t="str">
        <f t="shared" ca="1" si="56"/>
        <v>3a. Variable Energy</v>
      </c>
      <c r="T244" s="287" t="s">
        <v>788</v>
      </c>
      <c r="U244" s="287" t="s">
        <v>783</v>
      </c>
      <c r="V244" s="287">
        <v>2</v>
      </c>
      <c r="W244" s="290" t="str">
        <f t="shared" ca="1" si="57"/>
        <v>3a_F243_8760_assess_2</v>
      </c>
      <c r="X244" s="287" t="s">
        <v>681</v>
      </c>
      <c r="Z244" s="286" t="str">
        <f t="shared" si="58"/>
        <v>Yes,No</v>
      </c>
      <c r="AA244" s="287" t="s">
        <v>84</v>
      </c>
      <c r="AB244" s="287" t="s">
        <v>84</v>
      </c>
      <c r="AD244" s="288"/>
      <c r="AJ244" s="287" t="s">
        <v>83</v>
      </c>
      <c r="AK244" s="287" t="s">
        <v>84</v>
      </c>
    </row>
    <row r="245" spans="1:37" ht="5.25" customHeight="1">
      <c r="A245" s="454"/>
      <c r="B245" s="329"/>
      <c r="C245" s="53"/>
      <c r="D245" s="53"/>
      <c r="E245" s="53"/>
      <c r="F245" s="53"/>
      <c r="G245" s="53"/>
      <c r="H245" s="53"/>
      <c r="I245" s="108"/>
      <c r="N245" s="287" t="s">
        <v>76</v>
      </c>
      <c r="Q245" s="285" t="str">
        <f ca="1">SUBSTITUTE(CELL("address",H243),"$","")</f>
        <v>H243</v>
      </c>
      <c r="R245" s="287" t="str">
        <f t="shared" si="55"/>
        <v>3a</v>
      </c>
      <c r="S245" s="285" t="str">
        <f t="shared" ca="1" si="56"/>
        <v>3a. Variable Energy</v>
      </c>
      <c r="T245" s="287" t="s">
        <v>788</v>
      </c>
      <c r="U245" s="287" t="s">
        <v>783</v>
      </c>
      <c r="V245" s="287">
        <v>3</v>
      </c>
      <c r="W245" s="290" t="str">
        <f t="shared" ca="1" si="57"/>
        <v>3a_H243_8760_assess_3</v>
      </c>
      <c r="X245" s="287" t="s">
        <v>681</v>
      </c>
      <c r="Z245" s="286" t="str">
        <f t="shared" si="58"/>
        <v>Yes,No</v>
      </c>
      <c r="AA245" s="287" t="s">
        <v>84</v>
      </c>
      <c r="AB245" s="287" t="s">
        <v>84</v>
      </c>
      <c r="AD245" s="288"/>
      <c r="AJ245" s="287" t="s">
        <v>83</v>
      </c>
      <c r="AK245" s="287" t="s">
        <v>84</v>
      </c>
    </row>
    <row r="246" spans="1:37" ht="14.25" customHeight="1">
      <c r="A246" s="992" t="s">
        <v>748</v>
      </c>
      <c r="B246" s="993"/>
      <c r="C246" s="53"/>
      <c r="D246" s="741"/>
      <c r="E246" s="53"/>
      <c r="F246" s="742"/>
      <c r="G246" s="53"/>
      <c r="H246" s="742"/>
      <c r="I246" s="108"/>
      <c r="O246" s="287" t="s">
        <v>40</v>
      </c>
      <c r="Q246" s="285" t="str">
        <f ca="1">SUBSTITUTE(CELL("address",D246),"$","")</f>
        <v>D246</v>
      </c>
      <c r="R246" s="287" t="str">
        <f t="shared" si="55"/>
        <v>3a</v>
      </c>
      <c r="S246" s="285" t="str">
        <f t="shared" ca="1" si="56"/>
        <v>3a. Variable Energy</v>
      </c>
      <c r="T246" s="287" t="s">
        <v>788</v>
      </c>
      <c r="U246" s="287" t="s">
        <v>795</v>
      </c>
      <c r="V246" s="287">
        <v>1</v>
      </c>
      <c r="W246" s="290" t="str">
        <f t="shared" ca="1" si="57"/>
        <v>3a_D246_8760_assess_submit_1</v>
      </c>
      <c r="X246" s="287" t="s">
        <v>681</v>
      </c>
      <c r="Z246" s="286" t="str">
        <f>CONCATENATE(AJ246,",",AK246)</f>
        <v>Submitted,Not Submitted</v>
      </c>
      <c r="AA246" s="287" t="s">
        <v>84</v>
      </c>
      <c r="AB246" s="287" t="s">
        <v>84</v>
      </c>
      <c r="AD246" s="288"/>
      <c r="AJ246" s="287" t="s">
        <v>185</v>
      </c>
      <c r="AK246" s="287" t="s">
        <v>186</v>
      </c>
    </row>
    <row r="247" spans="1:37" ht="16.5" customHeight="1">
      <c r="A247" s="412" t="s">
        <v>796</v>
      </c>
      <c r="B247" s="413"/>
      <c r="C247" s="413"/>
      <c r="D247" s="53"/>
      <c r="E247" s="53"/>
      <c r="F247" s="53"/>
      <c r="G247" s="53"/>
      <c r="H247" s="53"/>
      <c r="I247" s="108"/>
      <c r="O247" s="287" t="s">
        <v>40</v>
      </c>
      <c r="Q247" s="285" t="str">
        <f ca="1">SUBSTITUTE(CELL("address",F246),"$","")</f>
        <v>F246</v>
      </c>
      <c r="R247" s="287" t="str">
        <f t="shared" si="55"/>
        <v>3a</v>
      </c>
      <c r="S247" s="285" t="str">
        <f t="shared" ca="1" si="56"/>
        <v>3a. Variable Energy</v>
      </c>
      <c r="T247" s="287" t="s">
        <v>788</v>
      </c>
      <c r="U247" s="287" t="s">
        <v>795</v>
      </c>
      <c r="V247" s="287">
        <v>2</v>
      </c>
      <c r="W247" s="290" t="str">
        <f t="shared" ca="1" si="57"/>
        <v>3a_F246_8760_assess_submit_2</v>
      </c>
      <c r="X247" s="287" t="s">
        <v>681</v>
      </c>
      <c r="Z247" s="286" t="str">
        <f>CONCATENATE(AJ247,",",AK247)</f>
        <v>Submitted,Not Submitted</v>
      </c>
      <c r="AA247" s="287" t="s">
        <v>84</v>
      </c>
      <c r="AB247" s="287" t="s">
        <v>84</v>
      </c>
      <c r="AD247" s="288"/>
      <c r="AJ247" s="287" t="s">
        <v>185</v>
      </c>
      <c r="AK247" s="287" t="s">
        <v>186</v>
      </c>
    </row>
    <row r="248" spans="1:37" ht="5.25" customHeight="1">
      <c r="A248" s="458"/>
      <c r="B248" s="329"/>
      <c r="C248" s="53"/>
      <c r="D248" s="53"/>
      <c r="E248" s="53"/>
      <c r="F248" s="53"/>
      <c r="G248" s="53"/>
      <c r="H248" s="53"/>
      <c r="I248" s="108"/>
      <c r="N248" s="287" t="s">
        <v>76</v>
      </c>
      <c r="Q248" s="285" t="str">
        <f ca="1">SUBSTITUTE(CELL("address",H246),"$","")</f>
        <v>H246</v>
      </c>
      <c r="R248" s="287" t="str">
        <f t="shared" si="55"/>
        <v>3a</v>
      </c>
      <c r="S248" s="285" t="str">
        <f t="shared" ca="1" si="56"/>
        <v>3a. Variable Energy</v>
      </c>
      <c r="T248" s="287" t="s">
        <v>788</v>
      </c>
      <c r="U248" s="287" t="s">
        <v>795</v>
      </c>
      <c r="V248" s="287">
        <v>3</v>
      </c>
      <c r="W248" s="290" t="str">
        <f t="shared" ca="1" si="57"/>
        <v>3a_H246_8760_assess_submit_3</v>
      </c>
      <c r="X248" s="287" t="s">
        <v>681</v>
      </c>
      <c r="Z248" s="286" t="str">
        <f>CONCATENATE(AJ248,",",AK248)</f>
        <v>Submitted,Not Submitted</v>
      </c>
      <c r="AA248" s="287" t="s">
        <v>84</v>
      </c>
      <c r="AB248" s="287" t="s">
        <v>84</v>
      </c>
      <c r="AD248" s="288"/>
      <c r="AJ248" s="287" t="s">
        <v>185</v>
      </c>
      <c r="AK248" s="287" t="s">
        <v>186</v>
      </c>
    </row>
    <row r="249" spans="1:37">
      <c r="A249" s="351" t="s">
        <v>797</v>
      </c>
      <c r="B249" s="329"/>
      <c r="C249" s="53"/>
      <c r="D249" s="53"/>
      <c r="E249" s="53"/>
      <c r="F249" s="53"/>
      <c r="G249" s="53"/>
      <c r="H249" s="53"/>
      <c r="I249" s="108"/>
      <c r="O249" s="287" t="s">
        <v>40</v>
      </c>
    </row>
    <row r="250" spans="1:37">
      <c r="A250" s="450" t="s">
        <v>798</v>
      </c>
      <c r="B250" s="329" t="s">
        <v>712</v>
      </c>
      <c r="C250" s="53"/>
      <c r="D250" s="744"/>
      <c r="E250" s="53"/>
      <c r="F250" s="745"/>
      <c r="G250" s="53"/>
      <c r="H250" s="745"/>
      <c r="I250" s="108"/>
      <c r="O250" s="287" t="s">
        <v>40</v>
      </c>
      <c r="Q250" s="285" t="str">
        <f ca="1">SUBSTITUTE(CELL("address",D250),"$","")</f>
        <v>D250</v>
      </c>
      <c r="R250" s="287" t="str">
        <f t="shared" ref="R250:R261" si="59">$R$10</f>
        <v>3a</v>
      </c>
      <c r="S250" s="285" t="str">
        <f t="shared" ref="S250:S261" ca="1" si="60">MID(CELL("filename",R250),FIND("]",CELL("filename",R250))+1,256)</f>
        <v>3a. Variable Energy</v>
      </c>
      <c r="T250" s="287" t="s">
        <v>788</v>
      </c>
      <c r="U250" s="287" t="s">
        <v>799</v>
      </c>
      <c r="V250" s="287">
        <v>1</v>
      </c>
      <c r="W250" s="290" t="str">
        <f t="shared" ref="W250:W261" ca="1" si="61">R250&amp;"_"&amp;Q250&amp;"_"&amp;U250&amp;"_"&amp;V250</f>
        <v>3a_D250_forced_outage_rate_1</v>
      </c>
      <c r="X250" s="285" t="s">
        <v>463</v>
      </c>
      <c r="Y250" s="287" t="s">
        <v>800</v>
      </c>
      <c r="Z250" s="286" t="s">
        <v>464</v>
      </c>
      <c r="AA250" s="287" t="s">
        <v>84</v>
      </c>
      <c r="AB250" s="287" t="s">
        <v>84</v>
      </c>
      <c r="AD250" s="288"/>
      <c r="AE250" s="285"/>
    </row>
    <row r="251" spans="1:37" ht="5.25" customHeight="1">
      <c r="A251" s="454"/>
      <c r="B251" s="329"/>
      <c r="C251" s="53"/>
      <c r="D251" s="53"/>
      <c r="E251" s="53"/>
      <c r="F251" s="53"/>
      <c r="G251" s="53"/>
      <c r="H251" s="53"/>
      <c r="I251" s="108"/>
      <c r="N251" s="287" t="s">
        <v>76</v>
      </c>
      <c r="Q251" s="285" t="str">
        <f ca="1">SUBSTITUTE(CELL("address",F250),"$","")</f>
        <v>F250</v>
      </c>
      <c r="R251" s="287" t="str">
        <f t="shared" si="59"/>
        <v>3a</v>
      </c>
      <c r="S251" s="285" t="str">
        <f t="shared" ca="1" si="60"/>
        <v>3a. Variable Energy</v>
      </c>
      <c r="T251" s="287" t="s">
        <v>788</v>
      </c>
      <c r="U251" s="287" t="s">
        <v>799</v>
      </c>
      <c r="V251" s="287">
        <v>2</v>
      </c>
      <c r="W251" s="290" t="str">
        <f t="shared" ca="1" si="61"/>
        <v>3a_F250_forced_outage_rate_2</v>
      </c>
      <c r="X251" s="285" t="s">
        <v>463</v>
      </c>
      <c r="Y251" s="287" t="s">
        <v>800</v>
      </c>
      <c r="Z251" s="286" t="s">
        <v>464</v>
      </c>
      <c r="AA251" s="287" t="s">
        <v>84</v>
      </c>
      <c r="AB251" s="287" t="s">
        <v>84</v>
      </c>
      <c r="AD251" s="288"/>
      <c r="AE251" s="285"/>
    </row>
    <row r="252" spans="1:37" ht="5.25" customHeight="1">
      <c r="A252" s="454"/>
      <c r="B252" s="329"/>
      <c r="C252" s="53"/>
      <c r="D252" s="53"/>
      <c r="E252" s="53"/>
      <c r="F252" s="53"/>
      <c r="G252" s="53"/>
      <c r="H252" s="53"/>
      <c r="I252" s="108"/>
      <c r="N252" s="287" t="s">
        <v>76</v>
      </c>
      <c r="Q252" s="285" t="str">
        <f ca="1">SUBSTITUTE(CELL("address",H250),"$","")</f>
        <v>H250</v>
      </c>
      <c r="R252" s="287" t="str">
        <f t="shared" si="59"/>
        <v>3a</v>
      </c>
      <c r="S252" s="285" t="str">
        <f t="shared" ca="1" si="60"/>
        <v>3a. Variable Energy</v>
      </c>
      <c r="T252" s="287" t="s">
        <v>788</v>
      </c>
      <c r="U252" s="287" t="s">
        <v>799</v>
      </c>
      <c r="V252" s="287">
        <v>3</v>
      </c>
      <c r="W252" s="290" t="str">
        <f t="shared" ca="1" si="61"/>
        <v>3a_H250_forced_outage_rate_3</v>
      </c>
      <c r="X252" s="285" t="s">
        <v>463</v>
      </c>
      <c r="Y252" s="287" t="s">
        <v>800</v>
      </c>
      <c r="Z252" s="286" t="s">
        <v>464</v>
      </c>
      <c r="AA252" s="287" t="s">
        <v>84</v>
      </c>
      <c r="AB252" s="287" t="s">
        <v>84</v>
      </c>
      <c r="AD252" s="288"/>
      <c r="AE252" s="285"/>
    </row>
    <row r="253" spans="1:37">
      <c r="A253" s="450" t="s">
        <v>801</v>
      </c>
      <c r="B253" s="329" t="s">
        <v>802</v>
      </c>
      <c r="C253" s="53"/>
      <c r="D253" s="746"/>
      <c r="E253" s="53"/>
      <c r="F253" s="747"/>
      <c r="G253" s="53"/>
      <c r="H253" s="747"/>
      <c r="I253" s="108"/>
      <c r="O253" s="287" t="s">
        <v>40</v>
      </c>
      <c r="Q253" s="285" t="str">
        <f ca="1">SUBSTITUTE(CELL("address",D253),"$","")</f>
        <v>D253</v>
      </c>
      <c r="R253" s="287" t="str">
        <f t="shared" si="59"/>
        <v>3a</v>
      </c>
      <c r="S253" s="285" t="str">
        <f t="shared" ca="1" si="60"/>
        <v>3a. Variable Energy</v>
      </c>
      <c r="T253" s="287" t="s">
        <v>788</v>
      </c>
      <c r="U253" s="287" t="s">
        <v>803</v>
      </c>
      <c r="V253" s="287">
        <v>1</v>
      </c>
      <c r="W253" s="290" t="str">
        <f t="shared" ca="1" si="61"/>
        <v>3a_D253_MTR_1</v>
      </c>
      <c r="X253" t="s">
        <v>395</v>
      </c>
      <c r="Y253"/>
      <c r="Z253" t="str">
        <f t="shared" ref="Z253:Z258" si="62">"&gt;=0"</f>
        <v>&gt;=0</v>
      </c>
      <c r="AA253" s="287" t="s">
        <v>84</v>
      </c>
      <c r="AB253" s="287" t="s">
        <v>84</v>
      </c>
      <c r="AD253" s="288"/>
    </row>
    <row r="254" spans="1:37" ht="5.25" customHeight="1">
      <c r="A254" s="454"/>
      <c r="B254" s="329"/>
      <c r="C254" s="53"/>
      <c r="D254" s="53"/>
      <c r="E254" s="53"/>
      <c r="F254" s="53"/>
      <c r="G254" s="53"/>
      <c r="H254" s="53"/>
      <c r="I254" s="108"/>
      <c r="N254" s="287" t="s">
        <v>76</v>
      </c>
      <c r="Q254" s="285" t="str">
        <f ca="1">SUBSTITUTE(CELL("address",F253),"$","")</f>
        <v>F253</v>
      </c>
      <c r="R254" s="287" t="str">
        <f t="shared" si="59"/>
        <v>3a</v>
      </c>
      <c r="S254" s="285" t="str">
        <f t="shared" ca="1" si="60"/>
        <v>3a. Variable Energy</v>
      </c>
      <c r="T254" s="287" t="s">
        <v>788</v>
      </c>
      <c r="U254" s="287" t="s">
        <v>803</v>
      </c>
      <c r="V254" s="287">
        <v>2</v>
      </c>
      <c r="W254" s="290" t="str">
        <f t="shared" ca="1" si="61"/>
        <v>3a_F253_MTR_2</v>
      </c>
      <c r="X254" t="s">
        <v>395</v>
      </c>
      <c r="Y254"/>
      <c r="Z254" t="str">
        <f t="shared" si="62"/>
        <v>&gt;=0</v>
      </c>
      <c r="AA254" s="287" t="s">
        <v>84</v>
      </c>
      <c r="AB254" s="287" t="s">
        <v>84</v>
      </c>
      <c r="AD254" s="288"/>
    </row>
    <row r="255" spans="1:37" ht="0.75" customHeight="1">
      <c r="A255" s="351"/>
      <c r="B255" s="329"/>
      <c r="C255" s="53"/>
      <c r="D255" s="53"/>
      <c r="E255" s="53"/>
      <c r="F255" s="53"/>
      <c r="G255" s="53"/>
      <c r="H255" s="53"/>
      <c r="I255" s="108"/>
      <c r="O255" s="287" t="s">
        <v>40</v>
      </c>
      <c r="Q255" s="285" t="str">
        <f ca="1">SUBSTITUTE(CELL("address",H253),"$","")</f>
        <v>H253</v>
      </c>
      <c r="R255" s="287" t="str">
        <f t="shared" si="59"/>
        <v>3a</v>
      </c>
      <c r="S255" s="285" t="str">
        <f t="shared" ca="1" si="60"/>
        <v>3a. Variable Energy</v>
      </c>
      <c r="T255" s="287" t="s">
        <v>788</v>
      </c>
      <c r="U255" s="287" t="s">
        <v>803</v>
      </c>
      <c r="V255" s="287">
        <v>3</v>
      </c>
      <c r="W255" s="290" t="str">
        <f t="shared" ca="1" si="61"/>
        <v>3a_H253_MTR_3</v>
      </c>
      <c r="X255" t="s">
        <v>395</v>
      </c>
      <c r="Y255"/>
      <c r="Z255" t="str">
        <f t="shared" si="62"/>
        <v>&gt;=0</v>
      </c>
      <c r="AA255" s="287" t="s">
        <v>84</v>
      </c>
      <c r="AB255" s="287" t="s">
        <v>84</v>
      </c>
      <c r="AD255" s="288"/>
    </row>
    <row r="256" spans="1:37" ht="0.75" customHeight="1">
      <c r="A256" s="327"/>
      <c r="B256" s="329"/>
      <c r="C256" s="53"/>
      <c r="D256" s="53"/>
      <c r="E256" s="53"/>
      <c r="F256" s="748"/>
      <c r="G256" s="53"/>
      <c r="H256" s="748"/>
      <c r="I256" s="108"/>
      <c r="O256" s="287" t="s">
        <v>40</v>
      </c>
      <c r="Q256" s="285" t="str">
        <f ca="1">SUBSTITUTE(CELL("address",D256),"$","")</f>
        <v>D256</v>
      </c>
      <c r="R256" s="287" t="str">
        <f t="shared" si="59"/>
        <v>3a</v>
      </c>
      <c r="S256" s="285" t="str">
        <f t="shared" ca="1" si="60"/>
        <v>3a. Variable Energy</v>
      </c>
      <c r="T256" s="287" t="s">
        <v>788</v>
      </c>
      <c r="U256" s="287" t="s">
        <v>751</v>
      </c>
      <c r="V256" s="287">
        <v>1</v>
      </c>
      <c r="W256" s="290" t="str">
        <f t="shared" ca="1" si="61"/>
        <v>3a_D256_VOM_costs_1</v>
      </c>
      <c r="X256" t="s">
        <v>395</v>
      </c>
      <c r="Y256"/>
      <c r="Z256" t="str">
        <f t="shared" si="62"/>
        <v>&gt;=0</v>
      </c>
      <c r="AA256" s="287" t="s">
        <v>84</v>
      </c>
      <c r="AB256" s="287" t="s">
        <v>84</v>
      </c>
      <c r="AD256" s="288"/>
    </row>
    <row r="257" spans="1:65" ht="0.75" customHeight="1">
      <c r="A257" s="999"/>
      <c r="B257" s="1000"/>
      <c r="C257" s="53"/>
      <c r="D257" s="53"/>
      <c r="E257" s="53"/>
      <c r="F257" s="53"/>
      <c r="G257" s="53"/>
      <c r="H257" s="53"/>
      <c r="I257" s="108"/>
      <c r="L257" s="20"/>
      <c r="N257" s="287" t="s">
        <v>76</v>
      </c>
      <c r="Q257" s="285" t="str">
        <f ca="1">SUBSTITUTE(CELL("address",F256),"$","")</f>
        <v>F256</v>
      </c>
      <c r="R257" s="287" t="str">
        <f t="shared" si="59"/>
        <v>3a</v>
      </c>
      <c r="S257" s="285" t="str">
        <f t="shared" ca="1" si="60"/>
        <v>3a. Variable Energy</v>
      </c>
      <c r="T257" s="287" t="s">
        <v>788</v>
      </c>
      <c r="U257" s="287" t="s">
        <v>751</v>
      </c>
      <c r="V257" s="287">
        <v>2</v>
      </c>
      <c r="W257" s="290" t="str">
        <f t="shared" ca="1" si="61"/>
        <v>3a_F256_VOM_costs_2</v>
      </c>
      <c r="X257" t="s">
        <v>395</v>
      </c>
      <c r="Y257"/>
      <c r="Z257" t="str">
        <f t="shared" si="62"/>
        <v>&gt;=0</v>
      </c>
      <c r="AA257" s="287" t="s">
        <v>84</v>
      </c>
      <c r="AB257" s="287" t="s">
        <v>84</v>
      </c>
      <c r="AD257" s="288"/>
    </row>
    <row r="258" spans="1:65" ht="0.75" customHeight="1">
      <c r="A258" s="327"/>
      <c r="B258" s="329"/>
      <c r="C258" s="53"/>
      <c r="D258" s="53"/>
      <c r="E258" s="53"/>
      <c r="F258" s="53"/>
      <c r="G258" s="53"/>
      <c r="H258" s="53"/>
      <c r="I258" s="108"/>
      <c r="N258" s="287" t="s">
        <v>76</v>
      </c>
      <c r="Q258" s="285" t="str">
        <f ca="1">SUBSTITUTE(CELL("address",H256),"$","")</f>
        <v>H256</v>
      </c>
      <c r="R258" s="287" t="str">
        <f t="shared" si="59"/>
        <v>3a</v>
      </c>
      <c r="S258" s="285" t="str">
        <f t="shared" ca="1" si="60"/>
        <v>3a. Variable Energy</v>
      </c>
      <c r="T258" s="287" t="s">
        <v>788</v>
      </c>
      <c r="U258" s="287" t="s">
        <v>751</v>
      </c>
      <c r="V258" s="287">
        <v>3</v>
      </c>
      <c r="W258" s="290" t="str">
        <f t="shared" ca="1" si="61"/>
        <v>3a_H256_VOM_costs_3</v>
      </c>
      <c r="X258" t="s">
        <v>395</v>
      </c>
      <c r="Y258"/>
      <c r="Z258" t="str">
        <f t="shared" si="62"/>
        <v>&gt;=0</v>
      </c>
      <c r="AA258" s="287" t="s">
        <v>84</v>
      </c>
      <c r="AB258" s="287" t="s">
        <v>84</v>
      </c>
      <c r="AD258" s="288"/>
    </row>
    <row r="259" spans="1:65" ht="0.75" customHeight="1">
      <c r="A259" s="327"/>
      <c r="B259" s="329"/>
      <c r="C259" s="53"/>
      <c r="D259" s="53"/>
      <c r="E259" s="53"/>
      <c r="F259" s="739"/>
      <c r="G259" s="53"/>
      <c r="H259" s="739"/>
      <c r="I259" s="108"/>
      <c r="O259" s="287" t="s">
        <v>40</v>
      </c>
      <c r="Q259" s="285" t="str">
        <f ca="1">SUBSTITUTE(CELL("address",D259),"$","")</f>
        <v>D259</v>
      </c>
      <c r="R259" s="287" t="str">
        <f t="shared" si="59"/>
        <v>3a</v>
      </c>
      <c r="S259" s="285" t="str">
        <f t="shared" ca="1" si="60"/>
        <v>3a. Variable Energy</v>
      </c>
      <c r="T259" s="287" t="s">
        <v>788</v>
      </c>
      <c r="U259" s="287" t="s">
        <v>786</v>
      </c>
      <c r="V259" s="287">
        <v>1</v>
      </c>
      <c r="W259" s="290" t="str">
        <f t="shared" ca="1" si="61"/>
        <v>3a_D259_VOM_esc_1</v>
      </c>
      <c r="X259" s="285" t="s">
        <v>463</v>
      </c>
      <c r="Y259"/>
      <c r="Z259" s="286" t="s">
        <v>464</v>
      </c>
      <c r="AA259" s="287" t="s">
        <v>84</v>
      </c>
      <c r="AB259" s="287" t="s">
        <v>84</v>
      </c>
      <c r="AD259" s="288"/>
      <c r="AE259" s="285"/>
    </row>
    <row r="260" spans="1:65" ht="0.75" customHeight="1">
      <c r="A260" s="327"/>
      <c r="B260" s="329"/>
      <c r="C260" s="53"/>
      <c r="D260" s="53"/>
      <c r="E260" s="53"/>
      <c r="F260" s="53"/>
      <c r="G260" s="53"/>
      <c r="H260" s="53"/>
      <c r="I260" s="108"/>
      <c r="N260" s="287" t="s">
        <v>76</v>
      </c>
      <c r="Q260" s="285" t="str">
        <f ca="1">SUBSTITUTE(CELL("address",F259),"$","")</f>
        <v>F259</v>
      </c>
      <c r="R260" s="287" t="str">
        <f t="shared" si="59"/>
        <v>3a</v>
      </c>
      <c r="S260" s="285" t="str">
        <f t="shared" ca="1" si="60"/>
        <v>3a. Variable Energy</v>
      </c>
      <c r="T260" s="287" t="s">
        <v>788</v>
      </c>
      <c r="U260" s="287" t="s">
        <v>786</v>
      </c>
      <c r="V260" s="287">
        <v>2</v>
      </c>
      <c r="W260" s="290" t="str">
        <f t="shared" ca="1" si="61"/>
        <v>3a_F259_VOM_esc_2</v>
      </c>
      <c r="X260" s="285" t="s">
        <v>463</v>
      </c>
      <c r="Y260"/>
      <c r="Z260" s="286" t="s">
        <v>464</v>
      </c>
      <c r="AA260" s="287" t="s">
        <v>84</v>
      </c>
      <c r="AB260" s="287" t="s">
        <v>84</v>
      </c>
      <c r="AD260" s="288"/>
      <c r="AE260" s="285"/>
    </row>
    <row r="261" spans="1:65" ht="0.75" customHeight="1">
      <c r="A261" s="454"/>
      <c r="B261" s="329"/>
      <c r="C261" s="53"/>
      <c r="D261" s="53"/>
      <c r="E261" s="53"/>
      <c r="F261" s="53"/>
      <c r="G261" s="53"/>
      <c r="H261" s="53"/>
      <c r="I261" s="108"/>
      <c r="N261" s="287" t="s">
        <v>76</v>
      </c>
      <c r="Q261" s="285" t="str">
        <f ca="1">SUBSTITUTE(CELL("address",H259),"$","")</f>
        <v>H259</v>
      </c>
      <c r="R261" s="287" t="str">
        <f t="shared" si="59"/>
        <v>3a</v>
      </c>
      <c r="S261" s="285" t="str">
        <f t="shared" ca="1" si="60"/>
        <v>3a. Variable Energy</v>
      </c>
      <c r="T261" s="287" t="s">
        <v>788</v>
      </c>
      <c r="U261" s="287" t="s">
        <v>786</v>
      </c>
      <c r="V261" s="287">
        <v>3</v>
      </c>
      <c r="W261" s="290" t="str">
        <f t="shared" ca="1" si="61"/>
        <v>3a_H259_VOM_esc_3</v>
      </c>
      <c r="X261" s="285" t="s">
        <v>463</v>
      </c>
      <c r="Y261"/>
      <c r="Z261" s="286" t="s">
        <v>464</v>
      </c>
      <c r="AA261" s="287" t="s">
        <v>84</v>
      </c>
      <c r="AB261" s="287" t="s">
        <v>84</v>
      </c>
      <c r="AD261" s="288"/>
      <c r="AE261" s="285"/>
    </row>
    <row r="262" spans="1:65">
      <c r="A262" s="351" t="s">
        <v>804</v>
      </c>
      <c r="B262" s="329"/>
      <c r="C262" s="53"/>
      <c r="D262" s="53"/>
      <c r="E262" s="53"/>
      <c r="F262" s="53"/>
      <c r="G262" s="53"/>
      <c r="H262" s="53"/>
      <c r="I262" s="108"/>
      <c r="O262" s="287" t="s">
        <v>40</v>
      </c>
    </row>
    <row r="263" spans="1:65">
      <c r="A263" s="454" t="s">
        <v>805</v>
      </c>
      <c r="B263" s="329"/>
      <c r="C263" s="53"/>
      <c r="D263" s="749"/>
      <c r="E263" s="53"/>
      <c r="F263" s="750"/>
      <c r="G263" s="53"/>
      <c r="H263" s="750"/>
      <c r="I263" s="108"/>
      <c r="O263" s="287" t="s">
        <v>40</v>
      </c>
      <c r="Q263" s="285" t="str">
        <f ca="1">SUBSTITUTE(CELL("address",D263),"$","")</f>
        <v>D263</v>
      </c>
      <c r="R263" s="287" t="str">
        <f t="shared" ref="R263:R271" si="63">$R$10</f>
        <v>3a</v>
      </c>
      <c r="S263" s="285" t="str">
        <f t="shared" ref="S263:S271" ca="1" si="64">MID(CELL("filename",R263),FIND("]",CELL("filename",R263))+1,256)</f>
        <v>3a. Variable Energy</v>
      </c>
      <c r="T263" s="287" t="s">
        <v>788</v>
      </c>
      <c r="U263" s="287" t="s">
        <v>806</v>
      </c>
      <c r="V263" s="287">
        <v>1</v>
      </c>
      <c r="W263" s="290" t="str">
        <f t="shared" ref="W263:W271" ca="1" si="65">R263&amp;"_"&amp;Q263&amp;"_"&amp;U263&amp;"_"&amp;V263</f>
        <v>3a_D263_plan_maint_days_1</v>
      </c>
      <c r="X263" t="s">
        <v>395</v>
      </c>
      <c r="Y263"/>
      <c r="Z263" t="str">
        <f>"&gt;=0"</f>
        <v>&gt;=0</v>
      </c>
      <c r="AA263" s="287" t="s">
        <v>84</v>
      </c>
      <c r="AB263" s="287" t="s">
        <v>84</v>
      </c>
      <c r="AD263" s="288"/>
    </row>
    <row r="264" spans="1:65" ht="5.25" customHeight="1">
      <c r="A264" s="454"/>
      <c r="B264" s="329"/>
      <c r="C264" s="53"/>
      <c r="D264" s="53"/>
      <c r="E264" s="53"/>
      <c r="F264" s="53"/>
      <c r="G264" s="53"/>
      <c r="H264" s="53"/>
      <c r="I264" s="108"/>
      <c r="N264" s="287" t="s">
        <v>76</v>
      </c>
      <c r="Q264" s="285" t="str">
        <f ca="1">SUBSTITUTE(CELL("address",F263),"$","")</f>
        <v>F263</v>
      </c>
      <c r="R264" s="287" t="str">
        <f t="shared" si="63"/>
        <v>3a</v>
      </c>
      <c r="S264" s="285" t="str">
        <f t="shared" ca="1" si="64"/>
        <v>3a. Variable Energy</v>
      </c>
      <c r="T264" s="287" t="s">
        <v>788</v>
      </c>
      <c r="U264" s="287" t="s">
        <v>806</v>
      </c>
      <c r="V264" s="287">
        <v>2</v>
      </c>
      <c r="W264" s="290" t="str">
        <f t="shared" ca="1" si="65"/>
        <v>3a_F263_plan_maint_days_2</v>
      </c>
      <c r="X264" t="s">
        <v>395</v>
      </c>
      <c r="Y264"/>
      <c r="Z264" t="str">
        <f>"&gt;=0"</f>
        <v>&gt;=0</v>
      </c>
      <c r="AA264" s="287" t="s">
        <v>84</v>
      </c>
      <c r="AB264" s="287" t="s">
        <v>84</v>
      </c>
      <c r="AD264" s="288"/>
    </row>
    <row r="265" spans="1:65" ht="5.25" customHeight="1">
      <c r="A265" s="454"/>
      <c r="B265" s="329"/>
      <c r="C265" s="53"/>
      <c r="D265" s="53"/>
      <c r="E265" s="53"/>
      <c r="F265" s="53"/>
      <c r="G265" s="53"/>
      <c r="H265" s="53"/>
      <c r="I265" s="108"/>
      <c r="N265" s="287" t="s">
        <v>76</v>
      </c>
      <c r="Q265" s="285" t="str">
        <f ca="1">SUBSTITUTE(CELL("address",H263),"$","")</f>
        <v>H263</v>
      </c>
      <c r="R265" s="287" t="str">
        <f t="shared" si="63"/>
        <v>3a</v>
      </c>
      <c r="S265" s="285" t="str">
        <f t="shared" ca="1" si="64"/>
        <v>3a. Variable Energy</v>
      </c>
      <c r="T265" s="287" t="s">
        <v>788</v>
      </c>
      <c r="U265" s="287" t="s">
        <v>806</v>
      </c>
      <c r="V265" s="287">
        <v>3</v>
      </c>
      <c r="W265" s="290" t="str">
        <f t="shared" ca="1" si="65"/>
        <v>3a_H263_plan_maint_days_3</v>
      </c>
      <c r="X265" t="s">
        <v>395</v>
      </c>
      <c r="Y265"/>
      <c r="Z265" t="str">
        <f>"&gt;=0"</f>
        <v>&gt;=0</v>
      </c>
      <c r="AA265" s="287" t="s">
        <v>84</v>
      </c>
      <c r="AB265" s="287" t="s">
        <v>84</v>
      </c>
      <c r="AD265" s="288"/>
    </row>
    <row r="266" spans="1:65" s="297" customFormat="1" ht="25.5" customHeight="1">
      <c r="A266" s="986" t="s">
        <v>807</v>
      </c>
      <c r="B266" s="987"/>
      <c r="C266" s="356"/>
      <c r="D266" s="526"/>
      <c r="E266" s="53"/>
      <c r="F266" s="610"/>
      <c r="G266" s="53"/>
      <c r="H266" s="610"/>
      <c r="I266" s="339"/>
      <c r="J266" s="415"/>
      <c r="M266"/>
      <c r="N266" s="287"/>
      <c r="O266" s="287" t="s">
        <v>40</v>
      </c>
      <c r="P266" s="1"/>
      <c r="Q266" s="285" t="str">
        <f ca="1">SUBSTITUTE(CELL("address",D266),"$","")</f>
        <v>D266</v>
      </c>
      <c r="R266" s="287" t="str">
        <f t="shared" si="63"/>
        <v>3a</v>
      </c>
      <c r="S266" s="285" t="str">
        <f t="shared" ca="1" si="64"/>
        <v>3a. Variable Energy</v>
      </c>
      <c r="T266" s="287" t="s">
        <v>788</v>
      </c>
      <c r="U266" s="1" t="s">
        <v>808</v>
      </c>
      <c r="V266" s="287">
        <v>1</v>
      </c>
      <c r="W266" s="290" t="str">
        <f t="shared" ca="1" si="65"/>
        <v>3a_D266_main_timing_1</v>
      </c>
      <c r="X266" s="287" t="s">
        <v>605</v>
      </c>
      <c r="Y266" s="287">
        <v>100</v>
      </c>
      <c r="Z266" s="1"/>
      <c r="AA266" s="287" t="s">
        <v>84</v>
      </c>
      <c r="AB266" s="287" t="s">
        <v>84</v>
      </c>
      <c r="AC266" s="1"/>
      <c r="AD266" s="288"/>
      <c r="AE266" s="1"/>
      <c r="AF266" s="1"/>
      <c r="AG266" s="1"/>
      <c r="AH266" s="1"/>
      <c r="AI266" s="1"/>
      <c r="AJ266" s="1"/>
      <c r="AK266" s="1"/>
      <c r="BM266" s="481"/>
    </row>
    <row r="267" spans="1:65" ht="5.25" customHeight="1">
      <c r="A267" s="454"/>
      <c r="B267" s="329"/>
      <c r="C267" s="53"/>
      <c r="D267" s="53"/>
      <c r="E267" s="53"/>
      <c r="F267" s="53"/>
      <c r="G267" s="53"/>
      <c r="H267" s="53"/>
      <c r="I267" s="108"/>
      <c r="N267" s="287" t="s">
        <v>76</v>
      </c>
      <c r="Q267" s="285" t="str">
        <f ca="1">SUBSTITUTE(CELL("address",F266),"$","")</f>
        <v>F266</v>
      </c>
      <c r="R267" s="287" t="str">
        <f t="shared" si="63"/>
        <v>3a</v>
      </c>
      <c r="S267" s="285" t="str">
        <f t="shared" ca="1" si="64"/>
        <v>3a. Variable Energy</v>
      </c>
      <c r="T267" s="287" t="s">
        <v>788</v>
      </c>
      <c r="U267" s="1" t="s">
        <v>808</v>
      </c>
      <c r="V267" s="287">
        <v>2</v>
      </c>
      <c r="W267" s="290" t="str">
        <f t="shared" ca="1" si="65"/>
        <v>3a_F266_main_timing_2</v>
      </c>
      <c r="X267" s="287" t="s">
        <v>605</v>
      </c>
      <c r="Y267" s="287">
        <v>100</v>
      </c>
      <c r="AA267" s="287" t="s">
        <v>84</v>
      </c>
      <c r="AB267" s="287" t="s">
        <v>84</v>
      </c>
      <c r="AD267" s="288"/>
    </row>
    <row r="268" spans="1:65" ht="5.25" customHeight="1">
      <c r="A268" s="454"/>
      <c r="B268" s="329"/>
      <c r="C268" s="53"/>
      <c r="D268" s="53"/>
      <c r="E268" s="53"/>
      <c r="F268" s="53"/>
      <c r="G268" s="53"/>
      <c r="H268" s="53"/>
      <c r="I268" s="108"/>
      <c r="N268" s="287" t="s">
        <v>76</v>
      </c>
      <c r="Q268" s="285" t="str">
        <f ca="1">SUBSTITUTE(CELL("address",H266),"$","")</f>
        <v>H266</v>
      </c>
      <c r="R268" s="287" t="str">
        <f t="shared" si="63"/>
        <v>3a</v>
      </c>
      <c r="S268" s="285" t="str">
        <f t="shared" ca="1" si="64"/>
        <v>3a. Variable Energy</v>
      </c>
      <c r="T268" s="287" t="s">
        <v>788</v>
      </c>
      <c r="U268" s="1" t="s">
        <v>808</v>
      </c>
      <c r="V268" s="287">
        <v>3</v>
      </c>
      <c r="W268" s="290" t="str">
        <f t="shared" ca="1" si="65"/>
        <v>3a_H266_main_timing_3</v>
      </c>
      <c r="X268" s="287" t="s">
        <v>605</v>
      </c>
      <c r="Y268" s="287">
        <v>100</v>
      </c>
      <c r="AA268" s="287" t="s">
        <v>84</v>
      </c>
      <c r="AB268" s="287" t="s">
        <v>84</v>
      </c>
      <c r="AD268" s="288"/>
    </row>
    <row r="269" spans="1:65" s="297" customFormat="1" ht="16.5" customHeight="1">
      <c r="A269" s="986" t="s">
        <v>809</v>
      </c>
      <c r="B269" s="987"/>
      <c r="C269" s="356"/>
      <c r="D269" s="532"/>
      <c r="E269" s="53"/>
      <c r="F269" s="611"/>
      <c r="G269" s="53"/>
      <c r="H269" s="611"/>
      <c r="I269" s="339"/>
      <c r="J269" s="415"/>
      <c r="L269"/>
      <c r="M269"/>
      <c r="N269" s="287"/>
      <c r="O269" s="287" t="s">
        <v>40</v>
      </c>
      <c r="P269" s="1"/>
      <c r="Q269" s="285" t="str">
        <f ca="1">SUBSTITUTE(CELL("address",D269),"$","")</f>
        <v>D269</v>
      </c>
      <c r="R269" s="287" t="str">
        <f t="shared" si="63"/>
        <v>3a</v>
      </c>
      <c r="S269" s="285" t="str">
        <f t="shared" ca="1" si="64"/>
        <v>3a. Variable Energy</v>
      </c>
      <c r="T269" s="287" t="s">
        <v>788</v>
      </c>
      <c r="U269" s="1" t="s">
        <v>810</v>
      </c>
      <c r="V269" s="287">
        <v>1</v>
      </c>
      <c r="W269" s="290" t="str">
        <f t="shared" ca="1" si="65"/>
        <v>3a_D269_maint_unit_avail_1</v>
      </c>
      <c r="X269" s="285" t="s">
        <v>463</v>
      </c>
      <c r="Y269"/>
      <c r="Z269" s="286" t="s">
        <v>464</v>
      </c>
      <c r="AA269" s="287" t="s">
        <v>84</v>
      </c>
      <c r="AB269" s="287" t="s">
        <v>84</v>
      </c>
      <c r="AC269" s="1"/>
      <c r="AD269" s="288"/>
      <c r="AE269" s="285"/>
      <c r="AF269" s="1"/>
      <c r="AG269" s="1"/>
      <c r="AH269" s="1"/>
      <c r="AI269" s="1"/>
      <c r="AJ269" s="1"/>
      <c r="AK269" s="1"/>
      <c r="BM269" s="481"/>
    </row>
    <row r="270" spans="1:65" ht="15" customHeight="1">
      <c r="A270" s="984" t="s">
        <v>811</v>
      </c>
      <c r="B270" s="985"/>
      <c r="C270" s="53"/>
      <c r="D270" s="53"/>
      <c r="E270" s="53"/>
      <c r="F270" s="53"/>
      <c r="G270" s="53"/>
      <c r="H270" s="53"/>
      <c r="I270" s="108"/>
      <c r="O270" s="287" t="s">
        <v>40</v>
      </c>
      <c r="Q270" s="285" t="str">
        <f ca="1">SUBSTITUTE(CELL("address",F269),"$","")</f>
        <v>F269</v>
      </c>
      <c r="R270" s="287" t="str">
        <f t="shared" si="63"/>
        <v>3a</v>
      </c>
      <c r="S270" s="285" t="str">
        <f t="shared" ca="1" si="64"/>
        <v>3a. Variable Energy</v>
      </c>
      <c r="T270" s="287" t="s">
        <v>788</v>
      </c>
      <c r="U270" s="1" t="s">
        <v>810</v>
      </c>
      <c r="V270" s="287">
        <v>2</v>
      </c>
      <c r="W270" s="290" t="str">
        <f t="shared" ca="1" si="65"/>
        <v>3a_F269_maint_unit_avail_2</v>
      </c>
      <c r="X270" s="285" t="s">
        <v>463</v>
      </c>
      <c r="Y270"/>
      <c r="Z270" s="286" t="s">
        <v>464</v>
      </c>
      <c r="AA270" s="287" t="s">
        <v>84</v>
      </c>
      <c r="AB270" s="287" t="s">
        <v>84</v>
      </c>
      <c r="AD270" s="288"/>
      <c r="AE270" s="285"/>
    </row>
    <row r="271" spans="1:65" ht="9.75" customHeight="1" thickBot="1">
      <c r="A271" s="454"/>
      <c r="B271" s="329"/>
      <c r="C271" s="53"/>
      <c r="D271" s="53"/>
      <c r="E271" s="53"/>
      <c r="F271" s="53"/>
      <c r="G271" s="53"/>
      <c r="H271" s="53"/>
      <c r="I271" s="108"/>
      <c r="O271" s="287" t="s">
        <v>40</v>
      </c>
      <c r="Q271" s="285" t="str">
        <f ca="1">SUBSTITUTE(CELL("address",H269),"$","")</f>
        <v>H269</v>
      </c>
      <c r="R271" s="287" t="str">
        <f t="shared" si="63"/>
        <v>3a</v>
      </c>
      <c r="S271" s="285" t="str">
        <f t="shared" ca="1" si="64"/>
        <v>3a. Variable Energy</v>
      </c>
      <c r="T271" s="287" t="s">
        <v>788</v>
      </c>
      <c r="U271" s="1" t="s">
        <v>810</v>
      </c>
      <c r="V271" s="287">
        <v>3</v>
      </c>
      <c r="W271" s="290" t="str">
        <f t="shared" ca="1" si="65"/>
        <v>3a_H269_maint_unit_avail_3</v>
      </c>
      <c r="X271" s="285" t="s">
        <v>463</v>
      </c>
      <c r="Y271"/>
      <c r="Z271" s="286" t="s">
        <v>464</v>
      </c>
      <c r="AA271" s="287" t="s">
        <v>84</v>
      </c>
      <c r="AB271" s="287" t="s">
        <v>84</v>
      </c>
      <c r="AD271" s="288"/>
      <c r="AE271" s="285"/>
    </row>
    <row r="272" spans="1:65" ht="13.5" thickBot="1">
      <c r="A272" s="980" t="s">
        <v>812</v>
      </c>
      <c r="B272" s="1001"/>
      <c r="C272" s="1001"/>
      <c r="D272" s="1001"/>
      <c r="E272" s="1001"/>
      <c r="F272" s="1001"/>
      <c r="G272" s="1001"/>
      <c r="H272" s="1001"/>
      <c r="I272" s="1002"/>
      <c r="J272" s="66"/>
      <c r="K272" s="323"/>
      <c r="L272" s="323"/>
      <c r="M272" s="323"/>
      <c r="O272" s="287" t="s">
        <v>40</v>
      </c>
      <c r="P272" s="323"/>
    </row>
    <row r="273" spans="1:30" ht="5.25" customHeight="1">
      <c r="A273" s="36"/>
      <c r="B273" s="336"/>
      <c r="C273" s="25"/>
      <c r="D273" s="53"/>
      <c r="E273" s="53"/>
      <c r="F273" s="53"/>
      <c r="G273" s="53"/>
      <c r="H273" s="53"/>
      <c r="I273" s="108"/>
      <c r="J273" s="66"/>
      <c r="K273" s="323"/>
      <c r="L273" s="323"/>
      <c r="M273" s="323"/>
      <c r="N273" s="287" t="s">
        <v>76</v>
      </c>
      <c r="P273" s="323"/>
    </row>
    <row r="274" spans="1:30">
      <c r="A274" s="458"/>
      <c r="B274" s="329"/>
      <c r="C274" s="53"/>
      <c r="D274" s="456" t="s">
        <v>88</v>
      </c>
      <c r="E274" s="53"/>
      <c r="F274" s="456"/>
      <c r="G274" s="53"/>
      <c r="H274" s="456"/>
      <c r="I274" s="108"/>
      <c r="J274" s="66"/>
      <c r="K274" s="323"/>
      <c r="L274" s="323"/>
      <c r="M274" s="323"/>
      <c r="O274" s="287" t="s">
        <v>40</v>
      </c>
      <c r="P274" s="323"/>
    </row>
    <row r="275" spans="1:30" ht="5.25" customHeight="1">
      <c r="A275" s="36"/>
      <c r="B275" s="336"/>
      <c r="C275" s="25"/>
      <c r="D275" s="53"/>
      <c r="E275" s="53"/>
      <c r="F275" s="53"/>
      <c r="G275" s="53"/>
      <c r="H275" s="53"/>
      <c r="I275" s="108"/>
      <c r="J275" s="66"/>
      <c r="K275" s="323"/>
      <c r="L275" s="323"/>
      <c r="M275" s="323"/>
      <c r="N275" s="287" t="s">
        <v>76</v>
      </c>
      <c r="P275" s="323"/>
    </row>
    <row r="276" spans="1:30" ht="66" customHeight="1">
      <c r="A276" s="986" t="s">
        <v>701</v>
      </c>
      <c r="B276" s="987"/>
      <c r="C276" s="53"/>
      <c r="D276" s="526"/>
      <c r="E276" s="25"/>
      <c r="F276" s="610"/>
      <c r="G276" s="25"/>
      <c r="H276" s="610"/>
      <c r="I276" s="108"/>
      <c r="O276" s="287" t="s">
        <v>40</v>
      </c>
      <c r="P276" s="287"/>
      <c r="Q276" s="285" t="str">
        <f ca="1">SUBSTITUTE(CELL("address",D276),"$","")</f>
        <v>D276</v>
      </c>
      <c r="R276" s="287" t="str">
        <f t="shared" ref="R276:R287" si="66">$R$10</f>
        <v>3a</v>
      </c>
      <c r="S276" s="285" t="str">
        <f t="shared" ref="S276:S287" ca="1" si="67">MID(CELL("filename",R276),FIND("]",CELL("filename",R276))+1,256)</f>
        <v>3a. Variable Energy</v>
      </c>
      <c r="T276" s="287" t="s">
        <v>812</v>
      </c>
      <c r="U276" s="287" t="s">
        <v>703</v>
      </c>
      <c r="V276" s="287">
        <v>1</v>
      </c>
      <c r="W276" s="290" t="str">
        <f t="shared" ref="W276:W287" ca="1" si="68">R276&amp;"_"&amp;Q276&amp;"_"&amp;U276&amp;"_"&amp;V276</f>
        <v>3a_D276_design_1</v>
      </c>
      <c r="X276" s="287" t="s">
        <v>605</v>
      </c>
      <c r="Y276" s="287">
        <v>2000</v>
      </c>
      <c r="AA276" s="287" t="s">
        <v>84</v>
      </c>
      <c r="AB276" s="287" t="s">
        <v>84</v>
      </c>
      <c r="AD276" s="288"/>
    </row>
    <row r="277" spans="1:30" ht="5.25" customHeight="1">
      <c r="A277" s="36"/>
      <c r="B277" s="336"/>
      <c r="C277" s="25"/>
      <c r="D277" s="53"/>
      <c r="E277" s="53"/>
      <c r="F277" s="53"/>
      <c r="G277" s="53"/>
      <c r="H277" s="53"/>
      <c r="I277" s="108"/>
      <c r="N277" s="287" t="s">
        <v>76</v>
      </c>
      <c r="Q277" s="285" t="str">
        <f ca="1">SUBSTITUTE(CELL("address",F276),"$","")</f>
        <v>F276</v>
      </c>
      <c r="R277" s="287" t="str">
        <f t="shared" si="66"/>
        <v>3a</v>
      </c>
      <c r="S277" s="285" t="str">
        <f t="shared" ca="1" si="67"/>
        <v>3a. Variable Energy</v>
      </c>
      <c r="T277" s="287" t="s">
        <v>812</v>
      </c>
      <c r="U277" s="287" t="s">
        <v>703</v>
      </c>
      <c r="V277" s="287">
        <v>2</v>
      </c>
      <c r="W277" s="290" t="str">
        <f t="shared" ca="1" si="68"/>
        <v>3a_F276_design_2</v>
      </c>
      <c r="X277" s="287" t="s">
        <v>605</v>
      </c>
      <c r="Y277" s="287">
        <v>2000</v>
      </c>
      <c r="AA277" s="287" t="s">
        <v>84</v>
      </c>
      <c r="AB277" s="287" t="s">
        <v>84</v>
      </c>
      <c r="AD277" s="288"/>
    </row>
    <row r="278" spans="1:30">
      <c r="A278" s="351" t="s">
        <v>722</v>
      </c>
      <c r="B278" s="329"/>
      <c r="C278" s="53"/>
      <c r="D278" s="53"/>
      <c r="E278" s="53"/>
      <c r="F278" s="53"/>
      <c r="G278" s="53"/>
      <c r="H278" s="53"/>
      <c r="I278" s="108"/>
      <c r="O278" s="287" t="s">
        <v>40</v>
      </c>
      <c r="Q278" s="285" t="str">
        <f ca="1">SUBSTITUTE(CELL("address",H276),"$","")</f>
        <v>H276</v>
      </c>
      <c r="R278" s="287" t="str">
        <f t="shared" si="66"/>
        <v>3a</v>
      </c>
      <c r="S278" s="285" t="str">
        <f t="shared" ca="1" si="67"/>
        <v>3a. Variable Energy</v>
      </c>
      <c r="T278" s="287" t="s">
        <v>812</v>
      </c>
      <c r="U278" s="287" t="s">
        <v>703</v>
      </c>
      <c r="V278" s="287">
        <v>3</v>
      </c>
      <c r="W278" s="290" t="str">
        <f t="shared" ca="1" si="68"/>
        <v>3a_H276_design_3</v>
      </c>
      <c r="X278" s="287" t="s">
        <v>605</v>
      </c>
      <c r="Y278" s="287">
        <v>2000</v>
      </c>
      <c r="AA278" s="287" t="s">
        <v>84</v>
      </c>
      <c r="AB278" s="287" t="s">
        <v>84</v>
      </c>
      <c r="AD278" s="288"/>
    </row>
    <row r="279" spans="1:30" ht="12.75" customHeight="1">
      <c r="A279" s="452" t="s">
        <v>723</v>
      </c>
      <c r="B279" s="329" t="s">
        <v>709</v>
      </c>
      <c r="C279" s="53"/>
      <c r="D279" s="732"/>
      <c r="E279" s="25"/>
      <c r="F279" s="737"/>
      <c r="G279" s="25"/>
      <c r="H279" s="737"/>
      <c r="I279" s="108"/>
      <c r="O279" s="287" t="s">
        <v>40</v>
      </c>
      <c r="Q279" s="285" t="str">
        <f ca="1">SUBSTITUTE(CELL("address",D279),"$","")</f>
        <v>D279</v>
      </c>
      <c r="R279" s="287" t="str">
        <f t="shared" si="66"/>
        <v>3a</v>
      </c>
      <c r="S279" s="285" t="str">
        <f t="shared" ca="1" si="67"/>
        <v>3a. Variable Energy</v>
      </c>
      <c r="T279" s="287" t="s">
        <v>812</v>
      </c>
      <c r="U279" s="287" t="s">
        <v>776</v>
      </c>
      <c r="V279" s="287">
        <v>1</v>
      </c>
      <c r="W279" s="290" t="str">
        <f t="shared" ca="1" si="68"/>
        <v>3a_D279_max_MW_1</v>
      </c>
      <c r="X279" t="s">
        <v>395</v>
      </c>
      <c r="Y279"/>
      <c r="Z279" t="str">
        <f t="shared" ref="Z279:Z287" si="69">"&gt;=0"</f>
        <v>&gt;=0</v>
      </c>
      <c r="AA279" s="287" t="s">
        <v>84</v>
      </c>
      <c r="AB279" s="287" t="s">
        <v>84</v>
      </c>
      <c r="AD279" s="288"/>
    </row>
    <row r="280" spans="1:30" ht="0.75" customHeight="1">
      <c r="A280" s="452"/>
      <c r="B280" s="329"/>
      <c r="C280" s="53"/>
      <c r="D280" s="53"/>
      <c r="E280" s="53"/>
      <c r="F280" s="53"/>
      <c r="G280" s="53"/>
      <c r="H280" s="53"/>
      <c r="I280" s="108"/>
      <c r="N280" s="287" t="s">
        <v>76</v>
      </c>
      <c r="Q280" s="285" t="str">
        <f ca="1">SUBSTITUTE(CELL("address",F279),"$","")</f>
        <v>F279</v>
      </c>
      <c r="R280" s="287" t="str">
        <f t="shared" si="66"/>
        <v>3a</v>
      </c>
      <c r="S280" s="285" t="str">
        <f t="shared" ca="1" si="67"/>
        <v>3a. Variable Energy</v>
      </c>
      <c r="T280" s="287" t="s">
        <v>812</v>
      </c>
      <c r="U280" s="287" t="s">
        <v>776</v>
      </c>
      <c r="V280" s="287">
        <v>2</v>
      </c>
      <c r="W280" s="290" t="str">
        <f t="shared" ca="1" si="68"/>
        <v>3a_F279_max_MW_2</v>
      </c>
      <c r="X280" t="s">
        <v>395</v>
      </c>
      <c r="Y280"/>
      <c r="Z280" t="str">
        <f t="shared" si="69"/>
        <v>&gt;=0</v>
      </c>
      <c r="AA280" s="287" t="s">
        <v>84</v>
      </c>
      <c r="AB280" s="287" t="s">
        <v>84</v>
      </c>
      <c r="AD280" s="288"/>
    </row>
    <row r="281" spans="1:30" ht="0.75" customHeight="1">
      <c r="A281" s="452"/>
      <c r="B281" s="329"/>
      <c r="C281" s="53"/>
      <c r="D281" s="53"/>
      <c r="E281" s="53"/>
      <c r="F281" s="53"/>
      <c r="G281" s="53"/>
      <c r="H281" s="53"/>
      <c r="I281" s="108"/>
      <c r="N281" s="287" t="s">
        <v>76</v>
      </c>
      <c r="Q281" s="285" t="str">
        <f ca="1">SUBSTITUTE(CELL("address",H279),"$","")</f>
        <v>H279</v>
      </c>
      <c r="R281" s="287" t="str">
        <f t="shared" si="66"/>
        <v>3a</v>
      </c>
      <c r="S281" s="285" t="str">
        <f t="shared" ca="1" si="67"/>
        <v>3a. Variable Energy</v>
      </c>
      <c r="T281" s="287" t="s">
        <v>812</v>
      </c>
      <c r="U281" s="287" t="s">
        <v>776</v>
      </c>
      <c r="V281" s="287">
        <v>3</v>
      </c>
      <c r="W281" s="290" t="str">
        <f t="shared" ca="1" si="68"/>
        <v>3a_H279_max_MW_3</v>
      </c>
      <c r="X281" t="s">
        <v>395</v>
      </c>
      <c r="Y281"/>
      <c r="Z281" t="str">
        <f t="shared" si="69"/>
        <v>&gt;=0</v>
      </c>
      <c r="AA281" s="287" t="s">
        <v>84</v>
      </c>
      <c r="AB281" s="287" t="s">
        <v>84</v>
      </c>
      <c r="AD281" s="288"/>
    </row>
    <row r="282" spans="1:30" ht="0.75" customHeight="1">
      <c r="A282" s="452"/>
      <c r="B282" s="329"/>
      <c r="C282" s="53"/>
      <c r="D282" s="53"/>
      <c r="E282" s="25"/>
      <c r="F282" s="737"/>
      <c r="G282" s="25"/>
      <c r="H282" s="737"/>
      <c r="I282" s="108"/>
      <c r="O282" s="287" t="s">
        <v>40</v>
      </c>
      <c r="Q282" s="285" t="str">
        <f ca="1">SUBSTITUTE(CELL("address",D282),"$","")</f>
        <v>D282</v>
      </c>
      <c r="R282" s="287" t="str">
        <f t="shared" si="66"/>
        <v>3a</v>
      </c>
      <c r="S282" s="285" t="str">
        <f t="shared" ca="1" si="67"/>
        <v>3a. Variable Energy</v>
      </c>
      <c r="T282" s="287" t="s">
        <v>812</v>
      </c>
      <c r="U282" s="287" t="s">
        <v>777</v>
      </c>
      <c r="V282" s="287">
        <v>1</v>
      </c>
      <c r="W282" s="290" t="str">
        <f t="shared" ca="1" si="68"/>
        <v>3a_D282_max_MVA_1</v>
      </c>
      <c r="X282" t="s">
        <v>395</v>
      </c>
      <c r="Y282"/>
      <c r="Z282" t="str">
        <f t="shared" si="69"/>
        <v>&gt;=0</v>
      </c>
      <c r="AA282" s="287" t="s">
        <v>84</v>
      </c>
      <c r="AB282" s="287" t="s">
        <v>84</v>
      </c>
      <c r="AD282" s="288"/>
    </row>
    <row r="283" spans="1:30" ht="0.75" customHeight="1">
      <c r="A283" s="452"/>
      <c r="B283" s="329"/>
      <c r="C283" s="53"/>
      <c r="D283" s="53"/>
      <c r="E283" s="53"/>
      <c r="F283" s="53"/>
      <c r="G283" s="53"/>
      <c r="H283" s="53"/>
      <c r="I283" s="108"/>
      <c r="N283" s="287" t="s">
        <v>76</v>
      </c>
      <c r="Q283" s="285" t="str">
        <f ca="1">SUBSTITUTE(CELL("address",F282),"$","")</f>
        <v>F282</v>
      </c>
      <c r="R283" s="287" t="str">
        <f t="shared" si="66"/>
        <v>3a</v>
      </c>
      <c r="S283" s="285" t="str">
        <f t="shared" ca="1" si="67"/>
        <v>3a. Variable Energy</v>
      </c>
      <c r="T283" s="287" t="s">
        <v>812</v>
      </c>
      <c r="U283" s="287" t="s">
        <v>777</v>
      </c>
      <c r="V283" s="287">
        <v>2</v>
      </c>
      <c r="W283" s="290" t="str">
        <f t="shared" ca="1" si="68"/>
        <v>3a_F282_max_MVA_2</v>
      </c>
      <c r="X283" t="s">
        <v>395</v>
      </c>
      <c r="Y283"/>
      <c r="Z283" t="str">
        <f t="shared" si="69"/>
        <v>&gt;=0</v>
      </c>
      <c r="AA283" s="287" t="s">
        <v>84</v>
      </c>
      <c r="AB283" s="287" t="s">
        <v>84</v>
      </c>
      <c r="AD283" s="288"/>
    </row>
    <row r="284" spans="1:30" ht="0.75" customHeight="1">
      <c r="A284" s="452"/>
      <c r="B284" s="329"/>
      <c r="C284" s="53"/>
      <c r="D284" s="53"/>
      <c r="E284" s="53"/>
      <c r="F284" s="53"/>
      <c r="G284" s="53"/>
      <c r="H284" s="53"/>
      <c r="I284" s="108"/>
      <c r="N284" s="287" t="s">
        <v>76</v>
      </c>
      <c r="Q284" s="285" t="str">
        <f ca="1">SUBSTITUTE(CELL("address",H282),"$","")</f>
        <v>H282</v>
      </c>
      <c r="R284" s="287" t="str">
        <f t="shared" si="66"/>
        <v>3a</v>
      </c>
      <c r="S284" s="285" t="str">
        <f t="shared" ca="1" si="67"/>
        <v>3a. Variable Energy</v>
      </c>
      <c r="T284" s="287" t="s">
        <v>812</v>
      </c>
      <c r="U284" s="287" t="s">
        <v>777</v>
      </c>
      <c r="V284" s="287">
        <v>3</v>
      </c>
      <c r="W284" s="290" t="str">
        <f t="shared" ca="1" si="68"/>
        <v>3a_H282_max_MVA_3</v>
      </c>
      <c r="X284" t="s">
        <v>395</v>
      </c>
      <c r="Y284"/>
      <c r="Z284" t="str">
        <f t="shared" si="69"/>
        <v>&gt;=0</v>
      </c>
      <c r="AA284" s="287" t="s">
        <v>84</v>
      </c>
      <c r="AB284" s="287" t="s">
        <v>84</v>
      </c>
      <c r="AD284" s="288"/>
    </row>
    <row r="285" spans="1:30">
      <c r="A285" s="452" t="s">
        <v>726</v>
      </c>
      <c r="B285" s="329" t="s">
        <v>709</v>
      </c>
      <c r="C285" s="53"/>
      <c r="D285" s="732"/>
      <c r="E285" s="25"/>
      <c r="F285" s="737"/>
      <c r="G285" s="25"/>
      <c r="H285" s="737"/>
      <c r="I285" s="108"/>
      <c r="O285" s="287" t="s">
        <v>40</v>
      </c>
      <c r="Q285" s="285" t="str">
        <f ca="1">SUBSTITUTE(CELL("address",D285),"$","")</f>
        <v>D285</v>
      </c>
      <c r="R285" s="287" t="str">
        <f t="shared" si="66"/>
        <v>3a</v>
      </c>
      <c r="S285" s="285" t="str">
        <f t="shared" ca="1" si="67"/>
        <v>3a. Variable Energy</v>
      </c>
      <c r="T285" s="287" t="s">
        <v>812</v>
      </c>
      <c r="U285" s="287" t="s">
        <v>778</v>
      </c>
      <c r="V285" s="287">
        <v>1</v>
      </c>
      <c r="W285" s="290" t="str">
        <f t="shared" ca="1" si="68"/>
        <v>3a_D285_min_MW_1</v>
      </c>
      <c r="X285" t="s">
        <v>395</v>
      </c>
      <c r="Y285"/>
      <c r="Z285" t="str">
        <f t="shared" si="69"/>
        <v>&gt;=0</v>
      </c>
      <c r="AA285" s="287" t="s">
        <v>84</v>
      </c>
      <c r="AB285" s="287" t="s">
        <v>84</v>
      </c>
      <c r="AD285" s="288"/>
    </row>
    <row r="286" spans="1:30" ht="5.25" customHeight="1">
      <c r="A286" s="452"/>
      <c r="B286" s="329"/>
      <c r="C286" s="53"/>
      <c r="D286" s="53"/>
      <c r="E286" s="53"/>
      <c r="F286" s="53"/>
      <c r="G286" s="53"/>
      <c r="H286" s="53"/>
      <c r="I286" s="108"/>
      <c r="N286" s="287" t="s">
        <v>76</v>
      </c>
      <c r="Q286" s="285" t="str">
        <f ca="1">SUBSTITUTE(CELL("address",F285),"$","")</f>
        <v>F285</v>
      </c>
      <c r="R286" s="287" t="str">
        <f t="shared" si="66"/>
        <v>3a</v>
      </c>
      <c r="S286" s="285" t="str">
        <f t="shared" ca="1" si="67"/>
        <v>3a. Variable Energy</v>
      </c>
      <c r="T286" s="287" t="s">
        <v>812</v>
      </c>
      <c r="U286" s="287" t="s">
        <v>778</v>
      </c>
      <c r="V286" s="287">
        <v>2</v>
      </c>
      <c r="W286" s="290" t="str">
        <f t="shared" ca="1" si="68"/>
        <v>3a_F285_min_MW_2</v>
      </c>
      <c r="X286" t="s">
        <v>395</v>
      </c>
      <c r="Y286"/>
      <c r="Z286" t="str">
        <f t="shared" si="69"/>
        <v>&gt;=0</v>
      </c>
      <c r="AA286" s="287" t="s">
        <v>84</v>
      </c>
      <c r="AB286" s="287" t="s">
        <v>84</v>
      </c>
      <c r="AD286" s="288"/>
    </row>
    <row r="287" spans="1:30" ht="5.25" customHeight="1">
      <c r="A287" s="452"/>
      <c r="B287" s="329"/>
      <c r="C287" s="53"/>
      <c r="D287" s="53"/>
      <c r="E287" s="53"/>
      <c r="F287" s="53"/>
      <c r="G287" s="53"/>
      <c r="H287" s="53"/>
      <c r="I287" s="108"/>
      <c r="N287" s="287" t="s">
        <v>76</v>
      </c>
      <c r="Q287" s="285" t="str">
        <f ca="1">SUBSTITUTE(CELL("address",H285),"$","")</f>
        <v>H285</v>
      </c>
      <c r="R287" s="287" t="str">
        <f t="shared" si="66"/>
        <v>3a</v>
      </c>
      <c r="S287" s="285" t="str">
        <f t="shared" ca="1" si="67"/>
        <v>3a. Variable Energy</v>
      </c>
      <c r="T287" s="287" t="s">
        <v>812</v>
      </c>
      <c r="U287" s="287" t="s">
        <v>778</v>
      </c>
      <c r="V287" s="287">
        <v>3</v>
      </c>
      <c r="W287" s="290" t="str">
        <f t="shared" ca="1" si="68"/>
        <v>3a_H285_min_MW_3</v>
      </c>
      <c r="X287" t="s">
        <v>395</v>
      </c>
      <c r="Y287"/>
      <c r="Z287" t="str">
        <f t="shared" si="69"/>
        <v>&gt;=0</v>
      </c>
      <c r="AA287" s="287" t="s">
        <v>84</v>
      </c>
      <c r="AB287" s="287" t="s">
        <v>84</v>
      </c>
      <c r="AD287" s="288"/>
    </row>
    <row r="288" spans="1:30">
      <c r="A288" s="351" t="s">
        <v>728</v>
      </c>
      <c r="B288" s="329"/>
      <c r="C288" s="53"/>
      <c r="D288" s="53"/>
      <c r="E288" s="53"/>
      <c r="F288" s="53"/>
      <c r="G288" s="53"/>
      <c r="H288" s="53"/>
      <c r="I288" s="108"/>
      <c r="O288" s="287" t="s">
        <v>40</v>
      </c>
      <c r="X288"/>
      <c r="Y288"/>
      <c r="Z288"/>
    </row>
    <row r="289" spans="1:31">
      <c r="A289" s="450" t="s">
        <v>729</v>
      </c>
      <c r="B289" s="329" t="s">
        <v>730</v>
      </c>
      <c r="C289" s="53"/>
      <c r="D289" s="732"/>
      <c r="E289" s="25"/>
      <c r="F289" s="737"/>
      <c r="G289" s="25"/>
      <c r="H289" s="737"/>
      <c r="I289" s="108"/>
      <c r="O289" s="287" t="s">
        <v>40</v>
      </c>
      <c r="Q289" s="285" t="str">
        <f ca="1">SUBSTITUTE(CELL("address",D289),"$","")</f>
        <v>D289</v>
      </c>
      <c r="R289" s="287" t="str">
        <f t="shared" ref="R289:R297" si="70">$R$10</f>
        <v>3a</v>
      </c>
      <c r="S289" s="285" t="str">
        <f t="shared" ref="S289:S297" ca="1" si="71">MID(CELL("filename",R289),FIND("]",CELL("filename",R289))+1,256)</f>
        <v>3a. Variable Energy</v>
      </c>
      <c r="T289" s="287" t="s">
        <v>812</v>
      </c>
      <c r="U289" s="287" t="s">
        <v>731</v>
      </c>
      <c r="V289" s="287">
        <v>1</v>
      </c>
      <c r="W289" s="290" t="str">
        <f t="shared" ref="W289:W297" ca="1" si="72">R289&amp;"_"&amp;Q289&amp;"_"&amp;U289&amp;"_"&amp;V289</f>
        <v>3a_D289_ramp_up_1</v>
      </c>
      <c r="X289" t="s">
        <v>395</v>
      </c>
      <c r="Y289"/>
      <c r="Z289" t="str">
        <f t="shared" ref="Z289:Z294" si="73">"&gt;=0"</f>
        <v>&gt;=0</v>
      </c>
      <c r="AA289" s="287" t="s">
        <v>84</v>
      </c>
      <c r="AB289" s="287" t="s">
        <v>84</v>
      </c>
      <c r="AD289" s="288"/>
    </row>
    <row r="290" spans="1:31" ht="5.25" customHeight="1">
      <c r="A290" s="454"/>
      <c r="B290" s="329"/>
      <c r="C290" s="53"/>
      <c r="D290" s="53"/>
      <c r="E290" s="53"/>
      <c r="F290" s="53"/>
      <c r="G290" s="53"/>
      <c r="H290" s="53"/>
      <c r="I290" s="108"/>
      <c r="N290" s="287" t="s">
        <v>76</v>
      </c>
      <c r="Q290" s="285" t="str">
        <f ca="1">SUBSTITUTE(CELL("address",F289),"$","")</f>
        <v>F289</v>
      </c>
      <c r="R290" s="287" t="str">
        <f t="shared" si="70"/>
        <v>3a</v>
      </c>
      <c r="S290" s="285" t="str">
        <f t="shared" ca="1" si="71"/>
        <v>3a. Variable Energy</v>
      </c>
      <c r="T290" s="287" t="s">
        <v>812</v>
      </c>
      <c r="U290" s="287" t="s">
        <v>731</v>
      </c>
      <c r="V290" s="287">
        <v>2</v>
      </c>
      <c r="W290" s="290" t="str">
        <f t="shared" ca="1" si="72"/>
        <v>3a_F289_ramp_up_2</v>
      </c>
      <c r="X290" t="s">
        <v>395</v>
      </c>
      <c r="Y290"/>
      <c r="Z290" t="str">
        <f t="shared" si="73"/>
        <v>&gt;=0</v>
      </c>
      <c r="AA290" s="287" t="s">
        <v>84</v>
      </c>
      <c r="AB290" s="287" t="s">
        <v>84</v>
      </c>
      <c r="AD290" s="288"/>
    </row>
    <row r="291" spans="1:31" ht="5.25" customHeight="1">
      <c r="A291" s="454"/>
      <c r="B291" s="329"/>
      <c r="C291" s="53"/>
      <c r="D291" s="53"/>
      <c r="E291" s="53"/>
      <c r="F291" s="53"/>
      <c r="G291" s="53"/>
      <c r="H291" s="53"/>
      <c r="I291" s="108"/>
      <c r="N291" s="287" t="s">
        <v>76</v>
      </c>
      <c r="Q291" s="285" t="str">
        <f ca="1">SUBSTITUTE(CELL("address",H289),"$","")</f>
        <v>H289</v>
      </c>
      <c r="R291" s="287" t="str">
        <f t="shared" si="70"/>
        <v>3a</v>
      </c>
      <c r="S291" s="285" t="str">
        <f t="shared" ca="1" si="71"/>
        <v>3a. Variable Energy</v>
      </c>
      <c r="T291" s="287" t="s">
        <v>812</v>
      </c>
      <c r="U291" s="287" t="s">
        <v>731</v>
      </c>
      <c r="V291" s="287">
        <v>3</v>
      </c>
      <c r="W291" s="290" t="str">
        <f t="shared" ca="1" si="72"/>
        <v>3a_H289_ramp_up_3</v>
      </c>
      <c r="X291" t="s">
        <v>395</v>
      </c>
      <c r="Y291"/>
      <c r="Z291" t="str">
        <f t="shared" si="73"/>
        <v>&gt;=0</v>
      </c>
      <c r="AA291" s="287" t="s">
        <v>84</v>
      </c>
      <c r="AB291" s="287" t="s">
        <v>84</v>
      </c>
      <c r="AD291" s="288"/>
    </row>
    <row r="292" spans="1:31">
      <c r="A292" s="450" t="s">
        <v>732</v>
      </c>
      <c r="B292" s="329" t="s">
        <v>730</v>
      </c>
      <c r="C292" s="53"/>
      <c r="D292" s="732"/>
      <c r="E292" s="25"/>
      <c r="F292" s="737"/>
      <c r="G292" s="25"/>
      <c r="H292" s="737"/>
      <c r="I292" s="108"/>
      <c r="O292" s="287" t="s">
        <v>40</v>
      </c>
      <c r="Q292" s="285" t="str">
        <f ca="1">SUBSTITUTE(CELL("address",D292),"$","")</f>
        <v>D292</v>
      </c>
      <c r="R292" s="287" t="str">
        <f t="shared" si="70"/>
        <v>3a</v>
      </c>
      <c r="S292" s="285" t="str">
        <f t="shared" ca="1" si="71"/>
        <v>3a. Variable Energy</v>
      </c>
      <c r="T292" s="287" t="s">
        <v>812</v>
      </c>
      <c r="U292" s="287" t="s">
        <v>733</v>
      </c>
      <c r="V292" s="287">
        <v>1</v>
      </c>
      <c r="W292" s="290" t="str">
        <f t="shared" ca="1" si="72"/>
        <v>3a_D292_ramp_down_1</v>
      </c>
      <c r="X292" t="s">
        <v>395</v>
      </c>
      <c r="Y292"/>
      <c r="Z292" t="str">
        <f t="shared" si="73"/>
        <v>&gt;=0</v>
      </c>
      <c r="AA292" s="287" t="s">
        <v>84</v>
      </c>
      <c r="AB292" s="287" t="s">
        <v>84</v>
      </c>
      <c r="AD292" s="288"/>
    </row>
    <row r="293" spans="1:31" ht="5.25" customHeight="1">
      <c r="A293" s="454"/>
      <c r="B293" s="329"/>
      <c r="C293" s="53"/>
      <c r="D293" s="53"/>
      <c r="E293" s="53"/>
      <c r="F293" s="53"/>
      <c r="G293" s="53"/>
      <c r="H293" s="53"/>
      <c r="I293" s="108"/>
      <c r="N293" s="287" t="s">
        <v>76</v>
      </c>
      <c r="Q293" s="285" t="str">
        <f ca="1">SUBSTITUTE(CELL("address",F292),"$","")</f>
        <v>F292</v>
      </c>
      <c r="R293" s="287" t="str">
        <f t="shared" si="70"/>
        <v>3a</v>
      </c>
      <c r="S293" s="285" t="str">
        <f t="shared" ca="1" si="71"/>
        <v>3a. Variable Energy</v>
      </c>
      <c r="T293" s="287" t="s">
        <v>812</v>
      </c>
      <c r="U293" s="287" t="s">
        <v>733</v>
      </c>
      <c r="V293" s="287">
        <v>2</v>
      </c>
      <c r="W293" s="290" t="str">
        <f t="shared" ca="1" si="72"/>
        <v>3a_F292_ramp_down_2</v>
      </c>
      <c r="X293" t="s">
        <v>395</v>
      </c>
      <c r="Y293"/>
      <c r="Z293" t="str">
        <f t="shared" si="73"/>
        <v>&gt;=0</v>
      </c>
      <c r="AA293" s="287" t="s">
        <v>84</v>
      </c>
      <c r="AB293" s="287" t="s">
        <v>84</v>
      </c>
      <c r="AD293" s="288"/>
    </row>
    <row r="294" spans="1:31" ht="5.25" customHeight="1">
      <c r="A294" s="454"/>
      <c r="B294" s="329"/>
      <c r="C294" s="53"/>
      <c r="D294" s="53"/>
      <c r="E294" s="53"/>
      <c r="F294" s="53"/>
      <c r="G294" s="53"/>
      <c r="H294" s="53"/>
      <c r="I294" s="108"/>
      <c r="N294" s="287" t="s">
        <v>76</v>
      </c>
      <c r="Q294" s="285" t="str">
        <f ca="1">SUBSTITUTE(CELL("address",H292),"$","")</f>
        <v>H292</v>
      </c>
      <c r="R294" s="287" t="str">
        <f t="shared" si="70"/>
        <v>3a</v>
      </c>
      <c r="S294" s="285" t="str">
        <f t="shared" ca="1" si="71"/>
        <v>3a. Variable Energy</v>
      </c>
      <c r="T294" s="287" t="s">
        <v>812</v>
      </c>
      <c r="U294" s="287" t="s">
        <v>733</v>
      </c>
      <c r="V294" s="287">
        <v>3</v>
      </c>
      <c r="W294" s="290" t="str">
        <f t="shared" ca="1" si="72"/>
        <v>3a_H292_ramp_down_3</v>
      </c>
      <c r="X294" t="s">
        <v>395</v>
      </c>
      <c r="Y294"/>
      <c r="Z294" t="str">
        <f t="shared" si="73"/>
        <v>&gt;=0</v>
      </c>
      <c r="AA294" s="287" t="s">
        <v>84</v>
      </c>
      <c r="AB294" s="287" t="s">
        <v>84</v>
      </c>
      <c r="AD294" s="288"/>
    </row>
    <row r="295" spans="1:31" ht="32.25" customHeight="1">
      <c r="A295" s="986" t="s">
        <v>734</v>
      </c>
      <c r="B295" s="987"/>
      <c r="C295" s="53"/>
      <c r="D295" s="526"/>
      <c r="E295" s="53"/>
      <c r="F295" s="610"/>
      <c r="G295" s="53"/>
      <c r="H295" s="610"/>
      <c r="I295" s="108"/>
      <c r="O295" s="287" t="s">
        <v>40</v>
      </c>
      <c r="P295" s="287"/>
      <c r="Q295" s="285" t="str">
        <f ca="1">SUBSTITUTE(CELL("address",D295),"$","")</f>
        <v>D295</v>
      </c>
      <c r="R295" s="287" t="str">
        <f t="shared" si="70"/>
        <v>3a</v>
      </c>
      <c r="S295" s="285" t="str">
        <f t="shared" ca="1" si="71"/>
        <v>3a. Variable Energy</v>
      </c>
      <c r="T295" s="287" t="s">
        <v>812</v>
      </c>
      <c r="U295" s="287" t="s">
        <v>735</v>
      </c>
      <c r="V295" s="287">
        <v>1</v>
      </c>
      <c r="W295" s="290" t="str">
        <f t="shared" ca="1" si="72"/>
        <v>3a_D295_ramp_describe_1</v>
      </c>
      <c r="X295" s="287" t="s">
        <v>605</v>
      </c>
      <c r="Y295" s="287">
        <v>100</v>
      </c>
      <c r="AA295" s="287" t="s">
        <v>84</v>
      </c>
      <c r="AB295" s="287" t="s">
        <v>84</v>
      </c>
      <c r="AD295" s="288"/>
    </row>
    <row r="296" spans="1:31" ht="5.25" customHeight="1">
      <c r="A296" s="454"/>
      <c r="B296" s="329"/>
      <c r="C296" s="53"/>
      <c r="D296" s="53"/>
      <c r="E296" s="53"/>
      <c r="F296" s="53"/>
      <c r="G296" s="53"/>
      <c r="H296" s="53"/>
      <c r="I296" s="108"/>
      <c r="N296" s="287" t="s">
        <v>76</v>
      </c>
      <c r="Q296" s="285" t="str">
        <f ca="1">SUBSTITUTE(CELL("address",F295),"$","")</f>
        <v>F295</v>
      </c>
      <c r="R296" s="287" t="str">
        <f t="shared" si="70"/>
        <v>3a</v>
      </c>
      <c r="S296" s="285" t="str">
        <f t="shared" ca="1" si="71"/>
        <v>3a. Variable Energy</v>
      </c>
      <c r="T296" s="287" t="s">
        <v>812</v>
      </c>
      <c r="U296" s="287" t="s">
        <v>735</v>
      </c>
      <c r="V296" s="287">
        <v>2</v>
      </c>
      <c r="W296" s="290" t="str">
        <f t="shared" ca="1" si="72"/>
        <v>3a_F295_ramp_describe_2</v>
      </c>
      <c r="X296" s="287" t="s">
        <v>605</v>
      </c>
      <c r="Y296" s="287">
        <v>100</v>
      </c>
      <c r="AA296" s="287" t="s">
        <v>84</v>
      </c>
      <c r="AB296" s="287" t="s">
        <v>84</v>
      </c>
      <c r="AD296" s="288"/>
    </row>
    <row r="297" spans="1:31" ht="5.25" customHeight="1">
      <c r="A297" s="454"/>
      <c r="B297" s="329"/>
      <c r="C297" s="53"/>
      <c r="D297" s="53"/>
      <c r="E297" s="53"/>
      <c r="F297" s="53"/>
      <c r="G297" s="53"/>
      <c r="H297" s="53"/>
      <c r="I297" s="108"/>
      <c r="N297" s="287" t="s">
        <v>76</v>
      </c>
      <c r="Q297" s="285" t="str">
        <f ca="1">SUBSTITUTE(CELL("address",H295),"$","")</f>
        <v>H295</v>
      </c>
      <c r="R297" s="287" t="str">
        <f t="shared" si="70"/>
        <v>3a</v>
      </c>
      <c r="S297" s="285" t="str">
        <f t="shared" ca="1" si="71"/>
        <v>3a. Variable Energy</v>
      </c>
      <c r="T297" s="287" t="s">
        <v>812</v>
      </c>
      <c r="U297" s="287" t="s">
        <v>735</v>
      </c>
      <c r="V297" s="287">
        <v>3</v>
      </c>
      <c r="W297" s="290" t="str">
        <f t="shared" ca="1" si="72"/>
        <v>3a_H295_ramp_describe_3</v>
      </c>
      <c r="X297" s="287" t="s">
        <v>605</v>
      </c>
      <c r="Y297" s="287">
        <v>100</v>
      </c>
      <c r="AA297" s="287" t="s">
        <v>84</v>
      </c>
      <c r="AB297" s="287" t="s">
        <v>84</v>
      </c>
      <c r="AD297" s="288"/>
    </row>
    <row r="298" spans="1:31">
      <c r="A298" s="351" t="s">
        <v>736</v>
      </c>
      <c r="B298" s="329"/>
      <c r="C298" s="53"/>
      <c r="D298" s="53"/>
      <c r="E298" s="53"/>
      <c r="F298" s="53"/>
      <c r="G298" s="53"/>
      <c r="H298" s="53"/>
      <c r="I298" s="108"/>
      <c r="O298" s="287" t="s">
        <v>40</v>
      </c>
    </row>
    <row r="299" spans="1:31">
      <c r="A299" s="450" t="s">
        <v>737</v>
      </c>
      <c r="B299" s="329" t="s">
        <v>712</v>
      </c>
      <c r="C299" s="53"/>
      <c r="D299" s="738"/>
      <c r="E299" s="53"/>
      <c r="F299" s="739"/>
      <c r="G299" s="53"/>
      <c r="H299" s="739"/>
      <c r="I299" s="108"/>
      <c r="O299" s="287" t="s">
        <v>40</v>
      </c>
      <c r="Q299" s="285" t="str">
        <f ca="1">SUBSTITUTE(CELL("address",D299),"$","")</f>
        <v>D299</v>
      </c>
      <c r="R299" s="287" t="str">
        <f t="shared" ref="R299:R307" si="74">$R$10</f>
        <v>3a</v>
      </c>
      <c r="S299" s="285" t="str">
        <f t="shared" ref="S299:S307" ca="1" si="75">MID(CELL("filename",R299),FIND("]",CELL("filename",R299))+1,256)</f>
        <v>3a. Variable Energy</v>
      </c>
      <c r="T299" s="287" t="s">
        <v>812</v>
      </c>
      <c r="U299" s="287" t="s">
        <v>738</v>
      </c>
      <c r="V299" s="287">
        <v>1</v>
      </c>
      <c r="W299" s="290" t="str">
        <f t="shared" ref="W299:W307" ca="1" si="76">R299&amp;"_"&amp;Q299&amp;"_"&amp;U299&amp;"_"&amp;V299</f>
        <v>3a_D299_net_annual_CF_1</v>
      </c>
      <c r="X299" s="285" t="s">
        <v>463</v>
      </c>
      <c r="Y299"/>
      <c r="Z299" s="286" t="s">
        <v>464</v>
      </c>
      <c r="AA299" s="287" t="s">
        <v>84</v>
      </c>
      <c r="AB299" s="287" t="s">
        <v>84</v>
      </c>
      <c r="AD299" s="288"/>
      <c r="AE299" s="285"/>
    </row>
    <row r="300" spans="1:31" ht="5.25" customHeight="1">
      <c r="A300" s="454"/>
      <c r="B300" s="329"/>
      <c r="C300" s="53"/>
      <c r="D300" s="53"/>
      <c r="E300" s="53"/>
      <c r="F300" s="53"/>
      <c r="G300" s="53"/>
      <c r="H300" s="53"/>
      <c r="I300" s="108"/>
      <c r="N300" s="287" t="s">
        <v>76</v>
      </c>
      <c r="Q300" s="285" t="str">
        <f ca="1">SUBSTITUTE(CELL("address",F299),"$","")</f>
        <v>F299</v>
      </c>
      <c r="R300" s="287" t="str">
        <f t="shared" si="74"/>
        <v>3a</v>
      </c>
      <c r="S300" s="285" t="str">
        <f t="shared" ca="1" si="75"/>
        <v>3a. Variable Energy</v>
      </c>
      <c r="T300" s="287" t="s">
        <v>812</v>
      </c>
      <c r="U300" s="287" t="s">
        <v>738</v>
      </c>
      <c r="V300" s="287">
        <v>2</v>
      </c>
      <c r="W300" s="290" t="str">
        <f t="shared" ca="1" si="76"/>
        <v>3a_F299_net_annual_CF_2</v>
      </c>
      <c r="X300" s="285" t="s">
        <v>463</v>
      </c>
      <c r="Y300"/>
      <c r="Z300" s="286" t="s">
        <v>464</v>
      </c>
      <c r="AA300" s="287" t="s">
        <v>84</v>
      </c>
      <c r="AB300" s="287" t="s">
        <v>84</v>
      </c>
      <c r="AD300" s="288"/>
      <c r="AE300" s="285"/>
    </row>
    <row r="301" spans="1:31" ht="5.25" customHeight="1">
      <c r="A301" s="454"/>
      <c r="B301" s="329"/>
      <c r="C301" s="53"/>
      <c r="D301" s="53"/>
      <c r="E301" s="53"/>
      <c r="F301" s="53"/>
      <c r="G301" s="53"/>
      <c r="H301" s="53"/>
      <c r="I301" s="108"/>
      <c r="N301" s="287" t="s">
        <v>76</v>
      </c>
      <c r="Q301" s="285" t="str">
        <f ca="1">SUBSTITUTE(CELL("address",H299),"$","")</f>
        <v>H299</v>
      </c>
      <c r="R301" s="287" t="str">
        <f t="shared" si="74"/>
        <v>3a</v>
      </c>
      <c r="S301" s="285" t="str">
        <f t="shared" ca="1" si="75"/>
        <v>3a. Variable Energy</v>
      </c>
      <c r="T301" s="287" t="s">
        <v>812</v>
      </c>
      <c r="U301" s="287" t="s">
        <v>738</v>
      </c>
      <c r="V301" s="287">
        <v>3</v>
      </c>
      <c r="W301" s="290" t="str">
        <f t="shared" ca="1" si="76"/>
        <v>3a_H299_net_annual_CF_3</v>
      </c>
      <c r="X301" s="285" t="s">
        <v>463</v>
      </c>
      <c r="Y301"/>
      <c r="Z301" s="286" t="s">
        <v>464</v>
      </c>
      <c r="AA301" s="287" t="s">
        <v>84</v>
      </c>
      <c r="AB301" s="287" t="s">
        <v>84</v>
      </c>
      <c r="AD301" s="288"/>
      <c r="AE301" s="285"/>
    </row>
    <row r="302" spans="1:31">
      <c r="A302" s="450" t="s">
        <v>780</v>
      </c>
      <c r="B302" s="329" t="s">
        <v>712</v>
      </c>
      <c r="C302" s="53"/>
      <c r="D302" s="738"/>
      <c r="E302" s="53"/>
      <c r="F302" s="739"/>
      <c r="G302" s="53"/>
      <c r="H302" s="739"/>
      <c r="I302" s="108"/>
      <c r="O302" s="287" t="s">
        <v>40</v>
      </c>
      <c r="Q302" s="285" t="str">
        <f ca="1">SUBSTITUTE(CELL("address",D302),"$","")</f>
        <v>D302</v>
      </c>
      <c r="R302" s="287" t="str">
        <f t="shared" si="74"/>
        <v>3a</v>
      </c>
      <c r="S302" s="285" t="str">
        <f t="shared" ca="1" si="75"/>
        <v>3a. Variable Energy</v>
      </c>
      <c r="T302" s="287" t="s">
        <v>812</v>
      </c>
      <c r="U302" s="287" t="s">
        <v>781</v>
      </c>
      <c r="V302" s="287">
        <v>1</v>
      </c>
      <c r="W302" s="290" t="str">
        <f t="shared" ca="1" si="76"/>
        <v>3a_D302_win_CF_1</v>
      </c>
      <c r="X302" s="285" t="s">
        <v>463</v>
      </c>
      <c r="Y302"/>
      <c r="Z302" s="286" t="s">
        <v>464</v>
      </c>
      <c r="AA302" s="287" t="s">
        <v>84</v>
      </c>
      <c r="AB302" s="287" t="s">
        <v>84</v>
      </c>
      <c r="AD302" s="288"/>
      <c r="AE302" s="285"/>
    </row>
    <row r="303" spans="1:31" ht="5.25" customHeight="1">
      <c r="A303" s="454"/>
      <c r="B303" s="329"/>
      <c r="C303" s="53"/>
      <c r="D303" s="53"/>
      <c r="E303" s="53"/>
      <c r="F303" s="53"/>
      <c r="G303" s="53"/>
      <c r="H303" s="53"/>
      <c r="I303" s="108"/>
      <c r="N303" s="287" t="s">
        <v>76</v>
      </c>
      <c r="Q303" s="285" t="str">
        <f ca="1">SUBSTITUTE(CELL("address",F302),"$","")</f>
        <v>F302</v>
      </c>
      <c r="R303" s="287" t="str">
        <f t="shared" si="74"/>
        <v>3a</v>
      </c>
      <c r="S303" s="285" t="str">
        <f t="shared" ca="1" si="75"/>
        <v>3a. Variable Energy</v>
      </c>
      <c r="T303" s="287" t="s">
        <v>812</v>
      </c>
      <c r="U303" s="287" t="s">
        <v>781</v>
      </c>
      <c r="V303" s="287">
        <v>2</v>
      </c>
      <c r="W303" s="290" t="str">
        <f t="shared" ca="1" si="76"/>
        <v>3a_F302_win_CF_2</v>
      </c>
      <c r="X303" s="285" t="s">
        <v>463</v>
      </c>
      <c r="Y303"/>
      <c r="Z303" s="286" t="s">
        <v>464</v>
      </c>
      <c r="AA303" s="287" t="s">
        <v>84</v>
      </c>
      <c r="AB303" s="287" t="s">
        <v>84</v>
      </c>
      <c r="AD303" s="288"/>
      <c r="AE303" s="285"/>
    </row>
    <row r="304" spans="1:31" ht="5.25" customHeight="1">
      <c r="A304" s="454"/>
      <c r="B304" s="329"/>
      <c r="C304" s="53"/>
      <c r="D304" s="53"/>
      <c r="E304" s="53"/>
      <c r="F304" s="53"/>
      <c r="G304" s="53"/>
      <c r="H304" s="53"/>
      <c r="I304" s="108"/>
      <c r="N304" s="287" t="s">
        <v>76</v>
      </c>
      <c r="Q304" s="285" t="str">
        <f ca="1">SUBSTITUTE(CELL("address",H302),"$","")</f>
        <v>H302</v>
      </c>
      <c r="R304" s="287" t="str">
        <f t="shared" si="74"/>
        <v>3a</v>
      </c>
      <c r="S304" s="285" t="str">
        <f t="shared" ca="1" si="75"/>
        <v>3a. Variable Energy</v>
      </c>
      <c r="T304" s="287" t="s">
        <v>812</v>
      </c>
      <c r="U304" s="287" t="s">
        <v>781</v>
      </c>
      <c r="V304" s="287">
        <v>3</v>
      </c>
      <c r="W304" s="290" t="str">
        <f t="shared" ca="1" si="76"/>
        <v>3a_H302_win_CF_3</v>
      </c>
      <c r="X304" s="285" t="s">
        <v>463</v>
      </c>
      <c r="Y304"/>
      <c r="Z304" s="286" t="s">
        <v>464</v>
      </c>
      <c r="AA304" s="287" t="s">
        <v>84</v>
      </c>
      <c r="AB304" s="287" t="s">
        <v>84</v>
      </c>
      <c r="AD304" s="288"/>
      <c r="AE304" s="285"/>
    </row>
    <row r="305" spans="1:65">
      <c r="A305" s="454" t="s">
        <v>794</v>
      </c>
      <c r="B305" s="329"/>
      <c r="C305" s="53"/>
      <c r="D305" s="732"/>
      <c r="E305" s="53"/>
      <c r="F305" s="737"/>
      <c r="G305" s="53"/>
      <c r="H305" s="737"/>
      <c r="I305" s="108"/>
      <c r="O305" s="287" t="s">
        <v>40</v>
      </c>
      <c r="Q305" s="285" t="str">
        <f ca="1">SUBSTITUTE(CELL("address",D305),"$","")</f>
        <v>D305</v>
      </c>
      <c r="R305" s="287" t="str">
        <f t="shared" si="74"/>
        <v>3a</v>
      </c>
      <c r="S305" s="285" t="str">
        <f t="shared" ca="1" si="75"/>
        <v>3a. Variable Energy</v>
      </c>
      <c r="T305" s="287" t="s">
        <v>812</v>
      </c>
      <c r="U305" s="287" t="s">
        <v>742</v>
      </c>
      <c r="V305" s="287">
        <v>1</v>
      </c>
      <c r="W305" s="290" t="str">
        <f t="shared" ca="1" si="76"/>
        <v>3a_D305_shaped_1</v>
      </c>
      <c r="X305" s="287" t="s">
        <v>681</v>
      </c>
      <c r="Z305" s="286" t="str">
        <f t="shared" ref="Z305:Z307" si="77">CONCATENATE(AJ305,",",AK305)</f>
        <v>Yes,No</v>
      </c>
      <c r="AA305" s="287" t="s">
        <v>84</v>
      </c>
      <c r="AB305" s="287" t="s">
        <v>84</v>
      </c>
      <c r="AD305" s="288"/>
      <c r="AJ305" s="287" t="s">
        <v>83</v>
      </c>
      <c r="AK305" s="287" t="s">
        <v>84</v>
      </c>
    </row>
    <row r="306" spans="1:65" ht="5.25" customHeight="1">
      <c r="A306" s="454"/>
      <c r="B306" s="329"/>
      <c r="C306" s="53"/>
      <c r="D306" s="53"/>
      <c r="E306" s="53"/>
      <c r="F306" s="53"/>
      <c r="G306" s="53"/>
      <c r="H306" s="53"/>
      <c r="I306" s="108"/>
      <c r="N306" s="287" t="s">
        <v>76</v>
      </c>
      <c r="Q306" s="285" t="str">
        <f ca="1">SUBSTITUTE(CELL("address",F305),"$","")</f>
        <v>F305</v>
      </c>
      <c r="R306" s="287" t="str">
        <f t="shared" si="74"/>
        <v>3a</v>
      </c>
      <c r="S306" s="285" t="str">
        <f t="shared" ca="1" si="75"/>
        <v>3a. Variable Energy</v>
      </c>
      <c r="T306" s="287" t="s">
        <v>812</v>
      </c>
      <c r="U306" s="287" t="s">
        <v>742</v>
      </c>
      <c r="V306" s="287">
        <v>2</v>
      </c>
      <c r="W306" s="290" t="str">
        <f t="shared" ca="1" si="76"/>
        <v>3a_F305_shaped_2</v>
      </c>
      <c r="X306" s="287" t="s">
        <v>681</v>
      </c>
      <c r="Z306" s="286" t="str">
        <f t="shared" si="77"/>
        <v>Yes,No</v>
      </c>
      <c r="AA306" s="287" t="s">
        <v>84</v>
      </c>
      <c r="AB306" s="287" t="s">
        <v>84</v>
      </c>
      <c r="AD306" s="288"/>
      <c r="AJ306" s="287" t="s">
        <v>83</v>
      </c>
      <c r="AK306" s="287" t="s">
        <v>84</v>
      </c>
    </row>
    <row r="307" spans="1:65" ht="5.25" customHeight="1">
      <c r="A307" s="454"/>
      <c r="B307" s="329"/>
      <c r="C307" s="53"/>
      <c r="D307" s="53"/>
      <c r="E307" s="53"/>
      <c r="F307" s="53"/>
      <c r="G307" s="53"/>
      <c r="H307" s="53"/>
      <c r="I307" s="108"/>
      <c r="N307" s="287" t="s">
        <v>76</v>
      </c>
      <c r="Q307" s="285" t="str">
        <f ca="1">SUBSTITUTE(CELL("address",H305),"$","")</f>
        <v>H305</v>
      </c>
      <c r="R307" s="287" t="str">
        <f t="shared" si="74"/>
        <v>3a</v>
      </c>
      <c r="S307" s="285" t="str">
        <f t="shared" ca="1" si="75"/>
        <v>3a. Variable Energy</v>
      </c>
      <c r="T307" s="287" t="s">
        <v>812</v>
      </c>
      <c r="U307" s="287" t="s">
        <v>742</v>
      </c>
      <c r="V307" s="287">
        <v>3</v>
      </c>
      <c r="W307" s="290" t="str">
        <f t="shared" ca="1" si="76"/>
        <v>3a_H305_shaped_3</v>
      </c>
      <c r="X307" s="287" t="s">
        <v>681</v>
      </c>
      <c r="Z307" s="286" t="str">
        <f t="shared" si="77"/>
        <v>Yes,No</v>
      </c>
      <c r="AA307" s="287" t="s">
        <v>84</v>
      </c>
      <c r="AB307" s="287" t="s">
        <v>84</v>
      </c>
      <c r="AD307" s="288"/>
      <c r="AJ307" s="287" t="s">
        <v>83</v>
      </c>
      <c r="AK307" s="287" t="s">
        <v>84</v>
      </c>
    </row>
    <row r="308" spans="1:65" s="20" customFormat="1" ht="12.75" customHeight="1">
      <c r="A308" s="988" t="s">
        <v>743</v>
      </c>
      <c r="B308" s="989"/>
      <c r="C308" s="989"/>
      <c r="D308" s="989"/>
      <c r="E308" s="989"/>
      <c r="F308" s="989"/>
      <c r="G308" s="989"/>
      <c r="H308" s="989"/>
      <c r="I308" s="367"/>
      <c r="J308" s="97"/>
      <c r="M308"/>
      <c r="N308" s="293"/>
      <c r="O308" s="293" t="s">
        <v>40</v>
      </c>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BM308" s="493"/>
    </row>
    <row r="309" spans="1:65" ht="5.25" customHeight="1">
      <c r="A309" s="337"/>
      <c r="B309" s="338"/>
      <c r="C309" s="338"/>
      <c r="D309" s="338"/>
      <c r="E309" s="338"/>
      <c r="F309" s="338"/>
      <c r="G309" s="338"/>
      <c r="H309" s="338"/>
      <c r="I309" s="108"/>
      <c r="N309" s="287" t="s">
        <v>76</v>
      </c>
    </row>
    <row r="310" spans="1:65" ht="30.75" customHeight="1">
      <c r="A310" s="994" t="s">
        <v>744</v>
      </c>
      <c r="B310" s="995"/>
      <c r="C310" s="53"/>
      <c r="D310" s="526"/>
      <c r="E310" s="53"/>
      <c r="F310" s="610"/>
      <c r="G310" s="53"/>
      <c r="H310" s="610"/>
      <c r="I310" s="108"/>
      <c r="L310" s="20"/>
      <c r="O310" s="287" t="s">
        <v>40</v>
      </c>
      <c r="P310" s="287"/>
      <c r="Q310" s="285" t="str">
        <f ca="1">SUBSTITUTE(CELL("address",D310),"$","")</f>
        <v>D310</v>
      </c>
      <c r="R310" s="287" t="str">
        <f t="shared" ref="R310:R318" si="78">$R$10</f>
        <v>3a</v>
      </c>
      <c r="S310" s="285" t="str">
        <f t="shared" ref="S310:S318" ca="1" si="79">MID(CELL("filename",R310),FIND("]",CELL("filename",R310))+1,256)</f>
        <v>3a. Variable Energy</v>
      </c>
      <c r="T310" s="287" t="s">
        <v>812</v>
      </c>
      <c r="U310" s="287" t="s">
        <v>745</v>
      </c>
      <c r="V310" s="287">
        <v>1</v>
      </c>
      <c r="W310" s="290" t="str">
        <f t="shared" ref="W310:W318" ca="1" si="80">R310&amp;"_"&amp;Q310&amp;"_"&amp;U310&amp;"_"&amp;V310</f>
        <v>3a_D310_8760_source_1</v>
      </c>
      <c r="X310" s="287" t="s">
        <v>605</v>
      </c>
      <c r="Y310" s="287">
        <v>100</v>
      </c>
      <c r="AA310" s="287" t="s">
        <v>84</v>
      </c>
      <c r="AB310" s="287" t="s">
        <v>84</v>
      </c>
      <c r="AD310" s="288"/>
    </row>
    <row r="311" spans="1:65" ht="5.25" customHeight="1">
      <c r="A311" s="450"/>
      <c r="B311" s="329"/>
      <c r="C311" s="53"/>
      <c r="D311" s="53"/>
      <c r="E311" s="53"/>
      <c r="F311" s="53"/>
      <c r="G311" s="53"/>
      <c r="H311" s="53"/>
      <c r="I311" s="108"/>
      <c r="N311" s="287" t="s">
        <v>76</v>
      </c>
      <c r="Q311" s="285" t="str">
        <f ca="1">SUBSTITUTE(CELL("address",F310),"$","")</f>
        <v>F310</v>
      </c>
      <c r="R311" s="287" t="str">
        <f t="shared" si="78"/>
        <v>3a</v>
      </c>
      <c r="S311" s="285" t="str">
        <f t="shared" ca="1" si="79"/>
        <v>3a. Variable Energy</v>
      </c>
      <c r="T311" s="287" t="s">
        <v>812</v>
      </c>
      <c r="U311" s="287" t="s">
        <v>745</v>
      </c>
      <c r="V311" s="287">
        <v>2</v>
      </c>
      <c r="W311" s="290" t="str">
        <f t="shared" ca="1" si="80"/>
        <v>3a_F310_8760_source_2</v>
      </c>
      <c r="X311" s="287" t="s">
        <v>605</v>
      </c>
      <c r="Y311" s="287">
        <v>100</v>
      </c>
      <c r="AA311" s="287" t="s">
        <v>84</v>
      </c>
      <c r="AB311" s="287" t="s">
        <v>84</v>
      </c>
      <c r="AD311" s="288"/>
    </row>
    <row r="312" spans="1:65" ht="5.25" customHeight="1">
      <c r="A312" s="450"/>
      <c r="B312" s="329"/>
      <c r="C312" s="53"/>
      <c r="D312" s="53"/>
      <c r="E312" s="53"/>
      <c r="F312" s="53"/>
      <c r="G312" s="53"/>
      <c r="H312" s="53"/>
      <c r="I312" s="108"/>
      <c r="N312" s="287" t="s">
        <v>76</v>
      </c>
      <c r="Q312" s="285" t="str">
        <f ca="1">SUBSTITUTE(CELL("address",H310),"$","")</f>
        <v>H310</v>
      </c>
      <c r="R312" s="287" t="str">
        <f t="shared" si="78"/>
        <v>3a</v>
      </c>
      <c r="S312" s="285" t="str">
        <f t="shared" ca="1" si="79"/>
        <v>3a. Variable Energy</v>
      </c>
      <c r="T312" s="287" t="s">
        <v>812</v>
      </c>
      <c r="U312" s="287" t="s">
        <v>745</v>
      </c>
      <c r="V312" s="287">
        <v>3</v>
      </c>
      <c r="W312" s="290" t="str">
        <f t="shared" ca="1" si="80"/>
        <v>3a_H310_8760_source_3</v>
      </c>
      <c r="X312" s="287" t="s">
        <v>605</v>
      </c>
      <c r="Y312" s="287">
        <v>100</v>
      </c>
      <c r="AA312" s="287" t="s">
        <v>84</v>
      </c>
      <c r="AB312" s="287" t="s">
        <v>84</v>
      </c>
      <c r="AD312" s="288"/>
    </row>
    <row r="313" spans="1:65" ht="12.5">
      <c r="A313" s="996" t="s">
        <v>746</v>
      </c>
      <c r="B313" s="993"/>
      <c r="C313" s="53"/>
      <c r="D313" s="741"/>
      <c r="E313" s="53"/>
      <c r="F313" s="742"/>
      <c r="G313" s="53"/>
      <c r="H313" s="742"/>
      <c r="I313" s="108"/>
      <c r="O313" s="287" t="s">
        <v>40</v>
      </c>
      <c r="Q313" s="285" t="str">
        <f ca="1">SUBSTITUTE(CELL("address",D313),"$","")</f>
        <v>D313</v>
      </c>
      <c r="R313" s="287" t="str">
        <f t="shared" si="78"/>
        <v>3a</v>
      </c>
      <c r="S313" s="285" t="str">
        <f t="shared" ca="1" si="79"/>
        <v>3a. Variable Energy</v>
      </c>
      <c r="T313" s="287" t="s">
        <v>812</v>
      </c>
      <c r="U313" s="287" t="s">
        <v>783</v>
      </c>
      <c r="V313" s="287">
        <v>1</v>
      </c>
      <c r="W313" s="290" t="str">
        <f t="shared" ca="1" si="80"/>
        <v>3a_D313_8760_assess_1</v>
      </c>
      <c r="X313" s="287" t="s">
        <v>681</v>
      </c>
      <c r="Z313" s="286" t="str">
        <f t="shared" ref="Z313:Z318" si="81">CONCATENATE(AJ313,",",AK313)</f>
        <v>Yes,No</v>
      </c>
      <c r="AA313" s="287" t="s">
        <v>84</v>
      </c>
      <c r="AB313" s="287" t="s">
        <v>84</v>
      </c>
      <c r="AD313" s="288"/>
      <c r="AJ313" s="287" t="s">
        <v>83</v>
      </c>
      <c r="AK313" s="287" t="s">
        <v>84</v>
      </c>
    </row>
    <row r="314" spans="1:65" ht="5.25" customHeight="1">
      <c r="A314" s="454"/>
      <c r="B314" s="329"/>
      <c r="C314" s="53"/>
      <c r="D314" s="53"/>
      <c r="E314" s="53"/>
      <c r="F314" s="53"/>
      <c r="G314" s="53"/>
      <c r="H314" s="53"/>
      <c r="I314" s="108"/>
      <c r="N314" s="287" t="s">
        <v>76</v>
      </c>
      <c r="Q314" s="285" t="str">
        <f ca="1">SUBSTITUTE(CELL("address",F313),"$","")</f>
        <v>F313</v>
      </c>
      <c r="R314" s="287" t="str">
        <f t="shared" si="78"/>
        <v>3a</v>
      </c>
      <c r="S314" s="285" t="str">
        <f t="shared" ca="1" si="79"/>
        <v>3a. Variable Energy</v>
      </c>
      <c r="T314" s="287" t="s">
        <v>812</v>
      </c>
      <c r="U314" s="287" t="s">
        <v>783</v>
      </c>
      <c r="V314" s="287">
        <v>2</v>
      </c>
      <c r="W314" s="290" t="str">
        <f t="shared" ca="1" si="80"/>
        <v>3a_F313_8760_assess_2</v>
      </c>
      <c r="X314" s="287" t="s">
        <v>681</v>
      </c>
      <c r="Z314" s="286" t="str">
        <f t="shared" si="81"/>
        <v>Yes,No</v>
      </c>
      <c r="AA314" s="287" t="s">
        <v>84</v>
      </c>
      <c r="AB314" s="287" t="s">
        <v>84</v>
      </c>
      <c r="AD314" s="288"/>
      <c r="AJ314" s="287" t="s">
        <v>83</v>
      </c>
      <c r="AK314" s="287" t="s">
        <v>84</v>
      </c>
    </row>
    <row r="315" spans="1:65" ht="5.25" customHeight="1">
      <c r="A315" s="454"/>
      <c r="B315" s="329"/>
      <c r="C315" s="53"/>
      <c r="D315" s="53"/>
      <c r="E315" s="53"/>
      <c r="F315" s="53"/>
      <c r="G315" s="53"/>
      <c r="H315" s="53"/>
      <c r="I315" s="108"/>
      <c r="N315" s="287" t="s">
        <v>76</v>
      </c>
      <c r="Q315" s="285" t="str">
        <f ca="1">SUBSTITUTE(CELL("address",H313),"$","")</f>
        <v>H313</v>
      </c>
      <c r="R315" s="287" t="str">
        <f t="shared" si="78"/>
        <v>3a</v>
      </c>
      <c r="S315" s="285" t="str">
        <f t="shared" ca="1" si="79"/>
        <v>3a. Variable Energy</v>
      </c>
      <c r="T315" s="287" t="s">
        <v>812</v>
      </c>
      <c r="U315" s="287" t="s">
        <v>783</v>
      </c>
      <c r="V315" s="287">
        <v>3</v>
      </c>
      <c r="W315" s="290" t="str">
        <f t="shared" ca="1" si="80"/>
        <v>3a_H313_8760_assess_3</v>
      </c>
      <c r="X315" s="287" t="s">
        <v>681</v>
      </c>
      <c r="Z315" s="286" t="str">
        <f t="shared" si="81"/>
        <v>Yes,No</v>
      </c>
      <c r="AA315" s="287" t="s">
        <v>84</v>
      </c>
      <c r="AB315" s="287" t="s">
        <v>84</v>
      </c>
      <c r="AD315" s="288"/>
      <c r="AJ315" s="287" t="s">
        <v>83</v>
      </c>
      <c r="AK315" s="287" t="s">
        <v>84</v>
      </c>
    </row>
    <row r="316" spans="1:65" ht="12.75" customHeight="1">
      <c r="A316" s="992" t="s">
        <v>748</v>
      </c>
      <c r="B316" s="993"/>
      <c r="C316" s="53"/>
      <c r="D316" s="741"/>
      <c r="E316" s="53"/>
      <c r="F316" s="742"/>
      <c r="G316" s="53"/>
      <c r="H316" s="742"/>
      <c r="I316" s="108"/>
      <c r="O316" s="287" t="s">
        <v>40</v>
      </c>
      <c r="Q316" s="285" t="str">
        <f ca="1">SUBSTITUTE(CELL("address",D316),"$","")</f>
        <v>D316</v>
      </c>
      <c r="R316" s="287" t="str">
        <f t="shared" si="78"/>
        <v>3a</v>
      </c>
      <c r="S316" s="285" t="str">
        <f t="shared" ca="1" si="79"/>
        <v>3a. Variable Energy</v>
      </c>
      <c r="T316" s="287" t="s">
        <v>812</v>
      </c>
      <c r="U316" s="287" t="s">
        <v>795</v>
      </c>
      <c r="V316" s="287">
        <v>1</v>
      </c>
      <c r="W316" s="290" t="str">
        <f t="shared" ca="1" si="80"/>
        <v>3a_D316_8760_assess_submit_1</v>
      </c>
      <c r="X316" s="287" t="s">
        <v>681</v>
      </c>
      <c r="Z316" s="286" t="str">
        <f t="shared" si="81"/>
        <v>Submitted,Not Submitted</v>
      </c>
      <c r="AA316" s="287" t="s">
        <v>84</v>
      </c>
      <c r="AB316" s="287" t="s">
        <v>84</v>
      </c>
      <c r="AD316" s="288"/>
      <c r="AJ316" s="287" t="s">
        <v>185</v>
      </c>
      <c r="AK316" s="287" t="s">
        <v>186</v>
      </c>
    </row>
    <row r="317" spans="1:65" ht="16.5" customHeight="1">
      <c r="A317" s="412" t="s">
        <v>813</v>
      </c>
      <c r="B317" s="329"/>
      <c r="C317" s="53"/>
      <c r="D317" s="53"/>
      <c r="E317" s="53"/>
      <c r="F317" s="53"/>
      <c r="G317" s="53"/>
      <c r="H317" s="53"/>
      <c r="I317" s="108"/>
      <c r="O317" s="287" t="s">
        <v>40</v>
      </c>
      <c r="Q317" s="285" t="str">
        <f ca="1">SUBSTITUTE(CELL("address",F316),"$","")</f>
        <v>F316</v>
      </c>
      <c r="R317" s="287" t="str">
        <f t="shared" si="78"/>
        <v>3a</v>
      </c>
      <c r="S317" s="285" t="str">
        <f t="shared" ca="1" si="79"/>
        <v>3a. Variable Energy</v>
      </c>
      <c r="T317" s="287" t="s">
        <v>812</v>
      </c>
      <c r="U317" s="287" t="s">
        <v>795</v>
      </c>
      <c r="V317" s="287">
        <v>2</v>
      </c>
      <c r="W317" s="290" t="str">
        <f t="shared" ca="1" si="80"/>
        <v>3a_F316_8760_assess_submit_2</v>
      </c>
      <c r="X317" s="287" t="s">
        <v>681</v>
      </c>
      <c r="Z317" s="286" t="str">
        <f t="shared" si="81"/>
        <v>Submitted,Not Submitted</v>
      </c>
      <c r="AA317" s="287" t="s">
        <v>84</v>
      </c>
      <c r="AB317" s="287" t="s">
        <v>84</v>
      </c>
      <c r="AD317" s="288"/>
      <c r="AJ317" s="287" t="s">
        <v>185</v>
      </c>
      <c r="AK317" s="287" t="s">
        <v>186</v>
      </c>
    </row>
    <row r="318" spans="1:65" ht="1.5" customHeight="1">
      <c r="A318" s="36"/>
      <c r="B318" s="336"/>
      <c r="C318" s="25"/>
      <c r="D318" s="53"/>
      <c r="E318" s="53"/>
      <c r="F318" s="53"/>
      <c r="G318" s="53"/>
      <c r="H318" s="53"/>
      <c r="I318" s="108"/>
      <c r="N318" s="287" t="s">
        <v>76</v>
      </c>
      <c r="Q318" s="285" t="str">
        <f ca="1">SUBSTITUTE(CELL("address",H316),"$","")</f>
        <v>H316</v>
      </c>
      <c r="R318" s="287" t="str">
        <f t="shared" si="78"/>
        <v>3a</v>
      </c>
      <c r="S318" s="285" t="str">
        <f t="shared" ca="1" si="79"/>
        <v>3a. Variable Energy</v>
      </c>
      <c r="T318" s="287" t="s">
        <v>812</v>
      </c>
      <c r="U318" s="287" t="s">
        <v>795</v>
      </c>
      <c r="V318" s="287">
        <v>3</v>
      </c>
      <c r="W318" s="290" t="str">
        <f t="shared" ca="1" si="80"/>
        <v>3a_H316_8760_assess_submit_3</v>
      </c>
      <c r="X318" s="287" t="s">
        <v>681</v>
      </c>
      <c r="Z318" s="286" t="str">
        <f t="shared" si="81"/>
        <v>Submitted,Not Submitted</v>
      </c>
      <c r="AA318" s="287" t="s">
        <v>84</v>
      </c>
      <c r="AB318" s="287" t="s">
        <v>84</v>
      </c>
      <c r="AD318" s="288"/>
      <c r="AJ318" s="287" t="s">
        <v>185</v>
      </c>
      <c r="AK318" s="287" t="s">
        <v>186</v>
      </c>
    </row>
    <row r="319" spans="1:65" ht="1.5" customHeight="1">
      <c r="A319" s="351"/>
      <c r="B319" s="329"/>
      <c r="C319" s="53"/>
      <c r="D319" s="53"/>
      <c r="E319" s="53"/>
      <c r="F319" s="53"/>
      <c r="G319" s="53"/>
      <c r="H319" s="53"/>
      <c r="I319" s="108"/>
      <c r="O319" s="287" t="s">
        <v>40</v>
      </c>
    </row>
    <row r="320" spans="1:65" ht="1.5" customHeight="1">
      <c r="A320" s="327"/>
      <c r="B320" s="329"/>
      <c r="C320" s="53"/>
      <c r="D320" s="53"/>
      <c r="E320" s="53"/>
      <c r="F320" s="748"/>
      <c r="G320" s="53"/>
      <c r="H320" s="748"/>
      <c r="I320" s="108"/>
      <c r="O320" s="287" t="s">
        <v>40</v>
      </c>
      <c r="Q320" s="285" t="str">
        <f ca="1">SUBSTITUTE(CELL("address",D320),"$","")</f>
        <v>D320</v>
      </c>
      <c r="R320" s="287" t="str">
        <f t="shared" ref="R320:R325" si="82">$R$10</f>
        <v>3a</v>
      </c>
      <c r="S320" s="285" t="str">
        <f t="shared" ref="S320:S325" ca="1" si="83">MID(CELL("filename",R320),FIND("]",CELL("filename",R320))+1,256)</f>
        <v>3a. Variable Energy</v>
      </c>
      <c r="T320" s="287" t="s">
        <v>812</v>
      </c>
      <c r="U320" s="287" t="s">
        <v>751</v>
      </c>
      <c r="V320" s="287">
        <v>1</v>
      </c>
      <c r="W320" s="290" t="str">
        <f t="shared" ref="W320:W325" ca="1" si="84">R320&amp;"_"&amp;Q320&amp;"_"&amp;U320&amp;"_"&amp;V320</f>
        <v>3a_D320_VOM_costs_1</v>
      </c>
      <c r="X320" t="s">
        <v>395</v>
      </c>
      <c r="Y320"/>
      <c r="Z320" t="str">
        <f>"&gt;=0"</f>
        <v>&gt;=0</v>
      </c>
      <c r="AA320" s="287" t="s">
        <v>84</v>
      </c>
      <c r="AB320" s="287" t="s">
        <v>84</v>
      </c>
      <c r="AD320" s="288"/>
    </row>
    <row r="321" spans="1:65" ht="1.5" customHeight="1">
      <c r="A321" s="999"/>
      <c r="B321" s="1000"/>
      <c r="C321" s="53"/>
      <c r="D321" s="53"/>
      <c r="E321" s="53"/>
      <c r="F321" s="53"/>
      <c r="G321" s="53"/>
      <c r="H321" s="53"/>
      <c r="I321" s="108"/>
      <c r="L321" s="20"/>
      <c r="N321" s="287" t="s">
        <v>76</v>
      </c>
      <c r="Q321" s="285" t="str">
        <f ca="1">SUBSTITUTE(CELL("address",F320),"$","")</f>
        <v>F320</v>
      </c>
      <c r="R321" s="287" t="str">
        <f t="shared" si="82"/>
        <v>3a</v>
      </c>
      <c r="S321" s="285" t="str">
        <f t="shared" ca="1" si="83"/>
        <v>3a. Variable Energy</v>
      </c>
      <c r="T321" s="287" t="s">
        <v>812</v>
      </c>
      <c r="U321" s="287" t="s">
        <v>751</v>
      </c>
      <c r="V321" s="287">
        <v>2</v>
      </c>
      <c r="W321" s="290" t="str">
        <f t="shared" ca="1" si="84"/>
        <v>3a_F320_VOM_costs_2</v>
      </c>
      <c r="X321" t="s">
        <v>395</v>
      </c>
      <c r="Y321"/>
      <c r="Z321" t="str">
        <f>"&gt;=0"</f>
        <v>&gt;=0</v>
      </c>
      <c r="AA321" s="287" t="s">
        <v>84</v>
      </c>
      <c r="AB321" s="287" t="s">
        <v>84</v>
      </c>
      <c r="AD321" s="288"/>
    </row>
    <row r="322" spans="1:65" ht="1.5" customHeight="1">
      <c r="A322" s="327"/>
      <c r="B322" s="329"/>
      <c r="C322" s="53"/>
      <c r="D322" s="53"/>
      <c r="E322" s="53"/>
      <c r="F322" s="53"/>
      <c r="G322" s="53"/>
      <c r="H322" s="53"/>
      <c r="I322" s="108"/>
      <c r="N322" s="287" t="s">
        <v>76</v>
      </c>
      <c r="Q322" s="285" t="str">
        <f ca="1">SUBSTITUTE(CELL("address",H320),"$","")</f>
        <v>H320</v>
      </c>
      <c r="R322" s="287" t="str">
        <f t="shared" si="82"/>
        <v>3a</v>
      </c>
      <c r="S322" s="285" t="str">
        <f t="shared" ca="1" si="83"/>
        <v>3a. Variable Energy</v>
      </c>
      <c r="T322" s="287" t="s">
        <v>812</v>
      </c>
      <c r="U322" s="287" t="s">
        <v>751</v>
      </c>
      <c r="V322" s="287">
        <v>3</v>
      </c>
      <c r="W322" s="290" t="str">
        <f t="shared" ca="1" si="84"/>
        <v>3a_H320_VOM_costs_3</v>
      </c>
      <c r="X322" t="s">
        <v>395</v>
      </c>
      <c r="Y322"/>
      <c r="Z322" t="str">
        <f>"&gt;=0"</f>
        <v>&gt;=0</v>
      </c>
      <c r="AA322" s="287" t="s">
        <v>84</v>
      </c>
      <c r="AB322" s="287" t="s">
        <v>84</v>
      </c>
      <c r="AD322" s="288"/>
    </row>
    <row r="323" spans="1:65" ht="1.5" customHeight="1">
      <c r="A323" s="327"/>
      <c r="B323" s="329"/>
      <c r="C323" s="53"/>
      <c r="D323" s="53"/>
      <c r="E323" s="53"/>
      <c r="F323" s="739"/>
      <c r="G323" s="53"/>
      <c r="H323" s="739"/>
      <c r="I323" s="108"/>
      <c r="O323" s="287" t="s">
        <v>40</v>
      </c>
      <c r="Q323" s="285" t="str">
        <f ca="1">SUBSTITUTE(CELL("address",D323),"$","")</f>
        <v>D323</v>
      </c>
      <c r="R323" s="287" t="str">
        <f t="shared" si="82"/>
        <v>3a</v>
      </c>
      <c r="S323" s="285" t="str">
        <f t="shared" ca="1" si="83"/>
        <v>3a. Variable Energy</v>
      </c>
      <c r="T323" s="287" t="s">
        <v>812</v>
      </c>
      <c r="U323" s="287" t="s">
        <v>786</v>
      </c>
      <c r="V323" s="287">
        <v>1</v>
      </c>
      <c r="W323" s="290" t="str">
        <f t="shared" ca="1" si="84"/>
        <v>3a_D323_VOM_esc_1</v>
      </c>
      <c r="X323" s="285" t="s">
        <v>463</v>
      </c>
      <c r="Y323"/>
      <c r="Z323" s="286" t="s">
        <v>464</v>
      </c>
      <c r="AA323" s="287" t="s">
        <v>84</v>
      </c>
      <c r="AB323" s="287" t="s">
        <v>84</v>
      </c>
      <c r="AD323" s="288"/>
      <c r="AE323" s="285"/>
    </row>
    <row r="324" spans="1:65" ht="1.5" customHeight="1">
      <c r="A324" s="327"/>
      <c r="B324" s="329"/>
      <c r="C324" s="53"/>
      <c r="D324" s="53"/>
      <c r="E324" s="53"/>
      <c r="F324" s="53"/>
      <c r="G324" s="53"/>
      <c r="H324" s="53"/>
      <c r="I324" s="108"/>
      <c r="N324" s="287" t="s">
        <v>76</v>
      </c>
      <c r="Q324" s="285" t="str">
        <f ca="1">SUBSTITUTE(CELL("address",F323),"$","")</f>
        <v>F323</v>
      </c>
      <c r="R324" s="287" t="str">
        <f t="shared" si="82"/>
        <v>3a</v>
      </c>
      <c r="S324" s="285" t="str">
        <f t="shared" ca="1" si="83"/>
        <v>3a. Variable Energy</v>
      </c>
      <c r="T324" s="287" t="s">
        <v>812</v>
      </c>
      <c r="U324" s="287" t="s">
        <v>786</v>
      </c>
      <c r="V324" s="287">
        <v>2</v>
      </c>
      <c r="W324" s="290" t="str">
        <f t="shared" ca="1" si="84"/>
        <v>3a_F323_VOM_esc_2</v>
      </c>
      <c r="X324" s="285" t="s">
        <v>463</v>
      </c>
      <c r="Y324"/>
      <c r="Z324" s="286" t="s">
        <v>464</v>
      </c>
      <c r="AA324" s="287" t="s">
        <v>84</v>
      </c>
      <c r="AB324" s="287" t="s">
        <v>84</v>
      </c>
      <c r="AD324" s="288"/>
      <c r="AE324" s="285"/>
    </row>
    <row r="325" spans="1:65" ht="1.5" customHeight="1" thickBot="1">
      <c r="A325" s="327"/>
      <c r="B325" s="329"/>
      <c r="C325" s="53"/>
      <c r="D325" s="53"/>
      <c r="E325" s="53"/>
      <c r="F325" s="53"/>
      <c r="G325" s="53"/>
      <c r="H325" s="53"/>
      <c r="I325" s="108"/>
      <c r="N325" s="485" t="s">
        <v>76</v>
      </c>
      <c r="O325" s="485"/>
      <c r="P325" s="483"/>
      <c r="Q325" s="484" t="str">
        <f ca="1">SUBSTITUTE(CELL("address",H323),"$","")</f>
        <v>H323</v>
      </c>
      <c r="R325" s="485" t="str">
        <f t="shared" si="82"/>
        <v>3a</v>
      </c>
      <c r="S325" s="484" t="str">
        <f t="shared" ca="1" si="83"/>
        <v>3a. Variable Energy</v>
      </c>
      <c r="T325" s="485" t="s">
        <v>812</v>
      </c>
      <c r="U325" s="485" t="s">
        <v>786</v>
      </c>
      <c r="V325" s="485">
        <v>3</v>
      </c>
      <c r="W325" s="486" t="str">
        <f t="shared" ca="1" si="84"/>
        <v>3a_H323_VOM_esc_3</v>
      </c>
      <c r="X325" s="285" t="s">
        <v>463</v>
      </c>
      <c r="Y325" s="483"/>
      <c r="Z325" s="286" t="s">
        <v>464</v>
      </c>
      <c r="AA325" s="485" t="s">
        <v>84</v>
      </c>
      <c r="AB325" s="485" t="s">
        <v>84</v>
      </c>
      <c r="AC325" s="485"/>
      <c r="AD325" s="288"/>
      <c r="AE325" s="285"/>
      <c r="AF325" s="485"/>
      <c r="AG325" s="485"/>
      <c r="AH325" s="485"/>
      <c r="AJ325" s="485"/>
      <c r="AK325" s="485"/>
      <c r="AL325" s="483"/>
      <c r="AM325" s="483"/>
      <c r="AN325" s="483"/>
      <c r="AO325" s="483"/>
      <c r="AP325" s="483"/>
      <c r="AQ325" s="483"/>
      <c r="AR325" s="483"/>
      <c r="AS325" s="483"/>
      <c r="AT325" s="483"/>
      <c r="AU325" s="483"/>
      <c r="AV325" s="483"/>
      <c r="AW325" s="483"/>
      <c r="AX325" s="483"/>
      <c r="AY325" s="483"/>
      <c r="AZ325" s="483"/>
      <c r="BA325" s="483"/>
      <c r="BB325" s="483"/>
      <c r="BC325" s="483"/>
      <c r="BD325" s="483"/>
      <c r="BE325" s="483"/>
      <c r="BF325" s="483"/>
      <c r="BG325" s="483"/>
      <c r="BH325" s="483"/>
      <c r="BI325" s="483"/>
      <c r="BJ325" s="483"/>
      <c r="BK325" s="483"/>
      <c r="BL325" s="483"/>
      <c r="BM325" s="489"/>
    </row>
    <row r="326" spans="1:65" ht="13.5" thickBot="1">
      <c r="A326" s="528" t="s">
        <v>814</v>
      </c>
      <c r="B326" s="529"/>
      <c r="C326" s="529"/>
      <c r="D326" s="529"/>
      <c r="E326" s="529"/>
      <c r="F326" s="529"/>
      <c r="G326" s="529"/>
      <c r="H326" s="529"/>
      <c r="I326" s="530"/>
      <c r="N326"/>
      <c r="O326"/>
      <c r="Q326"/>
    </row>
    <row r="327" spans="1:65" ht="12.5">
      <c r="A327" s="330"/>
      <c r="B327" s="53"/>
      <c r="C327" s="53"/>
      <c r="D327" s="53"/>
      <c r="E327" s="53"/>
      <c r="F327" s="53"/>
      <c r="G327" s="53"/>
      <c r="H327" s="53"/>
      <c r="I327" s="324"/>
      <c r="L327" s="983"/>
      <c r="N327"/>
      <c r="O327"/>
      <c r="Q327">
        <f ca="1">COUNTA(Q10:Q325)</f>
        <v>282</v>
      </c>
    </row>
    <row r="328" spans="1:65" ht="12.5">
      <c r="A328" s="330" t="s">
        <v>815</v>
      </c>
      <c r="B328" s="53"/>
      <c r="C328" s="53"/>
      <c r="D328" s="53"/>
      <c r="E328" s="53"/>
      <c r="F328" s="53"/>
      <c r="G328" s="53"/>
      <c r="H328" s="53"/>
      <c r="I328" s="324"/>
      <c r="L328" s="983"/>
      <c r="N328"/>
      <c r="O328"/>
      <c r="Q328"/>
    </row>
    <row r="329" spans="1:65" ht="12.5">
      <c r="A329" s="330"/>
      <c r="B329" s="53"/>
      <c r="C329" s="53"/>
      <c r="D329" s="53"/>
      <c r="E329" s="53"/>
      <c r="F329" s="53"/>
      <c r="G329" s="53"/>
      <c r="H329" s="53"/>
      <c r="I329" s="324"/>
      <c r="L329" s="983"/>
      <c r="N329"/>
      <c r="O329"/>
      <c r="Q329"/>
    </row>
    <row r="330" spans="1:65" ht="12.5">
      <c r="A330" s="389" t="s">
        <v>816</v>
      </c>
      <c r="B330" s="53"/>
      <c r="C330" s="53"/>
      <c r="D330" s="53"/>
      <c r="E330" s="53"/>
      <c r="F330" s="53"/>
      <c r="G330" s="53"/>
      <c r="H330" s="53"/>
      <c r="I330" s="324"/>
      <c r="L330" s="983"/>
      <c r="N330"/>
      <c r="O330"/>
      <c r="Q330"/>
    </row>
    <row r="331" spans="1:65" ht="12.5">
      <c r="A331" s="389" t="s">
        <v>817</v>
      </c>
      <c r="B331" s="53"/>
      <c r="C331" s="53"/>
      <c r="D331" s="53"/>
      <c r="E331" s="53"/>
      <c r="F331" s="53"/>
      <c r="G331" s="53"/>
      <c r="H331" s="53"/>
      <c r="I331" s="324"/>
      <c r="L331" s="983"/>
      <c r="N331"/>
      <c r="O331"/>
      <c r="Q331"/>
    </row>
    <row r="332" spans="1:65" thickBot="1">
      <c r="A332" s="390"/>
      <c r="B332" s="331"/>
      <c r="C332" s="331"/>
      <c r="D332" s="331"/>
      <c r="E332" s="331"/>
      <c r="F332" s="331"/>
      <c r="G332" s="331"/>
      <c r="H332" s="331"/>
      <c r="I332" s="531"/>
      <c r="L332" s="983"/>
      <c r="N332"/>
      <c r="O332"/>
      <c r="Q332"/>
    </row>
  </sheetData>
  <sheetProtection algorithmName="SHA-512" hashValue="hi29vGYBEI4chVz4+0oyqGWd5hPC8pxbidpRE2GGyk058XLxNwYMrjDoaLVlbVy6XNSFzu69upqvCRZOtBgMjQ==" saltValue="+XidNoNF8MeZoUfAbtoYfA==" spinCount="100000" sheet="1" selectLockedCells="1"/>
  <mergeCells count="63">
    <mergeCell ref="A96:B96"/>
    <mergeCell ref="A177:B177"/>
    <mergeCell ref="A321:B321"/>
    <mergeCell ref="A308:H308"/>
    <mergeCell ref="A272:I272"/>
    <mergeCell ref="A101:B101"/>
    <mergeCell ref="A182:B182"/>
    <mergeCell ref="A193:B193"/>
    <mergeCell ref="A257:B257"/>
    <mergeCell ref="A266:B266"/>
    <mergeCell ref="A269:B269"/>
    <mergeCell ref="A295:B295"/>
    <mergeCell ref="A276:B276"/>
    <mergeCell ref="A243:B243"/>
    <mergeCell ref="A112:B112"/>
    <mergeCell ref="AC2:AC3"/>
    <mergeCell ref="AD2:AD3"/>
    <mergeCell ref="A188:B188"/>
    <mergeCell ref="A246:B246"/>
    <mergeCell ref="A180:H180"/>
    <mergeCell ref="A238:H238"/>
    <mergeCell ref="A87:B87"/>
    <mergeCell ref="A168:B168"/>
    <mergeCell ref="A121:B121"/>
    <mergeCell ref="A104:B104"/>
    <mergeCell ref="A185:B185"/>
    <mergeCell ref="A107:B107"/>
    <mergeCell ref="A124:B124"/>
    <mergeCell ref="A127:B127"/>
    <mergeCell ref="A130:B130"/>
    <mergeCell ref="A139:B139"/>
    <mergeCell ref="A1:I1"/>
    <mergeCell ref="A2:I2"/>
    <mergeCell ref="A3:I3"/>
    <mergeCell ref="L327:L332"/>
    <mergeCell ref="A270:B270"/>
    <mergeCell ref="A50:B50"/>
    <mergeCell ref="A117:I117"/>
    <mergeCell ref="A46:I46"/>
    <mergeCell ref="A99:H99"/>
    <mergeCell ref="A142:B142"/>
    <mergeCell ref="A198:I198"/>
    <mergeCell ref="A316:B316"/>
    <mergeCell ref="A310:B310"/>
    <mergeCell ref="A240:B240"/>
    <mergeCell ref="A202:B202"/>
    <mergeCell ref="A313:B313"/>
    <mergeCell ref="AG2:AG3"/>
    <mergeCell ref="Q1:AA1"/>
    <mergeCell ref="AB1:AG1"/>
    <mergeCell ref="Q2:Q3"/>
    <mergeCell ref="R2:S2"/>
    <mergeCell ref="T2:T3"/>
    <mergeCell ref="U2:U3"/>
    <mergeCell ref="V2:V3"/>
    <mergeCell ref="W2:W3"/>
    <mergeCell ref="X2:X3"/>
    <mergeCell ref="Y2:Y3"/>
    <mergeCell ref="Z2:Z3"/>
    <mergeCell ref="AA2:AA3"/>
    <mergeCell ref="AB2:AB3"/>
    <mergeCell ref="AF2:AF3"/>
    <mergeCell ref="AE2:AE3"/>
  </mergeCells>
  <conditionalFormatting sqref="D152 D148 D145 D142 D139 D158 D162 D165 D168 D171 D174 D177 D182 D185 D136 D133 D130 D127 D124 D121 D22">
    <cfRule type="expression" dxfId="138" priority="68">
      <formula>$D$19&lt;&gt;"Yes"</formula>
    </cfRule>
  </conditionalFormatting>
  <conditionalFormatting sqref="F195 F192 F185 F182 F177 F174 F171 F168 F165 F162 F158 F155 F152 F148 F145 F142 F139 F136 F133 F130 F127 F124 F121">
    <cfRule type="expression" dxfId="137" priority="66">
      <formula>$F$19&lt;&gt;"Yes"</formula>
    </cfRule>
  </conditionalFormatting>
  <conditionalFormatting sqref="H121 H124 H127 H130 H133 H136 H139 H142 H145 H148 H152 H155 H158 H162 H165 H168 H171 H174 H177 H182 H185 H192 H195">
    <cfRule type="expression" dxfId="136" priority="64">
      <formula>$H$19&lt;&gt;"Yes"</formula>
    </cfRule>
  </conditionalFormatting>
  <conditionalFormatting sqref="D202 D205 D208 D211 D217 D220 D223 D226 D229 D232 D235 D240 D243 D250 D253 D263 D266 D269 D31">
    <cfRule type="expression" dxfId="135" priority="62">
      <formula>$D$28&lt;&gt;"Yes"</formula>
    </cfRule>
  </conditionalFormatting>
  <conditionalFormatting sqref="F202 F205 F208 F211 F214 F217 F220 F223 F226 F229 F232 F235 F240 F243 F250 F253 F256 F259 F263 F266 F269">
    <cfRule type="expression" dxfId="134" priority="60">
      <formula>$F$28&lt;&gt;"Yes"</formula>
    </cfRule>
  </conditionalFormatting>
  <conditionalFormatting sqref="H202 H205 H208 H211 H214 H217 H220 H223 H226 H229 H232 H235 H240 H243 H250 H253 H256 H259 H263 H266 H269">
    <cfRule type="expression" dxfId="133" priority="58">
      <formula>$H$28&lt;&gt;"Yes"</formula>
    </cfRule>
  </conditionalFormatting>
  <conditionalFormatting sqref="D40 D276 D279 D285 D289 D292 D295 D299 D302 D305 D310 D313">
    <cfRule type="expression" dxfId="132" priority="56">
      <formula>$D$37&lt;&gt;"Yes"</formula>
    </cfRule>
  </conditionalFormatting>
  <conditionalFormatting sqref="F323 F320 F313 F310 F305 F302 F299 F295 F292 F289 F285 F282 F279 F276 F40">
    <cfRule type="expression" dxfId="131" priority="54">
      <formula>$F$37&lt;&gt;"Yes"</formula>
    </cfRule>
  </conditionalFormatting>
  <conditionalFormatting sqref="H40 H276 H279 H282 H285 H289 H292 H295 H299 H302 H305 H310 H313 H320 H323">
    <cfRule type="expression" dxfId="130" priority="52">
      <formula>$H$37&lt;&gt;"Yes"</formula>
    </cfRule>
  </conditionalFormatting>
  <conditionalFormatting sqref="D43">
    <cfRule type="expression" dxfId="129" priority="50">
      <formula>$D$40&lt;&gt;"Operational"</formula>
    </cfRule>
  </conditionalFormatting>
  <conditionalFormatting sqref="D34">
    <cfRule type="expression" dxfId="128" priority="48">
      <formula>$D$31&lt;&gt;"Operational"</formula>
    </cfRule>
  </conditionalFormatting>
  <conditionalFormatting sqref="D25">
    <cfRule type="expression" dxfId="127" priority="46">
      <formula>$D$22&lt;&gt;"Operational"</formula>
    </cfRule>
  </conditionalFormatting>
  <conditionalFormatting sqref="D16">
    <cfRule type="expression" dxfId="126" priority="44">
      <formula>$D$13&lt;&gt;"Operational"</formula>
    </cfRule>
  </conditionalFormatting>
  <conditionalFormatting sqref="F43">
    <cfRule type="expression" dxfId="125" priority="36">
      <formula>$F$40&lt;&gt;"Operational"</formula>
    </cfRule>
  </conditionalFormatting>
  <conditionalFormatting sqref="H43">
    <cfRule type="expression" dxfId="124" priority="28">
      <formula>$H$40&lt;&gt;"Operational"</formula>
    </cfRule>
  </conditionalFormatting>
  <conditionalFormatting sqref="D316">
    <cfRule type="expression" dxfId="123" priority="26">
      <formula>$D$313&lt;&gt;"Yes"</formula>
    </cfRule>
  </conditionalFormatting>
  <conditionalFormatting sqref="F316">
    <cfRule type="expression" dxfId="122" priority="24">
      <formula>$F$313&lt;&gt;"Yes"</formula>
    </cfRule>
  </conditionalFormatting>
  <conditionalFormatting sqref="H316">
    <cfRule type="expression" dxfId="121" priority="22">
      <formula>$H$313&lt;&gt;"Yes"</formula>
    </cfRule>
  </conditionalFormatting>
  <conditionalFormatting sqref="D246">
    <cfRule type="expression" dxfId="120" priority="20">
      <formula>$D$243&lt;&gt;"Yes"</formula>
    </cfRule>
  </conditionalFormatting>
  <conditionalFormatting sqref="F246">
    <cfRule type="expression" dxfId="119" priority="18">
      <formula>$F$243&lt;&gt;"Yes"</formula>
    </cfRule>
  </conditionalFormatting>
  <conditionalFormatting sqref="H246">
    <cfRule type="expression" dxfId="118" priority="16">
      <formula>$H$243&lt;&gt;"Yes"</formula>
    </cfRule>
  </conditionalFormatting>
  <conditionalFormatting sqref="D188">
    <cfRule type="expression" dxfId="117" priority="14">
      <formula>$D$185&lt;&gt;"Yes"</formula>
    </cfRule>
  </conditionalFormatting>
  <conditionalFormatting sqref="F188">
    <cfRule type="expression" dxfId="116" priority="12">
      <formula>$F$185&lt;&gt;"Yes"</formula>
    </cfRule>
  </conditionalFormatting>
  <conditionalFormatting sqref="H188">
    <cfRule type="expression" dxfId="115" priority="10">
      <formula>$H$185&lt;&gt;"Yes"</formula>
    </cfRule>
  </conditionalFormatting>
  <conditionalFormatting sqref="D104 D101 D90 D87 D84 D81 D78 D72 D69 D66 D59 D56 D53 D50 D13 D96">
    <cfRule type="expression" dxfId="114" priority="74">
      <formula>$D$10&lt;&gt;"Yes"</formula>
    </cfRule>
  </conditionalFormatting>
  <conditionalFormatting sqref="F50 F53 F56 F59 F62 F66 F69 F72 F75 F78 F81 F84 F87 F90 F93 F101 F104 F111 F114 F96">
    <cfRule type="expression" dxfId="113" priority="72">
      <formula>$F$10&lt;&gt;"Yes"</formula>
    </cfRule>
  </conditionalFormatting>
  <conditionalFormatting sqref="H114 H111 H104 H101 H93 H90 H87 H84 H81 H78 H75 H72 H69 H66 H62 H59 H56 H53 H50 H96">
    <cfRule type="expression" dxfId="112" priority="70">
      <formula>$H$10&lt;&gt;"Yes"</formula>
    </cfRule>
  </conditionalFormatting>
  <conditionalFormatting sqref="D107">
    <cfRule type="expression" dxfId="111" priority="8">
      <formula>$D$104&lt;&gt;"Yes"</formula>
    </cfRule>
  </conditionalFormatting>
  <conditionalFormatting sqref="F107">
    <cfRule type="expression" dxfId="110" priority="6">
      <formula>$F$104&lt;&gt;"Yes"</formula>
    </cfRule>
  </conditionalFormatting>
  <conditionalFormatting sqref="H107">
    <cfRule type="expression" dxfId="109" priority="4">
      <formula>$H$104&lt;&gt;"Yes"</formula>
    </cfRule>
  </conditionalFormatting>
  <conditionalFormatting sqref="D63">
    <cfRule type="expression" dxfId="108" priority="2">
      <formula>$D$10&lt;&gt;"Yes"</formula>
    </cfRule>
  </conditionalFormatting>
  <conditionalFormatting sqref="D150">
    <cfRule type="expression" dxfId="107" priority="1">
      <formula>$D$19&lt;&gt;"Yes"</formula>
    </cfRule>
  </conditionalFormatting>
  <dataValidations count="62">
    <dataValidation type="list" operator="greaterThanOrEqual" showInputMessage="1" showErrorMessage="1" promptTitle="Complete if applicable" prompt="Please select &quot;Yes&quot; if using Offer 1 for a Solar Resource." sqref="D10">
      <formula1>$AJ$10</formula1>
    </dataValidation>
    <dataValidation type="decimal" operator="greaterThanOrEqual" showInputMessage="1" showErrorMessage="1" promptTitle="Complete if applicable" prompt="  " sqref="H214 D289 H152 F152 D152 D150 H72 F56 F282 D56 F155 H279 D279 H282 H56 D292 H285 H205 F289 F279 F72 D72 F292 D75 F285 D285 F145 F211 H145 H211 F75 D145 H155 H75 H289 F214 F205 D211 D205 H292">
      <formula1>0.1</formula1>
    </dataValidation>
    <dataValidation type="list" operator="greaterThanOrEqual" showInputMessage="1" showErrorMessage="1" promptTitle="Complete if Applicable" prompt="Select response from drop-down list." sqref="H40">
      <formula1>$AJ$33:$AK$33</formula1>
    </dataValidation>
    <dataValidation type="list" operator="greaterThanOrEqual" showInputMessage="1" showErrorMessage="1" promptTitle="Complete if Applicable" prompt="Select response from drop-down list." sqref="H96">
      <formula1>$AJ$98:$AK$98</formula1>
    </dataValidation>
    <dataValidation type="list" operator="greaterThanOrEqual" showInputMessage="1" showErrorMessage="1" promptTitle="Complete if Applicable" prompt="Select response from drop-down list." sqref="H316">
      <formula1>$AJ$318:$AK$318</formula1>
    </dataValidation>
    <dataValidation type="textLength" operator="lessThan" allowBlank="1" showInputMessage="1" showErrorMessage="1" promptTitle="Complete if applicable" prompt="Field is limited to a maximum of 24 characters." sqref="D133 F133 H133 D136 F136 H136">
      <formula1>25</formula1>
    </dataValidation>
    <dataValidation type="textLength" operator="lessThan" allowBlank="1" showInputMessage="1" showErrorMessage="1" promptTitle="Complete if applicable" prompt="Field is limited to a maximum of 24 characters." sqref="F53">
      <formula1>100</formula1>
    </dataValidation>
    <dataValidation type="textLength" operator="lessThan" allowBlank="1" showInputMessage="1" showErrorMessage="1" promptTitle="Complete if applicable" prompt="Field is limited to a maximum of 100 characters." sqref="D53 H53 H66 F66 D66 D87 F87 H87 H101 F101 D101 D168 F168 H168 H182 F182 D182 D226 F226 H226 H240 F240 D240 D266 F266 H266 H295 F295 F310 D295 D310 H310 D63">
      <formula1>100</formula1>
    </dataValidation>
    <dataValidation type="textLength" operator="lessThan" allowBlank="1" showInputMessage="1" showErrorMessage="1" promptTitle="Complete if applicable" prompt="Field is limited to a maximum of 400 characters." sqref="D276 F276 H276 D202 F202 H202 F121 H121 H139 D50 F50 H50 F124 H124 D121 D139 F139 D124 H142 D142 F142">
      <formula1>400</formula1>
    </dataValidation>
    <dataValidation type="list" operator="greaterThanOrEqual" showInputMessage="1" showErrorMessage="1" promptTitle="Complete if applicable" prompt="Select response from drop-down list." sqref="D13">
      <formula1>$AJ$13:$AK$13</formula1>
    </dataValidation>
    <dataValidation type="list" operator="greaterThanOrEqual" showInputMessage="1" showErrorMessage="1" promptTitle="Complete if applicable" prompt="Please select &quot;Yes&quot; if using Offer 1 for a Wind Resource." sqref="D19">
      <formula1>$AJ$19</formula1>
    </dataValidation>
    <dataValidation type="list" operator="greaterThanOrEqual" showInputMessage="1" showErrorMessage="1" promptTitle="Complete if Applicable" prompt="Select response from drop-down list." sqref="D22">
      <formula1>$AJ$22:$AK$22</formula1>
    </dataValidation>
    <dataValidation type="list" operator="greaterThanOrEqual" showInputMessage="1" showErrorMessage="1" promptTitle="Complete if applicable" prompt="Please select &quot;Yes&quot; if using Offer 1 for an Other Resource." sqref="D37">
      <formula1>$AJ$37</formula1>
    </dataValidation>
    <dataValidation type="list" operator="greaterThanOrEqual" showInputMessage="1" showErrorMessage="1" promptTitle="Complete if Applicable" prompt="Select response from drop-down list." sqref="D31 D40">
      <formula1>$AJ$31:$AK$31</formula1>
    </dataValidation>
    <dataValidation type="list" operator="greaterThanOrEqual" showInputMessage="1" showErrorMessage="1" promptTitle="Complete if Applicable" prompt="Select response from drop-down list." sqref="F40">
      <formula1>$AJ$32:$AK$32</formula1>
    </dataValidation>
    <dataValidation type="list" operator="greaterThanOrEqual" showInputMessage="1" showErrorMessage="1" promptTitle="Complete if Applicable" prompt="Select response from drop-down list." sqref="D127">
      <formula1>$AJ$127:$AK$127</formula1>
    </dataValidation>
    <dataValidation type="list" operator="greaterThanOrEqual" showInputMessage="1" showErrorMessage="1" promptTitle="Complete if Applicable" prompt="Select response from drop-down list." sqref="F127">
      <formula1>$AJ$128:$AK$128</formula1>
    </dataValidation>
    <dataValidation type="list" operator="greaterThanOrEqual" showInputMessage="1" showErrorMessage="1" promptTitle="Complete if Applicable" prompt="Select response from drop-down list." sqref="H127">
      <formula1>$AJ$129:$AK$129</formula1>
    </dataValidation>
    <dataValidation type="list" operator="greaterThanOrEqual" showInputMessage="1" showErrorMessage="1" promptTitle="Complete if Applicable" prompt="Select response from drop-down list." sqref="D130">
      <formula1>$AJ$130:$AK$130</formula1>
    </dataValidation>
    <dataValidation type="list" operator="greaterThanOrEqual" showInputMessage="1" showErrorMessage="1" promptTitle="Complete if Applicable" prompt="Select response from drop-down list." sqref="F130">
      <formula1>$AJ$131:$AK$131</formula1>
    </dataValidation>
    <dataValidation type="list" operator="greaterThanOrEqual" showInputMessage="1" showErrorMessage="1" promptTitle="Complete if Applicable" prompt="Select response from drop-down list." sqref="H130">
      <formula1>$AJ$132:$AK$132</formula1>
    </dataValidation>
    <dataValidation type="list" operator="greaterThanOrEqual" showInputMessage="1" showErrorMessage="1" promptTitle="Complete if applicable" prompt="Please select &quot;Yes&quot; if using Offer 1 for a Run of River Hydro Resource." sqref="D28">
      <formula1>$AJ$28</formula1>
    </dataValidation>
    <dataValidation type="whole" operator="greaterThan" allowBlank="1" showInputMessage="1" showErrorMessage="1" promptTitle="Complete if applicable" sqref="D16 D34 F43 D25 H43 D43">
      <formula1>0</formula1>
    </dataValidation>
    <dataValidation type="list" operator="greaterThanOrEqual" showInputMessage="1" showErrorMessage="1" promptTitle="Complete if Applicable" prompt="Select response from drop-down list." sqref="D235">
      <formula1>$AJ$235:$AK$235</formula1>
    </dataValidation>
    <dataValidation type="list" operator="greaterThanOrEqual" showInputMessage="1" showErrorMessage="1" promptTitle="Complete if Applicable" prompt="Select response from drop-down list." sqref="F235">
      <formula1>$AJ$236:$AK$236</formula1>
    </dataValidation>
    <dataValidation type="list" operator="greaterThanOrEqual" showInputMessage="1" showErrorMessage="1" promptTitle="Complete if Applicable" prompt="Select response from drop-down list." sqref="H235">
      <formula1>$AJ$237:$AK$237</formula1>
    </dataValidation>
    <dataValidation type="list" operator="greaterThanOrEqual" showInputMessage="1" showErrorMessage="1" promptTitle="Complete if Applicable" prompt="Select response from drop-down list." sqref="D243">
      <formula1>$AJ$243:$AK$243</formula1>
    </dataValidation>
    <dataValidation type="list" operator="greaterThanOrEqual" showInputMessage="1" showErrorMessage="1" promptTitle="Complete if Applicable" prompt="Select response from drop-down list." sqref="F243">
      <formula1>$AJ$244:$AK$244</formula1>
    </dataValidation>
    <dataValidation type="list" operator="greaterThanOrEqual" showInputMessage="1" showErrorMessage="1" promptTitle="Complete if Applicable" prompt="Select response from drop-down list." sqref="H243">
      <formula1>$AJ$245:$AK$245</formula1>
    </dataValidation>
    <dataValidation type="list" operator="greaterThanOrEqual" showInputMessage="1" showErrorMessage="1" promptTitle="Complete if Applicable" prompt="Select response from drop-down list." sqref="D246">
      <formula1>$AJ$246:$AK$246</formula1>
    </dataValidation>
    <dataValidation type="list" operator="greaterThanOrEqual" showInputMessage="1" showErrorMessage="1" promptTitle="Complete if Applicable" prompt="Select response from drop-down list." sqref="F246">
      <formula1>$AJ$247:$AK$247</formula1>
    </dataValidation>
    <dataValidation type="list" operator="greaterThanOrEqual" showInputMessage="1" showErrorMessage="1" promptTitle="Complete if Applicable" prompt="Select response from drop-down list." sqref="H246">
      <formula1>$AJ$248:$AK$248</formula1>
    </dataValidation>
    <dataValidation type="decimal" showInputMessage="1" showErrorMessage="1" promptTitle="Complete if applicable" prompt="  " sqref="D59 F59 H59 D69 F69 H69 D90 F90 H90 H323 F93 H93 D114 F114 H114 D171 F171 H171 H174 F174 D174 D195 F195 H195 D229 F229 H229 H232 F232 D232 D250 F250 H250 D259 F259 H259 D299 F299 H299 H302 F302 D302 D323 F323">
      <formula1>0</formula1>
      <formula2>1</formula2>
    </dataValidation>
    <dataValidation type="list" operator="greaterThanOrEqual" showInputMessage="1" showErrorMessage="1" promptTitle="Complete if Applicable" prompt="Select response from drop-down list." sqref="F107">
      <formula1>$AJ$108:$AK$108</formula1>
    </dataValidation>
    <dataValidation type="list" operator="greaterThanOrEqual" showInputMessage="1" showErrorMessage="1" promptTitle="Complete if Applicable" prompt="Select response from drop-down list." sqref="H107">
      <formula1>$AJ$109:$AK$109</formula1>
    </dataValidation>
    <dataValidation type="list" operator="greaterThanOrEqual" showInputMessage="1" showErrorMessage="1" promptTitle="Complete if Applicable" prompt="Select response from drop-down list." sqref="D177">
      <formula1>$AJ$177:$AK$177</formula1>
    </dataValidation>
    <dataValidation type="list" operator="greaterThanOrEqual" showInputMessage="1" showErrorMessage="1" promptTitle="Complete if Applicable" prompt="Select response from drop-down list." sqref="F177">
      <formula1>$AJ$178:$AK$178</formula1>
    </dataValidation>
    <dataValidation type="list" operator="greaterThanOrEqual" showInputMessage="1" showErrorMessage="1" promptTitle="Complete if Applicable" prompt="Select response from drop-down list." sqref="H177">
      <formula1>$AJ$179:$AK$179</formula1>
    </dataValidation>
    <dataValidation type="list" operator="greaterThanOrEqual" showInputMessage="1" showErrorMessage="1" promptTitle="Complete if Applicable" prompt="Select response from drop-down list." sqref="D188">
      <formula1>$AJ$188:$AK$188</formula1>
    </dataValidation>
    <dataValidation type="list" operator="greaterThanOrEqual" showInputMessage="1" showErrorMessage="1" promptTitle="Complete if Applicable" prompt="Select response from drop-down list." sqref="F188">
      <formula1>$AJ$189:$AK$189</formula1>
    </dataValidation>
    <dataValidation type="list" operator="greaterThanOrEqual" showInputMessage="1" showErrorMessage="1" promptTitle="Complete if Applicable" prompt="Select response from drop-down list." sqref="H188">
      <formula1>$AJ$190:$AK$190</formula1>
    </dataValidation>
    <dataValidation type="list" operator="greaterThanOrEqual" showInputMessage="1" showErrorMessage="1" promptTitle="Complete if Applicable" prompt="Select response from drop-down list." sqref="D185">
      <formula1>$AJ$185:$AK$185</formula1>
    </dataValidation>
    <dataValidation type="list" operator="greaterThanOrEqual" showInputMessage="1" showErrorMessage="1" promptTitle="Complete if Applicable" prompt="Select response from drop-down list." sqref="F185">
      <formula1>$AJ$186:$AK$186</formula1>
    </dataValidation>
    <dataValidation type="list" operator="greaterThanOrEqual" showInputMessage="1" showErrorMessage="1" promptTitle="Complete if Applicable" prompt="Select response from drop-down list." sqref="H185">
      <formula1>$AJ$187:$AK$187</formula1>
    </dataValidation>
    <dataValidation type="list" operator="greaterThanOrEqual" showInputMessage="1" showErrorMessage="1" promptTitle="Complete if Applicable" prompt="Select response from drop-down list." sqref="D316">
      <formula1>$AJ$316:$AK$316</formula1>
    </dataValidation>
    <dataValidation type="list" operator="greaterThanOrEqual" showInputMessage="1" showErrorMessage="1" promptTitle="Complete if Applicable" prompt="Select response from drop-down list." sqref="F316">
      <formula1>$AJ$317:$AK$317</formula1>
    </dataValidation>
    <dataValidation type="list" operator="greaterThanOrEqual" showInputMessage="1" showErrorMessage="1" promptTitle="Complete if Applicable" prompt="Select response from drop-down list." sqref="D313">
      <formula1>$AJ$313:$AK$313</formula1>
    </dataValidation>
    <dataValidation type="list" operator="greaterThanOrEqual" showInputMessage="1" showErrorMessage="1" promptTitle="Complete if Applicable" prompt="Select response from drop-down list." sqref="F313">
      <formula1>$AJ$314:$AK$314</formula1>
    </dataValidation>
    <dataValidation type="list" operator="greaterThanOrEqual" showInputMessage="1" showErrorMessage="1" promptTitle="Complete if Applicable" prompt="Select response from drop-down list." sqref="H313">
      <formula1>$AJ$315:$AK$315</formula1>
    </dataValidation>
    <dataValidation type="list" operator="greaterThanOrEqual" showInputMessage="1" showErrorMessage="1" promptTitle="Complete if Applicable" prompt="Select response from drop-down list." sqref="D305">
      <formula1>$AJ$305:$AK$305</formula1>
    </dataValidation>
    <dataValidation type="list" operator="greaterThanOrEqual" showInputMessage="1" showErrorMessage="1" promptTitle="Complete if Applicable" prompt="Select response from drop-down list." sqref="F305">
      <formula1>$AJ$306:$AK$306</formula1>
    </dataValidation>
    <dataValidation type="list" operator="greaterThanOrEqual" showInputMessage="1" showErrorMessage="1" promptTitle="Complete if Applicable" prompt="Select response from drop-down list." sqref="H305">
      <formula1>$AJ$307:$AK$307</formula1>
    </dataValidation>
    <dataValidation type="decimal" allowBlank="1" showInputMessage="1" showErrorMessage="1" promptTitle="Complete if applicable" prompt="Field is limited to a maximum of 100 characters." sqref="D269 F269 H269">
      <formula1>0</formula1>
      <formula2>1</formula2>
    </dataValidation>
    <dataValidation type="list" operator="greaterThanOrEqual" showInputMessage="1" showErrorMessage="1" promptTitle="Complete if Applicable" prompt="Select response from drop-down list." sqref="D104">
      <formula1>$AJ$104:$AK$104</formula1>
    </dataValidation>
    <dataValidation type="list" operator="greaterThanOrEqual" showInputMessage="1" showErrorMessage="1" promptTitle="Complete if Applicable" prompt="Select response from drop-down list." sqref="F104">
      <formula1>$AJ$105:$AK$105</formula1>
    </dataValidation>
    <dataValidation type="list" operator="greaterThanOrEqual" showInputMessage="1" showErrorMessage="1" promptTitle="Complete if Applicable" prompt="Select response from drop-down list." sqref="H104">
      <formula1>$AJ$106:$AK$106</formula1>
    </dataValidation>
    <dataValidation type="list" operator="greaterThanOrEqual" showInputMessage="1" showErrorMessage="1" promptTitle="Complete if Applicable" prompt="Select response from drop-down list." sqref="D96">
      <formula1>$AJ$96:$AK$96</formula1>
    </dataValidation>
    <dataValidation type="list" operator="greaterThanOrEqual" showInputMessage="1" showErrorMessage="1" promptTitle="Complete if Applicable" prompt="Select response from drop-down list." sqref="F96">
      <formula1>$AJ$97:$AK$97</formula1>
    </dataValidation>
    <dataValidation type="decimal" operator="greaterThanOrEqual" showInputMessage="1" showErrorMessage="1" promptTitle="Complete if applicable" prompt="  " sqref="D111 F111 H111 D192 F192 H192 D253 F253 H253 D256 F256 H256 D263 F263 H263 D320 F320 H320 D78 F78 H78 D81 F81 H81 D84 F84 H84 D158 F158 H158 H162 H165 F162 F165 D162 D165 D217 F217 H217 H220 H223 F223 F220 D220 D223 H62 F62">
      <formula1>0</formula1>
    </dataValidation>
    <dataValidation type="whole" operator="greaterThanOrEqual" showInputMessage="1" showErrorMessage="1" promptTitle="Complete if applicable" prompt="  " sqref="D208 F208 H208 D148 F148 H148">
      <formula1>0</formula1>
    </dataValidation>
    <dataValidation type="list" operator="greaterThanOrEqual" showInputMessage="1" showErrorMessage="1" promptTitle="Complete if Applicable" prompt="Select response from drop-down list." sqref="D107">
      <formula1>$AJ$107:$AK$107</formula1>
    </dataValidation>
    <dataValidation operator="greaterThanOrEqual" promptTitle="Complete if applicable" prompt="  " sqref="D62"/>
  </dataValidations>
  <pageMargins left="0.7" right="0.7" top="0.75" bottom="0.75" header="0.3" footer="0.3"/>
  <pageSetup scale="12"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pageSetUpPr fitToPage="1"/>
  </sheetPr>
  <dimension ref="A1:BS299"/>
  <sheetViews>
    <sheetView showGridLines="0" showRowColHeaders="0" zoomScaleNormal="100" workbookViewId="0">
      <selection activeCell="D7" sqref="D7:F7"/>
    </sheetView>
  </sheetViews>
  <sheetFormatPr defaultColWidth="0" defaultRowHeight="12.5" zeroHeight="1"/>
  <cols>
    <col min="1" max="1" width="34.81640625" style="287" customWidth="1"/>
    <col min="2" max="2" width="9.7265625" style="287" customWidth="1"/>
    <col min="3" max="3" width="4.54296875" style="287" customWidth="1"/>
    <col min="4" max="6" width="8" style="287" customWidth="1"/>
    <col min="7" max="7" width="4.54296875" style="287" customWidth="1"/>
    <col min="8" max="14" width="2.54296875" style="287" customWidth="1"/>
    <col min="15" max="15" width="4.54296875" customWidth="1"/>
    <col min="16" max="16" width="4.54296875" style="25" customWidth="1"/>
    <col min="17" max="17" width="4.54296875" customWidth="1"/>
    <col min="18" max="18" width="63.54296875" hidden="1" customWidth="1"/>
    <col min="19" max="19" width="26.26953125" hidden="1" customWidth="1"/>
    <col min="20" max="20" width="2" style="287" hidden="1" customWidth="1"/>
    <col min="21" max="21" width="2" hidden="1" customWidth="1"/>
    <col min="22" max="22" width="2.1796875" style="287" hidden="1" customWidth="1"/>
    <col min="23" max="23" width="7.26953125" hidden="1" customWidth="1"/>
    <col min="24" max="24" width="3.1796875" hidden="1" customWidth="1"/>
    <col min="25" max="25" width="18.7265625" hidden="1" customWidth="1"/>
    <col min="26" max="26" width="16.54296875" hidden="1" customWidth="1"/>
    <col min="27" max="27" width="14.7265625" hidden="1" customWidth="1"/>
    <col min="28" max="28" width="9.1796875" hidden="1" customWidth="1"/>
    <col min="29" max="29" width="36.453125" hidden="1" customWidth="1"/>
    <col min="30" max="31" width="9.1796875" hidden="1" customWidth="1"/>
    <col min="32" max="32" width="10.81640625" hidden="1" customWidth="1"/>
    <col min="33" max="35" width="9.1796875" hidden="1" customWidth="1"/>
    <col min="36" max="36" width="57.7265625" hidden="1" customWidth="1"/>
    <col min="37" max="41" width="9.1796875" hidden="1" customWidth="1"/>
    <col min="42" max="42" width="11.54296875" hidden="1" customWidth="1"/>
    <col min="43" max="43" width="10.453125" hidden="1" customWidth="1"/>
    <col min="44" max="45" width="17.81640625" hidden="1" customWidth="1"/>
    <col min="46" max="46" width="39.26953125" hidden="1" customWidth="1"/>
    <col min="47" max="47" width="10.54296875" hidden="1" customWidth="1"/>
    <col min="48" max="48" width="20.26953125" hidden="1" customWidth="1"/>
    <col min="49" max="49" width="19.81640625" hidden="1" customWidth="1"/>
    <col min="50" max="70" width="9.1796875" hidden="1" customWidth="1"/>
    <col min="71" max="71" width="9.1796875" style="480" hidden="1" customWidth="1"/>
    <col min="72" max="16384" width="9.1796875" hidden="1"/>
  </cols>
  <sheetData>
    <row r="1" spans="1:71" ht="20">
      <c r="A1" s="825" t="s">
        <v>818</v>
      </c>
      <c r="B1" s="826"/>
      <c r="C1" s="826"/>
      <c r="D1" s="826"/>
      <c r="E1" s="826"/>
      <c r="F1" s="826"/>
      <c r="G1" s="826"/>
      <c r="H1" s="826"/>
      <c r="I1" s="826"/>
      <c r="J1" s="826"/>
      <c r="K1" s="826"/>
      <c r="L1" s="826"/>
      <c r="M1" s="826"/>
      <c r="N1" s="826"/>
      <c r="O1" s="827"/>
      <c r="U1" s="341"/>
      <c r="V1" s="287" t="s">
        <v>40</v>
      </c>
      <c r="W1" s="818" t="s">
        <v>18</v>
      </c>
      <c r="X1" s="818"/>
      <c r="Y1" s="818"/>
      <c r="Z1" s="818"/>
      <c r="AA1" s="818"/>
      <c r="AB1" s="818"/>
      <c r="AC1" s="818"/>
      <c r="AD1" s="818"/>
      <c r="AE1" s="818"/>
      <c r="AF1" s="818"/>
      <c r="AG1" s="818"/>
      <c r="AH1" s="836" t="s">
        <v>19</v>
      </c>
      <c r="AI1" s="836"/>
      <c r="AJ1" s="836"/>
      <c r="AK1" s="836"/>
      <c r="AL1" s="836"/>
      <c r="AM1" s="836"/>
    </row>
    <row r="2" spans="1:71" ht="15.5" thickBot="1">
      <c r="A2" s="863" t="s">
        <v>674</v>
      </c>
      <c r="B2" s="864"/>
      <c r="C2" s="864"/>
      <c r="D2" s="864"/>
      <c r="E2" s="864"/>
      <c r="F2" s="864"/>
      <c r="G2" s="864"/>
      <c r="H2" s="864"/>
      <c r="I2" s="864"/>
      <c r="J2" s="864"/>
      <c r="K2" s="864"/>
      <c r="L2" s="864"/>
      <c r="M2" s="864"/>
      <c r="N2" s="864"/>
      <c r="O2" s="865"/>
      <c r="Q2" s="352"/>
      <c r="R2" t="s">
        <v>1</v>
      </c>
      <c r="S2" t="s">
        <v>2</v>
      </c>
      <c r="U2" s="342"/>
      <c r="V2" s="287" t="s">
        <v>40</v>
      </c>
      <c r="W2" s="810" t="s">
        <v>21</v>
      </c>
      <c r="X2" s="812" t="s">
        <v>22</v>
      </c>
      <c r="Y2" s="812"/>
      <c r="Z2" s="813" t="s">
        <v>23</v>
      </c>
      <c r="AA2" s="813" t="s">
        <v>24</v>
      </c>
      <c r="AB2" s="813" t="s">
        <v>25</v>
      </c>
      <c r="AC2" s="813" t="s">
        <v>26</v>
      </c>
      <c r="AD2" s="813" t="s">
        <v>27</v>
      </c>
      <c r="AE2" s="813" t="s">
        <v>28</v>
      </c>
      <c r="AF2" s="813" t="s">
        <v>29</v>
      </c>
      <c r="AG2" s="813" t="s">
        <v>30</v>
      </c>
      <c r="AH2" s="808" t="s">
        <v>31</v>
      </c>
      <c r="AI2" s="808" t="s">
        <v>32</v>
      </c>
      <c r="AJ2" s="808" t="s">
        <v>33</v>
      </c>
      <c r="AK2" s="808" t="s">
        <v>34</v>
      </c>
      <c r="AL2" s="808" t="s">
        <v>35</v>
      </c>
      <c r="AM2" s="808" t="s">
        <v>36</v>
      </c>
      <c r="AO2" s="91"/>
    </row>
    <row r="3" spans="1:71" ht="15" thickBot="1">
      <c r="A3" s="980" t="s">
        <v>819</v>
      </c>
      <c r="B3" s="981"/>
      <c r="C3" s="981"/>
      <c r="D3" s="981"/>
      <c r="E3" s="981"/>
      <c r="F3" s="981"/>
      <c r="G3" s="981"/>
      <c r="H3" s="981"/>
      <c r="I3" s="981"/>
      <c r="J3" s="981"/>
      <c r="K3" s="981"/>
      <c r="L3" s="981"/>
      <c r="M3" s="981"/>
      <c r="N3" s="981"/>
      <c r="O3" s="982"/>
      <c r="V3" s="287" t="s">
        <v>40</v>
      </c>
      <c r="W3" s="859"/>
      <c r="X3" s="299" t="s">
        <v>41</v>
      </c>
      <c r="Y3" s="300" t="s">
        <v>42</v>
      </c>
      <c r="Z3" s="814"/>
      <c r="AA3" s="814"/>
      <c r="AB3" s="814"/>
      <c r="AC3" s="814"/>
      <c r="AD3" s="814"/>
      <c r="AE3" s="814"/>
      <c r="AF3" s="814"/>
      <c r="AG3" s="814"/>
      <c r="AH3" s="817"/>
      <c r="AI3" s="817"/>
      <c r="AJ3" s="817"/>
      <c r="AK3" s="817"/>
      <c r="AL3" s="817"/>
      <c r="AM3" s="817"/>
      <c r="AN3" s="483"/>
      <c r="AP3" s="500" t="s">
        <v>43</v>
      </c>
      <c r="AQ3" s="500" t="s">
        <v>44</v>
      </c>
      <c r="AR3" s="500" t="s">
        <v>45</v>
      </c>
      <c r="AS3" s="483" t="s">
        <v>46</v>
      </c>
      <c r="AT3" s="483" t="s">
        <v>47</v>
      </c>
      <c r="AU3" s="483" t="s">
        <v>48</v>
      </c>
      <c r="AV3" s="483" t="s">
        <v>49</v>
      </c>
      <c r="AW3" s="483" t="s">
        <v>50</v>
      </c>
      <c r="AX3" s="483" t="s">
        <v>51</v>
      </c>
      <c r="AY3" s="483" t="s">
        <v>52</v>
      </c>
      <c r="AZ3" s="483" t="s">
        <v>53</v>
      </c>
      <c r="BA3" s="483" t="s">
        <v>54</v>
      </c>
      <c r="BB3" s="483" t="s">
        <v>55</v>
      </c>
      <c r="BC3" s="483" t="s">
        <v>56</v>
      </c>
      <c r="BD3" s="483" t="s">
        <v>57</v>
      </c>
      <c r="BE3" s="483" t="s">
        <v>58</v>
      </c>
      <c r="BF3" s="483" t="s">
        <v>59</v>
      </c>
      <c r="BG3" s="483" t="s">
        <v>60</v>
      </c>
      <c r="BH3" s="483" t="s">
        <v>61</v>
      </c>
      <c r="BI3" s="483" t="s">
        <v>62</v>
      </c>
      <c r="BJ3" s="483" t="s">
        <v>63</v>
      </c>
      <c r="BK3" s="483" t="s">
        <v>64</v>
      </c>
      <c r="BL3" s="483" t="s">
        <v>65</v>
      </c>
      <c r="BM3" s="483" t="s">
        <v>66</v>
      </c>
      <c r="BN3" s="483" t="s">
        <v>67</v>
      </c>
      <c r="BO3" s="483" t="s">
        <v>68</v>
      </c>
      <c r="BP3" s="483" t="s">
        <v>69</v>
      </c>
      <c r="BQ3" s="483" t="s">
        <v>70</v>
      </c>
      <c r="BR3" s="483" t="s">
        <v>71</v>
      </c>
      <c r="BS3" s="489" t="s">
        <v>72</v>
      </c>
    </row>
    <row r="4" spans="1:71" ht="5.25" customHeight="1">
      <c r="A4" s="458"/>
      <c r="B4" s="53"/>
      <c r="C4" s="53"/>
      <c r="D4" s="53"/>
      <c r="E4" s="53"/>
      <c r="F4" s="53"/>
      <c r="G4" s="53"/>
      <c r="H4" s="53"/>
      <c r="I4" s="53"/>
      <c r="J4" s="53"/>
      <c r="K4" s="53"/>
      <c r="L4" s="53"/>
      <c r="M4" s="53"/>
      <c r="N4" s="53"/>
      <c r="O4" s="108"/>
      <c r="U4" s="287" t="s">
        <v>76</v>
      </c>
    </row>
    <row r="5" spans="1:71" ht="13">
      <c r="A5" s="458"/>
      <c r="B5" s="53"/>
      <c r="C5" s="53"/>
      <c r="D5" s="1068" t="s">
        <v>88</v>
      </c>
      <c r="E5" s="1068"/>
      <c r="F5" s="1068"/>
      <c r="G5" s="456"/>
      <c r="H5" s="1068"/>
      <c r="I5" s="1068"/>
      <c r="J5" s="1068"/>
      <c r="K5" s="456"/>
      <c r="L5" s="1068"/>
      <c r="M5" s="1068"/>
      <c r="N5" s="1068"/>
      <c r="O5" s="108"/>
      <c r="V5" s="287" t="s">
        <v>40</v>
      </c>
    </row>
    <row r="6" spans="1:71" ht="5.25" customHeight="1">
      <c r="A6" s="325"/>
      <c r="B6" s="53"/>
      <c r="C6" s="53"/>
      <c r="D6" s="53"/>
      <c r="E6" s="53"/>
      <c r="F6" s="53"/>
      <c r="G6" s="53"/>
      <c r="H6" s="53"/>
      <c r="I6" s="53"/>
      <c r="J6" s="53"/>
      <c r="K6" s="53"/>
      <c r="L6" s="53"/>
      <c r="M6" s="53"/>
      <c r="N6" s="53"/>
      <c r="O6" s="108"/>
      <c r="U6" s="287" t="s">
        <v>76</v>
      </c>
    </row>
    <row r="7" spans="1:71" ht="15.75" customHeight="1">
      <c r="A7" s="464" t="s">
        <v>820</v>
      </c>
      <c r="B7" s="329"/>
      <c r="C7" s="53"/>
      <c r="D7" s="1069"/>
      <c r="E7" s="1070"/>
      <c r="F7" s="1071"/>
      <c r="G7" s="53"/>
      <c r="H7" s="1068"/>
      <c r="I7" s="1068"/>
      <c r="J7" s="1068"/>
      <c r="K7" s="53"/>
      <c r="L7" s="1068"/>
      <c r="M7" s="1068"/>
      <c r="N7" s="1068"/>
      <c r="O7" s="324"/>
      <c r="U7" s="287"/>
      <c r="V7" s="287" t="s">
        <v>40</v>
      </c>
      <c r="W7" s="285" t="str">
        <f ca="1">SUBSTITUTE(CELL("address",D7),"$","")</f>
        <v>D7</v>
      </c>
      <c r="X7" s="375" t="s">
        <v>821</v>
      </c>
      <c r="Y7" s="285" t="str">
        <f ca="1">MID(CELL("filename",X7),FIND("]",CELL("filename",X7))+1,256)</f>
        <v>3b. Flexible Capacity</v>
      </c>
      <c r="Z7" t="s">
        <v>822</v>
      </c>
      <c r="AA7" t="s">
        <v>823</v>
      </c>
      <c r="AB7">
        <v>1</v>
      </c>
      <c r="AC7" s="290" t="str">
        <f t="shared" ref="AC7:AC9" ca="1" si="0">X7&amp;"_"&amp;W7&amp;"_"&amp;AA7&amp;"_"&amp;AB7</f>
        <v>3b_D7_resource_used_1</v>
      </c>
      <c r="AD7" t="s">
        <v>681</v>
      </c>
      <c r="AF7" s="286" t="str">
        <f>CONCATENATE(AP7)</f>
        <v>Yes</v>
      </c>
      <c r="AG7" t="s">
        <v>84</v>
      </c>
      <c r="AH7" t="s">
        <v>84</v>
      </c>
      <c r="AP7" t="s">
        <v>83</v>
      </c>
    </row>
    <row r="8" spans="1:71" ht="5.25" customHeight="1">
      <c r="A8" s="450"/>
      <c r="B8" s="53"/>
      <c r="C8" s="53"/>
      <c r="D8" s="53"/>
      <c r="E8" s="53"/>
      <c r="F8" s="53"/>
      <c r="G8" s="53"/>
      <c r="H8" s="53"/>
      <c r="I8" s="53"/>
      <c r="J8" s="53"/>
      <c r="K8" s="53"/>
      <c r="L8" s="53"/>
      <c r="M8" s="53"/>
      <c r="N8" s="53"/>
      <c r="O8" s="324"/>
      <c r="T8"/>
      <c r="U8" s="287" t="s">
        <v>76</v>
      </c>
      <c r="W8" s="285" t="str">
        <f ca="1">SUBSTITUTE(CELL("address",H7),"$","")</f>
        <v>H7</v>
      </c>
      <c r="X8" t="str">
        <f t="shared" ref="X8:X18" si="1">$X$7</f>
        <v>3b</v>
      </c>
      <c r="Y8" s="285" t="str">
        <f ca="1">MID(CELL("filename",X8),FIND("]",CELL("filename",X8))+1,256)</f>
        <v>3b. Flexible Capacity</v>
      </c>
      <c r="Z8" t="s">
        <v>822</v>
      </c>
      <c r="AA8" t="s">
        <v>823</v>
      </c>
      <c r="AB8">
        <v>2</v>
      </c>
      <c r="AC8" s="290" t="str">
        <f t="shared" ca="1" si="0"/>
        <v>3b_H7_resource_used_2</v>
      </c>
      <c r="AD8" t="s">
        <v>681</v>
      </c>
      <c r="AF8" s="286" t="str">
        <f>CONCATENATE(AP8)</f>
        <v>Yes</v>
      </c>
      <c r="AG8" t="s">
        <v>84</v>
      </c>
      <c r="AH8" t="s">
        <v>84</v>
      </c>
      <c r="AP8" t="s">
        <v>83</v>
      </c>
    </row>
    <row r="9" spans="1:71" ht="5.25" customHeight="1">
      <c r="A9" s="450"/>
      <c r="B9" s="53"/>
      <c r="C9" s="53"/>
      <c r="D9" s="53"/>
      <c r="E9" s="53"/>
      <c r="F9" s="53"/>
      <c r="G9" s="53"/>
      <c r="H9" s="53"/>
      <c r="I9" s="53"/>
      <c r="J9" s="53"/>
      <c r="K9" s="53"/>
      <c r="L9" s="53"/>
      <c r="M9" s="53"/>
      <c r="N9" s="53"/>
      <c r="O9" s="324"/>
      <c r="T9"/>
      <c r="U9" s="287" t="s">
        <v>76</v>
      </c>
      <c r="W9" s="285" t="str">
        <f ca="1">SUBSTITUTE(CELL("address",L7),"$","")</f>
        <v>L7</v>
      </c>
      <c r="X9" t="str">
        <f t="shared" si="1"/>
        <v>3b</v>
      </c>
      <c r="Y9" s="285" t="str">
        <f t="shared" ref="Y9" ca="1" si="2">MID(CELL("filename",X9),FIND("]",CELL("filename",X9))+1,256)</f>
        <v>3b. Flexible Capacity</v>
      </c>
      <c r="Z9" t="s">
        <v>822</v>
      </c>
      <c r="AA9" t="s">
        <v>823</v>
      </c>
      <c r="AB9">
        <v>3</v>
      </c>
      <c r="AC9" s="290" t="str">
        <f t="shared" ca="1" si="0"/>
        <v>3b_L7_resource_used_3</v>
      </c>
      <c r="AD9" t="s">
        <v>681</v>
      </c>
      <c r="AF9" s="286" t="str">
        <f>CONCATENATE(AP9)</f>
        <v>Yes</v>
      </c>
      <c r="AG9" t="s">
        <v>84</v>
      </c>
      <c r="AH9" t="s">
        <v>84</v>
      </c>
      <c r="AP9" t="s">
        <v>83</v>
      </c>
    </row>
    <row r="10" spans="1:71" ht="15.75" customHeight="1">
      <c r="A10" s="450" t="s">
        <v>824</v>
      </c>
      <c r="B10" s="53"/>
      <c r="C10" s="53"/>
      <c r="D10" s="1008"/>
      <c r="E10" s="1009"/>
      <c r="F10" s="1010"/>
      <c r="G10" s="53"/>
      <c r="H10" s="1011"/>
      <c r="I10" s="1012"/>
      <c r="J10" s="1013"/>
      <c r="K10" s="53"/>
      <c r="L10" s="1011"/>
      <c r="M10" s="1012"/>
      <c r="N10" s="1013"/>
      <c r="O10" s="324"/>
      <c r="U10" s="287"/>
      <c r="V10" s="287" t="s">
        <v>40</v>
      </c>
      <c r="W10" s="285" t="str">
        <f ca="1">SUBSTITUTE(CELL("address",D10),"$","")</f>
        <v>D10</v>
      </c>
      <c r="X10" t="str">
        <f t="shared" si="1"/>
        <v>3b</v>
      </c>
      <c r="Y10" s="285" t="str">
        <f ca="1">MID(CELL("filename",X7),FIND("]",CELL("filename",X7))+1,256)</f>
        <v>3b. Flexible Capacity</v>
      </c>
      <c r="Z10" t="s">
        <v>822</v>
      </c>
      <c r="AA10" t="s">
        <v>397</v>
      </c>
      <c r="AB10">
        <v>1</v>
      </c>
      <c r="AC10" s="290" t="str">
        <f ca="1">X7&amp;"_"&amp;W10&amp;"_"&amp;AA10&amp;"_"&amp;AB10</f>
        <v>3b_D10_resource_type_1</v>
      </c>
      <c r="AD10" t="s">
        <v>681</v>
      </c>
      <c r="AF10" s="286" t="str">
        <f>CONCATENATE(AP10,",",AQ10,",",AR10,",",AS10,",",AT10,",",AU10,",",AV10,",",AW10)</f>
        <v>Biomass,Coal,Gas Turbine - CCCT,Gas Turbine - SCCT,Gas/ Thermal Turbine - Other (specify below),Geothermal,Other - describe below,</v>
      </c>
      <c r="AG10" t="s">
        <v>84</v>
      </c>
      <c r="AH10" t="s">
        <v>84</v>
      </c>
      <c r="AJ10" s="288"/>
      <c r="AP10" t="s">
        <v>398</v>
      </c>
      <c r="AQ10" t="s">
        <v>825</v>
      </c>
      <c r="AR10" t="s">
        <v>826</v>
      </c>
      <c r="AS10" t="s">
        <v>827</v>
      </c>
      <c r="AT10" t="s">
        <v>828</v>
      </c>
      <c r="AU10" t="s">
        <v>408</v>
      </c>
      <c r="AV10" t="s">
        <v>381</v>
      </c>
    </row>
    <row r="11" spans="1:71" ht="5.25" customHeight="1">
      <c r="A11" s="450"/>
      <c r="B11" s="53"/>
      <c r="C11" s="53"/>
      <c r="D11" s="53"/>
      <c r="E11" s="53"/>
      <c r="F11" s="53"/>
      <c r="G11" s="53"/>
      <c r="H11" s="53"/>
      <c r="I11" s="53"/>
      <c r="J11" s="53"/>
      <c r="K11" s="53"/>
      <c r="L11" s="53"/>
      <c r="M11" s="53"/>
      <c r="N11" s="53"/>
      <c r="O11" s="324"/>
      <c r="U11" s="287" t="s">
        <v>76</v>
      </c>
      <c r="W11" s="285" t="str">
        <f ca="1">SUBSTITUTE(CELL("address",H10),"$","")</f>
        <v>H10</v>
      </c>
      <c r="X11" t="str">
        <f t="shared" si="1"/>
        <v>3b</v>
      </c>
      <c r="Y11" s="285" t="str">
        <f ca="1">MID(CELL("filename",X11),FIND("]",CELL("filename",X11))+1,256)</f>
        <v>3b. Flexible Capacity</v>
      </c>
      <c r="Z11" t="s">
        <v>822</v>
      </c>
      <c r="AA11" t="s">
        <v>397</v>
      </c>
      <c r="AB11">
        <v>2</v>
      </c>
      <c r="AC11" s="290" t="str">
        <f t="shared" ref="AC11:AC18" ca="1" si="3">X11&amp;"_"&amp;W11&amp;"_"&amp;AA11&amp;"_"&amp;AB11</f>
        <v>3b_H10_resource_type_2</v>
      </c>
      <c r="AD11" t="s">
        <v>681</v>
      </c>
      <c r="AF11" s="286" t="str">
        <f>CONCATENATE(AP11,",",AQ11,",",AR11,",",AS11,",",AT11,",",AU11,",",AV11,",",AW11)</f>
        <v>Biomass,Coal,Gas Turbine - CCCT,Gas Turbine - SCCT,Gas/ Thermal Turbine - Other (specify below),Geothermal,Other - describe below,</v>
      </c>
      <c r="AG11" t="s">
        <v>84</v>
      </c>
      <c r="AH11" t="s">
        <v>84</v>
      </c>
      <c r="AJ11" s="288"/>
      <c r="AP11" t="s">
        <v>398</v>
      </c>
      <c r="AQ11" t="s">
        <v>825</v>
      </c>
      <c r="AR11" t="s">
        <v>826</v>
      </c>
      <c r="AS11" t="s">
        <v>827</v>
      </c>
      <c r="AT11" t="s">
        <v>828</v>
      </c>
      <c r="AU11" t="s">
        <v>408</v>
      </c>
      <c r="AV11" t="s">
        <v>381</v>
      </c>
    </row>
    <row r="12" spans="1:71" ht="5.25" customHeight="1">
      <c r="A12" s="450"/>
      <c r="B12" s="53"/>
      <c r="C12" s="53"/>
      <c r="D12" s="53"/>
      <c r="E12" s="53"/>
      <c r="F12" s="53"/>
      <c r="G12" s="53"/>
      <c r="H12" s="53"/>
      <c r="I12" s="53"/>
      <c r="J12" s="53"/>
      <c r="K12" s="53"/>
      <c r="L12" s="53"/>
      <c r="M12" s="53"/>
      <c r="N12" s="53"/>
      <c r="O12" s="324"/>
      <c r="U12" s="287" t="s">
        <v>76</v>
      </c>
      <c r="W12" s="285" t="str">
        <f ca="1">SUBSTITUTE(CELL("address",L10),"$","")</f>
        <v>L10</v>
      </c>
      <c r="X12" t="str">
        <f t="shared" si="1"/>
        <v>3b</v>
      </c>
      <c r="Y12" s="285" t="str">
        <f t="shared" ref="Y12:Y18" ca="1" si="4">MID(CELL("filename",X12),FIND("]",CELL("filename",X12))+1,256)</f>
        <v>3b. Flexible Capacity</v>
      </c>
      <c r="Z12" t="s">
        <v>822</v>
      </c>
      <c r="AA12" t="s">
        <v>397</v>
      </c>
      <c r="AB12">
        <v>3</v>
      </c>
      <c r="AC12" s="290" t="str">
        <f t="shared" ca="1" si="3"/>
        <v>3b_L10_resource_type_3</v>
      </c>
      <c r="AD12" t="s">
        <v>681</v>
      </c>
      <c r="AF12" s="286" t="str">
        <f>CONCATENATE(AP12,",",AQ12,",",AR12,",",AS12,",",AT12,",",AU12,",",AV12,",",AW12)</f>
        <v>Biomass,Coal,Gas Turbine - CCCT,Gas Turbine - SCCT,Gas/ Thermal Turbine - Other (specify below),Geothermal,Other - describe below,</v>
      </c>
      <c r="AG12" t="s">
        <v>84</v>
      </c>
      <c r="AH12" t="s">
        <v>84</v>
      </c>
      <c r="AJ12" s="288"/>
      <c r="AP12" t="s">
        <v>398</v>
      </c>
      <c r="AQ12" t="s">
        <v>825</v>
      </c>
      <c r="AR12" t="s">
        <v>826</v>
      </c>
      <c r="AS12" t="s">
        <v>827</v>
      </c>
      <c r="AT12" t="s">
        <v>828</v>
      </c>
      <c r="AU12" t="s">
        <v>408</v>
      </c>
      <c r="AV12" t="s">
        <v>381</v>
      </c>
    </row>
    <row r="13" spans="1:71" ht="15.75" customHeight="1">
      <c r="A13" s="450" t="s">
        <v>682</v>
      </c>
      <c r="B13" s="53"/>
      <c r="C13" s="53"/>
      <c r="D13" s="1008"/>
      <c r="E13" s="1009"/>
      <c r="F13" s="1010"/>
      <c r="G13" s="53"/>
      <c r="H13" s="1011"/>
      <c r="I13" s="1012"/>
      <c r="J13" s="1013"/>
      <c r="K13" s="53"/>
      <c r="L13" s="1011"/>
      <c r="M13" s="1012"/>
      <c r="N13" s="1013"/>
      <c r="O13" s="324"/>
      <c r="U13" s="287"/>
      <c r="V13" s="287" t="s">
        <v>40</v>
      </c>
      <c r="W13" s="285" t="str">
        <f ca="1">SUBSTITUTE(CELL("address",D13),"$","")</f>
        <v>D13</v>
      </c>
      <c r="X13" t="str">
        <f t="shared" si="1"/>
        <v>3b</v>
      </c>
      <c r="Y13" s="285" t="str">
        <f t="shared" ca="1" si="4"/>
        <v>3b. Flexible Capacity</v>
      </c>
      <c r="Z13" t="s">
        <v>822</v>
      </c>
      <c r="AA13" t="s">
        <v>829</v>
      </c>
      <c r="AB13">
        <v>1</v>
      </c>
      <c r="AC13" s="290" t="str">
        <f t="shared" ca="1" si="3"/>
        <v>3b_D13_resource_status_1</v>
      </c>
      <c r="AD13" t="s">
        <v>681</v>
      </c>
      <c r="AF13" s="286" t="str">
        <f>CONCATENATE(AP13,",",AQ13)</f>
        <v>Development,Operational</v>
      </c>
      <c r="AG13" t="s">
        <v>84</v>
      </c>
      <c r="AH13" t="s">
        <v>84</v>
      </c>
      <c r="AJ13" s="288"/>
      <c r="AP13" t="s">
        <v>191</v>
      </c>
      <c r="AQ13" t="s">
        <v>189</v>
      </c>
    </row>
    <row r="14" spans="1:71" ht="5.25" customHeight="1">
      <c r="A14" s="450"/>
      <c r="B14" s="53"/>
      <c r="C14" s="53"/>
      <c r="D14" s="53"/>
      <c r="E14" s="53"/>
      <c r="F14" s="53"/>
      <c r="G14" s="53"/>
      <c r="H14" s="53"/>
      <c r="I14" s="53"/>
      <c r="J14" s="53"/>
      <c r="K14" s="53"/>
      <c r="L14" s="53"/>
      <c r="M14" s="53"/>
      <c r="N14" s="53"/>
      <c r="O14" s="324"/>
      <c r="U14" s="287" t="s">
        <v>76</v>
      </c>
      <c r="W14" s="285" t="str">
        <f ca="1">SUBSTITUTE(CELL("address",H13),"$","")</f>
        <v>H13</v>
      </c>
      <c r="X14" t="str">
        <f t="shared" si="1"/>
        <v>3b</v>
      </c>
      <c r="Y14" s="285" t="str">
        <f t="shared" ca="1" si="4"/>
        <v>3b. Flexible Capacity</v>
      </c>
      <c r="Z14" t="s">
        <v>822</v>
      </c>
      <c r="AA14" t="s">
        <v>829</v>
      </c>
      <c r="AB14">
        <v>2</v>
      </c>
      <c r="AC14" s="290" t="str">
        <f t="shared" ca="1" si="3"/>
        <v>3b_H13_resource_status_2</v>
      </c>
      <c r="AD14" t="s">
        <v>681</v>
      </c>
      <c r="AF14" s="286" t="str">
        <f t="shared" ref="AF14:AF15" si="5">CONCATENATE(AP14,",",AQ14)</f>
        <v>Development,Operational</v>
      </c>
      <c r="AG14" t="s">
        <v>84</v>
      </c>
      <c r="AH14" t="s">
        <v>84</v>
      </c>
      <c r="AJ14" s="288"/>
      <c r="AP14" t="s">
        <v>191</v>
      </c>
      <c r="AQ14" t="s">
        <v>189</v>
      </c>
    </row>
    <row r="15" spans="1:71" ht="5.25" customHeight="1">
      <c r="A15" s="450"/>
      <c r="B15" s="53"/>
      <c r="C15" s="53"/>
      <c r="D15" s="53"/>
      <c r="E15" s="53"/>
      <c r="F15" s="53"/>
      <c r="G15" s="53"/>
      <c r="H15" s="53"/>
      <c r="I15" s="53"/>
      <c r="J15" s="53"/>
      <c r="K15" s="53"/>
      <c r="L15" s="53"/>
      <c r="M15" s="53"/>
      <c r="N15" s="53"/>
      <c r="O15" s="324"/>
      <c r="U15" s="287" t="s">
        <v>76</v>
      </c>
      <c r="W15" s="285" t="str">
        <f ca="1">SUBSTITUTE(CELL("address",L13),"$","")</f>
        <v>L13</v>
      </c>
      <c r="X15" t="str">
        <f t="shared" si="1"/>
        <v>3b</v>
      </c>
      <c r="Y15" s="285" t="str">
        <f t="shared" ca="1" si="4"/>
        <v>3b. Flexible Capacity</v>
      </c>
      <c r="Z15" t="s">
        <v>822</v>
      </c>
      <c r="AA15" t="s">
        <v>829</v>
      </c>
      <c r="AB15">
        <v>3</v>
      </c>
      <c r="AC15" s="290" t="str">
        <f t="shared" ca="1" si="3"/>
        <v>3b_L13_resource_status_3</v>
      </c>
      <c r="AD15" t="s">
        <v>681</v>
      </c>
      <c r="AF15" s="286" t="str">
        <f t="shared" si="5"/>
        <v>Development,Operational</v>
      </c>
      <c r="AG15" t="s">
        <v>84</v>
      </c>
      <c r="AH15" t="s">
        <v>84</v>
      </c>
      <c r="AJ15" s="288"/>
      <c r="AP15" t="s">
        <v>191</v>
      </c>
      <c r="AQ15" t="s">
        <v>189</v>
      </c>
    </row>
    <row r="16" spans="1:71" ht="15.75" customHeight="1">
      <c r="A16" s="450" t="s">
        <v>830</v>
      </c>
      <c r="B16" s="53" t="s">
        <v>685</v>
      </c>
      <c r="C16" s="53"/>
      <c r="D16" s="1062"/>
      <c r="E16" s="1063"/>
      <c r="F16" s="1064"/>
      <c r="G16" s="53"/>
      <c r="H16" s="1065"/>
      <c r="I16" s="1066"/>
      <c r="J16" s="1067"/>
      <c r="K16" s="53"/>
      <c r="L16" s="1065"/>
      <c r="M16" s="1066"/>
      <c r="N16" s="1067"/>
      <c r="O16" s="324"/>
      <c r="U16" s="287"/>
      <c r="V16" s="287" t="s">
        <v>40</v>
      </c>
      <c r="W16" s="285" t="str">
        <f ca="1">SUBSTITUTE(CELL("address",D16),"$","")</f>
        <v>D16</v>
      </c>
      <c r="X16" t="str">
        <f t="shared" si="1"/>
        <v>3b</v>
      </c>
      <c r="Y16" s="285" t="str">
        <f t="shared" ca="1" si="4"/>
        <v>3b. Flexible Capacity</v>
      </c>
      <c r="Z16" t="s">
        <v>822</v>
      </c>
      <c r="AA16" t="s">
        <v>831</v>
      </c>
      <c r="AB16">
        <v>1</v>
      </c>
      <c r="AC16" s="290" t="str">
        <f t="shared" ca="1" si="3"/>
        <v>3b_D16_remaining_life_1</v>
      </c>
      <c r="AD16" s="285" t="s">
        <v>391</v>
      </c>
      <c r="AE16" s="287"/>
      <c r="AF16" s="287" t="s">
        <v>687</v>
      </c>
      <c r="AG16" t="s">
        <v>84</v>
      </c>
      <c r="AH16" t="s">
        <v>84</v>
      </c>
      <c r="AJ16" s="288"/>
    </row>
    <row r="17" spans="1:36" ht="5.25" customHeight="1">
      <c r="A17" s="450"/>
      <c r="B17" s="53"/>
      <c r="C17" s="53"/>
      <c r="D17" s="53"/>
      <c r="E17" s="53"/>
      <c r="F17" s="53"/>
      <c r="G17" s="53"/>
      <c r="H17" s="53"/>
      <c r="I17" s="53"/>
      <c r="J17" s="53"/>
      <c r="K17" s="53"/>
      <c r="L17" s="53"/>
      <c r="M17" s="53"/>
      <c r="N17" s="53"/>
      <c r="O17" s="324"/>
      <c r="U17" s="287" t="s">
        <v>76</v>
      </c>
      <c r="W17" s="285" t="str">
        <f ca="1">SUBSTITUTE(CELL("address",H16),"$","")</f>
        <v>H16</v>
      </c>
      <c r="X17" t="str">
        <f t="shared" si="1"/>
        <v>3b</v>
      </c>
      <c r="Y17" s="285" t="str">
        <f t="shared" ca="1" si="4"/>
        <v>3b. Flexible Capacity</v>
      </c>
      <c r="Z17" t="s">
        <v>822</v>
      </c>
      <c r="AA17" t="s">
        <v>831</v>
      </c>
      <c r="AB17">
        <v>2</v>
      </c>
      <c r="AC17" s="290" t="str">
        <f t="shared" ca="1" si="3"/>
        <v>3b_H16_remaining_life_2</v>
      </c>
      <c r="AD17" s="285" t="s">
        <v>391</v>
      </c>
      <c r="AE17" s="287"/>
      <c r="AF17" s="287" t="s">
        <v>687</v>
      </c>
      <c r="AG17" t="s">
        <v>84</v>
      </c>
      <c r="AH17" t="s">
        <v>84</v>
      </c>
      <c r="AJ17" s="288"/>
    </row>
    <row r="18" spans="1:36" ht="5.25" customHeight="1">
      <c r="A18" s="450"/>
      <c r="B18" s="53"/>
      <c r="C18" s="53"/>
      <c r="D18" s="53"/>
      <c r="E18" s="53"/>
      <c r="F18" s="53"/>
      <c r="G18" s="53"/>
      <c r="H18" s="53"/>
      <c r="I18" s="53"/>
      <c r="J18" s="53"/>
      <c r="K18" s="53"/>
      <c r="L18" s="53"/>
      <c r="M18" s="53"/>
      <c r="N18" s="53"/>
      <c r="O18" s="324"/>
      <c r="U18" s="287" t="s">
        <v>76</v>
      </c>
      <c r="W18" s="285" t="str">
        <f ca="1">SUBSTITUTE(CELL("address",L16),"$","")</f>
        <v>L16</v>
      </c>
      <c r="X18" t="str">
        <f t="shared" si="1"/>
        <v>3b</v>
      </c>
      <c r="Y18" s="285" t="str">
        <f t="shared" ca="1" si="4"/>
        <v>3b. Flexible Capacity</v>
      </c>
      <c r="Z18" t="s">
        <v>822</v>
      </c>
      <c r="AA18" t="s">
        <v>831</v>
      </c>
      <c r="AB18">
        <v>3</v>
      </c>
      <c r="AC18" s="290" t="str">
        <f t="shared" ca="1" si="3"/>
        <v>3b_L16_remaining_life_3</v>
      </c>
      <c r="AD18" s="285" t="s">
        <v>391</v>
      </c>
      <c r="AE18" s="287"/>
      <c r="AF18" s="287" t="s">
        <v>687</v>
      </c>
      <c r="AG18" t="s">
        <v>84</v>
      </c>
      <c r="AH18" t="s">
        <v>84</v>
      </c>
      <c r="AJ18" s="288"/>
    </row>
    <row r="19" spans="1:36" ht="5.25" customHeight="1" thickBot="1">
      <c r="A19" s="454"/>
      <c r="B19" s="53"/>
      <c r="C19" s="53"/>
      <c r="D19" s="53"/>
      <c r="E19" s="53"/>
      <c r="F19" s="53"/>
      <c r="G19" s="53"/>
      <c r="H19" s="53"/>
      <c r="I19" s="53"/>
      <c r="J19" s="53"/>
      <c r="K19" s="53"/>
      <c r="L19" s="53"/>
      <c r="M19" s="53"/>
      <c r="N19" s="53"/>
      <c r="O19" s="324"/>
      <c r="U19" s="287" t="s">
        <v>76</v>
      </c>
    </row>
    <row r="20" spans="1:36" ht="13.5" thickBot="1">
      <c r="A20" s="1003" t="s">
        <v>832</v>
      </c>
      <c r="B20" s="1004"/>
      <c r="C20" s="1004"/>
      <c r="D20" s="1004"/>
      <c r="E20" s="1004"/>
      <c r="F20" s="1004"/>
      <c r="G20" s="1004"/>
      <c r="H20" s="1004"/>
      <c r="I20" s="1004"/>
      <c r="J20" s="1004"/>
      <c r="K20" s="1004"/>
      <c r="L20" s="1004"/>
      <c r="M20" s="1004"/>
      <c r="N20" s="1004"/>
      <c r="O20" s="1005"/>
      <c r="U20" s="344"/>
      <c r="V20" s="287" t="s">
        <v>40</v>
      </c>
    </row>
    <row r="21" spans="1:36" ht="5.25" customHeight="1">
      <c r="A21" s="452"/>
      <c r="B21" s="53"/>
      <c r="C21" s="53"/>
      <c r="D21" s="53"/>
      <c r="E21" s="53"/>
      <c r="F21" s="53"/>
      <c r="G21" s="53"/>
      <c r="H21" s="53"/>
      <c r="I21" s="53"/>
      <c r="J21" s="53"/>
      <c r="K21" s="53"/>
      <c r="L21" s="53"/>
      <c r="M21" s="53"/>
      <c r="N21" s="53"/>
      <c r="O21" s="108"/>
      <c r="U21" s="287" t="s">
        <v>76</v>
      </c>
    </row>
    <row r="22" spans="1:36" ht="13">
      <c r="A22" s="351" t="s">
        <v>833</v>
      </c>
      <c r="B22" s="53"/>
      <c r="C22" s="53"/>
      <c r="D22" s="53"/>
      <c r="E22" s="53"/>
      <c r="F22" s="53"/>
      <c r="G22" s="53"/>
      <c r="H22" s="53"/>
      <c r="I22" s="53"/>
      <c r="J22" s="53"/>
      <c r="K22" s="53"/>
      <c r="L22" s="53"/>
      <c r="M22" s="53"/>
      <c r="N22" s="53"/>
      <c r="O22" s="108"/>
      <c r="V22" s="287" t="s">
        <v>40</v>
      </c>
    </row>
    <row r="23" spans="1:36">
      <c r="A23" s="327" t="s">
        <v>834</v>
      </c>
      <c r="B23" s="53"/>
      <c r="C23" s="53"/>
      <c r="D23" s="53"/>
      <c r="E23" s="53"/>
      <c r="F23" s="53"/>
      <c r="G23" s="53"/>
      <c r="H23" s="53"/>
      <c r="I23" s="53"/>
      <c r="J23" s="53"/>
      <c r="K23" s="53"/>
      <c r="L23" s="53"/>
      <c r="M23" s="53"/>
      <c r="N23" s="53"/>
      <c r="O23" s="108"/>
      <c r="V23" s="287" t="s">
        <v>40</v>
      </c>
    </row>
    <row r="24" spans="1:36">
      <c r="A24" s="451" t="s">
        <v>835</v>
      </c>
      <c r="B24" s="53" t="s">
        <v>709</v>
      </c>
      <c r="C24" s="53"/>
      <c r="D24" s="1014"/>
      <c r="E24" s="1015"/>
      <c r="F24" s="1016"/>
      <c r="G24" s="53"/>
      <c r="H24" s="1017"/>
      <c r="I24" s="1018"/>
      <c r="J24" s="1019"/>
      <c r="K24" s="25"/>
      <c r="L24" s="1017"/>
      <c r="M24" s="1018"/>
      <c r="N24" s="1019"/>
      <c r="O24" s="108"/>
      <c r="U24" s="287"/>
      <c r="V24" s="287" t="s">
        <v>40</v>
      </c>
      <c r="W24" s="285" t="str">
        <f ca="1">SUBSTITUTE(CELL("address",D24),"$","")</f>
        <v>D24</v>
      </c>
      <c r="X24" t="str">
        <f t="shared" ref="X24:X29" si="6">$X$7</f>
        <v>3b</v>
      </c>
      <c r="Y24" s="285" t="str">
        <f t="shared" ref="Y24:Y29" ca="1" si="7">MID(CELL("filename",X24),FIND("]",CELL("filename",X24))+1,256)</f>
        <v>3b. Flexible Capacity</v>
      </c>
      <c r="Z24" t="s">
        <v>836</v>
      </c>
      <c r="AA24" t="s">
        <v>837</v>
      </c>
      <c r="AB24">
        <v>1</v>
      </c>
      <c r="AC24" s="290" t="str">
        <f t="shared" ref="AC24:AC29" ca="1" si="8">X24&amp;"_"&amp;W24&amp;"_"&amp;AA24&amp;"_"&amp;AB24</f>
        <v>3b_D24_ac_cap_iso_max_1</v>
      </c>
      <c r="AD24" t="s">
        <v>395</v>
      </c>
      <c r="AF24" t="str">
        <f t="shared" ref="AF24:AF29" si="9">"&gt;=0"</f>
        <v>&gt;=0</v>
      </c>
      <c r="AG24" t="s">
        <v>84</v>
      </c>
      <c r="AH24" t="s">
        <v>84</v>
      </c>
      <c r="AJ24" s="288"/>
    </row>
    <row r="25" spans="1:36" ht="5.25" customHeight="1">
      <c r="A25" s="452"/>
      <c r="B25" s="53"/>
      <c r="C25" s="53"/>
      <c r="D25" s="53"/>
      <c r="E25" s="53"/>
      <c r="F25" s="53"/>
      <c r="G25" s="53"/>
      <c r="H25" s="53"/>
      <c r="I25" s="53"/>
      <c r="J25" s="53"/>
      <c r="K25" s="53"/>
      <c r="L25" s="53"/>
      <c r="M25" s="53"/>
      <c r="N25" s="53"/>
      <c r="O25" s="108"/>
      <c r="U25" s="287" t="s">
        <v>76</v>
      </c>
      <c r="W25" s="285" t="str">
        <f ca="1">SUBSTITUTE(CELL("address",H24),"$","")</f>
        <v>H24</v>
      </c>
      <c r="X25" t="str">
        <f t="shared" si="6"/>
        <v>3b</v>
      </c>
      <c r="Y25" s="285" t="str">
        <f t="shared" ca="1" si="7"/>
        <v>3b. Flexible Capacity</v>
      </c>
      <c r="Z25" t="s">
        <v>836</v>
      </c>
      <c r="AA25" t="s">
        <v>837</v>
      </c>
      <c r="AB25">
        <v>2</v>
      </c>
      <c r="AC25" s="290" t="str">
        <f t="shared" ca="1" si="8"/>
        <v>3b_H24_ac_cap_iso_max_2</v>
      </c>
      <c r="AD25" t="s">
        <v>395</v>
      </c>
      <c r="AF25" t="str">
        <f t="shared" si="9"/>
        <v>&gt;=0</v>
      </c>
      <c r="AG25" t="s">
        <v>84</v>
      </c>
      <c r="AH25" t="s">
        <v>84</v>
      </c>
      <c r="AJ25" s="288"/>
    </row>
    <row r="26" spans="1:36" ht="5.25" customHeight="1">
      <c r="A26" s="452"/>
      <c r="B26" s="53"/>
      <c r="C26" s="53"/>
      <c r="D26" s="53"/>
      <c r="E26" s="53"/>
      <c r="F26" s="53"/>
      <c r="G26" s="53"/>
      <c r="H26" s="53"/>
      <c r="I26" s="53"/>
      <c r="J26" s="53"/>
      <c r="K26" s="53"/>
      <c r="L26" s="53"/>
      <c r="M26" s="53"/>
      <c r="N26" s="53"/>
      <c r="O26" s="108"/>
      <c r="U26" s="287" t="s">
        <v>76</v>
      </c>
      <c r="W26" s="285" t="str">
        <f ca="1">SUBSTITUTE(CELL("address",L24),"$","")</f>
        <v>L24</v>
      </c>
      <c r="X26" t="str">
        <f t="shared" si="6"/>
        <v>3b</v>
      </c>
      <c r="Y26" s="285" t="str">
        <f t="shared" ca="1" si="7"/>
        <v>3b. Flexible Capacity</v>
      </c>
      <c r="Z26" t="s">
        <v>836</v>
      </c>
      <c r="AA26" t="s">
        <v>837</v>
      </c>
      <c r="AB26">
        <v>3</v>
      </c>
      <c r="AC26" s="290" t="str">
        <f t="shared" ca="1" si="8"/>
        <v>3b_L24_ac_cap_iso_max_3</v>
      </c>
      <c r="AD26" t="s">
        <v>395</v>
      </c>
      <c r="AF26" t="str">
        <f t="shared" si="9"/>
        <v>&gt;=0</v>
      </c>
      <c r="AG26" t="s">
        <v>84</v>
      </c>
      <c r="AH26" t="s">
        <v>84</v>
      </c>
      <c r="AJ26" s="288"/>
    </row>
    <row r="27" spans="1:36">
      <c r="A27" s="451" t="s">
        <v>838</v>
      </c>
      <c r="B27" s="53" t="s">
        <v>709</v>
      </c>
      <c r="C27" s="53"/>
      <c r="D27" s="1014"/>
      <c r="E27" s="1015"/>
      <c r="F27" s="1016"/>
      <c r="G27" s="53"/>
      <c r="H27" s="1017"/>
      <c r="I27" s="1018"/>
      <c r="J27" s="1019"/>
      <c r="K27" s="25"/>
      <c r="L27" s="1017"/>
      <c r="M27" s="1018"/>
      <c r="N27" s="1019"/>
      <c r="O27" s="108"/>
      <c r="U27" s="287"/>
      <c r="V27" s="287" t="s">
        <v>40</v>
      </c>
      <c r="W27" s="285" t="str">
        <f ca="1">SUBSTITUTE(CELL("address",D27),"$","")</f>
        <v>D27</v>
      </c>
      <c r="X27" t="str">
        <f t="shared" si="6"/>
        <v>3b</v>
      </c>
      <c r="Y27" s="285" t="str">
        <f t="shared" ca="1" si="7"/>
        <v>3b. Flexible Capacity</v>
      </c>
      <c r="Z27" t="s">
        <v>836</v>
      </c>
      <c r="AA27" t="s">
        <v>839</v>
      </c>
      <c r="AB27">
        <v>1</v>
      </c>
      <c r="AC27" s="290" t="str">
        <f t="shared" ca="1" si="8"/>
        <v>3b_D27_ac_cap_iso_min_1</v>
      </c>
      <c r="AD27" t="s">
        <v>395</v>
      </c>
      <c r="AF27" t="str">
        <f t="shared" si="9"/>
        <v>&gt;=0</v>
      </c>
      <c r="AG27" t="s">
        <v>84</v>
      </c>
      <c r="AH27" t="s">
        <v>84</v>
      </c>
      <c r="AJ27" s="288"/>
    </row>
    <row r="28" spans="1:36" ht="5.25" customHeight="1">
      <c r="A28" s="452"/>
      <c r="B28" s="53"/>
      <c r="C28" s="53"/>
      <c r="D28" s="53"/>
      <c r="E28" s="53"/>
      <c r="F28" s="53"/>
      <c r="G28" s="53"/>
      <c r="H28" s="53"/>
      <c r="I28" s="53"/>
      <c r="J28" s="53"/>
      <c r="K28" s="53"/>
      <c r="L28" s="53"/>
      <c r="M28" s="53"/>
      <c r="N28" s="53"/>
      <c r="O28" s="108"/>
      <c r="U28" s="287" t="s">
        <v>76</v>
      </c>
      <c r="W28" s="285" t="str">
        <f ca="1">SUBSTITUTE(CELL("address",H27),"$","")</f>
        <v>H27</v>
      </c>
      <c r="X28" t="str">
        <f t="shared" si="6"/>
        <v>3b</v>
      </c>
      <c r="Y28" s="285" t="str">
        <f t="shared" ca="1" si="7"/>
        <v>3b. Flexible Capacity</v>
      </c>
      <c r="Z28" t="s">
        <v>836</v>
      </c>
      <c r="AA28" t="s">
        <v>839</v>
      </c>
      <c r="AB28">
        <v>2</v>
      </c>
      <c r="AC28" s="290" t="str">
        <f t="shared" ca="1" si="8"/>
        <v>3b_H27_ac_cap_iso_min_2</v>
      </c>
      <c r="AD28" t="s">
        <v>395</v>
      </c>
      <c r="AF28" t="str">
        <f t="shared" si="9"/>
        <v>&gt;=0</v>
      </c>
      <c r="AG28" t="s">
        <v>84</v>
      </c>
      <c r="AH28" t="s">
        <v>84</v>
      </c>
      <c r="AJ28" s="288"/>
    </row>
    <row r="29" spans="1:36" ht="5.25" customHeight="1">
      <c r="A29" s="452"/>
      <c r="B29" s="53"/>
      <c r="C29" s="53"/>
      <c r="D29" s="53"/>
      <c r="E29" s="53"/>
      <c r="F29" s="53"/>
      <c r="G29" s="53"/>
      <c r="H29" s="53"/>
      <c r="I29" s="53"/>
      <c r="J29" s="53"/>
      <c r="K29" s="53"/>
      <c r="L29" s="53"/>
      <c r="M29" s="53"/>
      <c r="N29" s="53"/>
      <c r="O29" s="108"/>
      <c r="U29" s="287" t="s">
        <v>76</v>
      </c>
      <c r="W29" s="285" t="str">
        <f ca="1">SUBSTITUTE(CELL("address",L27),"$","")</f>
        <v>L27</v>
      </c>
      <c r="X29" t="str">
        <f t="shared" si="6"/>
        <v>3b</v>
      </c>
      <c r="Y29" s="285" t="str">
        <f t="shared" ca="1" si="7"/>
        <v>3b. Flexible Capacity</v>
      </c>
      <c r="Z29" t="s">
        <v>836</v>
      </c>
      <c r="AA29" t="s">
        <v>839</v>
      </c>
      <c r="AB29">
        <v>3</v>
      </c>
      <c r="AC29" s="290" t="str">
        <f t="shared" ca="1" si="8"/>
        <v>3b_L27_ac_cap_iso_min_3</v>
      </c>
      <c r="AD29" t="s">
        <v>395</v>
      </c>
      <c r="AF29" t="str">
        <f t="shared" si="9"/>
        <v>&gt;=0</v>
      </c>
      <c r="AG29" t="s">
        <v>84</v>
      </c>
      <c r="AH29" t="s">
        <v>84</v>
      </c>
      <c r="AJ29" s="288"/>
    </row>
    <row r="30" spans="1:36">
      <c r="A30" s="327" t="s">
        <v>840</v>
      </c>
      <c r="B30" s="53"/>
      <c r="C30" s="53"/>
      <c r="D30" s="53"/>
      <c r="E30" s="53"/>
      <c r="F30" s="53"/>
      <c r="G30" s="53"/>
      <c r="H30" s="53"/>
      <c r="I30" s="53"/>
      <c r="J30" s="53"/>
      <c r="K30" s="53"/>
      <c r="L30" s="53"/>
      <c r="M30" s="53"/>
      <c r="N30" s="53"/>
      <c r="O30" s="108"/>
      <c r="V30" s="287" t="s">
        <v>40</v>
      </c>
      <c r="W30" s="285"/>
    </row>
    <row r="31" spans="1:36">
      <c r="A31" s="451" t="s">
        <v>835</v>
      </c>
      <c r="B31" s="53" t="s">
        <v>709</v>
      </c>
      <c r="C31" s="53"/>
      <c r="D31" s="1014"/>
      <c r="E31" s="1015"/>
      <c r="F31" s="1016"/>
      <c r="G31" s="53"/>
      <c r="H31" s="1017"/>
      <c r="I31" s="1018"/>
      <c r="J31" s="1019"/>
      <c r="K31" s="25"/>
      <c r="L31" s="1017"/>
      <c r="M31" s="1018"/>
      <c r="N31" s="1019"/>
      <c r="O31" s="108"/>
      <c r="U31" s="287"/>
      <c r="V31" s="287" t="s">
        <v>40</v>
      </c>
      <c r="W31" s="285" t="str">
        <f ca="1">SUBSTITUTE(CELL("address",D31),"$","")</f>
        <v>D31</v>
      </c>
      <c r="X31" t="str">
        <f t="shared" ref="X31:X36" si="10">$X$7</f>
        <v>3b</v>
      </c>
      <c r="Y31" s="285" t="str">
        <f t="shared" ref="Y31:Y36" ca="1" si="11">MID(CELL("filename",X31),FIND("]",CELL("filename",X31))+1,256)</f>
        <v>3b. Flexible Capacity</v>
      </c>
      <c r="Z31" t="s">
        <v>836</v>
      </c>
      <c r="AA31" t="s">
        <v>841</v>
      </c>
      <c r="AB31">
        <v>1</v>
      </c>
      <c r="AC31" s="290" t="str">
        <f t="shared" ref="AC31:AC36" ca="1" si="12">X31&amp;"_"&amp;W31&amp;"_"&amp;AA31&amp;"_"&amp;AB31</f>
        <v>3b_D31_ac_cap_win_max_1</v>
      </c>
      <c r="AD31" t="s">
        <v>395</v>
      </c>
      <c r="AF31" t="str">
        <f t="shared" ref="AF31:AF36" si="13">"&gt;=0"</f>
        <v>&gt;=0</v>
      </c>
      <c r="AG31" t="s">
        <v>84</v>
      </c>
      <c r="AH31" t="s">
        <v>84</v>
      </c>
      <c r="AJ31" s="288"/>
    </row>
    <row r="32" spans="1:36" ht="5.25" customHeight="1">
      <c r="A32" s="452"/>
      <c r="B32" s="53"/>
      <c r="C32" s="53"/>
      <c r="D32" s="53"/>
      <c r="E32" s="53"/>
      <c r="F32" s="53"/>
      <c r="G32" s="53"/>
      <c r="H32" s="53"/>
      <c r="I32" s="53"/>
      <c r="J32" s="53"/>
      <c r="K32" s="53"/>
      <c r="L32" s="53"/>
      <c r="M32" s="53"/>
      <c r="N32" s="53"/>
      <c r="O32" s="108"/>
      <c r="U32" s="287" t="s">
        <v>76</v>
      </c>
      <c r="W32" s="285" t="str">
        <f ca="1">SUBSTITUTE(CELL("address",H31),"$","")</f>
        <v>H31</v>
      </c>
      <c r="X32" t="str">
        <f t="shared" si="10"/>
        <v>3b</v>
      </c>
      <c r="Y32" s="285" t="str">
        <f t="shared" ca="1" si="11"/>
        <v>3b. Flexible Capacity</v>
      </c>
      <c r="Z32" t="s">
        <v>836</v>
      </c>
      <c r="AA32" t="s">
        <v>841</v>
      </c>
      <c r="AB32">
        <v>2</v>
      </c>
      <c r="AC32" s="290" t="str">
        <f t="shared" ca="1" si="12"/>
        <v>3b_H31_ac_cap_win_max_2</v>
      </c>
      <c r="AD32" t="s">
        <v>395</v>
      </c>
      <c r="AF32" t="str">
        <f t="shared" si="13"/>
        <v>&gt;=0</v>
      </c>
      <c r="AG32" t="s">
        <v>84</v>
      </c>
      <c r="AH32" t="s">
        <v>84</v>
      </c>
      <c r="AJ32" s="288"/>
    </row>
    <row r="33" spans="1:43" ht="5.25" customHeight="1">
      <c r="A33" s="452"/>
      <c r="B33" s="53"/>
      <c r="C33" s="53"/>
      <c r="D33" s="53"/>
      <c r="E33" s="53"/>
      <c r="F33" s="53"/>
      <c r="G33" s="53"/>
      <c r="H33" s="53"/>
      <c r="I33" s="53"/>
      <c r="J33" s="53"/>
      <c r="K33" s="53"/>
      <c r="L33" s="53"/>
      <c r="M33" s="53"/>
      <c r="N33" s="53"/>
      <c r="O33" s="108"/>
      <c r="U33" s="287" t="s">
        <v>76</v>
      </c>
      <c r="W33" s="285" t="str">
        <f ca="1">SUBSTITUTE(CELL("address",L31),"$","")</f>
        <v>L31</v>
      </c>
      <c r="X33" t="str">
        <f t="shared" si="10"/>
        <v>3b</v>
      </c>
      <c r="Y33" s="285" t="str">
        <f t="shared" ca="1" si="11"/>
        <v>3b. Flexible Capacity</v>
      </c>
      <c r="Z33" t="s">
        <v>836</v>
      </c>
      <c r="AA33" t="s">
        <v>841</v>
      </c>
      <c r="AB33">
        <v>3</v>
      </c>
      <c r="AC33" s="290" t="str">
        <f t="shared" ca="1" si="12"/>
        <v>3b_L31_ac_cap_win_max_3</v>
      </c>
      <c r="AD33" t="s">
        <v>395</v>
      </c>
      <c r="AF33" t="str">
        <f t="shared" si="13"/>
        <v>&gt;=0</v>
      </c>
      <c r="AG33" t="s">
        <v>84</v>
      </c>
      <c r="AH33" t="s">
        <v>84</v>
      </c>
      <c r="AJ33" s="288"/>
    </row>
    <row r="34" spans="1:43">
      <c r="A34" s="451" t="s">
        <v>838</v>
      </c>
      <c r="B34" s="53" t="s">
        <v>709</v>
      </c>
      <c r="C34" s="53"/>
      <c r="D34" s="1014"/>
      <c r="E34" s="1015"/>
      <c r="F34" s="1016"/>
      <c r="G34" s="53"/>
      <c r="H34" s="1017"/>
      <c r="I34" s="1018"/>
      <c r="J34" s="1019"/>
      <c r="K34" s="25"/>
      <c r="L34" s="1017"/>
      <c r="M34" s="1018"/>
      <c r="N34" s="1019"/>
      <c r="O34" s="108"/>
      <c r="U34" s="287"/>
      <c r="V34" s="287" t="s">
        <v>40</v>
      </c>
      <c r="W34" s="285" t="str">
        <f ca="1">SUBSTITUTE(CELL("address",D34),"$","")</f>
        <v>D34</v>
      </c>
      <c r="X34" t="str">
        <f t="shared" si="10"/>
        <v>3b</v>
      </c>
      <c r="Y34" s="285" t="str">
        <f t="shared" ca="1" si="11"/>
        <v>3b. Flexible Capacity</v>
      </c>
      <c r="Z34" t="s">
        <v>836</v>
      </c>
      <c r="AA34" t="s">
        <v>842</v>
      </c>
      <c r="AB34">
        <v>1</v>
      </c>
      <c r="AC34" s="290" t="str">
        <f t="shared" ca="1" si="12"/>
        <v>3b_D34_ac_cap_win_min_1</v>
      </c>
      <c r="AD34" t="s">
        <v>395</v>
      </c>
      <c r="AF34" t="str">
        <f t="shared" si="13"/>
        <v>&gt;=0</v>
      </c>
      <c r="AG34" t="s">
        <v>84</v>
      </c>
      <c r="AH34" t="s">
        <v>84</v>
      </c>
      <c r="AJ34" s="288"/>
    </row>
    <row r="35" spans="1:43" ht="5.25" customHeight="1">
      <c r="A35" s="452"/>
      <c r="B35" s="53"/>
      <c r="C35" s="53"/>
      <c r="D35" s="53"/>
      <c r="E35" s="53"/>
      <c r="F35" s="53"/>
      <c r="G35" s="53"/>
      <c r="H35" s="53"/>
      <c r="I35" s="53"/>
      <c r="J35" s="53"/>
      <c r="K35" s="53"/>
      <c r="L35" s="53"/>
      <c r="M35" s="53"/>
      <c r="N35" s="53"/>
      <c r="O35" s="108"/>
      <c r="U35" s="287" t="s">
        <v>76</v>
      </c>
      <c r="W35" s="285" t="str">
        <f ca="1">SUBSTITUTE(CELL("address",H34),"$","")</f>
        <v>H34</v>
      </c>
      <c r="X35" t="str">
        <f t="shared" si="10"/>
        <v>3b</v>
      </c>
      <c r="Y35" s="285" t="str">
        <f t="shared" ca="1" si="11"/>
        <v>3b. Flexible Capacity</v>
      </c>
      <c r="Z35" t="s">
        <v>836</v>
      </c>
      <c r="AA35" t="s">
        <v>842</v>
      </c>
      <c r="AB35">
        <v>2</v>
      </c>
      <c r="AC35" s="290" t="str">
        <f t="shared" ca="1" si="12"/>
        <v>3b_H34_ac_cap_win_min_2</v>
      </c>
      <c r="AD35" t="s">
        <v>395</v>
      </c>
      <c r="AF35" t="str">
        <f t="shared" si="13"/>
        <v>&gt;=0</v>
      </c>
      <c r="AG35" t="s">
        <v>84</v>
      </c>
      <c r="AH35" t="s">
        <v>84</v>
      </c>
      <c r="AJ35" s="288"/>
    </row>
    <row r="36" spans="1:43" ht="5.25" customHeight="1">
      <c r="A36" s="452"/>
      <c r="B36" s="53"/>
      <c r="C36" s="53"/>
      <c r="D36" s="53"/>
      <c r="E36" s="53"/>
      <c r="F36" s="53"/>
      <c r="G36" s="53"/>
      <c r="H36" s="53"/>
      <c r="I36" s="53"/>
      <c r="J36" s="53"/>
      <c r="K36" s="53"/>
      <c r="L36" s="53"/>
      <c r="M36" s="53"/>
      <c r="N36" s="53"/>
      <c r="O36" s="108"/>
      <c r="U36" s="287" t="s">
        <v>76</v>
      </c>
      <c r="W36" s="285" t="str">
        <f ca="1">SUBSTITUTE(CELL("address",L34),"$","")</f>
        <v>L34</v>
      </c>
      <c r="X36" t="str">
        <f t="shared" si="10"/>
        <v>3b</v>
      </c>
      <c r="Y36" s="285" t="str">
        <f t="shared" ca="1" si="11"/>
        <v>3b. Flexible Capacity</v>
      </c>
      <c r="Z36" t="s">
        <v>836</v>
      </c>
      <c r="AA36" t="s">
        <v>842</v>
      </c>
      <c r="AB36">
        <v>3</v>
      </c>
      <c r="AC36" s="290" t="str">
        <f t="shared" ca="1" si="12"/>
        <v>3b_L34_ac_cap_win_min_3</v>
      </c>
      <c r="AD36" t="s">
        <v>395</v>
      </c>
      <c r="AF36" t="str">
        <f t="shared" si="13"/>
        <v>&gt;=0</v>
      </c>
      <c r="AG36" t="s">
        <v>84</v>
      </c>
      <c r="AH36" t="s">
        <v>84</v>
      </c>
      <c r="AJ36" s="288"/>
    </row>
    <row r="37" spans="1:43">
      <c r="A37" s="327" t="s">
        <v>843</v>
      </c>
      <c r="B37" s="53"/>
      <c r="C37" s="53"/>
      <c r="D37" s="53"/>
      <c r="E37" s="53"/>
      <c r="F37" s="53"/>
      <c r="G37" s="53"/>
      <c r="H37" s="53"/>
      <c r="I37" s="53"/>
      <c r="J37" s="53"/>
      <c r="K37" s="53"/>
      <c r="L37" s="53"/>
      <c r="M37" s="53"/>
      <c r="N37" s="53"/>
      <c r="O37" s="108"/>
      <c r="V37" s="287" t="s">
        <v>40</v>
      </c>
    </row>
    <row r="38" spans="1:43">
      <c r="A38" s="451" t="s">
        <v>835</v>
      </c>
      <c r="B38" s="53" t="s">
        <v>709</v>
      </c>
      <c r="C38" s="53"/>
      <c r="D38" s="1014"/>
      <c r="E38" s="1015"/>
      <c r="F38" s="1016"/>
      <c r="G38" s="53"/>
      <c r="H38" s="1017"/>
      <c r="I38" s="1018"/>
      <c r="J38" s="1019"/>
      <c r="K38" s="25"/>
      <c r="L38" s="1017"/>
      <c r="M38" s="1018"/>
      <c r="N38" s="1019"/>
      <c r="O38" s="108"/>
      <c r="U38" s="287"/>
      <c r="V38" s="287" t="s">
        <v>40</v>
      </c>
      <c r="W38" s="285" t="str">
        <f ca="1">SUBSTITUTE(CELL("address",D38),"$","")</f>
        <v>D38</v>
      </c>
      <c r="X38" t="str">
        <f t="shared" ref="X38:X52" si="14">$X$7</f>
        <v>3b</v>
      </c>
      <c r="Y38" s="285" t="str">
        <f t="shared" ref="Y38:Y52" ca="1" si="15">MID(CELL("filename",X38),FIND("]",CELL("filename",X38))+1,256)</f>
        <v>3b. Flexible Capacity</v>
      </c>
      <c r="Z38" t="s">
        <v>836</v>
      </c>
      <c r="AA38" t="s">
        <v>844</v>
      </c>
      <c r="AB38">
        <v>1</v>
      </c>
      <c r="AC38" s="290" t="str">
        <f t="shared" ref="AC38:AC52" ca="1" si="16">X38&amp;"_"&amp;W38&amp;"_"&amp;AA38&amp;"_"&amp;AB38</f>
        <v>3b_D38_ac_cap_sum_max_1</v>
      </c>
      <c r="AD38" t="s">
        <v>395</v>
      </c>
      <c r="AF38" t="str">
        <f t="shared" ref="AF38:AF43" si="17">"&gt;=0"</f>
        <v>&gt;=0</v>
      </c>
      <c r="AG38" t="s">
        <v>84</v>
      </c>
      <c r="AH38" t="s">
        <v>84</v>
      </c>
      <c r="AJ38" s="288"/>
    </row>
    <row r="39" spans="1:43" ht="5.25" customHeight="1">
      <c r="A39" s="452"/>
      <c r="B39" s="53"/>
      <c r="C39" s="53"/>
      <c r="D39" s="53"/>
      <c r="E39" s="53"/>
      <c r="F39" s="53"/>
      <c r="G39" s="53"/>
      <c r="H39" s="53"/>
      <c r="I39" s="53"/>
      <c r="J39" s="53"/>
      <c r="K39" s="53"/>
      <c r="L39" s="534"/>
      <c r="M39" s="53"/>
      <c r="N39" s="53"/>
      <c r="O39" s="108"/>
      <c r="U39" s="287" t="s">
        <v>76</v>
      </c>
      <c r="W39" s="285" t="str">
        <f ca="1">SUBSTITUTE(CELL("address",H38),"$","")</f>
        <v>H38</v>
      </c>
      <c r="X39" t="str">
        <f t="shared" si="14"/>
        <v>3b</v>
      </c>
      <c r="Y39" s="285" t="str">
        <f t="shared" ca="1" si="15"/>
        <v>3b. Flexible Capacity</v>
      </c>
      <c r="Z39" t="s">
        <v>836</v>
      </c>
      <c r="AA39" t="s">
        <v>844</v>
      </c>
      <c r="AB39">
        <v>2</v>
      </c>
      <c r="AC39" s="290" t="str">
        <f t="shared" ca="1" si="16"/>
        <v>3b_H38_ac_cap_sum_max_2</v>
      </c>
      <c r="AD39" t="s">
        <v>395</v>
      </c>
      <c r="AF39" t="str">
        <f t="shared" si="17"/>
        <v>&gt;=0</v>
      </c>
      <c r="AG39" t="s">
        <v>84</v>
      </c>
      <c r="AH39" t="s">
        <v>84</v>
      </c>
      <c r="AJ39" s="288"/>
    </row>
    <row r="40" spans="1:43" ht="5.25" customHeight="1">
      <c r="A40" s="452"/>
      <c r="B40" s="53"/>
      <c r="C40" s="53"/>
      <c r="D40" s="53"/>
      <c r="E40" s="53"/>
      <c r="F40" s="53"/>
      <c r="G40" s="53"/>
      <c r="H40" s="53"/>
      <c r="I40" s="53"/>
      <c r="J40" s="53"/>
      <c r="K40" s="53"/>
      <c r="L40" s="53"/>
      <c r="M40" s="53"/>
      <c r="N40" s="53"/>
      <c r="O40" s="108"/>
      <c r="U40" s="287" t="s">
        <v>76</v>
      </c>
      <c r="W40" s="285" t="str">
        <f ca="1">SUBSTITUTE(CELL("address",L38),"$","")</f>
        <v>L38</v>
      </c>
      <c r="X40" t="str">
        <f t="shared" si="14"/>
        <v>3b</v>
      </c>
      <c r="Y40" s="285" t="str">
        <f t="shared" ca="1" si="15"/>
        <v>3b. Flexible Capacity</v>
      </c>
      <c r="Z40" t="s">
        <v>836</v>
      </c>
      <c r="AA40" t="s">
        <v>844</v>
      </c>
      <c r="AB40">
        <v>3</v>
      </c>
      <c r="AC40" s="290" t="str">
        <f t="shared" ca="1" si="16"/>
        <v>3b_L38_ac_cap_sum_max_3</v>
      </c>
      <c r="AD40" t="s">
        <v>395</v>
      </c>
      <c r="AF40" t="str">
        <f t="shared" si="17"/>
        <v>&gt;=0</v>
      </c>
      <c r="AG40" t="s">
        <v>84</v>
      </c>
      <c r="AH40" t="s">
        <v>84</v>
      </c>
      <c r="AJ40" s="288"/>
    </row>
    <row r="41" spans="1:43">
      <c r="A41" s="451" t="s">
        <v>838</v>
      </c>
      <c r="B41" s="53" t="s">
        <v>709</v>
      </c>
      <c r="C41" s="53"/>
      <c r="D41" s="1014"/>
      <c r="E41" s="1015"/>
      <c r="F41" s="1016"/>
      <c r="G41" s="53"/>
      <c r="H41" s="1017"/>
      <c r="I41" s="1018"/>
      <c r="J41" s="1019"/>
      <c r="K41" s="25"/>
      <c r="L41" s="1017"/>
      <c r="M41" s="1018"/>
      <c r="N41" s="1019"/>
      <c r="O41" s="108"/>
      <c r="U41" s="287"/>
      <c r="V41" s="287" t="s">
        <v>40</v>
      </c>
      <c r="W41" s="285" t="str">
        <f ca="1">SUBSTITUTE(CELL("address",D41),"$","")</f>
        <v>D41</v>
      </c>
      <c r="X41" t="str">
        <f t="shared" si="14"/>
        <v>3b</v>
      </c>
      <c r="Y41" s="285" t="str">
        <f t="shared" ca="1" si="15"/>
        <v>3b. Flexible Capacity</v>
      </c>
      <c r="Z41" t="s">
        <v>836</v>
      </c>
      <c r="AA41" t="s">
        <v>845</v>
      </c>
      <c r="AB41">
        <v>1</v>
      </c>
      <c r="AC41" s="290" t="str">
        <f t="shared" ca="1" si="16"/>
        <v>3b_D41_ac_cap_sum_min_1</v>
      </c>
      <c r="AD41" t="s">
        <v>395</v>
      </c>
      <c r="AF41" t="str">
        <f t="shared" si="17"/>
        <v>&gt;=0</v>
      </c>
      <c r="AG41" t="s">
        <v>84</v>
      </c>
      <c r="AH41" t="s">
        <v>84</v>
      </c>
      <c r="AJ41" s="288"/>
    </row>
    <row r="42" spans="1:43" ht="5.25" customHeight="1">
      <c r="A42" s="452"/>
      <c r="B42" s="53"/>
      <c r="C42" s="53"/>
      <c r="D42" s="53"/>
      <c r="E42" s="53"/>
      <c r="F42" s="53"/>
      <c r="G42" s="53"/>
      <c r="H42" s="53"/>
      <c r="I42" s="53"/>
      <c r="J42" s="53"/>
      <c r="K42" s="53"/>
      <c r="L42" s="53"/>
      <c r="M42" s="53"/>
      <c r="N42" s="53"/>
      <c r="O42" s="108"/>
      <c r="U42" s="287" t="s">
        <v>76</v>
      </c>
      <c r="W42" s="285" t="str">
        <f ca="1">SUBSTITUTE(CELL("address",H41),"$","")</f>
        <v>H41</v>
      </c>
      <c r="X42" t="str">
        <f t="shared" si="14"/>
        <v>3b</v>
      </c>
      <c r="Y42" s="285" t="str">
        <f t="shared" ca="1" si="15"/>
        <v>3b. Flexible Capacity</v>
      </c>
      <c r="Z42" t="s">
        <v>836</v>
      </c>
      <c r="AA42" t="s">
        <v>845</v>
      </c>
      <c r="AB42">
        <v>2</v>
      </c>
      <c r="AC42" s="290" t="str">
        <f t="shared" ca="1" si="16"/>
        <v>3b_H41_ac_cap_sum_min_2</v>
      </c>
      <c r="AD42" t="s">
        <v>395</v>
      </c>
      <c r="AF42" t="str">
        <f t="shared" si="17"/>
        <v>&gt;=0</v>
      </c>
      <c r="AG42" t="s">
        <v>84</v>
      </c>
      <c r="AH42" t="s">
        <v>84</v>
      </c>
      <c r="AJ42" s="288"/>
    </row>
    <row r="43" spans="1:43" ht="5.25" customHeight="1">
      <c r="A43" s="452"/>
      <c r="B43" s="53"/>
      <c r="C43" s="53"/>
      <c r="D43" s="53"/>
      <c r="E43" s="53"/>
      <c r="F43" s="53"/>
      <c r="G43" s="53"/>
      <c r="H43" s="53"/>
      <c r="I43" s="53"/>
      <c r="J43" s="53"/>
      <c r="K43" s="53"/>
      <c r="L43" s="53"/>
      <c r="M43" s="53"/>
      <c r="N43" s="53"/>
      <c r="O43" s="108"/>
      <c r="U43" s="287" t="s">
        <v>76</v>
      </c>
      <c r="W43" s="285" t="str">
        <f ca="1">SUBSTITUTE(CELL("address",L41),"$","")</f>
        <v>L41</v>
      </c>
      <c r="X43" t="str">
        <f t="shared" si="14"/>
        <v>3b</v>
      </c>
      <c r="Y43" s="285" t="str">
        <f t="shared" ca="1" si="15"/>
        <v>3b. Flexible Capacity</v>
      </c>
      <c r="Z43" t="s">
        <v>836</v>
      </c>
      <c r="AA43" t="s">
        <v>845</v>
      </c>
      <c r="AB43">
        <v>3</v>
      </c>
      <c r="AC43" s="290" t="str">
        <f t="shared" ca="1" si="16"/>
        <v>3b_L41_ac_cap_sum_min_3</v>
      </c>
      <c r="AD43" t="s">
        <v>395</v>
      </c>
      <c r="AF43" t="str">
        <f t="shared" si="17"/>
        <v>&gt;=0</v>
      </c>
      <c r="AG43" t="s">
        <v>84</v>
      </c>
      <c r="AH43" t="s">
        <v>84</v>
      </c>
      <c r="AJ43" s="288"/>
    </row>
    <row r="44" spans="1:43">
      <c r="A44" s="452" t="s">
        <v>846</v>
      </c>
      <c r="B44" s="53"/>
      <c r="C44" s="53"/>
      <c r="D44" s="1008"/>
      <c r="E44" s="1009"/>
      <c r="F44" s="1010"/>
      <c r="G44" s="53"/>
      <c r="H44" s="1011"/>
      <c r="I44" s="1012"/>
      <c r="J44" s="1013"/>
      <c r="K44" s="53"/>
      <c r="L44" s="1011"/>
      <c r="M44" s="1012"/>
      <c r="N44" s="1013"/>
      <c r="O44" s="108"/>
      <c r="U44" s="287"/>
      <c r="V44" s="287" t="s">
        <v>40</v>
      </c>
      <c r="W44" s="285" t="str">
        <f ca="1">SUBSTITUTE(CELL("address",D44),"$","")</f>
        <v>D44</v>
      </c>
      <c r="X44" t="str">
        <f t="shared" si="14"/>
        <v>3b</v>
      </c>
      <c r="Y44" s="285" t="str">
        <f t="shared" ca="1" si="15"/>
        <v>3b. Flexible Capacity</v>
      </c>
      <c r="Z44" t="s">
        <v>836</v>
      </c>
      <c r="AA44" t="s">
        <v>847</v>
      </c>
      <c r="AB44">
        <v>1</v>
      </c>
      <c r="AC44" s="290" t="str">
        <f t="shared" ca="1" si="16"/>
        <v>3b_D44_cap_permit_1</v>
      </c>
      <c r="AD44" t="s">
        <v>681</v>
      </c>
      <c r="AF44" s="286" t="str">
        <f t="shared" ref="AF44:AF46" si="18">CONCATENATE(AP44,",",AQ44)</f>
        <v>Yes,No</v>
      </c>
      <c r="AG44" t="s">
        <v>84</v>
      </c>
      <c r="AH44" t="s">
        <v>84</v>
      </c>
      <c r="AJ44" s="288"/>
      <c r="AP44" t="s">
        <v>83</v>
      </c>
      <c r="AQ44" t="s">
        <v>84</v>
      </c>
    </row>
    <row r="45" spans="1:43" ht="5.25" customHeight="1">
      <c r="A45" s="452"/>
      <c r="B45" s="53"/>
      <c r="C45" s="53"/>
      <c r="D45" s="53"/>
      <c r="E45" s="53"/>
      <c r="F45" s="53"/>
      <c r="G45" s="53"/>
      <c r="H45" s="53"/>
      <c r="I45" s="53"/>
      <c r="J45" s="53"/>
      <c r="K45" s="53"/>
      <c r="L45" s="53"/>
      <c r="M45" s="53"/>
      <c r="N45" s="53"/>
      <c r="O45" s="108"/>
      <c r="U45" s="287" t="s">
        <v>76</v>
      </c>
      <c r="W45" s="285" t="str">
        <f ca="1">SUBSTITUTE(CELL("address",H44),"$","")</f>
        <v>H44</v>
      </c>
      <c r="X45" t="str">
        <f t="shared" si="14"/>
        <v>3b</v>
      </c>
      <c r="Y45" s="285" t="str">
        <f t="shared" ca="1" si="15"/>
        <v>3b. Flexible Capacity</v>
      </c>
      <c r="Z45" t="s">
        <v>836</v>
      </c>
      <c r="AA45" t="s">
        <v>847</v>
      </c>
      <c r="AB45">
        <v>2</v>
      </c>
      <c r="AC45" s="290" t="str">
        <f t="shared" ca="1" si="16"/>
        <v>3b_H44_cap_permit_2</v>
      </c>
      <c r="AD45" t="s">
        <v>681</v>
      </c>
      <c r="AF45" s="286" t="str">
        <f t="shared" si="18"/>
        <v>Yes,No</v>
      </c>
      <c r="AG45" t="s">
        <v>84</v>
      </c>
      <c r="AH45" t="s">
        <v>84</v>
      </c>
      <c r="AJ45" s="288"/>
      <c r="AP45" t="s">
        <v>83</v>
      </c>
      <c r="AQ45" t="s">
        <v>84</v>
      </c>
    </row>
    <row r="46" spans="1:43" ht="5.25" customHeight="1">
      <c r="A46" s="452"/>
      <c r="B46" s="53"/>
      <c r="C46" s="53"/>
      <c r="D46" s="53"/>
      <c r="E46" s="53"/>
      <c r="F46" s="53"/>
      <c r="G46" s="53"/>
      <c r="H46" s="53"/>
      <c r="I46" s="53"/>
      <c r="J46" s="53"/>
      <c r="K46" s="53"/>
      <c r="L46" s="53"/>
      <c r="M46" s="53"/>
      <c r="N46" s="53"/>
      <c r="O46" s="108"/>
      <c r="U46" s="287" t="s">
        <v>76</v>
      </c>
      <c r="W46" s="285" t="str">
        <f ca="1">SUBSTITUTE(CELL("address",L44),"$","")</f>
        <v>L44</v>
      </c>
      <c r="X46" t="str">
        <f t="shared" si="14"/>
        <v>3b</v>
      </c>
      <c r="Y46" s="285" t="str">
        <f t="shared" ca="1" si="15"/>
        <v>3b. Flexible Capacity</v>
      </c>
      <c r="Z46" t="s">
        <v>836</v>
      </c>
      <c r="AA46" t="s">
        <v>847</v>
      </c>
      <c r="AB46">
        <v>3</v>
      </c>
      <c r="AC46" s="290" t="str">
        <f t="shared" ca="1" si="16"/>
        <v>3b_L44_cap_permit_3</v>
      </c>
      <c r="AD46" t="s">
        <v>681</v>
      </c>
      <c r="AF46" s="286" t="str">
        <f t="shared" si="18"/>
        <v>Yes,No</v>
      </c>
      <c r="AG46" t="s">
        <v>84</v>
      </c>
      <c r="AH46" t="s">
        <v>84</v>
      </c>
      <c r="AJ46" s="288"/>
      <c r="AP46" t="s">
        <v>83</v>
      </c>
      <c r="AQ46" t="s">
        <v>84</v>
      </c>
    </row>
    <row r="47" spans="1:43" ht="45" customHeight="1">
      <c r="A47" s="1020" t="s">
        <v>848</v>
      </c>
      <c r="B47" s="987"/>
      <c r="C47" s="53"/>
      <c r="D47" s="872"/>
      <c r="E47" s="873"/>
      <c r="F47" s="874"/>
      <c r="G47" s="53"/>
      <c r="H47" s="1032"/>
      <c r="I47" s="1033"/>
      <c r="J47" s="1034"/>
      <c r="K47" s="53"/>
      <c r="L47" s="1032"/>
      <c r="M47" s="1033"/>
      <c r="N47" s="1034"/>
      <c r="O47" s="108"/>
      <c r="U47" s="287"/>
      <c r="V47" s="287" t="s">
        <v>40</v>
      </c>
      <c r="W47" s="285" t="str">
        <f ca="1">SUBSTITUTE(CELL("address",D47),"$","")</f>
        <v>D47</v>
      </c>
      <c r="X47" t="str">
        <f t="shared" si="14"/>
        <v>3b</v>
      </c>
      <c r="Y47" s="285" t="str">
        <f t="shared" ca="1" si="15"/>
        <v>3b. Flexible Capacity</v>
      </c>
      <c r="Z47" t="s">
        <v>836</v>
      </c>
      <c r="AA47" t="s">
        <v>849</v>
      </c>
      <c r="AB47">
        <v>1</v>
      </c>
      <c r="AC47" s="290" t="str">
        <f t="shared" ca="1" si="16"/>
        <v>3b_D47_describe_cap_permit_1</v>
      </c>
      <c r="AD47" t="s">
        <v>605</v>
      </c>
      <c r="AE47">
        <v>2000</v>
      </c>
      <c r="AG47" t="s">
        <v>84</v>
      </c>
      <c r="AH47" t="s">
        <v>84</v>
      </c>
      <c r="AJ47" s="288"/>
    </row>
    <row r="48" spans="1:43" ht="5.25" customHeight="1">
      <c r="A48" s="452"/>
      <c r="B48" s="53"/>
      <c r="C48" s="53"/>
      <c r="D48" s="53"/>
      <c r="E48" s="53"/>
      <c r="F48" s="53"/>
      <c r="G48" s="53"/>
      <c r="H48" s="53"/>
      <c r="I48" s="53"/>
      <c r="J48" s="53"/>
      <c r="K48" s="53"/>
      <c r="L48" s="53"/>
      <c r="M48" s="53"/>
      <c r="N48" s="53"/>
      <c r="O48" s="108"/>
      <c r="U48" s="287" t="s">
        <v>76</v>
      </c>
      <c r="W48" s="285" t="str">
        <f ca="1">SUBSTITUTE(CELL("address",H47),"$","")</f>
        <v>H47</v>
      </c>
      <c r="X48" t="str">
        <f t="shared" si="14"/>
        <v>3b</v>
      </c>
      <c r="Y48" s="285" t="str">
        <f t="shared" ca="1" si="15"/>
        <v>3b. Flexible Capacity</v>
      </c>
      <c r="Z48" t="s">
        <v>836</v>
      </c>
      <c r="AA48" t="s">
        <v>849</v>
      </c>
      <c r="AB48">
        <v>2</v>
      </c>
      <c r="AC48" s="290" t="str">
        <f t="shared" ca="1" si="16"/>
        <v>3b_H47_describe_cap_permit_2</v>
      </c>
      <c r="AD48" t="s">
        <v>605</v>
      </c>
      <c r="AE48">
        <v>2000</v>
      </c>
      <c r="AG48" t="s">
        <v>84</v>
      </c>
      <c r="AH48" t="s">
        <v>84</v>
      </c>
      <c r="AJ48" s="288"/>
    </row>
    <row r="49" spans="1:37" ht="5.25" customHeight="1">
      <c r="A49" s="452"/>
      <c r="B49" s="53"/>
      <c r="C49" s="53"/>
      <c r="D49" s="53"/>
      <c r="E49" s="53"/>
      <c r="F49" s="53"/>
      <c r="G49" s="53"/>
      <c r="H49" s="53"/>
      <c r="I49" s="53"/>
      <c r="J49" s="53"/>
      <c r="K49" s="53"/>
      <c r="L49" s="53"/>
      <c r="M49" s="53"/>
      <c r="N49" s="53"/>
      <c r="O49" s="108"/>
      <c r="U49" s="287" t="s">
        <v>76</v>
      </c>
      <c r="W49" s="285" t="str">
        <f ca="1">SUBSTITUTE(CELL("address",L47),"$","")</f>
        <v>L47</v>
      </c>
      <c r="X49" t="str">
        <f t="shared" si="14"/>
        <v>3b</v>
      </c>
      <c r="Y49" s="285" t="str">
        <f t="shared" ca="1" si="15"/>
        <v>3b. Flexible Capacity</v>
      </c>
      <c r="Z49" t="s">
        <v>836</v>
      </c>
      <c r="AA49" t="s">
        <v>849</v>
      </c>
      <c r="AB49">
        <v>3</v>
      </c>
      <c r="AC49" s="290" t="str">
        <f t="shared" ca="1" si="16"/>
        <v>3b_L47_describe_cap_permit_3</v>
      </c>
      <c r="AD49" t="s">
        <v>605</v>
      </c>
      <c r="AE49">
        <v>2000</v>
      </c>
      <c r="AG49" t="s">
        <v>84</v>
      </c>
      <c r="AH49" t="s">
        <v>84</v>
      </c>
      <c r="AJ49" s="288"/>
    </row>
    <row r="50" spans="1:37" ht="18" customHeight="1">
      <c r="A50" s="454" t="s">
        <v>850</v>
      </c>
      <c r="B50" s="53" t="s">
        <v>712</v>
      </c>
      <c r="C50" s="53"/>
      <c r="D50" s="1021"/>
      <c r="E50" s="1022"/>
      <c r="F50" s="1023"/>
      <c r="G50" s="53"/>
      <c r="H50" s="1024"/>
      <c r="I50" s="1025"/>
      <c r="J50" s="1026"/>
      <c r="K50" s="25"/>
      <c r="L50" s="1024"/>
      <c r="M50" s="1025"/>
      <c r="N50" s="1026"/>
      <c r="O50" s="108"/>
      <c r="U50" s="287"/>
      <c r="V50" s="287" t="s">
        <v>40</v>
      </c>
      <c r="W50" s="285" t="str">
        <f ca="1">SUBSTITUTE(CELL("address",D50),"$","")</f>
        <v>D50</v>
      </c>
      <c r="X50" t="str">
        <f t="shared" si="14"/>
        <v>3b</v>
      </c>
      <c r="Y50" s="285" t="str">
        <f t="shared" ca="1" si="15"/>
        <v>3b. Flexible Capacity</v>
      </c>
      <c r="Z50" t="s">
        <v>836</v>
      </c>
      <c r="AA50" t="s">
        <v>740</v>
      </c>
      <c r="AB50">
        <v>1</v>
      </c>
      <c r="AC50" s="290" t="str">
        <f t="shared" ca="1" si="16"/>
        <v>3b_D50_winter_CF_1</v>
      </c>
      <c r="AD50" s="285" t="s">
        <v>463</v>
      </c>
      <c r="AF50" s="286" t="s">
        <v>464</v>
      </c>
      <c r="AG50" t="s">
        <v>84</v>
      </c>
      <c r="AH50" t="s">
        <v>84</v>
      </c>
      <c r="AJ50" s="288"/>
      <c r="AK50" s="285"/>
    </row>
    <row r="51" spans="1:37" ht="5.25" customHeight="1">
      <c r="A51" s="458"/>
      <c r="B51" s="53"/>
      <c r="C51" s="53"/>
      <c r="D51" s="53"/>
      <c r="E51" s="53"/>
      <c r="F51" s="53"/>
      <c r="G51" s="53"/>
      <c r="H51" s="53"/>
      <c r="I51" s="53"/>
      <c r="J51" s="53"/>
      <c r="K51" s="53"/>
      <c r="L51" s="53"/>
      <c r="M51" s="53"/>
      <c r="N51" s="53"/>
      <c r="O51" s="108"/>
      <c r="U51" s="287" t="s">
        <v>76</v>
      </c>
      <c r="W51" s="285" t="str">
        <f ca="1">SUBSTITUTE(CELL("address",H50),"$","")</f>
        <v>H50</v>
      </c>
      <c r="X51" t="str">
        <f t="shared" si="14"/>
        <v>3b</v>
      </c>
      <c r="Y51" s="285" t="str">
        <f t="shared" ca="1" si="15"/>
        <v>3b. Flexible Capacity</v>
      </c>
      <c r="Z51" t="s">
        <v>836</v>
      </c>
      <c r="AA51" t="s">
        <v>740</v>
      </c>
      <c r="AB51">
        <v>2</v>
      </c>
      <c r="AC51" s="290" t="str">
        <f t="shared" ca="1" si="16"/>
        <v>3b_H50_winter_CF_2</v>
      </c>
      <c r="AD51" s="285" t="s">
        <v>463</v>
      </c>
      <c r="AF51" s="286" t="s">
        <v>464</v>
      </c>
      <c r="AG51" t="s">
        <v>84</v>
      </c>
      <c r="AH51" t="s">
        <v>84</v>
      </c>
      <c r="AJ51" s="288"/>
      <c r="AK51" s="285"/>
    </row>
    <row r="52" spans="1:37" ht="5.25" customHeight="1" thickBot="1">
      <c r="A52" s="458"/>
      <c r="B52" s="53"/>
      <c r="C52" s="53"/>
      <c r="D52" s="53"/>
      <c r="E52" s="53"/>
      <c r="F52" s="53"/>
      <c r="G52" s="53"/>
      <c r="H52" s="53"/>
      <c r="I52" s="53"/>
      <c r="J52" s="53"/>
      <c r="K52" s="53"/>
      <c r="L52" s="53"/>
      <c r="M52" s="53"/>
      <c r="N52" s="53"/>
      <c r="O52" s="108"/>
      <c r="U52" s="287" t="s">
        <v>76</v>
      </c>
      <c r="W52" s="285" t="str">
        <f ca="1">SUBSTITUTE(CELL("address",L50),"$","")</f>
        <v>L50</v>
      </c>
      <c r="X52" t="str">
        <f t="shared" si="14"/>
        <v>3b</v>
      </c>
      <c r="Y52" s="285" t="str">
        <f t="shared" ca="1" si="15"/>
        <v>3b. Flexible Capacity</v>
      </c>
      <c r="Z52" t="s">
        <v>836</v>
      </c>
      <c r="AA52" t="s">
        <v>740</v>
      </c>
      <c r="AB52">
        <v>3</v>
      </c>
      <c r="AC52" s="290" t="str">
        <f t="shared" ca="1" si="16"/>
        <v>3b_L50_winter_CF_3</v>
      </c>
      <c r="AD52" s="285" t="s">
        <v>463</v>
      </c>
      <c r="AF52" s="286" t="s">
        <v>464</v>
      </c>
      <c r="AG52" t="s">
        <v>84</v>
      </c>
      <c r="AH52" t="s">
        <v>84</v>
      </c>
      <c r="AJ52" s="288"/>
      <c r="AK52" s="285"/>
    </row>
    <row r="53" spans="1:37" ht="13.5" thickBot="1">
      <c r="A53" s="1003" t="s">
        <v>851</v>
      </c>
      <c r="B53" s="1004"/>
      <c r="C53" s="1004"/>
      <c r="D53" s="1004"/>
      <c r="E53" s="1004"/>
      <c r="F53" s="1004"/>
      <c r="G53" s="1004"/>
      <c r="H53" s="1004"/>
      <c r="I53" s="1004"/>
      <c r="J53" s="1004"/>
      <c r="K53" s="1004"/>
      <c r="L53" s="1004"/>
      <c r="M53" s="1004"/>
      <c r="N53" s="1004"/>
      <c r="O53" s="1005"/>
      <c r="U53" s="344"/>
      <c r="V53" s="287" t="s">
        <v>40</v>
      </c>
    </row>
    <row r="54" spans="1:37" ht="5.25" customHeight="1">
      <c r="A54" s="454"/>
      <c r="B54" s="53"/>
      <c r="C54" s="53"/>
      <c r="D54" s="53"/>
      <c r="E54" s="53"/>
      <c r="F54" s="53"/>
      <c r="G54" s="53"/>
      <c r="H54" s="53"/>
      <c r="I54" s="53"/>
      <c r="J54" s="53"/>
      <c r="K54" s="53"/>
      <c r="L54" s="53"/>
      <c r="M54" s="53"/>
      <c r="N54" s="53"/>
      <c r="O54" s="108"/>
      <c r="U54" s="287" t="s">
        <v>76</v>
      </c>
    </row>
    <row r="55" spans="1:37" ht="13">
      <c r="A55" s="351" t="s">
        <v>852</v>
      </c>
      <c r="B55" s="53"/>
      <c r="C55" s="53"/>
      <c r="D55" s="53" t="s">
        <v>853</v>
      </c>
      <c r="E55" s="53" t="s">
        <v>854</v>
      </c>
      <c r="F55" s="53" t="s">
        <v>855</v>
      </c>
      <c r="G55" s="53"/>
      <c r="H55" s="53"/>
      <c r="I55" s="53"/>
      <c r="J55" s="53"/>
      <c r="K55" s="53"/>
      <c r="L55" s="53"/>
      <c r="M55" s="53"/>
      <c r="N55" s="53"/>
      <c r="O55" s="108"/>
      <c r="V55" s="287" t="s">
        <v>40</v>
      </c>
    </row>
    <row r="56" spans="1:37" ht="13">
      <c r="A56" s="450" t="s">
        <v>856</v>
      </c>
      <c r="B56" s="53" t="s">
        <v>857</v>
      </c>
      <c r="C56" s="53"/>
      <c r="D56" s="732"/>
      <c r="E56" s="732"/>
      <c r="F56" s="732"/>
      <c r="G56" s="53"/>
      <c r="H56" s="737"/>
      <c r="I56" s="737"/>
      <c r="J56" s="737"/>
      <c r="K56" s="53"/>
      <c r="L56" s="737"/>
      <c r="M56" s="737"/>
      <c r="N56" s="737"/>
      <c r="O56" s="108"/>
      <c r="U56" s="344"/>
      <c r="V56" s="386" t="s">
        <v>40</v>
      </c>
      <c r="W56" s="285" t="str">
        <f ca="1">SUBSTITUTE(CELL("address",D56),"$","")</f>
        <v>D56</v>
      </c>
      <c r="X56" t="str">
        <f t="shared" ref="X56:X91" si="19">$X$7</f>
        <v>3b</v>
      </c>
      <c r="Y56" s="285" t="str">
        <f t="shared" ref="Y56:Y91" ca="1" si="20">MID(CELL("filename",X56),FIND("]",CELL("filename",X56))+1,256)</f>
        <v>3b. Flexible Capacity</v>
      </c>
      <c r="Z56" t="s">
        <v>851</v>
      </c>
      <c r="AA56" t="s">
        <v>858</v>
      </c>
      <c r="AB56">
        <v>1</v>
      </c>
      <c r="AC56" s="290" t="str">
        <f t="shared" ref="AC56:AC91" ca="1" si="21">X56&amp;"_"&amp;W56&amp;"_"&amp;AA56&amp;"_"&amp;AB56</f>
        <v>3b_D56_startup_cost_hot_1</v>
      </c>
      <c r="AD56" t="s">
        <v>395</v>
      </c>
      <c r="AF56" t="str">
        <f t="shared" ref="AF56:AF91" si="22">"&gt;=0"</f>
        <v>&gt;=0</v>
      </c>
      <c r="AG56" t="s">
        <v>84</v>
      </c>
      <c r="AH56" t="s">
        <v>84</v>
      </c>
      <c r="AJ56" s="288"/>
    </row>
    <row r="57" spans="1:37" ht="5.25" customHeight="1">
      <c r="A57" s="454"/>
      <c r="B57" s="53"/>
      <c r="C57" s="53"/>
      <c r="D57" s="53"/>
      <c r="E57" s="53"/>
      <c r="F57" s="53"/>
      <c r="G57" s="53"/>
      <c r="H57" s="53"/>
      <c r="I57" s="53"/>
      <c r="J57" s="53"/>
      <c r="K57" s="53"/>
      <c r="L57" s="53"/>
      <c r="M57" s="53"/>
      <c r="N57" s="53"/>
      <c r="O57" s="108"/>
      <c r="U57" s="287" t="s">
        <v>76</v>
      </c>
      <c r="W57" s="285" t="str">
        <f ca="1">SUBSTITUTE(CELL("address",E56),"$","")</f>
        <v>E56</v>
      </c>
      <c r="X57" t="str">
        <f t="shared" si="19"/>
        <v>3b</v>
      </c>
      <c r="Y57" s="285" t="str">
        <f t="shared" ca="1" si="20"/>
        <v>3b. Flexible Capacity</v>
      </c>
      <c r="Z57" t="s">
        <v>851</v>
      </c>
      <c r="AA57" t="s">
        <v>858</v>
      </c>
      <c r="AB57">
        <v>1</v>
      </c>
      <c r="AC57" s="290" t="str">
        <f t="shared" ca="1" si="21"/>
        <v>3b_E56_startup_cost_hot_1</v>
      </c>
      <c r="AD57" t="s">
        <v>395</v>
      </c>
      <c r="AF57" t="str">
        <f t="shared" si="22"/>
        <v>&gt;=0</v>
      </c>
      <c r="AG57" t="s">
        <v>84</v>
      </c>
      <c r="AH57" t="s">
        <v>84</v>
      </c>
      <c r="AJ57" s="288"/>
    </row>
    <row r="58" spans="1:37" ht="12.75" hidden="1" customHeight="1">
      <c r="A58" s="454"/>
      <c r="B58" s="53"/>
      <c r="C58" s="53"/>
      <c r="D58" s="53"/>
      <c r="E58" s="53"/>
      <c r="F58" s="53"/>
      <c r="G58" s="53"/>
      <c r="H58" s="53"/>
      <c r="I58" s="53"/>
      <c r="J58" s="53"/>
      <c r="K58" s="53"/>
      <c r="L58" s="53"/>
      <c r="M58" s="53"/>
      <c r="N58" s="53"/>
      <c r="O58" s="108"/>
      <c r="T58" s="287" t="s">
        <v>859</v>
      </c>
      <c r="U58" s="287"/>
      <c r="W58" s="285" t="str">
        <f ca="1">SUBSTITUTE(CELL("address",F56),"$","")</f>
        <v>F56</v>
      </c>
      <c r="X58" t="str">
        <f t="shared" si="19"/>
        <v>3b</v>
      </c>
      <c r="Y58" s="285" t="str">
        <f t="shared" ca="1" si="20"/>
        <v>3b. Flexible Capacity</v>
      </c>
      <c r="Z58" t="s">
        <v>851</v>
      </c>
      <c r="AA58" t="s">
        <v>858</v>
      </c>
      <c r="AB58">
        <v>1</v>
      </c>
      <c r="AC58" s="290" t="str">
        <f t="shared" ca="1" si="21"/>
        <v>3b_F56_startup_cost_hot_1</v>
      </c>
      <c r="AD58" t="s">
        <v>395</v>
      </c>
      <c r="AF58" t="str">
        <f t="shared" si="22"/>
        <v>&gt;=0</v>
      </c>
      <c r="AG58" t="s">
        <v>84</v>
      </c>
      <c r="AH58" t="s">
        <v>84</v>
      </c>
      <c r="AJ58" s="288"/>
    </row>
    <row r="59" spans="1:37" ht="12.75" hidden="1" customHeight="1">
      <c r="A59" s="454"/>
      <c r="B59" s="53"/>
      <c r="C59" s="53"/>
      <c r="D59" s="53"/>
      <c r="E59" s="53"/>
      <c r="F59" s="53"/>
      <c r="G59" s="53"/>
      <c r="H59" s="53"/>
      <c r="I59" s="53"/>
      <c r="J59" s="53"/>
      <c r="K59" s="53"/>
      <c r="L59" s="53"/>
      <c r="M59" s="53"/>
      <c r="N59" s="53"/>
      <c r="O59" s="108"/>
      <c r="T59" s="287" t="s">
        <v>859</v>
      </c>
      <c r="U59" s="287"/>
      <c r="W59" s="285" t="str">
        <f ca="1">SUBSTITUTE(CELL("address",H56),"$","")</f>
        <v>H56</v>
      </c>
      <c r="X59" t="str">
        <f t="shared" si="19"/>
        <v>3b</v>
      </c>
      <c r="Y59" s="285" t="str">
        <f t="shared" ca="1" si="20"/>
        <v>3b. Flexible Capacity</v>
      </c>
      <c r="Z59" t="s">
        <v>851</v>
      </c>
      <c r="AA59" t="s">
        <v>860</v>
      </c>
      <c r="AB59">
        <v>2</v>
      </c>
      <c r="AC59" s="290" t="str">
        <f t="shared" ca="1" si="21"/>
        <v>3b_H56_startup_cost_warm_2</v>
      </c>
      <c r="AD59" t="s">
        <v>395</v>
      </c>
      <c r="AF59" t="str">
        <f t="shared" si="22"/>
        <v>&gt;=0</v>
      </c>
      <c r="AG59" t="s">
        <v>84</v>
      </c>
      <c r="AH59" t="s">
        <v>84</v>
      </c>
      <c r="AJ59" s="288"/>
    </row>
    <row r="60" spans="1:37" ht="12.75" hidden="1" customHeight="1">
      <c r="A60" s="454"/>
      <c r="B60" s="53"/>
      <c r="C60" s="53"/>
      <c r="D60" s="53"/>
      <c r="E60" s="53"/>
      <c r="F60" s="53"/>
      <c r="G60" s="53"/>
      <c r="H60" s="53"/>
      <c r="I60" s="53"/>
      <c r="J60" s="53"/>
      <c r="K60" s="53"/>
      <c r="L60" s="53"/>
      <c r="M60" s="53"/>
      <c r="N60" s="53"/>
      <c r="O60" s="108"/>
      <c r="T60" s="287" t="s">
        <v>859</v>
      </c>
      <c r="U60" s="287"/>
      <c r="W60" s="285" t="str">
        <f ca="1">SUBSTITUTE(CELL("address",I56),"$","")</f>
        <v>I56</v>
      </c>
      <c r="X60" t="str">
        <f t="shared" si="19"/>
        <v>3b</v>
      </c>
      <c r="Y60" s="285" t="str">
        <f t="shared" ca="1" si="20"/>
        <v>3b. Flexible Capacity</v>
      </c>
      <c r="Z60" t="s">
        <v>851</v>
      </c>
      <c r="AA60" t="s">
        <v>860</v>
      </c>
      <c r="AB60">
        <v>2</v>
      </c>
      <c r="AC60" s="290" t="str">
        <f t="shared" ca="1" si="21"/>
        <v>3b_I56_startup_cost_warm_2</v>
      </c>
      <c r="AD60" t="s">
        <v>395</v>
      </c>
      <c r="AF60" t="str">
        <f t="shared" si="22"/>
        <v>&gt;=0</v>
      </c>
      <c r="AG60" t="s">
        <v>84</v>
      </c>
      <c r="AH60" t="s">
        <v>84</v>
      </c>
      <c r="AJ60" s="288"/>
    </row>
    <row r="61" spans="1:37" ht="12.75" hidden="1" customHeight="1">
      <c r="A61" s="454"/>
      <c r="B61" s="53"/>
      <c r="C61" s="53"/>
      <c r="D61" s="53"/>
      <c r="E61" s="53"/>
      <c r="F61" s="53"/>
      <c r="G61" s="53"/>
      <c r="H61" s="53"/>
      <c r="I61" s="53"/>
      <c r="J61" s="53"/>
      <c r="K61" s="53"/>
      <c r="L61" s="53"/>
      <c r="M61" s="53"/>
      <c r="N61" s="53"/>
      <c r="O61" s="108"/>
      <c r="T61" s="287" t="s">
        <v>859</v>
      </c>
      <c r="U61" s="287"/>
      <c r="W61" s="285" t="str">
        <f ca="1">SUBSTITUTE(CELL("address",J56),"$","")</f>
        <v>J56</v>
      </c>
      <c r="X61" t="str">
        <f t="shared" si="19"/>
        <v>3b</v>
      </c>
      <c r="Y61" s="285" t="str">
        <f t="shared" ca="1" si="20"/>
        <v>3b. Flexible Capacity</v>
      </c>
      <c r="Z61" t="s">
        <v>851</v>
      </c>
      <c r="AA61" t="s">
        <v>860</v>
      </c>
      <c r="AB61">
        <v>2</v>
      </c>
      <c r="AC61" s="290" t="str">
        <f t="shared" ca="1" si="21"/>
        <v>3b_J56_startup_cost_warm_2</v>
      </c>
      <c r="AD61" t="s">
        <v>395</v>
      </c>
      <c r="AF61" t="str">
        <f t="shared" si="22"/>
        <v>&gt;=0</v>
      </c>
      <c r="AG61" t="s">
        <v>84</v>
      </c>
      <c r="AH61" t="s">
        <v>84</v>
      </c>
      <c r="AJ61" s="288"/>
    </row>
    <row r="62" spans="1:37" ht="12.75" hidden="1" customHeight="1">
      <c r="A62" s="454"/>
      <c r="B62" s="53"/>
      <c r="C62" s="53"/>
      <c r="D62" s="53"/>
      <c r="E62" s="53"/>
      <c r="F62" s="53"/>
      <c r="G62" s="53"/>
      <c r="H62" s="53"/>
      <c r="I62" s="53"/>
      <c r="J62" s="53"/>
      <c r="K62" s="53"/>
      <c r="L62" s="53"/>
      <c r="M62" s="53"/>
      <c r="N62" s="53"/>
      <c r="O62" s="108"/>
      <c r="T62" s="287" t="s">
        <v>859</v>
      </c>
      <c r="U62" s="287"/>
      <c r="W62" s="285" t="str">
        <f ca="1">SUBSTITUTE(CELL("address",L56),"$","")</f>
        <v>L56</v>
      </c>
      <c r="X62" t="str">
        <f t="shared" si="19"/>
        <v>3b</v>
      </c>
      <c r="Y62" s="285" t="str">
        <f t="shared" ca="1" si="20"/>
        <v>3b. Flexible Capacity</v>
      </c>
      <c r="Z62" t="s">
        <v>851</v>
      </c>
      <c r="AA62" t="s">
        <v>861</v>
      </c>
      <c r="AB62">
        <v>3</v>
      </c>
      <c r="AC62" s="290" t="str">
        <f t="shared" ca="1" si="21"/>
        <v>3b_L56_startup_cost_cold_3</v>
      </c>
      <c r="AD62" t="s">
        <v>395</v>
      </c>
      <c r="AF62" t="str">
        <f t="shared" si="22"/>
        <v>&gt;=0</v>
      </c>
      <c r="AG62" t="s">
        <v>84</v>
      </c>
      <c r="AH62" t="s">
        <v>84</v>
      </c>
      <c r="AJ62" s="288"/>
    </row>
    <row r="63" spans="1:37" ht="12.75" hidden="1" customHeight="1">
      <c r="A63" s="454"/>
      <c r="B63" s="53"/>
      <c r="C63" s="53"/>
      <c r="D63" s="53"/>
      <c r="E63" s="53"/>
      <c r="F63" s="53"/>
      <c r="G63" s="53"/>
      <c r="H63" s="53"/>
      <c r="I63" s="53"/>
      <c r="J63" s="53"/>
      <c r="K63" s="53"/>
      <c r="L63" s="53"/>
      <c r="M63" s="53"/>
      <c r="N63" s="53"/>
      <c r="O63" s="108"/>
      <c r="T63" s="287" t="s">
        <v>859</v>
      </c>
      <c r="U63" s="287"/>
      <c r="W63" s="285" t="str">
        <f ca="1">SUBSTITUTE(CELL("address",M56),"$","")</f>
        <v>M56</v>
      </c>
      <c r="X63" t="str">
        <f t="shared" si="19"/>
        <v>3b</v>
      </c>
      <c r="Y63" s="285" t="str">
        <f t="shared" ca="1" si="20"/>
        <v>3b. Flexible Capacity</v>
      </c>
      <c r="Z63" t="s">
        <v>851</v>
      </c>
      <c r="AA63" t="s">
        <v>861</v>
      </c>
      <c r="AB63">
        <v>3</v>
      </c>
      <c r="AC63" s="290" t="str">
        <f t="shared" ca="1" si="21"/>
        <v>3b_M56_startup_cost_cold_3</v>
      </c>
      <c r="AD63" t="s">
        <v>395</v>
      </c>
      <c r="AF63" t="str">
        <f t="shared" si="22"/>
        <v>&gt;=0</v>
      </c>
      <c r="AG63" t="s">
        <v>84</v>
      </c>
      <c r="AH63" t="s">
        <v>84</v>
      </c>
      <c r="AJ63" s="288"/>
    </row>
    <row r="64" spans="1:37" ht="12.75" hidden="1" customHeight="1">
      <c r="A64" s="454"/>
      <c r="B64" s="53"/>
      <c r="C64" s="53"/>
      <c r="D64" s="53"/>
      <c r="E64" s="53"/>
      <c r="F64" s="53"/>
      <c r="G64" s="53"/>
      <c r="H64" s="53"/>
      <c r="I64" s="53"/>
      <c r="J64" s="53"/>
      <c r="K64" s="53"/>
      <c r="L64" s="53"/>
      <c r="M64" s="53"/>
      <c r="N64" s="53"/>
      <c r="O64" s="108"/>
      <c r="T64" s="287" t="s">
        <v>859</v>
      </c>
      <c r="U64" s="287"/>
      <c r="W64" s="285" t="str">
        <f ca="1">SUBSTITUTE(CELL("address",N56),"$","")</f>
        <v>N56</v>
      </c>
      <c r="X64" t="str">
        <f t="shared" si="19"/>
        <v>3b</v>
      </c>
      <c r="Y64" s="285" t="str">
        <f t="shared" ca="1" si="20"/>
        <v>3b. Flexible Capacity</v>
      </c>
      <c r="Z64" t="s">
        <v>851</v>
      </c>
      <c r="AA64" t="s">
        <v>861</v>
      </c>
      <c r="AB64">
        <v>3</v>
      </c>
      <c r="AC64" s="290" t="str">
        <f t="shared" ca="1" si="21"/>
        <v>3b_N56_startup_cost_cold_3</v>
      </c>
      <c r="AD64" t="s">
        <v>395</v>
      </c>
      <c r="AF64" t="str">
        <f t="shared" si="22"/>
        <v>&gt;=0</v>
      </c>
      <c r="AG64" t="s">
        <v>84</v>
      </c>
      <c r="AH64" t="s">
        <v>84</v>
      </c>
      <c r="AJ64" s="288"/>
    </row>
    <row r="65" spans="1:36" ht="13">
      <c r="A65" s="450" t="s">
        <v>862</v>
      </c>
      <c r="B65" s="53" t="s">
        <v>863</v>
      </c>
      <c r="C65" s="53"/>
      <c r="D65" s="732"/>
      <c r="E65" s="732"/>
      <c r="F65" s="732"/>
      <c r="G65" s="53"/>
      <c r="H65" s="737"/>
      <c r="I65" s="737"/>
      <c r="J65" s="737"/>
      <c r="K65" s="53"/>
      <c r="L65" s="737"/>
      <c r="M65" s="737"/>
      <c r="N65" s="737"/>
      <c r="O65" s="108"/>
      <c r="U65" s="344"/>
      <c r="V65" s="386" t="s">
        <v>40</v>
      </c>
      <c r="W65" s="285" t="str">
        <f ca="1">SUBSTITUTE(CELL("address",D65),"$","")</f>
        <v>D65</v>
      </c>
      <c r="X65" t="str">
        <f t="shared" si="19"/>
        <v>3b</v>
      </c>
      <c r="Y65" s="285" t="str">
        <f t="shared" ca="1" si="20"/>
        <v>3b. Flexible Capacity</v>
      </c>
      <c r="Z65" t="s">
        <v>851</v>
      </c>
      <c r="AA65" t="s">
        <v>864</v>
      </c>
      <c r="AB65">
        <v>1</v>
      </c>
      <c r="AC65" s="290" t="str">
        <f t="shared" ca="1" si="21"/>
        <v>3b_D65_startup_fuel_hot_1</v>
      </c>
      <c r="AD65" t="s">
        <v>395</v>
      </c>
      <c r="AF65" t="str">
        <f t="shared" si="22"/>
        <v>&gt;=0</v>
      </c>
      <c r="AG65" t="s">
        <v>84</v>
      </c>
      <c r="AH65" t="s">
        <v>84</v>
      </c>
      <c r="AJ65" s="288"/>
    </row>
    <row r="66" spans="1:36" ht="5.25" customHeight="1">
      <c r="A66" s="454"/>
      <c r="B66" s="53"/>
      <c r="C66" s="53"/>
      <c r="D66" s="53"/>
      <c r="E66" s="53"/>
      <c r="F66" s="53"/>
      <c r="G66" s="53"/>
      <c r="H66" s="53"/>
      <c r="I66" s="53"/>
      <c r="J66" s="53"/>
      <c r="K66" s="53"/>
      <c r="L66" s="53"/>
      <c r="M66" s="53"/>
      <c r="N66" s="53"/>
      <c r="O66" s="108"/>
      <c r="U66" s="287" t="s">
        <v>76</v>
      </c>
      <c r="W66" s="285" t="str">
        <f ca="1">SUBSTITUTE(CELL("address",E65),"$","")</f>
        <v>E65</v>
      </c>
      <c r="X66" t="str">
        <f t="shared" si="19"/>
        <v>3b</v>
      </c>
      <c r="Y66" s="285" t="str">
        <f t="shared" ca="1" si="20"/>
        <v>3b. Flexible Capacity</v>
      </c>
      <c r="Z66" t="s">
        <v>851</v>
      </c>
      <c r="AA66" t="s">
        <v>864</v>
      </c>
      <c r="AB66">
        <v>1</v>
      </c>
      <c r="AC66" s="290" t="str">
        <f t="shared" ca="1" si="21"/>
        <v>3b_E65_startup_fuel_hot_1</v>
      </c>
      <c r="AD66" t="s">
        <v>395</v>
      </c>
      <c r="AF66" t="str">
        <f t="shared" si="22"/>
        <v>&gt;=0</v>
      </c>
      <c r="AG66" t="s">
        <v>84</v>
      </c>
      <c r="AH66" t="s">
        <v>84</v>
      </c>
      <c r="AJ66" s="288"/>
    </row>
    <row r="67" spans="1:36" ht="15.75" hidden="1" customHeight="1">
      <c r="A67" s="454"/>
      <c r="B67" s="53"/>
      <c r="C67" s="53"/>
      <c r="D67" s="53"/>
      <c r="E67" s="53"/>
      <c r="F67" s="53"/>
      <c r="G67" s="53"/>
      <c r="H67" s="53"/>
      <c r="I67" s="53"/>
      <c r="J67" s="53"/>
      <c r="K67" s="53"/>
      <c r="L67" s="53"/>
      <c r="M67" s="53"/>
      <c r="N67" s="53"/>
      <c r="O67" s="108"/>
      <c r="T67" s="287" t="s">
        <v>859</v>
      </c>
      <c r="U67" s="287"/>
      <c r="W67" s="285" t="str">
        <f ca="1">SUBSTITUTE(CELL("address",F65),"$","")</f>
        <v>F65</v>
      </c>
      <c r="X67" t="str">
        <f t="shared" si="19"/>
        <v>3b</v>
      </c>
      <c r="Y67" s="285" t="str">
        <f t="shared" ca="1" si="20"/>
        <v>3b. Flexible Capacity</v>
      </c>
      <c r="Z67" t="s">
        <v>851</v>
      </c>
      <c r="AA67" t="s">
        <v>864</v>
      </c>
      <c r="AB67">
        <v>1</v>
      </c>
      <c r="AC67" s="290" t="str">
        <f t="shared" ca="1" si="21"/>
        <v>3b_F65_startup_fuel_hot_1</v>
      </c>
      <c r="AD67" t="s">
        <v>395</v>
      </c>
      <c r="AF67" t="str">
        <f t="shared" si="22"/>
        <v>&gt;=0</v>
      </c>
      <c r="AG67" t="s">
        <v>84</v>
      </c>
      <c r="AH67" t="s">
        <v>84</v>
      </c>
      <c r="AJ67" s="288"/>
    </row>
    <row r="68" spans="1:36" ht="15.75" hidden="1" customHeight="1">
      <c r="A68" s="454"/>
      <c r="B68" s="53"/>
      <c r="C68" s="53"/>
      <c r="D68" s="53"/>
      <c r="E68" s="53"/>
      <c r="F68" s="53"/>
      <c r="G68" s="53"/>
      <c r="H68" s="53"/>
      <c r="I68" s="53"/>
      <c r="J68" s="53"/>
      <c r="K68" s="53"/>
      <c r="L68" s="53"/>
      <c r="M68" s="53"/>
      <c r="N68" s="53"/>
      <c r="O68" s="108"/>
      <c r="T68" s="287" t="s">
        <v>859</v>
      </c>
      <c r="U68" s="287"/>
      <c r="W68" s="285" t="str">
        <f ca="1">SUBSTITUTE(CELL("address",H65),"$","")</f>
        <v>H65</v>
      </c>
      <c r="X68" t="str">
        <f t="shared" si="19"/>
        <v>3b</v>
      </c>
      <c r="Y68" s="285" t="str">
        <f t="shared" ca="1" si="20"/>
        <v>3b. Flexible Capacity</v>
      </c>
      <c r="Z68" t="s">
        <v>851</v>
      </c>
      <c r="AA68" t="s">
        <v>865</v>
      </c>
      <c r="AB68">
        <v>2</v>
      </c>
      <c r="AC68" s="290" t="str">
        <f t="shared" ca="1" si="21"/>
        <v>3b_H65_startup_fuel_warm_2</v>
      </c>
      <c r="AD68" t="s">
        <v>395</v>
      </c>
      <c r="AF68" t="str">
        <f t="shared" si="22"/>
        <v>&gt;=0</v>
      </c>
      <c r="AG68" t="s">
        <v>84</v>
      </c>
      <c r="AH68" t="s">
        <v>84</v>
      </c>
      <c r="AJ68" s="288"/>
    </row>
    <row r="69" spans="1:36" ht="15.75" hidden="1" customHeight="1">
      <c r="A69" s="454"/>
      <c r="B69" s="53"/>
      <c r="C69" s="53"/>
      <c r="D69" s="53"/>
      <c r="E69" s="53"/>
      <c r="F69" s="53"/>
      <c r="G69" s="53"/>
      <c r="H69" s="53"/>
      <c r="I69" s="53"/>
      <c r="J69" s="53"/>
      <c r="K69" s="53"/>
      <c r="L69" s="53"/>
      <c r="M69" s="53"/>
      <c r="N69" s="53"/>
      <c r="O69" s="108"/>
      <c r="T69" s="287" t="s">
        <v>859</v>
      </c>
      <c r="U69" s="287"/>
      <c r="W69" s="285" t="str">
        <f ca="1">SUBSTITUTE(CELL("address",I65),"$","")</f>
        <v>I65</v>
      </c>
      <c r="X69" t="str">
        <f t="shared" si="19"/>
        <v>3b</v>
      </c>
      <c r="Y69" s="285" t="str">
        <f t="shared" ca="1" si="20"/>
        <v>3b. Flexible Capacity</v>
      </c>
      <c r="Z69" t="s">
        <v>851</v>
      </c>
      <c r="AA69" t="s">
        <v>865</v>
      </c>
      <c r="AB69">
        <v>2</v>
      </c>
      <c r="AC69" s="290" t="str">
        <f t="shared" ca="1" si="21"/>
        <v>3b_I65_startup_fuel_warm_2</v>
      </c>
      <c r="AD69" t="s">
        <v>395</v>
      </c>
      <c r="AF69" t="str">
        <f t="shared" si="22"/>
        <v>&gt;=0</v>
      </c>
      <c r="AG69" t="s">
        <v>84</v>
      </c>
      <c r="AH69" t="s">
        <v>84</v>
      </c>
      <c r="AJ69" s="288"/>
    </row>
    <row r="70" spans="1:36" ht="15.75" hidden="1" customHeight="1">
      <c r="A70" s="454"/>
      <c r="B70" s="53"/>
      <c r="C70" s="53"/>
      <c r="D70" s="53"/>
      <c r="E70" s="53"/>
      <c r="F70" s="53"/>
      <c r="G70" s="53"/>
      <c r="H70" s="53"/>
      <c r="I70" s="53"/>
      <c r="J70" s="53"/>
      <c r="K70" s="53"/>
      <c r="L70" s="53"/>
      <c r="M70" s="53"/>
      <c r="N70" s="53"/>
      <c r="O70" s="108"/>
      <c r="T70" s="287" t="s">
        <v>859</v>
      </c>
      <c r="U70" s="287"/>
      <c r="W70" s="285" t="str">
        <f ca="1">SUBSTITUTE(CELL("address",J65),"$","")</f>
        <v>J65</v>
      </c>
      <c r="X70" t="str">
        <f t="shared" si="19"/>
        <v>3b</v>
      </c>
      <c r="Y70" s="285" t="str">
        <f t="shared" ca="1" si="20"/>
        <v>3b. Flexible Capacity</v>
      </c>
      <c r="Z70" t="s">
        <v>851</v>
      </c>
      <c r="AA70" t="s">
        <v>865</v>
      </c>
      <c r="AB70">
        <v>2</v>
      </c>
      <c r="AC70" s="290" t="str">
        <f t="shared" ca="1" si="21"/>
        <v>3b_J65_startup_fuel_warm_2</v>
      </c>
      <c r="AD70" t="s">
        <v>395</v>
      </c>
      <c r="AF70" t="str">
        <f t="shared" si="22"/>
        <v>&gt;=0</v>
      </c>
      <c r="AG70" t="s">
        <v>84</v>
      </c>
      <c r="AH70" t="s">
        <v>84</v>
      </c>
      <c r="AJ70" s="288"/>
    </row>
    <row r="71" spans="1:36" ht="15.75" hidden="1" customHeight="1">
      <c r="A71" s="454"/>
      <c r="B71" s="53"/>
      <c r="C71" s="53"/>
      <c r="D71" s="53"/>
      <c r="E71" s="53"/>
      <c r="F71" s="53"/>
      <c r="G71" s="53"/>
      <c r="H71" s="53"/>
      <c r="I71" s="53"/>
      <c r="J71" s="53"/>
      <c r="K71" s="53"/>
      <c r="L71" s="53"/>
      <c r="M71" s="53"/>
      <c r="N71" s="53"/>
      <c r="O71" s="108"/>
      <c r="T71" s="287" t="s">
        <v>859</v>
      </c>
      <c r="U71" s="287"/>
      <c r="W71" s="285" t="str">
        <f ca="1">SUBSTITUTE(CELL("address",L65),"$","")</f>
        <v>L65</v>
      </c>
      <c r="X71" t="str">
        <f t="shared" si="19"/>
        <v>3b</v>
      </c>
      <c r="Y71" s="285" t="str">
        <f t="shared" ca="1" si="20"/>
        <v>3b. Flexible Capacity</v>
      </c>
      <c r="Z71" t="s">
        <v>851</v>
      </c>
      <c r="AA71" t="s">
        <v>866</v>
      </c>
      <c r="AB71">
        <v>3</v>
      </c>
      <c r="AC71" s="290" t="str">
        <f t="shared" ca="1" si="21"/>
        <v>3b_L65_startup_fuel_cold_3</v>
      </c>
      <c r="AD71" t="s">
        <v>395</v>
      </c>
      <c r="AF71" t="str">
        <f t="shared" si="22"/>
        <v>&gt;=0</v>
      </c>
      <c r="AG71" t="s">
        <v>84</v>
      </c>
      <c r="AH71" t="s">
        <v>84</v>
      </c>
      <c r="AJ71" s="288"/>
    </row>
    <row r="72" spans="1:36" ht="15.75" hidden="1" customHeight="1">
      <c r="A72" s="454"/>
      <c r="B72" s="53"/>
      <c r="C72" s="53"/>
      <c r="D72" s="53"/>
      <c r="E72" s="53"/>
      <c r="F72" s="53"/>
      <c r="G72" s="53"/>
      <c r="H72" s="53"/>
      <c r="I72" s="53"/>
      <c r="J72" s="53"/>
      <c r="K72" s="53"/>
      <c r="L72" s="53"/>
      <c r="M72" s="53"/>
      <c r="N72" s="53"/>
      <c r="O72" s="108"/>
      <c r="T72" s="287" t="s">
        <v>859</v>
      </c>
      <c r="U72" s="287"/>
      <c r="W72" s="285" t="str">
        <f ca="1">SUBSTITUTE(CELL("address",M65),"$","")</f>
        <v>M65</v>
      </c>
      <c r="X72" t="str">
        <f t="shared" si="19"/>
        <v>3b</v>
      </c>
      <c r="Y72" s="285" t="str">
        <f t="shared" ca="1" si="20"/>
        <v>3b. Flexible Capacity</v>
      </c>
      <c r="Z72" t="s">
        <v>851</v>
      </c>
      <c r="AA72" t="s">
        <v>866</v>
      </c>
      <c r="AB72">
        <v>3</v>
      </c>
      <c r="AC72" s="290" t="str">
        <f t="shared" ca="1" si="21"/>
        <v>3b_M65_startup_fuel_cold_3</v>
      </c>
      <c r="AD72" t="s">
        <v>395</v>
      </c>
      <c r="AF72" t="str">
        <f t="shared" si="22"/>
        <v>&gt;=0</v>
      </c>
      <c r="AG72" t="s">
        <v>84</v>
      </c>
      <c r="AH72" t="s">
        <v>84</v>
      </c>
      <c r="AJ72" s="288"/>
    </row>
    <row r="73" spans="1:36" ht="15.75" hidden="1" customHeight="1">
      <c r="A73" s="454"/>
      <c r="B73" s="53"/>
      <c r="C73" s="53"/>
      <c r="D73" s="53"/>
      <c r="E73" s="53"/>
      <c r="F73" s="53"/>
      <c r="G73" s="53"/>
      <c r="H73" s="53"/>
      <c r="I73" s="53"/>
      <c r="J73" s="53"/>
      <c r="K73" s="53"/>
      <c r="L73" s="53"/>
      <c r="M73" s="53"/>
      <c r="N73" s="53"/>
      <c r="O73" s="108"/>
      <c r="T73" s="287" t="s">
        <v>859</v>
      </c>
      <c r="U73" s="287"/>
      <c r="W73" s="285" t="str">
        <f ca="1">SUBSTITUTE(CELL("address",N65),"$","")</f>
        <v>N65</v>
      </c>
      <c r="X73" t="str">
        <f t="shared" si="19"/>
        <v>3b</v>
      </c>
      <c r="Y73" s="285" t="str">
        <f t="shared" ca="1" si="20"/>
        <v>3b. Flexible Capacity</v>
      </c>
      <c r="Z73" t="s">
        <v>851</v>
      </c>
      <c r="AA73" t="s">
        <v>866</v>
      </c>
      <c r="AB73">
        <v>3</v>
      </c>
      <c r="AC73" s="290" t="str">
        <f t="shared" ca="1" si="21"/>
        <v>3b_N65_startup_fuel_cold_3</v>
      </c>
      <c r="AD73" t="s">
        <v>395</v>
      </c>
      <c r="AF73" t="str">
        <f t="shared" si="22"/>
        <v>&gt;=0</v>
      </c>
      <c r="AG73" t="s">
        <v>84</v>
      </c>
      <c r="AH73" t="s">
        <v>84</v>
      </c>
      <c r="AJ73" s="288"/>
    </row>
    <row r="74" spans="1:36" ht="26.25" customHeight="1">
      <c r="A74" s="347" t="s">
        <v>867</v>
      </c>
      <c r="B74" s="457" t="s">
        <v>868</v>
      </c>
      <c r="C74" s="53"/>
      <c r="D74" s="732"/>
      <c r="E74" s="732"/>
      <c r="F74" s="732"/>
      <c r="G74" s="53"/>
      <c r="H74" s="737"/>
      <c r="I74" s="737"/>
      <c r="J74" s="737"/>
      <c r="K74" s="53"/>
      <c r="L74" s="737"/>
      <c r="M74" s="737"/>
      <c r="N74" s="737"/>
      <c r="O74" s="108"/>
      <c r="V74" s="386" t="s">
        <v>40</v>
      </c>
      <c r="W74" s="285" t="str">
        <f ca="1">SUBSTITUTE(CELL("address",D74),"$","")</f>
        <v>D74</v>
      </c>
      <c r="X74" t="str">
        <f t="shared" si="19"/>
        <v>3b</v>
      </c>
      <c r="Y74" s="285" t="str">
        <f t="shared" ca="1" si="20"/>
        <v>3b. Flexible Capacity</v>
      </c>
      <c r="Z74" t="s">
        <v>851</v>
      </c>
      <c r="AA74" t="s">
        <v>869</v>
      </c>
      <c r="AB74">
        <v>1</v>
      </c>
      <c r="AC74" s="290" t="str">
        <f t="shared" ca="1" si="21"/>
        <v>3b_D74_startup_time_hot_1</v>
      </c>
      <c r="AD74" t="s">
        <v>395</v>
      </c>
      <c r="AF74" t="str">
        <f t="shared" si="22"/>
        <v>&gt;=0</v>
      </c>
      <c r="AG74" t="s">
        <v>84</v>
      </c>
      <c r="AH74" t="s">
        <v>84</v>
      </c>
      <c r="AJ74" s="288"/>
    </row>
    <row r="75" spans="1:36" ht="5.25" customHeight="1">
      <c r="A75" s="454"/>
      <c r="B75" s="53"/>
      <c r="C75" s="53"/>
      <c r="D75" s="53"/>
      <c r="E75" s="53"/>
      <c r="F75" s="53"/>
      <c r="G75" s="53"/>
      <c r="H75" s="53"/>
      <c r="I75" s="53"/>
      <c r="J75" s="53"/>
      <c r="K75" s="53"/>
      <c r="L75" s="53"/>
      <c r="M75" s="53"/>
      <c r="N75" s="53"/>
      <c r="O75" s="108"/>
      <c r="U75" s="287" t="s">
        <v>76</v>
      </c>
      <c r="W75" s="285" t="str">
        <f ca="1">SUBSTITUTE(CELL("address",E74),"$","")</f>
        <v>E74</v>
      </c>
      <c r="X75" t="str">
        <f t="shared" si="19"/>
        <v>3b</v>
      </c>
      <c r="Y75" s="285" t="str">
        <f t="shared" ca="1" si="20"/>
        <v>3b. Flexible Capacity</v>
      </c>
      <c r="Z75" t="s">
        <v>851</v>
      </c>
      <c r="AA75" t="s">
        <v>869</v>
      </c>
      <c r="AB75">
        <v>1</v>
      </c>
      <c r="AC75" s="290" t="str">
        <f t="shared" ca="1" si="21"/>
        <v>3b_E74_startup_time_hot_1</v>
      </c>
      <c r="AD75" t="s">
        <v>395</v>
      </c>
      <c r="AF75" t="str">
        <f t="shared" si="22"/>
        <v>&gt;=0</v>
      </c>
      <c r="AG75" t="s">
        <v>84</v>
      </c>
      <c r="AH75" t="s">
        <v>84</v>
      </c>
      <c r="AJ75" s="288"/>
    </row>
    <row r="76" spans="1:36" ht="11.25" hidden="1" customHeight="1">
      <c r="A76" s="454"/>
      <c r="B76" s="53"/>
      <c r="C76" s="53"/>
      <c r="D76" s="53"/>
      <c r="E76" s="53"/>
      <c r="F76" s="53"/>
      <c r="G76" s="53"/>
      <c r="H76" s="53"/>
      <c r="I76" s="53"/>
      <c r="J76" s="53"/>
      <c r="K76" s="53"/>
      <c r="L76" s="53"/>
      <c r="M76" s="53"/>
      <c r="N76" s="53"/>
      <c r="O76" s="108"/>
      <c r="T76" s="287" t="s">
        <v>859</v>
      </c>
      <c r="U76" s="287"/>
      <c r="W76" s="285" t="str">
        <f ca="1">SUBSTITUTE(CELL("address",F74),"$","")</f>
        <v>F74</v>
      </c>
      <c r="X76" t="str">
        <f t="shared" si="19"/>
        <v>3b</v>
      </c>
      <c r="Y76" s="285" t="str">
        <f t="shared" ca="1" si="20"/>
        <v>3b. Flexible Capacity</v>
      </c>
      <c r="Z76" t="s">
        <v>851</v>
      </c>
      <c r="AA76" t="s">
        <v>869</v>
      </c>
      <c r="AB76">
        <v>1</v>
      </c>
      <c r="AC76" s="290" t="str">
        <f t="shared" ca="1" si="21"/>
        <v>3b_F74_startup_time_hot_1</v>
      </c>
      <c r="AD76" t="s">
        <v>395</v>
      </c>
      <c r="AF76" t="str">
        <f t="shared" si="22"/>
        <v>&gt;=0</v>
      </c>
      <c r="AG76" t="s">
        <v>84</v>
      </c>
      <c r="AH76" t="s">
        <v>84</v>
      </c>
      <c r="AJ76" s="288"/>
    </row>
    <row r="77" spans="1:36" ht="11.25" hidden="1" customHeight="1">
      <c r="A77" s="454"/>
      <c r="B77" s="53"/>
      <c r="C77" s="53"/>
      <c r="D77" s="53"/>
      <c r="E77" s="53"/>
      <c r="F77" s="53"/>
      <c r="G77" s="53"/>
      <c r="H77" s="53"/>
      <c r="I77" s="53"/>
      <c r="J77" s="53"/>
      <c r="K77" s="53"/>
      <c r="L77" s="53"/>
      <c r="M77" s="53"/>
      <c r="N77" s="53"/>
      <c r="O77" s="108"/>
      <c r="T77" s="287" t="s">
        <v>859</v>
      </c>
      <c r="U77" s="287"/>
      <c r="W77" s="285" t="str">
        <f ca="1">SUBSTITUTE(CELL("address",H74),"$","")</f>
        <v>H74</v>
      </c>
      <c r="X77" t="str">
        <f t="shared" si="19"/>
        <v>3b</v>
      </c>
      <c r="Y77" s="285" t="str">
        <f t="shared" ca="1" si="20"/>
        <v>3b. Flexible Capacity</v>
      </c>
      <c r="Z77" t="s">
        <v>851</v>
      </c>
      <c r="AA77" t="s">
        <v>870</v>
      </c>
      <c r="AB77">
        <v>2</v>
      </c>
      <c r="AC77" s="290" t="str">
        <f t="shared" ca="1" si="21"/>
        <v>3b_H74_startup_time_warm_2</v>
      </c>
      <c r="AD77" t="s">
        <v>395</v>
      </c>
      <c r="AF77" t="str">
        <f t="shared" si="22"/>
        <v>&gt;=0</v>
      </c>
      <c r="AG77" t="s">
        <v>84</v>
      </c>
      <c r="AH77" t="s">
        <v>84</v>
      </c>
      <c r="AJ77" s="288"/>
    </row>
    <row r="78" spans="1:36" ht="11.25" hidden="1" customHeight="1">
      <c r="A78" s="454"/>
      <c r="B78" s="53"/>
      <c r="C78" s="53"/>
      <c r="D78" s="53"/>
      <c r="E78" s="53"/>
      <c r="F78" s="53"/>
      <c r="G78" s="53"/>
      <c r="H78" s="53"/>
      <c r="I78" s="53"/>
      <c r="J78" s="53"/>
      <c r="K78" s="53"/>
      <c r="L78" s="53"/>
      <c r="M78" s="53"/>
      <c r="N78" s="53"/>
      <c r="O78" s="108"/>
      <c r="T78" s="287" t="s">
        <v>859</v>
      </c>
      <c r="U78" s="287"/>
      <c r="W78" s="285" t="str">
        <f ca="1">SUBSTITUTE(CELL("address",I74),"$","")</f>
        <v>I74</v>
      </c>
      <c r="X78" t="str">
        <f t="shared" si="19"/>
        <v>3b</v>
      </c>
      <c r="Y78" s="285" t="str">
        <f t="shared" ca="1" si="20"/>
        <v>3b. Flexible Capacity</v>
      </c>
      <c r="Z78" t="s">
        <v>851</v>
      </c>
      <c r="AA78" t="s">
        <v>870</v>
      </c>
      <c r="AB78">
        <v>2</v>
      </c>
      <c r="AC78" s="290" t="str">
        <f t="shared" ca="1" si="21"/>
        <v>3b_I74_startup_time_warm_2</v>
      </c>
      <c r="AD78" t="s">
        <v>395</v>
      </c>
      <c r="AF78" t="str">
        <f t="shared" si="22"/>
        <v>&gt;=0</v>
      </c>
      <c r="AG78" t="s">
        <v>84</v>
      </c>
      <c r="AH78" t="s">
        <v>84</v>
      </c>
      <c r="AJ78" s="288"/>
    </row>
    <row r="79" spans="1:36" ht="11.25" hidden="1" customHeight="1">
      <c r="A79" s="454"/>
      <c r="B79" s="53"/>
      <c r="C79" s="53"/>
      <c r="D79" s="53"/>
      <c r="E79" s="53"/>
      <c r="F79" s="53"/>
      <c r="G79" s="53"/>
      <c r="H79" s="53"/>
      <c r="I79" s="53"/>
      <c r="J79" s="53"/>
      <c r="K79" s="53"/>
      <c r="L79" s="53"/>
      <c r="M79" s="53"/>
      <c r="N79" s="53"/>
      <c r="O79" s="108"/>
      <c r="T79" s="287" t="s">
        <v>859</v>
      </c>
      <c r="U79" s="287"/>
      <c r="W79" s="285" t="str">
        <f ca="1">SUBSTITUTE(CELL("address",J74),"$","")</f>
        <v>J74</v>
      </c>
      <c r="X79" t="str">
        <f t="shared" si="19"/>
        <v>3b</v>
      </c>
      <c r="Y79" s="285" t="str">
        <f t="shared" ca="1" si="20"/>
        <v>3b. Flexible Capacity</v>
      </c>
      <c r="Z79" t="s">
        <v>851</v>
      </c>
      <c r="AA79" t="s">
        <v>870</v>
      </c>
      <c r="AB79">
        <v>2</v>
      </c>
      <c r="AC79" s="290" t="str">
        <f t="shared" ca="1" si="21"/>
        <v>3b_J74_startup_time_warm_2</v>
      </c>
      <c r="AD79" t="s">
        <v>395</v>
      </c>
      <c r="AF79" t="str">
        <f t="shared" si="22"/>
        <v>&gt;=0</v>
      </c>
      <c r="AG79" t="s">
        <v>84</v>
      </c>
      <c r="AH79" t="s">
        <v>84</v>
      </c>
      <c r="AJ79" s="288"/>
    </row>
    <row r="80" spans="1:36" ht="11.25" hidden="1" customHeight="1">
      <c r="A80" s="454"/>
      <c r="B80" s="53"/>
      <c r="C80" s="53"/>
      <c r="D80" s="53"/>
      <c r="E80" s="53"/>
      <c r="F80" s="53"/>
      <c r="G80" s="53"/>
      <c r="H80" s="53"/>
      <c r="I80" s="53"/>
      <c r="J80" s="53"/>
      <c r="K80" s="53"/>
      <c r="L80" s="53"/>
      <c r="M80" s="53"/>
      <c r="N80" s="53"/>
      <c r="O80" s="108"/>
      <c r="T80" s="287" t="s">
        <v>859</v>
      </c>
      <c r="U80" s="287"/>
      <c r="W80" s="285" t="str">
        <f ca="1">SUBSTITUTE(CELL("address",L74),"$","")</f>
        <v>L74</v>
      </c>
      <c r="X80" t="str">
        <f t="shared" si="19"/>
        <v>3b</v>
      </c>
      <c r="Y80" s="285" t="str">
        <f t="shared" ca="1" si="20"/>
        <v>3b. Flexible Capacity</v>
      </c>
      <c r="Z80" t="s">
        <v>851</v>
      </c>
      <c r="AA80" t="s">
        <v>871</v>
      </c>
      <c r="AB80">
        <v>3</v>
      </c>
      <c r="AC80" s="290" t="str">
        <f t="shared" ca="1" si="21"/>
        <v>3b_L74_startup_time_cold_3</v>
      </c>
      <c r="AD80" t="s">
        <v>395</v>
      </c>
      <c r="AF80" t="str">
        <f t="shared" si="22"/>
        <v>&gt;=0</v>
      </c>
      <c r="AG80" t="s">
        <v>84</v>
      </c>
      <c r="AH80" t="s">
        <v>84</v>
      </c>
      <c r="AJ80" s="288"/>
    </row>
    <row r="81" spans="1:43" ht="11.25" hidden="1" customHeight="1">
      <c r="A81" s="454"/>
      <c r="B81" s="53"/>
      <c r="C81" s="53"/>
      <c r="D81" s="53"/>
      <c r="E81" s="53"/>
      <c r="F81" s="53"/>
      <c r="G81" s="53"/>
      <c r="H81" s="53"/>
      <c r="I81" s="53"/>
      <c r="J81" s="53"/>
      <c r="K81" s="53"/>
      <c r="L81" s="53"/>
      <c r="M81" s="53"/>
      <c r="N81" s="53"/>
      <c r="O81" s="108"/>
      <c r="T81" s="287" t="s">
        <v>859</v>
      </c>
      <c r="U81" s="287"/>
      <c r="W81" s="285" t="str">
        <f ca="1">SUBSTITUTE(CELL("address",M74),"$","")</f>
        <v>M74</v>
      </c>
      <c r="X81" t="str">
        <f t="shared" si="19"/>
        <v>3b</v>
      </c>
      <c r="Y81" s="285" t="str">
        <f t="shared" ca="1" si="20"/>
        <v>3b. Flexible Capacity</v>
      </c>
      <c r="Z81" t="s">
        <v>851</v>
      </c>
      <c r="AA81" t="s">
        <v>871</v>
      </c>
      <c r="AB81">
        <v>3</v>
      </c>
      <c r="AC81" s="290" t="str">
        <f t="shared" ca="1" si="21"/>
        <v>3b_M74_startup_time_cold_3</v>
      </c>
      <c r="AD81" t="s">
        <v>395</v>
      </c>
      <c r="AF81" t="str">
        <f t="shared" si="22"/>
        <v>&gt;=0</v>
      </c>
      <c r="AG81" t="s">
        <v>84</v>
      </c>
      <c r="AH81" t="s">
        <v>84</v>
      </c>
      <c r="AJ81" s="288"/>
    </row>
    <row r="82" spans="1:43" ht="11.25" hidden="1" customHeight="1">
      <c r="A82" s="454"/>
      <c r="B82" s="53"/>
      <c r="C82" s="53"/>
      <c r="D82" s="53"/>
      <c r="E82" s="53"/>
      <c r="F82" s="53"/>
      <c r="G82" s="53"/>
      <c r="H82" s="53"/>
      <c r="I82" s="53"/>
      <c r="J82" s="53"/>
      <c r="K82" s="53"/>
      <c r="L82" s="53"/>
      <c r="M82" s="53"/>
      <c r="N82" s="53"/>
      <c r="O82" s="108"/>
      <c r="T82" s="287" t="s">
        <v>859</v>
      </c>
      <c r="U82" s="287"/>
      <c r="W82" s="285" t="str">
        <f ca="1">SUBSTITUTE(CELL("address",N74),"$","")</f>
        <v>N74</v>
      </c>
      <c r="X82" t="str">
        <f t="shared" si="19"/>
        <v>3b</v>
      </c>
      <c r="Y82" s="285" t="str">
        <f t="shared" ca="1" si="20"/>
        <v>3b. Flexible Capacity</v>
      </c>
      <c r="Z82" t="s">
        <v>851</v>
      </c>
      <c r="AA82" t="s">
        <v>871</v>
      </c>
      <c r="AB82">
        <v>3</v>
      </c>
      <c r="AC82" s="290" t="str">
        <f t="shared" ca="1" si="21"/>
        <v>3b_N74_startup_time_cold_3</v>
      </c>
      <c r="AD82" t="s">
        <v>395</v>
      </c>
      <c r="AF82" t="str">
        <f t="shared" si="22"/>
        <v>&gt;=0</v>
      </c>
      <c r="AG82" t="s">
        <v>84</v>
      </c>
      <c r="AH82" t="s">
        <v>84</v>
      </c>
      <c r="AJ82" s="288"/>
    </row>
    <row r="83" spans="1:43">
      <c r="A83" s="450" t="s">
        <v>872</v>
      </c>
      <c r="B83" s="53" t="s">
        <v>873</v>
      </c>
      <c r="C83" s="53"/>
      <c r="D83" s="732"/>
      <c r="E83" s="732"/>
      <c r="F83" s="732"/>
      <c r="G83" s="53"/>
      <c r="H83" s="737"/>
      <c r="I83" s="737"/>
      <c r="J83" s="737"/>
      <c r="K83" s="53"/>
      <c r="L83" s="737"/>
      <c r="M83" s="737"/>
      <c r="N83" s="737"/>
      <c r="O83" s="108"/>
      <c r="V83" s="386" t="s">
        <v>40</v>
      </c>
      <c r="W83" s="285" t="str">
        <f ca="1">SUBSTITUTE(CELL("address",D83),"$","")</f>
        <v>D83</v>
      </c>
      <c r="X83" t="str">
        <f t="shared" si="19"/>
        <v>3b</v>
      </c>
      <c r="Y83" s="285" t="str">
        <f t="shared" ca="1" si="20"/>
        <v>3b. Flexible Capacity</v>
      </c>
      <c r="Z83" t="s">
        <v>851</v>
      </c>
      <c r="AA83" t="s">
        <v>874</v>
      </c>
      <c r="AB83">
        <v>1</v>
      </c>
      <c r="AC83" s="290" t="str">
        <f t="shared" ca="1" si="21"/>
        <v>3b_D83_startup_ramp_hot_1</v>
      </c>
      <c r="AD83" t="s">
        <v>395</v>
      </c>
      <c r="AF83" t="str">
        <f t="shared" si="22"/>
        <v>&gt;=0</v>
      </c>
      <c r="AG83" t="s">
        <v>84</v>
      </c>
      <c r="AH83" t="s">
        <v>84</v>
      </c>
      <c r="AJ83" s="288"/>
    </row>
    <row r="84" spans="1:43" ht="12" customHeight="1">
      <c r="A84" s="1027" t="s">
        <v>875</v>
      </c>
      <c r="B84" s="1028"/>
      <c r="C84" s="1028"/>
      <c r="D84" s="1028"/>
      <c r="E84" s="53"/>
      <c r="F84" s="53"/>
      <c r="G84" s="53"/>
      <c r="H84" s="53"/>
      <c r="I84" s="53"/>
      <c r="J84" s="53"/>
      <c r="K84" s="53"/>
      <c r="L84" s="53"/>
      <c r="M84" s="53"/>
      <c r="N84" s="53"/>
      <c r="O84" s="108"/>
      <c r="U84" s="287"/>
      <c r="V84" s="287" t="s">
        <v>40</v>
      </c>
      <c r="W84" s="285" t="str">
        <f ca="1">SUBSTITUTE(CELL("address",E83),"$","")</f>
        <v>E83</v>
      </c>
      <c r="X84" t="str">
        <f t="shared" si="19"/>
        <v>3b</v>
      </c>
      <c r="Y84" s="285" t="str">
        <f t="shared" ca="1" si="20"/>
        <v>3b. Flexible Capacity</v>
      </c>
      <c r="Z84" t="s">
        <v>851</v>
      </c>
      <c r="AA84" t="s">
        <v>874</v>
      </c>
      <c r="AB84">
        <v>1</v>
      </c>
      <c r="AC84" s="290" t="str">
        <f t="shared" ca="1" si="21"/>
        <v>3b_E83_startup_ramp_hot_1</v>
      </c>
      <c r="AD84" t="s">
        <v>395</v>
      </c>
      <c r="AF84" t="str">
        <f t="shared" si="22"/>
        <v>&gt;=0</v>
      </c>
      <c r="AG84" t="s">
        <v>84</v>
      </c>
      <c r="AH84" t="s">
        <v>84</v>
      </c>
      <c r="AJ84" s="288"/>
    </row>
    <row r="85" spans="1:43" hidden="1">
      <c r="A85" s="450"/>
      <c r="B85" s="53"/>
      <c r="C85" s="53"/>
      <c r="D85" s="53"/>
      <c r="E85" s="53"/>
      <c r="F85" s="53"/>
      <c r="G85" s="53"/>
      <c r="H85" s="53"/>
      <c r="I85" s="53"/>
      <c r="J85" s="53"/>
      <c r="K85" s="53"/>
      <c r="L85" s="53"/>
      <c r="M85" s="53"/>
      <c r="N85" s="53"/>
      <c r="O85" s="108"/>
      <c r="T85" s="287" t="s">
        <v>859</v>
      </c>
      <c r="W85" s="285" t="str">
        <f ca="1">SUBSTITUTE(CELL("address",F83),"$","")</f>
        <v>F83</v>
      </c>
      <c r="X85" t="str">
        <f t="shared" si="19"/>
        <v>3b</v>
      </c>
      <c r="Y85" s="285" t="str">
        <f t="shared" ca="1" si="20"/>
        <v>3b. Flexible Capacity</v>
      </c>
      <c r="Z85" t="s">
        <v>851</v>
      </c>
      <c r="AA85" t="s">
        <v>874</v>
      </c>
      <c r="AB85">
        <v>1</v>
      </c>
      <c r="AC85" s="290" t="str">
        <f t="shared" ca="1" si="21"/>
        <v>3b_F83_startup_ramp_hot_1</v>
      </c>
      <c r="AD85" t="s">
        <v>395</v>
      </c>
      <c r="AF85" t="str">
        <f t="shared" si="22"/>
        <v>&gt;=0</v>
      </c>
      <c r="AG85" t="s">
        <v>84</v>
      </c>
      <c r="AH85" t="s">
        <v>84</v>
      </c>
      <c r="AJ85" s="288"/>
    </row>
    <row r="86" spans="1:43" hidden="1">
      <c r="A86" s="450"/>
      <c r="B86" s="53"/>
      <c r="C86" s="53"/>
      <c r="D86" s="53"/>
      <c r="E86" s="53"/>
      <c r="F86" s="53"/>
      <c r="G86" s="53"/>
      <c r="H86" s="53"/>
      <c r="I86" s="53"/>
      <c r="J86" s="53"/>
      <c r="K86" s="53"/>
      <c r="L86" s="53"/>
      <c r="M86" s="53"/>
      <c r="N86" s="53"/>
      <c r="O86" s="108"/>
      <c r="T86" s="287" t="s">
        <v>859</v>
      </c>
      <c r="W86" s="285" t="str">
        <f ca="1">SUBSTITUTE(CELL("address",H83),"$","")</f>
        <v>H83</v>
      </c>
      <c r="X86" t="str">
        <f t="shared" si="19"/>
        <v>3b</v>
      </c>
      <c r="Y86" s="285" t="str">
        <f t="shared" ca="1" si="20"/>
        <v>3b. Flexible Capacity</v>
      </c>
      <c r="Z86" t="s">
        <v>851</v>
      </c>
      <c r="AA86" t="s">
        <v>876</v>
      </c>
      <c r="AB86">
        <v>2</v>
      </c>
      <c r="AC86" s="290" t="str">
        <f t="shared" ca="1" si="21"/>
        <v>3b_H83_startup_ramp_warm_2</v>
      </c>
      <c r="AD86" t="s">
        <v>395</v>
      </c>
      <c r="AF86" t="str">
        <f t="shared" si="22"/>
        <v>&gt;=0</v>
      </c>
      <c r="AG86" t="s">
        <v>84</v>
      </c>
      <c r="AH86" t="s">
        <v>84</v>
      </c>
      <c r="AJ86" s="288"/>
    </row>
    <row r="87" spans="1:43" hidden="1">
      <c r="A87" s="450"/>
      <c r="B87" s="53"/>
      <c r="C87" s="53"/>
      <c r="D87" s="53"/>
      <c r="E87" s="53"/>
      <c r="F87" s="53"/>
      <c r="G87" s="53"/>
      <c r="H87" s="53"/>
      <c r="I87" s="53"/>
      <c r="J87" s="53"/>
      <c r="K87" s="53"/>
      <c r="L87" s="53"/>
      <c r="M87" s="53"/>
      <c r="N87" s="53"/>
      <c r="O87" s="108"/>
      <c r="T87" s="287" t="s">
        <v>859</v>
      </c>
      <c r="W87" s="285" t="str">
        <f ca="1">SUBSTITUTE(CELL("address",I83),"$","")</f>
        <v>I83</v>
      </c>
      <c r="X87" t="str">
        <f t="shared" si="19"/>
        <v>3b</v>
      </c>
      <c r="Y87" s="285" t="str">
        <f t="shared" ca="1" si="20"/>
        <v>3b. Flexible Capacity</v>
      </c>
      <c r="Z87" t="s">
        <v>851</v>
      </c>
      <c r="AA87" t="s">
        <v>876</v>
      </c>
      <c r="AB87">
        <v>2</v>
      </c>
      <c r="AC87" s="290" t="str">
        <f t="shared" ca="1" si="21"/>
        <v>3b_I83_startup_ramp_warm_2</v>
      </c>
      <c r="AD87" t="s">
        <v>395</v>
      </c>
      <c r="AF87" t="str">
        <f t="shared" si="22"/>
        <v>&gt;=0</v>
      </c>
      <c r="AG87" t="s">
        <v>84</v>
      </c>
      <c r="AH87" t="s">
        <v>84</v>
      </c>
      <c r="AJ87" s="288"/>
    </row>
    <row r="88" spans="1:43" hidden="1">
      <c r="A88" s="450"/>
      <c r="B88" s="53"/>
      <c r="C88" s="53"/>
      <c r="D88" s="53"/>
      <c r="E88" s="53"/>
      <c r="F88" s="53"/>
      <c r="G88" s="53"/>
      <c r="H88" s="53"/>
      <c r="I88" s="53"/>
      <c r="J88" s="53"/>
      <c r="K88" s="53"/>
      <c r="L88" s="53"/>
      <c r="M88" s="53"/>
      <c r="N88" s="53"/>
      <c r="O88" s="108"/>
      <c r="T88" s="287" t="s">
        <v>859</v>
      </c>
      <c r="W88" s="285" t="str">
        <f ca="1">SUBSTITUTE(CELL("address",J83),"$","")</f>
        <v>J83</v>
      </c>
      <c r="X88" t="str">
        <f t="shared" si="19"/>
        <v>3b</v>
      </c>
      <c r="Y88" s="285" t="str">
        <f t="shared" ca="1" si="20"/>
        <v>3b. Flexible Capacity</v>
      </c>
      <c r="Z88" t="s">
        <v>851</v>
      </c>
      <c r="AA88" t="s">
        <v>876</v>
      </c>
      <c r="AB88">
        <v>2</v>
      </c>
      <c r="AC88" s="290" t="str">
        <f t="shared" ca="1" si="21"/>
        <v>3b_J83_startup_ramp_warm_2</v>
      </c>
      <c r="AD88" t="s">
        <v>395</v>
      </c>
      <c r="AF88" t="str">
        <f t="shared" si="22"/>
        <v>&gt;=0</v>
      </c>
      <c r="AG88" t="s">
        <v>84</v>
      </c>
      <c r="AH88" t="s">
        <v>84</v>
      </c>
      <c r="AJ88" s="288"/>
    </row>
    <row r="89" spans="1:43" hidden="1">
      <c r="A89" s="450"/>
      <c r="B89" s="53"/>
      <c r="C89" s="53"/>
      <c r="D89" s="53"/>
      <c r="E89" s="53"/>
      <c r="F89" s="53"/>
      <c r="G89" s="53"/>
      <c r="H89" s="53"/>
      <c r="I89" s="53"/>
      <c r="J89" s="53"/>
      <c r="K89" s="53"/>
      <c r="L89" s="53"/>
      <c r="M89" s="53"/>
      <c r="N89" s="53"/>
      <c r="O89" s="108"/>
      <c r="T89" s="287" t="s">
        <v>859</v>
      </c>
      <c r="W89" s="285" t="str">
        <f ca="1">SUBSTITUTE(CELL("address",L83),"$","")</f>
        <v>L83</v>
      </c>
      <c r="X89" t="str">
        <f t="shared" si="19"/>
        <v>3b</v>
      </c>
      <c r="Y89" s="285" t="str">
        <f t="shared" ca="1" si="20"/>
        <v>3b. Flexible Capacity</v>
      </c>
      <c r="Z89" t="s">
        <v>851</v>
      </c>
      <c r="AA89" t="s">
        <v>877</v>
      </c>
      <c r="AB89">
        <v>3</v>
      </c>
      <c r="AC89" s="290" t="str">
        <f t="shared" ca="1" si="21"/>
        <v>3b_L83_startup_ramp_cold_3</v>
      </c>
      <c r="AD89" t="s">
        <v>395</v>
      </c>
      <c r="AF89" t="str">
        <f t="shared" si="22"/>
        <v>&gt;=0</v>
      </c>
      <c r="AG89" t="s">
        <v>84</v>
      </c>
      <c r="AH89" t="s">
        <v>84</v>
      </c>
      <c r="AJ89" s="288"/>
    </row>
    <row r="90" spans="1:43" hidden="1">
      <c r="A90" s="450"/>
      <c r="B90" s="53"/>
      <c r="C90" s="53"/>
      <c r="D90" s="53"/>
      <c r="E90" s="53"/>
      <c r="F90" s="53"/>
      <c r="G90" s="53"/>
      <c r="H90" s="53"/>
      <c r="I90" s="53"/>
      <c r="J90" s="53"/>
      <c r="K90" s="53"/>
      <c r="L90" s="53"/>
      <c r="M90" s="53"/>
      <c r="N90" s="53"/>
      <c r="O90" s="108"/>
      <c r="T90" s="287" t="s">
        <v>859</v>
      </c>
      <c r="W90" s="285" t="str">
        <f ca="1">SUBSTITUTE(CELL("address",M83),"$","")</f>
        <v>M83</v>
      </c>
      <c r="X90" t="str">
        <f t="shared" si="19"/>
        <v>3b</v>
      </c>
      <c r="Y90" s="285" t="str">
        <f t="shared" ca="1" si="20"/>
        <v>3b. Flexible Capacity</v>
      </c>
      <c r="Z90" t="s">
        <v>851</v>
      </c>
      <c r="AA90" t="s">
        <v>877</v>
      </c>
      <c r="AB90">
        <v>3</v>
      </c>
      <c r="AC90" s="290" t="str">
        <f t="shared" ca="1" si="21"/>
        <v>3b_M83_startup_ramp_cold_3</v>
      </c>
      <c r="AD90" t="s">
        <v>395</v>
      </c>
      <c r="AF90" t="str">
        <f t="shared" si="22"/>
        <v>&gt;=0</v>
      </c>
      <c r="AG90" t="s">
        <v>84</v>
      </c>
      <c r="AH90" t="s">
        <v>84</v>
      </c>
      <c r="AJ90" s="288"/>
    </row>
    <row r="91" spans="1:43" hidden="1">
      <c r="A91" s="450"/>
      <c r="B91" s="53"/>
      <c r="C91" s="53"/>
      <c r="D91" s="53"/>
      <c r="E91" s="53"/>
      <c r="F91" s="53"/>
      <c r="G91" s="53"/>
      <c r="H91" s="53"/>
      <c r="I91" s="53"/>
      <c r="J91" s="53"/>
      <c r="K91" s="53"/>
      <c r="L91" s="53"/>
      <c r="M91" s="53"/>
      <c r="N91" s="53"/>
      <c r="O91" s="108"/>
      <c r="T91" s="287" t="s">
        <v>859</v>
      </c>
      <c r="W91" s="285" t="str">
        <f ca="1">SUBSTITUTE(CELL("address",N83),"$","")</f>
        <v>N83</v>
      </c>
      <c r="X91" t="str">
        <f t="shared" si="19"/>
        <v>3b</v>
      </c>
      <c r="Y91" s="285" t="str">
        <f t="shared" ca="1" si="20"/>
        <v>3b. Flexible Capacity</v>
      </c>
      <c r="Z91" t="s">
        <v>851</v>
      </c>
      <c r="AA91" t="s">
        <v>877</v>
      </c>
      <c r="AB91">
        <v>3</v>
      </c>
      <c r="AC91" s="290" t="str">
        <f t="shared" ca="1" si="21"/>
        <v>3b_N83_startup_ramp_cold_3</v>
      </c>
      <c r="AD91" t="s">
        <v>395</v>
      </c>
      <c r="AF91" t="str">
        <f t="shared" si="22"/>
        <v>&gt;=0</v>
      </c>
      <c r="AG91" t="s">
        <v>84</v>
      </c>
      <c r="AH91" t="s">
        <v>84</v>
      </c>
      <c r="AJ91" s="288"/>
    </row>
    <row r="92" spans="1:43" ht="15" customHeight="1">
      <c r="A92" s="1035"/>
      <c r="B92" s="1036"/>
      <c r="C92" s="53"/>
      <c r="D92" s="53"/>
      <c r="E92" s="53"/>
      <c r="F92" s="53"/>
      <c r="G92" s="53"/>
      <c r="H92" s="53"/>
      <c r="I92" s="53"/>
      <c r="J92" s="53"/>
      <c r="K92" s="53"/>
      <c r="L92" s="53"/>
      <c r="M92" s="53"/>
      <c r="N92" s="53"/>
      <c r="O92" s="108"/>
      <c r="U92" s="287"/>
      <c r="V92" s="287" t="s">
        <v>40</v>
      </c>
    </row>
    <row r="93" spans="1:43" ht="5.25" customHeight="1">
      <c r="A93" s="328"/>
      <c r="B93" s="329"/>
      <c r="C93" s="53"/>
      <c r="D93" s="53"/>
      <c r="E93" s="53"/>
      <c r="F93" s="53"/>
      <c r="G93" s="53"/>
      <c r="H93" s="53"/>
      <c r="I93" s="53"/>
      <c r="J93" s="53"/>
      <c r="K93" s="53"/>
      <c r="L93" s="53"/>
      <c r="M93" s="53"/>
      <c r="N93" s="53"/>
      <c r="O93" s="108"/>
      <c r="U93" s="287" t="s">
        <v>76</v>
      </c>
    </row>
    <row r="94" spans="1:43" ht="14.25" customHeight="1">
      <c r="A94" s="450" t="s">
        <v>878</v>
      </c>
      <c r="B94" s="53"/>
      <c r="C94" s="53"/>
      <c r="D94" s="1008"/>
      <c r="E94" s="1009"/>
      <c r="F94" s="1010"/>
      <c r="G94" s="53"/>
      <c r="H94" s="1011"/>
      <c r="I94" s="1012"/>
      <c r="J94" s="1013"/>
      <c r="K94" s="53"/>
      <c r="L94" s="1011"/>
      <c r="M94" s="1012"/>
      <c r="N94" s="1013"/>
      <c r="O94" s="108"/>
      <c r="V94" s="287" t="s">
        <v>40</v>
      </c>
      <c r="W94" s="285" t="str">
        <f ca="1">SUBSTITUTE(CELL("address",D94),"$","")</f>
        <v>D94</v>
      </c>
      <c r="X94" t="str">
        <f t="shared" ref="X94:X102" si="23">$X$7</f>
        <v>3b</v>
      </c>
      <c r="Y94" s="285" t="str">
        <f t="shared" ref="Y94:Y112" ca="1" si="24">MID(CELL("filename",X94),FIND("]",CELL("filename",X94))+1,256)</f>
        <v>3b. Flexible Capacity</v>
      </c>
      <c r="Z94" t="s">
        <v>851</v>
      </c>
      <c r="AA94" t="s">
        <v>879</v>
      </c>
      <c r="AB94">
        <v>1</v>
      </c>
      <c r="AC94" s="290" t="str">
        <f t="shared" ref="AC94:AC112" ca="1" si="25">X94&amp;"_"&amp;W94&amp;"_"&amp;AA94&amp;"_"&amp;AB94</f>
        <v>3b_D94_ten_min_start_1</v>
      </c>
      <c r="AD94" t="s">
        <v>681</v>
      </c>
      <c r="AF94" s="286" t="str">
        <f t="shared" ref="AF94:AF96" si="26">CONCATENATE(AP94,",",AQ94)</f>
        <v>Yes,No</v>
      </c>
      <c r="AG94" t="s">
        <v>84</v>
      </c>
      <c r="AH94" t="s">
        <v>84</v>
      </c>
      <c r="AJ94" s="288"/>
      <c r="AP94" t="s">
        <v>83</v>
      </c>
      <c r="AQ94" t="s">
        <v>84</v>
      </c>
    </row>
    <row r="95" spans="1:43" ht="5.25" customHeight="1">
      <c r="A95" s="454"/>
      <c r="B95" s="53"/>
      <c r="C95" s="53"/>
      <c r="D95" s="53"/>
      <c r="E95" s="53"/>
      <c r="F95" s="53"/>
      <c r="G95" s="53"/>
      <c r="H95" s="53"/>
      <c r="I95" s="53"/>
      <c r="J95" s="53"/>
      <c r="K95" s="53"/>
      <c r="L95" s="53"/>
      <c r="M95" s="53"/>
      <c r="N95" s="53"/>
      <c r="O95" s="108"/>
      <c r="U95" s="287" t="s">
        <v>76</v>
      </c>
      <c r="W95" s="285" t="str">
        <f ca="1">SUBSTITUTE(CELL("address",H94),"$","")</f>
        <v>H94</v>
      </c>
      <c r="X95" t="str">
        <f t="shared" si="23"/>
        <v>3b</v>
      </c>
      <c r="Y95" s="285" t="str">
        <f t="shared" ca="1" si="24"/>
        <v>3b. Flexible Capacity</v>
      </c>
      <c r="Z95" t="s">
        <v>851</v>
      </c>
      <c r="AA95" t="s">
        <v>879</v>
      </c>
      <c r="AB95">
        <v>2</v>
      </c>
      <c r="AC95" s="290" t="str">
        <f t="shared" ca="1" si="25"/>
        <v>3b_H94_ten_min_start_2</v>
      </c>
      <c r="AD95" t="s">
        <v>681</v>
      </c>
      <c r="AF95" s="286" t="str">
        <f t="shared" si="26"/>
        <v>Yes,No</v>
      </c>
      <c r="AG95" t="s">
        <v>84</v>
      </c>
      <c r="AH95" t="s">
        <v>84</v>
      </c>
      <c r="AJ95" s="288"/>
      <c r="AP95" t="s">
        <v>83</v>
      </c>
      <c r="AQ95" t="s">
        <v>84</v>
      </c>
    </row>
    <row r="96" spans="1:43" ht="5.25" customHeight="1">
      <c r="A96" s="454"/>
      <c r="B96" s="53"/>
      <c r="C96" s="53"/>
      <c r="D96" s="53"/>
      <c r="E96" s="53"/>
      <c r="F96" s="53"/>
      <c r="G96" s="53"/>
      <c r="H96" s="53"/>
      <c r="I96" s="53"/>
      <c r="J96" s="53"/>
      <c r="K96" s="53"/>
      <c r="L96" s="53"/>
      <c r="M96" s="53"/>
      <c r="N96" s="53"/>
      <c r="O96" s="108"/>
      <c r="U96" s="287" t="s">
        <v>76</v>
      </c>
      <c r="W96" s="285" t="str">
        <f ca="1">SUBSTITUTE(CELL("address",L94),"$","")</f>
        <v>L94</v>
      </c>
      <c r="X96" t="str">
        <f t="shared" si="23"/>
        <v>3b</v>
      </c>
      <c r="Y96" s="285" t="str">
        <f t="shared" ca="1" si="24"/>
        <v>3b. Flexible Capacity</v>
      </c>
      <c r="Z96" t="s">
        <v>851</v>
      </c>
      <c r="AA96" t="s">
        <v>879</v>
      </c>
      <c r="AB96">
        <v>3</v>
      </c>
      <c r="AC96" s="290" t="str">
        <f t="shared" ca="1" si="25"/>
        <v>3b_L94_ten_min_start_3</v>
      </c>
      <c r="AD96" t="s">
        <v>681</v>
      </c>
      <c r="AF96" s="286" t="str">
        <f t="shared" si="26"/>
        <v>Yes,No</v>
      </c>
      <c r="AG96" t="s">
        <v>84</v>
      </c>
      <c r="AH96" t="s">
        <v>84</v>
      </c>
      <c r="AJ96" s="288"/>
      <c r="AP96" t="s">
        <v>83</v>
      </c>
      <c r="AQ96" t="s">
        <v>84</v>
      </c>
    </row>
    <row r="97" spans="1:36">
      <c r="A97" s="450" t="s">
        <v>880</v>
      </c>
      <c r="B97" s="305" t="s">
        <v>881</v>
      </c>
      <c r="C97" s="53"/>
      <c r="D97" s="926"/>
      <c r="E97" s="927"/>
      <c r="F97" s="928"/>
      <c r="G97" s="53"/>
      <c r="H97" s="1041"/>
      <c r="I97" s="1042"/>
      <c r="J97" s="1043"/>
      <c r="K97" s="25"/>
      <c r="L97" s="1041"/>
      <c r="M97" s="1042"/>
      <c r="N97" s="1043"/>
      <c r="O97" s="108"/>
      <c r="V97" s="287" t="s">
        <v>40</v>
      </c>
      <c r="W97" s="285" t="str">
        <f ca="1">SUBSTITUTE(CELL("address",D97),"$","")</f>
        <v>D97</v>
      </c>
      <c r="X97" t="str">
        <f t="shared" si="23"/>
        <v>3b</v>
      </c>
      <c r="Y97" s="285" t="str">
        <f t="shared" ca="1" si="24"/>
        <v>3b. Flexible Capacity</v>
      </c>
      <c r="Z97" t="s">
        <v>851</v>
      </c>
      <c r="AA97" t="s">
        <v>882</v>
      </c>
      <c r="AB97">
        <v>1</v>
      </c>
      <c r="AC97" s="290" t="str">
        <f t="shared" ca="1" si="25"/>
        <v>3b_D97_start_pday_1</v>
      </c>
      <c r="AD97" t="s">
        <v>391</v>
      </c>
      <c r="AF97" t="str">
        <f>"&gt;=0"</f>
        <v>&gt;=0</v>
      </c>
      <c r="AG97" t="s">
        <v>84</v>
      </c>
      <c r="AH97" t="s">
        <v>84</v>
      </c>
      <c r="AJ97" s="288"/>
    </row>
    <row r="98" spans="1:36" ht="5.25" customHeight="1">
      <c r="A98" s="454"/>
      <c r="B98" s="53"/>
      <c r="C98" s="53"/>
      <c r="D98" s="53"/>
      <c r="E98" s="53"/>
      <c r="F98" s="53"/>
      <c r="G98" s="53"/>
      <c r="H98" s="53"/>
      <c r="I98" s="53"/>
      <c r="J98" s="53"/>
      <c r="K98" s="53"/>
      <c r="L98" s="53"/>
      <c r="M98" s="53"/>
      <c r="N98" s="53"/>
      <c r="O98" s="108"/>
      <c r="U98" s="287" t="s">
        <v>76</v>
      </c>
      <c r="W98" s="285" t="str">
        <f ca="1">SUBSTITUTE(CELL("address",H97),"$","")</f>
        <v>H97</v>
      </c>
      <c r="X98" t="str">
        <f t="shared" si="23"/>
        <v>3b</v>
      </c>
      <c r="Y98" s="285" t="str">
        <f t="shared" ca="1" si="24"/>
        <v>3b. Flexible Capacity</v>
      </c>
      <c r="Z98" t="s">
        <v>851</v>
      </c>
      <c r="AA98" t="s">
        <v>882</v>
      </c>
      <c r="AB98">
        <v>2</v>
      </c>
      <c r="AC98" s="290" t="str">
        <f t="shared" ca="1" si="25"/>
        <v>3b_H97_start_pday_2</v>
      </c>
      <c r="AD98" t="s">
        <v>391</v>
      </c>
      <c r="AF98" t="str">
        <f>"&gt;=0"</f>
        <v>&gt;=0</v>
      </c>
      <c r="AG98" t="s">
        <v>84</v>
      </c>
      <c r="AH98" t="s">
        <v>84</v>
      </c>
      <c r="AJ98" s="288"/>
    </row>
    <row r="99" spans="1:36" ht="5.25" customHeight="1">
      <c r="A99" s="454"/>
      <c r="B99" s="53"/>
      <c r="C99" s="53"/>
      <c r="D99" s="53"/>
      <c r="E99" s="53"/>
      <c r="F99" s="53"/>
      <c r="G99" s="53"/>
      <c r="H99" s="53"/>
      <c r="I99" s="53"/>
      <c r="J99" s="53"/>
      <c r="K99" s="53"/>
      <c r="L99" s="53"/>
      <c r="M99" s="53"/>
      <c r="N99" s="53"/>
      <c r="O99" s="108"/>
      <c r="U99" s="287" t="s">
        <v>76</v>
      </c>
      <c r="W99" s="285" t="str">
        <f ca="1">SUBSTITUTE(CELL("address",L97),"$","")</f>
        <v>L97</v>
      </c>
      <c r="X99" t="str">
        <f t="shared" si="23"/>
        <v>3b</v>
      </c>
      <c r="Y99" s="285" t="str">
        <f t="shared" ca="1" si="24"/>
        <v>3b. Flexible Capacity</v>
      </c>
      <c r="Z99" t="s">
        <v>851</v>
      </c>
      <c r="AA99" t="s">
        <v>882</v>
      </c>
      <c r="AB99">
        <v>3</v>
      </c>
      <c r="AC99" s="290" t="str">
        <f t="shared" ca="1" si="25"/>
        <v>3b_L97_start_pday_3</v>
      </c>
      <c r="AD99" t="s">
        <v>391</v>
      </c>
      <c r="AF99" t="str">
        <f>"&gt;=0"</f>
        <v>&gt;=0</v>
      </c>
      <c r="AG99" t="s">
        <v>84</v>
      </c>
      <c r="AH99" t="s">
        <v>84</v>
      </c>
      <c r="AJ99" s="288"/>
    </row>
    <row r="100" spans="1:36" ht="48" customHeight="1">
      <c r="A100" s="1020" t="s">
        <v>883</v>
      </c>
      <c r="B100" s="987"/>
      <c r="C100" s="53"/>
      <c r="D100" s="872"/>
      <c r="E100" s="873"/>
      <c r="F100" s="874"/>
      <c r="G100" s="53"/>
      <c r="H100" s="1032"/>
      <c r="I100" s="1033"/>
      <c r="J100" s="1034"/>
      <c r="K100" s="53"/>
      <c r="L100" s="1032"/>
      <c r="M100" s="1033"/>
      <c r="N100" s="1034"/>
      <c r="O100" s="108"/>
      <c r="V100" s="287" t="s">
        <v>40</v>
      </c>
      <c r="W100" s="285" t="str">
        <f ca="1">SUBSTITUTE(CELL("address",D100),"$","")</f>
        <v>D100</v>
      </c>
      <c r="X100" t="str">
        <f t="shared" si="23"/>
        <v>3b</v>
      </c>
      <c r="Y100" s="285" t="str">
        <f t="shared" ca="1" si="24"/>
        <v>3b. Flexible Capacity</v>
      </c>
      <c r="Z100" t="s">
        <v>851</v>
      </c>
      <c r="AA100" t="s">
        <v>884</v>
      </c>
      <c r="AB100">
        <v>1</v>
      </c>
      <c r="AC100" s="290" t="str">
        <f t="shared" ca="1" si="25"/>
        <v>3b_D100_cycle_limits_1</v>
      </c>
      <c r="AD100" t="s">
        <v>605</v>
      </c>
      <c r="AE100">
        <v>2000</v>
      </c>
      <c r="AG100" t="s">
        <v>84</v>
      </c>
      <c r="AH100" t="s">
        <v>84</v>
      </c>
      <c r="AJ100" s="288"/>
    </row>
    <row r="101" spans="1:36" ht="5.25" customHeight="1">
      <c r="A101" s="454"/>
      <c r="B101" s="53"/>
      <c r="C101" s="53"/>
      <c r="D101" s="53"/>
      <c r="E101" s="53"/>
      <c r="F101" s="53"/>
      <c r="G101" s="53"/>
      <c r="H101" s="53"/>
      <c r="I101" s="53"/>
      <c r="J101" s="53"/>
      <c r="K101" s="53"/>
      <c r="L101" s="53"/>
      <c r="M101" s="53"/>
      <c r="N101" s="53"/>
      <c r="O101" s="108"/>
      <c r="U101" s="287" t="s">
        <v>76</v>
      </c>
      <c r="W101" s="285" t="str">
        <f ca="1">SUBSTITUTE(CELL("address",H100),"$","")</f>
        <v>H100</v>
      </c>
      <c r="X101" t="str">
        <f t="shared" si="23"/>
        <v>3b</v>
      </c>
      <c r="Y101" s="285" t="str">
        <f t="shared" ca="1" si="24"/>
        <v>3b. Flexible Capacity</v>
      </c>
      <c r="Z101" t="s">
        <v>851</v>
      </c>
      <c r="AA101" t="s">
        <v>884</v>
      </c>
      <c r="AB101">
        <v>2</v>
      </c>
      <c r="AC101" s="290" t="str">
        <f t="shared" ca="1" si="25"/>
        <v>3b_H100_cycle_limits_2</v>
      </c>
      <c r="AD101" t="s">
        <v>605</v>
      </c>
      <c r="AE101">
        <v>2000</v>
      </c>
      <c r="AG101" t="s">
        <v>84</v>
      </c>
      <c r="AH101" t="s">
        <v>84</v>
      </c>
      <c r="AJ101" s="288"/>
    </row>
    <row r="102" spans="1:36" ht="5.25" customHeight="1">
      <c r="A102" s="454"/>
      <c r="B102" s="53"/>
      <c r="C102" s="53"/>
      <c r="D102" s="53"/>
      <c r="E102" s="53"/>
      <c r="F102" s="53"/>
      <c r="G102" s="53"/>
      <c r="H102" s="53"/>
      <c r="I102" s="53"/>
      <c r="J102" s="53"/>
      <c r="K102" s="53"/>
      <c r="L102" s="53"/>
      <c r="M102" s="53"/>
      <c r="N102" s="53"/>
      <c r="O102" s="108"/>
      <c r="U102" s="287" t="s">
        <v>76</v>
      </c>
      <c r="W102" s="285" t="str">
        <f ca="1">SUBSTITUTE(CELL("address",L100),"$","")</f>
        <v>L100</v>
      </c>
      <c r="X102" t="str">
        <f t="shared" si="23"/>
        <v>3b</v>
      </c>
      <c r="Y102" s="285" t="str">
        <f ca="1">MID(CELL("filename",X102),FIND("]",CELL("filename",X102))+1,256)</f>
        <v>3b. Flexible Capacity</v>
      </c>
      <c r="Z102" t="s">
        <v>851</v>
      </c>
      <c r="AA102" t="s">
        <v>884</v>
      </c>
      <c r="AB102">
        <v>3</v>
      </c>
      <c r="AC102" s="290" t="str">
        <f t="shared" ca="1" si="25"/>
        <v>3b_L100_cycle_limits_3</v>
      </c>
      <c r="AD102" t="s">
        <v>605</v>
      </c>
      <c r="AE102">
        <v>2000</v>
      </c>
      <c r="AG102" t="s">
        <v>84</v>
      </c>
      <c r="AH102" t="s">
        <v>84</v>
      </c>
      <c r="AJ102" s="288"/>
    </row>
    <row r="103" spans="1:36" ht="13">
      <c r="A103" s="351" t="s">
        <v>885</v>
      </c>
      <c r="B103" s="53"/>
      <c r="C103" s="53"/>
      <c r="D103" s="53"/>
      <c r="E103" s="53"/>
      <c r="F103" s="53"/>
      <c r="G103" s="53"/>
      <c r="H103" s="53"/>
      <c r="I103" s="53"/>
      <c r="J103" s="53"/>
      <c r="K103" s="53"/>
      <c r="L103" s="53"/>
      <c r="M103" s="53"/>
      <c r="N103" s="53"/>
      <c r="O103" s="108"/>
      <c r="U103" s="287"/>
      <c r="V103" s="287" t="s">
        <v>40</v>
      </c>
    </row>
    <row r="104" spans="1:36">
      <c r="A104" s="450" t="s">
        <v>729</v>
      </c>
      <c r="B104" s="305" t="s">
        <v>730</v>
      </c>
      <c r="C104" s="53"/>
      <c r="D104" s="926"/>
      <c r="E104" s="927"/>
      <c r="F104" s="928"/>
      <c r="G104" s="53"/>
      <c r="H104" s="1041"/>
      <c r="I104" s="1042"/>
      <c r="J104" s="1043"/>
      <c r="K104" s="25"/>
      <c r="L104" s="1041"/>
      <c r="M104" s="1042"/>
      <c r="N104" s="1043"/>
      <c r="O104" s="108"/>
      <c r="V104" s="287" t="s">
        <v>40</v>
      </c>
      <c r="W104" s="285" t="str">
        <f ca="1">SUBSTITUTE(CELL("address",D104),"$","")</f>
        <v>D104</v>
      </c>
      <c r="X104" t="str">
        <f t="shared" ref="X104:X112" si="27">$X$7</f>
        <v>3b</v>
      </c>
      <c r="Y104" s="285" t="str">
        <f t="shared" ca="1" si="24"/>
        <v>3b. Flexible Capacity</v>
      </c>
      <c r="Z104" t="s">
        <v>851</v>
      </c>
      <c r="AA104" t="s">
        <v>731</v>
      </c>
      <c r="AB104">
        <v>1</v>
      </c>
      <c r="AC104" s="290" t="str">
        <f t="shared" ca="1" si="25"/>
        <v>3b_D104_ramp_up_1</v>
      </c>
      <c r="AD104" t="s">
        <v>395</v>
      </c>
      <c r="AF104" t="str">
        <f t="shared" ref="AF104:AF109" si="28">"&gt;=0"</f>
        <v>&gt;=0</v>
      </c>
      <c r="AG104" t="s">
        <v>84</v>
      </c>
      <c r="AH104" t="s">
        <v>84</v>
      </c>
      <c r="AJ104" s="288"/>
    </row>
    <row r="105" spans="1:36" ht="5.25" customHeight="1">
      <c r="A105" s="454"/>
      <c r="B105" s="53"/>
      <c r="C105" s="53"/>
      <c r="D105" s="53"/>
      <c r="E105" s="53"/>
      <c r="F105" s="53"/>
      <c r="G105" s="53"/>
      <c r="H105" s="53"/>
      <c r="I105" s="53"/>
      <c r="J105" s="53"/>
      <c r="K105" s="53"/>
      <c r="L105" s="53"/>
      <c r="M105" s="53"/>
      <c r="N105" s="53"/>
      <c r="O105" s="108"/>
      <c r="U105" s="287" t="s">
        <v>76</v>
      </c>
      <c r="W105" s="285" t="str">
        <f ca="1">SUBSTITUTE(CELL("address",H104),"$","")</f>
        <v>H104</v>
      </c>
      <c r="X105" t="str">
        <f t="shared" si="27"/>
        <v>3b</v>
      </c>
      <c r="Y105" s="285" t="str">
        <f t="shared" ca="1" si="24"/>
        <v>3b. Flexible Capacity</v>
      </c>
      <c r="Z105" t="s">
        <v>851</v>
      </c>
      <c r="AA105" t="s">
        <v>731</v>
      </c>
      <c r="AB105">
        <v>2</v>
      </c>
      <c r="AC105" s="290" t="str">
        <f t="shared" ca="1" si="25"/>
        <v>3b_H104_ramp_up_2</v>
      </c>
      <c r="AD105" t="s">
        <v>395</v>
      </c>
      <c r="AF105" t="str">
        <f t="shared" si="28"/>
        <v>&gt;=0</v>
      </c>
      <c r="AG105" t="s">
        <v>84</v>
      </c>
      <c r="AH105" t="s">
        <v>84</v>
      </c>
      <c r="AJ105" s="288"/>
    </row>
    <row r="106" spans="1:36" ht="5.25" customHeight="1">
      <c r="A106" s="454"/>
      <c r="B106" s="53"/>
      <c r="C106" s="53"/>
      <c r="D106" s="53"/>
      <c r="E106" s="53"/>
      <c r="F106" s="53"/>
      <c r="G106" s="53"/>
      <c r="H106" s="53"/>
      <c r="I106" s="53"/>
      <c r="J106" s="53"/>
      <c r="K106" s="53"/>
      <c r="L106" s="53"/>
      <c r="M106" s="53"/>
      <c r="N106" s="53"/>
      <c r="O106" s="108"/>
      <c r="U106" s="287" t="s">
        <v>76</v>
      </c>
      <c r="W106" s="285" t="str">
        <f ca="1">SUBSTITUTE(CELL("address",L104),"$","")</f>
        <v>L104</v>
      </c>
      <c r="X106" t="str">
        <f t="shared" si="27"/>
        <v>3b</v>
      </c>
      <c r="Y106" s="285" t="str">
        <f t="shared" ca="1" si="24"/>
        <v>3b. Flexible Capacity</v>
      </c>
      <c r="Z106" t="s">
        <v>851</v>
      </c>
      <c r="AA106" t="s">
        <v>731</v>
      </c>
      <c r="AB106">
        <v>3</v>
      </c>
      <c r="AC106" s="290" t="str">
        <f t="shared" ca="1" si="25"/>
        <v>3b_L104_ramp_up_3</v>
      </c>
      <c r="AD106" t="s">
        <v>395</v>
      </c>
      <c r="AF106" t="str">
        <f t="shared" si="28"/>
        <v>&gt;=0</v>
      </c>
      <c r="AG106" t="s">
        <v>84</v>
      </c>
      <c r="AH106" t="s">
        <v>84</v>
      </c>
      <c r="AJ106" s="288"/>
    </row>
    <row r="107" spans="1:36">
      <c r="A107" s="450" t="s">
        <v>732</v>
      </c>
      <c r="B107" s="305" t="s">
        <v>730</v>
      </c>
      <c r="C107" s="53"/>
      <c r="D107" s="926"/>
      <c r="E107" s="927"/>
      <c r="F107" s="928"/>
      <c r="G107" s="53"/>
      <c r="H107" s="1041"/>
      <c r="I107" s="1042"/>
      <c r="J107" s="1043"/>
      <c r="K107" s="25"/>
      <c r="L107" s="1041"/>
      <c r="M107" s="1042"/>
      <c r="N107" s="1043"/>
      <c r="O107" s="108"/>
      <c r="V107" s="287" t="s">
        <v>40</v>
      </c>
      <c r="W107" s="285" t="str">
        <f ca="1">SUBSTITUTE(CELL("address",D107),"$","")</f>
        <v>D107</v>
      </c>
      <c r="X107" t="str">
        <f t="shared" si="27"/>
        <v>3b</v>
      </c>
      <c r="Y107" s="285" t="str">
        <f t="shared" ca="1" si="24"/>
        <v>3b. Flexible Capacity</v>
      </c>
      <c r="Z107" t="s">
        <v>851</v>
      </c>
      <c r="AA107" t="s">
        <v>733</v>
      </c>
      <c r="AB107">
        <v>1</v>
      </c>
      <c r="AC107" s="290" t="str">
        <f t="shared" ca="1" si="25"/>
        <v>3b_D107_ramp_down_1</v>
      </c>
      <c r="AD107" t="s">
        <v>395</v>
      </c>
      <c r="AF107" t="str">
        <f t="shared" si="28"/>
        <v>&gt;=0</v>
      </c>
      <c r="AG107" t="s">
        <v>84</v>
      </c>
      <c r="AH107" t="s">
        <v>84</v>
      </c>
      <c r="AJ107" s="288"/>
    </row>
    <row r="108" spans="1:36" ht="5.25" customHeight="1">
      <c r="A108" s="454"/>
      <c r="B108" s="53"/>
      <c r="C108" s="53"/>
      <c r="D108" s="53"/>
      <c r="E108" s="53"/>
      <c r="F108" s="53"/>
      <c r="G108" s="53"/>
      <c r="H108" s="53"/>
      <c r="I108" s="53"/>
      <c r="J108" s="53"/>
      <c r="K108" s="53"/>
      <c r="L108" s="53"/>
      <c r="M108" s="53"/>
      <c r="N108" s="53"/>
      <c r="O108" s="108"/>
      <c r="U108" s="287" t="s">
        <v>76</v>
      </c>
      <c r="W108" s="285" t="str">
        <f ca="1">SUBSTITUTE(CELL("address",H107),"$","")</f>
        <v>H107</v>
      </c>
      <c r="X108" t="str">
        <f t="shared" si="27"/>
        <v>3b</v>
      </c>
      <c r="Y108" s="285" t="str">
        <f t="shared" ca="1" si="24"/>
        <v>3b. Flexible Capacity</v>
      </c>
      <c r="Z108" t="s">
        <v>851</v>
      </c>
      <c r="AA108" t="s">
        <v>733</v>
      </c>
      <c r="AB108">
        <v>2</v>
      </c>
      <c r="AC108" s="290" t="str">
        <f t="shared" ca="1" si="25"/>
        <v>3b_H107_ramp_down_2</v>
      </c>
      <c r="AD108" t="s">
        <v>395</v>
      </c>
      <c r="AF108" t="str">
        <f t="shared" si="28"/>
        <v>&gt;=0</v>
      </c>
      <c r="AG108" t="s">
        <v>84</v>
      </c>
      <c r="AH108" t="s">
        <v>84</v>
      </c>
      <c r="AJ108" s="288"/>
    </row>
    <row r="109" spans="1:36" ht="5.25" customHeight="1">
      <c r="A109" s="454"/>
      <c r="B109" s="53"/>
      <c r="C109" s="53"/>
      <c r="D109" s="53"/>
      <c r="E109" s="53"/>
      <c r="F109" s="53"/>
      <c r="G109" s="53"/>
      <c r="H109" s="53"/>
      <c r="I109" s="53"/>
      <c r="J109" s="53"/>
      <c r="K109" s="53"/>
      <c r="L109" s="53"/>
      <c r="M109" s="53"/>
      <c r="N109" s="53"/>
      <c r="O109" s="108"/>
      <c r="U109" s="287" t="s">
        <v>76</v>
      </c>
      <c r="W109" s="285" t="str">
        <f ca="1">SUBSTITUTE(CELL("address",L107),"$","")</f>
        <v>L107</v>
      </c>
      <c r="X109" t="str">
        <f t="shared" si="27"/>
        <v>3b</v>
      </c>
      <c r="Y109" s="285" t="str">
        <f t="shared" ca="1" si="24"/>
        <v>3b. Flexible Capacity</v>
      </c>
      <c r="Z109" t="s">
        <v>851</v>
      </c>
      <c r="AA109" t="s">
        <v>733</v>
      </c>
      <c r="AB109">
        <v>3</v>
      </c>
      <c r="AC109" s="290" t="str">
        <f t="shared" ca="1" si="25"/>
        <v>3b_L107_ramp_down_3</v>
      </c>
      <c r="AD109" t="s">
        <v>395</v>
      </c>
      <c r="AF109" t="str">
        <f t="shared" si="28"/>
        <v>&gt;=0</v>
      </c>
      <c r="AG109" t="s">
        <v>84</v>
      </c>
      <c r="AH109" t="s">
        <v>84</v>
      </c>
      <c r="AJ109" s="288"/>
    </row>
    <row r="110" spans="1:36" ht="27" customHeight="1">
      <c r="A110" s="986" t="s">
        <v>734</v>
      </c>
      <c r="B110" s="987"/>
      <c r="C110" s="53"/>
      <c r="D110" s="872"/>
      <c r="E110" s="873"/>
      <c r="F110" s="874"/>
      <c r="G110" s="53"/>
      <c r="H110" s="1032"/>
      <c r="I110" s="1033"/>
      <c r="J110" s="1034"/>
      <c r="K110" s="53"/>
      <c r="L110" s="1032"/>
      <c r="M110" s="1033"/>
      <c r="N110" s="1034"/>
      <c r="O110" s="108"/>
      <c r="V110" s="287" t="s">
        <v>40</v>
      </c>
      <c r="W110" s="285" t="str">
        <f ca="1">SUBSTITUTE(CELL("address",D110),"$","")</f>
        <v>D110</v>
      </c>
      <c r="X110" t="str">
        <f t="shared" si="27"/>
        <v>3b</v>
      </c>
      <c r="Y110" s="285" t="str">
        <f t="shared" ca="1" si="24"/>
        <v>3b. Flexible Capacity</v>
      </c>
      <c r="Z110" t="s">
        <v>851</v>
      </c>
      <c r="AA110" t="s">
        <v>886</v>
      </c>
      <c r="AB110">
        <v>1</v>
      </c>
      <c r="AC110" s="290" t="str">
        <f t="shared" ca="1" si="25"/>
        <v>3b_D110_ramp_description_1</v>
      </c>
      <c r="AD110" t="s">
        <v>605</v>
      </c>
      <c r="AE110">
        <v>100</v>
      </c>
      <c r="AG110" t="s">
        <v>84</v>
      </c>
      <c r="AH110" t="s">
        <v>84</v>
      </c>
      <c r="AJ110" s="288"/>
    </row>
    <row r="111" spans="1:36" ht="5.25" customHeight="1">
      <c r="A111" s="454"/>
      <c r="B111" s="53"/>
      <c r="C111" s="53"/>
      <c r="D111" s="53"/>
      <c r="E111" s="53"/>
      <c r="F111" s="53"/>
      <c r="G111" s="53"/>
      <c r="H111" s="53"/>
      <c r="I111" s="53"/>
      <c r="J111" s="53"/>
      <c r="K111" s="53"/>
      <c r="L111" s="53"/>
      <c r="M111" s="53"/>
      <c r="N111" s="53"/>
      <c r="O111" s="108"/>
      <c r="U111" s="287" t="s">
        <v>76</v>
      </c>
      <c r="W111" s="285" t="str">
        <f ca="1">SUBSTITUTE(CELL("address",H110),"$","")</f>
        <v>H110</v>
      </c>
      <c r="X111" t="str">
        <f t="shared" si="27"/>
        <v>3b</v>
      </c>
      <c r="Y111" s="285" t="str">
        <f t="shared" ca="1" si="24"/>
        <v>3b. Flexible Capacity</v>
      </c>
      <c r="Z111" t="s">
        <v>851</v>
      </c>
      <c r="AA111" t="s">
        <v>886</v>
      </c>
      <c r="AB111">
        <v>2</v>
      </c>
      <c r="AC111" s="290" t="str">
        <f t="shared" ca="1" si="25"/>
        <v>3b_H110_ramp_description_2</v>
      </c>
      <c r="AD111" t="s">
        <v>605</v>
      </c>
      <c r="AE111">
        <v>100</v>
      </c>
      <c r="AG111" t="s">
        <v>84</v>
      </c>
      <c r="AH111" t="s">
        <v>84</v>
      </c>
      <c r="AJ111" s="288"/>
    </row>
    <row r="112" spans="1:36" ht="5.25" customHeight="1">
      <c r="A112" s="454"/>
      <c r="B112" s="53"/>
      <c r="C112" s="53"/>
      <c r="D112" s="53"/>
      <c r="E112" s="53"/>
      <c r="F112" s="53"/>
      <c r="G112" s="53"/>
      <c r="H112" s="53"/>
      <c r="I112" s="53"/>
      <c r="J112" s="53"/>
      <c r="K112" s="53"/>
      <c r="L112" s="53"/>
      <c r="M112" s="53"/>
      <c r="N112" s="53"/>
      <c r="O112" s="108"/>
      <c r="U112" s="287" t="s">
        <v>76</v>
      </c>
      <c r="W112" s="285" t="str">
        <f ca="1">SUBSTITUTE(CELL("address",L110),"$","")</f>
        <v>L110</v>
      </c>
      <c r="X112" t="str">
        <f t="shared" si="27"/>
        <v>3b</v>
      </c>
      <c r="Y112" s="285" t="str">
        <f t="shared" ca="1" si="24"/>
        <v>3b. Flexible Capacity</v>
      </c>
      <c r="Z112" t="s">
        <v>851</v>
      </c>
      <c r="AA112" t="s">
        <v>886</v>
      </c>
      <c r="AB112">
        <v>3</v>
      </c>
      <c r="AC112" s="290" t="str">
        <f t="shared" ca="1" si="25"/>
        <v>3b_L110_ramp_description_3</v>
      </c>
      <c r="AD112" t="s">
        <v>605</v>
      </c>
      <c r="AE112">
        <v>100</v>
      </c>
      <c r="AG112" t="s">
        <v>84</v>
      </c>
      <c r="AH112" t="s">
        <v>84</v>
      </c>
      <c r="AJ112" s="288"/>
    </row>
    <row r="113" spans="1:36" ht="12.75" customHeight="1">
      <c r="A113" s="1007" t="s">
        <v>887</v>
      </c>
      <c r="B113" s="53"/>
      <c r="C113" s="53"/>
      <c r="D113" s="989" t="s">
        <v>888</v>
      </c>
      <c r="E113" s="170"/>
      <c r="F113" s="989" t="s">
        <v>889</v>
      </c>
      <c r="G113" s="53"/>
      <c r="H113" s="989"/>
      <c r="I113" s="170"/>
      <c r="J113" s="989"/>
      <c r="K113" s="53"/>
      <c r="L113" s="989"/>
      <c r="M113" s="170"/>
      <c r="N113" s="989"/>
      <c r="O113" s="108"/>
      <c r="V113" s="287" t="s">
        <v>40</v>
      </c>
    </row>
    <row r="114" spans="1:36" ht="12.75" customHeight="1">
      <c r="A114" s="1007"/>
      <c r="B114" s="53"/>
      <c r="C114" s="53"/>
      <c r="D114" s="1006"/>
      <c r="E114" s="455"/>
      <c r="F114" s="1006"/>
      <c r="G114" s="53"/>
      <c r="H114" s="1006"/>
      <c r="I114" s="455"/>
      <c r="J114" s="1006"/>
      <c r="K114" s="53"/>
      <c r="L114" s="1006"/>
      <c r="M114" s="455"/>
      <c r="N114" s="1006"/>
      <c r="O114" s="108"/>
      <c r="V114" s="287" t="s">
        <v>40</v>
      </c>
    </row>
    <row r="115" spans="1:36" ht="12.75" customHeight="1">
      <c r="A115" s="1007"/>
      <c r="B115" s="53"/>
      <c r="C115" s="53"/>
      <c r="D115" s="1006"/>
      <c r="E115" s="455"/>
      <c r="F115" s="1006"/>
      <c r="G115" s="53"/>
      <c r="H115" s="1006"/>
      <c r="I115" s="455"/>
      <c r="J115" s="1006"/>
      <c r="K115" s="53"/>
      <c r="L115" s="1006"/>
      <c r="M115" s="455"/>
      <c r="N115" s="1006"/>
      <c r="O115" s="108"/>
      <c r="V115" s="287" t="s">
        <v>40</v>
      </c>
    </row>
    <row r="116" spans="1:36" ht="25">
      <c r="A116" s="1007"/>
      <c r="B116" s="53"/>
      <c r="C116" s="53"/>
      <c r="D116" s="455" t="s">
        <v>709</v>
      </c>
      <c r="E116" s="170"/>
      <c r="F116" s="455" t="s">
        <v>890</v>
      </c>
      <c r="G116" s="53"/>
      <c r="H116" s="455"/>
      <c r="I116" s="170"/>
      <c r="J116" s="455"/>
      <c r="K116" s="53"/>
      <c r="L116" s="455"/>
      <c r="M116" s="170"/>
      <c r="N116" s="455"/>
      <c r="O116" s="108"/>
      <c r="V116" s="287" t="s">
        <v>40</v>
      </c>
    </row>
    <row r="117" spans="1:36" ht="15.75" customHeight="1">
      <c r="A117" s="450" t="s">
        <v>891</v>
      </c>
      <c r="B117" s="53"/>
      <c r="C117" s="53"/>
      <c r="D117" s="732"/>
      <c r="E117" s="455"/>
      <c r="F117" s="732"/>
      <c r="G117" s="53"/>
      <c r="H117" s="737"/>
      <c r="I117" s="455"/>
      <c r="J117" s="737"/>
      <c r="K117" s="53"/>
      <c r="L117" s="737"/>
      <c r="M117" s="455"/>
      <c r="N117" s="737"/>
      <c r="O117" s="108"/>
      <c r="T117" s="293"/>
      <c r="U117" s="20"/>
      <c r="V117" s="374" t="s">
        <v>40</v>
      </c>
      <c r="W117" s="285" t="str">
        <f ca="1">SUBSTITUTE(CELL("address",D117),"$","")</f>
        <v>D117</v>
      </c>
      <c r="X117" s="20" t="str">
        <f t="shared" ref="X117:X148" si="29">$X$7</f>
        <v>3b</v>
      </c>
      <c r="Y117" s="285" t="str">
        <f t="shared" ref="Y117:Y159" ca="1" si="30">MID(CELL("filename",X117),FIND("]",CELL("filename",X117))+1,256)</f>
        <v>3b. Flexible Capacity</v>
      </c>
      <c r="Z117" s="20" t="s">
        <v>851</v>
      </c>
      <c r="AA117" s="20" t="s">
        <v>892</v>
      </c>
      <c r="AB117" s="20">
        <v>1</v>
      </c>
      <c r="AC117" s="290" t="str">
        <f t="shared" ref="AC117:AC196" ca="1" si="31">X117&amp;"_"&amp;W117&amp;"_"&amp;AA117&amp;"_"&amp;AB117</f>
        <v>3b_D117_Load_pt1_MW_1</v>
      </c>
      <c r="AD117" s="20" t="s">
        <v>395</v>
      </c>
      <c r="AE117" s="20"/>
      <c r="AF117" s="20" t="str">
        <f t="shared" ref="AF117:AF148" si="32">"&gt;=0"</f>
        <v>&gt;=0</v>
      </c>
      <c r="AG117" t="s">
        <v>84</v>
      </c>
      <c r="AH117" t="s">
        <v>84</v>
      </c>
      <c r="AJ117" s="288"/>
    </row>
    <row r="118" spans="1:36" ht="5.25" customHeight="1">
      <c r="A118" s="454"/>
      <c r="B118" s="53"/>
      <c r="C118" s="53"/>
      <c r="D118" s="53"/>
      <c r="E118" s="170"/>
      <c r="F118" s="53"/>
      <c r="G118" s="53"/>
      <c r="H118" s="53"/>
      <c r="I118" s="170"/>
      <c r="J118" s="53"/>
      <c r="K118" s="53"/>
      <c r="L118" s="53"/>
      <c r="M118" s="170"/>
      <c r="N118" s="53"/>
      <c r="O118" s="108"/>
      <c r="T118" s="293"/>
      <c r="U118" s="293" t="s">
        <v>76</v>
      </c>
      <c r="V118" s="293"/>
      <c r="W118" s="285" t="str">
        <f ca="1">SUBSTITUTE(CELL("address",F117),"$","")</f>
        <v>F117</v>
      </c>
      <c r="X118" s="20" t="str">
        <f t="shared" si="29"/>
        <v>3b</v>
      </c>
      <c r="Y118" s="285" t="str">
        <f t="shared" ca="1" si="30"/>
        <v>3b. Flexible Capacity</v>
      </c>
      <c r="Z118" s="20" t="s">
        <v>851</v>
      </c>
      <c r="AA118" s="20" t="s">
        <v>893</v>
      </c>
      <c r="AB118" s="20">
        <v>1</v>
      </c>
      <c r="AC118" s="290" t="str">
        <f t="shared" ca="1" si="31"/>
        <v>3b_F117_Load_pt1_avg_heat_rate_1</v>
      </c>
      <c r="AD118" s="20" t="s">
        <v>395</v>
      </c>
      <c r="AE118" s="20"/>
      <c r="AF118" s="20" t="str">
        <f t="shared" si="32"/>
        <v>&gt;=0</v>
      </c>
      <c r="AG118" t="s">
        <v>84</v>
      </c>
      <c r="AH118" t="s">
        <v>84</v>
      </c>
      <c r="AJ118" s="288"/>
    </row>
    <row r="119" spans="1:36" ht="15.75" hidden="1" customHeight="1">
      <c r="A119" s="454"/>
      <c r="B119" s="53"/>
      <c r="C119" s="53"/>
      <c r="D119" s="53"/>
      <c r="E119" s="455"/>
      <c r="F119" s="53"/>
      <c r="G119" s="53"/>
      <c r="H119" s="53"/>
      <c r="I119" s="455"/>
      <c r="J119" s="53"/>
      <c r="K119" s="53"/>
      <c r="L119" s="53"/>
      <c r="M119" s="455"/>
      <c r="N119" s="53"/>
      <c r="O119" s="108"/>
      <c r="T119" s="293" t="s">
        <v>859</v>
      </c>
      <c r="U119" s="293"/>
      <c r="V119" s="293"/>
      <c r="W119" s="285" t="str">
        <f ca="1">SUBSTITUTE(CELL("address",H117),"$","")</f>
        <v>H117</v>
      </c>
      <c r="X119" s="20" t="str">
        <f t="shared" si="29"/>
        <v>3b</v>
      </c>
      <c r="Y119" s="285" t="str">
        <f t="shared" ref="Y119:Y122" ca="1" si="33">MID(CELL("filename",X119),FIND("]",CELL("filename",X119))+1,256)</f>
        <v>3b. Flexible Capacity</v>
      </c>
      <c r="Z119" s="20" t="s">
        <v>851</v>
      </c>
      <c r="AA119" s="20" t="s">
        <v>892</v>
      </c>
      <c r="AB119" s="20">
        <v>2</v>
      </c>
      <c r="AC119" s="290" t="str">
        <f t="shared" ca="1" si="31"/>
        <v>3b_H117_Load_pt1_MW_2</v>
      </c>
      <c r="AD119" s="20" t="s">
        <v>395</v>
      </c>
      <c r="AE119" s="20"/>
      <c r="AF119" s="20" t="str">
        <f t="shared" si="32"/>
        <v>&gt;=0</v>
      </c>
      <c r="AG119" t="s">
        <v>84</v>
      </c>
      <c r="AH119" t="s">
        <v>84</v>
      </c>
      <c r="AJ119" s="288"/>
    </row>
    <row r="120" spans="1:36" ht="15.75" hidden="1" customHeight="1">
      <c r="A120" s="454"/>
      <c r="B120" s="53"/>
      <c r="C120" s="53"/>
      <c r="D120" s="53"/>
      <c r="E120" s="455"/>
      <c r="F120" s="53"/>
      <c r="G120" s="53"/>
      <c r="H120" s="53"/>
      <c r="I120" s="455"/>
      <c r="J120" s="53"/>
      <c r="K120" s="53"/>
      <c r="L120" s="53"/>
      <c r="M120" s="455"/>
      <c r="N120" s="53"/>
      <c r="O120" s="108"/>
      <c r="T120" s="293" t="s">
        <v>859</v>
      </c>
      <c r="U120" s="293"/>
      <c r="V120" s="293"/>
      <c r="W120" s="285" t="str">
        <f ca="1">SUBSTITUTE(CELL("address",J117),"$","")</f>
        <v>J117</v>
      </c>
      <c r="X120" s="20" t="str">
        <f t="shared" si="29"/>
        <v>3b</v>
      </c>
      <c r="Y120" s="285" t="str">
        <f t="shared" ca="1" si="33"/>
        <v>3b. Flexible Capacity</v>
      </c>
      <c r="Z120" s="20" t="s">
        <v>851</v>
      </c>
      <c r="AA120" s="20" t="s">
        <v>893</v>
      </c>
      <c r="AB120" s="20">
        <v>2</v>
      </c>
      <c r="AC120" s="290" t="str">
        <f t="shared" ca="1" si="31"/>
        <v>3b_J117_Load_pt1_avg_heat_rate_2</v>
      </c>
      <c r="AD120" s="20" t="s">
        <v>395</v>
      </c>
      <c r="AE120" s="20"/>
      <c r="AF120" s="20" t="str">
        <f t="shared" si="32"/>
        <v>&gt;=0</v>
      </c>
      <c r="AG120" t="s">
        <v>84</v>
      </c>
      <c r="AH120" t="s">
        <v>84</v>
      </c>
      <c r="AJ120" s="288"/>
    </row>
    <row r="121" spans="1:36" ht="15.75" hidden="1" customHeight="1">
      <c r="A121" s="454"/>
      <c r="B121" s="53"/>
      <c r="C121" s="53"/>
      <c r="D121" s="53"/>
      <c r="E121" s="455"/>
      <c r="F121" s="53"/>
      <c r="G121" s="53"/>
      <c r="H121" s="53"/>
      <c r="I121" s="455"/>
      <c r="J121" s="53"/>
      <c r="K121" s="53"/>
      <c r="L121" s="53"/>
      <c r="M121" s="455"/>
      <c r="N121" s="53"/>
      <c r="O121" s="108"/>
      <c r="T121" s="293" t="s">
        <v>859</v>
      </c>
      <c r="U121" s="293"/>
      <c r="V121" s="293"/>
      <c r="W121" s="285" t="str">
        <f ca="1">SUBSTITUTE(CELL("address",L117),"$","")</f>
        <v>L117</v>
      </c>
      <c r="X121" s="20" t="str">
        <f t="shared" si="29"/>
        <v>3b</v>
      </c>
      <c r="Y121" s="285" t="str">
        <f t="shared" ca="1" si="33"/>
        <v>3b. Flexible Capacity</v>
      </c>
      <c r="Z121" s="20" t="s">
        <v>851</v>
      </c>
      <c r="AA121" s="20" t="s">
        <v>892</v>
      </c>
      <c r="AB121" s="20">
        <v>3</v>
      </c>
      <c r="AC121" s="290" t="str">
        <f t="shared" ca="1" si="31"/>
        <v>3b_L117_Load_pt1_MW_3</v>
      </c>
      <c r="AD121" s="20" t="s">
        <v>395</v>
      </c>
      <c r="AE121" s="20"/>
      <c r="AF121" s="20" t="str">
        <f t="shared" si="32"/>
        <v>&gt;=0</v>
      </c>
      <c r="AG121" t="s">
        <v>84</v>
      </c>
      <c r="AH121" t="s">
        <v>84</v>
      </c>
      <c r="AJ121" s="288"/>
    </row>
    <row r="122" spans="1:36" ht="15.75" hidden="1" customHeight="1">
      <c r="A122" s="454"/>
      <c r="B122" s="53"/>
      <c r="C122" s="53"/>
      <c r="D122" s="53"/>
      <c r="E122" s="455"/>
      <c r="F122" s="53"/>
      <c r="G122" s="53"/>
      <c r="H122" s="53"/>
      <c r="I122" s="455"/>
      <c r="J122" s="53"/>
      <c r="K122" s="53"/>
      <c r="L122" s="53"/>
      <c r="M122" s="455"/>
      <c r="N122" s="53"/>
      <c r="O122" s="108"/>
      <c r="T122" s="293" t="s">
        <v>859</v>
      </c>
      <c r="U122" s="293"/>
      <c r="V122" s="293"/>
      <c r="W122" s="285" t="str">
        <f ca="1">SUBSTITUTE(CELL("address",N117),"$","")</f>
        <v>N117</v>
      </c>
      <c r="X122" s="20" t="str">
        <f t="shared" si="29"/>
        <v>3b</v>
      </c>
      <c r="Y122" s="285" t="str">
        <f t="shared" ca="1" si="33"/>
        <v>3b. Flexible Capacity</v>
      </c>
      <c r="Z122" s="20" t="s">
        <v>851</v>
      </c>
      <c r="AA122" s="20" t="s">
        <v>893</v>
      </c>
      <c r="AB122" s="20">
        <v>3</v>
      </c>
      <c r="AC122" s="290" t="str">
        <f t="shared" ca="1" si="31"/>
        <v>3b_N117_Load_pt1_avg_heat_rate_3</v>
      </c>
      <c r="AD122" s="20" t="s">
        <v>395</v>
      </c>
      <c r="AE122" s="20"/>
      <c r="AF122" s="20" t="str">
        <f t="shared" si="32"/>
        <v>&gt;=0</v>
      </c>
      <c r="AG122" t="s">
        <v>84</v>
      </c>
      <c r="AH122" t="s">
        <v>84</v>
      </c>
      <c r="AJ122" s="288"/>
    </row>
    <row r="123" spans="1:36" ht="15.75" customHeight="1">
      <c r="A123" s="450" t="s">
        <v>894</v>
      </c>
      <c r="B123" s="53"/>
      <c r="C123" s="53"/>
      <c r="D123" s="736"/>
      <c r="E123" s="455"/>
      <c r="F123" s="736"/>
      <c r="G123" s="53"/>
      <c r="H123" s="751"/>
      <c r="I123" s="455"/>
      <c r="J123" s="751"/>
      <c r="K123" s="53"/>
      <c r="L123" s="751"/>
      <c r="M123" s="455"/>
      <c r="N123" s="751"/>
      <c r="O123" s="108"/>
      <c r="T123" s="293"/>
      <c r="U123" s="20"/>
      <c r="V123" s="374" t="s">
        <v>40</v>
      </c>
      <c r="W123" s="285" t="str">
        <f ca="1">SUBSTITUTE(CELL("address",D123),"$","")</f>
        <v>D123</v>
      </c>
      <c r="X123" s="20" t="str">
        <f t="shared" si="29"/>
        <v>3b</v>
      </c>
      <c r="Y123" s="285" t="str">
        <f t="shared" ca="1" si="30"/>
        <v>3b. Flexible Capacity</v>
      </c>
      <c r="Z123" s="20" t="s">
        <v>851</v>
      </c>
      <c r="AA123" s="20" t="s">
        <v>895</v>
      </c>
      <c r="AB123" s="20">
        <v>1</v>
      </c>
      <c r="AC123" s="290" t="str">
        <f t="shared" ca="1" si="31"/>
        <v>3b_D123_Load_pt2_MW_1</v>
      </c>
      <c r="AD123" s="20" t="s">
        <v>395</v>
      </c>
      <c r="AE123" s="20"/>
      <c r="AF123" s="20" t="str">
        <f t="shared" si="32"/>
        <v>&gt;=0</v>
      </c>
      <c r="AG123" t="s">
        <v>84</v>
      </c>
      <c r="AH123" t="s">
        <v>84</v>
      </c>
    </row>
    <row r="124" spans="1:36" ht="5.25" customHeight="1">
      <c r="A124" s="454"/>
      <c r="B124" s="53"/>
      <c r="C124" s="53"/>
      <c r="D124" s="53"/>
      <c r="E124" s="170"/>
      <c r="F124" s="53"/>
      <c r="G124" s="53"/>
      <c r="H124" s="53"/>
      <c r="I124" s="170"/>
      <c r="J124" s="53"/>
      <c r="K124" s="53"/>
      <c r="L124" s="53"/>
      <c r="M124" s="170"/>
      <c r="N124" s="53"/>
      <c r="O124" s="108"/>
      <c r="T124" s="293"/>
      <c r="U124" s="293" t="s">
        <v>76</v>
      </c>
      <c r="V124" s="293"/>
      <c r="W124" s="285" t="str">
        <f ca="1">SUBSTITUTE(CELL("address",F123),"$","")</f>
        <v>F123</v>
      </c>
      <c r="X124" s="20" t="str">
        <f t="shared" si="29"/>
        <v>3b</v>
      </c>
      <c r="Y124" s="285" t="str">
        <f t="shared" ca="1" si="30"/>
        <v>3b. Flexible Capacity</v>
      </c>
      <c r="Z124" s="20" t="s">
        <v>851</v>
      </c>
      <c r="AA124" s="20" t="s">
        <v>896</v>
      </c>
      <c r="AB124" s="20">
        <v>1</v>
      </c>
      <c r="AC124" s="290" t="str">
        <f t="shared" ca="1" si="31"/>
        <v>3b_F123_Load_pt2_avg_heat_rate_1</v>
      </c>
      <c r="AD124" s="20" t="s">
        <v>395</v>
      </c>
      <c r="AE124" s="20"/>
      <c r="AF124" s="20" t="str">
        <f t="shared" si="32"/>
        <v>&gt;=0</v>
      </c>
      <c r="AG124" t="s">
        <v>84</v>
      </c>
      <c r="AH124" t="s">
        <v>84</v>
      </c>
    </row>
    <row r="125" spans="1:36" ht="14.25" hidden="1" customHeight="1">
      <c r="A125" s="454"/>
      <c r="B125" s="53"/>
      <c r="C125" s="53"/>
      <c r="D125" s="53"/>
      <c r="E125" s="170"/>
      <c r="F125" s="53"/>
      <c r="G125" s="53"/>
      <c r="H125" s="53"/>
      <c r="I125" s="170"/>
      <c r="J125" s="53"/>
      <c r="K125" s="53"/>
      <c r="L125" s="53"/>
      <c r="M125" s="170"/>
      <c r="N125" s="53"/>
      <c r="O125" s="108"/>
      <c r="T125" s="293" t="s">
        <v>859</v>
      </c>
      <c r="U125" s="293"/>
      <c r="V125" s="293"/>
      <c r="W125" s="285" t="str">
        <f ca="1">SUBSTITUTE(CELL("address",H123),"$","")</f>
        <v>H123</v>
      </c>
      <c r="X125" s="20" t="str">
        <f t="shared" si="29"/>
        <v>3b</v>
      </c>
      <c r="Y125" s="285" t="str">
        <f t="shared" ref="Y125:Y140" ca="1" si="34">MID(CELL("filename",X125),FIND("]",CELL("filename",X125))+1,256)</f>
        <v>3b. Flexible Capacity</v>
      </c>
      <c r="Z125" s="20" t="s">
        <v>851</v>
      </c>
      <c r="AA125" s="20" t="s">
        <v>895</v>
      </c>
      <c r="AB125" s="20">
        <v>2</v>
      </c>
      <c r="AC125" s="290" t="str">
        <f t="shared" ca="1" si="31"/>
        <v>3b_H123_Load_pt2_MW_2</v>
      </c>
      <c r="AD125" s="20" t="s">
        <v>395</v>
      </c>
      <c r="AE125" s="20"/>
      <c r="AF125" s="20" t="str">
        <f t="shared" si="32"/>
        <v>&gt;=0</v>
      </c>
      <c r="AG125" t="s">
        <v>84</v>
      </c>
      <c r="AH125" t="s">
        <v>84</v>
      </c>
    </row>
    <row r="126" spans="1:36" ht="14.25" hidden="1" customHeight="1">
      <c r="A126" s="454"/>
      <c r="B126" s="53"/>
      <c r="C126" s="53"/>
      <c r="D126" s="53"/>
      <c r="E126" s="170"/>
      <c r="F126" s="53"/>
      <c r="G126" s="53"/>
      <c r="H126" s="53"/>
      <c r="I126" s="170"/>
      <c r="J126" s="53"/>
      <c r="K126" s="53"/>
      <c r="L126" s="53"/>
      <c r="M126" s="170"/>
      <c r="N126" s="53"/>
      <c r="O126" s="108"/>
      <c r="T126" s="293" t="s">
        <v>859</v>
      </c>
      <c r="U126" s="293"/>
      <c r="V126" s="293"/>
      <c r="W126" s="285" t="str">
        <f ca="1">SUBSTITUTE(CELL("address",J123),"$","")</f>
        <v>J123</v>
      </c>
      <c r="X126" s="20" t="str">
        <f t="shared" si="29"/>
        <v>3b</v>
      </c>
      <c r="Y126" s="285" t="str">
        <f t="shared" ca="1" si="34"/>
        <v>3b. Flexible Capacity</v>
      </c>
      <c r="Z126" s="20" t="s">
        <v>851</v>
      </c>
      <c r="AA126" s="20" t="s">
        <v>896</v>
      </c>
      <c r="AB126" s="20">
        <v>2</v>
      </c>
      <c r="AC126" s="290" t="str">
        <f t="shared" ca="1" si="31"/>
        <v>3b_J123_Load_pt2_avg_heat_rate_2</v>
      </c>
      <c r="AD126" s="20" t="s">
        <v>395</v>
      </c>
      <c r="AE126" s="20"/>
      <c r="AF126" s="20" t="str">
        <f t="shared" si="32"/>
        <v>&gt;=0</v>
      </c>
      <c r="AG126" t="s">
        <v>84</v>
      </c>
      <c r="AH126" t="s">
        <v>84</v>
      </c>
    </row>
    <row r="127" spans="1:36" ht="14.25" hidden="1" customHeight="1">
      <c r="A127" s="454"/>
      <c r="B127" s="53"/>
      <c r="C127" s="53"/>
      <c r="D127" s="53"/>
      <c r="E127" s="170"/>
      <c r="F127" s="53"/>
      <c r="G127" s="53"/>
      <c r="H127" s="53"/>
      <c r="I127" s="170"/>
      <c r="J127" s="53"/>
      <c r="K127" s="53"/>
      <c r="L127" s="53"/>
      <c r="M127" s="170"/>
      <c r="N127" s="53"/>
      <c r="O127" s="108"/>
      <c r="T127" s="293" t="s">
        <v>859</v>
      </c>
      <c r="U127" s="293"/>
      <c r="V127" s="293"/>
      <c r="W127" s="285" t="str">
        <f ca="1">SUBSTITUTE(CELL("address",L123),"$","")</f>
        <v>L123</v>
      </c>
      <c r="X127" s="20" t="str">
        <f t="shared" si="29"/>
        <v>3b</v>
      </c>
      <c r="Y127" s="285" t="str">
        <f t="shared" ca="1" si="34"/>
        <v>3b. Flexible Capacity</v>
      </c>
      <c r="Z127" s="20" t="s">
        <v>851</v>
      </c>
      <c r="AA127" s="20" t="s">
        <v>895</v>
      </c>
      <c r="AB127" s="20">
        <v>3</v>
      </c>
      <c r="AC127" s="290" t="str">
        <f t="shared" ca="1" si="31"/>
        <v>3b_L123_Load_pt2_MW_3</v>
      </c>
      <c r="AD127" s="20" t="s">
        <v>395</v>
      </c>
      <c r="AE127" s="20"/>
      <c r="AF127" s="20" t="str">
        <f t="shared" si="32"/>
        <v>&gt;=0</v>
      </c>
      <c r="AG127" t="s">
        <v>84</v>
      </c>
      <c r="AH127" t="s">
        <v>84</v>
      </c>
    </row>
    <row r="128" spans="1:36" ht="14.25" hidden="1" customHeight="1">
      <c r="A128" s="454"/>
      <c r="B128" s="53"/>
      <c r="C128" s="53"/>
      <c r="D128" s="53"/>
      <c r="E128" s="170"/>
      <c r="F128" s="53"/>
      <c r="G128" s="53"/>
      <c r="H128" s="53"/>
      <c r="I128" s="170"/>
      <c r="J128" s="53"/>
      <c r="K128" s="53"/>
      <c r="L128" s="53"/>
      <c r="M128" s="170"/>
      <c r="N128" s="53"/>
      <c r="O128" s="108"/>
      <c r="T128" s="293" t="s">
        <v>859</v>
      </c>
      <c r="U128" s="293"/>
      <c r="V128" s="293"/>
      <c r="W128" s="285" t="str">
        <f ca="1">SUBSTITUTE(CELL("address",N123),"$","")</f>
        <v>N123</v>
      </c>
      <c r="X128" s="20" t="str">
        <f t="shared" si="29"/>
        <v>3b</v>
      </c>
      <c r="Y128" s="285" t="str">
        <f t="shared" ca="1" si="34"/>
        <v>3b. Flexible Capacity</v>
      </c>
      <c r="Z128" s="20" t="s">
        <v>851</v>
      </c>
      <c r="AA128" s="20" t="s">
        <v>896</v>
      </c>
      <c r="AB128" s="20">
        <v>3</v>
      </c>
      <c r="AC128" s="290" t="str">
        <f t="shared" ca="1" si="31"/>
        <v>3b_N123_Load_pt2_avg_heat_rate_3</v>
      </c>
      <c r="AD128" s="20" t="s">
        <v>395</v>
      </c>
      <c r="AE128" s="20"/>
      <c r="AF128" s="20" t="str">
        <f t="shared" si="32"/>
        <v>&gt;=0</v>
      </c>
      <c r="AG128" t="s">
        <v>84</v>
      </c>
      <c r="AH128" t="s">
        <v>84</v>
      </c>
    </row>
    <row r="129" spans="1:34" ht="15.75" customHeight="1">
      <c r="A129" s="450" t="s">
        <v>897</v>
      </c>
      <c r="B129" s="53"/>
      <c r="C129" s="53"/>
      <c r="D129" s="736"/>
      <c r="E129" s="455"/>
      <c r="F129" s="736"/>
      <c r="G129" s="53"/>
      <c r="H129" s="751"/>
      <c r="I129" s="455"/>
      <c r="J129" s="751"/>
      <c r="K129" s="53"/>
      <c r="L129" s="751"/>
      <c r="M129" s="455"/>
      <c r="N129" s="751"/>
      <c r="O129" s="108"/>
      <c r="T129" s="293"/>
      <c r="U129" s="20"/>
      <c r="V129" s="374" t="s">
        <v>40</v>
      </c>
      <c r="W129" s="285" t="str">
        <f ca="1">SUBSTITUTE(CELL("address",D129),"$","")</f>
        <v>D129</v>
      </c>
      <c r="X129" s="20" t="str">
        <f t="shared" si="29"/>
        <v>3b</v>
      </c>
      <c r="Y129" s="285" t="str">
        <f t="shared" ca="1" si="34"/>
        <v>3b. Flexible Capacity</v>
      </c>
      <c r="Z129" s="20" t="s">
        <v>851</v>
      </c>
      <c r="AA129" s="20" t="s">
        <v>898</v>
      </c>
      <c r="AB129" s="20">
        <v>1</v>
      </c>
      <c r="AC129" s="290" t="str">
        <f t="shared" ca="1" si="31"/>
        <v>3b_D129_Load_pt3_MW_1</v>
      </c>
      <c r="AD129" s="20" t="s">
        <v>395</v>
      </c>
      <c r="AE129" s="20"/>
      <c r="AF129" s="20" t="str">
        <f t="shared" si="32"/>
        <v>&gt;=0</v>
      </c>
      <c r="AG129" t="s">
        <v>84</v>
      </c>
      <c r="AH129" t="s">
        <v>84</v>
      </c>
    </row>
    <row r="130" spans="1:34" ht="5.25" customHeight="1">
      <c r="A130" s="454"/>
      <c r="B130" s="53"/>
      <c r="C130" s="53"/>
      <c r="D130" s="53"/>
      <c r="E130" s="170"/>
      <c r="F130" s="53"/>
      <c r="G130" s="53"/>
      <c r="H130" s="53"/>
      <c r="I130" s="170"/>
      <c r="J130" s="53"/>
      <c r="K130" s="53"/>
      <c r="L130" s="53"/>
      <c r="M130" s="170"/>
      <c r="N130" s="53"/>
      <c r="O130" s="108"/>
      <c r="T130" s="293"/>
      <c r="U130" s="293" t="s">
        <v>76</v>
      </c>
      <c r="V130" s="293"/>
      <c r="W130" s="285" t="str">
        <f ca="1">SUBSTITUTE(CELL("address",F129),"$","")</f>
        <v>F129</v>
      </c>
      <c r="X130" s="20" t="str">
        <f t="shared" si="29"/>
        <v>3b</v>
      </c>
      <c r="Y130" s="285" t="str">
        <f t="shared" ca="1" si="34"/>
        <v>3b. Flexible Capacity</v>
      </c>
      <c r="Z130" s="20" t="s">
        <v>851</v>
      </c>
      <c r="AA130" s="20" t="s">
        <v>899</v>
      </c>
      <c r="AB130" s="20">
        <v>1</v>
      </c>
      <c r="AC130" s="290" t="str">
        <f t="shared" ca="1" si="31"/>
        <v>3b_F129_Load_pt3_avg_heat_rate_1</v>
      </c>
      <c r="AD130" s="20" t="s">
        <v>395</v>
      </c>
      <c r="AE130" s="20"/>
      <c r="AF130" s="20" t="str">
        <f t="shared" si="32"/>
        <v>&gt;=0</v>
      </c>
      <c r="AG130" t="s">
        <v>84</v>
      </c>
      <c r="AH130" t="s">
        <v>84</v>
      </c>
    </row>
    <row r="131" spans="1:34" ht="14.25" hidden="1" customHeight="1">
      <c r="A131" s="454"/>
      <c r="B131" s="53"/>
      <c r="C131" s="53"/>
      <c r="D131" s="53"/>
      <c r="E131" s="170"/>
      <c r="F131" s="53"/>
      <c r="G131" s="53"/>
      <c r="H131" s="53"/>
      <c r="I131" s="170"/>
      <c r="J131" s="53"/>
      <c r="K131" s="53"/>
      <c r="L131" s="53"/>
      <c r="M131" s="170"/>
      <c r="N131" s="53"/>
      <c r="O131" s="108"/>
      <c r="T131" s="293" t="s">
        <v>859</v>
      </c>
      <c r="U131" s="293"/>
      <c r="V131" s="293"/>
      <c r="W131" s="285" t="str">
        <f ca="1">SUBSTITUTE(CELL("address",H129),"$","")</f>
        <v>H129</v>
      </c>
      <c r="X131" s="20" t="str">
        <f t="shared" si="29"/>
        <v>3b</v>
      </c>
      <c r="Y131" s="285" t="str">
        <f t="shared" ca="1" si="34"/>
        <v>3b. Flexible Capacity</v>
      </c>
      <c r="Z131" s="20" t="s">
        <v>851</v>
      </c>
      <c r="AA131" s="20" t="s">
        <v>898</v>
      </c>
      <c r="AB131" s="20">
        <v>2</v>
      </c>
      <c r="AC131" s="290" t="str">
        <f t="shared" ca="1" si="31"/>
        <v>3b_H129_Load_pt3_MW_2</v>
      </c>
      <c r="AD131" s="20" t="s">
        <v>395</v>
      </c>
      <c r="AE131" s="20"/>
      <c r="AF131" s="20" t="str">
        <f t="shared" si="32"/>
        <v>&gt;=0</v>
      </c>
      <c r="AG131" t="s">
        <v>84</v>
      </c>
      <c r="AH131" t="s">
        <v>84</v>
      </c>
    </row>
    <row r="132" spans="1:34" ht="14.25" hidden="1" customHeight="1">
      <c r="A132" s="454"/>
      <c r="B132" s="53"/>
      <c r="C132" s="53"/>
      <c r="D132" s="53"/>
      <c r="E132" s="170"/>
      <c r="F132" s="53"/>
      <c r="G132" s="53"/>
      <c r="H132" s="53"/>
      <c r="I132" s="170"/>
      <c r="J132" s="53"/>
      <c r="K132" s="53"/>
      <c r="L132" s="53"/>
      <c r="M132" s="170"/>
      <c r="N132" s="53"/>
      <c r="O132" s="108"/>
      <c r="T132" s="293" t="s">
        <v>859</v>
      </c>
      <c r="U132" s="293"/>
      <c r="V132" s="293"/>
      <c r="W132" s="285" t="str">
        <f ca="1">SUBSTITUTE(CELL("address",J129),"$","")</f>
        <v>J129</v>
      </c>
      <c r="X132" s="20" t="str">
        <f t="shared" si="29"/>
        <v>3b</v>
      </c>
      <c r="Y132" s="285" t="str">
        <f t="shared" ca="1" si="34"/>
        <v>3b. Flexible Capacity</v>
      </c>
      <c r="Z132" s="20" t="s">
        <v>851</v>
      </c>
      <c r="AA132" s="20" t="s">
        <v>899</v>
      </c>
      <c r="AB132" s="20">
        <v>2</v>
      </c>
      <c r="AC132" s="290" t="str">
        <f t="shared" ca="1" si="31"/>
        <v>3b_J129_Load_pt3_avg_heat_rate_2</v>
      </c>
      <c r="AD132" s="20" t="s">
        <v>395</v>
      </c>
      <c r="AE132" s="20"/>
      <c r="AF132" s="20" t="str">
        <f t="shared" si="32"/>
        <v>&gt;=0</v>
      </c>
      <c r="AG132" t="s">
        <v>84</v>
      </c>
      <c r="AH132" t="s">
        <v>84</v>
      </c>
    </row>
    <row r="133" spans="1:34" ht="14.25" hidden="1" customHeight="1">
      <c r="A133" s="454"/>
      <c r="B133" s="53"/>
      <c r="C133" s="53"/>
      <c r="D133" s="53"/>
      <c r="E133" s="170"/>
      <c r="F133" s="53"/>
      <c r="G133" s="53"/>
      <c r="H133" s="53"/>
      <c r="I133" s="170"/>
      <c r="J133" s="53"/>
      <c r="K133" s="53"/>
      <c r="L133" s="53"/>
      <c r="M133" s="170"/>
      <c r="N133" s="53"/>
      <c r="O133" s="108"/>
      <c r="T133" s="293" t="s">
        <v>859</v>
      </c>
      <c r="U133" s="293"/>
      <c r="V133" s="293"/>
      <c r="W133" s="285" t="str">
        <f ca="1">SUBSTITUTE(CELL("address",L129),"$","")</f>
        <v>L129</v>
      </c>
      <c r="X133" s="20" t="str">
        <f t="shared" si="29"/>
        <v>3b</v>
      </c>
      <c r="Y133" s="285" t="str">
        <f t="shared" ca="1" si="34"/>
        <v>3b. Flexible Capacity</v>
      </c>
      <c r="Z133" s="20" t="s">
        <v>851</v>
      </c>
      <c r="AA133" s="20" t="s">
        <v>898</v>
      </c>
      <c r="AB133" s="20">
        <v>3</v>
      </c>
      <c r="AC133" s="290" t="str">
        <f t="shared" ca="1" si="31"/>
        <v>3b_L129_Load_pt3_MW_3</v>
      </c>
      <c r="AD133" s="20" t="s">
        <v>395</v>
      </c>
      <c r="AE133" s="20"/>
      <c r="AF133" s="20" t="str">
        <f t="shared" si="32"/>
        <v>&gt;=0</v>
      </c>
      <c r="AG133" t="s">
        <v>84</v>
      </c>
      <c r="AH133" t="s">
        <v>84</v>
      </c>
    </row>
    <row r="134" spans="1:34" ht="14.25" hidden="1" customHeight="1">
      <c r="A134" s="454"/>
      <c r="B134" s="53"/>
      <c r="C134" s="53"/>
      <c r="D134" s="53"/>
      <c r="E134" s="170"/>
      <c r="F134" s="53"/>
      <c r="G134" s="53"/>
      <c r="H134" s="53"/>
      <c r="I134" s="170"/>
      <c r="J134" s="53"/>
      <c r="K134" s="53"/>
      <c r="L134" s="53"/>
      <c r="M134" s="170"/>
      <c r="N134" s="53"/>
      <c r="O134" s="108"/>
      <c r="T134" s="293" t="s">
        <v>859</v>
      </c>
      <c r="U134" s="293"/>
      <c r="V134" s="293"/>
      <c r="W134" s="285" t="str">
        <f ca="1">SUBSTITUTE(CELL("address",N129),"$","")</f>
        <v>N129</v>
      </c>
      <c r="X134" s="20" t="str">
        <f t="shared" si="29"/>
        <v>3b</v>
      </c>
      <c r="Y134" s="285" t="str">
        <f t="shared" ca="1" si="34"/>
        <v>3b. Flexible Capacity</v>
      </c>
      <c r="Z134" s="20" t="s">
        <v>851</v>
      </c>
      <c r="AA134" s="20" t="s">
        <v>899</v>
      </c>
      <c r="AB134" s="20">
        <v>3</v>
      </c>
      <c r="AC134" s="290" t="str">
        <f t="shared" ca="1" si="31"/>
        <v>3b_N129_Load_pt3_avg_heat_rate_3</v>
      </c>
      <c r="AD134" s="20" t="s">
        <v>395</v>
      </c>
      <c r="AE134" s="20"/>
      <c r="AF134" s="20" t="str">
        <f t="shared" si="32"/>
        <v>&gt;=0</v>
      </c>
      <c r="AG134" t="s">
        <v>84</v>
      </c>
      <c r="AH134" t="s">
        <v>84</v>
      </c>
    </row>
    <row r="135" spans="1:34" ht="15.75" customHeight="1">
      <c r="A135" s="450" t="s">
        <v>900</v>
      </c>
      <c r="B135" s="53"/>
      <c r="C135" s="53"/>
      <c r="D135" s="736"/>
      <c r="E135" s="455"/>
      <c r="F135" s="736"/>
      <c r="G135" s="53"/>
      <c r="H135" s="751"/>
      <c r="I135" s="455"/>
      <c r="J135" s="751"/>
      <c r="K135" s="53"/>
      <c r="L135" s="751"/>
      <c r="M135" s="455"/>
      <c r="N135" s="751"/>
      <c r="O135" s="108"/>
      <c r="T135" s="293"/>
      <c r="U135" s="20"/>
      <c r="V135" s="374" t="s">
        <v>40</v>
      </c>
      <c r="W135" s="285" t="str">
        <f ca="1">SUBSTITUTE(CELL("address",D135),"$","")</f>
        <v>D135</v>
      </c>
      <c r="X135" s="20" t="str">
        <f t="shared" si="29"/>
        <v>3b</v>
      </c>
      <c r="Y135" s="285" t="str">
        <f t="shared" ca="1" si="34"/>
        <v>3b. Flexible Capacity</v>
      </c>
      <c r="Z135" s="20" t="s">
        <v>851</v>
      </c>
      <c r="AA135" s="20" t="s">
        <v>901</v>
      </c>
      <c r="AB135" s="20">
        <v>1</v>
      </c>
      <c r="AC135" s="290" t="str">
        <f t="shared" ca="1" si="31"/>
        <v>3b_D135_Load_pt4_MW_1</v>
      </c>
      <c r="AD135" s="20" t="s">
        <v>395</v>
      </c>
      <c r="AE135" s="20"/>
      <c r="AF135" s="20" t="str">
        <f t="shared" si="32"/>
        <v>&gt;=0</v>
      </c>
      <c r="AG135" t="s">
        <v>84</v>
      </c>
      <c r="AH135" t="s">
        <v>84</v>
      </c>
    </row>
    <row r="136" spans="1:34" ht="5.25" customHeight="1">
      <c r="A136" s="454"/>
      <c r="B136" s="53"/>
      <c r="C136" s="53"/>
      <c r="D136" s="53"/>
      <c r="E136" s="170"/>
      <c r="F136" s="53"/>
      <c r="G136" s="53"/>
      <c r="H136" s="53"/>
      <c r="I136" s="170"/>
      <c r="J136" s="53"/>
      <c r="K136" s="53"/>
      <c r="L136" s="53"/>
      <c r="M136" s="170"/>
      <c r="N136" s="53"/>
      <c r="O136" s="108"/>
      <c r="T136" s="293"/>
      <c r="U136" s="293" t="s">
        <v>76</v>
      </c>
      <c r="V136" s="293"/>
      <c r="W136" s="285" t="str">
        <f ca="1">SUBSTITUTE(CELL("address",F135),"$","")</f>
        <v>F135</v>
      </c>
      <c r="X136" s="20" t="str">
        <f t="shared" si="29"/>
        <v>3b</v>
      </c>
      <c r="Y136" s="285" t="str">
        <f t="shared" ca="1" si="34"/>
        <v>3b. Flexible Capacity</v>
      </c>
      <c r="Z136" s="20" t="s">
        <v>851</v>
      </c>
      <c r="AA136" s="20" t="s">
        <v>902</v>
      </c>
      <c r="AB136" s="20">
        <v>1</v>
      </c>
      <c r="AC136" s="290" t="str">
        <f t="shared" ca="1" si="31"/>
        <v>3b_F135_Load_pt4_avg_heat_rate_1</v>
      </c>
      <c r="AD136" s="20" t="s">
        <v>395</v>
      </c>
      <c r="AE136" s="20"/>
      <c r="AF136" s="20" t="str">
        <f t="shared" si="32"/>
        <v>&gt;=0</v>
      </c>
      <c r="AG136" t="s">
        <v>84</v>
      </c>
      <c r="AH136" t="s">
        <v>84</v>
      </c>
    </row>
    <row r="137" spans="1:34" ht="14.25" hidden="1" customHeight="1">
      <c r="A137" s="454"/>
      <c r="B137" s="53"/>
      <c r="C137" s="53"/>
      <c r="D137" s="53"/>
      <c r="E137" s="170"/>
      <c r="F137" s="53"/>
      <c r="G137" s="53"/>
      <c r="H137" s="53"/>
      <c r="I137" s="170"/>
      <c r="J137" s="53"/>
      <c r="K137" s="53"/>
      <c r="L137" s="53"/>
      <c r="M137" s="170"/>
      <c r="N137" s="53"/>
      <c r="O137" s="108"/>
      <c r="T137" s="293" t="s">
        <v>859</v>
      </c>
      <c r="U137" s="293"/>
      <c r="V137" s="293"/>
      <c r="W137" s="285" t="str">
        <f ca="1">SUBSTITUTE(CELL("address",H135),"$","")</f>
        <v>H135</v>
      </c>
      <c r="X137" s="20" t="str">
        <f t="shared" si="29"/>
        <v>3b</v>
      </c>
      <c r="Y137" s="285" t="str">
        <f t="shared" ca="1" si="34"/>
        <v>3b. Flexible Capacity</v>
      </c>
      <c r="Z137" s="20" t="s">
        <v>851</v>
      </c>
      <c r="AA137" s="20" t="s">
        <v>901</v>
      </c>
      <c r="AB137" s="20">
        <v>2</v>
      </c>
      <c r="AC137" s="290" t="str">
        <f t="shared" ca="1" si="31"/>
        <v>3b_H135_Load_pt4_MW_2</v>
      </c>
      <c r="AD137" s="20" t="s">
        <v>395</v>
      </c>
      <c r="AE137" s="20"/>
      <c r="AF137" s="20" t="str">
        <f t="shared" si="32"/>
        <v>&gt;=0</v>
      </c>
      <c r="AG137" t="s">
        <v>84</v>
      </c>
      <c r="AH137" t="s">
        <v>84</v>
      </c>
    </row>
    <row r="138" spans="1:34" ht="14.25" hidden="1" customHeight="1">
      <c r="A138" s="454"/>
      <c r="B138" s="53"/>
      <c r="C138" s="53"/>
      <c r="D138" s="53"/>
      <c r="E138" s="170"/>
      <c r="F138" s="53"/>
      <c r="G138" s="53"/>
      <c r="H138" s="53"/>
      <c r="I138" s="170"/>
      <c r="J138" s="53"/>
      <c r="K138" s="53"/>
      <c r="L138" s="53"/>
      <c r="M138" s="170"/>
      <c r="N138" s="53"/>
      <c r="O138" s="108"/>
      <c r="T138" s="293" t="s">
        <v>859</v>
      </c>
      <c r="U138" s="293"/>
      <c r="V138" s="293"/>
      <c r="W138" s="285" t="str">
        <f ca="1">SUBSTITUTE(CELL("address",J135),"$","")</f>
        <v>J135</v>
      </c>
      <c r="X138" s="20" t="str">
        <f t="shared" si="29"/>
        <v>3b</v>
      </c>
      <c r="Y138" s="285" t="str">
        <f t="shared" ca="1" si="34"/>
        <v>3b. Flexible Capacity</v>
      </c>
      <c r="Z138" s="20" t="s">
        <v>851</v>
      </c>
      <c r="AA138" s="20" t="s">
        <v>902</v>
      </c>
      <c r="AB138" s="20">
        <v>2</v>
      </c>
      <c r="AC138" s="290" t="str">
        <f t="shared" ca="1" si="31"/>
        <v>3b_J135_Load_pt4_avg_heat_rate_2</v>
      </c>
      <c r="AD138" s="20" t="s">
        <v>395</v>
      </c>
      <c r="AE138" s="20"/>
      <c r="AF138" s="20" t="str">
        <f t="shared" si="32"/>
        <v>&gt;=0</v>
      </c>
      <c r="AG138" t="s">
        <v>84</v>
      </c>
      <c r="AH138" t="s">
        <v>84</v>
      </c>
    </row>
    <row r="139" spans="1:34" ht="14.25" hidden="1" customHeight="1">
      <c r="A139" s="454"/>
      <c r="B139" s="53"/>
      <c r="C139" s="53"/>
      <c r="D139" s="53"/>
      <c r="E139" s="170"/>
      <c r="F139" s="53"/>
      <c r="G139" s="53"/>
      <c r="H139" s="53"/>
      <c r="I139" s="170"/>
      <c r="J139" s="53"/>
      <c r="K139" s="53"/>
      <c r="L139" s="53"/>
      <c r="M139" s="170"/>
      <c r="N139" s="53"/>
      <c r="O139" s="108"/>
      <c r="T139" s="293" t="s">
        <v>859</v>
      </c>
      <c r="U139" s="293"/>
      <c r="V139" s="293"/>
      <c r="W139" s="285" t="str">
        <f ca="1">SUBSTITUTE(CELL("address",L135),"$","")</f>
        <v>L135</v>
      </c>
      <c r="X139" s="20" t="str">
        <f t="shared" si="29"/>
        <v>3b</v>
      </c>
      <c r="Y139" s="285" t="str">
        <f t="shared" ca="1" si="34"/>
        <v>3b. Flexible Capacity</v>
      </c>
      <c r="Z139" s="20" t="s">
        <v>851</v>
      </c>
      <c r="AA139" s="20" t="s">
        <v>901</v>
      </c>
      <c r="AB139" s="20">
        <v>3</v>
      </c>
      <c r="AC139" s="290" t="str">
        <f t="shared" ca="1" si="31"/>
        <v>3b_L135_Load_pt4_MW_3</v>
      </c>
      <c r="AD139" s="20" t="s">
        <v>395</v>
      </c>
      <c r="AE139" s="20"/>
      <c r="AF139" s="20" t="str">
        <f t="shared" si="32"/>
        <v>&gt;=0</v>
      </c>
      <c r="AG139" t="s">
        <v>84</v>
      </c>
      <c r="AH139" t="s">
        <v>84</v>
      </c>
    </row>
    <row r="140" spans="1:34" ht="14.25" hidden="1" customHeight="1">
      <c r="A140" s="454"/>
      <c r="B140" s="53"/>
      <c r="C140" s="53"/>
      <c r="D140" s="53"/>
      <c r="E140" s="170"/>
      <c r="F140" s="53"/>
      <c r="G140" s="53"/>
      <c r="H140" s="53"/>
      <c r="I140" s="170"/>
      <c r="J140" s="53"/>
      <c r="K140" s="53"/>
      <c r="L140" s="53"/>
      <c r="M140" s="170"/>
      <c r="N140" s="53"/>
      <c r="O140" s="108"/>
      <c r="T140" s="293" t="s">
        <v>859</v>
      </c>
      <c r="U140" s="293"/>
      <c r="V140" s="293"/>
      <c r="W140" s="285" t="str">
        <f ca="1">SUBSTITUTE(CELL("address",N135),"$","")</f>
        <v>N135</v>
      </c>
      <c r="X140" s="20" t="str">
        <f t="shared" si="29"/>
        <v>3b</v>
      </c>
      <c r="Y140" s="285" t="str">
        <f t="shared" ca="1" si="34"/>
        <v>3b. Flexible Capacity</v>
      </c>
      <c r="Z140" s="20" t="s">
        <v>851</v>
      </c>
      <c r="AA140" s="20" t="s">
        <v>902</v>
      </c>
      <c r="AB140" s="20">
        <v>3</v>
      </c>
      <c r="AC140" s="290" t="str">
        <f t="shared" ca="1" si="31"/>
        <v>3b_N135_Load_pt4_avg_heat_rate_3</v>
      </c>
      <c r="AD140" s="20" t="s">
        <v>395</v>
      </c>
      <c r="AE140" s="20"/>
      <c r="AF140" s="20" t="str">
        <f t="shared" si="32"/>
        <v>&gt;=0</v>
      </c>
      <c r="AG140" t="s">
        <v>84</v>
      </c>
      <c r="AH140" t="s">
        <v>84</v>
      </c>
    </row>
    <row r="141" spans="1:34" ht="15.75" customHeight="1">
      <c r="A141" s="450" t="s">
        <v>903</v>
      </c>
      <c r="B141" s="53"/>
      <c r="C141" s="53"/>
      <c r="D141" s="736"/>
      <c r="E141" s="455"/>
      <c r="F141" s="736"/>
      <c r="G141" s="53"/>
      <c r="H141" s="751"/>
      <c r="I141" s="455"/>
      <c r="J141" s="751"/>
      <c r="K141" s="53"/>
      <c r="L141" s="751"/>
      <c r="M141" s="455"/>
      <c r="N141" s="751"/>
      <c r="O141" s="108"/>
      <c r="T141" s="293"/>
      <c r="U141" s="20"/>
      <c r="V141" s="374" t="s">
        <v>40</v>
      </c>
      <c r="W141" s="285" t="str">
        <f ca="1">SUBSTITUTE(CELL("address",D141),"$","")</f>
        <v>D141</v>
      </c>
      <c r="X141" s="20" t="str">
        <f t="shared" si="29"/>
        <v>3b</v>
      </c>
      <c r="Y141" s="285" t="str">
        <f t="shared" ca="1" si="30"/>
        <v>3b. Flexible Capacity</v>
      </c>
      <c r="Z141" s="20" t="s">
        <v>851</v>
      </c>
      <c r="AA141" s="20" t="s">
        <v>904</v>
      </c>
      <c r="AB141" s="20">
        <v>1</v>
      </c>
      <c r="AC141" s="290" t="str">
        <f t="shared" ca="1" si="31"/>
        <v>3b_D141_Load_pt5_MW_1</v>
      </c>
      <c r="AD141" s="20" t="s">
        <v>395</v>
      </c>
      <c r="AE141" s="20"/>
      <c r="AF141" s="20" t="str">
        <f t="shared" si="32"/>
        <v>&gt;=0</v>
      </c>
      <c r="AG141" t="s">
        <v>84</v>
      </c>
      <c r="AH141" t="s">
        <v>84</v>
      </c>
    </row>
    <row r="142" spans="1:34" ht="5.25" customHeight="1">
      <c r="A142" s="454"/>
      <c r="B142" s="53"/>
      <c r="C142" s="53"/>
      <c r="D142" s="53"/>
      <c r="E142" s="170"/>
      <c r="F142" s="53"/>
      <c r="G142" s="53"/>
      <c r="H142" s="53"/>
      <c r="I142" s="170"/>
      <c r="J142" s="53"/>
      <c r="K142" s="53"/>
      <c r="L142" s="53"/>
      <c r="M142" s="170"/>
      <c r="N142" s="53"/>
      <c r="O142" s="108"/>
      <c r="T142" s="293"/>
      <c r="U142" s="293" t="s">
        <v>76</v>
      </c>
      <c r="V142" s="293"/>
      <c r="W142" s="285" t="str">
        <f ca="1">SUBSTITUTE(CELL("address",F141),"$","")</f>
        <v>F141</v>
      </c>
      <c r="X142" s="20" t="str">
        <f t="shared" si="29"/>
        <v>3b</v>
      </c>
      <c r="Y142" s="285" t="str">
        <f t="shared" ca="1" si="30"/>
        <v>3b. Flexible Capacity</v>
      </c>
      <c r="Z142" s="20" t="s">
        <v>851</v>
      </c>
      <c r="AA142" s="20" t="s">
        <v>905</v>
      </c>
      <c r="AB142" s="20">
        <v>1</v>
      </c>
      <c r="AC142" s="290" t="str">
        <f t="shared" ca="1" si="31"/>
        <v>3b_F141_Load_pt5_avg_heat_rate_1</v>
      </c>
      <c r="AD142" s="20" t="s">
        <v>395</v>
      </c>
      <c r="AE142" s="20"/>
      <c r="AF142" s="20" t="str">
        <f t="shared" si="32"/>
        <v>&gt;=0</v>
      </c>
      <c r="AG142" t="s">
        <v>84</v>
      </c>
      <c r="AH142" t="s">
        <v>84</v>
      </c>
    </row>
    <row r="143" spans="1:34" ht="15.75" hidden="1" customHeight="1">
      <c r="A143" s="454"/>
      <c r="B143" s="53"/>
      <c r="C143" s="53"/>
      <c r="D143" s="53"/>
      <c r="E143" s="455"/>
      <c r="F143" s="53"/>
      <c r="G143" s="53"/>
      <c r="H143" s="53"/>
      <c r="I143" s="455"/>
      <c r="J143" s="53"/>
      <c r="K143" s="53"/>
      <c r="L143" s="53"/>
      <c r="M143" s="455"/>
      <c r="N143" s="53"/>
      <c r="O143" s="108"/>
      <c r="T143" s="293" t="s">
        <v>859</v>
      </c>
      <c r="U143" s="293"/>
      <c r="V143" s="293"/>
      <c r="W143" s="285" t="str">
        <f ca="1">SUBSTITUTE(CELL("address",H141),"$","")</f>
        <v>H141</v>
      </c>
      <c r="X143" s="20" t="str">
        <f t="shared" si="29"/>
        <v>3b</v>
      </c>
      <c r="Y143" s="285" t="str">
        <f t="shared" ca="1" si="30"/>
        <v>3b. Flexible Capacity</v>
      </c>
      <c r="Z143" s="20" t="s">
        <v>851</v>
      </c>
      <c r="AA143" s="20" t="s">
        <v>904</v>
      </c>
      <c r="AB143" s="20">
        <v>2</v>
      </c>
      <c r="AC143" s="290" t="str">
        <f t="shared" ca="1" si="31"/>
        <v>3b_H141_Load_pt5_MW_2</v>
      </c>
      <c r="AD143" s="20" t="s">
        <v>395</v>
      </c>
      <c r="AE143" s="20"/>
      <c r="AF143" s="20" t="str">
        <f t="shared" si="32"/>
        <v>&gt;=0</v>
      </c>
      <c r="AG143" t="s">
        <v>84</v>
      </c>
      <c r="AH143" t="s">
        <v>84</v>
      </c>
    </row>
    <row r="144" spans="1:34" ht="14.25" hidden="1" customHeight="1">
      <c r="A144" s="454"/>
      <c r="B144" s="53"/>
      <c r="C144" s="53"/>
      <c r="D144" s="53"/>
      <c r="E144" s="170"/>
      <c r="F144" s="53"/>
      <c r="G144" s="53"/>
      <c r="H144" s="53"/>
      <c r="I144" s="170"/>
      <c r="J144" s="53"/>
      <c r="K144" s="53"/>
      <c r="L144" s="53"/>
      <c r="M144" s="170"/>
      <c r="N144" s="53"/>
      <c r="O144" s="108"/>
      <c r="T144" s="293" t="s">
        <v>859</v>
      </c>
      <c r="U144" s="293"/>
      <c r="V144" s="293"/>
      <c r="W144" s="285" t="str">
        <f ca="1">SUBSTITUTE(CELL("address",J141),"$","")</f>
        <v>J141</v>
      </c>
      <c r="X144" s="20" t="str">
        <f t="shared" si="29"/>
        <v>3b</v>
      </c>
      <c r="Y144" s="285" t="str">
        <f t="shared" ca="1" si="30"/>
        <v>3b. Flexible Capacity</v>
      </c>
      <c r="Z144" s="20" t="s">
        <v>851</v>
      </c>
      <c r="AA144" s="20" t="s">
        <v>905</v>
      </c>
      <c r="AB144" s="20">
        <v>2</v>
      </c>
      <c r="AC144" s="290" t="str">
        <f t="shared" ca="1" si="31"/>
        <v>3b_J141_Load_pt5_avg_heat_rate_2</v>
      </c>
      <c r="AD144" s="20" t="s">
        <v>395</v>
      </c>
      <c r="AE144" s="20"/>
      <c r="AF144" s="20" t="str">
        <f t="shared" si="32"/>
        <v>&gt;=0</v>
      </c>
      <c r="AG144" t="s">
        <v>84</v>
      </c>
      <c r="AH144" t="s">
        <v>84</v>
      </c>
    </row>
    <row r="145" spans="1:34" ht="15.75" hidden="1" customHeight="1">
      <c r="A145" s="454"/>
      <c r="B145" s="53"/>
      <c r="C145" s="53"/>
      <c r="D145" s="53"/>
      <c r="E145" s="455"/>
      <c r="F145" s="53"/>
      <c r="G145" s="53"/>
      <c r="H145" s="53"/>
      <c r="I145" s="455"/>
      <c r="J145" s="53"/>
      <c r="K145" s="53"/>
      <c r="L145" s="53"/>
      <c r="M145" s="455"/>
      <c r="N145" s="53"/>
      <c r="O145" s="108"/>
      <c r="T145" s="293" t="s">
        <v>859</v>
      </c>
      <c r="U145" s="293"/>
      <c r="V145" s="293"/>
      <c r="W145" s="285" t="str">
        <f ca="1">SUBSTITUTE(CELL("address",L141),"$","")</f>
        <v>L141</v>
      </c>
      <c r="X145" s="20" t="str">
        <f t="shared" si="29"/>
        <v>3b</v>
      </c>
      <c r="Y145" s="285" t="str">
        <f t="shared" ca="1" si="30"/>
        <v>3b. Flexible Capacity</v>
      </c>
      <c r="Z145" s="20" t="s">
        <v>851</v>
      </c>
      <c r="AA145" s="20" t="s">
        <v>904</v>
      </c>
      <c r="AB145" s="20">
        <v>3</v>
      </c>
      <c r="AC145" s="290" t="str">
        <f t="shared" ca="1" si="31"/>
        <v>3b_L141_Load_pt5_MW_3</v>
      </c>
      <c r="AD145" s="20" t="s">
        <v>395</v>
      </c>
      <c r="AE145" s="20"/>
      <c r="AF145" s="20" t="str">
        <f t="shared" si="32"/>
        <v>&gt;=0</v>
      </c>
      <c r="AG145" t="s">
        <v>84</v>
      </c>
      <c r="AH145" t="s">
        <v>84</v>
      </c>
    </row>
    <row r="146" spans="1:34" ht="15.75" hidden="1" customHeight="1">
      <c r="A146" s="454"/>
      <c r="B146" s="53"/>
      <c r="C146" s="53"/>
      <c r="D146" s="53"/>
      <c r="E146" s="170"/>
      <c r="F146" s="53"/>
      <c r="G146" s="53"/>
      <c r="H146" s="53"/>
      <c r="I146" s="170"/>
      <c r="J146" s="53"/>
      <c r="K146" s="53"/>
      <c r="L146" s="53"/>
      <c r="M146" s="170"/>
      <c r="N146" s="53"/>
      <c r="O146" s="108"/>
      <c r="T146" s="293" t="s">
        <v>859</v>
      </c>
      <c r="U146" s="293"/>
      <c r="V146" s="293"/>
      <c r="W146" s="285" t="str">
        <f ca="1">SUBSTITUTE(CELL("address",N141),"$","")</f>
        <v>N141</v>
      </c>
      <c r="X146" s="20" t="str">
        <f t="shared" si="29"/>
        <v>3b</v>
      </c>
      <c r="Y146" s="285" t="str">
        <f t="shared" ca="1" si="30"/>
        <v>3b. Flexible Capacity</v>
      </c>
      <c r="Z146" s="20" t="s">
        <v>851</v>
      </c>
      <c r="AA146" s="20" t="s">
        <v>905</v>
      </c>
      <c r="AB146" s="20">
        <v>3</v>
      </c>
      <c r="AC146" s="290" t="str">
        <f t="shared" ca="1" si="31"/>
        <v>3b_N141_Load_pt5_avg_heat_rate_3</v>
      </c>
      <c r="AD146" s="20" t="s">
        <v>395</v>
      </c>
      <c r="AE146" s="20"/>
      <c r="AF146" s="20" t="str">
        <f t="shared" si="32"/>
        <v>&gt;=0</v>
      </c>
      <c r="AG146" t="s">
        <v>84</v>
      </c>
      <c r="AH146" t="s">
        <v>84</v>
      </c>
    </row>
    <row r="147" spans="1:34" ht="15.75" customHeight="1">
      <c r="A147" s="450" t="s">
        <v>906</v>
      </c>
      <c r="B147" s="53"/>
      <c r="C147" s="53"/>
      <c r="D147" s="736"/>
      <c r="E147" s="455"/>
      <c r="F147" s="736"/>
      <c r="G147" s="53"/>
      <c r="H147" s="751"/>
      <c r="I147" s="455"/>
      <c r="J147" s="751"/>
      <c r="K147" s="53"/>
      <c r="L147" s="751"/>
      <c r="M147" s="455"/>
      <c r="N147" s="751"/>
      <c r="O147" s="108"/>
      <c r="T147" s="293"/>
      <c r="U147" s="20"/>
      <c r="V147" s="374" t="s">
        <v>40</v>
      </c>
      <c r="W147" s="285" t="str">
        <f ca="1">SUBSTITUTE(CELL("address",D147),"$","")</f>
        <v>D147</v>
      </c>
      <c r="X147" s="20" t="str">
        <f t="shared" si="29"/>
        <v>3b</v>
      </c>
      <c r="Y147" s="285" t="str">
        <f t="shared" ca="1" si="30"/>
        <v>3b. Flexible Capacity</v>
      </c>
      <c r="Z147" s="20" t="s">
        <v>851</v>
      </c>
      <c r="AA147" s="20" t="s">
        <v>907</v>
      </c>
      <c r="AB147" s="20">
        <v>1</v>
      </c>
      <c r="AC147" s="290" t="str">
        <f t="shared" ca="1" si="31"/>
        <v>3b_D147_Load_pt6_MW_1</v>
      </c>
      <c r="AD147" s="20" t="s">
        <v>395</v>
      </c>
      <c r="AE147" s="20"/>
      <c r="AF147" s="20" t="str">
        <f t="shared" si="32"/>
        <v>&gt;=0</v>
      </c>
      <c r="AG147" t="s">
        <v>84</v>
      </c>
      <c r="AH147" t="s">
        <v>84</v>
      </c>
    </row>
    <row r="148" spans="1:34" ht="5.25" customHeight="1">
      <c r="A148" s="454"/>
      <c r="B148" s="53"/>
      <c r="C148" s="53"/>
      <c r="D148" s="53"/>
      <c r="E148" s="170"/>
      <c r="F148" s="53"/>
      <c r="G148" s="53"/>
      <c r="H148" s="53"/>
      <c r="I148" s="170"/>
      <c r="J148" s="53"/>
      <c r="K148" s="53"/>
      <c r="L148" s="53"/>
      <c r="M148" s="170"/>
      <c r="N148" s="53"/>
      <c r="O148" s="108"/>
      <c r="T148" s="293"/>
      <c r="U148" s="293" t="s">
        <v>76</v>
      </c>
      <c r="V148" s="293"/>
      <c r="W148" s="285" t="str">
        <f ca="1">SUBSTITUTE(CELL("address",F147),"$","")</f>
        <v>F147</v>
      </c>
      <c r="X148" s="20" t="str">
        <f t="shared" si="29"/>
        <v>3b</v>
      </c>
      <c r="Y148" s="285" t="str">
        <f t="shared" ca="1" si="30"/>
        <v>3b. Flexible Capacity</v>
      </c>
      <c r="Z148" s="20" t="s">
        <v>851</v>
      </c>
      <c r="AA148" s="20" t="s">
        <v>908</v>
      </c>
      <c r="AB148" s="20">
        <v>1</v>
      </c>
      <c r="AC148" s="290" t="str">
        <f t="shared" ca="1" si="31"/>
        <v>3b_F147_Load_pt6_avg_heat_rate_1</v>
      </c>
      <c r="AD148" s="20" t="s">
        <v>395</v>
      </c>
      <c r="AE148" s="20"/>
      <c r="AF148" s="20" t="str">
        <f t="shared" si="32"/>
        <v>&gt;=0</v>
      </c>
      <c r="AG148" t="s">
        <v>84</v>
      </c>
      <c r="AH148" t="s">
        <v>84</v>
      </c>
    </row>
    <row r="149" spans="1:34" ht="15.75" hidden="1" customHeight="1">
      <c r="A149" s="454"/>
      <c r="B149" s="53"/>
      <c r="C149" s="53"/>
      <c r="D149" s="53"/>
      <c r="E149" s="455"/>
      <c r="F149" s="53"/>
      <c r="G149" s="53"/>
      <c r="H149" s="53"/>
      <c r="I149" s="455"/>
      <c r="J149" s="53"/>
      <c r="K149" s="53"/>
      <c r="L149" s="53"/>
      <c r="M149" s="455"/>
      <c r="N149" s="53"/>
      <c r="O149" s="108"/>
      <c r="T149" s="293" t="s">
        <v>859</v>
      </c>
      <c r="U149" s="293"/>
      <c r="V149" s="293"/>
      <c r="W149" s="285" t="str">
        <f ca="1">SUBSTITUTE(CELL("address",H147),"$","")</f>
        <v>H147</v>
      </c>
      <c r="X149" s="20" t="str">
        <f t="shared" ref="X149:X182" si="35">$X$7</f>
        <v>3b</v>
      </c>
      <c r="Y149" s="285" t="str">
        <f t="shared" ca="1" si="30"/>
        <v>3b. Flexible Capacity</v>
      </c>
      <c r="Z149" s="20" t="s">
        <v>851</v>
      </c>
      <c r="AA149" s="20" t="s">
        <v>907</v>
      </c>
      <c r="AB149" s="20">
        <v>2</v>
      </c>
      <c r="AC149" s="290" t="str">
        <f t="shared" ca="1" si="31"/>
        <v>3b_H147_Load_pt6_MW_2</v>
      </c>
      <c r="AD149" s="20" t="s">
        <v>395</v>
      </c>
      <c r="AE149" s="20"/>
      <c r="AF149" s="20" t="str">
        <f t="shared" ref="AF149:AF182" si="36">"&gt;=0"</f>
        <v>&gt;=0</v>
      </c>
      <c r="AG149" t="s">
        <v>84</v>
      </c>
      <c r="AH149" t="s">
        <v>84</v>
      </c>
    </row>
    <row r="150" spans="1:34" ht="15.75" hidden="1" customHeight="1">
      <c r="A150" s="454"/>
      <c r="B150" s="53"/>
      <c r="C150" s="53"/>
      <c r="D150" s="53"/>
      <c r="E150" s="170"/>
      <c r="F150" s="53"/>
      <c r="G150" s="53"/>
      <c r="H150" s="53"/>
      <c r="I150" s="170"/>
      <c r="J150" s="53"/>
      <c r="K150" s="53"/>
      <c r="L150" s="53"/>
      <c r="M150" s="170"/>
      <c r="N150" s="53"/>
      <c r="O150" s="108"/>
      <c r="T150" s="293" t="s">
        <v>859</v>
      </c>
      <c r="U150" s="293"/>
      <c r="V150" s="293"/>
      <c r="W150" s="285" t="str">
        <f ca="1">SUBSTITUTE(CELL("address",J147),"$","")</f>
        <v>J147</v>
      </c>
      <c r="X150" s="20" t="str">
        <f t="shared" si="35"/>
        <v>3b</v>
      </c>
      <c r="Y150" s="285" t="str">
        <f t="shared" ca="1" si="30"/>
        <v>3b. Flexible Capacity</v>
      </c>
      <c r="Z150" s="20" t="s">
        <v>851</v>
      </c>
      <c r="AA150" s="20" t="s">
        <v>908</v>
      </c>
      <c r="AB150" s="20">
        <v>2</v>
      </c>
      <c r="AC150" s="290" t="str">
        <f t="shared" ca="1" si="31"/>
        <v>3b_J147_Load_pt6_avg_heat_rate_2</v>
      </c>
      <c r="AD150" s="20" t="s">
        <v>395</v>
      </c>
      <c r="AE150" s="20"/>
      <c r="AF150" s="20" t="str">
        <f t="shared" si="36"/>
        <v>&gt;=0</v>
      </c>
      <c r="AG150" t="s">
        <v>84</v>
      </c>
      <c r="AH150" t="s">
        <v>84</v>
      </c>
    </row>
    <row r="151" spans="1:34" ht="15.75" hidden="1" customHeight="1">
      <c r="A151" s="454"/>
      <c r="B151" s="53"/>
      <c r="C151" s="53"/>
      <c r="D151" s="53"/>
      <c r="E151" s="455"/>
      <c r="F151" s="53"/>
      <c r="G151" s="53"/>
      <c r="H151" s="53"/>
      <c r="I151" s="455"/>
      <c r="J151" s="53"/>
      <c r="K151" s="53"/>
      <c r="L151" s="53"/>
      <c r="M151" s="455"/>
      <c r="N151" s="53"/>
      <c r="O151" s="108"/>
      <c r="T151" s="293" t="s">
        <v>859</v>
      </c>
      <c r="U151" s="293"/>
      <c r="V151" s="293"/>
      <c r="W151" s="285" t="str">
        <f ca="1">SUBSTITUTE(CELL("address",L147),"$","")</f>
        <v>L147</v>
      </c>
      <c r="X151" s="20" t="str">
        <f t="shared" si="35"/>
        <v>3b</v>
      </c>
      <c r="Y151" s="285" t="str">
        <f t="shared" ca="1" si="30"/>
        <v>3b. Flexible Capacity</v>
      </c>
      <c r="Z151" s="20" t="s">
        <v>851</v>
      </c>
      <c r="AA151" s="20" t="s">
        <v>907</v>
      </c>
      <c r="AB151" s="20">
        <v>3</v>
      </c>
      <c r="AC151" s="290" t="str">
        <f t="shared" ca="1" si="31"/>
        <v>3b_L147_Load_pt6_MW_3</v>
      </c>
      <c r="AD151" s="20" t="s">
        <v>395</v>
      </c>
      <c r="AE151" s="20"/>
      <c r="AF151" s="20" t="str">
        <f t="shared" si="36"/>
        <v>&gt;=0</v>
      </c>
      <c r="AG151" t="s">
        <v>84</v>
      </c>
      <c r="AH151" t="s">
        <v>84</v>
      </c>
    </row>
    <row r="152" spans="1:34" ht="15.75" hidden="1" customHeight="1">
      <c r="A152" s="454"/>
      <c r="B152" s="53"/>
      <c r="C152" s="53"/>
      <c r="D152" s="53"/>
      <c r="E152" s="170"/>
      <c r="F152" s="53"/>
      <c r="G152" s="53"/>
      <c r="H152" s="53"/>
      <c r="I152" s="170"/>
      <c r="J152" s="53"/>
      <c r="K152" s="53"/>
      <c r="L152" s="53"/>
      <c r="M152" s="170"/>
      <c r="N152" s="53"/>
      <c r="O152" s="108"/>
      <c r="T152" s="293" t="s">
        <v>859</v>
      </c>
      <c r="U152" s="293"/>
      <c r="V152" s="293"/>
      <c r="W152" s="285" t="str">
        <f ca="1">SUBSTITUTE(CELL("address",N147),"$","")</f>
        <v>N147</v>
      </c>
      <c r="X152" s="20" t="str">
        <f t="shared" si="35"/>
        <v>3b</v>
      </c>
      <c r="Y152" s="285" t="str">
        <f t="shared" ca="1" si="30"/>
        <v>3b. Flexible Capacity</v>
      </c>
      <c r="Z152" s="20" t="s">
        <v>851</v>
      </c>
      <c r="AA152" s="20" t="s">
        <v>908</v>
      </c>
      <c r="AB152" s="20">
        <v>3</v>
      </c>
      <c r="AC152" s="290" t="str">
        <f t="shared" ca="1" si="31"/>
        <v>3b_N147_Load_pt6_avg_heat_rate_3</v>
      </c>
      <c r="AD152" s="20" t="s">
        <v>395</v>
      </c>
      <c r="AE152" s="20"/>
      <c r="AF152" s="20" t="str">
        <f t="shared" si="36"/>
        <v>&gt;=0</v>
      </c>
      <c r="AG152" t="s">
        <v>84</v>
      </c>
      <c r="AH152" t="s">
        <v>84</v>
      </c>
    </row>
    <row r="153" spans="1:34" ht="15.75" customHeight="1">
      <c r="A153" s="450" t="s">
        <v>909</v>
      </c>
      <c r="B153" s="53"/>
      <c r="C153" s="53"/>
      <c r="D153" s="736"/>
      <c r="E153" s="455"/>
      <c r="F153" s="736"/>
      <c r="G153" s="53"/>
      <c r="H153" s="751"/>
      <c r="I153" s="455"/>
      <c r="J153" s="751"/>
      <c r="K153" s="53"/>
      <c r="L153" s="751"/>
      <c r="M153" s="455"/>
      <c r="N153" s="751"/>
      <c r="O153" s="108"/>
      <c r="T153" s="293"/>
      <c r="U153" s="20"/>
      <c r="V153" s="374" t="s">
        <v>40</v>
      </c>
      <c r="W153" s="285" t="str">
        <f ca="1">SUBSTITUTE(CELL("address",D153),"$","")</f>
        <v>D153</v>
      </c>
      <c r="X153" s="20" t="str">
        <f t="shared" si="35"/>
        <v>3b</v>
      </c>
      <c r="Y153" s="285" t="str">
        <f t="shared" ca="1" si="30"/>
        <v>3b. Flexible Capacity</v>
      </c>
      <c r="Z153" s="20" t="s">
        <v>851</v>
      </c>
      <c r="AA153" s="20" t="s">
        <v>910</v>
      </c>
      <c r="AB153" s="20">
        <v>1</v>
      </c>
      <c r="AC153" s="290" t="str">
        <f t="shared" ca="1" si="31"/>
        <v>3b_D153_Load_pt7_MW_1</v>
      </c>
      <c r="AD153" s="20" t="s">
        <v>395</v>
      </c>
      <c r="AE153" s="20"/>
      <c r="AF153" s="20" t="str">
        <f t="shared" si="36"/>
        <v>&gt;=0</v>
      </c>
      <c r="AG153" t="s">
        <v>84</v>
      </c>
      <c r="AH153" t="s">
        <v>84</v>
      </c>
    </row>
    <row r="154" spans="1:34" ht="5.25" customHeight="1">
      <c r="A154" s="454"/>
      <c r="B154" s="53"/>
      <c r="C154" s="53"/>
      <c r="D154" s="53"/>
      <c r="E154" s="170"/>
      <c r="F154" s="53"/>
      <c r="G154" s="53"/>
      <c r="H154" s="53"/>
      <c r="I154" s="170"/>
      <c r="J154" s="53"/>
      <c r="K154" s="53"/>
      <c r="L154" s="53"/>
      <c r="M154" s="170"/>
      <c r="N154" s="53"/>
      <c r="O154" s="108"/>
      <c r="T154" s="293"/>
      <c r="U154" s="293" t="s">
        <v>76</v>
      </c>
      <c r="V154" s="293"/>
      <c r="W154" s="285" t="str">
        <f ca="1">SUBSTITUTE(CELL("address",F153),"$","")</f>
        <v>F153</v>
      </c>
      <c r="X154" s="20" t="str">
        <f t="shared" si="35"/>
        <v>3b</v>
      </c>
      <c r="Y154" s="285" t="str">
        <f t="shared" ca="1" si="30"/>
        <v>3b. Flexible Capacity</v>
      </c>
      <c r="Z154" s="20" t="s">
        <v>851</v>
      </c>
      <c r="AA154" s="20" t="s">
        <v>911</v>
      </c>
      <c r="AB154" s="20">
        <v>1</v>
      </c>
      <c r="AC154" s="290" t="str">
        <f t="shared" ca="1" si="31"/>
        <v>3b_F153_Load_pt7_avg_heat_rate_1</v>
      </c>
      <c r="AD154" s="20" t="s">
        <v>395</v>
      </c>
      <c r="AE154" s="20"/>
      <c r="AF154" s="20" t="str">
        <f t="shared" si="36"/>
        <v>&gt;=0</v>
      </c>
      <c r="AG154" t="s">
        <v>84</v>
      </c>
      <c r="AH154" t="s">
        <v>84</v>
      </c>
    </row>
    <row r="155" spans="1:34" ht="15.75" hidden="1" customHeight="1">
      <c r="A155" s="454"/>
      <c r="B155" s="53"/>
      <c r="C155" s="53"/>
      <c r="D155" s="53"/>
      <c r="E155" s="455"/>
      <c r="F155" s="53"/>
      <c r="G155" s="53"/>
      <c r="H155" s="53"/>
      <c r="I155" s="455"/>
      <c r="J155" s="53"/>
      <c r="K155" s="53"/>
      <c r="L155" s="53"/>
      <c r="M155" s="455"/>
      <c r="N155" s="53"/>
      <c r="O155" s="108"/>
      <c r="T155" s="293" t="s">
        <v>859</v>
      </c>
      <c r="U155" s="293"/>
      <c r="V155" s="293"/>
      <c r="W155" s="285" t="str">
        <f ca="1">SUBSTITUTE(CELL("address",H153),"$","")</f>
        <v>H153</v>
      </c>
      <c r="X155" s="20" t="str">
        <f t="shared" si="35"/>
        <v>3b</v>
      </c>
      <c r="Y155" s="285" t="str">
        <f t="shared" ca="1" si="30"/>
        <v>3b. Flexible Capacity</v>
      </c>
      <c r="Z155" s="20" t="s">
        <v>851</v>
      </c>
      <c r="AA155" s="20" t="s">
        <v>910</v>
      </c>
      <c r="AB155" s="20">
        <v>2</v>
      </c>
      <c r="AC155" s="290" t="str">
        <f t="shared" ca="1" si="31"/>
        <v>3b_H153_Load_pt7_MW_2</v>
      </c>
      <c r="AD155" s="20" t="s">
        <v>395</v>
      </c>
      <c r="AE155" s="20"/>
      <c r="AF155" s="20" t="str">
        <f t="shared" si="36"/>
        <v>&gt;=0</v>
      </c>
      <c r="AG155" t="s">
        <v>84</v>
      </c>
      <c r="AH155" t="s">
        <v>84</v>
      </c>
    </row>
    <row r="156" spans="1:34" ht="15.75" hidden="1" customHeight="1">
      <c r="A156" s="454"/>
      <c r="B156" s="53"/>
      <c r="C156" s="53"/>
      <c r="D156" s="53"/>
      <c r="E156" s="170"/>
      <c r="F156" s="53"/>
      <c r="G156" s="53"/>
      <c r="H156" s="53"/>
      <c r="I156" s="170"/>
      <c r="J156" s="53"/>
      <c r="K156" s="53"/>
      <c r="L156" s="53"/>
      <c r="M156" s="170"/>
      <c r="N156" s="53"/>
      <c r="O156" s="108"/>
      <c r="T156" s="293" t="s">
        <v>859</v>
      </c>
      <c r="U156" s="293"/>
      <c r="V156" s="293"/>
      <c r="W156" s="285" t="str">
        <f ca="1">SUBSTITUTE(CELL("address",J153),"$","")</f>
        <v>J153</v>
      </c>
      <c r="X156" s="20" t="str">
        <f t="shared" si="35"/>
        <v>3b</v>
      </c>
      <c r="Y156" s="285" t="str">
        <f t="shared" ca="1" si="30"/>
        <v>3b. Flexible Capacity</v>
      </c>
      <c r="Z156" s="20" t="s">
        <v>851</v>
      </c>
      <c r="AA156" s="20" t="s">
        <v>911</v>
      </c>
      <c r="AB156" s="20">
        <v>2</v>
      </c>
      <c r="AC156" s="290" t="str">
        <f t="shared" ca="1" si="31"/>
        <v>3b_J153_Load_pt7_avg_heat_rate_2</v>
      </c>
      <c r="AD156" s="20" t="s">
        <v>395</v>
      </c>
      <c r="AE156" s="20"/>
      <c r="AF156" s="20" t="str">
        <f t="shared" si="36"/>
        <v>&gt;=0</v>
      </c>
      <c r="AG156" t="s">
        <v>84</v>
      </c>
      <c r="AH156" t="s">
        <v>84</v>
      </c>
    </row>
    <row r="157" spans="1:34" ht="15.75" hidden="1" customHeight="1">
      <c r="A157" s="454"/>
      <c r="B157" s="53"/>
      <c r="C157" s="53"/>
      <c r="D157" s="53"/>
      <c r="E157" s="455"/>
      <c r="F157" s="53"/>
      <c r="G157" s="53"/>
      <c r="H157" s="53"/>
      <c r="I157" s="455"/>
      <c r="J157" s="53"/>
      <c r="K157" s="53"/>
      <c r="L157" s="53"/>
      <c r="M157" s="455"/>
      <c r="N157" s="53"/>
      <c r="O157" s="108"/>
      <c r="T157" s="293" t="s">
        <v>859</v>
      </c>
      <c r="U157" s="293"/>
      <c r="V157" s="293"/>
      <c r="W157" s="285" t="str">
        <f ca="1">SUBSTITUTE(CELL("address",L153),"$","")</f>
        <v>L153</v>
      </c>
      <c r="X157" s="20" t="str">
        <f t="shared" si="35"/>
        <v>3b</v>
      </c>
      <c r="Y157" s="285" t="str">
        <f t="shared" ca="1" si="30"/>
        <v>3b. Flexible Capacity</v>
      </c>
      <c r="Z157" s="20" t="s">
        <v>851</v>
      </c>
      <c r="AA157" s="20" t="s">
        <v>910</v>
      </c>
      <c r="AB157" s="20">
        <v>3</v>
      </c>
      <c r="AC157" s="290" t="str">
        <f t="shared" ca="1" si="31"/>
        <v>3b_L153_Load_pt7_MW_3</v>
      </c>
      <c r="AD157" s="20" t="s">
        <v>395</v>
      </c>
      <c r="AE157" s="20"/>
      <c r="AF157" s="20" t="str">
        <f t="shared" si="36"/>
        <v>&gt;=0</v>
      </c>
      <c r="AG157" t="s">
        <v>84</v>
      </c>
      <c r="AH157" t="s">
        <v>84</v>
      </c>
    </row>
    <row r="158" spans="1:34" ht="15.75" hidden="1" customHeight="1">
      <c r="A158" s="454"/>
      <c r="B158" s="53"/>
      <c r="C158" s="53"/>
      <c r="D158" s="53"/>
      <c r="E158" s="170"/>
      <c r="F158" s="53"/>
      <c r="G158" s="53"/>
      <c r="H158" s="53"/>
      <c r="I158" s="170"/>
      <c r="J158" s="53"/>
      <c r="K158" s="53"/>
      <c r="L158" s="53"/>
      <c r="M158" s="170"/>
      <c r="N158" s="53"/>
      <c r="O158" s="108"/>
      <c r="T158" s="293" t="s">
        <v>859</v>
      </c>
      <c r="U158" s="293"/>
      <c r="V158" s="293"/>
      <c r="W158" s="285" t="str">
        <f ca="1">SUBSTITUTE(CELL("address",N153),"$","")</f>
        <v>N153</v>
      </c>
      <c r="X158" s="20" t="str">
        <f t="shared" si="35"/>
        <v>3b</v>
      </c>
      <c r="Y158" s="285" t="str">
        <f t="shared" ca="1" si="30"/>
        <v>3b. Flexible Capacity</v>
      </c>
      <c r="Z158" s="20" t="s">
        <v>851</v>
      </c>
      <c r="AA158" s="20" t="s">
        <v>911</v>
      </c>
      <c r="AB158" s="20">
        <v>3</v>
      </c>
      <c r="AC158" s="290" t="str">
        <f t="shared" ca="1" si="31"/>
        <v>3b_N153_Load_pt7_avg_heat_rate_3</v>
      </c>
      <c r="AD158" s="20" t="s">
        <v>395</v>
      </c>
      <c r="AE158" s="20"/>
      <c r="AF158" s="20" t="str">
        <f t="shared" si="36"/>
        <v>&gt;=0</v>
      </c>
      <c r="AG158" t="s">
        <v>84</v>
      </c>
      <c r="AH158" t="s">
        <v>84</v>
      </c>
    </row>
    <row r="159" spans="1:34" ht="15.75" customHeight="1">
      <c r="A159" s="450" t="s">
        <v>912</v>
      </c>
      <c r="B159" s="53"/>
      <c r="C159" s="53"/>
      <c r="D159" s="736"/>
      <c r="E159" s="455"/>
      <c r="F159" s="736"/>
      <c r="G159" s="53"/>
      <c r="H159" s="751"/>
      <c r="I159" s="455"/>
      <c r="J159" s="751"/>
      <c r="K159" s="53"/>
      <c r="L159" s="751"/>
      <c r="M159" s="455"/>
      <c r="N159" s="751"/>
      <c r="O159" s="108"/>
      <c r="T159" s="293"/>
      <c r="U159" s="20"/>
      <c r="V159" s="374" t="s">
        <v>40</v>
      </c>
      <c r="W159" s="285" t="str">
        <f ca="1">SUBSTITUTE(CELL("address",D159),"$","")</f>
        <v>D159</v>
      </c>
      <c r="X159" s="20" t="str">
        <f t="shared" si="35"/>
        <v>3b</v>
      </c>
      <c r="Y159" s="285" t="str">
        <f t="shared" ca="1" si="30"/>
        <v>3b. Flexible Capacity</v>
      </c>
      <c r="Z159" s="20" t="s">
        <v>851</v>
      </c>
      <c r="AA159" s="20" t="s">
        <v>913</v>
      </c>
      <c r="AB159" s="20">
        <v>1</v>
      </c>
      <c r="AC159" s="290" t="str">
        <f t="shared" ca="1" si="31"/>
        <v>3b_D159_Load_pt8_MW_1</v>
      </c>
      <c r="AD159" s="20" t="s">
        <v>395</v>
      </c>
      <c r="AE159" s="20"/>
      <c r="AF159" s="20" t="str">
        <f t="shared" si="36"/>
        <v>&gt;=0</v>
      </c>
      <c r="AG159" t="s">
        <v>84</v>
      </c>
      <c r="AH159" t="s">
        <v>84</v>
      </c>
    </row>
    <row r="160" spans="1:34" ht="5.25" customHeight="1">
      <c r="A160" s="454"/>
      <c r="B160" s="53"/>
      <c r="C160" s="53"/>
      <c r="D160" s="53"/>
      <c r="E160" s="170"/>
      <c r="F160" s="53"/>
      <c r="G160" s="53"/>
      <c r="H160" s="53"/>
      <c r="I160" s="170"/>
      <c r="J160" s="53"/>
      <c r="K160" s="53"/>
      <c r="L160" s="53"/>
      <c r="M160" s="170"/>
      <c r="N160" s="53"/>
      <c r="O160" s="108"/>
      <c r="T160" s="293"/>
      <c r="U160" s="293" t="s">
        <v>76</v>
      </c>
      <c r="V160" s="293"/>
      <c r="W160" s="285" t="str">
        <f ca="1">SUBSTITUTE(CELL("address",F159),"$","")</f>
        <v>F159</v>
      </c>
      <c r="X160" s="20" t="str">
        <f t="shared" si="35"/>
        <v>3b</v>
      </c>
      <c r="Y160" s="285" t="str">
        <f t="shared" ref="Y160:Y182" ca="1" si="37">MID(CELL("filename",X160),FIND("]",CELL("filename",X160))+1,256)</f>
        <v>3b. Flexible Capacity</v>
      </c>
      <c r="Z160" s="20" t="s">
        <v>851</v>
      </c>
      <c r="AA160" s="20" t="s">
        <v>914</v>
      </c>
      <c r="AB160" s="20">
        <v>1</v>
      </c>
      <c r="AC160" s="290" t="str">
        <f t="shared" ca="1" si="31"/>
        <v>3b_F159_Load_pt8_avg_heat_rate_1</v>
      </c>
      <c r="AD160" s="20" t="s">
        <v>395</v>
      </c>
      <c r="AE160" s="20"/>
      <c r="AF160" s="20" t="str">
        <f t="shared" si="36"/>
        <v>&gt;=0</v>
      </c>
      <c r="AG160" t="s">
        <v>84</v>
      </c>
      <c r="AH160" t="s">
        <v>84</v>
      </c>
    </row>
    <row r="161" spans="1:34" ht="15.75" hidden="1" customHeight="1">
      <c r="A161" s="454"/>
      <c r="B161" s="53"/>
      <c r="C161" s="53"/>
      <c r="D161" s="53"/>
      <c r="E161" s="455"/>
      <c r="F161" s="53"/>
      <c r="G161" s="53"/>
      <c r="H161" s="53"/>
      <c r="I161" s="455"/>
      <c r="J161" s="53"/>
      <c r="K161" s="53"/>
      <c r="L161" s="53"/>
      <c r="M161" s="455"/>
      <c r="N161" s="53"/>
      <c r="O161" s="108"/>
      <c r="T161" s="293" t="s">
        <v>859</v>
      </c>
      <c r="U161" s="293"/>
      <c r="V161" s="293"/>
      <c r="W161" s="285" t="str">
        <f ca="1">SUBSTITUTE(CELL("address",H159),"$","")</f>
        <v>H159</v>
      </c>
      <c r="X161" s="20" t="str">
        <f t="shared" si="35"/>
        <v>3b</v>
      </c>
      <c r="Y161" s="285" t="str">
        <f t="shared" ca="1" si="37"/>
        <v>3b. Flexible Capacity</v>
      </c>
      <c r="Z161" s="20" t="s">
        <v>851</v>
      </c>
      <c r="AA161" s="20" t="s">
        <v>913</v>
      </c>
      <c r="AB161" s="20">
        <v>2</v>
      </c>
      <c r="AC161" s="290" t="str">
        <f t="shared" ca="1" si="31"/>
        <v>3b_H159_Load_pt8_MW_2</v>
      </c>
      <c r="AD161" s="20" t="s">
        <v>395</v>
      </c>
      <c r="AE161" s="20"/>
      <c r="AF161" s="20" t="str">
        <f t="shared" si="36"/>
        <v>&gt;=0</v>
      </c>
      <c r="AG161" t="s">
        <v>84</v>
      </c>
      <c r="AH161" t="s">
        <v>84</v>
      </c>
    </row>
    <row r="162" spans="1:34" ht="15.75" hidden="1" customHeight="1">
      <c r="A162" s="454"/>
      <c r="B162" s="53"/>
      <c r="C162" s="53"/>
      <c r="D162" s="53"/>
      <c r="E162" s="170"/>
      <c r="F162" s="53"/>
      <c r="G162" s="53"/>
      <c r="H162" s="53"/>
      <c r="I162" s="170"/>
      <c r="J162" s="53"/>
      <c r="K162" s="53"/>
      <c r="L162" s="53"/>
      <c r="M162" s="170"/>
      <c r="N162" s="53"/>
      <c r="O162" s="108"/>
      <c r="T162" s="293" t="s">
        <v>859</v>
      </c>
      <c r="U162" s="293"/>
      <c r="V162" s="293"/>
      <c r="W162" s="285" t="str">
        <f ca="1">SUBSTITUTE(CELL("address",J159),"$","")</f>
        <v>J159</v>
      </c>
      <c r="X162" s="20" t="str">
        <f t="shared" si="35"/>
        <v>3b</v>
      </c>
      <c r="Y162" s="285" t="str">
        <f t="shared" ca="1" si="37"/>
        <v>3b. Flexible Capacity</v>
      </c>
      <c r="Z162" s="20" t="s">
        <v>851</v>
      </c>
      <c r="AA162" s="20" t="s">
        <v>914</v>
      </c>
      <c r="AB162" s="20">
        <v>2</v>
      </c>
      <c r="AC162" s="290" t="str">
        <f t="shared" ca="1" si="31"/>
        <v>3b_J159_Load_pt8_avg_heat_rate_2</v>
      </c>
      <c r="AD162" s="20" t="s">
        <v>395</v>
      </c>
      <c r="AE162" s="20"/>
      <c r="AF162" s="20" t="str">
        <f t="shared" si="36"/>
        <v>&gt;=0</v>
      </c>
      <c r="AG162" t="s">
        <v>84</v>
      </c>
      <c r="AH162" t="s">
        <v>84</v>
      </c>
    </row>
    <row r="163" spans="1:34" ht="15.75" hidden="1" customHeight="1">
      <c r="A163" s="454"/>
      <c r="B163" s="53"/>
      <c r="C163" s="53"/>
      <c r="D163" s="53"/>
      <c r="E163" s="455"/>
      <c r="F163" s="53"/>
      <c r="G163" s="53"/>
      <c r="H163" s="53"/>
      <c r="I163" s="455"/>
      <c r="J163" s="53"/>
      <c r="K163" s="53"/>
      <c r="L163" s="53"/>
      <c r="M163" s="455"/>
      <c r="N163" s="53"/>
      <c r="O163" s="108"/>
      <c r="T163" s="293" t="s">
        <v>859</v>
      </c>
      <c r="U163" s="293"/>
      <c r="V163" s="293"/>
      <c r="W163" s="285" t="str">
        <f ca="1">SUBSTITUTE(CELL("address",L159),"$","")</f>
        <v>L159</v>
      </c>
      <c r="X163" s="20" t="str">
        <f t="shared" si="35"/>
        <v>3b</v>
      </c>
      <c r="Y163" s="285" t="str">
        <f t="shared" ca="1" si="37"/>
        <v>3b. Flexible Capacity</v>
      </c>
      <c r="Z163" s="20" t="s">
        <v>851</v>
      </c>
      <c r="AA163" s="20" t="s">
        <v>913</v>
      </c>
      <c r="AB163" s="20">
        <v>3</v>
      </c>
      <c r="AC163" s="290" t="str">
        <f t="shared" ca="1" si="31"/>
        <v>3b_L159_Load_pt8_MW_3</v>
      </c>
      <c r="AD163" s="20" t="s">
        <v>395</v>
      </c>
      <c r="AE163" s="20"/>
      <c r="AF163" s="20" t="str">
        <f t="shared" si="36"/>
        <v>&gt;=0</v>
      </c>
      <c r="AG163" t="s">
        <v>84</v>
      </c>
      <c r="AH163" t="s">
        <v>84</v>
      </c>
    </row>
    <row r="164" spans="1:34" ht="15.75" hidden="1" customHeight="1">
      <c r="A164" s="454"/>
      <c r="B164" s="53"/>
      <c r="C164" s="53"/>
      <c r="D164" s="53"/>
      <c r="E164" s="170"/>
      <c r="F164" s="53"/>
      <c r="G164" s="53"/>
      <c r="H164" s="53"/>
      <c r="I164" s="170"/>
      <c r="J164" s="53"/>
      <c r="K164" s="53"/>
      <c r="L164" s="53"/>
      <c r="M164" s="170"/>
      <c r="N164" s="53"/>
      <c r="O164" s="108"/>
      <c r="T164" s="293" t="s">
        <v>859</v>
      </c>
      <c r="U164" s="293"/>
      <c r="V164" s="293"/>
      <c r="W164" s="285" t="str">
        <f ca="1">SUBSTITUTE(CELL("address",N159),"$","")</f>
        <v>N159</v>
      </c>
      <c r="X164" s="20" t="str">
        <f t="shared" si="35"/>
        <v>3b</v>
      </c>
      <c r="Y164" s="285" t="str">
        <f t="shared" ca="1" si="37"/>
        <v>3b. Flexible Capacity</v>
      </c>
      <c r="Z164" s="20" t="s">
        <v>851</v>
      </c>
      <c r="AA164" s="20" t="s">
        <v>914</v>
      </c>
      <c r="AB164" s="20">
        <v>3</v>
      </c>
      <c r="AC164" s="290" t="str">
        <f t="shared" ca="1" si="31"/>
        <v>3b_N159_Load_pt8_avg_heat_rate_3</v>
      </c>
      <c r="AD164" s="20" t="s">
        <v>395</v>
      </c>
      <c r="AE164" s="20"/>
      <c r="AF164" s="20" t="str">
        <f t="shared" si="36"/>
        <v>&gt;=0</v>
      </c>
      <c r="AG164" t="s">
        <v>84</v>
      </c>
      <c r="AH164" t="s">
        <v>84</v>
      </c>
    </row>
    <row r="165" spans="1:34" ht="15.75" customHeight="1">
      <c r="A165" s="450" t="s">
        <v>915</v>
      </c>
      <c r="B165" s="53"/>
      <c r="C165" s="53"/>
      <c r="D165" s="736"/>
      <c r="E165" s="455"/>
      <c r="F165" s="736"/>
      <c r="G165" s="53"/>
      <c r="H165" s="751"/>
      <c r="I165" s="455"/>
      <c r="J165" s="751"/>
      <c r="K165" s="53"/>
      <c r="L165" s="751"/>
      <c r="M165" s="455"/>
      <c r="N165" s="751"/>
      <c r="O165" s="108"/>
      <c r="T165" s="293"/>
      <c r="U165" s="20"/>
      <c r="V165" s="374" t="s">
        <v>40</v>
      </c>
      <c r="W165" s="285" t="str">
        <f ca="1">SUBSTITUTE(CELL("address",D165),"$","")</f>
        <v>D165</v>
      </c>
      <c r="X165" s="20" t="str">
        <f t="shared" si="35"/>
        <v>3b</v>
      </c>
      <c r="Y165" s="285" t="str">
        <f t="shared" ca="1" si="37"/>
        <v>3b. Flexible Capacity</v>
      </c>
      <c r="Z165" s="20" t="s">
        <v>851</v>
      </c>
      <c r="AA165" s="20" t="s">
        <v>916</v>
      </c>
      <c r="AB165" s="20">
        <v>1</v>
      </c>
      <c r="AC165" s="290" t="str">
        <f t="shared" ca="1" si="31"/>
        <v>3b_D165_Load_pt9_MW_1</v>
      </c>
      <c r="AD165" s="20" t="s">
        <v>395</v>
      </c>
      <c r="AE165" s="20"/>
      <c r="AF165" s="20" t="str">
        <f t="shared" si="36"/>
        <v>&gt;=0</v>
      </c>
      <c r="AG165" t="s">
        <v>84</v>
      </c>
      <c r="AH165" t="s">
        <v>84</v>
      </c>
    </row>
    <row r="166" spans="1:34" ht="5.25" customHeight="1">
      <c r="A166" s="454"/>
      <c r="B166" s="53"/>
      <c r="C166" s="53"/>
      <c r="D166" s="53"/>
      <c r="E166" s="170"/>
      <c r="F166" s="53"/>
      <c r="G166" s="53"/>
      <c r="H166" s="53"/>
      <c r="I166" s="170"/>
      <c r="J166" s="53"/>
      <c r="K166" s="53"/>
      <c r="L166" s="53"/>
      <c r="M166" s="170"/>
      <c r="N166" s="53"/>
      <c r="O166" s="108"/>
      <c r="T166" s="293"/>
      <c r="U166" s="293" t="s">
        <v>76</v>
      </c>
      <c r="V166" s="293"/>
      <c r="W166" s="285" t="str">
        <f ca="1">SUBSTITUTE(CELL("address",F165),"$","")</f>
        <v>F165</v>
      </c>
      <c r="X166" s="20" t="str">
        <f t="shared" si="35"/>
        <v>3b</v>
      </c>
      <c r="Y166" s="285" t="str">
        <f t="shared" ca="1" si="37"/>
        <v>3b. Flexible Capacity</v>
      </c>
      <c r="Z166" s="20" t="s">
        <v>851</v>
      </c>
      <c r="AA166" s="20" t="s">
        <v>917</v>
      </c>
      <c r="AB166" s="20">
        <v>1</v>
      </c>
      <c r="AC166" s="290" t="str">
        <f t="shared" ca="1" si="31"/>
        <v>3b_F165_Load_pt9_avg_heat_rate_1</v>
      </c>
      <c r="AD166" s="20" t="s">
        <v>395</v>
      </c>
      <c r="AE166" s="20"/>
      <c r="AF166" s="20" t="str">
        <f t="shared" si="36"/>
        <v>&gt;=0</v>
      </c>
      <c r="AG166" t="s">
        <v>84</v>
      </c>
      <c r="AH166" t="s">
        <v>84</v>
      </c>
    </row>
    <row r="167" spans="1:34" ht="15.75" hidden="1" customHeight="1">
      <c r="A167" s="454"/>
      <c r="B167" s="53"/>
      <c r="C167" s="53"/>
      <c r="D167" s="53"/>
      <c r="E167" s="455"/>
      <c r="F167" s="53"/>
      <c r="G167" s="53"/>
      <c r="H167" s="53"/>
      <c r="I167" s="455"/>
      <c r="J167" s="53"/>
      <c r="K167" s="53"/>
      <c r="L167" s="53"/>
      <c r="M167" s="455"/>
      <c r="N167" s="53"/>
      <c r="O167" s="108"/>
      <c r="T167" s="293" t="s">
        <v>859</v>
      </c>
      <c r="U167" s="293"/>
      <c r="V167" s="293"/>
      <c r="W167" s="285" t="str">
        <f ca="1">SUBSTITUTE(CELL("address",H165),"$","")</f>
        <v>H165</v>
      </c>
      <c r="X167" s="20" t="str">
        <f t="shared" si="35"/>
        <v>3b</v>
      </c>
      <c r="Y167" s="285" t="str">
        <f t="shared" ca="1" si="37"/>
        <v>3b. Flexible Capacity</v>
      </c>
      <c r="Z167" s="20" t="s">
        <v>851</v>
      </c>
      <c r="AA167" s="20" t="s">
        <v>916</v>
      </c>
      <c r="AB167" s="20">
        <v>2</v>
      </c>
      <c r="AC167" s="290" t="str">
        <f t="shared" ca="1" si="31"/>
        <v>3b_H165_Load_pt9_MW_2</v>
      </c>
      <c r="AD167" s="20" t="s">
        <v>395</v>
      </c>
      <c r="AE167" s="20"/>
      <c r="AF167" s="20" t="str">
        <f t="shared" si="36"/>
        <v>&gt;=0</v>
      </c>
      <c r="AG167" t="s">
        <v>84</v>
      </c>
      <c r="AH167" t="s">
        <v>84</v>
      </c>
    </row>
    <row r="168" spans="1:34" ht="15.75" hidden="1" customHeight="1">
      <c r="A168" s="454"/>
      <c r="B168" s="53"/>
      <c r="C168" s="53"/>
      <c r="D168" s="53"/>
      <c r="E168" s="170"/>
      <c r="F168" s="53"/>
      <c r="G168" s="53"/>
      <c r="H168" s="53"/>
      <c r="I168" s="170"/>
      <c r="J168" s="53"/>
      <c r="K168" s="53"/>
      <c r="L168" s="53"/>
      <c r="M168" s="170"/>
      <c r="N168" s="53"/>
      <c r="O168" s="108"/>
      <c r="T168" s="293" t="s">
        <v>859</v>
      </c>
      <c r="U168" s="293"/>
      <c r="V168" s="293"/>
      <c r="W168" s="285" t="str">
        <f ca="1">SUBSTITUTE(CELL("address",J165),"$","")</f>
        <v>J165</v>
      </c>
      <c r="X168" s="20" t="str">
        <f t="shared" si="35"/>
        <v>3b</v>
      </c>
      <c r="Y168" s="285" t="str">
        <f t="shared" ca="1" si="37"/>
        <v>3b. Flexible Capacity</v>
      </c>
      <c r="Z168" s="20" t="s">
        <v>851</v>
      </c>
      <c r="AA168" s="20" t="s">
        <v>917</v>
      </c>
      <c r="AB168" s="20">
        <v>2</v>
      </c>
      <c r="AC168" s="290" t="str">
        <f t="shared" ca="1" si="31"/>
        <v>3b_J165_Load_pt9_avg_heat_rate_2</v>
      </c>
      <c r="AD168" s="20" t="s">
        <v>395</v>
      </c>
      <c r="AE168" s="20"/>
      <c r="AF168" s="20" t="str">
        <f t="shared" si="36"/>
        <v>&gt;=0</v>
      </c>
      <c r="AG168" t="s">
        <v>84</v>
      </c>
      <c r="AH168" t="s">
        <v>84</v>
      </c>
    </row>
    <row r="169" spans="1:34" ht="15.75" hidden="1" customHeight="1">
      <c r="A169" s="454"/>
      <c r="B169" s="53"/>
      <c r="C169" s="53"/>
      <c r="D169" s="53"/>
      <c r="E169" s="455"/>
      <c r="F169" s="53"/>
      <c r="G169" s="53"/>
      <c r="H169" s="53"/>
      <c r="I169" s="455"/>
      <c r="J169" s="53"/>
      <c r="K169" s="53"/>
      <c r="L169" s="53"/>
      <c r="M169" s="455"/>
      <c r="N169" s="53"/>
      <c r="O169" s="108"/>
      <c r="T169" s="293" t="s">
        <v>859</v>
      </c>
      <c r="U169" s="293"/>
      <c r="V169" s="293"/>
      <c r="W169" s="285" t="str">
        <f ca="1">SUBSTITUTE(CELL("address",L165),"$","")</f>
        <v>L165</v>
      </c>
      <c r="X169" s="20" t="str">
        <f t="shared" si="35"/>
        <v>3b</v>
      </c>
      <c r="Y169" s="285" t="str">
        <f t="shared" ca="1" si="37"/>
        <v>3b. Flexible Capacity</v>
      </c>
      <c r="Z169" s="20" t="s">
        <v>851</v>
      </c>
      <c r="AA169" s="20" t="s">
        <v>916</v>
      </c>
      <c r="AB169" s="20">
        <v>3</v>
      </c>
      <c r="AC169" s="290" t="str">
        <f t="shared" ca="1" si="31"/>
        <v>3b_L165_Load_pt9_MW_3</v>
      </c>
      <c r="AD169" s="20" t="s">
        <v>395</v>
      </c>
      <c r="AE169" s="20"/>
      <c r="AF169" s="20" t="str">
        <f t="shared" si="36"/>
        <v>&gt;=0</v>
      </c>
      <c r="AG169" t="s">
        <v>84</v>
      </c>
      <c r="AH169" t="s">
        <v>84</v>
      </c>
    </row>
    <row r="170" spans="1:34" ht="15.75" hidden="1" customHeight="1">
      <c r="A170" s="454"/>
      <c r="B170" s="53"/>
      <c r="C170" s="53"/>
      <c r="D170" s="53"/>
      <c r="E170" s="170"/>
      <c r="F170" s="53"/>
      <c r="G170" s="53"/>
      <c r="H170" s="53"/>
      <c r="I170" s="170"/>
      <c r="J170" s="53"/>
      <c r="K170" s="53"/>
      <c r="L170" s="53"/>
      <c r="M170" s="170"/>
      <c r="N170" s="53"/>
      <c r="O170" s="108"/>
      <c r="T170" s="293" t="s">
        <v>859</v>
      </c>
      <c r="U170" s="293"/>
      <c r="V170" s="293"/>
      <c r="W170" s="285" t="str">
        <f ca="1">SUBSTITUTE(CELL("address",N165),"$","")</f>
        <v>N165</v>
      </c>
      <c r="X170" s="20" t="str">
        <f t="shared" si="35"/>
        <v>3b</v>
      </c>
      <c r="Y170" s="285" t="str">
        <f t="shared" ca="1" si="37"/>
        <v>3b. Flexible Capacity</v>
      </c>
      <c r="Z170" s="20" t="s">
        <v>851</v>
      </c>
      <c r="AA170" s="20" t="s">
        <v>917</v>
      </c>
      <c r="AB170" s="20">
        <v>3</v>
      </c>
      <c r="AC170" s="290" t="str">
        <f t="shared" ca="1" si="31"/>
        <v>3b_N165_Load_pt9_avg_heat_rate_3</v>
      </c>
      <c r="AD170" s="20" t="s">
        <v>395</v>
      </c>
      <c r="AE170" s="20"/>
      <c r="AF170" s="20" t="str">
        <f t="shared" si="36"/>
        <v>&gt;=0</v>
      </c>
      <c r="AG170" t="s">
        <v>84</v>
      </c>
      <c r="AH170" t="s">
        <v>84</v>
      </c>
    </row>
    <row r="171" spans="1:34" ht="16.5" customHeight="1">
      <c r="A171" s="450" t="s">
        <v>918</v>
      </c>
      <c r="B171" s="53"/>
      <c r="C171" s="53"/>
      <c r="D171" s="736"/>
      <c r="E171" s="455"/>
      <c r="F171" s="736"/>
      <c r="G171" s="53"/>
      <c r="H171" s="751"/>
      <c r="I171" s="455"/>
      <c r="J171" s="751"/>
      <c r="K171" s="53"/>
      <c r="L171" s="751"/>
      <c r="M171" s="455"/>
      <c r="N171" s="751"/>
      <c r="O171" s="108"/>
      <c r="T171" s="293"/>
      <c r="U171" s="20"/>
      <c r="V171" s="374" t="s">
        <v>40</v>
      </c>
      <c r="W171" s="285" t="str">
        <f ca="1">SUBSTITUTE(CELL("address",D171),"$","")</f>
        <v>D171</v>
      </c>
      <c r="X171" s="20" t="str">
        <f t="shared" si="35"/>
        <v>3b</v>
      </c>
      <c r="Y171" s="285" t="str">
        <f t="shared" ca="1" si="37"/>
        <v>3b. Flexible Capacity</v>
      </c>
      <c r="Z171" s="20" t="s">
        <v>851</v>
      </c>
      <c r="AA171" s="20" t="s">
        <v>919</v>
      </c>
      <c r="AB171" s="20">
        <v>1</v>
      </c>
      <c r="AC171" s="290" t="str">
        <f t="shared" ca="1" si="31"/>
        <v>3b_D171_Load_pt10_MW_1</v>
      </c>
      <c r="AD171" s="20" t="s">
        <v>395</v>
      </c>
      <c r="AE171" s="20"/>
      <c r="AF171" s="20" t="str">
        <f t="shared" si="36"/>
        <v>&gt;=0</v>
      </c>
      <c r="AG171" t="s">
        <v>84</v>
      </c>
      <c r="AH171" t="s">
        <v>84</v>
      </c>
    </row>
    <row r="172" spans="1:34" ht="5.25" customHeight="1">
      <c r="A172" s="454"/>
      <c r="B172" s="53"/>
      <c r="C172" s="53"/>
      <c r="D172" s="53"/>
      <c r="E172" s="170"/>
      <c r="F172" s="53"/>
      <c r="G172" s="53"/>
      <c r="H172" s="53"/>
      <c r="I172" s="170"/>
      <c r="J172" s="53"/>
      <c r="K172" s="53"/>
      <c r="L172" s="53"/>
      <c r="M172" s="170"/>
      <c r="N172" s="53"/>
      <c r="O172" s="108"/>
      <c r="T172" s="293"/>
      <c r="U172" s="293" t="s">
        <v>76</v>
      </c>
      <c r="V172" s="293"/>
      <c r="W172" s="285" t="str">
        <f ca="1">SUBSTITUTE(CELL("address",F171),"$","")</f>
        <v>F171</v>
      </c>
      <c r="X172" s="20" t="str">
        <f t="shared" si="35"/>
        <v>3b</v>
      </c>
      <c r="Y172" s="285" t="str">
        <f t="shared" ca="1" si="37"/>
        <v>3b. Flexible Capacity</v>
      </c>
      <c r="Z172" s="20" t="s">
        <v>851</v>
      </c>
      <c r="AA172" s="20" t="s">
        <v>920</v>
      </c>
      <c r="AB172" s="20">
        <v>1</v>
      </c>
      <c r="AC172" s="290" t="str">
        <f t="shared" ca="1" si="31"/>
        <v>3b_F171_Load_pt10_avg_heat_rate_1</v>
      </c>
      <c r="AD172" s="20" t="s">
        <v>395</v>
      </c>
      <c r="AE172" s="20"/>
      <c r="AF172" s="20" t="str">
        <f t="shared" si="36"/>
        <v>&gt;=0</v>
      </c>
      <c r="AG172" t="s">
        <v>84</v>
      </c>
      <c r="AH172" t="s">
        <v>84</v>
      </c>
    </row>
    <row r="173" spans="1:34" ht="15.75" hidden="1" customHeight="1">
      <c r="A173" s="454"/>
      <c r="B173" s="53"/>
      <c r="C173" s="53"/>
      <c r="D173" s="53"/>
      <c r="E173" s="455"/>
      <c r="F173" s="53"/>
      <c r="G173" s="53"/>
      <c r="H173" s="53"/>
      <c r="I173" s="455"/>
      <c r="J173" s="53"/>
      <c r="K173" s="53"/>
      <c r="L173" s="53"/>
      <c r="M173" s="455"/>
      <c r="N173" s="53"/>
      <c r="O173" s="108"/>
      <c r="T173" s="293" t="s">
        <v>859</v>
      </c>
      <c r="U173" s="293"/>
      <c r="V173" s="293"/>
      <c r="W173" s="285" t="str">
        <f ca="1">SUBSTITUTE(CELL("address",H171),"$","")</f>
        <v>H171</v>
      </c>
      <c r="X173" s="20" t="str">
        <f t="shared" si="35"/>
        <v>3b</v>
      </c>
      <c r="Y173" s="285" t="str">
        <f t="shared" ca="1" si="37"/>
        <v>3b. Flexible Capacity</v>
      </c>
      <c r="Z173" s="20" t="s">
        <v>851</v>
      </c>
      <c r="AA173" s="20" t="s">
        <v>919</v>
      </c>
      <c r="AB173" s="20">
        <v>2</v>
      </c>
      <c r="AC173" s="290" t="str">
        <f t="shared" ca="1" si="31"/>
        <v>3b_H171_Load_pt10_MW_2</v>
      </c>
      <c r="AD173" s="20" t="s">
        <v>395</v>
      </c>
      <c r="AE173" s="20"/>
      <c r="AF173" s="20" t="str">
        <f t="shared" si="36"/>
        <v>&gt;=0</v>
      </c>
      <c r="AG173" t="s">
        <v>84</v>
      </c>
      <c r="AH173" t="s">
        <v>84</v>
      </c>
    </row>
    <row r="174" spans="1:34" ht="15.75" hidden="1" customHeight="1">
      <c r="A174" s="454"/>
      <c r="B174" s="53"/>
      <c r="C174" s="53"/>
      <c r="D174" s="53"/>
      <c r="E174" s="170"/>
      <c r="F174" s="53"/>
      <c r="G174" s="53"/>
      <c r="H174" s="53"/>
      <c r="I174" s="170"/>
      <c r="J174" s="53"/>
      <c r="K174" s="53"/>
      <c r="L174" s="53"/>
      <c r="M174" s="170"/>
      <c r="N174" s="53"/>
      <c r="O174" s="108"/>
      <c r="T174" s="293" t="s">
        <v>859</v>
      </c>
      <c r="U174" s="293"/>
      <c r="V174" s="293"/>
      <c r="W174" s="285" t="str">
        <f ca="1">SUBSTITUTE(CELL("address",J171),"$","")</f>
        <v>J171</v>
      </c>
      <c r="X174" s="20" t="str">
        <f t="shared" si="35"/>
        <v>3b</v>
      </c>
      <c r="Y174" s="285" t="str">
        <f t="shared" ca="1" si="37"/>
        <v>3b. Flexible Capacity</v>
      </c>
      <c r="Z174" s="20" t="s">
        <v>851</v>
      </c>
      <c r="AA174" s="20" t="s">
        <v>920</v>
      </c>
      <c r="AB174" s="20">
        <v>2</v>
      </c>
      <c r="AC174" s="290" t="str">
        <f t="shared" ca="1" si="31"/>
        <v>3b_J171_Load_pt10_avg_heat_rate_2</v>
      </c>
      <c r="AD174" s="20" t="s">
        <v>395</v>
      </c>
      <c r="AE174" s="20"/>
      <c r="AF174" s="20" t="str">
        <f t="shared" si="36"/>
        <v>&gt;=0</v>
      </c>
      <c r="AG174" t="s">
        <v>84</v>
      </c>
      <c r="AH174" t="s">
        <v>84</v>
      </c>
    </row>
    <row r="175" spans="1:34" ht="15.75" hidden="1" customHeight="1">
      <c r="A175" s="454"/>
      <c r="B175" s="53"/>
      <c r="C175" s="53"/>
      <c r="D175" s="53"/>
      <c r="E175" s="455"/>
      <c r="F175" s="53"/>
      <c r="G175" s="53"/>
      <c r="H175" s="53"/>
      <c r="I175" s="455"/>
      <c r="J175" s="53"/>
      <c r="K175" s="53"/>
      <c r="L175" s="53"/>
      <c r="M175" s="455"/>
      <c r="N175" s="53"/>
      <c r="O175" s="108"/>
      <c r="T175" s="293" t="s">
        <v>859</v>
      </c>
      <c r="U175" s="293"/>
      <c r="V175" s="293"/>
      <c r="W175" s="285" t="str">
        <f ca="1">SUBSTITUTE(CELL("address",L171),"$","")</f>
        <v>L171</v>
      </c>
      <c r="X175" s="20" t="str">
        <f t="shared" si="35"/>
        <v>3b</v>
      </c>
      <c r="Y175" s="285" t="str">
        <f t="shared" ca="1" si="37"/>
        <v>3b. Flexible Capacity</v>
      </c>
      <c r="Z175" s="20" t="s">
        <v>851</v>
      </c>
      <c r="AA175" s="20" t="s">
        <v>919</v>
      </c>
      <c r="AB175" s="20">
        <v>3</v>
      </c>
      <c r="AC175" s="290" t="str">
        <f t="shared" ca="1" si="31"/>
        <v>3b_L171_Load_pt10_MW_3</v>
      </c>
      <c r="AD175" s="20" t="s">
        <v>395</v>
      </c>
      <c r="AE175" s="20"/>
      <c r="AF175" s="20" t="str">
        <f t="shared" si="36"/>
        <v>&gt;=0</v>
      </c>
      <c r="AG175" t="s">
        <v>84</v>
      </c>
      <c r="AH175" t="s">
        <v>84</v>
      </c>
    </row>
    <row r="176" spans="1:34" ht="15.75" hidden="1" customHeight="1">
      <c r="A176" s="454"/>
      <c r="B176" s="53"/>
      <c r="C176" s="53"/>
      <c r="D176" s="53"/>
      <c r="E176" s="170"/>
      <c r="F176" s="53"/>
      <c r="G176" s="53"/>
      <c r="H176" s="53"/>
      <c r="I176" s="170"/>
      <c r="J176" s="53"/>
      <c r="K176" s="53"/>
      <c r="L176" s="53"/>
      <c r="M176" s="170"/>
      <c r="N176" s="53"/>
      <c r="O176" s="108"/>
      <c r="T176" s="293" t="s">
        <v>859</v>
      </c>
      <c r="U176" s="293"/>
      <c r="V176" s="293"/>
      <c r="W176" s="285" t="str">
        <f ca="1">SUBSTITUTE(CELL("address",N171),"$","")</f>
        <v>N171</v>
      </c>
      <c r="X176" s="20" t="str">
        <f t="shared" si="35"/>
        <v>3b</v>
      </c>
      <c r="Y176" s="285" t="str">
        <f t="shared" ca="1" si="37"/>
        <v>3b. Flexible Capacity</v>
      </c>
      <c r="Z176" s="20" t="s">
        <v>851</v>
      </c>
      <c r="AA176" s="20" t="s">
        <v>920</v>
      </c>
      <c r="AB176" s="20">
        <v>3</v>
      </c>
      <c r="AC176" s="290" t="str">
        <f t="shared" ca="1" si="31"/>
        <v>3b_N171_Load_pt10_avg_heat_rate_3</v>
      </c>
      <c r="AD176" s="20" t="s">
        <v>395</v>
      </c>
      <c r="AE176" s="20"/>
      <c r="AF176" s="20" t="str">
        <f t="shared" si="36"/>
        <v>&gt;=0</v>
      </c>
      <c r="AG176" t="s">
        <v>84</v>
      </c>
      <c r="AH176" t="s">
        <v>84</v>
      </c>
    </row>
    <row r="177" spans="1:37" ht="15.75" customHeight="1">
      <c r="A177" s="450" t="s">
        <v>921</v>
      </c>
      <c r="B177" s="53"/>
      <c r="C177" s="53"/>
      <c r="D177" s="736"/>
      <c r="E177" s="455"/>
      <c r="F177" s="736"/>
      <c r="G177" s="53"/>
      <c r="H177" s="751"/>
      <c r="I177" s="455"/>
      <c r="J177" s="751"/>
      <c r="K177" s="53"/>
      <c r="L177" s="751"/>
      <c r="M177" s="455"/>
      <c r="N177" s="751"/>
      <c r="O177" s="108"/>
      <c r="T177" s="293"/>
      <c r="U177" s="20"/>
      <c r="V177" s="374" t="s">
        <v>40</v>
      </c>
      <c r="W177" s="285" t="str">
        <f ca="1">SUBSTITUTE(CELL("address",D177),"$","")</f>
        <v>D177</v>
      </c>
      <c r="X177" s="20" t="str">
        <f t="shared" si="35"/>
        <v>3b</v>
      </c>
      <c r="Y177" s="285" t="str">
        <f t="shared" ca="1" si="37"/>
        <v>3b. Flexible Capacity</v>
      </c>
      <c r="Z177" s="20" t="s">
        <v>851</v>
      </c>
      <c r="AA177" s="20" t="s">
        <v>922</v>
      </c>
      <c r="AB177" s="20">
        <v>1</v>
      </c>
      <c r="AC177" s="290" t="str">
        <f t="shared" ca="1" si="31"/>
        <v>3b_D177_Load_pt11_MW_1</v>
      </c>
      <c r="AD177" s="20" t="s">
        <v>395</v>
      </c>
      <c r="AE177" s="20"/>
      <c r="AF177" s="20" t="str">
        <f t="shared" si="36"/>
        <v>&gt;=0</v>
      </c>
      <c r="AG177" t="s">
        <v>84</v>
      </c>
      <c r="AH177" t="s">
        <v>84</v>
      </c>
    </row>
    <row r="178" spans="1:37" ht="5.25" customHeight="1">
      <c r="A178" s="454"/>
      <c r="B178" s="53"/>
      <c r="C178" s="53"/>
      <c r="D178" s="53"/>
      <c r="E178" s="170"/>
      <c r="F178" s="53"/>
      <c r="G178" s="53"/>
      <c r="H178" s="53"/>
      <c r="I178" s="170"/>
      <c r="J178" s="53"/>
      <c r="K178" s="53"/>
      <c r="L178" s="53"/>
      <c r="M178" s="170"/>
      <c r="N178" s="53"/>
      <c r="O178" s="108"/>
      <c r="T178" s="293"/>
      <c r="U178" s="293" t="s">
        <v>76</v>
      </c>
      <c r="V178" s="293"/>
      <c r="W178" s="285" t="str">
        <f ca="1">SUBSTITUTE(CELL("address",F177),"$","")</f>
        <v>F177</v>
      </c>
      <c r="X178" s="20" t="str">
        <f t="shared" si="35"/>
        <v>3b</v>
      </c>
      <c r="Y178" s="285" t="str">
        <f t="shared" ca="1" si="37"/>
        <v>3b. Flexible Capacity</v>
      </c>
      <c r="Z178" s="20" t="s">
        <v>851</v>
      </c>
      <c r="AA178" s="20" t="s">
        <v>923</v>
      </c>
      <c r="AB178" s="20">
        <v>1</v>
      </c>
      <c r="AC178" s="290" t="str">
        <f t="shared" ca="1" si="31"/>
        <v>3b_F177_Load_pt11_avg_heat_rate_1</v>
      </c>
      <c r="AD178" s="20" t="s">
        <v>395</v>
      </c>
      <c r="AE178" s="20"/>
      <c r="AF178" s="20" t="str">
        <f t="shared" si="36"/>
        <v>&gt;=0</v>
      </c>
      <c r="AG178" t="s">
        <v>84</v>
      </c>
      <c r="AH178" t="s">
        <v>84</v>
      </c>
    </row>
    <row r="179" spans="1:37" ht="15.75" hidden="1" customHeight="1">
      <c r="A179" s="454"/>
      <c r="B179" s="53"/>
      <c r="C179" s="53"/>
      <c r="D179" s="53"/>
      <c r="E179" s="455"/>
      <c r="F179" s="53"/>
      <c r="G179" s="53"/>
      <c r="H179" s="53"/>
      <c r="I179" s="455"/>
      <c r="J179" s="53"/>
      <c r="K179" s="53"/>
      <c r="L179" s="53"/>
      <c r="M179" s="455"/>
      <c r="N179" s="53"/>
      <c r="O179" s="108"/>
      <c r="T179" s="293" t="s">
        <v>859</v>
      </c>
      <c r="U179" s="293"/>
      <c r="V179" s="293"/>
      <c r="W179" s="285" t="str">
        <f ca="1">SUBSTITUTE(CELL("address",H177),"$","")</f>
        <v>H177</v>
      </c>
      <c r="X179" s="20" t="str">
        <f t="shared" si="35"/>
        <v>3b</v>
      </c>
      <c r="Y179" s="285" t="str">
        <f t="shared" ca="1" si="37"/>
        <v>3b. Flexible Capacity</v>
      </c>
      <c r="Z179" s="20" t="s">
        <v>851</v>
      </c>
      <c r="AA179" s="20" t="s">
        <v>922</v>
      </c>
      <c r="AB179" s="20">
        <v>2</v>
      </c>
      <c r="AC179" s="290" t="str">
        <f t="shared" ca="1" si="31"/>
        <v>3b_H177_Load_pt11_MW_2</v>
      </c>
      <c r="AD179" s="20" t="s">
        <v>395</v>
      </c>
      <c r="AE179" s="20"/>
      <c r="AF179" s="20" t="str">
        <f t="shared" si="36"/>
        <v>&gt;=0</v>
      </c>
      <c r="AG179" t="s">
        <v>84</v>
      </c>
      <c r="AH179" t="s">
        <v>84</v>
      </c>
    </row>
    <row r="180" spans="1:37" ht="15.75" hidden="1" customHeight="1">
      <c r="A180" s="454"/>
      <c r="B180" s="53"/>
      <c r="C180" s="53"/>
      <c r="D180" s="53"/>
      <c r="E180" s="53"/>
      <c r="F180" s="53"/>
      <c r="G180" s="53"/>
      <c r="H180" s="53"/>
      <c r="I180" s="53"/>
      <c r="J180" s="53"/>
      <c r="K180" s="53"/>
      <c r="L180" s="53"/>
      <c r="M180" s="53"/>
      <c r="N180" s="53"/>
      <c r="O180" s="108"/>
      <c r="T180" s="293" t="s">
        <v>859</v>
      </c>
      <c r="U180" s="293"/>
      <c r="V180" s="293"/>
      <c r="W180" s="285" t="str">
        <f ca="1">SUBSTITUTE(CELL("address",J177),"$","")</f>
        <v>J177</v>
      </c>
      <c r="X180" s="20" t="str">
        <f t="shared" si="35"/>
        <v>3b</v>
      </c>
      <c r="Y180" s="285" t="str">
        <f t="shared" ca="1" si="37"/>
        <v>3b. Flexible Capacity</v>
      </c>
      <c r="Z180" s="20" t="s">
        <v>851</v>
      </c>
      <c r="AA180" s="20" t="s">
        <v>923</v>
      </c>
      <c r="AB180" s="20">
        <v>2</v>
      </c>
      <c r="AC180" s="290" t="str">
        <f t="shared" ca="1" si="31"/>
        <v>3b_J177_Load_pt11_avg_heat_rate_2</v>
      </c>
      <c r="AD180" s="20" t="s">
        <v>395</v>
      </c>
      <c r="AE180" s="20"/>
      <c r="AF180" s="20" t="str">
        <f t="shared" si="36"/>
        <v>&gt;=0</v>
      </c>
      <c r="AG180" t="s">
        <v>84</v>
      </c>
      <c r="AH180" t="s">
        <v>84</v>
      </c>
    </row>
    <row r="181" spans="1:37" ht="15.75" hidden="1" customHeight="1">
      <c r="A181" s="454"/>
      <c r="B181" s="53"/>
      <c r="C181" s="53"/>
      <c r="D181" s="53"/>
      <c r="E181" s="53"/>
      <c r="F181" s="53"/>
      <c r="G181" s="53"/>
      <c r="H181" s="53"/>
      <c r="I181" s="53"/>
      <c r="J181" s="53"/>
      <c r="K181" s="53"/>
      <c r="L181" s="53"/>
      <c r="M181" s="53"/>
      <c r="N181" s="53"/>
      <c r="O181" s="108"/>
      <c r="T181" s="293" t="s">
        <v>859</v>
      </c>
      <c r="U181" s="293"/>
      <c r="V181" s="293"/>
      <c r="W181" s="285" t="str">
        <f ca="1">SUBSTITUTE(CELL("address",L177),"$","")</f>
        <v>L177</v>
      </c>
      <c r="X181" s="20" t="str">
        <f t="shared" si="35"/>
        <v>3b</v>
      </c>
      <c r="Y181" s="285" t="str">
        <f t="shared" ca="1" si="37"/>
        <v>3b. Flexible Capacity</v>
      </c>
      <c r="Z181" s="20" t="s">
        <v>851</v>
      </c>
      <c r="AA181" s="20" t="s">
        <v>922</v>
      </c>
      <c r="AB181" s="20">
        <v>3</v>
      </c>
      <c r="AC181" s="290" t="str">
        <f t="shared" ca="1" si="31"/>
        <v>3b_L177_Load_pt11_MW_3</v>
      </c>
      <c r="AD181" s="20" t="s">
        <v>395</v>
      </c>
      <c r="AE181" s="20"/>
      <c r="AF181" s="20" t="str">
        <f t="shared" si="36"/>
        <v>&gt;=0</v>
      </c>
      <c r="AG181" t="s">
        <v>84</v>
      </c>
      <c r="AH181" t="s">
        <v>84</v>
      </c>
    </row>
    <row r="182" spans="1:37" ht="15.75" hidden="1" customHeight="1">
      <c r="A182" s="454"/>
      <c r="B182" s="53"/>
      <c r="C182" s="53"/>
      <c r="D182" s="53"/>
      <c r="E182" s="53"/>
      <c r="F182" s="53"/>
      <c r="G182" s="53"/>
      <c r="H182" s="53"/>
      <c r="I182" s="53"/>
      <c r="J182" s="53"/>
      <c r="K182" s="53"/>
      <c r="L182" s="53"/>
      <c r="M182" s="53"/>
      <c r="N182" s="53"/>
      <c r="O182" s="108"/>
      <c r="T182" s="293" t="s">
        <v>859</v>
      </c>
      <c r="U182" s="293"/>
      <c r="V182" s="293"/>
      <c r="W182" s="285" t="str">
        <f ca="1">SUBSTITUTE(CELL("address",N177),"$","")</f>
        <v>N177</v>
      </c>
      <c r="X182" s="20" t="str">
        <f t="shared" si="35"/>
        <v>3b</v>
      </c>
      <c r="Y182" s="285" t="str">
        <f t="shared" ca="1" si="37"/>
        <v>3b. Flexible Capacity</v>
      </c>
      <c r="Z182" s="20" t="s">
        <v>851</v>
      </c>
      <c r="AA182" s="20" t="s">
        <v>923</v>
      </c>
      <c r="AB182" s="20">
        <v>3</v>
      </c>
      <c r="AC182" s="290" t="str">
        <f t="shared" ca="1" si="31"/>
        <v>3b_N177_Load_pt11_avg_heat_rate_3</v>
      </c>
      <c r="AD182" s="20" t="s">
        <v>395</v>
      </c>
      <c r="AE182" s="20"/>
      <c r="AF182" s="20" t="str">
        <f t="shared" si="36"/>
        <v>&gt;=0</v>
      </c>
      <c r="AG182" t="s">
        <v>84</v>
      </c>
      <c r="AH182" t="s">
        <v>84</v>
      </c>
    </row>
    <row r="183" spans="1:37" ht="15.75" customHeight="1">
      <c r="A183" s="351" t="s">
        <v>797</v>
      </c>
      <c r="B183" s="53"/>
      <c r="C183" s="53"/>
      <c r="D183" s="53"/>
      <c r="E183" s="53"/>
      <c r="F183" s="53"/>
      <c r="G183" s="53"/>
      <c r="H183" s="53"/>
      <c r="I183" s="53"/>
      <c r="J183" s="53"/>
      <c r="K183" s="53"/>
      <c r="L183" s="53"/>
      <c r="M183" s="53"/>
      <c r="N183" s="53"/>
      <c r="O183" s="108"/>
      <c r="U183" s="287"/>
      <c r="V183" s="287" t="s">
        <v>40</v>
      </c>
    </row>
    <row r="184" spans="1:37">
      <c r="A184" s="450" t="s">
        <v>798</v>
      </c>
      <c r="B184" s="53" t="s">
        <v>712</v>
      </c>
      <c r="C184" s="53"/>
      <c r="D184" s="1059"/>
      <c r="E184" s="1060"/>
      <c r="F184" s="1061"/>
      <c r="G184" s="53"/>
      <c r="H184" s="1050"/>
      <c r="I184" s="1051"/>
      <c r="J184" s="1052"/>
      <c r="K184" s="53"/>
      <c r="L184" s="1050"/>
      <c r="M184" s="1051"/>
      <c r="N184" s="1052"/>
      <c r="O184" s="108"/>
      <c r="V184" s="287" t="s">
        <v>40</v>
      </c>
      <c r="W184" s="285" t="str">
        <f ca="1">SUBSTITUTE(CELL("address",D184),"$","")</f>
        <v>D184</v>
      </c>
      <c r="X184" t="str">
        <f t="shared" ref="X184:X189" si="38">$X$7</f>
        <v>3b</v>
      </c>
      <c r="Y184" s="285" t="str">
        <f t="shared" ref="Y184:Y189" ca="1" si="39">MID(CELL("filename",X184),FIND("]",CELL("filename",X184))+1,256)</f>
        <v>3b. Flexible Capacity</v>
      </c>
      <c r="Z184" t="s">
        <v>851</v>
      </c>
      <c r="AA184" t="s">
        <v>924</v>
      </c>
      <c r="AB184">
        <v>1</v>
      </c>
      <c r="AC184" s="290" t="str">
        <f t="shared" ca="1" si="31"/>
        <v>3b_D184_forced_out_rate_1</v>
      </c>
      <c r="AD184" s="285" t="s">
        <v>463</v>
      </c>
      <c r="AE184" t="s">
        <v>800</v>
      </c>
      <c r="AF184" s="286" t="s">
        <v>464</v>
      </c>
      <c r="AG184" t="s">
        <v>84</v>
      </c>
      <c r="AH184" t="s">
        <v>84</v>
      </c>
      <c r="AJ184" s="288"/>
      <c r="AK184" s="285"/>
    </row>
    <row r="185" spans="1:37" ht="5.25" customHeight="1">
      <c r="A185" s="454"/>
      <c r="B185" s="53"/>
      <c r="C185" s="53"/>
      <c r="D185" s="53"/>
      <c r="E185" s="53"/>
      <c r="F185" s="53"/>
      <c r="G185" s="53"/>
      <c r="H185" s="53"/>
      <c r="I185" s="53"/>
      <c r="J185" s="53"/>
      <c r="K185" s="53"/>
      <c r="L185" s="53"/>
      <c r="M185" s="53"/>
      <c r="N185" s="53"/>
      <c r="O185" s="108"/>
      <c r="U185" s="287" t="s">
        <v>76</v>
      </c>
      <c r="W185" s="285" t="str">
        <f ca="1">SUBSTITUTE(CELL("address",H184),"$","")</f>
        <v>H184</v>
      </c>
      <c r="X185" t="str">
        <f t="shared" si="38"/>
        <v>3b</v>
      </c>
      <c r="Y185" s="285" t="str">
        <f t="shared" ca="1" si="39"/>
        <v>3b. Flexible Capacity</v>
      </c>
      <c r="Z185" t="s">
        <v>851</v>
      </c>
      <c r="AA185" t="s">
        <v>924</v>
      </c>
      <c r="AB185">
        <v>2</v>
      </c>
      <c r="AC185" s="290" t="str">
        <f t="shared" ca="1" si="31"/>
        <v>3b_H184_forced_out_rate_2</v>
      </c>
      <c r="AD185" s="285" t="s">
        <v>463</v>
      </c>
      <c r="AE185" t="s">
        <v>800</v>
      </c>
      <c r="AF185" s="286" t="s">
        <v>464</v>
      </c>
      <c r="AG185" t="s">
        <v>84</v>
      </c>
      <c r="AH185" t="s">
        <v>84</v>
      </c>
      <c r="AJ185" s="288"/>
      <c r="AK185" s="285"/>
    </row>
    <row r="186" spans="1:37" ht="5.25" customHeight="1">
      <c r="A186" s="454"/>
      <c r="B186" s="53"/>
      <c r="C186" s="53"/>
      <c r="D186" s="53"/>
      <c r="E186" s="53"/>
      <c r="F186" s="53"/>
      <c r="G186" s="53"/>
      <c r="H186" s="53"/>
      <c r="I186" s="53"/>
      <c r="J186" s="53"/>
      <c r="K186" s="53"/>
      <c r="L186" s="53"/>
      <c r="M186" s="53"/>
      <c r="N186" s="53"/>
      <c r="O186" s="108"/>
      <c r="U186" s="287" t="s">
        <v>76</v>
      </c>
      <c r="W186" s="285" t="str">
        <f ca="1">SUBSTITUTE(CELL("address",L184),"$","")</f>
        <v>L184</v>
      </c>
      <c r="X186" t="str">
        <f t="shared" si="38"/>
        <v>3b</v>
      </c>
      <c r="Y186" s="285" t="str">
        <f t="shared" ca="1" si="39"/>
        <v>3b. Flexible Capacity</v>
      </c>
      <c r="Z186" t="s">
        <v>851</v>
      </c>
      <c r="AA186" t="s">
        <v>924</v>
      </c>
      <c r="AB186">
        <v>3</v>
      </c>
      <c r="AC186" s="290" t="str">
        <f t="shared" ca="1" si="31"/>
        <v>3b_L184_forced_out_rate_3</v>
      </c>
      <c r="AD186" s="285" t="s">
        <v>463</v>
      </c>
      <c r="AE186" t="s">
        <v>800</v>
      </c>
      <c r="AF186" s="286" t="s">
        <v>464</v>
      </c>
      <c r="AG186" t="s">
        <v>84</v>
      </c>
      <c r="AH186" t="s">
        <v>84</v>
      </c>
      <c r="AJ186" s="288"/>
      <c r="AK186" s="285"/>
    </row>
    <row r="187" spans="1:37">
      <c r="A187" s="450" t="s">
        <v>801</v>
      </c>
      <c r="B187" s="305" t="s">
        <v>925</v>
      </c>
      <c r="C187" s="53"/>
      <c r="D187" s="1078"/>
      <c r="E187" s="1079"/>
      <c r="F187" s="1080"/>
      <c r="G187" s="53"/>
      <c r="H187" s="1053"/>
      <c r="I187" s="1054"/>
      <c r="J187" s="1055"/>
      <c r="K187" s="53"/>
      <c r="L187" s="1053"/>
      <c r="M187" s="1054"/>
      <c r="N187" s="1055"/>
      <c r="O187" s="108"/>
      <c r="V187" s="287" t="s">
        <v>40</v>
      </c>
      <c r="W187" s="285" t="str">
        <f ca="1">SUBSTITUTE(CELL("address",D187),"$","")</f>
        <v>D187</v>
      </c>
      <c r="X187" t="str">
        <f t="shared" si="38"/>
        <v>3b</v>
      </c>
      <c r="Y187" s="285" t="str">
        <f t="shared" ca="1" si="39"/>
        <v>3b. Flexible Capacity</v>
      </c>
      <c r="Z187" t="s">
        <v>851</v>
      </c>
      <c r="AA187" t="s">
        <v>803</v>
      </c>
      <c r="AB187">
        <v>1</v>
      </c>
      <c r="AC187" s="290" t="str">
        <f t="shared" ca="1" si="31"/>
        <v>3b_D187_MTR_1</v>
      </c>
      <c r="AD187" t="s">
        <v>395</v>
      </c>
      <c r="AF187" t="str">
        <f>"&gt;=0"</f>
        <v>&gt;=0</v>
      </c>
      <c r="AG187" t="s">
        <v>84</v>
      </c>
      <c r="AH187" t="s">
        <v>84</v>
      </c>
      <c r="AJ187" s="288"/>
    </row>
    <row r="188" spans="1:37" ht="5.25" customHeight="1">
      <c r="A188" s="454"/>
      <c r="B188" s="53"/>
      <c r="C188" s="53"/>
      <c r="D188" s="53"/>
      <c r="E188" s="53"/>
      <c r="F188" s="53"/>
      <c r="G188" s="53"/>
      <c r="H188" s="53"/>
      <c r="I188" s="53"/>
      <c r="J188" s="53"/>
      <c r="K188" s="53"/>
      <c r="L188" s="53"/>
      <c r="M188" s="53"/>
      <c r="N188" s="53"/>
      <c r="O188" s="108"/>
      <c r="U188" s="287" t="s">
        <v>76</v>
      </c>
      <c r="W188" s="285" t="str">
        <f ca="1">SUBSTITUTE(CELL("address",H187),"$","")</f>
        <v>H187</v>
      </c>
      <c r="X188" t="str">
        <f t="shared" si="38"/>
        <v>3b</v>
      </c>
      <c r="Y188" s="285" t="str">
        <f t="shared" ca="1" si="39"/>
        <v>3b. Flexible Capacity</v>
      </c>
      <c r="Z188" t="s">
        <v>851</v>
      </c>
      <c r="AA188" t="s">
        <v>803</v>
      </c>
      <c r="AB188">
        <v>2</v>
      </c>
      <c r="AC188" s="290" t="str">
        <f t="shared" ca="1" si="31"/>
        <v>3b_H187_MTR_2</v>
      </c>
      <c r="AD188" t="s">
        <v>395</v>
      </c>
      <c r="AF188" t="str">
        <f>"&gt;=0"</f>
        <v>&gt;=0</v>
      </c>
      <c r="AG188" t="s">
        <v>84</v>
      </c>
      <c r="AH188" t="s">
        <v>84</v>
      </c>
      <c r="AJ188" s="288"/>
    </row>
    <row r="189" spans="1:37" ht="5.25" customHeight="1">
      <c r="A189" s="454"/>
      <c r="B189" s="53"/>
      <c r="C189" s="53"/>
      <c r="D189" s="53"/>
      <c r="E189" s="53"/>
      <c r="F189" s="53"/>
      <c r="G189" s="53"/>
      <c r="H189" s="53"/>
      <c r="I189" s="53"/>
      <c r="J189" s="53"/>
      <c r="K189" s="53"/>
      <c r="L189" s="53"/>
      <c r="M189" s="53"/>
      <c r="N189" s="53"/>
      <c r="O189" s="108"/>
      <c r="U189" s="287" t="s">
        <v>76</v>
      </c>
      <c r="W189" s="285" t="str">
        <f ca="1">SUBSTITUTE(CELL("address",L187),"$","")</f>
        <v>L187</v>
      </c>
      <c r="X189" t="str">
        <f t="shared" si="38"/>
        <v>3b</v>
      </c>
      <c r="Y189" s="285" t="str">
        <f t="shared" ca="1" si="39"/>
        <v>3b. Flexible Capacity</v>
      </c>
      <c r="Z189" t="s">
        <v>851</v>
      </c>
      <c r="AA189" t="s">
        <v>803</v>
      </c>
      <c r="AB189">
        <v>3</v>
      </c>
      <c r="AC189" s="290" t="str">
        <f t="shared" ca="1" si="31"/>
        <v>3b_L187_MTR_3</v>
      </c>
      <c r="AD189" t="s">
        <v>395</v>
      </c>
      <c r="AF189" t="str">
        <f>"&gt;=0"</f>
        <v>&gt;=0</v>
      </c>
      <c r="AG189" t="s">
        <v>84</v>
      </c>
      <c r="AH189" t="s">
        <v>84</v>
      </c>
      <c r="AJ189" s="288"/>
    </row>
    <row r="190" spans="1:37" ht="13">
      <c r="A190" s="351" t="s">
        <v>804</v>
      </c>
      <c r="B190" s="53"/>
      <c r="C190" s="53"/>
      <c r="D190" s="53"/>
      <c r="E190" s="53"/>
      <c r="F190" s="53"/>
      <c r="G190" s="53"/>
      <c r="H190" s="53"/>
      <c r="I190" s="53"/>
      <c r="J190" s="53"/>
      <c r="K190" s="53"/>
      <c r="L190" s="53"/>
      <c r="M190" s="53"/>
      <c r="N190" s="53"/>
      <c r="O190" s="108"/>
      <c r="V190" s="287" t="s">
        <v>40</v>
      </c>
    </row>
    <row r="191" spans="1:37">
      <c r="A191" s="996" t="s">
        <v>805</v>
      </c>
      <c r="B191" s="1031"/>
      <c r="C191" s="53"/>
      <c r="D191" s="1044"/>
      <c r="E191" s="1045"/>
      <c r="F191" s="1046"/>
      <c r="G191" s="53"/>
      <c r="H191" s="1037"/>
      <c r="I191" s="1038"/>
      <c r="J191" s="1039"/>
      <c r="K191" s="53"/>
      <c r="L191" s="1037"/>
      <c r="M191" s="1038"/>
      <c r="N191" s="1039"/>
      <c r="O191" s="108"/>
      <c r="V191" s="287" t="s">
        <v>40</v>
      </c>
      <c r="W191" s="285" t="str">
        <f ca="1">SUBSTITUTE(CELL("address",D191),"$","")</f>
        <v>D191</v>
      </c>
      <c r="X191" t="str">
        <f t="shared" ref="X191:X199" si="40">$X$7</f>
        <v>3b</v>
      </c>
      <c r="Y191" s="285" t="str">
        <f t="shared" ref="Y191:Y199" ca="1" si="41">MID(CELL("filename",X191),FIND("]",CELL("filename",X191))+1,256)</f>
        <v>3b. Flexible Capacity</v>
      </c>
      <c r="Z191" t="s">
        <v>851</v>
      </c>
      <c r="AA191" t="s">
        <v>926</v>
      </c>
      <c r="AB191">
        <v>1</v>
      </c>
      <c r="AC191" s="290" t="str">
        <f t="shared" ca="1" si="31"/>
        <v>3b_D191_maint_ave_days_1</v>
      </c>
      <c r="AD191" t="s">
        <v>395</v>
      </c>
      <c r="AF191" t="str">
        <f>"&gt;=0"</f>
        <v>&gt;=0</v>
      </c>
      <c r="AG191" t="s">
        <v>84</v>
      </c>
      <c r="AH191" t="s">
        <v>84</v>
      </c>
      <c r="AJ191" s="288"/>
    </row>
    <row r="192" spans="1:37" ht="5.25" customHeight="1">
      <c r="A192" s="454"/>
      <c r="B192" s="53"/>
      <c r="C192" s="53"/>
      <c r="D192" s="53"/>
      <c r="E192" s="53"/>
      <c r="F192" s="53"/>
      <c r="G192" s="53"/>
      <c r="H192" s="53"/>
      <c r="I192" s="53"/>
      <c r="J192" s="53"/>
      <c r="K192" s="53"/>
      <c r="L192" s="53"/>
      <c r="M192" s="53"/>
      <c r="N192" s="53"/>
      <c r="O192" s="108"/>
      <c r="U192" s="287" t="s">
        <v>76</v>
      </c>
      <c r="W192" s="285" t="str">
        <f ca="1">SUBSTITUTE(CELL("address",H191),"$","")</f>
        <v>H191</v>
      </c>
      <c r="X192" t="str">
        <f t="shared" si="40"/>
        <v>3b</v>
      </c>
      <c r="Y192" s="285" t="str">
        <f t="shared" ca="1" si="41"/>
        <v>3b. Flexible Capacity</v>
      </c>
      <c r="Z192" t="s">
        <v>851</v>
      </c>
      <c r="AA192" t="s">
        <v>926</v>
      </c>
      <c r="AB192">
        <v>2</v>
      </c>
      <c r="AC192" s="290" t="str">
        <f t="shared" ca="1" si="31"/>
        <v>3b_H191_maint_ave_days_2</v>
      </c>
      <c r="AD192" t="s">
        <v>395</v>
      </c>
      <c r="AF192" t="str">
        <f>"&gt;=0"</f>
        <v>&gt;=0</v>
      </c>
      <c r="AG192" t="s">
        <v>84</v>
      </c>
      <c r="AH192" t="s">
        <v>84</v>
      </c>
      <c r="AJ192" s="288"/>
    </row>
    <row r="193" spans="1:37" ht="5.25" customHeight="1">
      <c r="A193" s="454"/>
      <c r="B193" s="53"/>
      <c r="C193" s="53"/>
      <c r="D193" s="53"/>
      <c r="E193" s="53"/>
      <c r="F193" s="53"/>
      <c r="G193" s="53"/>
      <c r="H193" s="53"/>
      <c r="I193" s="53"/>
      <c r="J193" s="53"/>
      <c r="K193" s="53"/>
      <c r="L193" s="53"/>
      <c r="M193" s="53"/>
      <c r="N193" s="53"/>
      <c r="O193" s="108"/>
      <c r="U193" s="287" t="s">
        <v>76</v>
      </c>
      <c r="W193" s="285" t="str">
        <f ca="1">SUBSTITUTE(CELL("address",L191),"$","")</f>
        <v>L191</v>
      </c>
      <c r="X193" t="str">
        <f t="shared" si="40"/>
        <v>3b</v>
      </c>
      <c r="Y193" s="285" t="str">
        <f t="shared" ca="1" si="41"/>
        <v>3b. Flexible Capacity</v>
      </c>
      <c r="Z193" t="s">
        <v>851</v>
      </c>
      <c r="AA193" t="s">
        <v>926</v>
      </c>
      <c r="AB193">
        <v>3</v>
      </c>
      <c r="AC193" s="290" t="str">
        <f t="shared" ca="1" si="31"/>
        <v>3b_L191_maint_ave_days_3</v>
      </c>
      <c r="AD193" t="s">
        <v>395</v>
      </c>
      <c r="AF193" t="str">
        <f>"&gt;=0"</f>
        <v>&gt;=0</v>
      </c>
      <c r="AG193" t="s">
        <v>84</v>
      </c>
      <c r="AH193" t="s">
        <v>84</v>
      </c>
      <c r="AJ193" s="288"/>
    </row>
    <row r="194" spans="1:37">
      <c r="A194" s="992" t="s">
        <v>927</v>
      </c>
      <c r="B194" s="1031"/>
      <c r="C194" s="53"/>
      <c r="D194" s="1047"/>
      <c r="E194" s="1048"/>
      <c r="F194" s="1049"/>
      <c r="G194" s="53"/>
      <c r="H194" s="1056"/>
      <c r="I194" s="1057"/>
      <c r="J194" s="1058"/>
      <c r="K194" s="53"/>
      <c r="L194" s="1056"/>
      <c r="M194" s="1057"/>
      <c r="N194" s="1058"/>
      <c r="O194" s="108"/>
      <c r="V194" s="287" t="s">
        <v>40</v>
      </c>
      <c r="W194" s="285" t="str">
        <f ca="1">SUBSTITUTE(CELL("address",D194),"$","")</f>
        <v>D194</v>
      </c>
      <c r="X194" t="str">
        <f t="shared" si="40"/>
        <v>3b</v>
      </c>
      <c r="Y194" s="285" t="str">
        <f t="shared" ca="1" si="41"/>
        <v>3b. Flexible Capacity</v>
      </c>
      <c r="Z194" t="s">
        <v>851</v>
      </c>
      <c r="AA194" t="s">
        <v>928</v>
      </c>
      <c r="AB194">
        <v>1</v>
      </c>
      <c r="AC194" s="290" t="str">
        <f t="shared" ca="1" si="31"/>
        <v>3b_D194_maint_timing_1</v>
      </c>
      <c r="AD194" t="s">
        <v>605</v>
      </c>
      <c r="AE194">
        <v>100</v>
      </c>
      <c r="AG194" t="s">
        <v>84</v>
      </c>
      <c r="AH194" t="s">
        <v>84</v>
      </c>
      <c r="AJ194" s="288"/>
    </row>
    <row r="195" spans="1:37" ht="5.25" customHeight="1">
      <c r="A195" s="454"/>
      <c r="B195" s="53"/>
      <c r="C195" s="53"/>
      <c r="D195" s="53"/>
      <c r="E195" s="53"/>
      <c r="F195" s="53"/>
      <c r="G195" s="53"/>
      <c r="H195" s="53"/>
      <c r="I195" s="53"/>
      <c r="J195" s="53"/>
      <c r="K195" s="53"/>
      <c r="L195" s="53"/>
      <c r="M195" s="53"/>
      <c r="N195" s="53"/>
      <c r="O195" s="108"/>
      <c r="U195" s="287" t="s">
        <v>76</v>
      </c>
      <c r="W195" s="285" t="str">
        <f ca="1">SUBSTITUTE(CELL("address",H194),"$","")</f>
        <v>H194</v>
      </c>
      <c r="X195" t="str">
        <f t="shared" si="40"/>
        <v>3b</v>
      </c>
      <c r="Y195" s="285" t="str">
        <f t="shared" ca="1" si="41"/>
        <v>3b. Flexible Capacity</v>
      </c>
      <c r="Z195" t="s">
        <v>851</v>
      </c>
      <c r="AA195" t="s">
        <v>928</v>
      </c>
      <c r="AB195">
        <v>2</v>
      </c>
      <c r="AC195" s="290" t="str">
        <f t="shared" ca="1" si="31"/>
        <v>3b_H194_maint_timing_2</v>
      </c>
      <c r="AD195" t="s">
        <v>605</v>
      </c>
      <c r="AE195">
        <v>100</v>
      </c>
      <c r="AG195" t="s">
        <v>84</v>
      </c>
      <c r="AH195" t="s">
        <v>84</v>
      </c>
      <c r="AJ195" s="288"/>
    </row>
    <row r="196" spans="1:37" ht="5.25" customHeight="1">
      <c r="A196" s="454"/>
      <c r="B196" s="53"/>
      <c r="C196" s="53"/>
      <c r="D196" s="53"/>
      <c r="E196" s="53"/>
      <c r="F196" s="53"/>
      <c r="G196" s="53"/>
      <c r="H196" s="53"/>
      <c r="I196" s="53"/>
      <c r="J196" s="53"/>
      <c r="K196" s="53"/>
      <c r="L196" s="53"/>
      <c r="M196" s="53"/>
      <c r="N196" s="53"/>
      <c r="O196" s="108"/>
      <c r="U196" s="287" t="s">
        <v>76</v>
      </c>
      <c r="W196" s="285" t="str">
        <f ca="1">SUBSTITUTE(CELL("address",L194),"$","")</f>
        <v>L194</v>
      </c>
      <c r="X196" t="str">
        <f t="shared" si="40"/>
        <v>3b</v>
      </c>
      <c r="Y196" s="285" t="str">
        <f t="shared" ca="1" si="41"/>
        <v>3b. Flexible Capacity</v>
      </c>
      <c r="Z196" t="s">
        <v>851</v>
      </c>
      <c r="AA196" t="s">
        <v>928</v>
      </c>
      <c r="AB196">
        <v>3</v>
      </c>
      <c r="AC196" s="290" t="str">
        <f t="shared" ca="1" si="31"/>
        <v>3b_L194_maint_timing_3</v>
      </c>
      <c r="AD196" t="s">
        <v>605</v>
      </c>
      <c r="AE196">
        <v>100</v>
      </c>
      <c r="AG196" t="s">
        <v>84</v>
      </c>
      <c r="AH196" t="s">
        <v>84</v>
      </c>
      <c r="AJ196" s="288"/>
    </row>
    <row r="197" spans="1:37">
      <c r="A197" s="996" t="s">
        <v>809</v>
      </c>
      <c r="B197" s="993"/>
      <c r="C197" s="53"/>
      <c r="D197" s="1072"/>
      <c r="E197" s="1073"/>
      <c r="F197" s="1074"/>
      <c r="G197" s="53"/>
      <c r="H197" s="1075"/>
      <c r="I197" s="1076"/>
      <c r="J197" s="1077"/>
      <c r="K197" s="53"/>
      <c r="L197" s="1075"/>
      <c r="M197" s="1076"/>
      <c r="N197" s="1077"/>
      <c r="O197" s="108"/>
      <c r="V197" s="287" t="s">
        <v>40</v>
      </c>
      <c r="W197" s="285" t="str">
        <f ca="1">SUBSTITUTE(CELL("address",D197),"$","")</f>
        <v>D197</v>
      </c>
      <c r="X197" t="str">
        <f t="shared" si="40"/>
        <v>3b</v>
      </c>
      <c r="Y197" s="285" t="str">
        <f t="shared" ca="1" si="41"/>
        <v>3b. Flexible Capacity</v>
      </c>
      <c r="Z197" t="s">
        <v>851</v>
      </c>
      <c r="AA197" t="s">
        <v>929</v>
      </c>
      <c r="AB197">
        <v>1</v>
      </c>
      <c r="AC197" s="290" t="str">
        <f t="shared" ref="AC197:AC199" ca="1" si="42">X197&amp;"_"&amp;W197&amp;"_"&amp;AA197&amp;"_"&amp;AB197</f>
        <v>3b_D197_unit_avail_1</v>
      </c>
      <c r="AD197" s="285" t="s">
        <v>463</v>
      </c>
      <c r="AF197" s="286" t="s">
        <v>464</v>
      </c>
      <c r="AG197" t="s">
        <v>84</v>
      </c>
      <c r="AH197" t="s">
        <v>84</v>
      </c>
      <c r="AJ197" s="288"/>
      <c r="AK197" s="285"/>
    </row>
    <row r="198" spans="1:37" ht="6" customHeight="1">
      <c r="A198" s="1029" t="s">
        <v>811</v>
      </c>
      <c r="B198" s="1030"/>
      <c r="C198" s="53"/>
      <c r="D198" s="53"/>
      <c r="E198" s="53"/>
      <c r="F198" s="53"/>
      <c r="G198" s="53"/>
      <c r="H198" s="53"/>
      <c r="I198" s="53"/>
      <c r="J198" s="53"/>
      <c r="K198" s="53"/>
      <c r="L198" s="53"/>
      <c r="M198" s="53"/>
      <c r="N198" s="53"/>
      <c r="O198" s="108"/>
      <c r="U198" s="287" t="s">
        <v>76</v>
      </c>
      <c r="W198" s="285" t="str">
        <f ca="1">SUBSTITUTE(CELL("address",H197),"$","")</f>
        <v>H197</v>
      </c>
      <c r="X198" t="str">
        <f t="shared" si="40"/>
        <v>3b</v>
      </c>
      <c r="Y198" s="285" t="str">
        <f t="shared" ca="1" si="41"/>
        <v>3b. Flexible Capacity</v>
      </c>
      <c r="Z198" t="s">
        <v>851</v>
      </c>
      <c r="AA198" t="s">
        <v>929</v>
      </c>
      <c r="AB198">
        <v>2</v>
      </c>
      <c r="AC198" s="290" t="str">
        <f t="shared" ca="1" si="42"/>
        <v>3b_H197_unit_avail_2</v>
      </c>
      <c r="AD198" s="285" t="s">
        <v>463</v>
      </c>
      <c r="AF198" s="286" t="s">
        <v>464</v>
      </c>
      <c r="AG198" t="s">
        <v>84</v>
      </c>
      <c r="AH198" t="s">
        <v>84</v>
      </c>
      <c r="AJ198" s="288"/>
      <c r="AK198" s="285"/>
    </row>
    <row r="199" spans="1:37" ht="6" customHeight="1">
      <c r="A199" s="1029"/>
      <c r="B199" s="1030"/>
      <c r="C199" s="53"/>
      <c r="D199" s="53"/>
      <c r="E199" s="53"/>
      <c r="F199" s="53"/>
      <c r="G199" s="53"/>
      <c r="H199" s="53"/>
      <c r="I199" s="53"/>
      <c r="J199" s="53"/>
      <c r="K199" s="53"/>
      <c r="L199" s="53"/>
      <c r="M199" s="53"/>
      <c r="N199" s="53"/>
      <c r="O199" s="108"/>
      <c r="U199" s="287" t="s">
        <v>76</v>
      </c>
      <c r="W199" s="285" t="str">
        <f ca="1">SUBSTITUTE(CELL("address",L197),"$","")</f>
        <v>L197</v>
      </c>
      <c r="X199" t="str">
        <f t="shared" si="40"/>
        <v>3b</v>
      </c>
      <c r="Y199" s="285" t="str">
        <f t="shared" ca="1" si="41"/>
        <v>3b. Flexible Capacity</v>
      </c>
      <c r="Z199" t="s">
        <v>851</v>
      </c>
      <c r="AA199" t="s">
        <v>929</v>
      </c>
      <c r="AB199">
        <v>3</v>
      </c>
      <c r="AC199" s="290" t="str">
        <f t="shared" ca="1" si="42"/>
        <v>3b_L197_unit_avail_3</v>
      </c>
      <c r="AD199" s="285" t="s">
        <v>463</v>
      </c>
      <c r="AF199" s="286" t="s">
        <v>464</v>
      </c>
      <c r="AG199" t="s">
        <v>84</v>
      </c>
      <c r="AH199" t="s">
        <v>84</v>
      </c>
      <c r="AJ199" s="288"/>
      <c r="AK199" s="285"/>
    </row>
    <row r="200" spans="1:37" ht="13">
      <c r="A200" s="351" t="s">
        <v>930</v>
      </c>
      <c r="B200" s="53"/>
      <c r="C200" s="53"/>
      <c r="D200" s="53"/>
      <c r="E200" s="53"/>
      <c r="F200" s="53"/>
      <c r="G200" s="53"/>
      <c r="H200" s="53"/>
      <c r="I200" s="53"/>
      <c r="J200" s="53"/>
      <c r="K200" s="53"/>
      <c r="L200" s="53"/>
      <c r="M200" s="53"/>
      <c r="N200" s="53"/>
      <c r="O200" s="108"/>
      <c r="V200" s="287" t="s">
        <v>40</v>
      </c>
    </row>
    <row r="201" spans="1:37">
      <c r="A201" s="450" t="s">
        <v>931</v>
      </c>
      <c r="B201" s="305" t="s">
        <v>468</v>
      </c>
      <c r="C201" s="53"/>
      <c r="D201" s="1087"/>
      <c r="E201" s="1088"/>
      <c r="F201" s="1089"/>
      <c r="G201" s="53"/>
      <c r="H201" s="1093"/>
      <c r="I201" s="1094"/>
      <c r="J201" s="1095"/>
      <c r="K201" s="25"/>
      <c r="L201" s="1093"/>
      <c r="M201" s="1094"/>
      <c r="N201" s="1095"/>
      <c r="O201" s="108"/>
      <c r="V201" s="287" t="s">
        <v>40</v>
      </c>
      <c r="W201" s="285" t="str">
        <f ca="1">SUBSTITUTE(CELL("address",D201),"$","")</f>
        <v>D201</v>
      </c>
      <c r="X201" t="str">
        <f t="shared" ref="X201:X206" si="43">$X$7</f>
        <v>3b</v>
      </c>
      <c r="Y201" s="285" t="str">
        <f t="shared" ref="Y201:Y206" ca="1" si="44">MID(CELL("filename",X201),FIND("]",CELL("filename",X201))+1,256)</f>
        <v>3b. Flexible Capacity</v>
      </c>
      <c r="Z201" t="s">
        <v>851</v>
      </c>
      <c r="AA201" t="s">
        <v>932</v>
      </c>
      <c r="AB201">
        <v>1</v>
      </c>
      <c r="AC201" s="290" t="str">
        <f t="shared" ref="AC201:AC206" ca="1" si="45">X201&amp;"_"&amp;W201&amp;"_"&amp;AA201&amp;"_"&amp;AB201</f>
        <v>3b_D201_VOM_1</v>
      </c>
      <c r="AD201" t="s">
        <v>395</v>
      </c>
      <c r="AF201" t="str">
        <f t="shared" ref="AF201:AF206" si="46">"&gt;=0"</f>
        <v>&gt;=0</v>
      </c>
      <c r="AG201" t="s">
        <v>84</v>
      </c>
      <c r="AH201" t="s">
        <v>84</v>
      </c>
      <c r="AJ201" s="288"/>
    </row>
    <row r="202" spans="1:37" ht="12.75" customHeight="1">
      <c r="A202" s="999" t="s">
        <v>933</v>
      </c>
      <c r="B202" s="1000"/>
      <c r="C202" s="53"/>
      <c r="D202" s="53"/>
      <c r="E202" s="53"/>
      <c r="F202" s="53"/>
      <c r="G202" s="53"/>
      <c r="H202" s="53"/>
      <c r="I202" s="53"/>
      <c r="J202" s="53"/>
      <c r="K202" s="53"/>
      <c r="L202" s="53"/>
      <c r="M202" s="53"/>
      <c r="N202" s="53"/>
      <c r="O202" s="108"/>
      <c r="R202" s="20"/>
      <c r="U202" s="287" t="s">
        <v>76</v>
      </c>
      <c r="W202" s="285" t="str">
        <f ca="1">SUBSTITUTE(CELL("address",H201),"$","")</f>
        <v>H201</v>
      </c>
      <c r="X202" t="str">
        <f t="shared" si="43"/>
        <v>3b</v>
      </c>
      <c r="Y202" s="285" t="str">
        <f t="shared" ca="1" si="44"/>
        <v>3b. Flexible Capacity</v>
      </c>
      <c r="Z202" t="s">
        <v>851</v>
      </c>
      <c r="AA202" t="s">
        <v>932</v>
      </c>
      <c r="AB202">
        <v>2</v>
      </c>
      <c r="AC202" s="290" t="str">
        <f t="shared" ca="1" si="45"/>
        <v>3b_H201_VOM_2</v>
      </c>
      <c r="AD202" t="s">
        <v>395</v>
      </c>
      <c r="AF202" t="str">
        <f t="shared" si="46"/>
        <v>&gt;=0</v>
      </c>
      <c r="AG202" t="s">
        <v>84</v>
      </c>
      <c r="AH202" t="s">
        <v>84</v>
      </c>
      <c r="AJ202" s="288"/>
    </row>
    <row r="203" spans="1:37" ht="5.25" customHeight="1">
      <c r="A203" s="450"/>
      <c r="B203" s="53"/>
      <c r="C203" s="53"/>
      <c r="D203" s="53"/>
      <c r="E203" s="53"/>
      <c r="F203" s="53"/>
      <c r="G203" s="53"/>
      <c r="H203" s="53"/>
      <c r="I203" s="53"/>
      <c r="J203" s="53"/>
      <c r="K203" s="53"/>
      <c r="L203" s="53"/>
      <c r="M203" s="53"/>
      <c r="N203" s="53"/>
      <c r="O203" s="108"/>
      <c r="U203" s="287" t="s">
        <v>76</v>
      </c>
      <c r="W203" s="285" t="str">
        <f ca="1">SUBSTITUTE(CELL("address",L201),"$","")</f>
        <v>L201</v>
      </c>
      <c r="X203" t="str">
        <f t="shared" si="43"/>
        <v>3b</v>
      </c>
      <c r="Y203" s="285" t="str">
        <f t="shared" ca="1" si="44"/>
        <v>3b. Flexible Capacity</v>
      </c>
      <c r="Z203" t="s">
        <v>851</v>
      </c>
      <c r="AA203" t="s">
        <v>932</v>
      </c>
      <c r="AB203">
        <v>3</v>
      </c>
      <c r="AC203" s="290" t="str">
        <f t="shared" ca="1" si="45"/>
        <v>3b_L201_VOM_3</v>
      </c>
      <c r="AD203" t="s">
        <v>395</v>
      </c>
      <c r="AF203" t="str">
        <f t="shared" si="46"/>
        <v>&gt;=0</v>
      </c>
      <c r="AG203" t="s">
        <v>84</v>
      </c>
      <c r="AH203" t="s">
        <v>84</v>
      </c>
      <c r="AJ203" s="288"/>
    </row>
    <row r="204" spans="1:37">
      <c r="A204" s="450" t="s">
        <v>934</v>
      </c>
      <c r="B204" s="457" t="s">
        <v>935</v>
      </c>
      <c r="C204" s="53"/>
      <c r="D204" s="1090"/>
      <c r="E204" s="1091"/>
      <c r="F204" s="1092"/>
      <c r="G204" s="53"/>
      <c r="H204" s="1096"/>
      <c r="I204" s="1097"/>
      <c r="J204" s="1098"/>
      <c r="K204" s="25"/>
      <c r="L204" s="1096"/>
      <c r="M204" s="1097"/>
      <c r="N204" s="1098"/>
      <c r="O204" s="108"/>
      <c r="V204" s="287" t="s">
        <v>40</v>
      </c>
      <c r="W204" s="285" t="str">
        <f ca="1">SUBSTITUTE(CELL("address",D204),"$","")</f>
        <v>D204</v>
      </c>
      <c r="X204" t="str">
        <f t="shared" si="43"/>
        <v>3b</v>
      </c>
      <c r="Y204" s="285" t="str">
        <f t="shared" ca="1" si="44"/>
        <v>3b. Flexible Capacity</v>
      </c>
      <c r="Z204" t="s">
        <v>851</v>
      </c>
      <c r="AA204" t="s">
        <v>936</v>
      </c>
      <c r="AB204">
        <v>1</v>
      </c>
      <c r="AC204" s="290" t="str">
        <f t="shared" ca="1" si="45"/>
        <v>3b_D204_FOM_1</v>
      </c>
      <c r="AD204" t="s">
        <v>395</v>
      </c>
      <c r="AF204" t="str">
        <f t="shared" si="46"/>
        <v>&gt;=0</v>
      </c>
      <c r="AG204" t="s">
        <v>84</v>
      </c>
      <c r="AH204" t="s">
        <v>84</v>
      </c>
      <c r="AJ204" s="288"/>
    </row>
    <row r="205" spans="1:37" ht="13">
      <c r="A205" s="999" t="s">
        <v>933</v>
      </c>
      <c r="B205" s="1000"/>
      <c r="C205" s="53"/>
      <c r="D205" s="53"/>
      <c r="E205" s="53"/>
      <c r="F205" s="53"/>
      <c r="G205" s="53"/>
      <c r="H205" s="53"/>
      <c r="I205" s="53"/>
      <c r="J205" s="53"/>
      <c r="K205" s="53"/>
      <c r="L205" s="53"/>
      <c r="M205" s="53"/>
      <c r="N205" s="53"/>
      <c r="O205" s="108"/>
      <c r="R205" s="20"/>
      <c r="U205" s="287"/>
      <c r="V205" s="287" t="s">
        <v>40</v>
      </c>
      <c r="W205" s="285" t="str">
        <f ca="1">SUBSTITUTE(CELL("address",H204),"$","")</f>
        <v>H204</v>
      </c>
      <c r="X205" t="str">
        <f t="shared" si="43"/>
        <v>3b</v>
      </c>
      <c r="Y205" s="285" t="str">
        <f t="shared" ca="1" si="44"/>
        <v>3b. Flexible Capacity</v>
      </c>
      <c r="Z205" t="s">
        <v>851</v>
      </c>
      <c r="AA205" t="s">
        <v>936</v>
      </c>
      <c r="AB205">
        <v>2</v>
      </c>
      <c r="AC205" s="290" t="str">
        <f t="shared" ca="1" si="45"/>
        <v>3b_H204_FOM_2</v>
      </c>
      <c r="AD205" t="s">
        <v>395</v>
      </c>
      <c r="AF205" t="str">
        <f t="shared" si="46"/>
        <v>&gt;=0</v>
      </c>
      <c r="AG205" t="s">
        <v>84</v>
      </c>
      <c r="AH205" t="s">
        <v>84</v>
      </c>
      <c r="AJ205" s="288"/>
    </row>
    <row r="206" spans="1:37" ht="5.25" customHeight="1">
      <c r="A206" s="360"/>
      <c r="B206" s="361"/>
      <c r="C206" s="53"/>
      <c r="D206" s="53"/>
      <c r="E206" s="53"/>
      <c r="F206" s="53"/>
      <c r="G206" s="53"/>
      <c r="H206" s="53"/>
      <c r="I206" s="53"/>
      <c r="J206" s="53"/>
      <c r="K206" s="53"/>
      <c r="L206" s="53"/>
      <c r="M206" s="53"/>
      <c r="N206" s="53"/>
      <c r="O206" s="108"/>
      <c r="U206" s="287" t="s">
        <v>76</v>
      </c>
      <c r="W206" s="285" t="str">
        <f ca="1">SUBSTITUTE(CELL("address",L204),"$","")</f>
        <v>L204</v>
      </c>
      <c r="X206" t="str">
        <f t="shared" si="43"/>
        <v>3b</v>
      </c>
      <c r="Y206" s="285" t="str">
        <f t="shared" ca="1" si="44"/>
        <v>3b. Flexible Capacity</v>
      </c>
      <c r="Z206" t="s">
        <v>851</v>
      </c>
      <c r="AA206" t="s">
        <v>936</v>
      </c>
      <c r="AB206">
        <v>3</v>
      </c>
      <c r="AC206" s="290" t="str">
        <f t="shared" ca="1" si="45"/>
        <v>3b_L204_FOM_3</v>
      </c>
      <c r="AD206" t="s">
        <v>395</v>
      </c>
      <c r="AF206" t="str">
        <f t="shared" si="46"/>
        <v>&gt;=0</v>
      </c>
      <c r="AG206" t="s">
        <v>84</v>
      </c>
      <c r="AH206" t="s">
        <v>84</v>
      </c>
      <c r="AJ206" s="288"/>
    </row>
    <row r="207" spans="1:37" ht="5.25" customHeight="1">
      <c r="A207" s="360"/>
      <c r="B207" s="361"/>
      <c r="C207" s="53"/>
      <c r="D207" s="53"/>
      <c r="E207" s="53"/>
      <c r="F207" s="53"/>
      <c r="G207" s="53"/>
      <c r="H207" s="53"/>
      <c r="I207" s="53"/>
      <c r="J207" s="53"/>
      <c r="K207" s="53"/>
      <c r="L207" s="53"/>
      <c r="M207" s="53"/>
      <c r="N207" s="53"/>
      <c r="O207" s="108"/>
      <c r="U207" s="287" t="s">
        <v>76</v>
      </c>
      <c r="W207" s="285"/>
    </row>
    <row r="208" spans="1:37">
      <c r="A208" s="450" t="s">
        <v>937</v>
      </c>
      <c r="B208" s="53" t="s">
        <v>712</v>
      </c>
      <c r="C208" s="53"/>
      <c r="D208" s="1021"/>
      <c r="E208" s="1022"/>
      <c r="F208" s="1023"/>
      <c r="G208" s="53"/>
      <c r="H208" s="1024"/>
      <c r="I208" s="1025"/>
      <c r="J208" s="1026"/>
      <c r="K208" s="25"/>
      <c r="L208" s="1024"/>
      <c r="M208" s="1025"/>
      <c r="N208" s="1026"/>
      <c r="O208" s="108"/>
      <c r="V208" s="287" t="s">
        <v>40</v>
      </c>
      <c r="W208" s="285" t="str">
        <f ca="1">SUBSTITUTE(CELL("address",D208),"$","")</f>
        <v>D208</v>
      </c>
      <c r="X208" t="str">
        <f>$X$7</f>
        <v>3b</v>
      </c>
      <c r="Y208" s="285" t="str">
        <f t="shared" ref="Y208:Y210" ca="1" si="47">MID(CELL("filename",X208),FIND("]",CELL("filename",X208))+1,256)</f>
        <v>3b. Flexible Capacity</v>
      </c>
      <c r="Z208" t="s">
        <v>851</v>
      </c>
      <c r="AA208" t="s">
        <v>938</v>
      </c>
      <c r="AB208">
        <v>1</v>
      </c>
      <c r="AC208" s="290" t="str">
        <f t="shared" ref="AC208:AC210" ca="1" si="48">X208&amp;"_"&amp;W208&amp;"_"&amp;AA208&amp;"_"&amp;AB208</f>
        <v>3b_D208_escalation_rate_1</v>
      </c>
      <c r="AD208" s="285" t="s">
        <v>463</v>
      </c>
      <c r="AF208" s="286" t="s">
        <v>464</v>
      </c>
      <c r="AG208" t="s">
        <v>84</v>
      </c>
      <c r="AH208" t="s">
        <v>84</v>
      </c>
      <c r="AJ208" s="288"/>
      <c r="AK208" s="285"/>
    </row>
    <row r="209" spans="1:37" ht="5.25" customHeight="1">
      <c r="A209" s="450"/>
      <c r="B209" s="53"/>
      <c r="C209" s="53"/>
      <c r="D209" s="53"/>
      <c r="E209" s="53"/>
      <c r="F209" s="53"/>
      <c r="G209" s="53"/>
      <c r="H209" s="53"/>
      <c r="I209" s="53"/>
      <c r="J209" s="53"/>
      <c r="K209" s="53"/>
      <c r="L209" s="53"/>
      <c r="M209" s="53"/>
      <c r="N209" s="53"/>
      <c r="O209" s="108"/>
      <c r="U209" s="287" t="s">
        <v>76</v>
      </c>
      <c r="W209" s="285" t="str">
        <f ca="1">SUBSTITUTE(CELL("address",H208),"$","")</f>
        <v>H208</v>
      </c>
      <c r="X209" t="str">
        <f>$X$7</f>
        <v>3b</v>
      </c>
      <c r="Y209" s="285" t="str">
        <f t="shared" ca="1" si="47"/>
        <v>3b. Flexible Capacity</v>
      </c>
      <c r="Z209" t="s">
        <v>851</v>
      </c>
      <c r="AA209" t="s">
        <v>938</v>
      </c>
      <c r="AB209">
        <v>2</v>
      </c>
      <c r="AC209" s="290" t="str">
        <f t="shared" ca="1" si="48"/>
        <v>3b_H208_escalation_rate_2</v>
      </c>
      <c r="AD209" s="285" t="s">
        <v>463</v>
      </c>
      <c r="AF209" s="286" t="s">
        <v>464</v>
      </c>
      <c r="AG209" t="s">
        <v>84</v>
      </c>
      <c r="AH209" t="s">
        <v>84</v>
      </c>
      <c r="AJ209" s="288"/>
      <c r="AK209" s="285"/>
    </row>
    <row r="210" spans="1:37" ht="5.25" customHeight="1" thickBot="1">
      <c r="A210" s="450"/>
      <c r="B210" s="53"/>
      <c r="C210" s="53"/>
      <c r="D210" s="53"/>
      <c r="E210" s="53"/>
      <c r="F210" s="53"/>
      <c r="G210" s="53"/>
      <c r="H210" s="53"/>
      <c r="I210" s="53"/>
      <c r="J210" s="53"/>
      <c r="K210" s="53"/>
      <c r="L210" s="53"/>
      <c r="M210" s="53"/>
      <c r="N210" s="53"/>
      <c r="O210" s="108"/>
      <c r="U210" s="287" t="s">
        <v>76</v>
      </c>
      <c r="W210" s="285" t="str">
        <f ca="1">SUBSTITUTE(CELL("address",L208),"$","")</f>
        <v>L208</v>
      </c>
      <c r="X210" t="str">
        <f>$X$7</f>
        <v>3b</v>
      </c>
      <c r="Y210" s="285" t="str">
        <f t="shared" ca="1" si="47"/>
        <v>3b. Flexible Capacity</v>
      </c>
      <c r="Z210" t="s">
        <v>851</v>
      </c>
      <c r="AA210" t="s">
        <v>938</v>
      </c>
      <c r="AB210">
        <v>3</v>
      </c>
      <c r="AC210" s="290" t="str">
        <f t="shared" ca="1" si="48"/>
        <v>3b_L208_escalation_rate_3</v>
      </c>
      <c r="AD210" s="285" t="s">
        <v>463</v>
      </c>
      <c r="AF210" s="286" t="s">
        <v>464</v>
      </c>
      <c r="AG210" t="s">
        <v>84</v>
      </c>
      <c r="AH210" t="s">
        <v>84</v>
      </c>
      <c r="AJ210" s="288"/>
      <c r="AK210" s="285"/>
    </row>
    <row r="211" spans="1:37" ht="13.5" thickBot="1">
      <c r="A211" s="980" t="s">
        <v>939</v>
      </c>
      <c r="B211" s="981"/>
      <c r="C211" s="981"/>
      <c r="D211" s="981"/>
      <c r="E211" s="981"/>
      <c r="F211" s="981"/>
      <c r="G211" s="981"/>
      <c r="H211" s="981"/>
      <c r="I211" s="981"/>
      <c r="J211" s="981"/>
      <c r="K211" s="981"/>
      <c r="L211" s="981"/>
      <c r="M211" s="981"/>
      <c r="N211" s="981"/>
      <c r="O211" s="982"/>
      <c r="U211" s="343"/>
      <c r="V211" s="287" t="s">
        <v>40</v>
      </c>
    </row>
    <row r="212" spans="1:37" ht="5.25" customHeight="1">
      <c r="A212" s="330"/>
      <c r="B212" s="53"/>
      <c r="C212" s="53"/>
      <c r="D212" s="53"/>
      <c r="E212" s="53"/>
      <c r="F212" s="53"/>
      <c r="G212" s="53"/>
      <c r="H212" s="53"/>
      <c r="I212" s="53"/>
      <c r="J212" s="53"/>
      <c r="K212" s="53"/>
      <c r="L212" s="53"/>
      <c r="M212" s="53"/>
      <c r="N212" s="53"/>
      <c r="O212" s="108"/>
      <c r="U212" s="287" t="s">
        <v>76</v>
      </c>
    </row>
    <row r="213" spans="1:37" ht="13">
      <c r="A213" s="325" t="s">
        <v>940</v>
      </c>
      <c r="B213" s="53"/>
      <c r="C213" s="53"/>
      <c r="D213" s="53"/>
      <c r="E213" s="53"/>
      <c r="F213" s="53"/>
      <c r="G213" s="53"/>
      <c r="H213" s="53"/>
      <c r="I213" s="53"/>
      <c r="J213" s="53"/>
      <c r="K213" s="53"/>
      <c r="L213" s="53"/>
      <c r="M213" s="53"/>
      <c r="N213" s="53"/>
      <c r="O213" s="108"/>
      <c r="V213" s="287" t="s">
        <v>40</v>
      </c>
    </row>
    <row r="214" spans="1:37">
      <c r="A214" s="459" t="s">
        <v>941</v>
      </c>
      <c r="B214" s="53"/>
      <c r="C214" s="53"/>
      <c r="D214" s="53"/>
      <c r="E214" s="53"/>
      <c r="F214" s="53"/>
      <c r="G214" s="53"/>
      <c r="H214" s="53"/>
      <c r="I214" s="53"/>
      <c r="J214" s="53"/>
      <c r="K214" s="53"/>
      <c r="L214" s="53"/>
      <c r="M214" s="53"/>
      <c r="N214" s="53"/>
      <c r="O214" s="108"/>
      <c r="V214" s="287" t="s">
        <v>40</v>
      </c>
    </row>
    <row r="215" spans="1:37">
      <c r="A215" s="454" t="s">
        <v>942</v>
      </c>
      <c r="B215" s="53" t="s">
        <v>943</v>
      </c>
      <c r="C215" s="53"/>
      <c r="D215" s="1099"/>
      <c r="E215" s="1100"/>
      <c r="F215" s="1101"/>
      <c r="G215" s="53"/>
      <c r="H215" s="1081"/>
      <c r="I215" s="1082"/>
      <c r="J215" s="1083"/>
      <c r="K215" s="53"/>
      <c r="L215" s="1081"/>
      <c r="M215" s="1082"/>
      <c r="N215" s="1083"/>
      <c r="O215" s="108"/>
      <c r="V215" s="287" t="s">
        <v>40</v>
      </c>
      <c r="W215" s="285" t="str">
        <f ca="1">SUBSTITUTE(CELL("address",D215),"$","")</f>
        <v>D215</v>
      </c>
      <c r="X215" t="str">
        <f t="shared" ref="X215:X220" si="49">$X$7</f>
        <v>3b</v>
      </c>
      <c r="Y215" s="285" t="str">
        <f t="shared" ref="Y215:Y220" ca="1" si="50">MID(CELL("filename",X215),FIND("]",CELL("filename",X215))+1,256)</f>
        <v>3b. Flexible Capacity</v>
      </c>
      <c r="Z215" t="s">
        <v>939</v>
      </c>
      <c r="AA215" t="s">
        <v>944</v>
      </c>
      <c r="AB215">
        <v>1</v>
      </c>
      <c r="AC215" s="290" t="str">
        <f t="shared" ref="AC215:AC220" ca="1" si="51">X215&amp;"_"&amp;W215&amp;"_"&amp;AA215&amp;"_"&amp;AB215</f>
        <v>3b_D215_fuel_hr_rated_1</v>
      </c>
      <c r="AD215" t="s">
        <v>395</v>
      </c>
      <c r="AF215" t="str">
        <f t="shared" ref="AF215:AF220" si="52">"&gt;=0"</f>
        <v>&gt;=0</v>
      </c>
      <c r="AG215" t="s">
        <v>84</v>
      </c>
      <c r="AH215" t="s">
        <v>84</v>
      </c>
      <c r="AJ215" s="288"/>
    </row>
    <row r="216" spans="1:37" ht="5.25" customHeight="1">
      <c r="A216" s="454"/>
      <c r="B216" s="53"/>
      <c r="C216" s="53"/>
      <c r="D216" s="53"/>
      <c r="E216" s="53"/>
      <c r="F216" s="53"/>
      <c r="G216" s="53"/>
      <c r="H216" s="53"/>
      <c r="I216" s="53"/>
      <c r="J216" s="53"/>
      <c r="K216" s="53"/>
      <c r="L216" s="53"/>
      <c r="M216" s="53"/>
      <c r="N216" s="53"/>
      <c r="O216" s="108"/>
      <c r="U216" s="287" t="s">
        <v>76</v>
      </c>
      <c r="W216" s="285" t="str">
        <f ca="1">SUBSTITUTE(CELL("address",H215),"$","")</f>
        <v>H215</v>
      </c>
      <c r="X216" t="str">
        <f t="shared" si="49"/>
        <v>3b</v>
      </c>
      <c r="Y216" s="285" t="str">
        <f t="shared" ca="1" si="50"/>
        <v>3b. Flexible Capacity</v>
      </c>
      <c r="Z216" t="s">
        <v>939</v>
      </c>
      <c r="AA216" t="s">
        <v>944</v>
      </c>
      <c r="AB216">
        <v>2</v>
      </c>
      <c r="AC216" s="290" t="str">
        <f t="shared" ca="1" si="51"/>
        <v>3b_H215_fuel_hr_rated_2</v>
      </c>
      <c r="AD216" t="s">
        <v>395</v>
      </c>
      <c r="AF216" t="str">
        <f t="shared" si="52"/>
        <v>&gt;=0</v>
      </c>
      <c r="AG216" t="s">
        <v>84</v>
      </c>
      <c r="AH216" t="s">
        <v>84</v>
      </c>
      <c r="AJ216" s="288"/>
    </row>
    <row r="217" spans="1:37" ht="5.25" customHeight="1">
      <c r="A217" s="454"/>
      <c r="B217" s="53"/>
      <c r="C217" s="53"/>
      <c r="D217" s="53"/>
      <c r="E217" s="53"/>
      <c r="F217" s="53"/>
      <c r="G217" s="53"/>
      <c r="H217" s="53"/>
      <c r="I217" s="53"/>
      <c r="J217" s="53"/>
      <c r="K217" s="53"/>
      <c r="L217" s="53"/>
      <c r="M217" s="53"/>
      <c r="N217" s="53"/>
      <c r="O217" s="108"/>
      <c r="U217" s="287" t="s">
        <v>76</v>
      </c>
      <c r="W217" s="285" t="str">
        <f ca="1">SUBSTITUTE(CELL("address",L215),"$","")</f>
        <v>L215</v>
      </c>
      <c r="X217" t="str">
        <f t="shared" si="49"/>
        <v>3b</v>
      </c>
      <c r="Y217" s="285" t="str">
        <f t="shared" ca="1" si="50"/>
        <v>3b. Flexible Capacity</v>
      </c>
      <c r="Z217" t="s">
        <v>939</v>
      </c>
      <c r="AA217" t="s">
        <v>944</v>
      </c>
      <c r="AB217">
        <v>3</v>
      </c>
      <c r="AC217" s="290" t="str">
        <f t="shared" ca="1" si="51"/>
        <v>3b_L215_fuel_hr_rated_3</v>
      </c>
      <c r="AD217" t="s">
        <v>395</v>
      </c>
      <c r="AF217" t="str">
        <f t="shared" si="52"/>
        <v>&gt;=0</v>
      </c>
      <c r="AG217" t="s">
        <v>84</v>
      </c>
      <c r="AH217" t="s">
        <v>84</v>
      </c>
      <c r="AJ217" s="288"/>
    </row>
    <row r="218" spans="1:37">
      <c r="A218" s="454" t="s">
        <v>945</v>
      </c>
      <c r="B218" s="53" t="s">
        <v>943</v>
      </c>
      <c r="C218" s="53"/>
      <c r="D218" s="1102"/>
      <c r="E218" s="1103"/>
      <c r="F218" s="1104"/>
      <c r="G218" s="53"/>
      <c r="H218" s="1084"/>
      <c r="I218" s="1085"/>
      <c r="J218" s="1086"/>
      <c r="K218" s="53"/>
      <c r="L218" s="1084"/>
      <c r="M218" s="1085"/>
      <c r="N218" s="1086"/>
      <c r="O218" s="108"/>
      <c r="V218" s="287" t="s">
        <v>40</v>
      </c>
      <c r="W218" s="285" t="str">
        <f ca="1">SUBSTITUTE(CELL("address",D218),"$","")</f>
        <v>D218</v>
      </c>
      <c r="X218" t="str">
        <f t="shared" si="49"/>
        <v>3b</v>
      </c>
      <c r="Y218" s="285" t="str">
        <f t="shared" ca="1" si="50"/>
        <v>3b. Flexible Capacity</v>
      </c>
      <c r="Z218" t="s">
        <v>939</v>
      </c>
      <c r="AA218" t="s">
        <v>946</v>
      </c>
      <c r="AB218">
        <v>1</v>
      </c>
      <c r="AC218" s="290" t="str">
        <f t="shared" ca="1" si="51"/>
        <v>3b_D218_fuel_hr_rated_wduct_1</v>
      </c>
      <c r="AD218" t="s">
        <v>395</v>
      </c>
      <c r="AF218" t="str">
        <f t="shared" si="52"/>
        <v>&gt;=0</v>
      </c>
      <c r="AG218" t="s">
        <v>84</v>
      </c>
      <c r="AH218" t="s">
        <v>84</v>
      </c>
    </row>
    <row r="219" spans="1:37" ht="5.25" customHeight="1">
      <c r="A219" s="454"/>
      <c r="B219" s="53"/>
      <c r="C219" s="53"/>
      <c r="D219" s="53"/>
      <c r="E219" s="53"/>
      <c r="F219" s="53"/>
      <c r="G219" s="53"/>
      <c r="H219" s="53"/>
      <c r="I219" s="53"/>
      <c r="J219" s="53"/>
      <c r="K219" s="53"/>
      <c r="L219" s="53"/>
      <c r="M219" s="53"/>
      <c r="N219" s="53"/>
      <c r="O219" s="108"/>
      <c r="U219" s="287" t="s">
        <v>76</v>
      </c>
      <c r="W219" s="285" t="str">
        <f ca="1">SUBSTITUTE(CELL("address",H218),"$","")</f>
        <v>H218</v>
      </c>
      <c r="X219" t="str">
        <f t="shared" si="49"/>
        <v>3b</v>
      </c>
      <c r="Y219" s="285" t="str">
        <f t="shared" ca="1" si="50"/>
        <v>3b. Flexible Capacity</v>
      </c>
      <c r="Z219" t="s">
        <v>939</v>
      </c>
      <c r="AA219" t="s">
        <v>946</v>
      </c>
      <c r="AB219">
        <v>2</v>
      </c>
      <c r="AC219" s="290" t="str">
        <f t="shared" ca="1" si="51"/>
        <v>3b_H218_fuel_hr_rated_wduct_2</v>
      </c>
      <c r="AD219" t="s">
        <v>395</v>
      </c>
      <c r="AF219" t="str">
        <f t="shared" si="52"/>
        <v>&gt;=0</v>
      </c>
      <c r="AG219" t="s">
        <v>84</v>
      </c>
      <c r="AH219" t="s">
        <v>84</v>
      </c>
    </row>
    <row r="220" spans="1:37" ht="5.25" customHeight="1">
      <c r="A220" s="458"/>
      <c r="B220" s="53"/>
      <c r="C220" s="53"/>
      <c r="D220" s="53"/>
      <c r="E220" s="53"/>
      <c r="F220" s="53"/>
      <c r="G220" s="53"/>
      <c r="H220" s="53"/>
      <c r="I220" s="53"/>
      <c r="J220" s="53"/>
      <c r="K220" s="53"/>
      <c r="L220" s="53"/>
      <c r="M220" s="53"/>
      <c r="N220" s="53"/>
      <c r="O220" s="108"/>
      <c r="U220" s="287" t="s">
        <v>76</v>
      </c>
      <c r="W220" s="285" t="str">
        <f ca="1">SUBSTITUTE(CELL("address",L218),"$","")</f>
        <v>L218</v>
      </c>
      <c r="X220" t="str">
        <f t="shared" si="49"/>
        <v>3b</v>
      </c>
      <c r="Y220" s="285" t="str">
        <f t="shared" ca="1" si="50"/>
        <v>3b. Flexible Capacity</v>
      </c>
      <c r="Z220" t="s">
        <v>939</v>
      </c>
      <c r="AA220" t="s">
        <v>946</v>
      </c>
      <c r="AB220">
        <v>3</v>
      </c>
      <c r="AC220" s="290" t="str">
        <f t="shared" ca="1" si="51"/>
        <v>3b_L218_fuel_hr_rated_wduct_3</v>
      </c>
      <c r="AD220" t="s">
        <v>395</v>
      </c>
      <c r="AF220" t="str">
        <f t="shared" si="52"/>
        <v>&gt;=0</v>
      </c>
      <c r="AG220" t="s">
        <v>84</v>
      </c>
      <c r="AH220" t="s">
        <v>84</v>
      </c>
    </row>
    <row r="221" spans="1:37">
      <c r="A221" s="459" t="s">
        <v>947</v>
      </c>
      <c r="B221" s="53"/>
      <c r="C221" s="53"/>
      <c r="D221" s="53"/>
      <c r="E221" s="53"/>
      <c r="F221" s="53"/>
      <c r="G221" s="53"/>
      <c r="H221" s="53"/>
      <c r="I221" s="53"/>
      <c r="J221" s="53"/>
      <c r="K221" s="53"/>
      <c r="L221" s="53"/>
      <c r="M221" s="53"/>
      <c r="N221" s="53"/>
      <c r="O221" s="108"/>
      <c r="V221" s="287" t="s">
        <v>40</v>
      </c>
    </row>
    <row r="222" spans="1:37">
      <c r="A222" s="454" t="s">
        <v>942</v>
      </c>
      <c r="B222" s="53" t="s">
        <v>943</v>
      </c>
      <c r="C222" s="53"/>
      <c r="D222" s="1099"/>
      <c r="E222" s="1100"/>
      <c r="F222" s="1101"/>
      <c r="G222" s="53"/>
      <c r="H222" s="1081"/>
      <c r="I222" s="1082"/>
      <c r="J222" s="1083"/>
      <c r="K222" s="53"/>
      <c r="L222" s="1081"/>
      <c r="M222" s="1082"/>
      <c r="N222" s="1083"/>
      <c r="O222" s="108"/>
      <c r="V222" s="287" t="s">
        <v>40</v>
      </c>
      <c r="W222" s="285" t="str">
        <f ca="1">SUBSTITUTE(CELL("address",D222),"$","")</f>
        <v>D222</v>
      </c>
      <c r="X222" t="str">
        <f t="shared" ref="X222:X227" si="53">$X$7</f>
        <v>3b</v>
      </c>
      <c r="Y222" s="285" t="str">
        <f t="shared" ref="Y222:Y227" ca="1" si="54">MID(CELL("filename",X222),FIND("]",CELL("filename",X222))+1,256)</f>
        <v>3b. Flexible Capacity</v>
      </c>
      <c r="Z222" t="s">
        <v>939</v>
      </c>
      <c r="AA222" t="s">
        <v>948</v>
      </c>
      <c r="AB222">
        <v>1</v>
      </c>
      <c r="AC222" s="290" t="str">
        <f t="shared" ref="AC222:AC227" ca="1" si="55">X222&amp;"_"&amp;W222&amp;"_"&amp;AA222&amp;"_"&amp;AB222</f>
        <v>3b_D222_fuel_daily_rated_1</v>
      </c>
      <c r="AD222" t="s">
        <v>395</v>
      </c>
      <c r="AF222" t="str">
        <f t="shared" ref="AF222:AF227" si="56">"&gt;=0"</f>
        <v>&gt;=0</v>
      </c>
      <c r="AG222" t="s">
        <v>84</v>
      </c>
      <c r="AH222" t="s">
        <v>84</v>
      </c>
      <c r="AJ222" s="288"/>
    </row>
    <row r="223" spans="1:37" ht="5.25" customHeight="1">
      <c r="A223" s="454"/>
      <c r="B223" s="53"/>
      <c r="C223" s="53"/>
      <c r="D223" s="53"/>
      <c r="E223" s="53"/>
      <c r="F223" s="53"/>
      <c r="G223" s="53"/>
      <c r="H223" s="53"/>
      <c r="I223" s="53"/>
      <c r="J223" s="53"/>
      <c r="K223" s="53"/>
      <c r="L223" s="53"/>
      <c r="M223" s="53"/>
      <c r="N223" s="53"/>
      <c r="O223" s="108"/>
      <c r="U223" s="287" t="s">
        <v>76</v>
      </c>
      <c r="W223" s="285" t="str">
        <f ca="1">SUBSTITUTE(CELL("address",H222),"$","")</f>
        <v>H222</v>
      </c>
      <c r="X223" t="str">
        <f t="shared" si="53"/>
        <v>3b</v>
      </c>
      <c r="Y223" s="285" t="str">
        <f t="shared" ca="1" si="54"/>
        <v>3b. Flexible Capacity</v>
      </c>
      <c r="Z223" t="s">
        <v>939</v>
      </c>
      <c r="AA223" t="s">
        <v>948</v>
      </c>
      <c r="AB223">
        <v>2</v>
      </c>
      <c r="AC223" s="290" t="str">
        <f t="shared" ca="1" si="55"/>
        <v>3b_H222_fuel_daily_rated_2</v>
      </c>
      <c r="AD223" t="s">
        <v>395</v>
      </c>
      <c r="AF223" t="str">
        <f t="shared" si="56"/>
        <v>&gt;=0</v>
      </c>
      <c r="AG223" t="s">
        <v>84</v>
      </c>
      <c r="AH223" t="s">
        <v>84</v>
      </c>
      <c r="AJ223" s="288"/>
    </row>
    <row r="224" spans="1:37" ht="5.25" customHeight="1">
      <c r="A224" s="454"/>
      <c r="B224" s="53"/>
      <c r="C224" s="53"/>
      <c r="D224" s="53"/>
      <c r="E224" s="53"/>
      <c r="F224" s="53"/>
      <c r="G224" s="53"/>
      <c r="H224" s="53"/>
      <c r="I224" s="53"/>
      <c r="J224" s="53"/>
      <c r="K224" s="53"/>
      <c r="L224" s="53"/>
      <c r="M224" s="53"/>
      <c r="N224" s="53"/>
      <c r="O224" s="108"/>
      <c r="U224" s="287" t="s">
        <v>76</v>
      </c>
      <c r="W224" s="285" t="str">
        <f ca="1">SUBSTITUTE(CELL("address",L222),"$","")</f>
        <v>L222</v>
      </c>
      <c r="X224" t="str">
        <f t="shared" si="53"/>
        <v>3b</v>
      </c>
      <c r="Y224" s="285" t="str">
        <f t="shared" ca="1" si="54"/>
        <v>3b. Flexible Capacity</v>
      </c>
      <c r="Z224" t="s">
        <v>939</v>
      </c>
      <c r="AA224" t="s">
        <v>948</v>
      </c>
      <c r="AB224">
        <v>3</v>
      </c>
      <c r="AC224" s="290" t="str">
        <f t="shared" ca="1" si="55"/>
        <v>3b_L222_fuel_daily_rated_3</v>
      </c>
      <c r="AD224" t="s">
        <v>395</v>
      </c>
      <c r="AF224" t="str">
        <f t="shared" si="56"/>
        <v>&gt;=0</v>
      </c>
      <c r="AG224" t="s">
        <v>84</v>
      </c>
      <c r="AH224" t="s">
        <v>84</v>
      </c>
      <c r="AJ224" s="288"/>
    </row>
    <row r="225" spans="1:36">
      <c r="A225" s="454" t="s">
        <v>945</v>
      </c>
      <c r="B225" s="53" t="s">
        <v>943</v>
      </c>
      <c r="C225" s="53"/>
      <c r="D225" s="1102"/>
      <c r="E225" s="1103"/>
      <c r="F225" s="1104"/>
      <c r="G225" s="53"/>
      <c r="H225" s="1084"/>
      <c r="I225" s="1085"/>
      <c r="J225" s="1086"/>
      <c r="K225" s="53"/>
      <c r="L225" s="1084"/>
      <c r="M225" s="1085"/>
      <c r="N225" s="1086"/>
      <c r="O225" s="108"/>
      <c r="V225" s="287" t="s">
        <v>40</v>
      </c>
      <c r="W225" s="285" t="str">
        <f ca="1">SUBSTITUTE(CELL("address",D225),"$","")</f>
        <v>D225</v>
      </c>
      <c r="X225" t="str">
        <f t="shared" si="53"/>
        <v>3b</v>
      </c>
      <c r="Y225" s="285" t="str">
        <f t="shared" ca="1" si="54"/>
        <v>3b. Flexible Capacity</v>
      </c>
      <c r="Z225" t="s">
        <v>939</v>
      </c>
      <c r="AA225" t="s">
        <v>949</v>
      </c>
      <c r="AB225">
        <v>1</v>
      </c>
      <c r="AC225" s="290" t="str">
        <f t="shared" ca="1" si="55"/>
        <v>3b_D225_fuel_daily_rated_wduct_1</v>
      </c>
      <c r="AD225" t="s">
        <v>395</v>
      </c>
      <c r="AF225" t="str">
        <f t="shared" si="56"/>
        <v>&gt;=0</v>
      </c>
      <c r="AG225" t="s">
        <v>84</v>
      </c>
      <c r="AH225" t="s">
        <v>84</v>
      </c>
    </row>
    <row r="226" spans="1:36" ht="5.25" customHeight="1">
      <c r="A226" s="454"/>
      <c r="B226" s="53"/>
      <c r="C226" s="53"/>
      <c r="D226" s="53"/>
      <c r="E226" s="53"/>
      <c r="F226" s="53"/>
      <c r="G226" s="53"/>
      <c r="H226" s="53"/>
      <c r="I226" s="53"/>
      <c r="J226" s="53"/>
      <c r="K226" s="53"/>
      <c r="L226" s="53"/>
      <c r="M226" s="53"/>
      <c r="N226" s="53"/>
      <c r="O226" s="108"/>
      <c r="U226" s="287" t="s">
        <v>76</v>
      </c>
      <c r="W226" s="285" t="str">
        <f ca="1">SUBSTITUTE(CELL("address",H225),"$","")</f>
        <v>H225</v>
      </c>
      <c r="X226" t="str">
        <f t="shared" si="53"/>
        <v>3b</v>
      </c>
      <c r="Y226" s="285" t="str">
        <f t="shared" ca="1" si="54"/>
        <v>3b. Flexible Capacity</v>
      </c>
      <c r="Z226" t="s">
        <v>939</v>
      </c>
      <c r="AA226" t="s">
        <v>949</v>
      </c>
      <c r="AB226">
        <v>2</v>
      </c>
      <c r="AC226" s="290" t="str">
        <f t="shared" ca="1" si="55"/>
        <v>3b_H225_fuel_daily_rated_wduct_2</v>
      </c>
      <c r="AD226" t="s">
        <v>395</v>
      </c>
      <c r="AF226" t="str">
        <f t="shared" si="56"/>
        <v>&gt;=0</v>
      </c>
      <c r="AG226" t="s">
        <v>84</v>
      </c>
      <c r="AH226" t="s">
        <v>84</v>
      </c>
    </row>
    <row r="227" spans="1:36" ht="5.25" customHeight="1">
      <c r="A227" s="454"/>
      <c r="B227" s="53"/>
      <c r="C227" s="53"/>
      <c r="D227" s="53"/>
      <c r="E227" s="53"/>
      <c r="F227" s="53"/>
      <c r="G227" s="53"/>
      <c r="H227" s="53"/>
      <c r="I227" s="53"/>
      <c r="J227" s="53"/>
      <c r="K227" s="53"/>
      <c r="L227" s="53"/>
      <c r="M227" s="53"/>
      <c r="N227" s="53"/>
      <c r="O227" s="108"/>
      <c r="U227" s="287" t="s">
        <v>76</v>
      </c>
      <c r="W227" s="285" t="str">
        <f ca="1">SUBSTITUTE(CELL("address",L225),"$","")</f>
        <v>L225</v>
      </c>
      <c r="X227" t="str">
        <f t="shared" si="53"/>
        <v>3b</v>
      </c>
      <c r="Y227" s="285" t="str">
        <f t="shared" ca="1" si="54"/>
        <v>3b. Flexible Capacity</v>
      </c>
      <c r="Z227" t="s">
        <v>939</v>
      </c>
      <c r="AA227" t="s">
        <v>949</v>
      </c>
      <c r="AB227">
        <v>3</v>
      </c>
      <c r="AC227" s="290" t="str">
        <f t="shared" ca="1" si="55"/>
        <v>3b_L225_fuel_daily_rated_wduct_3</v>
      </c>
      <c r="AD227" t="s">
        <v>395</v>
      </c>
      <c r="AF227" t="str">
        <f t="shared" si="56"/>
        <v>&gt;=0</v>
      </c>
      <c r="AG227" t="s">
        <v>84</v>
      </c>
      <c r="AH227" t="s">
        <v>84</v>
      </c>
    </row>
    <row r="228" spans="1:36">
      <c r="A228" s="458"/>
      <c r="B228" s="53"/>
      <c r="C228" s="53"/>
      <c r="D228" s="1040" t="s">
        <v>950</v>
      </c>
      <c r="E228" s="1040"/>
      <c r="F228" s="1040"/>
      <c r="G228" s="53"/>
      <c r="H228" s="1040"/>
      <c r="I228" s="1040"/>
      <c r="J228" s="1040"/>
      <c r="K228" s="53"/>
      <c r="L228" s="1040"/>
      <c r="M228" s="1040"/>
      <c r="N228" s="1040"/>
      <c r="O228" s="108"/>
      <c r="V228" s="287" t="s">
        <v>40</v>
      </c>
    </row>
    <row r="229" spans="1:36" ht="15.75" customHeight="1">
      <c r="A229" s="325" t="s">
        <v>951</v>
      </c>
      <c r="B229" s="53"/>
      <c r="C229" s="53"/>
      <c r="D229" s="53" t="s">
        <v>952</v>
      </c>
      <c r="E229" s="53"/>
      <c r="F229" s="53" t="s">
        <v>953</v>
      </c>
      <c r="G229" s="53"/>
      <c r="H229" s="53"/>
      <c r="I229" s="53"/>
      <c r="J229" s="53"/>
      <c r="K229" s="53"/>
      <c r="L229" s="53"/>
      <c r="M229" s="53"/>
      <c r="N229" s="53"/>
      <c r="O229" s="108"/>
      <c r="V229" s="287" t="s">
        <v>40</v>
      </c>
    </row>
    <row r="230" spans="1:36" ht="15.75" customHeight="1">
      <c r="A230" s="454" t="s">
        <v>954</v>
      </c>
      <c r="B230" s="53" t="s">
        <v>943</v>
      </c>
      <c r="C230" s="53"/>
      <c r="D230" s="752"/>
      <c r="E230" s="53"/>
      <c r="F230" s="753"/>
      <c r="G230" s="53"/>
      <c r="H230" s="754"/>
      <c r="I230" s="53"/>
      <c r="J230" s="755"/>
      <c r="K230" s="53"/>
      <c r="L230" s="754"/>
      <c r="M230" s="53"/>
      <c r="N230" s="755"/>
      <c r="O230" s="108"/>
      <c r="V230" s="386" t="s">
        <v>40</v>
      </c>
      <c r="W230" s="285" t="str">
        <f ca="1">SUBSTITUTE(CELL("address",D230),"$","")</f>
        <v>D230</v>
      </c>
      <c r="X230" t="str">
        <f t="shared" ref="X230:X256" si="57">$X$7</f>
        <v>3b</v>
      </c>
      <c r="Y230" s="285" t="str">
        <f t="shared" ref="Y230:Y256" ca="1" si="58">MID(CELL("filename",X230),FIND("]",CELL("filename",X230))+1,256)</f>
        <v>3b. Flexible Capacity</v>
      </c>
      <c r="Z230" t="s">
        <v>939</v>
      </c>
      <c r="AA230" t="s">
        <v>955</v>
      </c>
      <c r="AB230">
        <v>1</v>
      </c>
      <c r="AC230" s="290" t="str">
        <f t="shared" ref="AC230:AC256" ca="1" si="59">X230&amp;"_"&amp;W230&amp;"_"&amp;AA230&amp;"_"&amp;AB230</f>
        <v>3b_D230_ghg_pri_1</v>
      </c>
      <c r="AD230" t="s">
        <v>395</v>
      </c>
      <c r="AF230" t="str">
        <f t="shared" ref="AF230:AF253" si="60">"&gt;=0"</f>
        <v>&gt;=0</v>
      </c>
      <c r="AG230" t="s">
        <v>84</v>
      </c>
      <c r="AH230" t="s">
        <v>84</v>
      </c>
      <c r="AJ230" s="288"/>
    </row>
    <row r="231" spans="1:36" ht="5.25" customHeight="1">
      <c r="A231" s="454"/>
      <c r="B231" s="53"/>
      <c r="C231" s="53"/>
      <c r="D231" s="53"/>
      <c r="E231" s="53"/>
      <c r="F231" s="53"/>
      <c r="G231" s="53"/>
      <c r="H231" s="53"/>
      <c r="I231" s="53"/>
      <c r="J231" s="53"/>
      <c r="K231" s="53"/>
      <c r="L231" s="53"/>
      <c r="M231" s="53"/>
      <c r="N231" s="53"/>
      <c r="O231" s="108"/>
      <c r="U231" s="287" t="s">
        <v>76</v>
      </c>
      <c r="W231" s="285" t="str">
        <f ca="1">SUBSTITUTE(CELL("address",F230),"$","")</f>
        <v>F230</v>
      </c>
      <c r="X231" t="str">
        <f t="shared" si="57"/>
        <v>3b</v>
      </c>
      <c r="Y231" s="285" t="str">
        <f t="shared" ca="1" si="58"/>
        <v>3b. Flexible Capacity</v>
      </c>
      <c r="Z231" t="s">
        <v>939</v>
      </c>
      <c r="AA231" t="s">
        <v>956</v>
      </c>
      <c r="AB231">
        <v>1</v>
      </c>
      <c r="AC231" s="290" t="str">
        <f t="shared" ca="1" si="59"/>
        <v>3b_F230_ghg_sec_1</v>
      </c>
      <c r="AD231" t="s">
        <v>395</v>
      </c>
      <c r="AF231" t="str">
        <f t="shared" si="60"/>
        <v>&gt;=0</v>
      </c>
      <c r="AG231" t="s">
        <v>84</v>
      </c>
      <c r="AH231" t="s">
        <v>84</v>
      </c>
    </row>
    <row r="232" spans="1:36" ht="15.75" hidden="1" customHeight="1">
      <c r="A232" s="454"/>
      <c r="B232" s="53"/>
      <c r="C232" s="53"/>
      <c r="D232" s="53"/>
      <c r="E232" s="53"/>
      <c r="F232" s="53"/>
      <c r="G232" s="53"/>
      <c r="H232" s="53"/>
      <c r="I232" s="53"/>
      <c r="J232" s="53"/>
      <c r="K232" s="53"/>
      <c r="L232" s="53"/>
      <c r="M232" s="53"/>
      <c r="N232" s="53"/>
      <c r="O232" s="108"/>
      <c r="T232" s="287" t="s">
        <v>859</v>
      </c>
      <c r="U232" s="287"/>
      <c r="W232" s="285" t="str">
        <f ca="1">SUBSTITUTE(CELL("address",H230),"$","")</f>
        <v>H230</v>
      </c>
      <c r="X232" t="str">
        <f t="shared" si="57"/>
        <v>3b</v>
      </c>
      <c r="Y232" s="285" t="str">
        <f t="shared" ca="1" si="58"/>
        <v>3b. Flexible Capacity</v>
      </c>
      <c r="Z232" t="s">
        <v>939</v>
      </c>
      <c r="AA232" t="s">
        <v>955</v>
      </c>
      <c r="AB232">
        <v>2</v>
      </c>
      <c r="AC232" s="290" t="str">
        <f t="shared" ca="1" si="59"/>
        <v>3b_H230_ghg_pri_2</v>
      </c>
      <c r="AD232" t="s">
        <v>395</v>
      </c>
      <c r="AF232" t="str">
        <f t="shared" si="60"/>
        <v>&gt;=0</v>
      </c>
      <c r="AG232" t="s">
        <v>84</v>
      </c>
      <c r="AH232" t="s">
        <v>84</v>
      </c>
      <c r="AJ232" s="288"/>
    </row>
    <row r="233" spans="1:36" ht="15.75" hidden="1" customHeight="1">
      <c r="A233" s="454"/>
      <c r="B233" s="53"/>
      <c r="C233" s="53"/>
      <c r="D233" s="53"/>
      <c r="E233" s="53"/>
      <c r="F233" s="53"/>
      <c r="G233" s="53"/>
      <c r="H233" s="53"/>
      <c r="I233" s="53"/>
      <c r="J233" s="53"/>
      <c r="K233" s="53"/>
      <c r="L233" s="53"/>
      <c r="M233" s="53"/>
      <c r="N233" s="53"/>
      <c r="O233" s="108"/>
      <c r="T233" s="287" t="s">
        <v>859</v>
      </c>
      <c r="U233" s="287"/>
      <c r="W233" s="285" t="str">
        <f ca="1">SUBSTITUTE(CELL("address",J230),"$","")</f>
        <v>J230</v>
      </c>
      <c r="X233" t="str">
        <f t="shared" si="57"/>
        <v>3b</v>
      </c>
      <c r="Y233" s="285" t="str">
        <f t="shared" ca="1" si="58"/>
        <v>3b. Flexible Capacity</v>
      </c>
      <c r="Z233" t="s">
        <v>939</v>
      </c>
      <c r="AA233" t="s">
        <v>956</v>
      </c>
      <c r="AB233">
        <v>2</v>
      </c>
      <c r="AC233" s="290" t="str">
        <f t="shared" ca="1" si="59"/>
        <v>3b_J230_ghg_sec_2</v>
      </c>
      <c r="AD233" t="s">
        <v>395</v>
      </c>
      <c r="AF233" t="str">
        <f t="shared" si="60"/>
        <v>&gt;=0</v>
      </c>
      <c r="AG233" t="s">
        <v>84</v>
      </c>
      <c r="AH233" t="s">
        <v>84</v>
      </c>
    </row>
    <row r="234" spans="1:36" ht="15.75" hidden="1" customHeight="1">
      <c r="A234" s="454"/>
      <c r="B234" s="53"/>
      <c r="C234" s="53"/>
      <c r="D234" s="53"/>
      <c r="E234" s="53"/>
      <c r="F234" s="53"/>
      <c r="G234" s="53"/>
      <c r="H234" s="53"/>
      <c r="I234" s="53"/>
      <c r="J234" s="53"/>
      <c r="K234" s="53"/>
      <c r="L234" s="53"/>
      <c r="M234" s="53"/>
      <c r="N234" s="53"/>
      <c r="O234" s="108"/>
      <c r="T234" s="287" t="s">
        <v>859</v>
      </c>
      <c r="U234" s="287"/>
      <c r="W234" s="285" t="str">
        <f ca="1">SUBSTITUTE(CELL("address",L230),"$","")</f>
        <v>L230</v>
      </c>
      <c r="X234" t="str">
        <f t="shared" si="57"/>
        <v>3b</v>
      </c>
      <c r="Y234" s="285" t="str">
        <f t="shared" ca="1" si="58"/>
        <v>3b. Flexible Capacity</v>
      </c>
      <c r="Z234" t="s">
        <v>939</v>
      </c>
      <c r="AA234" t="s">
        <v>955</v>
      </c>
      <c r="AB234">
        <v>3</v>
      </c>
      <c r="AC234" s="290" t="str">
        <f t="shared" ca="1" si="59"/>
        <v>3b_L230_ghg_pri_3</v>
      </c>
      <c r="AD234" t="s">
        <v>395</v>
      </c>
      <c r="AF234" t="str">
        <f t="shared" si="60"/>
        <v>&gt;=0</v>
      </c>
      <c r="AG234" t="s">
        <v>84</v>
      </c>
      <c r="AH234" t="s">
        <v>84</v>
      </c>
      <c r="AJ234" s="288"/>
    </row>
    <row r="235" spans="1:36" ht="15.75" hidden="1" customHeight="1">
      <c r="A235" s="454"/>
      <c r="B235" s="53"/>
      <c r="C235" s="53"/>
      <c r="D235" s="53"/>
      <c r="E235" s="53"/>
      <c r="F235" s="53"/>
      <c r="G235" s="53"/>
      <c r="H235" s="53"/>
      <c r="I235" s="53"/>
      <c r="J235" s="53"/>
      <c r="K235" s="53"/>
      <c r="L235" s="53"/>
      <c r="M235" s="53"/>
      <c r="N235" s="53"/>
      <c r="O235" s="108"/>
      <c r="T235" s="287" t="s">
        <v>859</v>
      </c>
      <c r="U235" s="287"/>
      <c r="W235" s="285" t="str">
        <f ca="1">SUBSTITUTE(CELL("address",N230),"$","")</f>
        <v>N230</v>
      </c>
      <c r="X235" t="str">
        <f t="shared" si="57"/>
        <v>3b</v>
      </c>
      <c r="Y235" s="285" t="str">
        <f t="shared" ca="1" si="58"/>
        <v>3b. Flexible Capacity</v>
      </c>
      <c r="Z235" t="s">
        <v>939</v>
      </c>
      <c r="AA235" t="s">
        <v>956</v>
      </c>
      <c r="AB235">
        <v>3</v>
      </c>
      <c r="AC235" s="290" t="str">
        <f t="shared" ca="1" si="59"/>
        <v>3b_N230_ghg_sec_3</v>
      </c>
      <c r="AD235" t="s">
        <v>395</v>
      </c>
      <c r="AF235" t="str">
        <f t="shared" si="60"/>
        <v>&gt;=0</v>
      </c>
      <c r="AG235" t="s">
        <v>84</v>
      </c>
      <c r="AH235" t="s">
        <v>84</v>
      </c>
    </row>
    <row r="236" spans="1:36" ht="15.75" customHeight="1">
      <c r="A236" s="454" t="s">
        <v>957</v>
      </c>
      <c r="B236" s="53" t="s">
        <v>943</v>
      </c>
      <c r="C236" s="53"/>
      <c r="D236" s="752"/>
      <c r="E236" s="53"/>
      <c r="F236" s="753"/>
      <c r="G236" s="53"/>
      <c r="H236" s="754"/>
      <c r="I236" s="53"/>
      <c r="J236" s="755"/>
      <c r="K236" s="53"/>
      <c r="L236" s="754"/>
      <c r="M236" s="53"/>
      <c r="N236" s="755"/>
      <c r="O236" s="108"/>
      <c r="V236" s="386" t="s">
        <v>40</v>
      </c>
      <c r="W236" s="285" t="str">
        <f ca="1">SUBSTITUTE(CELL("address",D236),"$","")</f>
        <v>D236</v>
      </c>
      <c r="X236" t="str">
        <f t="shared" si="57"/>
        <v>3b</v>
      </c>
      <c r="Y236" s="285" t="str">
        <f t="shared" ca="1" si="58"/>
        <v>3b. Flexible Capacity</v>
      </c>
      <c r="Z236" t="s">
        <v>939</v>
      </c>
      <c r="AA236" t="s">
        <v>958</v>
      </c>
      <c r="AB236">
        <v>1</v>
      </c>
      <c r="AC236" s="290" t="str">
        <f t="shared" ca="1" si="59"/>
        <v>3b_D236_nox_pri_1</v>
      </c>
      <c r="AD236" t="s">
        <v>395</v>
      </c>
      <c r="AF236" t="str">
        <f t="shared" si="60"/>
        <v>&gt;=0</v>
      </c>
      <c r="AG236" t="s">
        <v>84</v>
      </c>
      <c r="AH236" t="s">
        <v>84</v>
      </c>
      <c r="AJ236" s="288"/>
    </row>
    <row r="237" spans="1:36" ht="5.25" customHeight="1">
      <c r="A237" s="454"/>
      <c r="B237" s="53"/>
      <c r="C237" s="53"/>
      <c r="D237" s="53"/>
      <c r="E237" s="53"/>
      <c r="F237" s="53"/>
      <c r="G237" s="53"/>
      <c r="H237" s="53"/>
      <c r="I237" s="53"/>
      <c r="J237" s="53"/>
      <c r="K237" s="53"/>
      <c r="L237" s="53"/>
      <c r="M237" s="53"/>
      <c r="N237" s="53"/>
      <c r="O237" s="108"/>
      <c r="U237" s="287" t="s">
        <v>76</v>
      </c>
      <c r="W237" s="285" t="str">
        <f ca="1">SUBSTITUTE(CELL("address",F236),"$","")</f>
        <v>F236</v>
      </c>
      <c r="X237" t="str">
        <f t="shared" si="57"/>
        <v>3b</v>
      </c>
      <c r="Y237" s="285" t="str">
        <f t="shared" ca="1" si="58"/>
        <v>3b. Flexible Capacity</v>
      </c>
      <c r="Z237" t="s">
        <v>939</v>
      </c>
      <c r="AA237" t="s">
        <v>959</v>
      </c>
      <c r="AB237">
        <v>1</v>
      </c>
      <c r="AC237" s="290" t="str">
        <f t="shared" ca="1" si="59"/>
        <v>3b_F236_nox_sec_1</v>
      </c>
      <c r="AD237" t="s">
        <v>395</v>
      </c>
      <c r="AF237" t="str">
        <f t="shared" si="60"/>
        <v>&gt;=0</v>
      </c>
      <c r="AG237" t="s">
        <v>84</v>
      </c>
      <c r="AH237" t="s">
        <v>84</v>
      </c>
    </row>
    <row r="238" spans="1:36" ht="15.75" hidden="1" customHeight="1">
      <c r="A238" s="454"/>
      <c r="B238" s="53"/>
      <c r="C238" s="53"/>
      <c r="D238" s="53"/>
      <c r="E238" s="53"/>
      <c r="F238" s="53"/>
      <c r="G238" s="53"/>
      <c r="H238" s="53"/>
      <c r="I238" s="53"/>
      <c r="J238" s="53"/>
      <c r="K238" s="53"/>
      <c r="L238" s="53"/>
      <c r="M238" s="53"/>
      <c r="N238" s="53"/>
      <c r="O238" s="108"/>
      <c r="T238" s="287" t="s">
        <v>859</v>
      </c>
      <c r="U238" s="287"/>
      <c r="W238" s="285" t="str">
        <f ca="1">SUBSTITUTE(CELL("address",H236),"$","")</f>
        <v>H236</v>
      </c>
      <c r="X238" t="str">
        <f t="shared" si="57"/>
        <v>3b</v>
      </c>
      <c r="Y238" s="285" t="str">
        <f t="shared" ca="1" si="58"/>
        <v>3b. Flexible Capacity</v>
      </c>
      <c r="Z238" t="s">
        <v>939</v>
      </c>
      <c r="AA238" t="s">
        <v>958</v>
      </c>
      <c r="AB238">
        <v>2</v>
      </c>
      <c r="AC238" s="290" t="str">
        <f t="shared" ca="1" si="59"/>
        <v>3b_H236_nox_pri_2</v>
      </c>
      <c r="AD238" t="s">
        <v>395</v>
      </c>
      <c r="AF238" t="str">
        <f t="shared" si="60"/>
        <v>&gt;=0</v>
      </c>
      <c r="AG238" t="s">
        <v>84</v>
      </c>
      <c r="AH238" t="s">
        <v>84</v>
      </c>
      <c r="AJ238" s="288"/>
    </row>
    <row r="239" spans="1:36" ht="15.75" hidden="1" customHeight="1">
      <c r="A239" s="454"/>
      <c r="B239" s="53"/>
      <c r="C239" s="53"/>
      <c r="D239" s="53"/>
      <c r="E239" s="53"/>
      <c r="F239" s="53"/>
      <c r="G239" s="53"/>
      <c r="H239" s="53"/>
      <c r="I239" s="53"/>
      <c r="J239" s="53"/>
      <c r="K239" s="53"/>
      <c r="L239" s="53"/>
      <c r="M239" s="53"/>
      <c r="N239" s="53"/>
      <c r="O239" s="108"/>
      <c r="T239" s="287" t="s">
        <v>859</v>
      </c>
      <c r="U239" s="287"/>
      <c r="W239" s="285" t="str">
        <f ca="1">SUBSTITUTE(CELL("address",J236),"$","")</f>
        <v>J236</v>
      </c>
      <c r="X239" t="str">
        <f t="shared" si="57"/>
        <v>3b</v>
      </c>
      <c r="Y239" s="285" t="str">
        <f t="shared" ca="1" si="58"/>
        <v>3b. Flexible Capacity</v>
      </c>
      <c r="Z239" t="s">
        <v>939</v>
      </c>
      <c r="AA239" t="s">
        <v>959</v>
      </c>
      <c r="AB239">
        <v>2</v>
      </c>
      <c r="AC239" s="290" t="str">
        <f t="shared" ca="1" si="59"/>
        <v>3b_J236_nox_sec_2</v>
      </c>
      <c r="AD239" t="s">
        <v>395</v>
      </c>
      <c r="AF239" t="str">
        <f t="shared" si="60"/>
        <v>&gt;=0</v>
      </c>
      <c r="AG239" t="s">
        <v>84</v>
      </c>
      <c r="AH239" t="s">
        <v>84</v>
      </c>
    </row>
    <row r="240" spans="1:36" ht="15.75" hidden="1" customHeight="1">
      <c r="A240" s="454"/>
      <c r="B240" s="53"/>
      <c r="C240" s="53"/>
      <c r="D240" s="53"/>
      <c r="E240" s="53"/>
      <c r="F240" s="53"/>
      <c r="G240" s="53"/>
      <c r="H240" s="53"/>
      <c r="I240" s="53"/>
      <c r="J240" s="53"/>
      <c r="K240" s="53"/>
      <c r="L240" s="53"/>
      <c r="M240" s="53"/>
      <c r="N240" s="53"/>
      <c r="O240" s="108"/>
      <c r="T240" s="287" t="s">
        <v>859</v>
      </c>
      <c r="U240" s="287"/>
      <c r="W240" s="285" t="str">
        <f ca="1">SUBSTITUTE(CELL("address",L236),"$","")</f>
        <v>L236</v>
      </c>
      <c r="X240" t="str">
        <f t="shared" si="57"/>
        <v>3b</v>
      </c>
      <c r="Y240" s="285" t="str">
        <f t="shared" ca="1" si="58"/>
        <v>3b. Flexible Capacity</v>
      </c>
      <c r="Z240" t="s">
        <v>939</v>
      </c>
      <c r="AA240" t="s">
        <v>958</v>
      </c>
      <c r="AB240">
        <v>3</v>
      </c>
      <c r="AC240" s="290" t="str">
        <f t="shared" ca="1" si="59"/>
        <v>3b_L236_nox_pri_3</v>
      </c>
      <c r="AD240" t="s">
        <v>395</v>
      </c>
      <c r="AF240" t="str">
        <f t="shared" si="60"/>
        <v>&gt;=0</v>
      </c>
      <c r="AG240" t="s">
        <v>84</v>
      </c>
      <c r="AH240" t="s">
        <v>84</v>
      </c>
      <c r="AJ240" s="288"/>
    </row>
    <row r="241" spans="1:36" ht="15.75" hidden="1" customHeight="1">
      <c r="A241" s="454"/>
      <c r="B241" s="53"/>
      <c r="C241" s="53"/>
      <c r="D241" s="53"/>
      <c r="E241" s="53"/>
      <c r="F241" s="53"/>
      <c r="G241" s="53"/>
      <c r="H241" s="53"/>
      <c r="I241" s="53"/>
      <c r="J241" s="53"/>
      <c r="K241" s="53"/>
      <c r="L241" s="53"/>
      <c r="M241" s="53"/>
      <c r="N241" s="53"/>
      <c r="O241" s="108"/>
      <c r="T241" s="287" t="s">
        <v>859</v>
      </c>
      <c r="U241" s="287"/>
      <c r="W241" s="285" t="str">
        <f ca="1">SUBSTITUTE(CELL("address",N236),"$","")</f>
        <v>N236</v>
      </c>
      <c r="X241" t="str">
        <f t="shared" si="57"/>
        <v>3b</v>
      </c>
      <c r="Y241" s="285" t="str">
        <f t="shared" ca="1" si="58"/>
        <v>3b. Flexible Capacity</v>
      </c>
      <c r="Z241" t="s">
        <v>939</v>
      </c>
      <c r="AA241" t="s">
        <v>959</v>
      </c>
      <c r="AB241">
        <v>3</v>
      </c>
      <c r="AC241" s="290" t="str">
        <f t="shared" ca="1" si="59"/>
        <v>3b_N236_nox_sec_3</v>
      </c>
      <c r="AD241" t="s">
        <v>395</v>
      </c>
      <c r="AF241" t="str">
        <f t="shared" si="60"/>
        <v>&gt;=0</v>
      </c>
      <c r="AG241" t="s">
        <v>84</v>
      </c>
      <c r="AH241" t="s">
        <v>84</v>
      </c>
    </row>
    <row r="242" spans="1:36" ht="15.75" customHeight="1">
      <c r="A242" s="454" t="s">
        <v>960</v>
      </c>
      <c r="B242" s="53" t="s">
        <v>943</v>
      </c>
      <c r="C242" s="53"/>
      <c r="D242" s="752"/>
      <c r="E242" s="53"/>
      <c r="F242" s="753"/>
      <c r="G242" s="53"/>
      <c r="H242" s="754"/>
      <c r="I242" s="53"/>
      <c r="J242" s="755"/>
      <c r="K242" s="53"/>
      <c r="L242" s="754"/>
      <c r="M242" s="53"/>
      <c r="N242" s="755"/>
      <c r="O242" s="108"/>
      <c r="V242" s="386" t="s">
        <v>40</v>
      </c>
      <c r="W242" s="285" t="str">
        <f ca="1">SUBSTITUTE(CELL("address",D242),"$","")</f>
        <v>D242</v>
      </c>
      <c r="X242" t="str">
        <f t="shared" si="57"/>
        <v>3b</v>
      </c>
      <c r="Y242" s="285" t="str">
        <f t="shared" ca="1" si="58"/>
        <v>3b. Flexible Capacity</v>
      </c>
      <c r="Z242" t="s">
        <v>939</v>
      </c>
      <c r="AA242" t="s">
        <v>961</v>
      </c>
      <c r="AB242">
        <v>1</v>
      </c>
      <c r="AC242" s="290" t="str">
        <f t="shared" ca="1" si="59"/>
        <v>3b_D242_sulf_pri_1</v>
      </c>
      <c r="AD242" t="s">
        <v>395</v>
      </c>
      <c r="AF242" t="str">
        <f t="shared" si="60"/>
        <v>&gt;=0</v>
      </c>
      <c r="AG242" t="s">
        <v>84</v>
      </c>
      <c r="AH242" t="s">
        <v>84</v>
      </c>
      <c r="AJ242" s="288"/>
    </row>
    <row r="243" spans="1:36" ht="5.25" customHeight="1">
      <c r="A243" s="454"/>
      <c r="B243" s="53"/>
      <c r="C243" s="53"/>
      <c r="D243" s="53"/>
      <c r="E243" s="53"/>
      <c r="F243" s="53"/>
      <c r="G243" s="53"/>
      <c r="H243" s="53"/>
      <c r="I243" s="53"/>
      <c r="J243" s="53"/>
      <c r="K243" s="53"/>
      <c r="L243" s="53"/>
      <c r="M243" s="53"/>
      <c r="N243" s="53"/>
      <c r="O243" s="108"/>
      <c r="U243" s="287" t="s">
        <v>76</v>
      </c>
      <c r="W243" s="285" t="str">
        <f ca="1">SUBSTITUTE(CELL("address",F242),"$","")</f>
        <v>F242</v>
      </c>
      <c r="X243" t="str">
        <f t="shared" si="57"/>
        <v>3b</v>
      </c>
      <c r="Y243" s="285" t="str">
        <f t="shared" ca="1" si="58"/>
        <v>3b. Flexible Capacity</v>
      </c>
      <c r="Z243" t="s">
        <v>939</v>
      </c>
      <c r="AA243" t="s">
        <v>962</v>
      </c>
      <c r="AB243">
        <v>1</v>
      </c>
      <c r="AC243" s="290" t="str">
        <f t="shared" ca="1" si="59"/>
        <v>3b_F242_sulf_sec_1</v>
      </c>
      <c r="AD243" t="s">
        <v>395</v>
      </c>
      <c r="AF243" t="str">
        <f t="shared" si="60"/>
        <v>&gt;=0</v>
      </c>
      <c r="AG243" t="s">
        <v>84</v>
      </c>
      <c r="AH243" t="s">
        <v>84</v>
      </c>
    </row>
    <row r="244" spans="1:36" ht="15.75" hidden="1" customHeight="1">
      <c r="A244" s="454"/>
      <c r="B244" s="53"/>
      <c r="C244" s="53"/>
      <c r="D244" s="53"/>
      <c r="E244" s="53"/>
      <c r="F244" s="53"/>
      <c r="G244" s="53"/>
      <c r="H244" s="53"/>
      <c r="I244" s="53"/>
      <c r="J244" s="53"/>
      <c r="K244" s="53"/>
      <c r="L244" s="53"/>
      <c r="M244" s="53"/>
      <c r="N244" s="53"/>
      <c r="O244" s="108"/>
      <c r="T244" s="287" t="s">
        <v>859</v>
      </c>
      <c r="U244" s="287"/>
      <c r="W244" s="285" t="str">
        <f ca="1">SUBSTITUTE(CELL("address",H242),"$","")</f>
        <v>H242</v>
      </c>
      <c r="X244" t="str">
        <f t="shared" si="57"/>
        <v>3b</v>
      </c>
      <c r="Y244" s="285" t="str">
        <f t="shared" ca="1" si="58"/>
        <v>3b. Flexible Capacity</v>
      </c>
      <c r="Z244" t="s">
        <v>939</v>
      </c>
      <c r="AA244" t="s">
        <v>961</v>
      </c>
      <c r="AB244">
        <v>2</v>
      </c>
      <c r="AC244" s="290" t="str">
        <f t="shared" ca="1" si="59"/>
        <v>3b_H242_sulf_pri_2</v>
      </c>
      <c r="AD244" t="s">
        <v>395</v>
      </c>
      <c r="AF244" t="str">
        <f t="shared" si="60"/>
        <v>&gt;=0</v>
      </c>
      <c r="AG244" t="s">
        <v>84</v>
      </c>
      <c r="AH244" t="s">
        <v>84</v>
      </c>
      <c r="AJ244" s="288"/>
    </row>
    <row r="245" spans="1:36" ht="15.75" hidden="1" customHeight="1">
      <c r="A245" s="454"/>
      <c r="B245" s="53"/>
      <c r="C245" s="53"/>
      <c r="D245" s="53"/>
      <c r="E245" s="53"/>
      <c r="F245" s="53"/>
      <c r="G245" s="53"/>
      <c r="H245" s="53"/>
      <c r="I245" s="53"/>
      <c r="J245" s="53"/>
      <c r="K245" s="53"/>
      <c r="L245" s="53"/>
      <c r="M245" s="53"/>
      <c r="N245" s="53"/>
      <c r="O245" s="108"/>
      <c r="T245" s="287" t="s">
        <v>859</v>
      </c>
      <c r="U245" s="287"/>
      <c r="W245" s="285" t="str">
        <f ca="1">SUBSTITUTE(CELL("address",J242),"$","")</f>
        <v>J242</v>
      </c>
      <c r="X245" t="str">
        <f t="shared" si="57"/>
        <v>3b</v>
      </c>
      <c r="Y245" s="285" t="str">
        <f t="shared" ca="1" si="58"/>
        <v>3b. Flexible Capacity</v>
      </c>
      <c r="Z245" t="s">
        <v>939</v>
      </c>
      <c r="AA245" t="s">
        <v>962</v>
      </c>
      <c r="AB245">
        <v>2</v>
      </c>
      <c r="AC245" s="290" t="str">
        <f t="shared" ca="1" si="59"/>
        <v>3b_J242_sulf_sec_2</v>
      </c>
      <c r="AD245" t="s">
        <v>395</v>
      </c>
      <c r="AF245" t="str">
        <f t="shared" si="60"/>
        <v>&gt;=0</v>
      </c>
      <c r="AG245" t="s">
        <v>84</v>
      </c>
      <c r="AH245" t="s">
        <v>84</v>
      </c>
    </row>
    <row r="246" spans="1:36" ht="15.75" hidden="1" customHeight="1">
      <c r="A246" s="454"/>
      <c r="B246" s="53"/>
      <c r="C246" s="53"/>
      <c r="D246" s="53"/>
      <c r="E246" s="53"/>
      <c r="F246" s="53"/>
      <c r="G246" s="53"/>
      <c r="H246" s="53"/>
      <c r="I246" s="53"/>
      <c r="J246" s="53"/>
      <c r="K246" s="53"/>
      <c r="L246" s="53"/>
      <c r="M246" s="53"/>
      <c r="N246" s="53"/>
      <c r="O246" s="108"/>
      <c r="T246" s="287" t="s">
        <v>859</v>
      </c>
      <c r="U246" s="287"/>
      <c r="W246" s="285" t="str">
        <f ca="1">SUBSTITUTE(CELL("address",L242),"$","")</f>
        <v>L242</v>
      </c>
      <c r="X246" t="str">
        <f t="shared" si="57"/>
        <v>3b</v>
      </c>
      <c r="Y246" s="285" t="str">
        <f t="shared" ca="1" si="58"/>
        <v>3b. Flexible Capacity</v>
      </c>
      <c r="Z246" t="s">
        <v>939</v>
      </c>
      <c r="AA246" t="s">
        <v>961</v>
      </c>
      <c r="AB246">
        <v>3</v>
      </c>
      <c r="AC246" s="290" t="str">
        <f t="shared" ca="1" si="59"/>
        <v>3b_L242_sulf_pri_3</v>
      </c>
      <c r="AD246" t="s">
        <v>395</v>
      </c>
      <c r="AF246" t="str">
        <f t="shared" si="60"/>
        <v>&gt;=0</v>
      </c>
      <c r="AG246" t="s">
        <v>84</v>
      </c>
      <c r="AH246" t="s">
        <v>84</v>
      </c>
      <c r="AJ246" s="288"/>
    </row>
    <row r="247" spans="1:36" ht="15.75" hidden="1" customHeight="1">
      <c r="A247" s="454"/>
      <c r="B247" s="53"/>
      <c r="C247" s="53"/>
      <c r="D247" s="53"/>
      <c r="E247" s="53"/>
      <c r="F247" s="53"/>
      <c r="G247" s="53"/>
      <c r="H247" s="53"/>
      <c r="I247" s="53"/>
      <c r="J247" s="53"/>
      <c r="K247" s="53"/>
      <c r="L247" s="53"/>
      <c r="M247" s="53"/>
      <c r="N247" s="53"/>
      <c r="O247" s="108"/>
      <c r="T247" s="287" t="s">
        <v>859</v>
      </c>
      <c r="U247" s="287"/>
      <c r="W247" s="285" t="str">
        <f ca="1">SUBSTITUTE(CELL("address",N242),"$","")</f>
        <v>N242</v>
      </c>
      <c r="X247" t="str">
        <f t="shared" si="57"/>
        <v>3b</v>
      </c>
      <c r="Y247" s="285" t="str">
        <f t="shared" ca="1" si="58"/>
        <v>3b. Flexible Capacity</v>
      </c>
      <c r="Z247" t="s">
        <v>939</v>
      </c>
      <c r="AA247" t="s">
        <v>962</v>
      </c>
      <c r="AB247">
        <v>3</v>
      </c>
      <c r="AC247" s="290" t="str">
        <f t="shared" ca="1" si="59"/>
        <v>3b_N242_sulf_sec_3</v>
      </c>
      <c r="AD247" t="s">
        <v>395</v>
      </c>
      <c r="AF247" t="str">
        <f t="shared" si="60"/>
        <v>&gt;=0</v>
      </c>
      <c r="AG247" t="s">
        <v>84</v>
      </c>
      <c r="AH247" t="s">
        <v>84</v>
      </c>
    </row>
    <row r="248" spans="1:36" ht="15.75" customHeight="1">
      <c r="A248" s="454" t="s">
        <v>963</v>
      </c>
      <c r="B248" s="53" t="s">
        <v>943</v>
      </c>
      <c r="C248" s="53"/>
      <c r="D248" s="752"/>
      <c r="E248" s="53"/>
      <c r="F248" s="753"/>
      <c r="G248" s="53"/>
      <c r="H248" s="754"/>
      <c r="I248" s="53"/>
      <c r="J248" s="755"/>
      <c r="K248" s="53"/>
      <c r="L248" s="754"/>
      <c r="M248" s="53"/>
      <c r="N248" s="755"/>
      <c r="O248" s="108"/>
      <c r="V248" s="386" t="s">
        <v>40</v>
      </c>
      <c r="W248" s="285" t="str">
        <f ca="1">SUBSTITUTE(CELL("address",D248),"$","")</f>
        <v>D248</v>
      </c>
      <c r="X248" t="str">
        <f t="shared" si="57"/>
        <v>3b</v>
      </c>
      <c r="Y248" s="285" t="str">
        <f t="shared" ca="1" si="58"/>
        <v>3b. Flexible Capacity</v>
      </c>
      <c r="Z248" t="s">
        <v>939</v>
      </c>
      <c r="AA248" t="s">
        <v>964</v>
      </c>
      <c r="AB248">
        <v>1</v>
      </c>
      <c r="AC248" s="290" t="str">
        <f t="shared" ca="1" si="59"/>
        <v>3b_D248_part_mat_pri_1</v>
      </c>
      <c r="AD248" t="s">
        <v>395</v>
      </c>
      <c r="AF248" t="str">
        <f t="shared" si="60"/>
        <v>&gt;=0</v>
      </c>
      <c r="AG248" t="s">
        <v>84</v>
      </c>
      <c r="AH248" t="s">
        <v>84</v>
      </c>
      <c r="AJ248" s="288"/>
    </row>
    <row r="249" spans="1:36" ht="5.25" customHeight="1">
      <c r="A249" s="454"/>
      <c r="B249" s="53"/>
      <c r="C249" s="53"/>
      <c r="D249" s="53"/>
      <c r="E249" s="53"/>
      <c r="F249" s="53"/>
      <c r="G249" s="53"/>
      <c r="H249" s="53"/>
      <c r="I249" s="53"/>
      <c r="J249" s="53"/>
      <c r="K249" s="53"/>
      <c r="L249" s="53"/>
      <c r="M249" s="53"/>
      <c r="N249" s="53"/>
      <c r="O249" s="108"/>
      <c r="U249" s="287" t="s">
        <v>76</v>
      </c>
      <c r="W249" s="285" t="str">
        <f ca="1">SUBSTITUTE(CELL("address",F248),"$","")</f>
        <v>F248</v>
      </c>
      <c r="X249" t="str">
        <f t="shared" si="57"/>
        <v>3b</v>
      </c>
      <c r="Y249" s="285" t="str">
        <f t="shared" ca="1" si="58"/>
        <v>3b. Flexible Capacity</v>
      </c>
      <c r="Z249" t="s">
        <v>939</v>
      </c>
      <c r="AA249" t="s">
        <v>965</v>
      </c>
      <c r="AB249">
        <v>1</v>
      </c>
      <c r="AC249" s="290" t="str">
        <f t="shared" ca="1" si="59"/>
        <v>3b_F248_part_mat_sec_1</v>
      </c>
      <c r="AD249" t="s">
        <v>395</v>
      </c>
      <c r="AF249" t="str">
        <f t="shared" si="60"/>
        <v>&gt;=0</v>
      </c>
      <c r="AG249" t="s">
        <v>84</v>
      </c>
      <c r="AH249" t="s">
        <v>84</v>
      </c>
    </row>
    <row r="250" spans="1:36" ht="15.75" hidden="1" customHeight="1">
      <c r="A250" s="454"/>
      <c r="B250" s="53"/>
      <c r="C250" s="53"/>
      <c r="D250" s="53"/>
      <c r="E250" s="53"/>
      <c r="F250" s="53"/>
      <c r="G250" s="53"/>
      <c r="H250" s="53"/>
      <c r="I250" s="53"/>
      <c r="J250" s="53"/>
      <c r="K250" s="53"/>
      <c r="L250" s="53"/>
      <c r="M250" s="53"/>
      <c r="N250" s="53"/>
      <c r="O250" s="108"/>
      <c r="T250" s="287" t="s">
        <v>859</v>
      </c>
      <c r="U250" s="287"/>
      <c r="W250" s="285" t="str">
        <f ca="1">SUBSTITUTE(CELL("address",H248),"$","")</f>
        <v>H248</v>
      </c>
      <c r="X250" t="str">
        <f t="shared" si="57"/>
        <v>3b</v>
      </c>
      <c r="Y250" s="285" t="str">
        <f t="shared" ca="1" si="58"/>
        <v>3b. Flexible Capacity</v>
      </c>
      <c r="Z250" t="s">
        <v>939</v>
      </c>
      <c r="AA250" t="s">
        <v>964</v>
      </c>
      <c r="AB250">
        <v>2</v>
      </c>
      <c r="AC250" s="290" t="str">
        <f t="shared" ca="1" si="59"/>
        <v>3b_H248_part_mat_pri_2</v>
      </c>
      <c r="AD250" t="s">
        <v>395</v>
      </c>
      <c r="AF250" t="str">
        <f t="shared" si="60"/>
        <v>&gt;=0</v>
      </c>
      <c r="AG250" t="s">
        <v>84</v>
      </c>
      <c r="AH250" t="s">
        <v>84</v>
      </c>
      <c r="AJ250" s="288"/>
    </row>
    <row r="251" spans="1:36" ht="15.75" hidden="1" customHeight="1">
      <c r="A251" s="454"/>
      <c r="B251" s="53"/>
      <c r="C251" s="53"/>
      <c r="D251" s="53"/>
      <c r="E251" s="53"/>
      <c r="F251" s="53"/>
      <c r="G251" s="53"/>
      <c r="H251" s="53"/>
      <c r="I251" s="53"/>
      <c r="J251" s="53"/>
      <c r="K251" s="53"/>
      <c r="L251" s="53"/>
      <c r="M251" s="53"/>
      <c r="N251" s="53"/>
      <c r="O251" s="108"/>
      <c r="T251" s="287" t="s">
        <v>859</v>
      </c>
      <c r="U251" s="287"/>
      <c r="W251" s="285" t="str">
        <f ca="1">SUBSTITUTE(CELL("address",J248),"$","")</f>
        <v>J248</v>
      </c>
      <c r="X251" t="str">
        <f t="shared" si="57"/>
        <v>3b</v>
      </c>
      <c r="Y251" s="285" t="str">
        <f t="shared" ca="1" si="58"/>
        <v>3b. Flexible Capacity</v>
      </c>
      <c r="Z251" t="s">
        <v>939</v>
      </c>
      <c r="AA251" t="s">
        <v>965</v>
      </c>
      <c r="AB251">
        <v>2</v>
      </c>
      <c r="AC251" s="290" t="str">
        <f t="shared" ca="1" si="59"/>
        <v>3b_J248_part_mat_sec_2</v>
      </c>
      <c r="AD251" t="s">
        <v>395</v>
      </c>
      <c r="AF251" t="str">
        <f t="shared" si="60"/>
        <v>&gt;=0</v>
      </c>
      <c r="AG251" t="s">
        <v>84</v>
      </c>
      <c r="AH251" t="s">
        <v>84</v>
      </c>
    </row>
    <row r="252" spans="1:36" ht="15.75" hidden="1" customHeight="1">
      <c r="A252" s="454"/>
      <c r="B252" s="53"/>
      <c r="C252" s="53"/>
      <c r="D252" s="53"/>
      <c r="E252" s="53"/>
      <c r="F252" s="53"/>
      <c r="G252" s="53"/>
      <c r="H252" s="53"/>
      <c r="I252" s="53"/>
      <c r="J252" s="53"/>
      <c r="K252" s="53"/>
      <c r="L252" s="53"/>
      <c r="M252" s="53"/>
      <c r="N252" s="53"/>
      <c r="O252" s="108"/>
      <c r="T252" s="287" t="s">
        <v>859</v>
      </c>
      <c r="U252" s="287"/>
      <c r="W252" s="285" t="str">
        <f ca="1">SUBSTITUTE(CELL("address",L248),"$","")</f>
        <v>L248</v>
      </c>
      <c r="X252" t="str">
        <f t="shared" si="57"/>
        <v>3b</v>
      </c>
      <c r="Y252" s="285" t="str">
        <f t="shared" ca="1" si="58"/>
        <v>3b. Flexible Capacity</v>
      </c>
      <c r="Z252" t="s">
        <v>939</v>
      </c>
      <c r="AA252" t="s">
        <v>964</v>
      </c>
      <c r="AB252">
        <v>3</v>
      </c>
      <c r="AC252" s="290" t="str">
        <f t="shared" ca="1" si="59"/>
        <v>3b_L248_part_mat_pri_3</v>
      </c>
      <c r="AD252" t="s">
        <v>395</v>
      </c>
      <c r="AF252" t="str">
        <f t="shared" si="60"/>
        <v>&gt;=0</v>
      </c>
      <c r="AG252" t="s">
        <v>84</v>
      </c>
      <c r="AH252" t="s">
        <v>84</v>
      </c>
      <c r="AJ252" s="288"/>
    </row>
    <row r="253" spans="1:36" ht="15.75" hidden="1" customHeight="1">
      <c r="A253" s="454"/>
      <c r="B253" s="53"/>
      <c r="C253" s="53"/>
      <c r="D253" s="53"/>
      <c r="E253" s="53"/>
      <c r="F253" s="53"/>
      <c r="G253" s="53"/>
      <c r="H253" s="53"/>
      <c r="I253" s="53"/>
      <c r="J253" s="53"/>
      <c r="K253" s="53"/>
      <c r="L253" s="53"/>
      <c r="M253" s="53"/>
      <c r="N253" s="53"/>
      <c r="O253" s="108"/>
      <c r="T253" s="287" t="s">
        <v>859</v>
      </c>
      <c r="U253" s="287"/>
      <c r="W253" s="285" t="str">
        <f ca="1">SUBSTITUTE(CELL("address",N248),"$","")</f>
        <v>N248</v>
      </c>
      <c r="X253" t="str">
        <f t="shared" si="57"/>
        <v>3b</v>
      </c>
      <c r="Y253" s="285" t="str">
        <f t="shared" ca="1" si="58"/>
        <v>3b. Flexible Capacity</v>
      </c>
      <c r="Z253" t="s">
        <v>939</v>
      </c>
      <c r="AA253" t="s">
        <v>965</v>
      </c>
      <c r="AB253">
        <v>3</v>
      </c>
      <c r="AC253" s="290" t="str">
        <f t="shared" ca="1" si="59"/>
        <v>3b_N248_part_mat_sec_3</v>
      </c>
      <c r="AD253" t="s">
        <v>395</v>
      </c>
      <c r="AF253" t="str">
        <f t="shared" si="60"/>
        <v>&gt;=0</v>
      </c>
      <c r="AG253" t="s">
        <v>84</v>
      </c>
      <c r="AH253" t="s">
        <v>84</v>
      </c>
    </row>
    <row r="254" spans="1:36" ht="30.75" customHeight="1">
      <c r="A254" s="451" t="s">
        <v>966</v>
      </c>
      <c r="B254" s="53"/>
      <c r="C254" s="53"/>
      <c r="D254" s="895"/>
      <c r="E254" s="896"/>
      <c r="F254" s="897"/>
      <c r="G254" s="53"/>
      <c r="H254" s="1105"/>
      <c r="I254" s="1106"/>
      <c r="J254" s="1107"/>
      <c r="K254" s="53"/>
      <c r="L254" s="1105"/>
      <c r="M254" s="1106"/>
      <c r="N254" s="1107"/>
      <c r="O254" s="108"/>
      <c r="V254" s="287" t="s">
        <v>40</v>
      </c>
      <c r="W254" s="285" t="str">
        <f ca="1">SUBSTITUTE(CELL("address",D254),"$","")</f>
        <v>D254</v>
      </c>
      <c r="X254" t="str">
        <f t="shared" si="57"/>
        <v>3b</v>
      </c>
      <c r="Y254" s="285" t="str">
        <f t="shared" ca="1" si="58"/>
        <v>3b. Flexible Capacity</v>
      </c>
      <c r="Z254" t="s">
        <v>939</v>
      </c>
      <c r="AA254" t="s">
        <v>967</v>
      </c>
      <c r="AB254">
        <v>1</v>
      </c>
      <c r="AC254" s="290" t="str">
        <f t="shared" ca="1" si="59"/>
        <v>3b_D254_emissions_detail_1</v>
      </c>
      <c r="AD254" t="s">
        <v>605</v>
      </c>
      <c r="AE254">
        <v>100</v>
      </c>
      <c r="AG254" t="s">
        <v>84</v>
      </c>
      <c r="AH254" t="s">
        <v>84</v>
      </c>
    </row>
    <row r="255" spans="1:36" ht="5.25" customHeight="1">
      <c r="A255" s="458"/>
      <c r="B255" s="53"/>
      <c r="C255" s="53"/>
      <c r="D255" s="53"/>
      <c r="E255" s="53"/>
      <c r="F255" s="53"/>
      <c r="G255" s="53"/>
      <c r="H255" s="53"/>
      <c r="I255" s="53"/>
      <c r="J255" s="53"/>
      <c r="K255" s="53"/>
      <c r="L255" s="53"/>
      <c r="M255" s="53"/>
      <c r="N255" s="53"/>
      <c r="O255" s="108"/>
      <c r="U255" s="287" t="s">
        <v>76</v>
      </c>
      <c r="W255" s="285" t="str">
        <f ca="1">SUBSTITUTE(CELL("address",H254),"$","")</f>
        <v>H254</v>
      </c>
      <c r="X255" t="str">
        <f t="shared" si="57"/>
        <v>3b</v>
      </c>
      <c r="Y255" s="285" t="str">
        <f t="shared" ca="1" si="58"/>
        <v>3b. Flexible Capacity</v>
      </c>
      <c r="Z255" t="s">
        <v>939</v>
      </c>
      <c r="AA255" t="s">
        <v>967</v>
      </c>
      <c r="AB255">
        <v>2</v>
      </c>
      <c r="AC255" s="290" t="str">
        <f t="shared" ca="1" si="59"/>
        <v>3b_H254_emissions_detail_2</v>
      </c>
      <c r="AD255" t="s">
        <v>605</v>
      </c>
      <c r="AE255">
        <v>100</v>
      </c>
      <c r="AG255" t="s">
        <v>84</v>
      </c>
      <c r="AH255" t="s">
        <v>84</v>
      </c>
    </row>
    <row r="256" spans="1:36" ht="5.25" customHeight="1">
      <c r="A256" s="458"/>
      <c r="B256" s="53"/>
      <c r="C256" s="53"/>
      <c r="D256" s="53"/>
      <c r="E256" s="53"/>
      <c r="F256" s="53"/>
      <c r="G256" s="53"/>
      <c r="H256" s="53"/>
      <c r="I256" s="53"/>
      <c r="J256" s="53"/>
      <c r="K256" s="53"/>
      <c r="L256" s="53"/>
      <c r="M256" s="53"/>
      <c r="N256" s="53"/>
      <c r="O256" s="108"/>
      <c r="U256" s="287" t="s">
        <v>76</v>
      </c>
      <c r="W256" s="285" t="str">
        <f ca="1">SUBSTITUTE(CELL("address",L254),"$","")</f>
        <v>L254</v>
      </c>
      <c r="X256" t="str">
        <f t="shared" si="57"/>
        <v>3b</v>
      </c>
      <c r="Y256" s="285" t="str">
        <f t="shared" ca="1" si="58"/>
        <v>3b. Flexible Capacity</v>
      </c>
      <c r="Z256" t="s">
        <v>939</v>
      </c>
      <c r="AA256" t="s">
        <v>967</v>
      </c>
      <c r="AB256">
        <v>3</v>
      </c>
      <c r="AC256" s="290" t="str">
        <f t="shared" ca="1" si="59"/>
        <v>3b_L254_emissions_detail_3</v>
      </c>
      <c r="AD256" t="s">
        <v>605</v>
      </c>
      <c r="AE256">
        <v>100</v>
      </c>
      <c r="AG256" t="s">
        <v>84</v>
      </c>
      <c r="AH256" t="s">
        <v>84</v>
      </c>
    </row>
    <row r="257" spans="1:43" ht="15.75" customHeight="1">
      <c r="A257" s="325" t="s">
        <v>968</v>
      </c>
      <c r="B257" s="53"/>
      <c r="C257" s="53"/>
      <c r="D257" s="53"/>
      <c r="E257" s="53"/>
      <c r="F257" s="53"/>
      <c r="G257" s="53"/>
      <c r="H257" s="53"/>
      <c r="I257" s="53"/>
      <c r="J257" s="53"/>
      <c r="K257" s="53"/>
      <c r="L257" s="53"/>
      <c r="M257" s="53"/>
      <c r="N257" s="53"/>
      <c r="O257" s="108"/>
      <c r="U257" s="287"/>
      <c r="V257" s="287" t="s">
        <v>40</v>
      </c>
    </row>
    <row r="258" spans="1:43">
      <c r="A258" s="459" t="s">
        <v>950</v>
      </c>
      <c r="B258" s="53"/>
      <c r="C258" s="53"/>
      <c r="D258" s="53"/>
      <c r="E258" s="53"/>
      <c r="F258" s="53"/>
      <c r="G258" s="53"/>
      <c r="H258" s="53"/>
      <c r="I258" s="53"/>
      <c r="J258" s="53"/>
      <c r="K258" s="53"/>
      <c r="L258" s="53"/>
      <c r="M258" s="53"/>
      <c r="N258" s="53"/>
      <c r="O258" s="108"/>
      <c r="V258" s="287" t="s">
        <v>40</v>
      </c>
    </row>
    <row r="259" spans="1:43">
      <c r="A259" s="454" t="s">
        <v>969</v>
      </c>
      <c r="B259" s="53"/>
      <c r="C259" s="53"/>
      <c r="D259" s="1047"/>
      <c r="E259" s="1048"/>
      <c r="F259" s="1049"/>
      <c r="G259" s="53"/>
      <c r="H259" s="1056"/>
      <c r="I259" s="1057"/>
      <c r="J259" s="1058"/>
      <c r="K259" s="53"/>
      <c r="L259" s="1056"/>
      <c r="M259" s="1057"/>
      <c r="N259" s="1058"/>
      <c r="O259" s="108"/>
      <c r="V259" s="287" t="s">
        <v>40</v>
      </c>
      <c r="W259" s="285" t="str">
        <f ca="1">SUBSTITUTE(CELL("address",D259),"$","")</f>
        <v>D259</v>
      </c>
      <c r="X259" t="str">
        <f t="shared" ref="X259:X279" si="61">$X$7</f>
        <v>3b</v>
      </c>
      <c r="Y259" s="285" t="str">
        <f t="shared" ref="Y259:Y279" ca="1" si="62">MID(CELL("filename",X259),FIND("]",CELL("filename",X259))+1,256)</f>
        <v>3b. Flexible Capacity</v>
      </c>
      <c r="Z259" t="s">
        <v>939</v>
      </c>
      <c r="AA259" t="s">
        <v>970</v>
      </c>
      <c r="AB259">
        <v>1</v>
      </c>
      <c r="AC259" s="290" t="str">
        <f t="shared" ref="AC259:AC279" ca="1" si="63">X259&amp;"_"&amp;W259&amp;"_"&amp;AA259&amp;"_"&amp;AB259</f>
        <v>3b_D259_prim_source_1</v>
      </c>
      <c r="AD259" t="s">
        <v>605</v>
      </c>
      <c r="AE259">
        <v>100</v>
      </c>
      <c r="AG259" t="s">
        <v>84</v>
      </c>
      <c r="AH259" t="s">
        <v>84</v>
      </c>
      <c r="AJ259" s="288"/>
    </row>
    <row r="260" spans="1:43" ht="5.25" customHeight="1">
      <c r="A260" s="454"/>
      <c r="B260" s="53"/>
      <c r="C260" s="53"/>
      <c r="D260" s="53"/>
      <c r="E260" s="53"/>
      <c r="F260" s="53"/>
      <c r="G260" s="53"/>
      <c r="H260" s="53"/>
      <c r="I260" s="53"/>
      <c r="J260" s="53"/>
      <c r="K260" s="53"/>
      <c r="L260" s="53"/>
      <c r="M260" s="53"/>
      <c r="N260" s="53"/>
      <c r="O260" s="108"/>
      <c r="U260" s="287" t="s">
        <v>76</v>
      </c>
      <c r="W260" s="285" t="str">
        <f ca="1">SUBSTITUTE(CELL("address",H259),"$","")</f>
        <v>H259</v>
      </c>
      <c r="X260" t="str">
        <f t="shared" si="61"/>
        <v>3b</v>
      </c>
      <c r="Y260" s="285" t="str">
        <f t="shared" ca="1" si="62"/>
        <v>3b. Flexible Capacity</v>
      </c>
      <c r="Z260" t="s">
        <v>939</v>
      </c>
      <c r="AA260" t="s">
        <v>970</v>
      </c>
      <c r="AB260">
        <v>2</v>
      </c>
      <c r="AC260" s="290" t="str">
        <f t="shared" ca="1" si="63"/>
        <v>3b_H259_prim_source_2</v>
      </c>
      <c r="AD260" t="s">
        <v>605</v>
      </c>
      <c r="AE260">
        <v>100</v>
      </c>
      <c r="AG260" t="s">
        <v>84</v>
      </c>
      <c r="AH260" t="s">
        <v>84</v>
      </c>
      <c r="AJ260" s="288"/>
    </row>
    <row r="261" spans="1:43" ht="5.25" customHeight="1">
      <c r="A261" s="454"/>
      <c r="B261" s="53"/>
      <c r="C261" s="53"/>
      <c r="D261" s="53"/>
      <c r="E261" s="53"/>
      <c r="F261" s="53"/>
      <c r="G261" s="53"/>
      <c r="H261" s="53"/>
      <c r="I261" s="53"/>
      <c r="J261" s="53"/>
      <c r="K261" s="53"/>
      <c r="L261" s="53"/>
      <c r="M261" s="53"/>
      <c r="N261" s="53"/>
      <c r="O261" s="108"/>
      <c r="U261" s="287" t="s">
        <v>76</v>
      </c>
      <c r="W261" s="285" t="str">
        <f ca="1">SUBSTITUTE(CELL("address",L259),"$","")</f>
        <v>L259</v>
      </c>
      <c r="X261" t="str">
        <f t="shared" si="61"/>
        <v>3b</v>
      </c>
      <c r="Y261" s="285" t="str">
        <f t="shared" ca="1" si="62"/>
        <v>3b. Flexible Capacity</v>
      </c>
      <c r="Z261" t="s">
        <v>939</v>
      </c>
      <c r="AA261" t="s">
        <v>970</v>
      </c>
      <c r="AB261">
        <v>3</v>
      </c>
      <c r="AC261" s="290" t="str">
        <f t="shared" ca="1" si="63"/>
        <v>3b_L259_prim_source_3</v>
      </c>
      <c r="AD261" t="s">
        <v>605</v>
      </c>
      <c r="AE261">
        <v>100</v>
      </c>
      <c r="AG261" t="s">
        <v>84</v>
      </c>
      <c r="AH261" t="s">
        <v>84</v>
      </c>
      <c r="AJ261" s="288"/>
    </row>
    <row r="262" spans="1:43">
      <c r="A262" s="454" t="s">
        <v>971</v>
      </c>
      <c r="B262" s="53"/>
      <c r="C262" s="53"/>
      <c r="D262" s="1108"/>
      <c r="E262" s="1109"/>
      <c r="F262" s="1110"/>
      <c r="G262" s="53"/>
      <c r="H262" s="1111"/>
      <c r="I262" s="1112"/>
      <c r="J262" s="1113"/>
      <c r="K262" s="53"/>
      <c r="L262" s="1111"/>
      <c r="M262" s="1112"/>
      <c r="N262" s="1113"/>
      <c r="O262" s="108"/>
      <c r="V262" s="287" t="s">
        <v>40</v>
      </c>
      <c r="W262" s="285" t="str">
        <f ca="1">SUBSTITUTE(CELL("address",D262),"$","")</f>
        <v>D262</v>
      </c>
      <c r="X262" t="str">
        <f t="shared" si="61"/>
        <v>3b</v>
      </c>
      <c r="Y262" s="285" t="str">
        <f t="shared" ca="1" si="62"/>
        <v>3b. Flexible Capacity</v>
      </c>
      <c r="Z262" t="s">
        <v>939</v>
      </c>
      <c r="AA262" t="s">
        <v>972</v>
      </c>
      <c r="AB262">
        <v>1</v>
      </c>
      <c r="AC262" s="290" t="str">
        <f t="shared" ca="1" si="63"/>
        <v>3b_D262_backup_source_1</v>
      </c>
      <c r="AD262" t="s">
        <v>605</v>
      </c>
      <c r="AE262">
        <v>100</v>
      </c>
      <c r="AG262" t="s">
        <v>84</v>
      </c>
      <c r="AH262" t="s">
        <v>84</v>
      </c>
    </row>
    <row r="263" spans="1:43" ht="5.25" customHeight="1">
      <c r="A263" s="454"/>
      <c r="B263" s="53"/>
      <c r="C263" s="53"/>
      <c r="D263" s="53"/>
      <c r="E263" s="53"/>
      <c r="F263" s="53"/>
      <c r="G263" s="53"/>
      <c r="H263" s="53"/>
      <c r="I263" s="53"/>
      <c r="J263" s="53"/>
      <c r="K263" s="53"/>
      <c r="L263" s="53"/>
      <c r="M263" s="53"/>
      <c r="N263" s="53"/>
      <c r="O263" s="108"/>
      <c r="U263" s="287" t="s">
        <v>76</v>
      </c>
      <c r="W263" s="285" t="str">
        <f ca="1">SUBSTITUTE(CELL("address",H262),"$","")</f>
        <v>H262</v>
      </c>
      <c r="X263" t="str">
        <f t="shared" si="61"/>
        <v>3b</v>
      </c>
      <c r="Y263" s="285" t="str">
        <f t="shared" ca="1" si="62"/>
        <v>3b. Flexible Capacity</v>
      </c>
      <c r="Z263" t="s">
        <v>939</v>
      </c>
      <c r="AA263" t="s">
        <v>972</v>
      </c>
      <c r="AB263">
        <v>2</v>
      </c>
      <c r="AC263" s="290" t="str">
        <f t="shared" ca="1" si="63"/>
        <v>3b_H262_backup_source_2</v>
      </c>
      <c r="AD263" t="s">
        <v>605</v>
      </c>
      <c r="AE263">
        <v>100</v>
      </c>
      <c r="AG263" t="s">
        <v>84</v>
      </c>
      <c r="AH263" t="s">
        <v>84</v>
      </c>
    </row>
    <row r="264" spans="1:43" ht="5.25" customHeight="1">
      <c r="A264" s="454"/>
      <c r="B264" s="53"/>
      <c r="C264" s="53"/>
      <c r="D264" s="53"/>
      <c r="E264" s="53"/>
      <c r="F264" s="53"/>
      <c r="G264" s="53"/>
      <c r="H264" s="53"/>
      <c r="I264" s="53"/>
      <c r="J264" s="53"/>
      <c r="K264" s="53"/>
      <c r="L264" s="53"/>
      <c r="M264" s="53"/>
      <c r="N264" s="53"/>
      <c r="O264" s="108"/>
      <c r="U264" s="287" t="s">
        <v>76</v>
      </c>
      <c r="W264" s="285" t="str">
        <f ca="1">SUBSTITUTE(CELL("address",L262),"$","")</f>
        <v>L262</v>
      </c>
      <c r="X264" t="str">
        <f t="shared" si="61"/>
        <v>3b</v>
      </c>
      <c r="Y264" s="285" t="str">
        <f t="shared" ca="1" si="62"/>
        <v>3b. Flexible Capacity</v>
      </c>
      <c r="Z264" t="s">
        <v>939</v>
      </c>
      <c r="AA264" t="s">
        <v>972</v>
      </c>
      <c r="AB264">
        <v>3</v>
      </c>
      <c r="AC264" s="290" t="str">
        <f t="shared" ca="1" si="63"/>
        <v>3b_L262_backup_source_3</v>
      </c>
      <c r="AD264" t="s">
        <v>605</v>
      </c>
      <c r="AE264">
        <v>100</v>
      </c>
      <c r="AG264" t="s">
        <v>84</v>
      </c>
      <c r="AH264" t="s">
        <v>84</v>
      </c>
    </row>
    <row r="265" spans="1:43" ht="15" customHeight="1">
      <c r="A265" s="36" t="s">
        <v>973</v>
      </c>
      <c r="B265" s="53"/>
      <c r="C265" s="53"/>
      <c r="D265" s="1008"/>
      <c r="E265" s="1009"/>
      <c r="F265" s="1010"/>
      <c r="G265" s="53"/>
      <c r="H265" s="1011"/>
      <c r="I265" s="1012"/>
      <c r="J265" s="1013"/>
      <c r="K265" s="53"/>
      <c r="L265" s="1011"/>
      <c r="M265" s="1012"/>
      <c r="N265" s="1013"/>
      <c r="O265" s="108"/>
      <c r="V265" s="287" t="s">
        <v>40</v>
      </c>
      <c r="W265" s="285" t="str">
        <f ca="1">SUBSTITUTE(CELL("address",D265),"$","")</f>
        <v>D265</v>
      </c>
      <c r="X265" t="str">
        <f t="shared" si="61"/>
        <v>3b</v>
      </c>
      <c r="Y265" s="285" t="str">
        <f t="shared" ca="1" si="62"/>
        <v>3b. Flexible Capacity</v>
      </c>
      <c r="Z265" t="s">
        <v>939</v>
      </c>
      <c r="AA265" t="s">
        <v>974</v>
      </c>
      <c r="AB265">
        <v>1</v>
      </c>
      <c r="AC265" s="290" t="str">
        <f t="shared" ca="1" si="63"/>
        <v>3b_D265_fuel_on_site_1</v>
      </c>
      <c r="AD265" t="s">
        <v>681</v>
      </c>
      <c r="AF265" s="286" t="str">
        <f t="shared" ref="AF265:AF267" si="64">CONCATENATE(AP265,",",AQ265)</f>
        <v>Yes,No</v>
      </c>
      <c r="AG265" t="s">
        <v>84</v>
      </c>
      <c r="AH265" t="s">
        <v>84</v>
      </c>
      <c r="AJ265" s="288"/>
      <c r="AP265" t="s">
        <v>83</v>
      </c>
      <c r="AQ265" t="s">
        <v>84</v>
      </c>
    </row>
    <row r="266" spans="1:43" ht="5.25" customHeight="1">
      <c r="A266" s="454"/>
      <c r="B266" s="53"/>
      <c r="C266" s="53"/>
      <c r="D266" s="53"/>
      <c r="E266" s="53"/>
      <c r="F266" s="53"/>
      <c r="G266" s="53"/>
      <c r="H266" s="53"/>
      <c r="I266" s="53"/>
      <c r="J266" s="53"/>
      <c r="K266" s="53"/>
      <c r="L266" s="53"/>
      <c r="M266" s="53"/>
      <c r="N266" s="53"/>
      <c r="O266" s="108"/>
      <c r="U266" s="287" t="s">
        <v>76</v>
      </c>
      <c r="W266" s="285" t="str">
        <f ca="1">SUBSTITUTE(CELL("address",H265),"$","")</f>
        <v>H265</v>
      </c>
      <c r="X266" t="str">
        <f t="shared" si="61"/>
        <v>3b</v>
      </c>
      <c r="Y266" s="285" t="str">
        <f t="shared" ca="1" si="62"/>
        <v>3b. Flexible Capacity</v>
      </c>
      <c r="Z266" t="s">
        <v>939</v>
      </c>
      <c r="AA266" t="s">
        <v>974</v>
      </c>
      <c r="AB266">
        <v>2</v>
      </c>
      <c r="AC266" s="290" t="str">
        <f t="shared" ca="1" si="63"/>
        <v>3b_H265_fuel_on_site_2</v>
      </c>
      <c r="AD266" t="s">
        <v>681</v>
      </c>
      <c r="AF266" s="286" t="str">
        <f t="shared" si="64"/>
        <v>Yes,No</v>
      </c>
      <c r="AG266" t="s">
        <v>84</v>
      </c>
      <c r="AH266" t="s">
        <v>84</v>
      </c>
      <c r="AJ266" s="288"/>
      <c r="AP266" t="s">
        <v>83</v>
      </c>
      <c r="AQ266" t="s">
        <v>84</v>
      </c>
    </row>
    <row r="267" spans="1:43" ht="5.25" customHeight="1">
      <c r="A267" s="454"/>
      <c r="B267" s="53"/>
      <c r="C267" s="53"/>
      <c r="D267" s="53"/>
      <c r="E267" s="53"/>
      <c r="F267" s="53"/>
      <c r="G267" s="53"/>
      <c r="H267" s="53"/>
      <c r="I267" s="53"/>
      <c r="J267" s="53"/>
      <c r="K267" s="53"/>
      <c r="L267" s="53"/>
      <c r="M267" s="53"/>
      <c r="N267" s="53"/>
      <c r="O267" s="108"/>
      <c r="U267" s="287" t="s">
        <v>76</v>
      </c>
      <c r="W267" s="285" t="str">
        <f ca="1">SUBSTITUTE(CELL("address",L265),"$","")</f>
        <v>L265</v>
      </c>
      <c r="X267" t="str">
        <f t="shared" si="61"/>
        <v>3b</v>
      </c>
      <c r="Y267" s="285" t="str">
        <f t="shared" ca="1" si="62"/>
        <v>3b. Flexible Capacity</v>
      </c>
      <c r="Z267" t="s">
        <v>939</v>
      </c>
      <c r="AA267" t="s">
        <v>974</v>
      </c>
      <c r="AB267">
        <v>3</v>
      </c>
      <c r="AC267" s="290" t="str">
        <f t="shared" ca="1" si="63"/>
        <v>3b_L265_fuel_on_site_3</v>
      </c>
      <c r="AD267" t="s">
        <v>681</v>
      </c>
      <c r="AF267" s="286" t="str">
        <f t="shared" si="64"/>
        <v>Yes,No</v>
      </c>
      <c r="AG267" t="s">
        <v>84</v>
      </c>
      <c r="AH267" t="s">
        <v>84</v>
      </c>
      <c r="AJ267" s="288"/>
      <c r="AP267" t="s">
        <v>83</v>
      </c>
      <c r="AQ267" t="s">
        <v>84</v>
      </c>
    </row>
    <row r="268" spans="1:43">
      <c r="A268" s="454" t="s">
        <v>975</v>
      </c>
      <c r="B268" s="305" t="s">
        <v>976</v>
      </c>
      <c r="C268" s="53"/>
      <c r="D268" s="1044"/>
      <c r="E268" s="1045"/>
      <c r="F268" s="1046"/>
      <c r="G268" s="53"/>
      <c r="H268" s="1037"/>
      <c r="I268" s="1038"/>
      <c r="J268" s="1039"/>
      <c r="K268" s="53"/>
      <c r="L268" s="1037"/>
      <c r="M268" s="1038"/>
      <c r="N268" s="1039"/>
      <c r="O268" s="108"/>
      <c r="V268" s="287" t="s">
        <v>40</v>
      </c>
      <c r="W268" s="285" t="str">
        <f ca="1">SUBSTITUTE(CELL("address",D268),"$","")</f>
        <v>D268</v>
      </c>
      <c r="X268" t="str">
        <f t="shared" si="61"/>
        <v>3b</v>
      </c>
      <c r="Y268" s="285" t="str">
        <f t="shared" ca="1" si="62"/>
        <v>3b. Flexible Capacity</v>
      </c>
      <c r="Z268" t="s">
        <v>939</v>
      </c>
      <c r="AA268" t="s">
        <v>977</v>
      </c>
      <c r="AB268">
        <v>1</v>
      </c>
      <c r="AC268" s="290" t="str">
        <f t="shared" ca="1" si="63"/>
        <v>3b_D268_on_site_capacity_1</v>
      </c>
      <c r="AD268" t="s">
        <v>605</v>
      </c>
      <c r="AE268">
        <v>100</v>
      </c>
      <c r="AG268" t="s">
        <v>84</v>
      </c>
      <c r="AH268" t="s">
        <v>84</v>
      </c>
      <c r="AJ268" s="288"/>
    </row>
    <row r="269" spans="1:43" ht="5.25" customHeight="1">
      <c r="A269" s="454"/>
      <c r="B269" s="53"/>
      <c r="C269" s="53"/>
      <c r="D269" s="53"/>
      <c r="E269" s="53"/>
      <c r="F269" s="53"/>
      <c r="G269" s="53"/>
      <c r="H269" s="53"/>
      <c r="I269" s="53"/>
      <c r="J269" s="53"/>
      <c r="K269" s="53"/>
      <c r="L269" s="53"/>
      <c r="M269" s="53"/>
      <c r="N269" s="53"/>
      <c r="O269" s="108"/>
      <c r="U269" s="287" t="s">
        <v>76</v>
      </c>
      <c r="W269" s="285" t="str">
        <f ca="1">SUBSTITUTE(CELL("address",H268),"$","")</f>
        <v>H268</v>
      </c>
      <c r="X269" t="str">
        <f t="shared" si="61"/>
        <v>3b</v>
      </c>
      <c r="Y269" s="285" t="str">
        <f t="shared" ca="1" si="62"/>
        <v>3b. Flexible Capacity</v>
      </c>
      <c r="Z269" t="s">
        <v>939</v>
      </c>
      <c r="AA269" t="s">
        <v>977</v>
      </c>
      <c r="AB269">
        <v>2</v>
      </c>
      <c r="AC269" s="290" t="str">
        <f t="shared" ca="1" si="63"/>
        <v>3b_H268_on_site_capacity_2</v>
      </c>
      <c r="AD269" t="s">
        <v>605</v>
      </c>
      <c r="AE269">
        <v>100</v>
      </c>
      <c r="AG269" t="s">
        <v>84</v>
      </c>
      <c r="AH269" t="s">
        <v>84</v>
      </c>
      <c r="AJ269" s="288"/>
    </row>
    <row r="270" spans="1:43" ht="5.25" customHeight="1">
      <c r="A270" s="454"/>
      <c r="B270" s="53"/>
      <c r="C270" s="53"/>
      <c r="D270" s="53"/>
      <c r="E270" s="53"/>
      <c r="F270" s="53"/>
      <c r="G270" s="53"/>
      <c r="H270" s="53"/>
      <c r="I270" s="53"/>
      <c r="J270" s="53"/>
      <c r="K270" s="53"/>
      <c r="L270" s="53"/>
      <c r="M270" s="53"/>
      <c r="N270" s="53"/>
      <c r="O270" s="108"/>
      <c r="U270" s="287" t="s">
        <v>76</v>
      </c>
      <c r="W270" s="285" t="str">
        <f ca="1">SUBSTITUTE(CELL("address",L268),"$","")</f>
        <v>L268</v>
      </c>
      <c r="X270" t="str">
        <f t="shared" si="61"/>
        <v>3b</v>
      </c>
      <c r="Y270" s="285" t="str">
        <f t="shared" ca="1" si="62"/>
        <v>3b. Flexible Capacity</v>
      </c>
      <c r="Z270" t="s">
        <v>939</v>
      </c>
      <c r="AA270" t="s">
        <v>977</v>
      </c>
      <c r="AB270">
        <v>3</v>
      </c>
      <c r="AC270" s="290" t="str">
        <f t="shared" ca="1" si="63"/>
        <v>3b_L268_on_site_capacity_3</v>
      </c>
      <c r="AD270" t="s">
        <v>605</v>
      </c>
      <c r="AE270">
        <v>100</v>
      </c>
      <c r="AF270" s="286"/>
      <c r="AG270" t="s">
        <v>84</v>
      </c>
      <c r="AH270" t="s">
        <v>84</v>
      </c>
      <c r="AJ270" s="288"/>
    </row>
    <row r="271" spans="1:43" ht="15" customHeight="1">
      <c r="A271" s="326" t="s">
        <v>978</v>
      </c>
      <c r="B271" s="53"/>
      <c r="C271" s="53"/>
      <c r="D271" s="1008"/>
      <c r="E271" s="1009"/>
      <c r="F271" s="1010"/>
      <c r="G271" s="53"/>
      <c r="H271" s="1011"/>
      <c r="I271" s="1012"/>
      <c r="J271" s="1013"/>
      <c r="K271" s="53"/>
      <c r="L271" s="1011"/>
      <c r="M271" s="1012"/>
      <c r="N271" s="1013"/>
      <c r="O271" s="108"/>
      <c r="V271" s="287" t="s">
        <v>40</v>
      </c>
      <c r="W271" s="285" t="str">
        <f ca="1">SUBSTITUTE(CELL("address",D271),"$","")</f>
        <v>D271</v>
      </c>
      <c r="X271" t="str">
        <f t="shared" si="61"/>
        <v>3b</v>
      </c>
      <c r="Y271" s="285" t="str">
        <f t="shared" ca="1" si="62"/>
        <v>3b. Flexible Capacity</v>
      </c>
      <c r="Z271" t="s">
        <v>939</v>
      </c>
      <c r="AA271" t="s">
        <v>979</v>
      </c>
      <c r="AB271">
        <v>1</v>
      </c>
      <c r="AC271" s="290" t="str">
        <f t="shared" ca="1" si="63"/>
        <v>3b_D271_fuel_secured_1</v>
      </c>
      <c r="AD271" t="s">
        <v>681</v>
      </c>
      <c r="AF271" s="286" t="str">
        <f t="shared" ref="AF271:AF273" si="65">CONCATENATE(AP271,",",AQ271)</f>
        <v>Yes,No</v>
      </c>
      <c r="AG271" t="s">
        <v>84</v>
      </c>
      <c r="AH271" t="s">
        <v>84</v>
      </c>
      <c r="AJ271" s="288"/>
      <c r="AP271" t="s">
        <v>83</v>
      </c>
      <c r="AQ271" t="s">
        <v>84</v>
      </c>
    </row>
    <row r="272" spans="1:43" ht="5.25" customHeight="1">
      <c r="A272" s="454"/>
      <c r="B272" s="53"/>
      <c r="C272" s="53"/>
      <c r="D272" s="53"/>
      <c r="E272" s="53"/>
      <c r="F272" s="53"/>
      <c r="G272" s="53"/>
      <c r="H272" s="53"/>
      <c r="I272" s="53"/>
      <c r="J272" s="53"/>
      <c r="K272" s="53"/>
      <c r="L272" s="53"/>
      <c r="M272" s="53"/>
      <c r="N272" s="53"/>
      <c r="O272" s="108"/>
      <c r="U272" s="287" t="s">
        <v>76</v>
      </c>
      <c r="W272" s="285" t="str">
        <f ca="1">SUBSTITUTE(CELL("address",H271),"$","")</f>
        <v>H271</v>
      </c>
      <c r="X272" t="str">
        <f t="shared" si="61"/>
        <v>3b</v>
      </c>
      <c r="Y272" s="285" t="str">
        <f t="shared" ca="1" si="62"/>
        <v>3b. Flexible Capacity</v>
      </c>
      <c r="Z272" t="s">
        <v>939</v>
      </c>
      <c r="AA272" t="s">
        <v>979</v>
      </c>
      <c r="AB272">
        <v>2</v>
      </c>
      <c r="AC272" s="290" t="str">
        <f t="shared" ca="1" si="63"/>
        <v>3b_H271_fuel_secured_2</v>
      </c>
      <c r="AD272" t="s">
        <v>681</v>
      </c>
      <c r="AF272" s="286" t="str">
        <f t="shared" si="65"/>
        <v>Yes,No</v>
      </c>
      <c r="AG272" t="s">
        <v>84</v>
      </c>
      <c r="AH272" t="s">
        <v>84</v>
      </c>
      <c r="AJ272" s="288"/>
      <c r="AP272" t="s">
        <v>83</v>
      </c>
      <c r="AQ272" t="s">
        <v>84</v>
      </c>
    </row>
    <row r="273" spans="1:43" ht="5.25" customHeight="1">
      <c r="A273" s="454"/>
      <c r="B273" s="53"/>
      <c r="C273" s="53"/>
      <c r="D273" s="53"/>
      <c r="E273" s="53"/>
      <c r="F273" s="53"/>
      <c r="G273" s="53"/>
      <c r="H273" s="53"/>
      <c r="I273" s="53"/>
      <c r="J273" s="53"/>
      <c r="K273" s="53"/>
      <c r="L273" s="53"/>
      <c r="M273" s="53"/>
      <c r="N273" s="53"/>
      <c r="O273" s="108"/>
      <c r="U273" s="287" t="s">
        <v>76</v>
      </c>
      <c r="W273" s="285" t="str">
        <f ca="1">SUBSTITUTE(CELL("address",L271),"$","")</f>
        <v>L271</v>
      </c>
      <c r="X273" t="str">
        <f t="shared" si="61"/>
        <v>3b</v>
      </c>
      <c r="Y273" s="285" t="str">
        <f t="shared" ca="1" si="62"/>
        <v>3b. Flexible Capacity</v>
      </c>
      <c r="Z273" t="s">
        <v>939</v>
      </c>
      <c r="AA273" t="s">
        <v>979</v>
      </c>
      <c r="AB273">
        <v>3</v>
      </c>
      <c r="AC273" s="290" t="str">
        <f t="shared" ca="1" si="63"/>
        <v>3b_L271_fuel_secured_3</v>
      </c>
      <c r="AD273" t="s">
        <v>681</v>
      </c>
      <c r="AF273" s="286" t="str">
        <f t="shared" si="65"/>
        <v>Yes,No</v>
      </c>
      <c r="AG273" t="s">
        <v>84</v>
      </c>
      <c r="AH273" t="s">
        <v>84</v>
      </c>
      <c r="AJ273" s="288"/>
      <c r="AP273" t="s">
        <v>83</v>
      </c>
      <c r="AQ273" t="s">
        <v>84</v>
      </c>
    </row>
    <row r="274" spans="1:43" ht="13.5" customHeight="1">
      <c r="A274" s="451" t="s">
        <v>980</v>
      </c>
      <c r="B274" s="53"/>
      <c r="C274" s="53"/>
      <c r="D274" s="1008"/>
      <c r="E274" s="1009"/>
      <c r="F274" s="1010"/>
      <c r="G274" s="53"/>
      <c r="H274" s="1011"/>
      <c r="I274" s="1012"/>
      <c r="J274" s="1013"/>
      <c r="K274" s="53"/>
      <c r="L274" s="1011"/>
      <c r="M274" s="1012"/>
      <c r="N274" s="1013"/>
      <c r="O274" s="108"/>
      <c r="V274" s="287" t="s">
        <v>40</v>
      </c>
      <c r="W274" s="285" t="str">
        <f ca="1">SUBSTITUTE(CELL("address",D274),"$","")</f>
        <v>D274</v>
      </c>
      <c r="X274" t="str">
        <f t="shared" si="61"/>
        <v>3b</v>
      </c>
      <c r="Y274" s="285" t="str">
        <f t="shared" ca="1" si="62"/>
        <v>3b. Flexible Capacity</v>
      </c>
      <c r="Z274" t="s">
        <v>939</v>
      </c>
      <c r="AA274" t="s">
        <v>981</v>
      </c>
      <c r="AB274">
        <v>1</v>
      </c>
      <c r="AC274" s="290" t="str">
        <f t="shared" ca="1" si="63"/>
        <v>3b_D274_fuel_plan_submit_1</v>
      </c>
      <c r="AD274" t="s">
        <v>681</v>
      </c>
      <c r="AF274" s="286" t="str">
        <f>CONCATENATE(AP274,",",AQ274)</f>
        <v>Submitted,Not Submitted</v>
      </c>
      <c r="AG274" t="s">
        <v>84</v>
      </c>
      <c r="AH274" t="s">
        <v>84</v>
      </c>
      <c r="AJ274" s="288"/>
      <c r="AP274" s="287" t="s">
        <v>185</v>
      </c>
      <c r="AQ274" s="287" t="s">
        <v>186</v>
      </c>
    </row>
    <row r="275" spans="1:43" ht="11.25" customHeight="1">
      <c r="A275" s="412" t="s">
        <v>982</v>
      </c>
      <c r="B275" s="53"/>
      <c r="C275" s="53"/>
      <c r="D275" s="53"/>
      <c r="E275" s="53"/>
      <c r="F275" s="53"/>
      <c r="G275" s="53"/>
      <c r="H275" s="53"/>
      <c r="I275" s="53"/>
      <c r="J275" s="53"/>
      <c r="K275" s="53"/>
      <c r="L275" s="53"/>
      <c r="M275" s="53"/>
      <c r="N275" s="53"/>
      <c r="O275" s="108"/>
      <c r="U275" s="287" t="s">
        <v>76</v>
      </c>
      <c r="W275" s="285" t="str">
        <f ca="1">SUBSTITUTE(CELL("address",H274),"$","")</f>
        <v>H274</v>
      </c>
      <c r="X275" t="str">
        <f t="shared" si="61"/>
        <v>3b</v>
      </c>
      <c r="Y275" s="285" t="str">
        <f t="shared" ca="1" si="62"/>
        <v>3b. Flexible Capacity</v>
      </c>
      <c r="Z275" t="s">
        <v>939</v>
      </c>
      <c r="AA275" t="s">
        <v>981</v>
      </c>
      <c r="AB275">
        <v>2</v>
      </c>
      <c r="AC275" s="290" t="str">
        <f t="shared" ca="1" si="63"/>
        <v>3b_H274_fuel_plan_submit_2</v>
      </c>
      <c r="AD275" t="s">
        <v>681</v>
      </c>
      <c r="AF275" s="286" t="str">
        <f>CONCATENATE(AP275,",",AQ275)</f>
        <v>Submitted,Not Submitted</v>
      </c>
      <c r="AG275" t="s">
        <v>84</v>
      </c>
      <c r="AH275" t="s">
        <v>84</v>
      </c>
      <c r="AJ275" s="288"/>
      <c r="AP275" s="287" t="s">
        <v>185</v>
      </c>
      <c r="AQ275" s="287" t="s">
        <v>186</v>
      </c>
    </row>
    <row r="276" spans="1:43" ht="11.25" customHeight="1">
      <c r="A276" s="454"/>
      <c r="B276" s="53"/>
      <c r="C276" s="53"/>
      <c r="D276" s="53"/>
      <c r="E276" s="53"/>
      <c r="F276" s="53"/>
      <c r="G276" s="53"/>
      <c r="H276" s="53"/>
      <c r="I276" s="53"/>
      <c r="J276" s="53"/>
      <c r="K276" s="53"/>
      <c r="L276" s="53"/>
      <c r="M276" s="53"/>
      <c r="N276" s="53"/>
      <c r="O276" s="108"/>
      <c r="U276" s="287" t="s">
        <v>76</v>
      </c>
      <c r="W276" s="285" t="str">
        <f ca="1">SUBSTITUTE(CELL("address",L274),"$","")</f>
        <v>L274</v>
      </c>
      <c r="X276" t="str">
        <f t="shared" si="61"/>
        <v>3b</v>
      </c>
      <c r="Y276" s="285" t="str">
        <f t="shared" ca="1" si="62"/>
        <v>3b. Flexible Capacity</v>
      </c>
      <c r="Z276" t="s">
        <v>939</v>
      </c>
      <c r="AA276" t="s">
        <v>981</v>
      </c>
      <c r="AB276">
        <v>3</v>
      </c>
      <c r="AC276" s="290" t="str">
        <f t="shared" ca="1" si="63"/>
        <v>3b_L274_fuel_plan_submit_3</v>
      </c>
      <c r="AD276" t="s">
        <v>681</v>
      </c>
      <c r="AF276" s="286" t="str">
        <f>CONCATENATE(AP276,",",AQ276)</f>
        <v>Submitted,Not Submitted</v>
      </c>
      <c r="AG276" t="s">
        <v>84</v>
      </c>
      <c r="AH276" t="s">
        <v>84</v>
      </c>
      <c r="AJ276" s="288"/>
      <c r="AP276" s="287" t="s">
        <v>185</v>
      </c>
      <c r="AQ276" s="287" t="s">
        <v>186</v>
      </c>
    </row>
    <row r="277" spans="1:43" ht="30.75" customHeight="1">
      <c r="A277" s="107" t="s">
        <v>983</v>
      </c>
      <c r="B277" s="53"/>
      <c r="C277" s="53"/>
      <c r="D277" s="872"/>
      <c r="E277" s="873"/>
      <c r="F277" s="874"/>
      <c r="G277" s="53"/>
      <c r="H277" s="1032"/>
      <c r="I277" s="1033"/>
      <c r="J277" s="1034"/>
      <c r="K277" s="53"/>
      <c r="L277" s="1032"/>
      <c r="M277" s="1033"/>
      <c r="N277" s="1034"/>
      <c r="O277" s="108"/>
      <c r="V277" s="287" t="s">
        <v>40</v>
      </c>
      <c r="W277" s="285" t="str">
        <f ca="1">SUBSTITUTE(CELL("address",D277),"$","")</f>
        <v>D277</v>
      </c>
      <c r="X277" t="str">
        <f t="shared" si="61"/>
        <v>3b</v>
      </c>
      <c r="Y277" s="285" t="str">
        <f t="shared" ca="1" si="62"/>
        <v>3b. Flexible Capacity</v>
      </c>
      <c r="Z277" t="s">
        <v>939</v>
      </c>
      <c r="AA277" t="s">
        <v>984</v>
      </c>
      <c r="AB277">
        <v>1</v>
      </c>
      <c r="AC277" s="290" t="str">
        <f t="shared" ca="1" si="63"/>
        <v>3b_D277_supply_descript_1</v>
      </c>
      <c r="AD277" t="s">
        <v>605</v>
      </c>
      <c r="AE277">
        <v>100</v>
      </c>
      <c r="AG277" t="s">
        <v>84</v>
      </c>
      <c r="AH277" t="s">
        <v>84</v>
      </c>
      <c r="AJ277" s="288"/>
    </row>
    <row r="278" spans="1:43" ht="5.25" customHeight="1">
      <c r="A278" s="458"/>
      <c r="B278" s="53"/>
      <c r="C278" s="53"/>
      <c r="D278" s="53"/>
      <c r="E278" s="53"/>
      <c r="F278" s="53"/>
      <c r="G278" s="53"/>
      <c r="H278" s="53"/>
      <c r="I278" s="53"/>
      <c r="J278" s="53"/>
      <c r="K278" s="53"/>
      <c r="L278" s="53"/>
      <c r="M278" s="53"/>
      <c r="N278" s="53"/>
      <c r="O278" s="108"/>
      <c r="U278" s="287" t="s">
        <v>76</v>
      </c>
      <c r="W278" s="285" t="str">
        <f ca="1">SUBSTITUTE(CELL("address",H277),"$","")</f>
        <v>H277</v>
      </c>
      <c r="X278" t="str">
        <f t="shared" si="61"/>
        <v>3b</v>
      </c>
      <c r="Y278" s="285" t="str">
        <f t="shared" ca="1" si="62"/>
        <v>3b. Flexible Capacity</v>
      </c>
      <c r="Z278" t="s">
        <v>939</v>
      </c>
      <c r="AA278" t="s">
        <v>984</v>
      </c>
      <c r="AB278">
        <v>2</v>
      </c>
      <c r="AC278" s="290" t="str">
        <f t="shared" ca="1" si="63"/>
        <v>3b_H277_supply_descript_2</v>
      </c>
      <c r="AD278" t="s">
        <v>605</v>
      </c>
      <c r="AE278">
        <v>100</v>
      </c>
      <c r="AG278" t="s">
        <v>84</v>
      </c>
      <c r="AH278" t="s">
        <v>84</v>
      </c>
      <c r="AJ278" s="288"/>
    </row>
    <row r="279" spans="1:43" ht="5.25" customHeight="1">
      <c r="A279" s="458"/>
      <c r="B279" s="53"/>
      <c r="C279" s="53"/>
      <c r="D279" s="53"/>
      <c r="E279" s="53"/>
      <c r="F279" s="53"/>
      <c r="G279" s="53"/>
      <c r="H279" s="53"/>
      <c r="I279" s="53"/>
      <c r="J279" s="53"/>
      <c r="K279" s="53"/>
      <c r="L279" s="53"/>
      <c r="M279" s="53"/>
      <c r="N279" s="53"/>
      <c r="O279" s="108"/>
      <c r="U279" s="287" t="s">
        <v>76</v>
      </c>
      <c r="W279" s="285" t="str">
        <f ca="1">SUBSTITUTE(CELL("address",L277),"$","")</f>
        <v>L277</v>
      </c>
      <c r="X279" t="str">
        <f t="shared" si="61"/>
        <v>3b</v>
      </c>
      <c r="Y279" s="285" t="str">
        <f t="shared" ca="1" si="62"/>
        <v>3b. Flexible Capacity</v>
      </c>
      <c r="Z279" t="s">
        <v>939</v>
      </c>
      <c r="AA279" t="s">
        <v>984</v>
      </c>
      <c r="AB279">
        <v>3</v>
      </c>
      <c r="AC279" s="290" t="str">
        <f t="shared" ca="1" si="63"/>
        <v>3b_L277_supply_descript_3</v>
      </c>
      <c r="AD279" t="s">
        <v>605</v>
      </c>
      <c r="AE279">
        <v>100</v>
      </c>
      <c r="AG279" t="s">
        <v>84</v>
      </c>
      <c r="AH279" t="s">
        <v>84</v>
      </c>
      <c r="AJ279" s="288"/>
    </row>
    <row r="280" spans="1:43" ht="17.25" customHeight="1">
      <c r="A280" s="459" t="s">
        <v>985</v>
      </c>
      <c r="B280" s="53"/>
      <c r="C280" s="53"/>
      <c r="D280" s="53"/>
      <c r="E280" s="53"/>
      <c r="F280" s="53"/>
      <c r="G280" s="53"/>
      <c r="H280" s="53"/>
      <c r="I280" s="53"/>
      <c r="J280" s="53"/>
      <c r="K280" s="53"/>
      <c r="L280" s="53"/>
      <c r="M280" s="53"/>
      <c r="N280" s="53"/>
      <c r="O280" s="108"/>
      <c r="U280" s="287"/>
      <c r="V280" s="287" t="s">
        <v>40</v>
      </c>
    </row>
    <row r="281" spans="1:43" ht="15" customHeight="1">
      <c r="A281" s="450" t="s">
        <v>986</v>
      </c>
      <c r="B281" s="53"/>
      <c r="C281" s="53"/>
      <c r="D281" s="1008"/>
      <c r="E281" s="1009"/>
      <c r="F281" s="1010"/>
      <c r="G281" s="53"/>
      <c r="H281" s="1011"/>
      <c r="I281" s="1012"/>
      <c r="J281" s="1013"/>
      <c r="K281" s="53"/>
      <c r="L281" s="1011"/>
      <c r="M281" s="1012"/>
      <c r="N281" s="1013"/>
      <c r="O281" s="108"/>
      <c r="V281" s="287" t="s">
        <v>40</v>
      </c>
      <c r="W281" s="285" t="str">
        <f ca="1">SUBSTITUTE(CELL("address",D281),"$","")</f>
        <v>D281</v>
      </c>
      <c r="X281" t="str">
        <f t="shared" ref="X281:X292" si="66">$X$7</f>
        <v>3b</v>
      </c>
      <c r="Y281" s="285" t="str">
        <f t="shared" ref="Y281:Y292" ca="1" si="67">MID(CELL("filename",X281),FIND("]",CELL("filename",X281))+1,256)</f>
        <v>3b. Flexible Capacity</v>
      </c>
      <c r="Z281" t="s">
        <v>939</v>
      </c>
      <c r="AA281" t="s">
        <v>987</v>
      </c>
      <c r="AB281">
        <v>1</v>
      </c>
      <c r="AC281" s="290" t="str">
        <f t="shared" ref="AC281:AC292" ca="1" si="68">X281&amp;"_"&amp;W281&amp;"_"&amp;AA281&amp;"_"&amp;AB281</f>
        <v>3b_D281_fuel_trans_price_1</v>
      </c>
      <c r="AD281" t="s">
        <v>681</v>
      </c>
      <c r="AF281" s="286" t="str">
        <f t="shared" ref="AF281:AF283" si="69">CONCATENATE(AP281,",",AQ281)</f>
        <v>Yes,No</v>
      </c>
      <c r="AG281" t="s">
        <v>84</v>
      </c>
      <c r="AH281" t="s">
        <v>84</v>
      </c>
      <c r="AJ281" s="288"/>
      <c r="AP281" t="s">
        <v>83</v>
      </c>
      <c r="AQ281" t="s">
        <v>84</v>
      </c>
    </row>
    <row r="282" spans="1:43" ht="5.25" customHeight="1">
      <c r="A282" s="450"/>
      <c r="B282" s="53"/>
      <c r="C282" s="53"/>
      <c r="D282" s="53"/>
      <c r="E282" s="53"/>
      <c r="F282" s="53"/>
      <c r="G282" s="53"/>
      <c r="H282" s="53"/>
      <c r="I282" s="53"/>
      <c r="J282" s="53"/>
      <c r="K282" s="53"/>
      <c r="L282" s="53"/>
      <c r="M282" s="53"/>
      <c r="N282" s="53"/>
      <c r="O282" s="108"/>
      <c r="U282" s="287" t="s">
        <v>76</v>
      </c>
      <c r="W282" s="285" t="str">
        <f ca="1">SUBSTITUTE(CELL("address",H281),"$","")</f>
        <v>H281</v>
      </c>
      <c r="X282" t="str">
        <f t="shared" si="66"/>
        <v>3b</v>
      </c>
      <c r="Y282" s="285" t="str">
        <f t="shared" ca="1" si="67"/>
        <v>3b. Flexible Capacity</v>
      </c>
      <c r="Z282" t="s">
        <v>939</v>
      </c>
      <c r="AA282" t="s">
        <v>987</v>
      </c>
      <c r="AB282">
        <v>2</v>
      </c>
      <c r="AC282" s="290" t="str">
        <f t="shared" ca="1" si="68"/>
        <v>3b_H281_fuel_trans_price_2</v>
      </c>
      <c r="AD282" t="s">
        <v>681</v>
      </c>
      <c r="AF282" s="286" t="str">
        <f t="shared" si="69"/>
        <v>Yes,No</v>
      </c>
      <c r="AG282" t="s">
        <v>84</v>
      </c>
      <c r="AH282" t="s">
        <v>84</v>
      </c>
      <c r="AJ282" s="288"/>
      <c r="AP282" t="s">
        <v>83</v>
      </c>
      <c r="AQ282" t="s">
        <v>84</v>
      </c>
    </row>
    <row r="283" spans="1:43" ht="5.25" customHeight="1">
      <c r="A283" s="450"/>
      <c r="B283" s="53"/>
      <c r="C283" s="53"/>
      <c r="D283" s="53"/>
      <c r="E283" s="53"/>
      <c r="F283" s="53"/>
      <c r="G283" s="53"/>
      <c r="H283" s="53"/>
      <c r="I283" s="53"/>
      <c r="J283" s="53"/>
      <c r="K283" s="53"/>
      <c r="L283" s="53"/>
      <c r="M283" s="53"/>
      <c r="N283" s="53"/>
      <c r="O283" s="108"/>
      <c r="U283" s="287" t="s">
        <v>76</v>
      </c>
      <c r="W283" s="285" t="str">
        <f ca="1">SUBSTITUTE(CELL("address",L281),"$","")</f>
        <v>L281</v>
      </c>
      <c r="X283" t="str">
        <f t="shared" si="66"/>
        <v>3b</v>
      </c>
      <c r="Y283" s="285" t="str">
        <f t="shared" ca="1" si="67"/>
        <v>3b. Flexible Capacity</v>
      </c>
      <c r="Z283" t="s">
        <v>939</v>
      </c>
      <c r="AA283" t="s">
        <v>987</v>
      </c>
      <c r="AB283">
        <v>3</v>
      </c>
      <c r="AC283" s="290" t="str">
        <f t="shared" ca="1" si="68"/>
        <v>3b_L281_fuel_trans_price_3</v>
      </c>
      <c r="AD283" t="s">
        <v>681</v>
      </c>
      <c r="AF283" s="286" t="str">
        <f t="shared" si="69"/>
        <v>Yes,No</v>
      </c>
      <c r="AG283" t="s">
        <v>84</v>
      </c>
      <c r="AH283" t="s">
        <v>84</v>
      </c>
      <c r="AJ283" s="288"/>
      <c r="AP283" t="s">
        <v>83</v>
      </c>
      <c r="AQ283" t="s">
        <v>84</v>
      </c>
    </row>
    <row r="284" spans="1:43">
      <c r="A284" s="450" t="s">
        <v>988</v>
      </c>
      <c r="B284" s="53"/>
      <c r="C284" s="53"/>
      <c r="D284" s="1047"/>
      <c r="E284" s="1048"/>
      <c r="F284" s="1049"/>
      <c r="G284" s="53"/>
      <c r="H284" s="1056"/>
      <c r="I284" s="1057"/>
      <c r="J284" s="1058"/>
      <c r="K284" s="53"/>
      <c r="L284" s="1056"/>
      <c r="M284" s="1057"/>
      <c r="N284" s="1058"/>
      <c r="O284" s="108"/>
      <c r="V284" s="287" t="s">
        <v>40</v>
      </c>
      <c r="W284" s="285" t="str">
        <f ca="1">SUBSTITUTE(CELL("address",D284),"$","")</f>
        <v>D284</v>
      </c>
      <c r="X284" t="str">
        <f t="shared" si="66"/>
        <v>3b</v>
      </c>
      <c r="Y284" s="285" t="str">
        <f t="shared" ca="1" si="67"/>
        <v>3b. Flexible Capacity</v>
      </c>
      <c r="Z284" t="s">
        <v>939</v>
      </c>
      <c r="AA284" t="s">
        <v>989</v>
      </c>
      <c r="AB284">
        <v>1</v>
      </c>
      <c r="AC284" s="290" t="str">
        <f t="shared" ca="1" si="68"/>
        <v>3b_D284_fuel_trans_descrip_1</v>
      </c>
      <c r="AD284" t="s">
        <v>605</v>
      </c>
      <c r="AE284">
        <v>100</v>
      </c>
      <c r="AF284" s="286"/>
      <c r="AG284" t="s">
        <v>84</v>
      </c>
      <c r="AH284" t="s">
        <v>84</v>
      </c>
      <c r="AJ284" s="288"/>
    </row>
    <row r="285" spans="1:43" ht="5.25" customHeight="1">
      <c r="A285" s="450"/>
      <c r="B285" s="53"/>
      <c r="C285" s="53"/>
      <c r="D285" s="53"/>
      <c r="E285" s="53"/>
      <c r="F285" s="53"/>
      <c r="G285" s="53"/>
      <c r="H285" s="53"/>
      <c r="I285" s="53"/>
      <c r="J285" s="53"/>
      <c r="K285" s="53"/>
      <c r="L285" s="53"/>
      <c r="M285" s="53"/>
      <c r="N285" s="53"/>
      <c r="O285" s="108"/>
      <c r="U285" s="287" t="s">
        <v>76</v>
      </c>
      <c r="W285" s="285" t="str">
        <f ca="1">SUBSTITUTE(CELL("address",H284),"$","")</f>
        <v>H284</v>
      </c>
      <c r="X285" t="str">
        <f t="shared" si="66"/>
        <v>3b</v>
      </c>
      <c r="Y285" s="285" t="str">
        <f t="shared" ca="1" si="67"/>
        <v>3b. Flexible Capacity</v>
      </c>
      <c r="Z285" t="s">
        <v>939</v>
      </c>
      <c r="AA285" t="s">
        <v>989</v>
      </c>
      <c r="AB285">
        <v>2</v>
      </c>
      <c r="AC285" s="290" t="str">
        <f t="shared" ca="1" si="68"/>
        <v>3b_H284_fuel_trans_descrip_2</v>
      </c>
      <c r="AD285" t="s">
        <v>605</v>
      </c>
      <c r="AE285">
        <v>100</v>
      </c>
      <c r="AG285" t="s">
        <v>84</v>
      </c>
      <c r="AH285" t="s">
        <v>84</v>
      </c>
      <c r="AJ285" s="288"/>
    </row>
    <row r="286" spans="1:43" ht="5.25" customHeight="1">
      <c r="A286" s="450"/>
      <c r="B286" s="53"/>
      <c r="C286" s="53"/>
      <c r="D286" s="53"/>
      <c r="E286" s="53"/>
      <c r="F286" s="53"/>
      <c r="G286" s="53"/>
      <c r="H286" s="53"/>
      <c r="I286" s="53"/>
      <c r="J286" s="53"/>
      <c r="K286" s="53"/>
      <c r="L286" s="53"/>
      <c r="M286" s="53"/>
      <c r="N286" s="53"/>
      <c r="O286" s="108"/>
      <c r="U286" s="287" t="s">
        <v>76</v>
      </c>
      <c r="W286" s="285" t="str">
        <f ca="1">SUBSTITUTE(CELL("address",L284),"$","")</f>
        <v>L284</v>
      </c>
      <c r="X286" t="str">
        <f t="shared" si="66"/>
        <v>3b</v>
      </c>
      <c r="Y286" s="285" t="str">
        <f t="shared" ca="1" si="67"/>
        <v>3b. Flexible Capacity</v>
      </c>
      <c r="Z286" t="s">
        <v>939</v>
      </c>
      <c r="AA286" t="s">
        <v>989</v>
      </c>
      <c r="AB286">
        <v>3</v>
      </c>
      <c r="AC286" s="290" t="str">
        <f t="shared" ca="1" si="68"/>
        <v>3b_L284_fuel_trans_descrip_3</v>
      </c>
      <c r="AD286" t="s">
        <v>605</v>
      </c>
      <c r="AE286">
        <v>100</v>
      </c>
      <c r="AG286" t="s">
        <v>84</v>
      </c>
      <c r="AH286" t="s">
        <v>84</v>
      </c>
      <c r="AJ286" s="288"/>
    </row>
    <row r="287" spans="1:43">
      <c r="A287" s="454" t="s">
        <v>990</v>
      </c>
      <c r="B287" s="53"/>
      <c r="C287" s="53"/>
      <c r="D287" s="1008"/>
      <c r="E287" s="1009"/>
      <c r="F287" s="1010"/>
      <c r="G287" s="53"/>
      <c r="H287" s="1011"/>
      <c r="I287" s="1012"/>
      <c r="J287" s="1013"/>
      <c r="K287" s="53"/>
      <c r="L287" s="1011"/>
      <c r="M287" s="1012"/>
      <c r="N287" s="1013"/>
      <c r="O287" s="108"/>
      <c r="V287" s="287" t="s">
        <v>40</v>
      </c>
      <c r="W287" s="285" t="str">
        <f ca="1">SUBSTITUTE(CELL("address",D287),"$","")</f>
        <v>D287</v>
      </c>
      <c r="X287" t="str">
        <f t="shared" si="66"/>
        <v>3b</v>
      </c>
      <c r="Y287" s="285" t="str">
        <f t="shared" ca="1" si="67"/>
        <v>3b. Flexible Capacity</v>
      </c>
      <c r="Z287" t="s">
        <v>939</v>
      </c>
      <c r="AA287" t="s">
        <v>991</v>
      </c>
      <c r="AB287">
        <v>1</v>
      </c>
      <c r="AC287" s="290" t="str">
        <f t="shared" ca="1" si="68"/>
        <v>3b_D287_fuel_trans_secured_1</v>
      </c>
      <c r="AD287" t="s">
        <v>681</v>
      </c>
      <c r="AF287" s="286" t="str">
        <f t="shared" ref="AF287:AF289" si="70">CONCATENATE(AP287,",",AQ287)</f>
        <v>Yes,No</v>
      </c>
      <c r="AG287" t="s">
        <v>84</v>
      </c>
      <c r="AH287" t="s">
        <v>84</v>
      </c>
      <c r="AJ287" s="288"/>
      <c r="AP287" t="s">
        <v>83</v>
      </c>
      <c r="AQ287" t="s">
        <v>84</v>
      </c>
    </row>
    <row r="288" spans="1:43" ht="5.25" customHeight="1">
      <c r="A288" s="454"/>
      <c r="B288" s="53"/>
      <c r="C288" s="53"/>
      <c r="D288" s="53"/>
      <c r="E288" s="53"/>
      <c r="F288" s="53"/>
      <c r="G288" s="53"/>
      <c r="H288" s="53"/>
      <c r="I288" s="53"/>
      <c r="J288" s="53"/>
      <c r="K288" s="53"/>
      <c r="L288" s="53"/>
      <c r="M288" s="53"/>
      <c r="N288" s="53"/>
      <c r="O288" s="108"/>
      <c r="U288" s="287" t="s">
        <v>76</v>
      </c>
      <c r="W288" s="285" t="str">
        <f ca="1">SUBSTITUTE(CELL("address",H287),"$","")</f>
        <v>H287</v>
      </c>
      <c r="X288" t="str">
        <f t="shared" si="66"/>
        <v>3b</v>
      </c>
      <c r="Y288" s="285" t="str">
        <f t="shared" ca="1" si="67"/>
        <v>3b. Flexible Capacity</v>
      </c>
      <c r="Z288" t="s">
        <v>939</v>
      </c>
      <c r="AA288" t="s">
        <v>991</v>
      </c>
      <c r="AB288">
        <v>2</v>
      </c>
      <c r="AC288" s="290" t="str">
        <f t="shared" ca="1" si="68"/>
        <v>3b_H287_fuel_trans_secured_2</v>
      </c>
      <c r="AD288" t="s">
        <v>681</v>
      </c>
      <c r="AF288" s="286" t="str">
        <f t="shared" si="70"/>
        <v>Yes,No</v>
      </c>
      <c r="AG288" t="s">
        <v>84</v>
      </c>
      <c r="AH288" t="s">
        <v>84</v>
      </c>
      <c r="AJ288" s="288"/>
      <c r="AP288" t="s">
        <v>83</v>
      </c>
      <c r="AQ288" t="s">
        <v>84</v>
      </c>
    </row>
    <row r="289" spans="1:71" ht="5.25" customHeight="1">
      <c r="A289" s="454"/>
      <c r="B289" s="53"/>
      <c r="C289" s="53"/>
      <c r="D289" s="53"/>
      <c r="E289" s="53"/>
      <c r="F289" s="53"/>
      <c r="G289" s="53"/>
      <c r="H289" s="53"/>
      <c r="I289" s="53"/>
      <c r="J289" s="53"/>
      <c r="K289" s="53"/>
      <c r="L289" s="53"/>
      <c r="M289" s="53"/>
      <c r="N289" s="53"/>
      <c r="O289" s="108"/>
      <c r="U289" s="287" t="s">
        <v>76</v>
      </c>
      <c r="W289" s="285" t="str">
        <f ca="1">SUBSTITUTE(CELL("address",L287),"$","")</f>
        <v>L287</v>
      </c>
      <c r="X289" t="str">
        <f t="shared" si="66"/>
        <v>3b</v>
      </c>
      <c r="Y289" s="285" t="str">
        <f t="shared" ca="1" si="67"/>
        <v>3b. Flexible Capacity</v>
      </c>
      <c r="Z289" t="s">
        <v>939</v>
      </c>
      <c r="AA289" t="s">
        <v>991</v>
      </c>
      <c r="AB289">
        <v>3</v>
      </c>
      <c r="AC289" s="290" t="str">
        <f t="shared" ca="1" si="68"/>
        <v>3b_L287_fuel_trans_secured_3</v>
      </c>
      <c r="AD289" t="s">
        <v>681</v>
      </c>
      <c r="AF289" s="286" t="str">
        <f t="shared" si="70"/>
        <v>Yes,No</v>
      </c>
      <c r="AG289" t="s">
        <v>84</v>
      </c>
      <c r="AH289" t="s">
        <v>84</v>
      </c>
      <c r="AJ289" s="288"/>
      <c r="AP289" t="s">
        <v>83</v>
      </c>
      <c r="AQ289" t="s">
        <v>84</v>
      </c>
    </row>
    <row r="290" spans="1:71" ht="36.75" customHeight="1">
      <c r="A290" s="452" t="s">
        <v>992</v>
      </c>
      <c r="B290" s="53"/>
      <c r="C290" s="53"/>
      <c r="D290" s="872"/>
      <c r="E290" s="873"/>
      <c r="F290" s="874"/>
      <c r="G290" s="587"/>
      <c r="H290" s="1032"/>
      <c r="I290" s="1033"/>
      <c r="J290" s="1034"/>
      <c r="K290" s="53"/>
      <c r="L290" s="1032"/>
      <c r="M290" s="1033"/>
      <c r="N290" s="1034"/>
      <c r="O290" s="108"/>
      <c r="V290" s="287" t="s">
        <v>40</v>
      </c>
      <c r="W290" s="285" t="str">
        <f ca="1">SUBSTITUTE(CELL("address",D290),"$","")</f>
        <v>D290</v>
      </c>
      <c r="X290" t="str">
        <f t="shared" si="66"/>
        <v>3b</v>
      </c>
      <c r="Y290" s="285" t="str">
        <f t="shared" ca="1" si="67"/>
        <v>3b. Flexible Capacity</v>
      </c>
      <c r="Z290" t="s">
        <v>939</v>
      </c>
      <c r="AA290" t="s">
        <v>989</v>
      </c>
      <c r="AB290">
        <v>1</v>
      </c>
      <c r="AC290" s="290" t="str">
        <f t="shared" ca="1" si="68"/>
        <v>3b_D290_fuel_trans_descrip_1</v>
      </c>
      <c r="AD290" t="s">
        <v>605</v>
      </c>
      <c r="AE290">
        <v>100</v>
      </c>
      <c r="AF290" s="286"/>
      <c r="AG290" t="s">
        <v>84</v>
      </c>
      <c r="AH290" t="s">
        <v>84</v>
      </c>
      <c r="AJ290" s="288"/>
    </row>
    <row r="291" spans="1:71" ht="5.25" customHeight="1">
      <c r="A291" s="454"/>
      <c r="B291" s="53"/>
      <c r="C291" s="53"/>
      <c r="D291" s="53"/>
      <c r="E291" s="53"/>
      <c r="F291" s="53"/>
      <c r="G291" s="53"/>
      <c r="H291" s="53"/>
      <c r="I291" s="53"/>
      <c r="J291" s="53"/>
      <c r="K291" s="53"/>
      <c r="L291" s="53"/>
      <c r="M291" s="53"/>
      <c r="N291" s="53"/>
      <c r="O291" s="108"/>
      <c r="U291" s="287" t="s">
        <v>76</v>
      </c>
      <c r="W291" s="285" t="str">
        <f ca="1">SUBSTITUTE(CELL("address",H290),"$","")</f>
        <v>H290</v>
      </c>
      <c r="X291" t="str">
        <f t="shared" si="66"/>
        <v>3b</v>
      </c>
      <c r="Y291" s="285" t="str">
        <f t="shared" ca="1" si="67"/>
        <v>3b. Flexible Capacity</v>
      </c>
      <c r="Z291" t="s">
        <v>939</v>
      </c>
      <c r="AA291" t="s">
        <v>989</v>
      </c>
      <c r="AB291">
        <v>2</v>
      </c>
      <c r="AC291" s="290" t="str">
        <f t="shared" ca="1" si="68"/>
        <v>3b_H290_fuel_trans_descrip_2</v>
      </c>
      <c r="AD291" t="s">
        <v>605</v>
      </c>
      <c r="AE291">
        <v>100</v>
      </c>
      <c r="AG291" t="s">
        <v>84</v>
      </c>
      <c r="AH291" t="s">
        <v>84</v>
      </c>
      <c r="AJ291" s="288"/>
    </row>
    <row r="292" spans="1:71" ht="5.25" customHeight="1" thickBot="1">
      <c r="A292" s="349"/>
      <c r="B292" s="331"/>
      <c r="C292" s="331"/>
      <c r="D292" s="331"/>
      <c r="E292" s="331"/>
      <c r="F292" s="331"/>
      <c r="G292" s="331"/>
      <c r="H292" s="331"/>
      <c r="I292" s="331"/>
      <c r="J292" s="331"/>
      <c r="K292" s="331"/>
      <c r="L292" s="331"/>
      <c r="M292" s="331"/>
      <c r="N292" s="331"/>
      <c r="O292" s="332"/>
      <c r="U292" s="287" t="s">
        <v>76</v>
      </c>
      <c r="W292" s="285" t="str">
        <f ca="1">SUBSTITUTE(CELL("address",L290),"$","")</f>
        <v>L290</v>
      </c>
      <c r="X292" t="str">
        <f t="shared" si="66"/>
        <v>3b</v>
      </c>
      <c r="Y292" s="285" t="str">
        <f t="shared" ca="1" si="67"/>
        <v>3b. Flexible Capacity</v>
      </c>
      <c r="Z292" t="s">
        <v>939</v>
      </c>
      <c r="AA292" t="s">
        <v>989</v>
      </c>
      <c r="AB292">
        <v>3</v>
      </c>
      <c r="AC292" s="290" t="str">
        <f t="shared" ca="1" si="68"/>
        <v>3b_L290_fuel_trans_descrip_3</v>
      </c>
      <c r="AD292" t="s">
        <v>605</v>
      </c>
      <c r="AE292">
        <v>100</v>
      </c>
      <c r="AG292" t="s">
        <v>84</v>
      </c>
      <c r="AH292" t="s">
        <v>84</v>
      </c>
      <c r="AJ292" s="288"/>
    </row>
    <row r="293" spans="1:71" ht="13.5" thickBot="1">
      <c r="A293" s="980" t="s">
        <v>814</v>
      </c>
      <c r="B293" s="981"/>
      <c r="C293" s="981"/>
      <c r="D293" s="981"/>
      <c r="E293" s="981"/>
      <c r="F293" s="981"/>
      <c r="G293" s="981"/>
      <c r="H293" s="981"/>
      <c r="I293" s="981"/>
      <c r="J293" s="981"/>
      <c r="K293" s="981"/>
      <c r="L293" s="981"/>
      <c r="M293" s="981"/>
      <c r="N293" s="981"/>
      <c r="O293" s="982"/>
      <c r="U293" s="343"/>
      <c r="V293" s="287" t="s">
        <v>40</v>
      </c>
    </row>
    <row r="294" spans="1:71" ht="5.25" customHeight="1">
      <c r="A294" s="330"/>
      <c r="B294" s="53"/>
      <c r="C294" s="53"/>
      <c r="D294" s="53"/>
      <c r="E294" s="53"/>
      <c r="F294" s="53"/>
      <c r="G294" s="53"/>
      <c r="H294" s="53"/>
      <c r="I294" s="53"/>
      <c r="J294" s="53"/>
      <c r="K294" s="53"/>
      <c r="L294" s="53"/>
      <c r="M294" s="53"/>
      <c r="N294" s="53"/>
      <c r="O294" s="108"/>
      <c r="U294" s="485" t="s">
        <v>76</v>
      </c>
      <c r="V294" s="485"/>
      <c r="W294" s="483"/>
      <c r="X294" s="483"/>
      <c r="Y294" s="483"/>
      <c r="AD294" s="483"/>
      <c r="AE294" s="483"/>
      <c r="AF294" s="483"/>
      <c r="AG294" s="483"/>
      <c r="AH294" s="483"/>
      <c r="AI294" s="483"/>
      <c r="AJ294" s="483"/>
      <c r="AK294" s="483"/>
      <c r="AL294" s="483"/>
      <c r="AM294" s="483"/>
      <c r="AN294" s="483"/>
      <c r="AO294" s="483"/>
      <c r="AP294" s="483"/>
      <c r="AQ294" s="483"/>
      <c r="AR294" s="483"/>
      <c r="AS294" s="483"/>
      <c r="AT294" s="483"/>
      <c r="AU294" s="483"/>
      <c r="AV294" s="483"/>
      <c r="AW294" s="483"/>
      <c r="AX294" s="483"/>
      <c r="AY294" s="483"/>
      <c r="AZ294" s="483"/>
      <c r="BA294" s="483"/>
      <c r="BB294" s="483"/>
      <c r="BC294" s="483"/>
      <c r="BD294" s="483"/>
      <c r="BE294" s="483"/>
      <c r="BF294" s="483"/>
      <c r="BG294" s="483"/>
      <c r="BH294" s="483"/>
      <c r="BI294" s="483"/>
      <c r="BJ294" s="483"/>
      <c r="BK294" s="483"/>
      <c r="BL294" s="483"/>
      <c r="BM294" s="483"/>
      <c r="BN294" s="483"/>
      <c r="BO294" s="483"/>
      <c r="BP294" s="483"/>
      <c r="BQ294" s="483"/>
      <c r="BR294" s="483"/>
      <c r="BS294" s="489"/>
    </row>
    <row r="295" spans="1:71">
      <c r="A295" s="330" t="s">
        <v>815</v>
      </c>
      <c r="B295" s="53"/>
      <c r="C295" s="53"/>
      <c r="D295" s="53"/>
      <c r="E295" s="53"/>
      <c r="F295" s="53"/>
      <c r="G295" s="53"/>
      <c r="H295" s="53"/>
      <c r="I295" s="53"/>
      <c r="J295" s="53"/>
      <c r="K295" s="53"/>
      <c r="L295" s="53"/>
      <c r="M295" s="53"/>
      <c r="N295" s="53"/>
      <c r="O295" s="108"/>
      <c r="W295">
        <f ca="1">COUNTA(W7:W293)</f>
        <v>255</v>
      </c>
    </row>
    <row r="296" spans="1:71" ht="7.5" customHeight="1">
      <c r="A296" s="330"/>
      <c r="B296" s="53"/>
      <c r="C296" s="53"/>
      <c r="D296" s="53"/>
      <c r="E296" s="53"/>
      <c r="F296" s="53"/>
      <c r="G296" s="53"/>
      <c r="H296" s="53"/>
      <c r="I296" s="53"/>
      <c r="J296" s="53"/>
      <c r="K296" s="53"/>
      <c r="L296" s="53"/>
      <c r="M296" s="53"/>
      <c r="N296" s="53"/>
      <c r="O296" s="108"/>
    </row>
    <row r="297" spans="1:71">
      <c r="A297" s="389" t="s">
        <v>816</v>
      </c>
      <c r="B297" s="53"/>
      <c r="C297" s="53"/>
      <c r="D297" s="53"/>
      <c r="E297" s="53"/>
      <c r="F297" s="53"/>
      <c r="G297" s="53"/>
      <c r="H297" s="53"/>
      <c r="I297" s="53"/>
      <c r="J297" s="53"/>
      <c r="K297" s="53"/>
      <c r="L297" s="53"/>
      <c r="M297" s="53"/>
      <c r="N297" s="53"/>
      <c r="O297" s="108"/>
    </row>
    <row r="298" spans="1:71">
      <c r="A298" s="389" t="s">
        <v>817</v>
      </c>
      <c r="B298" s="53"/>
      <c r="C298" s="53"/>
      <c r="D298" s="53"/>
      <c r="E298" s="53"/>
      <c r="F298" s="53"/>
      <c r="G298" s="53"/>
      <c r="H298" s="53"/>
      <c r="I298" s="53"/>
      <c r="J298" s="53"/>
      <c r="K298" s="53"/>
      <c r="L298" s="53"/>
      <c r="M298" s="53"/>
      <c r="N298" s="53"/>
      <c r="O298" s="108"/>
    </row>
    <row r="299" spans="1:71" ht="13" thickBot="1">
      <c r="A299" s="390"/>
      <c r="B299" s="331"/>
      <c r="C299" s="331"/>
      <c r="D299" s="331"/>
      <c r="E299" s="331"/>
      <c r="F299" s="331"/>
      <c r="G299" s="331"/>
      <c r="H299" s="331"/>
      <c r="I299" s="331"/>
      <c r="J299" s="331"/>
      <c r="K299" s="331"/>
      <c r="L299" s="331"/>
      <c r="M299" s="331"/>
      <c r="N299" s="331"/>
      <c r="O299" s="332"/>
    </row>
  </sheetData>
  <sheetProtection algorithmName="SHA-512" hashValue="IcB0oQLXx23N3BhLACj5Plx0aI/CMSS4ASh/ldn5p8okcqEz6zK2V6KBS08rXiYxd2giNmg+36gIkXp+uh0e7Q==" saltValue="dB7rUIYh0gbJ3Mhnv5/DUQ==" spinCount="100000" sheet="1" objects="1" scenarios="1" selectLockedCells="1"/>
  <mergeCells count="178">
    <mergeCell ref="D274:F274"/>
    <mergeCell ref="H274:J274"/>
    <mergeCell ref="L274:N274"/>
    <mergeCell ref="A293:O293"/>
    <mergeCell ref="H228:J228"/>
    <mergeCell ref="L228:N228"/>
    <mergeCell ref="D290:F290"/>
    <mergeCell ref="H290:J290"/>
    <mergeCell ref="L290:N290"/>
    <mergeCell ref="H271:J271"/>
    <mergeCell ref="H281:J281"/>
    <mergeCell ref="H287:J287"/>
    <mergeCell ref="D265:F265"/>
    <mergeCell ref="L265:N265"/>
    <mergeCell ref="D277:F277"/>
    <mergeCell ref="H277:J277"/>
    <mergeCell ref="L277:N277"/>
    <mergeCell ref="D284:F284"/>
    <mergeCell ref="H284:J284"/>
    <mergeCell ref="L284:N284"/>
    <mergeCell ref="L271:N271"/>
    <mergeCell ref="L281:N281"/>
    <mergeCell ref="L287:N287"/>
    <mergeCell ref="D268:F268"/>
    <mergeCell ref="D222:F222"/>
    <mergeCell ref="D225:F225"/>
    <mergeCell ref="A211:O211"/>
    <mergeCell ref="L208:N208"/>
    <mergeCell ref="L201:N201"/>
    <mergeCell ref="L204:N204"/>
    <mergeCell ref="H208:J208"/>
    <mergeCell ref="H222:J222"/>
    <mergeCell ref="H225:J225"/>
    <mergeCell ref="L222:N222"/>
    <mergeCell ref="L225:N225"/>
    <mergeCell ref="A205:B205"/>
    <mergeCell ref="A202:B202"/>
    <mergeCell ref="D254:F254"/>
    <mergeCell ref="H254:J254"/>
    <mergeCell ref="L254:N254"/>
    <mergeCell ref="D259:F259"/>
    <mergeCell ref="H259:J259"/>
    <mergeCell ref="L259:N259"/>
    <mergeCell ref="D262:F262"/>
    <mergeCell ref="H262:J262"/>
    <mergeCell ref="L262:N262"/>
    <mergeCell ref="L31:N31"/>
    <mergeCell ref="D34:F34"/>
    <mergeCell ref="H34:J34"/>
    <mergeCell ref="H215:J215"/>
    <mergeCell ref="H218:J218"/>
    <mergeCell ref="D201:F201"/>
    <mergeCell ref="D44:F44"/>
    <mergeCell ref="H44:J44"/>
    <mergeCell ref="L44:N44"/>
    <mergeCell ref="D38:F38"/>
    <mergeCell ref="H38:J38"/>
    <mergeCell ref="L38:N38"/>
    <mergeCell ref="D41:F41"/>
    <mergeCell ref="H41:J41"/>
    <mergeCell ref="L41:N41"/>
    <mergeCell ref="L215:N215"/>
    <mergeCell ref="L218:N218"/>
    <mergeCell ref="D204:F204"/>
    <mergeCell ref="D208:F208"/>
    <mergeCell ref="H201:J201"/>
    <mergeCell ref="H204:J204"/>
    <mergeCell ref="L197:N197"/>
    <mergeCell ref="D215:F215"/>
    <mergeCell ref="D218:F218"/>
    <mergeCell ref="D197:F197"/>
    <mergeCell ref="H197:J197"/>
    <mergeCell ref="D187:F187"/>
    <mergeCell ref="H94:J94"/>
    <mergeCell ref="D97:F97"/>
    <mergeCell ref="H97:J97"/>
    <mergeCell ref="D110:F110"/>
    <mergeCell ref="H110:J110"/>
    <mergeCell ref="D31:F31"/>
    <mergeCell ref="H31:J31"/>
    <mergeCell ref="D94:F94"/>
    <mergeCell ref="J113:J115"/>
    <mergeCell ref="H113:H115"/>
    <mergeCell ref="D100:F100"/>
    <mergeCell ref="H100:J100"/>
    <mergeCell ref="D104:F104"/>
    <mergeCell ref="H104:J104"/>
    <mergeCell ref="D107:F107"/>
    <mergeCell ref="H107:J107"/>
    <mergeCell ref="H10:J10"/>
    <mergeCell ref="L10:N10"/>
    <mergeCell ref="A1:O1"/>
    <mergeCell ref="D16:F16"/>
    <mergeCell ref="H16:J16"/>
    <mergeCell ref="L16:N16"/>
    <mergeCell ref="D13:F13"/>
    <mergeCell ref="H13:J13"/>
    <mergeCell ref="L13:N13"/>
    <mergeCell ref="A2:O2"/>
    <mergeCell ref="D5:F5"/>
    <mergeCell ref="H5:J5"/>
    <mergeCell ref="L5:N5"/>
    <mergeCell ref="A3:O3"/>
    <mergeCell ref="D7:F7"/>
    <mergeCell ref="H7:J7"/>
    <mergeCell ref="L7:N7"/>
    <mergeCell ref="H268:J268"/>
    <mergeCell ref="L268:N268"/>
    <mergeCell ref="D271:F271"/>
    <mergeCell ref="D281:F281"/>
    <mergeCell ref="D228:F228"/>
    <mergeCell ref="D287:F287"/>
    <mergeCell ref="L47:N47"/>
    <mergeCell ref="L100:N100"/>
    <mergeCell ref="L104:N104"/>
    <mergeCell ref="D191:F191"/>
    <mergeCell ref="D194:F194"/>
    <mergeCell ref="H184:J184"/>
    <mergeCell ref="H187:J187"/>
    <mergeCell ref="L184:N184"/>
    <mergeCell ref="L187:N187"/>
    <mergeCell ref="H191:J191"/>
    <mergeCell ref="H194:J194"/>
    <mergeCell ref="L191:N191"/>
    <mergeCell ref="L194:N194"/>
    <mergeCell ref="L97:N97"/>
    <mergeCell ref="D184:F184"/>
    <mergeCell ref="L107:N107"/>
    <mergeCell ref="L94:N94"/>
    <mergeCell ref="L110:N110"/>
    <mergeCell ref="H265:J265"/>
    <mergeCell ref="L113:L115"/>
    <mergeCell ref="D24:F24"/>
    <mergeCell ref="H24:J24"/>
    <mergeCell ref="L24:N24"/>
    <mergeCell ref="D27:F27"/>
    <mergeCell ref="H27:J27"/>
    <mergeCell ref="L27:N27"/>
    <mergeCell ref="A47:B47"/>
    <mergeCell ref="A100:B100"/>
    <mergeCell ref="A110:B110"/>
    <mergeCell ref="L34:N34"/>
    <mergeCell ref="A53:O53"/>
    <mergeCell ref="D50:F50"/>
    <mergeCell ref="H50:J50"/>
    <mergeCell ref="L50:N50"/>
    <mergeCell ref="A84:D84"/>
    <mergeCell ref="A198:B199"/>
    <mergeCell ref="A191:B191"/>
    <mergeCell ref="A194:B194"/>
    <mergeCell ref="A197:B197"/>
    <mergeCell ref="D47:F47"/>
    <mergeCell ref="H47:J47"/>
    <mergeCell ref="A92:B92"/>
    <mergeCell ref="A20:O20"/>
    <mergeCell ref="N113:N115"/>
    <mergeCell ref="A113:A116"/>
    <mergeCell ref="D113:D115"/>
    <mergeCell ref="F113:F115"/>
    <mergeCell ref="W1:AG1"/>
    <mergeCell ref="AH1:AM1"/>
    <mergeCell ref="W2:W3"/>
    <mergeCell ref="X2:Y2"/>
    <mergeCell ref="Z2:Z3"/>
    <mergeCell ref="AA2:AA3"/>
    <mergeCell ref="AB2:AB3"/>
    <mergeCell ref="AC2:AC3"/>
    <mergeCell ref="AD2:AD3"/>
    <mergeCell ref="AE2:AE3"/>
    <mergeCell ref="AF2:AF3"/>
    <mergeCell ref="AG2:AG3"/>
    <mergeCell ref="AH2:AH3"/>
    <mergeCell ref="AI2:AI3"/>
    <mergeCell ref="AJ2:AJ3"/>
    <mergeCell ref="AL2:AL3"/>
    <mergeCell ref="AM2:AM3"/>
    <mergeCell ref="AK2:AK3"/>
    <mergeCell ref="D10:F10"/>
  </mergeCells>
  <conditionalFormatting sqref="D10:F10 D13:F13 D24:F24 D27:F27 D31:F31 D34:F34 D38:F38 D41:F41 D44:F44 D50:F50 D56:F56 D65:F65 D74:F74 D83:F83 D94:F94 D97:F97 D100:F100 D104:F104 D107:F107 D110:F110 D117 F117 D184:F184 D187:F187 D191:F191 D194:F194 D197:F197 D201:F201 D204:F204 D208:F208 D215:F215 D218:F218 D222:F222 D225:F225 D230 D236 D242 D248 D259:F259 D265:F265 D271:F271 D281:F281 D287:F287 D290:F290">
    <cfRule type="expression" dxfId="106" priority="27">
      <formula>$D$7&lt;&gt;"Yes"</formula>
    </cfRule>
  </conditionalFormatting>
  <conditionalFormatting sqref="H10:J10 H13:J13 H24:J24 H27:J27 H31:J31 H34:J34 H38:J38 H41:J41 H44:J44 H50:J50 H56:J56 H65:J65 H74:J74 H83:J83 H94:J94 H97:J97 H100:J100 H104:J104 H107:J107 H110:J110 H117 J117 H184:J184 H187:J187 H191:J191 H194:J194 H197:J197 H201:J201 H204:J204 H208:J208 H215:J215 H218:J218 H222:J222 H225:J225 H230 H236 H242 H248 H259:J259 H265:J265 H271:J271 H281:J281 H287:J287 H290:J290">
    <cfRule type="expression" dxfId="105" priority="25">
      <formula>$H$7&lt;&gt;"Yes"</formula>
    </cfRule>
  </conditionalFormatting>
  <conditionalFormatting sqref="L10:N10 L13:N13 L24:N24 L27:N27 L31:N31 L34:N34 L38:N38 L41:N41 L44:N44 L50:N50 L56:N56 L65:N65 L74:N74 L83:N83 L94:N94 L97:N97 L100:N100 L104:N104 L107:N107 L110:N110 L117 N117 L184:N184 L187:N187 L191:N191 L194:N194 L197:N197 L201:N201 L204:N204 L208:N208 L215:N215 L218:N218 L222:N222 L225:N225 L230 L236 L242 L248 L259:N259 L265:N265 L271:N271 L281:N281 L287:N287 L290:N290">
    <cfRule type="expression" dxfId="104" priority="23">
      <formula>$L$7&lt;&gt;"Yes"</formula>
    </cfRule>
  </conditionalFormatting>
  <conditionalFormatting sqref="D47:F47">
    <cfRule type="expression" dxfId="103" priority="21">
      <formula>$D$44&lt;&gt;"Yes"</formula>
    </cfRule>
  </conditionalFormatting>
  <conditionalFormatting sqref="H47:J47">
    <cfRule type="expression" dxfId="102" priority="20">
      <formula>$H$44&lt;&gt;"Yes"</formula>
    </cfRule>
  </conditionalFormatting>
  <conditionalFormatting sqref="L47:N47">
    <cfRule type="expression" dxfId="101" priority="19">
      <formula>$L$44&lt;&gt;"Yes"</formula>
    </cfRule>
  </conditionalFormatting>
  <conditionalFormatting sqref="D16:F16">
    <cfRule type="expression" dxfId="100" priority="18">
      <formula>$D$13&lt;&gt;"Operational"</formula>
    </cfRule>
  </conditionalFormatting>
  <conditionalFormatting sqref="H16:J16">
    <cfRule type="expression" dxfId="99" priority="17">
      <formula>$H$13&lt;&gt;"Operational"</formula>
    </cfRule>
  </conditionalFormatting>
  <conditionalFormatting sqref="L16:N16">
    <cfRule type="expression" dxfId="98" priority="16">
      <formula>$L$13&lt;&gt;"Operational"</formula>
    </cfRule>
  </conditionalFormatting>
  <conditionalFormatting sqref="D268:F268">
    <cfRule type="expression" dxfId="97" priority="15">
      <formula>$D$265&lt;&gt;"Yes"</formula>
    </cfRule>
  </conditionalFormatting>
  <conditionalFormatting sqref="H268:J268">
    <cfRule type="expression" dxfId="96" priority="14">
      <formula>$H$265&lt;&gt;"Yes"</formula>
    </cfRule>
  </conditionalFormatting>
  <conditionalFormatting sqref="L268:N268">
    <cfRule type="expression" dxfId="95" priority="13">
      <formula>$L$265&lt;&gt;"Yes"</formula>
    </cfRule>
  </conditionalFormatting>
  <conditionalFormatting sqref="D274:F274">
    <cfRule type="expression" dxfId="94" priority="12">
      <formula>$D$271&lt;&gt;"Yes"</formula>
    </cfRule>
  </conditionalFormatting>
  <conditionalFormatting sqref="H274:J274">
    <cfRule type="expression" dxfId="93" priority="11">
      <formula>$H$271&lt;&gt;"Yes"</formula>
    </cfRule>
  </conditionalFormatting>
  <conditionalFormatting sqref="L274:N274">
    <cfRule type="expression" dxfId="92" priority="10">
      <formula>$L$271&lt;&gt;"Yes"</formula>
    </cfRule>
  </conditionalFormatting>
  <conditionalFormatting sqref="D284:F284">
    <cfRule type="expression" dxfId="91" priority="9">
      <formula>$D$281&lt;&gt;"No"</formula>
    </cfRule>
  </conditionalFormatting>
  <conditionalFormatting sqref="H284:J284">
    <cfRule type="expression" dxfId="90" priority="8">
      <formula>$H$281&lt;&gt;"No"</formula>
    </cfRule>
  </conditionalFormatting>
  <conditionalFormatting sqref="L284:N284">
    <cfRule type="expression" dxfId="89" priority="7">
      <formula>$L$281&lt;&gt;"No"</formula>
    </cfRule>
  </conditionalFormatting>
  <conditionalFormatting sqref="D277:F277">
    <cfRule type="expression" dxfId="88" priority="6">
      <formula>$D$271&lt;&gt;"No"</formula>
    </cfRule>
  </conditionalFormatting>
  <conditionalFormatting sqref="H277:J277">
    <cfRule type="expression" dxfId="87" priority="5">
      <formula>$H$271&lt;&gt;"No"</formula>
    </cfRule>
  </conditionalFormatting>
  <conditionalFormatting sqref="L277:N277">
    <cfRule type="expression" dxfId="86" priority="4">
      <formula>$L$271&lt;&gt;"No"</formula>
    </cfRule>
  </conditionalFormatting>
  <conditionalFormatting sqref="D123 F123 D129 F129 D135 F135 D141 F141 D147 F147 D153 F153 D159 F159 D165 F165 D171 F171 D177 F177 F230 F236 F242 F248 D254:F254 D262:F262">
    <cfRule type="expression" dxfId="85" priority="3">
      <formula>$D$7&lt;&gt;"Yes"</formula>
    </cfRule>
  </conditionalFormatting>
  <conditionalFormatting sqref="H123 J123 H129 J129 H135 J135 H141 J141 H147 J147 H153 J153 H159 J159 H165 J165 H171 J171 H177 J177 J230 J236 J242 J248 H254:J254 H262:J262">
    <cfRule type="expression" dxfId="84" priority="2">
      <formula>$H$7&lt;&gt;"Yes"</formula>
    </cfRule>
  </conditionalFormatting>
  <conditionalFormatting sqref="L123 N123 L129 N129 L135 N135 L141 N141 L147 N147 L153 N153 L159 N159 L165 N165 L171 N171 L177 N177 N230 N236 N242 N248 L254:N254 L262:N262">
    <cfRule type="expression" dxfId="83" priority="1">
      <formula>$L$7&lt;&gt;"Yes"</formula>
    </cfRule>
  </conditionalFormatting>
  <dataValidations count="38">
    <dataValidation type="decimal" operator="greaterThanOrEqual" showInputMessage="1" showErrorMessage="1" promptTitle="Complete if applicable" prompt="  " sqref="D117 D147 L27:N27 J117 N117 D268:F268 L187:N187 H135 D187:F187 H171 H165 H187:J187 L171 L129 L123 L159 L165 H83:J83 L34:N34 H27:J27 D27:F27 H31:J31 L135 D34:F34 H268:J268 L268:N268 D135 D159 D83:F83 D177 H129 D141 H141 L83:N83 H56:J56 D56:F56 L56:N56 L65:N65 H65:J65 D65:F65 D74:F74 L74:N74 H74:J74 H147 D24:F24 L24:N24 L141 L147 L153 L191:N191 H191:J191 D191:F191 H34:J34 D38:F38 L38:N38 D31:F31 L31:N31 H24:J24 D123 H153 D153 D171 D165 D129 H177 H117 H123 N123 J123 F123 F129 N129 J129 J135 F135 N135 N141 J141 F141 F147 N147 J147 J153 F153 N153 N159 J159 F159 F165 N165 J165 J171 F171 N171 J177 F117 F177 H159 L177 N177 L117 H41:J41 L41:N41 D41:F41 H38:J38">
      <formula1>0.1</formula1>
    </dataValidation>
    <dataValidation type="list" allowBlank="1" showInputMessage="1" showErrorMessage="1" sqref="L287:N287">
      <formula1>$AP$289:$AQ$289</formula1>
    </dataValidation>
    <dataValidation type="textLength" operator="lessThan" allowBlank="1" showInputMessage="1" showErrorMessage="1" promptTitle="Complete if applicable" prompt="Field is limited to a maximum of 100 characters." sqref="L284 H290:J290 D290:F290 L277 D284 H284 L262 D277 H277 L259 D262 H262 L254 D259 H259 L194 D254 H254 L110 H194 D194 H110 D110 L290:N290">
      <formula1>100</formula1>
    </dataValidation>
    <dataValidation type="textLength" operator="lessThan" allowBlank="1" showInputMessage="1" showErrorMessage="1" promptTitle="Complete if applicable" prompt="Field is limited to a maximum of 400 characters." sqref="D47:F47 H47:J47 L47:N47 D100:F100 H100:J100 L100:N100">
      <formula1>400</formula1>
    </dataValidation>
    <dataValidation type="list" allowBlank="1" showInputMessage="1" showErrorMessage="1" promptTitle="Complete if Applicable" prompt="   " sqref="L13:N13">
      <formula1>$AP$15:$AQ$15</formula1>
    </dataValidation>
    <dataValidation type="list" allowBlank="1" showInputMessage="1" showErrorMessage="1" promptTitle="Complete if Applicable" prompt="  " sqref="L10:N10">
      <formula1>$AP$12:$AV$12</formula1>
    </dataValidation>
    <dataValidation type="list" allowBlank="1" showInputMessage="1" showErrorMessage="1" promptTitle="Complete if Applicable" prompt="  " sqref="D10:F10">
      <formula1>$AP$10:$AV$10</formula1>
    </dataValidation>
    <dataValidation type="list" allowBlank="1" showInputMessage="1" showErrorMessage="1" promptTitle="Complete if Applicable" prompt="  " sqref="H10:J10">
      <formula1>$AP$11:$AV$11</formula1>
    </dataValidation>
    <dataValidation type="list" allowBlank="1" showInputMessage="1" showErrorMessage="1" promptTitle="Complete if Applicable" prompt="   " sqref="D13:F13">
      <formula1>$AP$13:$AQ$13</formula1>
    </dataValidation>
    <dataValidation type="list" allowBlank="1" showInputMessage="1" showErrorMessage="1" promptTitle="Complete if Applicable" prompt="   " sqref="H13:J13">
      <formula1>$AP$14:$AQ$14</formula1>
    </dataValidation>
    <dataValidation type="list" allowBlank="1" showInputMessage="1" showErrorMessage="1" sqref="D44:F44">
      <formula1>$AP$44:$AQ$44</formula1>
    </dataValidation>
    <dataValidation type="list" allowBlank="1" showInputMessage="1" showErrorMessage="1" sqref="H44:J44">
      <formula1>$AP$45:$AQ$45</formula1>
    </dataValidation>
    <dataValidation type="list" allowBlank="1" showInputMessage="1" showErrorMessage="1" sqref="L44:N44">
      <formula1>$AP$46:$AQ$46</formula1>
    </dataValidation>
    <dataValidation type="list" allowBlank="1" showInputMessage="1" showErrorMessage="1" sqref="D94:F94">
      <formula1>$AP$94:$AQ$94</formula1>
    </dataValidation>
    <dataValidation type="list" allowBlank="1" showInputMessage="1" showErrorMessage="1" sqref="H94:J94">
      <formula1>$AP$95:$AQ$95</formula1>
    </dataValidation>
    <dataValidation type="list" allowBlank="1" showInputMessage="1" showErrorMessage="1" sqref="L94:N94">
      <formula1>$AP$96:$AQ$96</formula1>
    </dataValidation>
    <dataValidation type="list" allowBlank="1" showInputMessage="1" showErrorMessage="1" sqref="D265:F265">
      <formula1>$AP$265:$AQ$265</formula1>
    </dataValidation>
    <dataValidation type="list" allowBlank="1" showInputMessage="1" showErrorMessage="1" sqref="H265:J265">
      <formula1>$AP$266:$AQ$266</formula1>
    </dataValidation>
    <dataValidation type="list" allowBlank="1" showInputMessage="1" showErrorMessage="1" sqref="L265:N265">
      <formula1>$AP$267:$AQ$267</formula1>
    </dataValidation>
    <dataValidation type="list" allowBlank="1" showInputMessage="1" showErrorMessage="1" sqref="D271:F271">
      <formula1>$AP$271:$AQ$271</formula1>
    </dataValidation>
    <dataValidation type="list" allowBlank="1" showInputMessage="1" showErrorMessage="1" sqref="H271:J271">
      <formula1>$AP$272:$AQ$272</formula1>
    </dataValidation>
    <dataValidation type="list" allowBlank="1" showInputMessage="1" showErrorMessage="1" sqref="L271:N271">
      <formula1>$AP$273:$AQ$273</formula1>
    </dataValidation>
    <dataValidation type="list" allowBlank="1" showInputMessage="1" showErrorMessage="1" sqref="D281:F281">
      <formula1>$AP$281:$AQ$281</formula1>
    </dataValidation>
    <dataValidation type="list" allowBlank="1" showInputMessage="1" showErrorMessage="1" sqref="H281:J281">
      <formula1>$AP$282:$AQ$282</formula1>
    </dataValidation>
    <dataValidation type="list" allowBlank="1" showInputMessage="1" showErrorMessage="1" sqref="L281:N281">
      <formula1>$AP$283:$AQ$283</formula1>
    </dataValidation>
    <dataValidation type="list" allowBlank="1" showInputMessage="1" showErrorMessage="1" sqref="D287:F287">
      <formula1>$AP$287:$AQ$287</formula1>
    </dataValidation>
    <dataValidation type="list" allowBlank="1" showInputMessage="1" showErrorMessage="1" sqref="H287:J287">
      <formula1>$AP$288:$AQ$288</formula1>
    </dataValidation>
    <dataValidation type="list" allowBlank="1" showInputMessage="1" showErrorMessage="1" promptTitle="Complete if Applicable" prompt="Please select &quot;Yes&quot; if using Offer 1 for a Flexible Capacity Resource." sqref="D7:F7">
      <formula1>$AP$7</formula1>
    </dataValidation>
    <dataValidation type="list" allowBlank="1" showInputMessage="1" showErrorMessage="1" promptTitle="Complete if Applicable" prompt="Please select &quot;Yes&quot; if using Offer 2 for a Flexible Capacity Resource." sqref="H7:J7">
      <formula1>$AP$8</formula1>
    </dataValidation>
    <dataValidation type="list" allowBlank="1" showInputMessage="1" showErrorMessage="1" promptTitle="Complete if Applicable" prompt="Please select &quot;Yes&quot; if using Offer 3 for a Flexible Capacity Resource." sqref="L7:N7">
      <formula1>$AP$9</formula1>
    </dataValidation>
    <dataValidation type="whole" operator="greaterThan" allowBlank="1" showInputMessage="1" showErrorMessage="1" promptTitle="Complete if applicable" sqref="D16:F16 H16:J16 L16:N16">
      <formula1>0</formula1>
    </dataValidation>
    <dataValidation type="decimal" showInputMessage="1" showErrorMessage="1" promptTitle="Complete if applicable" prompt="  " sqref="D50:F50 H50:J50 L50:N50 D208:F208 H208:J208 L208:N208 D184:F184 H184:J184 L184:N184">
      <formula1>0</formula1>
      <formula2>1</formula2>
    </dataValidation>
    <dataValidation type="decimal" allowBlank="1" showInputMessage="1" showErrorMessage="1" promptTitle="Complete if applicable" sqref="D197:F197 H197:J197 L197:N197">
      <formula1>0</formula1>
      <formula2>1</formula2>
    </dataValidation>
    <dataValidation type="list" allowBlank="1" showInputMessage="1" showErrorMessage="1" sqref="D274:F274">
      <formula1>$AP$274:$AQ$274</formula1>
    </dataValidation>
    <dataValidation type="list" allowBlank="1" showInputMessage="1" showErrorMessage="1" sqref="H274:J274">
      <formula1>$AP$275:$AQ$275</formula1>
    </dataValidation>
    <dataValidation type="list" allowBlank="1" showInputMessage="1" showErrorMessage="1" sqref="L274:N274">
      <formula1>$AP$276:$AQ$276</formula1>
    </dataValidation>
    <dataValidation type="decimal" operator="greaterThanOrEqual" showInputMessage="1" showErrorMessage="1" promptTitle="Complete if applicable" prompt="  " sqref="D201:F201 H201:J201 L201:N201 L204:N204 H204:J204 D204:F204 D230 D236 D242 F230 F236 F242 D248 F248 H230 H236 H242 H248 J230 J236 J242 J248 L230 L236 L242 L248 N230 N236 N242 N248 D104:F104 H104:J104 L104:N104 L107:N107 H107:J107 D107:F107 D215:F215 H215:J215 L215:N215 L218:N218 H218:J218 D218:F218 H222:J222 L222:N222 L225:N225 H225:J225 D225:F225 D222:F222">
      <formula1>0</formula1>
    </dataValidation>
    <dataValidation type="whole" operator="greaterThanOrEqual" showInputMessage="1" showErrorMessage="1" promptTitle="Complete if applicable" prompt="  " sqref="D97:F97 H97:J97 L97:N97">
      <formula1>0</formula1>
    </dataValidation>
  </dataValidations>
  <pageMargins left="0.7" right="0.7" top="0.75" bottom="0.75" header="0.3" footer="0.3"/>
  <pageSetup scale="11"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L226"/>
  <sheetViews>
    <sheetView showGridLines="0" showRowColHeaders="0" zoomScale="115" zoomScaleNormal="115" workbookViewId="0">
      <selection activeCell="D7" sqref="D7"/>
    </sheetView>
  </sheetViews>
  <sheetFormatPr defaultColWidth="0" defaultRowHeight="12.5" zeroHeight="1"/>
  <cols>
    <col min="1" max="1" width="49.1796875" style="287" bestFit="1" customWidth="1"/>
    <col min="2" max="2" width="11.81640625" style="287" customWidth="1"/>
    <col min="3" max="3" width="4.26953125" style="287" customWidth="1"/>
    <col min="4" max="4" width="35.26953125" style="287" customWidth="1"/>
    <col min="5" max="8" width="0.81640625" style="287" customWidth="1"/>
    <col min="9" max="9" width="0.81640625" customWidth="1"/>
    <col min="10" max="10" width="4.26953125" style="25" customWidth="1"/>
    <col min="11" max="11" width="4.26953125" customWidth="1"/>
    <col min="12" max="12" width="61.81640625" hidden="1" customWidth="1"/>
    <col min="13" max="13" width="58.1796875" hidden="1" customWidth="1"/>
    <col min="14" max="15" width="4.1796875" style="287" hidden="1" customWidth="1"/>
    <col min="16" max="16" width="9.1796875" hidden="1" customWidth="1"/>
    <col min="17" max="17" width="3.453125" hidden="1" customWidth="1"/>
    <col min="18" max="18" width="17.26953125" hidden="1" customWidth="1"/>
    <col min="19" max="19" width="22.81640625" hidden="1" customWidth="1"/>
    <col min="20" max="20" width="16.26953125" hidden="1" customWidth="1"/>
    <col min="21" max="21" width="7.81640625" style="287" hidden="1" customWidth="1"/>
    <col min="22" max="22" width="31.1796875" hidden="1" customWidth="1"/>
    <col min="23" max="24" width="9.1796875" hidden="1" customWidth="1"/>
    <col min="25" max="25" width="10.7265625" hidden="1" customWidth="1"/>
    <col min="26" max="28" width="9.1796875" hidden="1" customWidth="1"/>
    <col min="29" max="29" width="57.7265625" hidden="1" customWidth="1"/>
    <col min="30" max="32" width="9.1796875" hidden="1" customWidth="1"/>
    <col min="33" max="33" width="4" hidden="1" customWidth="1"/>
    <col min="34" max="34" width="9.1796875" hidden="1" customWidth="1"/>
    <col min="35" max="35" width="12.81640625" hidden="1" customWidth="1"/>
    <col min="36" max="36" width="13" hidden="1" customWidth="1"/>
    <col min="37" max="37" width="14.26953125" hidden="1" customWidth="1"/>
    <col min="38" max="38" width="6" hidden="1" customWidth="1"/>
    <col min="39" max="39" width="28.1796875" hidden="1" customWidth="1"/>
    <col min="40" max="41" width="5.54296875" hidden="1" customWidth="1"/>
    <col min="42" max="63" width="9.1796875" hidden="1" customWidth="1"/>
    <col min="64" max="64" width="9.1796875" style="480" hidden="1" customWidth="1"/>
    <col min="65" max="16384" width="9.1796875" hidden="1"/>
  </cols>
  <sheetData>
    <row r="1" spans="1:64" ht="20">
      <c r="A1" s="825" t="s">
        <v>993</v>
      </c>
      <c r="B1" s="826"/>
      <c r="C1" s="826"/>
      <c r="D1" s="826"/>
      <c r="E1" s="826"/>
      <c r="F1" s="826"/>
      <c r="G1" s="826"/>
      <c r="H1" s="826"/>
      <c r="I1" s="827"/>
      <c r="P1" s="818" t="s">
        <v>18</v>
      </c>
      <c r="Q1" s="818"/>
      <c r="R1" s="818"/>
      <c r="S1" s="818"/>
      <c r="T1" s="818"/>
      <c r="U1" s="818"/>
      <c r="V1" s="818"/>
      <c r="W1" s="818"/>
      <c r="X1" s="818"/>
      <c r="Y1" s="818"/>
      <c r="Z1" s="818"/>
      <c r="AA1" s="836" t="s">
        <v>19</v>
      </c>
      <c r="AB1" s="836"/>
      <c r="AC1" s="836"/>
      <c r="AD1" s="836"/>
      <c r="AE1" s="836"/>
      <c r="AF1" s="836"/>
    </row>
    <row r="2" spans="1:64" ht="15" thickBot="1">
      <c r="A2" s="863" t="s">
        <v>674</v>
      </c>
      <c r="B2" s="864"/>
      <c r="C2" s="864"/>
      <c r="D2" s="864"/>
      <c r="E2" s="864"/>
      <c r="F2" s="864"/>
      <c r="G2" s="864"/>
      <c r="H2" s="864"/>
      <c r="I2" s="865"/>
      <c r="K2" s="53"/>
      <c r="L2" t="s">
        <v>257</v>
      </c>
      <c r="M2" t="s">
        <v>2</v>
      </c>
      <c r="P2" s="810" t="s">
        <v>21</v>
      </c>
      <c r="Q2" s="812" t="s">
        <v>22</v>
      </c>
      <c r="R2" s="812"/>
      <c r="S2" s="813" t="s">
        <v>23</v>
      </c>
      <c r="T2" s="813" t="s">
        <v>24</v>
      </c>
      <c r="U2" s="813" t="s">
        <v>25</v>
      </c>
      <c r="V2" s="813" t="s">
        <v>26</v>
      </c>
      <c r="W2" s="813" t="s">
        <v>27</v>
      </c>
      <c r="X2" s="813" t="s">
        <v>28</v>
      </c>
      <c r="Y2" s="813" t="s">
        <v>29</v>
      </c>
      <c r="Z2" s="813" t="s">
        <v>30</v>
      </c>
      <c r="AA2" s="808" t="s">
        <v>31</v>
      </c>
      <c r="AB2" s="808" t="s">
        <v>32</v>
      </c>
      <c r="AC2" s="808" t="s">
        <v>33</v>
      </c>
      <c r="AD2" s="808" t="s">
        <v>34</v>
      </c>
      <c r="AE2" s="808" t="s">
        <v>35</v>
      </c>
      <c r="AF2" s="808" t="s">
        <v>36</v>
      </c>
      <c r="AH2" s="25"/>
    </row>
    <row r="3" spans="1:64" ht="15" thickBot="1">
      <c r="A3" s="980" t="s">
        <v>994</v>
      </c>
      <c r="B3" s="981"/>
      <c r="C3" s="981"/>
      <c r="D3" s="981"/>
      <c r="E3" s="981"/>
      <c r="F3" s="981"/>
      <c r="G3" s="981"/>
      <c r="H3" s="981"/>
      <c r="I3" s="982"/>
      <c r="P3" s="859"/>
      <c r="Q3" s="299" t="s">
        <v>41</v>
      </c>
      <c r="R3" s="300" t="s">
        <v>42</v>
      </c>
      <c r="S3" s="814"/>
      <c r="T3" s="814"/>
      <c r="U3" s="814"/>
      <c r="V3" s="814"/>
      <c r="W3" s="814"/>
      <c r="X3" s="814"/>
      <c r="Y3" s="814"/>
      <c r="Z3" s="814"/>
      <c r="AA3" s="817"/>
      <c r="AB3" s="817"/>
      <c r="AC3" s="817"/>
      <c r="AD3" s="817"/>
      <c r="AE3" s="817"/>
      <c r="AF3" s="817"/>
      <c r="AG3" s="483"/>
      <c r="AI3" s="500" t="s">
        <v>43</v>
      </c>
      <c r="AJ3" s="500" t="s">
        <v>44</v>
      </c>
      <c r="AK3" s="500" t="s">
        <v>45</v>
      </c>
      <c r="AL3" s="483" t="s">
        <v>46</v>
      </c>
      <c r="AM3" s="483" t="s">
        <v>47</v>
      </c>
      <c r="AN3" s="483" t="s">
        <v>48</v>
      </c>
      <c r="AO3" s="483" t="s">
        <v>49</v>
      </c>
      <c r="AP3" s="483" t="s">
        <v>50</v>
      </c>
      <c r="AQ3" s="483" t="s">
        <v>51</v>
      </c>
      <c r="AR3" s="483" t="s">
        <v>52</v>
      </c>
      <c r="AS3" s="483" t="s">
        <v>53</v>
      </c>
      <c r="AT3" s="483" t="s">
        <v>54</v>
      </c>
      <c r="AU3" s="483" t="s">
        <v>55</v>
      </c>
      <c r="AV3" s="483" t="s">
        <v>56</v>
      </c>
      <c r="AW3" s="483" t="s">
        <v>57</v>
      </c>
      <c r="AX3" s="483" t="s">
        <v>58</v>
      </c>
      <c r="AY3" s="483" t="s">
        <v>59</v>
      </c>
      <c r="AZ3" s="483" t="s">
        <v>60</v>
      </c>
      <c r="BA3" s="483" t="s">
        <v>61</v>
      </c>
      <c r="BB3" s="483" t="s">
        <v>62</v>
      </c>
      <c r="BC3" s="483" t="s">
        <v>63</v>
      </c>
      <c r="BD3" s="483" t="s">
        <v>64</v>
      </c>
      <c r="BE3" s="483" t="s">
        <v>65</v>
      </c>
      <c r="BF3" s="483" t="s">
        <v>66</v>
      </c>
      <c r="BG3" s="483" t="s">
        <v>67</v>
      </c>
      <c r="BH3" s="483" t="s">
        <v>68</v>
      </c>
      <c r="BI3" s="483" t="s">
        <v>69</v>
      </c>
      <c r="BJ3" s="483" t="s">
        <v>70</v>
      </c>
      <c r="BK3" s="483" t="s">
        <v>71</v>
      </c>
      <c r="BL3" s="489" t="s">
        <v>72</v>
      </c>
    </row>
    <row r="4" spans="1:64" ht="5.25" customHeight="1">
      <c r="A4" s="458"/>
      <c r="B4" s="53"/>
      <c r="C4" s="53"/>
      <c r="D4" s="53"/>
      <c r="E4" s="53"/>
      <c r="F4" s="53"/>
      <c r="G4" s="53"/>
      <c r="H4" s="53"/>
      <c r="I4" s="108"/>
      <c r="N4" s="287" t="s">
        <v>76</v>
      </c>
    </row>
    <row r="5" spans="1:64" ht="13">
      <c r="A5" s="458"/>
      <c r="B5" s="53"/>
      <c r="C5" s="53"/>
      <c r="D5" s="456" t="s">
        <v>88</v>
      </c>
      <c r="E5" s="456"/>
      <c r="F5" s="456"/>
      <c r="G5" s="456"/>
      <c r="H5" s="456"/>
      <c r="I5" s="108"/>
      <c r="O5" s="287" t="s">
        <v>40</v>
      </c>
    </row>
    <row r="6" spans="1:64" ht="5.25" customHeight="1">
      <c r="A6" s="458"/>
      <c r="B6" s="53"/>
      <c r="C6" s="53"/>
      <c r="D6" s="53"/>
      <c r="E6" s="53"/>
      <c r="F6" s="53"/>
      <c r="G6" s="53"/>
      <c r="H6" s="53"/>
      <c r="I6" s="108"/>
      <c r="N6" s="287" t="s">
        <v>76</v>
      </c>
    </row>
    <row r="7" spans="1:64" ht="21" customHeight="1">
      <c r="A7" s="514" t="s">
        <v>995</v>
      </c>
      <c r="B7" s="329"/>
      <c r="C7" s="53"/>
      <c r="D7" s="736"/>
      <c r="E7" s="53"/>
      <c r="F7" s="456"/>
      <c r="G7" s="456"/>
      <c r="H7" s="456"/>
      <c r="I7" s="108"/>
      <c r="O7" s="287" t="s">
        <v>40</v>
      </c>
      <c r="P7" s="285" t="str">
        <f ca="1">SUBSTITUTE(CELL("address",D7),"$","")</f>
        <v>D7</v>
      </c>
      <c r="Q7" s="375" t="s">
        <v>996</v>
      </c>
      <c r="R7" s="285" t="str">
        <f ca="1">MID(CELL("filename",Q7),FIND("]",CELL("filename",Q7))+1,256)</f>
        <v>3c. Energy Storage</v>
      </c>
      <c r="S7" t="s">
        <v>997</v>
      </c>
      <c r="T7" t="s">
        <v>998</v>
      </c>
      <c r="U7" s="287">
        <v>1</v>
      </c>
      <c r="V7" s="290" t="str">
        <f ca="1">Q7&amp;"_"&amp;P7&amp;"_"&amp;T7&amp;"_"&amp;U7</f>
        <v>3c_D7_Resource_used_1</v>
      </c>
      <c r="W7" t="s">
        <v>681</v>
      </c>
      <c r="Y7" s="286" t="str">
        <f>CONCATENATE(AI7)</f>
        <v>Yes</v>
      </c>
      <c r="Z7" t="s">
        <v>84</v>
      </c>
      <c r="AA7" t="s">
        <v>84</v>
      </c>
      <c r="AI7" t="s">
        <v>83</v>
      </c>
    </row>
    <row r="8" spans="1:64" ht="5.25" customHeight="1">
      <c r="A8" s="450"/>
      <c r="B8" s="53"/>
      <c r="C8" s="53"/>
      <c r="D8" s="53"/>
      <c r="E8" s="53"/>
      <c r="F8" s="53"/>
      <c r="G8" s="53"/>
      <c r="H8" s="53"/>
      <c r="I8" s="108"/>
      <c r="N8" s="287" t="s">
        <v>76</v>
      </c>
      <c r="P8" s="285" t="str">
        <f ca="1">SUBSTITUTE(CELL("address",F7),"$","")</f>
        <v>F7</v>
      </c>
      <c r="Q8" s="287" t="str">
        <f t="shared" ref="Q8:Q27" si="0">$Q$7</f>
        <v>3c</v>
      </c>
      <c r="R8" s="285" t="str">
        <f ca="1">MID(CELL("filename",Q8),FIND("]",CELL("filename",Q8))+1,256)</f>
        <v>3c. Energy Storage</v>
      </c>
      <c r="S8" t="s">
        <v>997</v>
      </c>
      <c r="T8" t="s">
        <v>998</v>
      </c>
      <c r="U8" s="287">
        <v>2</v>
      </c>
      <c r="V8" s="290" t="str">
        <f ca="1">Q8&amp;"_"&amp;P8&amp;"_"&amp;T8&amp;"_"&amp;U8</f>
        <v>3c_F7_Resource_used_2</v>
      </c>
      <c r="W8" t="s">
        <v>681</v>
      </c>
      <c r="Y8" s="286" t="str">
        <f t="shared" ref="Y8:Y9" si="1">CONCATENATE(AI8)</f>
        <v>Yes</v>
      </c>
      <c r="Z8" t="s">
        <v>84</v>
      </c>
      <c r="AA8" t="s">
        <v>84</v>
      </c>
      <c r="AI8" t="s">
        <v>83</v>
      </c>
    </row>
    <row r="9" spans="1:64" ht="5.25" customHeight="1">
      <c r="A9" s="450"/>
      <c r="B9" s="53"/>
      <c r="C9" s="53"/>
      <c r="D9" s="53"/>
      <c r="E9" s="53"/>
      <c r="F9" s="53"/>
      <c r="G9" s="53"/>
      <c r="H9" s="53"/>
      <c r="I9" s="108"/>
      <c r="N9" s="287" t="s">
        <v>76</v>
      </c>
      <c r="P9" s="285" t="str">
        <f ca="1">SUBSTITUTE(CELL("address",H7),"$","")</f>
        <v>H7</v>
      </c>
      <c r="Q9" s="287" t="str">
        <f t="shared" si="0"/>
        <v>3c</v>
      </c>
      <c r="R9" s="285" t="str">
        <f ca="1">MID(CELL("filename",Q9),FIND("]",CELL("filename",Q9))+1,256)</f>
        <v>3c. Energy Storage</v>
      </c>
      <c r="S9" t="s">
        <v>997</v>
      </c>
      <c r="T9" t="s">
        <v>998</v>
      </c>
      <c r="U9" s="287">
        <v>3</v>
      </c>
      <c r="V9" s="290" t="str">
        <f ca="1">Q9&amp;"_"&amp;P9&amp;"_"&amp;T9&amp;"_"&amp;U9</f>
        <v>3c_H7_Resource_used_3</v>
      </c>
      <c r="W9" t="s">
        <v>681</v>
      </c>
      <c r="Y9" s="286" t="str">
        <f t="shared" si="1"/>
        <v>Yes</v>
      </c>
      <c r="Z9" t="s">
        <v>84</v>
      </c>
      <c r="AA9" t="s">
        <v>84</v>
      </c>
      <c r="AI9" t="s">
        <v>83</v>
      </c>
    </row>
    <row r="10" spans="1:64" ht="21" customHeight="1">
      <c r="A10" s="515" t="s">
        <v>999</v>
      </c>
      <c r="B10" s="53"/>
      <c r="C10" s="53"/>
      <c r="D10" s="732"/>
      <c r="E10" s="53"/>
      <c r="F10" s="737"/>
      <c r="G10" s="53"/>
      <c r="H10" s="737"/>
      <c r="I10" s="108"/>
      <c r="O10" s="287" t="s">
        <v>40</v>
      </c>
      <c r="P10" s="285" t="str">
        <f ca="1">SUBSTITUTE(CELL("address",D10),"$","")</f>
        <v>D10</v>
      </c>
      <c r="Q10" s="287" t="str">
        <f t="shared" si="0"/>
        <v>3c</v>
      </c>
      <c r="R10" s="285" t="str">
        <f ca="1">MID(CELL("filename",Q7),FIND("]",CELL("filename",Q7))+1,256)</f>
        <v>3c. Energy Storage</v>
      </c>
      <c r="S10" t="s">
        <v>997</v>
      </c>
      <c r="T10" t="s">
        <v>1000</v>
      </c>
      <c r="U10" s="287">
        <v>1</v>
      </c>
      <c r="V10" s="290" t="str">
        <f ca="1">Q7&amp;"_"&amp;P10&amp;"_"&amp;T10&amp;"_"&amp;U10</f>
        <v>3c_D10_Resource_type_1</v>
      </c>
      <c r="W10" t="s">
        <v>681</v>
      </c>
      <c r="Y10" s="286" t="str">
        <f t="shared" ref="Y10:Y12" si="2">CONCATENATE(AI10,",",AJ10,",",AK10,",",AL10)</f>
        <v>Battery Li-ion,Battery Flow,Pumped Hydro,Other</v>
      </c>
      <c r="Z10" t="s">
        <v>84</v>
      </c>
      <c r="AA10" t="s">
        <v>84</v>
      </c>
      <c r="AC10" s="288"/>
      <c r="AI10" t="s">
        <v>1001</v>
      </c>
      <c r="AJ10" t="s">
        <v>1002</v>
      </c>
      <c r="AK10" t="s">
        <v>1003</v>
      </c>
      <c r="AL10" t="s">
        <v>812</v>
      </c>
    </row>
    <row r="11" spans="1:64" ht="5.25" customHeight="1">
      <c r="A11" s="450"/>
      <c r="B11" s="53"/>
      <c r="C11" s="53"/>
      <c r="D11" s="53"/>
      <c r="E11" s="53"/>
      <c r="F11" s="53"/>
      <c r="G11" s="53"/>
      <c r="H11" s="53"/>
      <c r="I11" s="108"/>
      <c r="N11" s="287" t="s">
        <v>76</v>
      </c>
      <c r="P11" s="285" t="str">
        <f ca="1">SUBSTITUTE(CELL("address",F10),"$","")</f>
        <v>F10</v>
      </c>
      <c r="Q11" s="287" t="str">
        <f t="shared" si="0"/>
        <v>3c</v>
      </c>
      <c r="R11" s="285" t="str">
        <f t="shared" ref="R11:R27" ca="1" si="3">MID(CELL("filename",Q11),FIND("]",CELL("filename",Q11))+1,256)</f>
        <v>3c. Energy Storage</v>
      </c>
      <c r="S11" t="s">
        <v>997</v>
      </c>
      <c r="T11" t="s">
        <v>1000</v>
      </c>
      <c r="U11" s="287">
        <v>2</v>
      </c>
      <c r="V11" s="290" t="str">
        <f t="shared" ref="V11:V27" ca="1" si="4">Q11&amp;"_"&amp;P11&amp;"_"&amp;T11&amp;"_"&amp;U11</f>
        <v>3c_F10_Resource_type_2</v>
      </c>
      <c r="W11" t="s">
        <v>681</v>
      </c>
      <c r="Y11" s="286" t="str">
        <f t="shared" si="2"/>
        <v>Battery Li-ion,Battery Flow,Pumped Hydro,Other</v>
      </c>
      <c r="Z11" t="s">
        <v>84</v>
      </c>
      <c r="AA11" t="s">
        <v>84</v>
      </c>
      <c r="AC11" s="288"/>
      <c r="AI11" t="s">
        <v>1001</v>
      </c>
      <c r="AJ11" t="s">
        <v>1002</v>
      </c>
      <c r="AK11" t="s">
        <v>1003</v>
      </c>
      <c r="AL11" t="s">
        <v>812</v>
      </c>
    </row>
    <row r="12" spans="1:64" ht="5.25" customHeight="1">
      <c r="A12" s="450"/>
      <c r="B12" s="53"/>
      <c r="C12" s="53"/>
      <c r="D12" s="53"/>
      <c r="E12" s="53"/>
      <c r="F12" s="53"/>
      <c r="G12" s="53"/>
      <c r="H12" s="53"/>
      <c r="I12" s="108"/>
      <c r="N12" s="287" t="s">
        <v>76</v>
      </c>
      <c r="P12" s="285" t="str">
        <f ca="1">SUBSTITUTE(CELL("address",H10),"$","")</f>
        <v>H10</v>
      </c>
      <c r="Q12" s="287" t="str">
        <f t="shared" si="0"/>
        <v>3c</v>
      </c>
      <c r="R12" s="285" t="str">
        <f t="shared" ca="1" si="3"/>
        <v>3c. Energy Storage</v>
      </c>
      <c r="S12" t="s">
        <v>997</v>
      </c>
      <c r="T12" t="s">
        <v>1000</v>
      </c>
      <c r="U12" s="287">
        <v>3</v>
      </c>
      <c r="V12" s="290" t="str">
        <f t="shared" ca="1" si="4"/>
        <v>3c_H10_Resource_type_3</v>
      </c>
      <c r="W12" t="s">
        <v>681</v>
      </c>
      <c r="Y12" s="286" t="str">
        <f t="shared" si="2"/>
        <v>Battery Li-ion,Battery Flow,Pumped Hydro,Other</v>
      </c>
      <c r="Z12" t="s">
        <v>84</v>
      </c>
      <c r="AA12" t="s">
        <v>84</v>
      </c>
      <c r="AC12" s="288"/>
      <c r="AI12" t="s">
        <v>1001</v>
      </c>
      <c r="AJ12" t="s">
        <v>1002</v>
      </c>
      <c r="AK12" t="s">
        <v>1003</v>
      </c>
      <c r="AL12" t="s">
        <v>812</v>
      </c>
    </row>
    <row r="13" spans="1:64" ht="51.75" customHeight="1">
      <c r="A13" s="516" t="s">
        <v>428</v>
      </c>
      <c r="B13" s="53"/>
      <c r="C13" s="53"/>
      <c r="D13" s="244"/>
      <c r="E13" s="53"/>
      <c r="F13" s="609"/>
      <c r="G13" s="53"/>
      <c r="H13" s="609"/>
      <c r="I13" s="108"/>
      <c r="O13" s="287" t="s">
        <v>40</v>
      </c>
      <c r="P13" s="285" t="str">
        <f ca="1">SUBSTITUTE(CELL("address",D13),"$","")</f>
        <v>D13</v>
      </c>
      <c r="Q13" s="287" t="str">
        <f t="shared" si="0"/>
        <v>3c</v>
      </c>
      <c r="R13" s="285" t="str">
        <f t="shared" ca="1" si="3"/>
        <v>3c. Energy Storage</v>
      </c>
      <c r="S13" t="s">
        <v>997</v>
      </c>
      <c r="T13" t="s">
        <v>1004</v>
      </c>
      <c r="U13" s="287">
        <v>1</v>
      </c>
      <c r="V13" s="290" t="str">
        <f t="shared" ca="1" si="4"/>
        <v>3c_D13_Resource_other_1</v>
      </c>
      <c r="W13" t="s">
        <v>605</v>
      </c>
      <c r="X13">
        <v>2000</v>
      </c>
      <c r="Z13" t="s">
        <v>84</v>
      </c>
      <c r="AA13" t="s">
        <v>84</v>
      </c>
      <c r="AC13" s="288"/>
    </row>
    <row r="14" spans="1:64" ht="5.25" customHeight="1">
      <c r="A14" s="454"/>
      <c r="B14" s="53"/>
      <c r="C14" s="53"/>
      <c r="D14" s="53"/>
      <c r="E14" s="53"/>
      <c r="F14" s="53"/>
      <c r="G14" s="53"/>
      <c r="H14" s="53"/>
      <c r="I14" s="108"/>
      <c r="N14" s="287" t="s">
        <v>76</v>
      </c>
      <c r="P14" s="285" t="str">
        <f ca="1">SUBSTITUTE(CELL("address",F13),"$","")</f>
        <v>F13</v>
      </c>
      <c r="Q14" s="287" t="str">
        <f t="shared" si="0"/>
        <v>3c</v>
      </c>
      <c r="R14" s="285" t="str">
        <f t="shared" ca="1" si="3"/>
        <v>3c. Energy Storage</v>
      </c>
      <c r="S14" t="s">
        <v>997</v>
      </c>
      <c r="T14" t="s">
        <v>1004</v>
      </c>
      <c r="U14" s="287">
        <v>2</v>
      </c>
      <c r="V14" s="290" t="str">
        <f t="shared" ca="1" si="4"/>
        <v>3c_F13_Resource_other_2</v>
      </c>
      <c r="W14" t="s">
        <v>605</v>
      </c>
      <c r="X14">
        <v>2000</v>
      </c>
      <c r="Z14" t="s">
        <v>84</v>
      </c>
      <c r="AA14" t="s">
        <v>84</v>
      </c>
      <c r="AC14" s="288"/>
    </row>
    <row r="15" spans="1:64" ht="5.25" customHeight="1">
      <c r="A15" s="458"/>
      <c r="B15" s="53"/>
      <c r="C15" s="53"/>
      <c r="D15" s="53"/>
      <c r="E15" s="53"/>
      <c r="F15" s="53"/>
      <c r="G15" s="53"/>
      <c r="H15" s="53"/>
      <c r="I15" s="108"/>
      <c r="N15" s="287" t="s">
        <v>76</v>
      </c>
      <c r="P15" s="285" t="str">
        <f ca="1">SUBSTITUTE(CELL("address",H13),"$","")</f>
        <v>H13</v>
      </c>
      <c r="Q15" s="287" t="str">
        <f t="shared" si="0"/>
        <v>3c</v>
      </c>
      <c r="R15" s="285" t="str">
        <f t="shared" ca="1" si="3"/>
        <v>3c. Energy Storage</v>
      </c>
      <c r="S15" t="s">
        <v>997</v>
      </c>
      <c r="T15" t="s">
        <v>1004</v>
      </c>
      <c r="U15" s="287">
        <v>3</v>
      </c>
      <c r="V15" s="290" t="str">
        <f t="shared" ca="1" si="4"/>
        <v>3c_H13_Resource_other_3</v>
      </c>
      <c r="W15" t="s">
        <v>605</v>
      </c>
      <c r="X15">
        <v>2000</v>
      </c>
      <c r="Z15" t="s">
        <v>84</v>
      </c>
      <c r="AA15" t="s">
        <v>84</v>
      </c>
      <c r="AC15" s="288"/>
    </row>
    <row r="16" spans="1:64" ht="18" customHeight="1">
      <c r="A16" s="515" t="s">
        <v>682</v>
      </c>
      <c r="B16" s="53"/>
      <c r="C16" s="53"/>
      <c r="D16" s="732"/>
      <c r="E16" s="53"/>
      <c r="F16" s="737"/>
      <c r="G16" s="53"/>
      <c r="H16" s="737"/>
      <c r="I16" s="108"/>
      <c r="O16" s="287" t="s">
        <v>40</v>
      </c>
      <c r="P16" s="285" t="str">
        <f ca="1">SUBSTITUTE(CELL("address",D16),"$","")</f>
        <v>D16</v>
      </c>
      <c r="Q16" s="287" t="str">
        <f t="shared" si="0"/>
        <v>3c</v>
      </c>
      <c r="R16" s="285" t="str">
        <f t="shared" ca="1" si="3"/>
        <v>3c. Energy Storage</v>
      </c>
      <c r="S16" t="s">
        <v>997</v>
      </c>
      <c r="T16" t="s">
        <v>1005</v>
      </c>
      <c r="U16" s="287">
        <v>1</v>
      </c>
      <c r="V16" s="290" t="str">
        <f t="shared" ca="1" si="4"/>
        <v>3c_D16_Resource_status_1</v>
      </c>
      <c r="W16" t="s">
        <v>681</v>
      </c>
      <c r="Y16" s="286" t="str">
        <f>CONCATENATE(AI16,",",AJ16)</f>
        <v>Development,Operational</v>
      </c>
      <c r="Z16" t="s">
        <v>84</v>
      </c>
      <c r="AA16" t="s">
        <v>84</v>
      </c>
      <c r="AC16" s="288"/>
      <c r="AI16" t="s">
        <v>191</v>
      </c>
      <c r="AJ16" t="s">
        <v>189</v>
      </c>
    </row>
    <row r="17" spans="1:36" ht="5.25" customHeight="1">
      <c r="A17" s="450"/>
      <c r="B17" s="53"/>
      <c r="C17" s="53"/>
      <c r="D17" s="53"/>
      <c r="E17" s="53"/>
      <c r="F17" s="53"/>
      <c r="G17" s="53"/>
      <c r="H17" s="53"/>
      <c r="I17" s="108"/>
      <c r="N17" s="287" t="s">
        <v>76</v>
      </c>
      <c r="P17" s="285" t="str">
        <f ca="1">SUBSTITUTE(CELL("address",F16),"$","")</f>
        <v>F16</v>
      </c>
      <c r="Q17" s="287" t="str">
        <f t="shared" si="0"/>
        <v>3c</v>
      </c>
      <c r="R17" s="285" t="str">
        <f t="shared" ca="1" si="3"/>
        <v>3c. Energy Storage</v>
      </c>
      <c r="S17" t="s">
        <v>997</v>
      </c>
      <c r="T17" t="s">
        <v>1005</v>
      </c>
      <c r="U17" s="287">
        <v>2</v>
      </c>
      <c r="V17" s="290" t="str">
        <f t="shared" ca="1" si="4"/>
        <v>3c_F16_Resource_status_2</v>
      </c>
      <c r="W17" t="s">
        <v>681</v>
      </c>
      <c r="Y17" s="286" t="str">
        <f t="shared" ref="Y17:Y18" si="5">CONCATENATE(AI17,",",AJ17)</f>
        <v>Development,Operational</v>
      </c>
      <c r="Z17" t="s">
        <v>84</v>
      </c>
      <c r="AA17" t="s">
        <v>84</v>
      </c>
      <c r="AC17" s="288"/>
      <c r="AI17" t="s">
        <v>191</v>
      </c>
      <c r="AJ17" t="s">
        <v>189</v>
      </c>
    </row>
    <row r="18" spans="1:36" ht="5.25" customHeight="1">
      <c r="A18" s="450"/>
      <c r="B18" s="53"/>
      <c r="C18" s="53"/>
      <c r="D18" s="53"/>
      <c r="E18" s="53"/>
      <c r="F18" s="53"/>
      <c r="G18" s="53"/>
      <c r="H18" s="53"/>
      <c r="I18" s="108"/>
      <c r="N18" s="287" t="s">
        <v>76</v>
      </c>
      <c r="P18" s="285" t="str">
        <f ca="1">SUBSTITUTE(CELL("address",H16),"$","")</f>
        <v>H16</v>
      </c>
      <c r="Q18" s="287" t="str">
        <f t="shared" si="0"/>
        <v>3c</v>
      </c>
      <c r="R18" s="285" t="str">
        <f t="shared" ca="1" si="3"/>
        <v>3c. Energy Storage</v>
      </c>
      <c r="S18" t="s">
        <v>997</v>
      </c>
      <c r="T18" t="s">
        <v>1005</v>
      </c>
      <c r="U18" s="287">
        <v>3</v>
      </c>
      <c r="V18" s="290" t="str">
        <f t="shared" ca="1" si="4"/>
        <v>3c_H16_Resource_status_3</v>
      </c>
      <c r="W18" t="s">
        <v>681</v>
      </c>
      <c r="Y18" s="286" t="str">
        <f t="shared" si="5"/>
        <v>Development,Operational</v>
      </c>
      <c r="Z18" t="s">
        <v>84</v>
      </c>
      <c r="AA18" t="s">
        <v>84</v>
      </c>
      <c r="AC18" s="288"/>
      <c r="AI18" t="s">
        <v>191</v>
      </c>
      <c r="AJ18" t="s">
        <v>189</v>
      </c>
    </row>
    <row r="19" spans="1:36" ht="14.25" customHeight="1">
      <c r="A19" s="517" t="s">
        <v>830</v>
      </c>
      <c r="B19" s="53" t="s">
        <v>685</v>
      </c>
      <c r="C19" s="53"/>
      <c r="D19" s="243"/>
      <c r="E19" s="53"/>
      <c r="F19" s="602"/>
      <c r="G19" s="53"/>
      <c r="H19" s="602"/>
      <c r="I19" s="108"/>
      <c r="O19" s="287" t="s">
        <v>40</v>
      </c>
      <c r="P19" s="285" t="str">
        <f ca="1">SUBSTITUTE(CELL("address",D19),"$","")</f>
        <v>D19</v>
      </c>
      <c r="Q19" s="287" t="str">
        <f t="shared" si="0"/>
        <v>3c</v>
      </c>
      <c r="R19" s="285" t="str">
        <f t="shared" ca="1" si="3"/>
        <v>3c. Energy Storage</v>
      </c>
      <c r="S19" t="s">
        <v>997</v>
      </c>
      <c r="T19" t="s">
        <v>831</v>
      </c>
      <c r="U19" s="287">
        <v>1</v>
      </c>
      <c r="V19" s="290" t="str">
        <f t="shared" ca="1" si="4"/>
        <v>3c_D19_remaining_life_1</v>
      </c>
      <c r="W19" s="285" t="s">
        <v>391</v>
      </c>
      <c r="X19" s="287"/>
      <c r="Y19" s="287" t="s">
        <v>687</v>
      </c>
      <c r="Z19" t="s">
        <v>84</v>
      </c>
      <c r="AA19" t="s">
        <v>84</v>
      </c>
      <c r="AC19" s="288"/>
    </row>
    <row r="20" spans="1:36" ht="4.5" customHeight="1">
      <c r="A20" s="450"/>
      <c r="B20" s="53"/>
      <c r="C20" s="53"/>
      <c r="D20" s="53"/>
      <c r="E20" s="53"/>
      <c r="F20" s="53"/>
      <c r="G20" s="53"/>
      <c r="H20" s="53"/>
      <c r="I20" s="108"/>
      <c r="N20" s="287" t="s">
        <v>76</v>
      </c>
      <c r="P20" s="285" t="str">
        <f ca="1">SUBSTITUTE(CELL("address",F19),"$","")</f>
        <v>F19</v>
      </c>
      <c r="Q20" s="287" t="str">
        <f t="shared" si="0"/>
        <v>3c</v>
      </c>
      <c r="R20" s="285" t="str">
        <f t="shared" ca="1" si="3"/>
        <v>3c. Energy Storage</v>
      </c>
      <c r="S20" t="s">
        <v>997</v>
      </c>
      <c r="T20" t="s">
        <v>831</v>
      </c>
      <c r="U20" s="287">
        <v>2</v>
      </c>
      <c r="V20" s="290" t="str">
        <f t="shared" ca="1" si="4"/>
        <v>3c_F19_remaining_life_2</v>
      </c>
      <c r="W20" s="285" t="s">
        <v>391</v>
      </c>
      <c r="X20" s="287"/>
      <c r="Y20" s="287" t="s">
        <v>687</v>
      </c>
      <c r="Z20" t="s">
        <v>84</v>
      </c>
      <c r="AA20" t="s">
        <v>84</v>
      </c>
      <c r="AC20" s="288"/>
    </row>
    <row r="21" spans="1:36" ht="4.5" customHeight="1">
      <c r="A21" s="450"/>
      <c r="B21" s="53"/>
      <c r="C21" s="53"/>
      <c r="D21" s="53"/>
      <c r="E21" s="53"/>
      <c r="F21" s="53"/>
      <c r="G21" s="53"/>
      <c r="H21" s="53"/>
      <c r="I21" s="108"/>
      <c r="N21" s="287" t="s">
        <v>76</v>
      </c>
      <c r="P21" s="285" t="str">
        <f ca="1">SUBSTITUTE(CELL("address",H19),"$","")</f>
        <v>H19</v>
      </c>
      <c r="Q21" s="287" t="str">
        <f t="shared" si="0"/>
        <v>3c</v>
      </c>
      <c r="R21" s="285" t="str">
        <f t="shared" ca="1" si="3"/>
        <v>3c. Energy Storage</v>
      </c>
      <c r="S21" t="s">
        <v>997</v>
      </c>
      <c r="T21" t="s">
        <v>831</v>
      </c>
      <c r="U21" s="287">
        <v>3</v>
      </c>
      <c r="V21" s="290" t="str">
        <f t="shared" ca="1" si="4"/>
        <v>3c_H19_remaining_life_3</v>
      </c>
      <c r="W21" s="285" t="s">
        <v>391</v>
      </c>
      <c r="X21" s="287"/>
      <c r="Y21" s="287" t="s">
        <v>687</v>
      </c>
      <c r="Z21" t="s">
        <v>84</v>
      </c>
      <c r="AA21" t="s">
        <v>84</v>
      </c>
      <c r="AC21" s="288"/>
    </row>
    <row r="22" spans="1:36" ht="16.5" customHeight="1">
      <c r="A22" s="515" t="s">
        <v>1006</v>
      </c>
      <c r="B22" s="53"/>
      <c r="C22" s="53"/>
      <c r="D22" s="732"/>
      <c r="E22" s="53"/>
      <c r="F22" s="737"/>
      <c r="G22" s="53"/>
      <c r="H22" s="737"/>
      <c r="I22" s="108"/>
      <c r="O22" s="287" t="s">
        <v>40</v>
      </c>
      <c r="P22" s="285" t="str">
        <f ca="1">SUBSTITUTE(CELL("address",D22),"$","")</f>
        <v>D22</v>
      </c>
      <c r="Q22" s="287" t="str">
        <f t="shared" si="0"/>
        <v>3c</v>
      </c>
      <c r="R22" s="285" t="str">
        <f t="shared" ca="1" si="3"/>
        <v>3c. Energy Storage</v>
      </c>
      <c r="S22" t="s">
        <v>997</v>
      </c>
      <c r="T22" t="s">
        <v>1007</v>
      </c>
      <c r="U22" s="287">
        <v>1</v>
      </c>
      <c r="V22" s="290" t="str">
        <f t="shared" ca="1" si="4"/>
        <v>3c_D22_storage_charge_source_1</v>
      </c>
      <c r="W22" t="s">
        <v>681</v>
      </c>
      <c r="Y22" s="286" t="str">
        <f t="shared" ref="Y22:Y24" si="6">CONCATENATE(AI22,",",AJ22)</f>
        <v>Hybrid,Offsite</v>
      </c>
      <c r="Z22" t="s">
        <v>84</v>
      </c>
      <c r="AA22" t="s">
        <v>84</v>
      </c>
      <c r="AC22" s="288"/>
      <c r="AI22" t="s">
        <v>1008</v>
      </c>
      <c r="AJ22" t="s">
        <v>1009</v>
      </c>
    </row>
    <row r="23" spans="1:36" ht="5.25" customHeight="1">
      <c r="A23" s="454"/>
      <c r="B23" s="53"/>
      <c r="C23" s="53"/>
      <c r="D23" s="53"/>
      <c r="E23" s="53"/>
      <c r="F23" s="53"/>
      <c r="G23" s="53"/>
      <c r="H23" s="53"/>
      <c r="I23" s="108"/>
      <c r="N23" s="287" t="s">
        <v>76</v>
      </c>
      <c r="P23" s="285" t="str">
        <f ca="1">SUBSTITUTE(CELL("address",F22),"$","")</f>
        <v>F22</v>
      </c>
      <c r="Q23" s="287" t="str">
        <f t="shared" si="0"/>
        <v>3c</v>
      </c>
      <c r="R23" s="285" t="str">
        <f t="shared" ca="1" si="3"/>
        <v>3c. Energy Storage</v>
      </c>
      <c r="S23" t="s">
        <v>997</v>
      </c>
      <c r="T23" t="s">
        <v>1007</v>
      </c>
      <c r="U23" s="287">
        <v>2</v>
      </c>
      <c r="V23" s="290" t="str">
        <f t="shared" ca="1" si="4"/>
        <v>3c_F22_storage_charge_source_2</v>
      </c>
      <c r="W23" t="s">
        <v>681</v>
      </c>
      <c r="Y23" s="286" t="str">
        <f t="shared" si="6"/>
        <v>Hybrid,Offsite</v>
      </c>
      <c r="Z23" t="s">
        <v>84</v>
      </c>
      <c r="AA23" t="s">
        <v>84</v>
      </c>
      <c r="AC23" s="288"/>
      <c r="AI23" t="s">
        <v>1008</v>
      </c>
      <c r="AJ23" t="s">
        <v>1009</v>
      </c>
    </row>
    <row r="24" spans="1:36" ht="5.25" customHeight="1">
      <c r="A24" s="454"/>
      <c r="B24" s="53"/>
      <c r="C24" s="53"/>
      <c r="D24" s="53"/>
      <c r="E24" s="53"/>
      <c r="F24" s="53"/>
      <c r="G24" s="53"/>
      <c r="H24" s="53"/>
      <c r="I24" s="108"/>
      <c r="N24" s="287" t="s">
        <v>76</v>
      </c>
      <c r="P24" s="285" t="str">
        <f ca="1">SUBSTITUTE(CELL("address",H22),"$","")</f>
        <v>H22</v>
      </c>
      <c r="Q24" s="287" t="str">
        <f t="shared" si="0"/>
        <v>3c</v>
      </c>
      <c r="R24" s="285" t="str">
        <f t="shared" ca="1" si="3"/>
        <v>3c. Energy Storage</v>
      </c>
      <c r="S24" t="s">
        <v>997</v>
      </c>
      <c r="T24" t="s">
        <v>1007</v>
      </c>
      <c r="U24" s="287">
        <v>3</v>
      </c>
      <c r="V24" s="290" t="str">
        <f t="shared" ca="1" si="4"/>
        <v>3c_H22_storage_charge_source_3</v>
      </c>
      <c r="W24" t="s">
        <v>681</v>
      </c>
      <c r="Y24" s="286" t="str">
        <f t="shared" si="6"/>
        <v>Hybrid,Offsite</v>
      </c>
      <c r="Z24" t="s">
        <v>84</v>
      </c>
      <c r="AA24" t="s">
        <v>84</v>
      </c>
      <c r="AC24" s="288"/>
      <c r="AI24" t="s">
        <v>1008</v>
      </c>
      <c r="AJ24" t="s">
        <v>1009</v>
      </c>
    </row>
    <row r="25" spans="1:36" ht="51.75" customHeight="1">
      <c r="A25" s="516" t="s">
        <v>1010</v>
      </c>
      <c r="B25" s="53"/>
      <c r="C25" s="53"/>
      <c r="D25" s="601"/>
      <c r="E25" s="53"/>
      <c r="F25" s="608"/>
      <c r="G25" s="53"/>
      <c r="H25" s="608"/>
      <c r="I25" s="108"/>
      <c r="O25" s="287" t="s">
        <v>40</v>
      </c>
      <c r="P25" s="285" t="str">
        <f ca="1">SUBSTITUTE(CELL("address",D25),"$","")</f>
        <v>D25</v>
      </c>
      <c r="Q25" s="287" t="str">
        <f t="shared" si="0"/>
        <v>3c</v>
      </c>
      <c r="R25" s="285" t="str">
        <f t="shared" ca="1" si="3"/>
        <v>3c. Energy Storage</v>
      </c>
      <c r="S25" t="s">
        <v>997</v>
      </c>
      <c r="T25" t="s">
        <v>1011</v>
      </c>
      <c r="U25" s="287">
        <v>1</v>
      </c>
      <c r="V25" s="290" t="str">
        <f t="shared" ca="1" si="4"/>
        <v>3c_D25_offsite_charging_1</v>
      </c>
      <c r="W25" t="s">
        <v>605</v>
      </c>
      <c r="X25">
        <v>2000</v>
      </c>
      <c r="Z25" t="s">
        <v>84</v>
      </c>
      <c r="AA25" t="s">
        <v>84</v>
      </c>
      <c r="AC25" s="288"/>
    </row>
    <row r="26" spans="1:36" ht="5.25" customHeight="1">
      <c r="A26" s="454"/>
      <c r="B26" s="53"/>
      <c r="C26" s="53"/>
      <c r="D26" s="53"/>
      <c r="E26" s="53"/>
      <c r="F26" s="53"/>
      <c r="G26" s="53"/>
      <c r="H26" s="53"/>
      <c r="I26" s="108"/>
      <c r="N26" s="287" t="s">
        <v>76</v>
      </c>
      <c r="P26" s="285" t="str">
        <f ca="1">SUBSTITUTE(CELL("address",F25),"$","")</f>
        <v>F25</v>
      </c>
      <c r="Q26" s="287" t="str">
        <f t="shared" si="0"/>
        <v>3c</v>
      </c>
      <c r="R26" s="285" t="str">
        <f t="shared" ca="1" si="3"/>
        <v>3c. Energy Storage</v>
      </c>
      <c r="S26" t="s">
        <v>997</v>
      </c>
      <c r="T26" t="s">
        <v>1011</v>
      </c>
      <c r="U26" s="287">
        <v>2</v>
      </c>
      <c r="V26" s="290" t="str">
        <f t="shared" ca="1" si="4"/>
        <v>3c_F25_offsite_charging_2</v>
      </c>
      <c r="W26" t="s">
        <v>605</v>
      </c>
      <c r="X26">
        <v>2000</v>
      </c>
      <c r="Z26" t="s">
        <v>84</v>
      </c>
      <c r="AA26" t="s">
        <v>84</v>
      </c>
      <c r="AC26" s="288"/>
    </row>
    <row r="27" spans="1:36" ht="5.25" customHeight="1" thickBot="1">
      <c r="A27" s="458"/>
      <c r="B27" s="53"/>
      <c r="C27" s="53"/>
      <c r="D27" s="53"/>
      <c r="E27" s="53"/>
      <c r="F27" s="53"/>
      <c r="G27" s="53"/>
      <c r="H27" s="53"/>
      <c r="I27" s="108"/>
      <c r="N27" s="287" t="s">
        <v>76</v>
      </c>
      <c r="P27" s="285" t="str">
        <f ca="1">SUBSTITUTE(CELL("address",H25),"$","")</f>
        <v>H25</v>
      </c>
      <c r="Q27" s="287" t="str">
        <f t="shared" si="0"/>
        <v>3c</v>
      </c>
      <c r="R27" s="285" t="str">
        <f t="shared" ca="1" si="3"/>
        <v>3c. Energy Storage</v>
      </c>
      <c r="S27" t="s">
        <v>997</v>
      </c>
      <c r="T27" t="s">
        <v>1011</v>
      </c>
      <c r="U27" s="287">
        <v>3</v>
      </c>
      <c r="V27" s="290" t="str">
        <f t="shared" ca="1" si="4"/>
        <v>3c_H25_offsite_charging_3</v>
      </c>
      <c r="W27" t="s">
        <v>605</v>
      </c>
      <c r="X27">
        <v>2000</v>
      </c>
      <c r="Z27" t="s">
        <v>84</v>
      </c>
      <c r="AA27" t="s">
        <v>84</v>
      </c>
      <c r="AC27" s="288"/>
    </row>
    <row r="28" spans="1:36" ht="13.5" thickBot="1">
      <c r="A28" s="980" t="s">
        <v>1012</v>
      </c>
      <c r="B28" s="981"/>
      <c r="C28" s="981"/>
      <c r="D28" s="981"/>
      <c r="E28" s="981"/>
      <c r="F28" s="981"/>
      <c r="G28" s="981"/>
      <c r="H28" s="981"/>
      <c r="I28" s="982"/>
      <c r="O28" s="287" t="s">
        <v>40</v>
      </c>
    </row>
    <row r="29" spans="1:36" ht="5.25" customHeight="1">
      <c r="A29" s="458"/>
      <c r="B29" s="53"/>
      <c r="C29" s="53"/>
      <c r="D29" s="53"/>
      <c r="E29" s="53"/>
      <c r="F29" s="53"/>
      <c r="G29" s="53"/>
      <c r="H29" s="53"/>
      <c r="I29" s="108"/>
      <c r="N29" s="287" t="s">
        <v>76</v>
      </c>
    </row>
    <row r="30" spans="1:36" ht="13">
      <c r="A30" s="351" t="s">
        <v>1013</v>
      </c>
      <c r="B30" s="53"/>
      <c r="C30" s="53"/>
      <c r="D30" s="53"/>
      <c r="E30" s="53"/>
      <c r="F30" s="53"/>
      <c r="G30" s="53"/>
      <c r="H30" s="53"/>
      <c r="I30" s="108"/>
      <c r="O30" s="287" t="s">
        <v>40</v>
      </c>
    </row>
    <row r="31" spans="1:36" ht="33">
      <c r="A31" s="368" t="s">
        <v>1014</v>
      </c>
      <c r="B31" s="53"/>
      <c r="C31" s="53"/>
      <c r="D31" s="244"/>
      <c r="E31" s="53"/>
      <c r="F31" s="609"/>
      <c r="G31" s="53"/>
      <c r="H31" s="609"/>
      <c r="I31" s="108"/>
      <c r="L31" s="20" t="s">
        <v>1015</v>
      </c>
      <c r="O31" s="287" t="s">
        <v>40</v>
      </c>
      <c r="P31" s="285" t="str">
        <f ca="1">SUBSTITUTE(CELL("address",D31),"$","")</f>
        <v>D31</v>
      </c>
      <c r="Q31" s="287" t="str">
        <f t="shared" ref="Q31:Q36" si="7">$Q$7</f>
        <v>3c</v>
      </c>
      <c r="R31" s="285" t="str">
        <f t="shared" ref="R31:R51" ca="1" si="8">MID(CELL("filename",Q31),FIND("]",CELL("filename",Q31))+1,256)</f>
        <v>3c. Energy Storage</v>
      </c>
      <c r="S31" t="s">
        <v>1016</v>
      </c>
      <c r="T31" t="s">
        <v>1017</v>
      </c>
      <c r="U31" s="287">
        <v>1</v>
      </c>
      <c r="V31" s="290" t="str">
        <f t="shared" ref="V31:V51" ca="1" si="9">Q31&amp;"_"&amp;P31&amp;"_"&amp;T31&amp;"_"&amp;U31</f>
        <v>3c_D31_technology_1</v>
      </c>
      <c r="W31" t="s">
        <v>605</v>
      </c>
      <c r="X31">
        <v>2000</v>
      </c>
      <c r="Z31" t="s">
        <v>84</v>
      </c>
      <c r="AA31" t="s">
        <v>84</v>
      </c>
      <c r="AC31" s="288"/>
    </row>
    <row r="32" spans="1:36" ht="5.25" customHeight="1">
      <c r="A32" s="450"/>
      <c r="B32" s="53"/>
      <c r="C32" s="53"/>
      <c r="D32" s="53"/>
      <c r="E32" s="53"/>
      <c r="F32" s="53"/>
      <c r="G32" s="53"/>
      <c r="H32" s="53"/>
      <c r="I32" s="108"/>
      <c r="N32" s="287" t="s">
        <v>76</v>
      </c>
      <c r="P32" s="285" t="str">
        <f ca="1">SUBSTITUTE(CELL("address",F31),"$","")</f>
        <v>F31</v>
      </c>
      <c r="Q32" s="287" t="str">
        <f t="shared" si="7"/>
        <v>3c</v>
      </c>
      <c r="R32" s="285" t="str">
        <f t="shared" ca="1" si="8"/>
        <v>3c. Energy Storage</v>
      </c>
      <c r="S32" t="s">
        <v>1016</v>
      </c>
      <c r="T32" t="s">
        <v>1017</v>
      </c>
      <c r="U32" s="287">
        <v>2</v>
      </c>
      <c r="V32" s="290" t="str">
        <f t="shared" ca="1" si="9"/>
        <v>3c_F31_technology_2</v>
      </c>
      <c r="W32" t="s">
        <v>605</v>
      </c>
      <c r="X32">
        <v>100</v>
      </c>
      <c r="Z32" t="s">
        <v>84</v>
      </c>
      <c r="AA32" t="s">
        <v>84</v>
      </c>
      <c r="AC32" s="288"/>
    </row>
    <row r="33" spans="1:36" ht="5.25" customHeight="1">
      <c r="A33" s="450"/>
      <c r="B33" s="53"/>
      <c r="C33" s="53"/>
      <c r="D33" s="53"/>
      <c r="E33" s="53"/>
      <c r="F33" s="53"/>
      <c r="G33" s="53"/>
      <c r="H33" s="53"/>
      <c r="I33" s="108"/>
      <c r="N33" s="287" t="s">
        <v>76</v>
      </c>
      <c r="P33" s="285" t="str">
        <f ca="1">SUBSTITUTE(CELL("address",H31),"$","")</f>
        <v>H31</v>
      </c>
      <c r="Q33" s="287" t="str">
        <f t="shared" si="7"/>
        <v>3c</v>
      </c>
      <c r="R33" s="285" t="str">
        <f t="shared" ca="1" si="8"/>
        <v>3c. Energy Storage</v>
      </c>
      <c r="S33" t="s">
        <v>1016</v>
      </c>
      <c r="T33" t="s">
        <v>1017</v>
      </c>
      <c r="U33" s="287">
        <v>3</v>
      </c>
      <c r="V33" s="290" t="str">
        <f t="shared" ca="1" si="9"/>
        <v>3c_H31_technology_3</v>
      </c>
      <c r="W33" t="s">
        <v>605</v>
      </c>
      <c r="X33">
        <v>100</v>
      </c>
      <c r="Z33" t="s">
        <v>84</v>
      </c>
      <c r="AA33" t="s">
        <v>84</v>
      </c>
      <c r="AC33" s="288"/>
    </row>
    <row r="34" spans="1:36">
      <c r="A34" s="454" t="s">
        <v>1018</v>
      </c>
      <c r="B34" s="53"/>
      <c r="C34" s="53"/>
      <c r="D34" s="244"/>
      <c r="E34" s="53"/>
      <c r="F34" s="609"/>
      <c r="G34" s="53"/>
      <c r="H34" s="609"/>
      <c r="I34" s="108"/>
      <c r="O34" s="386" t="s">
        <v>40</v>
      </c>
      <c r="P34" s="285" t="str">
        <f ca="1">SUBSTITUTE(CELL("address",D34),"$","")</f>
        <v>D34</v>
      </c>
      <c r="Q34" s="287" t="str">
        <f t="shared" si="7"/>
        <v>3c</v>
      </c>
      <c r="R34" s="285" t="str">
        <f t="shared" ca="1" si="8"/>
        <v>3c. Energy Storage</v>
      </c>
      <c r="S34" t="s">
        <v>1016</v>
      </c>
      <c r="T34" t="s">
        <v>1019</v>
      </c>
      <c r="U34" s="287">
        <v>1</v>
      </c>
      <c r="V34" s="290" t="str">
        <f t="shared" ca="1" si="9"/>
        <v>3c_D34_manufacturer_1</v>
      </c>
      <c r="W34" t="s">
        <v>605</v>
      </c>
      <c r="X34">
        <v>100</v>
      </c>
      <c r="Z34" t="s">
        <v>84</v>
      </c>
      <c r="AA34" t="s">
        <v>84</v>
      </c>
      <c r="AC34" s="288"/>
    </row>
    <row r="35" spans="1:36" ht="5.25" hidden="1" customHeight="1">
      <c r="A35" s="454"/>
      <c r="B35" s="53"/>
      <c r="C35" s="53"/>
      <c r="D35" s="53"/>
      <c r="E35" s="53"/>
      <c r="F35" s="53"/>
      <c r="G35" s="53"/>
      <c r="H35" s="53"/>
      <c r="I35" s="108"/>
      <c r="N35" s="287" t="s">
        <v>76</v>
      </c>
      <c r="P35" s="285" t="str">
        <f ca="1">SUBSTITUTE(CELL("address",F34),"$","")</f>
        <v>F34</v>
      </c>
      <c r="Q35" s="287" t="str">
        <f t="shared" si="7"/>
        <v>3c</v>
      </c>
      <c r="R35" s="285" t="str">
        <f t="shared" ca="1" si="8"/>
        <v>3c. Energy Storage</v>
      </c>
      <c r="S35" t="s">
        <v>1016</v>
      </c>
      <c r="T35" t="s">
        <v>1019</v>
      </c>
      <c r="U35" s="287">
        <v>2</v>
      </c>
      <c r="V35" s="290" t="str">
        <f t="shared" ca="1" si="9"/>
        <v>3c_F34_manufacturer_2</v>
      </c>
      <c r="W35" t="s">
        <v>605</v>
      </c>
      <c r="X35">
        <v>100</v>
      </c>
      <c r="Z35" t="s">
        <v>84</v>
      </c>
      <c r="AA35" t="s">
        <v>84</v>
      </c>
      <c r="AC35" s="288"/>
    </row>
    <row r="36" spans="1:36" ht="5.25" hidden="1" customHeight="1">
      <c r="A36" s="454"/>
      <c r="B36" s="53"/>
      <c r="C36" s="53"/>
      <c r="D36" s="53"/>
      <c r="E36" s="53"/>
      <c r="F36" s="53"/>
      <c r="G36" s="53"/>
      <c r="H36" s="53"/>
      <c r="I36" s="108"/>
      <c r="N36" s="287" t="s">
        <v>76</v>
      </c>
      <c r="P36" s="285" t="str">
        <f ca="1">SUBSTITUTE(CELL("address",H34),"$","")</f>
        <v>H34</v>
      </c>
      <c r="Q36" s="287" t="str">
        <f t="shared" si="7"/>
        <v>3c</v>
      </c>
      <c r="R36" s="285" t="str">
        <f t="shared" ca="1" si="8"/>
        <v>3c. Energy Storage</v>
      </c>
      <c r="S36" t="s">
        <v>1016</v>
      </c>
      <c r="T36" t="s">
        <v>1019</v>
      </c>
      <c r="U36" s="287">
        <v>3</v>
      </c>
      <c r="V36" s="290" t="str">
        <f t="shared" ca="1" si="9"/>
        <v>3c_H34_manufacturer_3</v>
      </c>
      <c r="W36" t="s">
        <v>605</v>
      </c>
      <c r="X36">
        <v>100</v>
      </c>
      <c r="Z36" t="s">
        <v>84</v>
      </c>
      <c r="AA36" t="s">
        <v>84</v>
      </c>
      <c r="AC36" s="288"/>
    </row>
    <row r="37" spans="1:36" ht="17.25" hidden="1" customHeight="1" thickTop="1" thickBot="1">
      <c r="A37" s="454"/>
      <c r="B37" s="53"/>
      <c r="C37" s="53"/>
      <c r="D37" s="53"/>
      <c r="E37" s="53"/>
      <c r="F37" s="53"/>
      <c r="G37" s="53"/>
      <c r="H37" s="53"/>
      <c r="I37" s="108"/>
      <c r="L37" s="20"/>
      <c r="O37" s="287" t="s">
        <v>40</v>
      </c>
      <c r="Q37" s="287"/>
      <c r="U37"/>
      <c r="AI37" t="s">
        <v>712</v>
      </c>
      <c r="AJ37" t="s">
        <v>1020</v>
      </c>
    </row>
    <row r="38" spans="1:36" ht="5.25" customHeight="1">
      <c r="A38" s="454"/>
      <c r="B38" s="53"/>
      <c r="C38" s="53"/>
      <c r="D38" s="53"/>
      <c r="E38" s="53"/>
      <c r="F38" s="53"/>
      <c r="G38" s="53"/>
      <c r="H38" s="53"/>
      <c r="I38" s="108"/>
      <c r="N38" s="287" t="s">
        <v>76</v>
      </c>
      <c r="Q38" s="287"/>
      <c r="U38"/>
      <c r="AI38" t="s">
        <v>712</v>
      </c>
      <c r="AJ38" t="s">
        <v>1020</v>
      </c>
    </row>
    <row r="39" spans="1:36" ht="5.25" customHeight="1">
      <c r="A39" s="454"/>
      <c r="B39" s="53"/>
      <c r="C39" s="53"/>
      <c r="D39" s="53"/>
      <c r="E39" s="53"/>
      <c r="F39" s="53"/>
      <c r="G39" s="53"/>
      <c r="H39" s="53"/>
      <c r="I39" s="108"/>
      <c r="N39" s="287" t="s">
        <v>76</v>
      </c>
      <c r="Q39" s="287"/>
      <c r="U39"/>
      <c r="AI39" t="s">
        <v>712</v>
      </c>
      <c r="AJ39" t="s">
        <v>1020</v>
      </c>
    </row>
    <row r="40" spans="1:36">
      <c r="A40" s="450" t="s">
        <v>1021</v>
      </c>
      <c r="B40" s="53" t="s">
        <v>712</v>
      </c>
      <c r="C40" s="53"/>
      <c r="D40" s="738"/>
      <c r="E40" s="53"/>
      <c r="F40" s="739"/>
      <c r="G40" s="53"/>
      <c r="H40" s="739"/>
      <c r="I40" s="108"/>
      <c r="O40" s="287" t="s">
        <v>40</v>
      </c>
      <c r="P40" s="285" t="str">
        <f ca="1">SUBSTITUTE(CELL("address",D40),"$","")</f>
        <v>D40</v>
      </c>
      <c r="Q40" s="287" t="str">
        <f t="shared" ref="Q40:Q51" si="10">$Q$7</f>
        <v>3c</v>
      </c>
      <c r="R40" s="285" t="str">
        <f t="shared" ca="1" si="8"/>
        <v>3c. Energy Storage</v>
      </c>
      <c r="S40" t="s">
        <v>1016</v>
      </c>
      <c r="T40" t="s">
        <v>1022</v>
      </c>
      <c r="U40" s="287">
        <v>1</v>
      </c>
      <c r="V40" s="290" t="str">
        <f t="shared" ca="1" si="9"/>
        <v>3c_D40_max_SOC_1</v>
      </c>
      <c r="W40" s="285" t="s">
        <v>463</v>
      </c>
      <c r="X40" s="287"/>
      <c r="Y40" s="287" t="s">
        <v>464</v>
      </c>
      <c r="Z40" t="s">
        <v>84</v>
      </c>
      <c r="AA40" t="s">
        <v>84</v>
      </c>
      <c r="AC40" s="288"/>
      <c r="AD40" s="285"/>
    </row>
    <row r="41" spans="1:36" ht="5.25" customHeight="1">
      <c r="A41" s="454"/>
      <c r="B41" s="53"/>
      <c r="C41" s="53"/>
      <c r="D41" s="53"/>
      <c r="E41" s="53"/>
      <c r="F41" s="53"/>
      <c r="G41" s="53"/>
      <c r="H41" s="53"/>
      <c r="I41" s="108"/>
      <c r="N41" s="287" t="s">
        <v>76</v>
      </c>
      <c r="P41" s="285" t="str">
        <f ca="1">SUBSTITUTE(CELL("address",F40),"$","")</f>
        <v>F40</v>
      </c>
      <c r="Q41" s="287" t="str">
        <f t="shared" si="10"/>
        <v>3c</v>
      </c>
      <c r="R41" s="285" t="str">
        <f t="shared" ca="1" si="8"/>
        <v>3c. Energy Storage</v>
      </c>
      <c r="S41" t="s">
        <v>1016</v>
      </c>
      <c r="T41" t="s">
        <v>1022</v>
      </c>
      <c r="U41" s="287">
        <v>2</v>
      </c>
      <c r="V41" s="290" t="str">
        <f t="shared" ca="1" si="9"/>
        <v>3c_F40_max_SOC_2</v>
      </c>
      <c r="W41" s="285" t="s">
        <v>463</v>
      </c>
      <c r="X41" s="287"/>
      <c r="Y41" s="287" t="s">
        <v>464</v>
      </c>
      <c r="Z41" t="s">
        <v>84</v>
      </c>
      <c r="AA41" t="s">
        <v>84</v>
      </c>
      <c r="AC41" s="288"/>
      <c r="AD41" s="285"/>
    </row>
    <row r="42" spans="1:36" ht="5.25" customHeight="1">
      <c r="A42" s="454"/>
      <c r="B42" s="53"/>
      <c r="C42" s="53"/>
      <c r="D42" s="53"/>
      <c r="E42" s="53"/>
      <c r="F42" s="53"/>
      <c r="G42" s="53"/>
      <c r="H42" s="53"/>
      <c r="I42" s="108"/>
      <c r="N42" s="287" t="s">
        <v>76</v>
      </c>
      <c r="P42" s="285" t="str">
        <f ca="1">SUBSTITUTE(CELL("address",H40),"$","")</f>
        <v>H40</v>
      </c>
      <c r="Q42" s="287" t="str">
        <f t="shared" si="10"/>
        <v>3c</v>
      </c>
      <c r="R42" s="285" t="str">
        <f t="shared" ca="1" si="8"/>
        <v>3c. Energy Storage</v>
      </c>
      <c r="S42" t="s">
        <v>1016</v>
      </c>
      <c r="T42" t="s">
        <v>1022</v>
      </c>
      <c r="U42" s="287">
        <v>3</v>
      </c>
      <c r="V42" s="290" t="str">
        <f t="shared" ca="1" si="9"/>
        <v>3c_H40_max_SOC_3</v>
      </c>
      <c r="W42" s="285" t="s">
        <v>463</v>
      </c>
      <c r="X42" s="287"/>
      <c r="Y42" s="287" t="s">
        <v>464</v>
      </c>
      <c r="Z42" t="s">
        <v>84</v>
      </c>
      <c r="AA42" t="s">
        <v>84</v>
      </c>
      <c r="AC42" s="288"/>
      <c r="AD42" s="285"/>
    </row>
    <row r="43" spans="1:36">
      <c r="A43" s="450" t="s">
        <v>1023</v>
      </c>
      <c r="B43" s="53" t="s">
        <v>712</v>
      </c>
      <c r="C43" s="53"/>
      <c r="D43" s="738"/>
      <c r="E43" s="53"/>
      <c r="F43" s="739"/>
      <c r="G43" s="53"/>
      <c r="H43" s="739"/>
      <c r="I43" s="108"/>
      <c r="O43" s="287" t="s">
        <v>40</v>
      </c>
      <c r="P43" s="285" t="str">
        <f ca="1">SUBSTITUTE(CELL("address",D43),"$","")</f>
        <v>D43</v>
      </c>
      <c r="Q43" s="287" t="str">
        <f t="shared" si="10"/>
        <v>3c</v>
      </c>
      <c r="R43" s="285" t="str">
        <f t="shared" ca="1" si="8"/>
        <v>3c. Energy Storage</v>
      </c>
      <c r="S43" t="s">
        <v>1016</v>
      </c>
      <c r="T43" t="s">
        <v>1024</v>
      </c>
      <c r="U43" s="287">
        <v>1</v>
      </c>
      <c r="V43" s="290" t="str">
        <f t="shared" ca="1" si="9"/>
        <v>3c_D43_min_SOC_1</v>
      </c>
      <c r="W43" s="285" t="s">
        <v>463</v>
      </c>
      <c r="X43" s="287"/>
      <c r="Y43" s="287" t="s">
        <v>464</v>
      </c>
      <c r="Z43" t="s">
        <v>84</v>
      </c>
      <c r="AA43" t="s">
        <v>84</v>
      </c>
      <c r="AC43" s="288"/>
      <c r="AD43" s="285"/>
    </row>
    <row r="44" spans="1:36" ht="5.25" customHeight="1">
      <c r="A44" s="454"/>
      <c r="B44" s="53"/>
      <c r="C44" s="53"/>
      <c r="D44" s="53"/>
      <c r="E44" s="53"/>
      <c r="F44" s="53"/>
      <c r="G44" s="53"/>
      <c r="H44" s="53"/>
      <c r="I44" s="108"/>
      <c r="N44" s="287" t="s">
        <v>76</v>
      </c>
      <c r="P44" s="285" t="str">
        <f ca="1">SUBSTITUTE(CELL("address",F43),"$","")</f>
        <v>F43</v>
      </c>
      <c r="Q44" s="287" t="str">
        <f t="shared" si="10"/>
        <v>3c</v>
      </c>
      <c r="R44" s="285" t="str">
        <f t="shared" ca="1" si="8"/>
        <v>3c. Energy Storage</v>
      </c>
      <c r="S44" t="s">
        <v>1016</v>
      </c>
      <c r="T44" t="s">
        <v>1024</v>
      </c>
      <c r="U44" s="287">
        <v>2</v>
      </c>
      <c r="V44" s="290" t="str">
        <f t="shared" ca="1" si="9"/>
        <v>3c_F43_min_SOC_2</v>
      </c>
      <c r="W44" s="285" t="s">
        <v>463</v>
      </c>
      <c r="X44" s="287"/>
      <c r="Y44" s="287" t="s">
        <v>464</v>
      </c>
      <c r="Z44" t="s">
        <v>84</v>
      </c>
      <c r="AA44" t="s">
        <v>84</v>
      </c>
      <c r="AC44" s="288"/>
      <c r="AD44" s="285"/>
    </row>
    <row r="45" spans="1:36" ht="58" customHeight="1">
      <c r="A45" s="772" t="s">
        <v>1025</v>
      </c>
      <c r="B45" s="53"/>
      <c r="C45" s="53"/>
      <c r="D45" s="53"/>
      <c r="E45" s="53"/>
      <c r="F45" s="53"/>
      <c r="G45" s="53"/>
      <c r="H45" s="53"/>
      <c r="I45" s="108"/>
      <c r="N45" s="287" t="s">
        <v>76</v>
      </c>
      <c r="P45" s="285" t="str">
        <f ca="1">SUBSTITUTE(CELL("address",H43),"$","")</f>
        <v>H43</v>
      </c>
      <c r="Q45" s="287" t="str">
        <f t="shared" si="10"/>
        <v>3c</v>
      </c>
      <c r="R45" s="285" t="str">
        <f t="shared" ca="1" si="8"/>
        <v>3c. Energy Storage</v>
      </c>
      <c r="S45" t="s">
        <v>1016</v>
      </c>
      <c r="T45" t="s">
        <v>1024</v>
      </c>
      <c r="U45" s="287">
        <v>3</v>
      </c>
      <c r="V45" s="290" t="str">
        <f t="shared" ca="1" si="9"/>
        <v>3c_H43_min_SOC_3</v>
      </c>
      <c r="W45" s="285" t="s">
        <v>463</v>
      </c>
      <c r="X45" s="287"/>
      <c r="Y45" s="287" t="s">
        <v>464</v>
      </c>
      <c r="Z45" t="s">
        <v>84</v>
      </c>
      <c r="AA45" t="s">
        <v>84</v>
      </c>
      <c r="AC45" s="288"/>
      <c r="AD45" s="285"/>
    </row>
    <row r="46" spans="1:36" ht="15" customHeight="1">
      <c r="A46" s="450" t="s">
        <v>1026</v>
      </c>
      <c r="B46" s="53"/>
      <c r="C46" s="53"/>
      <c r="D46" s="732"/>
      <c r="E46" s="53"/>
      <c r="F46" s="737"/>
      <c r="G46" s="53"/>
      <c r="H46" s="737"/>
      <c r="I46" s="108"/>
      <c r="L46" s="24" t="s">
        <v>1027</v>
      </c>
      <c r="M46" s="20" t="s">
        <v>1015</v>
      </c>
      <c r="O46" s="287" t="s">
        <v>40</v>
      </c>
      <c r="P46" s="285" t="str">
        <f ca="1">SUBSTITUTE(CELL("address",D46),"$","")</f>
        <v>D46</v>
      </c>
      <c r="Q46" s="287" t="str">
        <f t="shared" si="10"/>
        <v>3c</v>
      </c>
      <c r="R46" s="285" t="str">
        <f t="shared" ca="1" si="8"/>
        <v>3c. Energy Storage</v>
      </c>
      <c r="S46" t="s">
        <v>1016</v>
      </c>
      <c r="T46" t="s">
        <v>1028</v>
      </c>
      <c r="U46" s="287">
        <v>1</v>
      </c>
      <c r="V46" s="290" t="str">
        <f t="shared" ca="1" si="9"/>
        <v>3c_D46_cycles_impact_1</v>
      </c>
      <c r="W46" t="s">
        <v>605</v>
      </c>
      <c r="X46">
        <v>2000</v>
      </c>
      <c r="Y46" s="286"/>
      <c r="Z46" t="s">
        <v>84</v>
      </c>
      <c r="AA46" t="s">
        <v>84</v>
      </c>
      <c r="AC46" s="288"/>
    </row>
    <row r="47" spans="1:36" ht="5.25" customHeight="1">
      <c r="A47" s="454"/>
      <c r="B47" s="53"/>
      <c r="C47" s="53"/>
      <c r="D47" s="53"/>
      <c r="E47" s="53"/>
      <c r="F47" s="53"/>
      <c r="G47" s="53"/>
      <c r="H47" s="53"/>
      <c r="I47" s="108"/>
      <c r="N47" s="287" t="s">
        <v>76</v>
      </c>
      <c r="P47" s="285" t="str">
        <f ca="1">SUBSTITUTE(CELL("address",F46),"$","")</f>
        <v>F46</v>
      </c>
      <c r="Q47" s="287" t="str">
        <f t="shared" si="10"/>
        <v>3c</v>
      </c>
      <c r="R47" s="285" t="str">
        <f t="shared" ca="1" si="8"/>
        <v>3c. Energy Storage</v>
      </c>
      <c r="S47" t="s">
        <v>1016</v>
      </c>
      <c r="T47" t="s">
        <v>1028</v>
      </c>
      <c r="U47" s="287">
        <v>2</v>
      </c>
      <c r="V47" s="290" t="str">
        <f t="shared" ca="1" si="9"/>
        <v>3c_F46_cycles_impact_2</v>
      </c>
      <c r="W47" t="s">
        <v>681</v>
      </c>
      <c r="Y47" s="286" t="str">
        <f t="shared" ref="Y47:Y48" si="11">CONCATENATE(AI47,",",AJ47)</f>
        <v>Yes,No</v>
      </c>
      <c r="Z47" t="s">
        <v>84</v>
      </c>
      <c r="AA47" t="s">
        <v>84</v>
      </c>
      <c r="AC47" s="288"/>
      <c r="AI47" t="s">
        <v>83</v>
      </c>
      <c r="AJ47" t="s">
        <v>84</v>
      </c>
    </row>
    <row r="48" spans="1:36" ht="5.25" customHeight="1">
      <c r="A48" s="454"/>
      <c r="B48" s="53"/>
      <c r="C48" s="53"/>
      <c r="D48" s="53"/>
      <c r="E48" s="53"/>
      <c r="F48" s="53"/>
      <c r="G48" s="53"/>
      <c r="H48" s="53"/>
      <c r="I48" s="108"/>
      <c r="N48" s="287" t="s">
        <v>76</v>
      </c>
      <c r="P48" s="285" t="str">
        <f ca="1">SUBSTITUTE(CELL("address",H46),"$","")</f>
        <v>H46</v>
      </c>
      <c r="Q48" s="287" t="str">
        <f t="shared" si="10"/>
        <v>3c</v>
      </c>
      <c r="R48" s="285" t="str">
        <f t="shared" ca="1" si="8"/>
        <v>3c. Energy Storage</v>
      </c>
      <c r="S48" t="s">
        <v>1016</v>
      </c>
      <c r="T48" t="s">
        <v>1028</v>
      </c>
      <c r="U48" s="287">
        <v>3</v>
      </c>
      <c r="V48" s="290" t="str">
        <f t="shared" ca="1" si="9"/>
        <v>3c_H46_cycles_impact_3</v>
      </c>
      <c r="W48" t="s">
        <v>681</v>
      </c>
      <c r="Y48" s="286" t="str">
        <f t="shared" si="11"/>
        <v>Yes,No</v>
      </c>
      <c r="Z48" t="s">
        <v>84</v>
      </c>
      <c r="AA48" t="s">
        <v>84</v>
      </c>
      <c r="AC48" s="288"/>
      <c r="AI48" t="s">
        <v>83</v>
      </c>
      <c r="AJ48" t="s">
        <v>84</v>
      </c>
    </row>
    <row r="49" spans="1:29" ht="67.5" customHeight="1">
      <c r="A49" s="348" t="s">
        <v>1029</v>
      </c>
      <c r="B49" s="53"/>
      <c r="C49" s="53"/>
      <c r="D49" s="526"/>
      <c r="E49" s="53"/>
      <c r="F49" s="610"/>
      <c r="G49" s="53"/>
      <c r="H49" s="610"/>
      <c r="I49" s="108"/>
      <c r="L49" s="20" t="s">
        <v>1015</v>
      </c>
      <c r="O49" s="287" t="s">
        <v>40</v>
      </c>
      <c r="P49" s="285" t="str">
        <f ca="1">SUBSTITUTE(CELL("address",D49),"$","")</f>
        <v>D49</v>
      </c>
      <c r="Q49" s="287" t="str">
        <f t="shared" si="10"/>
        <v>3c</v>
      </c>
      <c r="R49" s="285" t="str">
        <f t="shared" ca="1" si="8"/>
        <v>3c. Energy Storage</v>
      </c>
      <c r="S49" t="s">
        <v>1016</v>
      </c>
      <c r="T49" t="s">
        <v>1030</v>
      </c>
      <c r="U49" s="287">
        <v>1</v>
      </c>
      <c r="V49" s="290" t="str">
        <f t="shared" ca="1" si="9"/>
        <v>3c_D49_cycles_description_1</v>
      </c>
      <c r="W49" t="s">
        <v>605</v>
      </c>
      <c r="X49">
        <v>2000</v>
      </c>
      <c r="Z49" t="s">
        <v>84</v>
      </c>
      <c r="AA49" t="s">
        <v>84</v>
      </c>
      <c r="AC49" s="288"/>
    </row>
    <row r="50" spans="1:29" ht="5.25" customHeight="1">
      <c r="A50" s="454"/>
      <c r="B50" s="53"/>
      <c r="C50" s="53"/>
      <c r="D50" s="53"/>
      <c r="E50" s="53"/>
      <c r="F50" s="53"/>
      <c r="G50" s="53"/>
      <c r="H50" s="53"/>
      <c r="I50" s="108"/>
      <c r="N50" s="287" t="s">
        <v>76</v>
      </c>
      <c r="P50" s="285" t="str">
        <f ca="1">SUBSTITUTE(CELL("address",F49),"$","")</f>
        <v>F49</v>
      </c>
      <c r="Q50" s="287" t="str">
        <f t="shared" si="10"/>
        <v>3c</v>
      </c>
      <c r="R50" s="285" t="str">
        <f t="shared" ca="1" si="8"/>
        <v>3c. Energy Storage</v>
      </c>
      <c r="S50" t="s">
        <v>1016</v>
      </c>
      <c r="T50" t="s">
        <v>1030</v>
      </c>
      <c r="U50" s="287">
        <v>2</v>
      </c>
      <c r="V50" s="290" t="str">
        <f t="shared" ca="1" si="9"/>
        <v>3c_F49_cycles_description_2</v>
      </c>
      <c r="W50" t="s">
        <v>605</v>
      </c>
      <c r="X50">
        <v>2000</v>
      </c>
      <c r="Z50" t="s">
        <v>84</v>
      </c>
      <c r="AA50" t="s">
        <v>84</v>
      </c>
      <c r="AC50" s="288"/>
    </row>
    <row r="51" spans="1:29" ht="5.25" customHeight="1">
      <c r="A51" s="454"/>
      <c r="B51" s="53"/>
      <c r="C51" s="53"/>
      <c r="D51" s="53"/>
      <c r="E51" s="53"/>
      <c r="F51" s="53"/>
      <c r="G51" s="53"/>
      <c r="H51" s="53"/>
      <c r="I51" s="108"/>
      <c r="N51" s="287" t="s">
        <v>76</v>
      </c>
      <c r="P51" s="285" t="str">
        <f ca="1">SUBSTITUTE(CELL("address",H49),"$","")</f>
        <v>H49</v>
      </c>
      <c r="Q51" s="287" t="str">
        <f t="shared" si="10"/>
        <v>3c</v>
      </c>
      <c r="R51" s="285" t="str">
        <f t="shared" ca="1" si="8"/>
        <v>3c. Energy Storage</v>
      </c>
      <c r="S51" t="s">
        <v>1016</v>
      </c>
      <c r="T51" t="s">
        <v>1030</v>
      </c>
      <c r="U51" s="287">
        <v>3</v>
      </c>
      <c r="V51" s="290" t="str">
        <f t="shared" ca="1" si="9"/>
        <v>3c_H49_cycles_description_3</v>
      </c>
      <c r="W51" t="s">
        <v>605</v>
      </c>
      <c r="X51">
        <v>2000</v>
      </c>
      <c r="Z51" t="s">
        <v>84</v>
      </c>
      <c r="AA51" t="s">
        <v>84</v>
      </c>
      <c r="AC51" s="288"/>
    </row>
    <row r="52" spans="1:29" ht="13">
      <c r="A52" s="351" t="s">
        <v>1031</v>
      </c>
      <c r="B52" s="53"/>
      <c r="C52" s="53"/>
      <c r="D52" s="53"/>
      <c r="E52" s="53"/>
      <c r="F52" s="53"/>
      <c r="G52" s="53"/>
      <c r="H52" s="53"/>
      <c r="I52" s="108"/>
      <c r="O52" t="s">
        <v>40</v>
      </c>
      <c r="Q52" s="287"/>
      <c r="R52" s="285"/>
    </row>
    <row r="53" spans="1:29">
      <c r="A53" s="454" t="s">
        <v>1018</v>
      </c>
      <c r="B53" s="53"/>
      <c r="C53" s="53"/>
      <c r="D53" s="244"/>
      <c r="E53" s="53"/>
      <c r="F53" s="609"/>
      <c r="G53" s="53"/>
      <c r="H53" s="609"/>
      <c r="I53" s="108"/>
      <c r="O53" s="287" t="s">
        <v>40</v>
      </c>
      <c r="P53" s="285" t="str">
        <f ca="1">SUBSTITUTE(CELL("address",D53),"$","")</f>
        <v>D53</v>
      </c>
      <c r="Q53" s="287" t="str">
        <f t="shared" ref="Q53:Q58" si="12">$Q$7</f>
        <v>3c</v>
      </c>
      <c r="R53" s="285" t="str">
        <f t="shared" ref="R53:R58" ca="1" si="13">MID(CELL("filename",Q53),FIND("]",CELL("filename",Q53))+1,256)</f>
        <v>3c. Energy Storage</v>
      </c>
      <c r="S53" t="s">
        <v>1016</v>
      </c>
      <c r="T53" t="s">
        <v>1019</v>
      </c>
      <c r="U53" s="287">
        <v>1</v>
      </c>
      <c r="V53" s="290" t="str">
        <f t="shared" ref="V53:V58" ca="1" si="14">Q53&amp;"_"&amp;P53&amp;"_"&amp;T53&amp;"_"&amp;U53</f>
        <v>3c_D53_manufacturer_1</v>
      </c>
      <c r="W53" t="s">
        <v>605</v>
      </c>
      <c r="X53">
        <v>100</v>
      </c>
      <c r="Z53" t="s">
        <v>84</v>
      </c>
      <c r="AA53" t="s">
        <v>84</v>
      </c>
      <c r="AC53" s="288"/>
    </row>
    <row r="54" spans="1:29" ht="5.25" customHeight="1">
      <c r="A54" s="454"/>
      <c r="B54" s="53"/>
      <c r="C54" s="53"/>
      <c r="D54" s="53"/>
      <c r="E54" s="53"/>
      <c r="F54" s="53"/>
      <c r="G54" s="53"/>
      <c r="H54" s="53"/>
      <c r="I54" s="108"/>
      <c r="N54" s="287" t="s">
        <v>76</v>
      </c>
      <c r="P54" s="285" t="str">
        <f ca="1">SUBSTITUTE(CELL("address",F53),"$","")</f>
        <v>F53</v>
      </c>
      <c r="Q54" s="287" t="str">
        <f t="shared" si="12"/>
        <v>3c</v>
      </c>
      <c r="R54" s="285" t="str">
        <f t="shared" ca="1" si="13"/>
        <v>3c. Energy Storage</v>
      </c>
      <c r="S54" t="s">
        <v>1016</v>
      </c>
      <c r="T54" t="s">
        <v>1019</v>
      </c>
      <c r="U54" s="287">
        <v>2</v>
      </c>
      <c r="V54" s="290" t="str">
        <f t="shared" ca="1" si="14"/>
        <v>3c_F53_manufacturer_2</v>
      </c>
      <c r="W54" t="s">
        <v>605</v>
      </c>
      <c r="X54">
        <v>100</v>
      </c>
      <c r="Z54" t="s">
        <v>84</v>
      </c>
      <c r="AA54" t="s">
        <v>84</v>
      </c>
      <c r="AC54" s="288"/>
    </row>
    <row r="55" spans="1:29" ht="5.25" customHeight="1">
      <c r="A55" s="454"/>
      <c r="B55" s="53"/>
      <c r="C55" s="53"/>
      <c r="D55" s="53"/>
      <c r="E55" s="53"/>
      <c r="F55" s="53"/>
      <c r="G55" s="53"/>
      <c r="H55" s="53"/>
      <c r="I55" s="108"/>
      <c r="N55" s="287" t="s">
        <v>76</v>
      </c>
      <c r="P55" s="285" t="str">
        <f ca="1">SUBSTITUTE(CELL("address",H53),"$","")</f>
        <v>H53</v>
      </c>
      <c r="Q55" s="287" t="str">
        <f t="shared" si="12"/>
        <v>3c</v>
      </c>
      <c r="R55" s="285" t="str">
        <f t="shared" ca="1" si="13"/>
        <v>3c. Energy Storage</v>
      </c>
      <c r="S55" t="s">
        <v>1016</v>
      </c>
      <c r="T55" t="s">
        <v>1019</v>
      </c>
      <c r="U55" s="287">
        <v>3</v>
      </c>
      <c r="V55" s="290" t="str">
        <f t="shared" ca="1" si="14"/>
        <v>3c_H53_manufacturer_3</v>
      </c>
      <c r="W55" t="s">
        <v>605</v>
      </c>
      <c r="X55">
        <v>100</v>
      </c>
      <c r="Z55" t="s">
        <v>84</v>
      </c>
      <c r="AA55" t="s">
        <v>84</v>
      </c>
      <c r="AC55" s="288"/>
    </row>
    <row r="56" spans="1:29" ht="50">
      <c r="A56" s="368" t="s">
        <v>1032</v>
      </c>
      <c r="B56" s="53"/>
      <c r="C56" s="53"/>
      <c r="D56" s="244"/>
      <c r="E56" s="53"/>
      <c r="F56" s="609"/>
      <c r="G56" s="53"/>
      <c r="H56" s="609"/>
      <c r="I56" s="108"/>
      <c r="O56" s="287" t="s">
        <v>40</v>
      </c>
      <c r="P56" s="285" t="str">
        <f ca="1">SUBSTITUTE(CELL("address",D56),"$","")</f>
        <v>D56</v>
      </c>
      <c r="Q56" s="287" t="str">
        <f t="shared" si="12"/>
        <v>3c</v>
      </c>
      <c r="R56" s="285" t="str">
        <f t="shared" ca="1" si="13"/>
        <v>3c. Energy Storage</v>
      </c>
      <c r="S56" t="s">
        <v>1016</v>
      </c>
      <c r="T56" t="s">
        <v>1033</v>
      </c>
      <c r="U56" s="287">
        <v>1</v>
      </c>
      <c r="V56" s="290" t="str">
        <f t="shared" ca="1" si="14"/>
        <v>3c_D56_model_1</v>
      </c>
      <c r="W56" t="s">
        <v>605</v>
      </c>
      <c r="X56">
        <v>2000</v>
      </c>
      <c r="Z56" t="s">
        <v>84</v>
      </c>
      <c r="AA56" t="s">
        <v>84</v>
      </c>
      <c r="AC56" s="288"/>
    </row>
    <row r="57" spans="1:29" ht="5.25" customHeight="1">
      <c r="A57" s="454"/>
      <c r="B57" s="53"/>
      <c r="C57" s="53"/>
      <c r="D57" s="53"/>
      <c r="E57" s="53"/>
      <c r="F57" s="53"/>
      <c r="G57" s="53"/>
      <c r="H57" s="53"/>
      <c r="I57" s="108"/>
      <c r="N57" s="287" t="s">
        <v>76</v>
      </c>
      <c r="P57" s="285" t="str">
        <f ca="1">SUBSTITUTE(CELL("address",F56),"$","")</f>
        <v>F56</v>
      </c>
      <c r="Q57" s="287" t="str">
        <f t="shared" si="12"/>
        <v>3c</v>
      </c>
      <c r="R57" s="285" t="str">
        <f t="shared" ca="1" si="13"/>
        <v>3c. Energy Storage</v>
      </c>
      <c r="S57" t="s">
        <v>1016</v>
      </c>
      <c r="T57" t="s">
        <v>1033</v>
      </c>
      <c r="U57" s="287">
        <v>2</v>
      </c>
      <c r="V57" s="290" t="str">
        <f t="shared" ca="1" si="14"/>
        <v>3c_F56_model_2</v>
      </c>
      <c r="W57" t="s">
        <v>605</v>
      </c>
      <c r="X57">
        <v>100</v>
      </c>
      <c r="Z57" t="s">
        <v>84</v>
      </c>
      <c r="AA57" t="s">
        <v>84</v>
      </c>
      <c r="AC57" s="288"/>
    </row>
    <row r="58" spans="1:29" ht="5.25" customHeight="1">
      <c r="A58" s="454"/>
      <c r="B58" s="53"/>
      <c r="C58" s="53"/>
      <c r="D58" s="53"/>
      <c r="E58" s="53"/>
      <c r="F58" s="53"/>
      <c r="G58" s="53"/>
      <c r="H58" s="53"/>
      <c r="I58" s="108"/>
      <c r="N58" s="287" t="s">
        <v>76</v>
      </c>
      <c r="P58" s="285" t="str">
        <f ca="1">SUBSTITUTE(CELL("address",H56),"$","")</f>
        <v>H56</v>
      </c>
      <c r="Q58" s="287" t="str">
        <f t="shared" si="12"/>
        <v>3c</v>
      </c>
      <c r="R58" s="285" t="str">
        <f t="shared" ca="1" si="13"/>
        <v>3c. Energy Storage</v>
      </c>
      <c r="S58" t="s">
        <v>1016</v>
      </c>
      <c r="T58" t="s">
        <v>1033</v>
      </c>
      <c r="U58" s="287">
        <v>3</v>
      </c>
      <c r="V58" s="290" t="str">
        <f t="shared" ca="1" si="14"/>
        <v>3c_H56_model_3</v>
      </c>
      <c r="W58" t="s">
        <v>605</v>
      </c>
      <c r="X58">
        <v>100</v>
      </c>
      <c r="Z58" t="s">
        <v>84</v>
      </c>
      <c r="AA58" t="s">
        <v>84</v>
      </c>
      <c r="AC58" s="288"/>
    </row>
    <row r="59" spans="1:29" ht="13">
      <c r="A59" s="351" t="s">
        <v>1034</v>
      </c>
      <c r="B59" s="53"/>
      <c r="C59" s="53"/>
      <c r="D59" s="53"/>
      <c r="E59" s="53"/>
      <c r="F59" s="53"/>
      <c r="G59" s="53"/>
      <c r="H59" s="53"/>
      <c r="I59" s="108"/>
      <c r="O59" t="s">
        <v>40</v>
      </c>
      <c r="Q59" s="287"/>
      <c r="R59" s="285"/>
    </row>
    <row r="60" spans="1:29" ht="5.25" customHeight="1">
      <c r="A60" s="459"/>
      <c r="B60" s="53"/>
      <c r="C60" s="53"/>
      <c r="D60" s="53"/>
      <c r="E60" s="53"/>
      <c r="F60" s="53"/>
      <c r="G60" s="53"/>
      <c r="H60" s="53"/>
      <c r="I60" s="108"/>
      <c r="N60" s="287" t="s">
        <v>76</v>
      </c>
      <c r="O60"/>
      <c r="Q60" s="287"/>
      <c r="R60" s="285"/>
    </row>
    <row r="61" spans="1:29">
      <c r="A61" s="454" t="s">
        <v>1035</v>
      </c>
      <c r="B61" s="53"/>
      <c r="C61" s="53"/>
      <c r="D61" s="244"/>
      <c r="E61" s="53"/>
      <c r="F61" s="609"/>
      <c r="G61" s="53"/>
      <c r="H61" s="609"/>
      <c r="I61" s="108"/>
      <c r="O61" s="287" t="s">
        <v>40</v>
      </c>
      <c r="P61" s="285" t="str">
        <f ca="1">SUBSTITUTE(CELL("address",D61),"$","")</f>
        <v>D61</v>
      </c>
      <c r="Q61" s="287" t="str">
        <f t="shared" ref="Q61:Q66" si="15">$Q$7</f>
        <v>3c</v>
      </c>
      <c r="R61" s="285" t="str">
        <f t="shared" ref="R61:R66" ca="1" si="16">MID(CELL("filename",Q61),FIND("]",CELL("filename",Q61))+1,256)</f>
        <v>3c. Energy Storage</v>
      </c>
      <c r="S61" t="s">
        <v>1016</v>
      </c>
      <c r="T61" t="s">
        <v>1036</v>
      </c>
      <c r="U61" s="287">
        <v>1</v>
      </c>
      <c r="V61" s="290" t="str">
        <f t="shared" ref="V61:V66" ca="1" si="17">Q61&amp;"_"&amp;P61&amp;"_"&amp;T61&amp;"_"&amp;U61</f>
        <v>3c_D61_integrator_1</v>
      </c>
      <c r="W61" t="s">
        <v>605</v>
      </c>
      <c r="X61">
        <v>100</v>
      </c>
      <c r="Z61" t="s">
        <v>84</v>
      </c>
      <c r="AA61" t="s">
        <v>84</v>
      </c>
      <c r="AC61" s="288"/>
    </row>
    <row r="62" spans="1:29" ht="5.25" customHeight="1">
      <c r="A62" s="454"/>
      <c r="B62" s="53"/>
      <c r="C62" s="53"/>
      <c r="D62" s="53"/>
      <c r="E62" s="53"/>
      <c r="F62" s="53"/>
      <c r="G62" s="53"/>
      <c r="H62" s="53"/>
      <c r="I62" s="108"/>
      <c r="N62" s="287" t="s">
        <v>76</v>
      </c>
      <c r="P62" s="285" t="str">
        <f ca="1">SUBSTITUTE(CELL("address",F61),"$","")</f>
        <v>F61</v>
      </c>
      <c r="Q62" s="287" t="str">
        <f t="shared" si="15"/>
        <v>3c</v>
      </c>
      <c r="R62" s="285" t="str">
        <f t="shared" ca="1" si="16"/>
        <v>3c. Energy Storage</v>
      </c>
      <c r="S62" t="s">
        <v>1016</v>
      </c>
      <c r="T62" t="s">
        <v>1036</v>
      </c>
      <c r="U62" s="287">
        <v>2</v>
      </c>
      <c r="V62" s="290" t="str">
        <f t="shared" ca="1" si="17"/>
        <v>3c_F61_integrator_2</v>
      </c>
      <c r="W62" t="s">
        <v>605</v>
      </c>
      <c r="X62">
        <v>100</v>
      </c>
      <c r="Z62" t="s">
        <v>84</v>
      </c>
      <c r="AA62" t="s">
        <v>84</v>
      </c>
      <c r="AC62" s="288"/>
    </row>
    <row r="63" spans="1:29" ht="5.25" customHeight="1">
      <c r="A63" s="454"/>
      <c r="B63" s="53"/>
      <c r="C63" s="53"/>
      <c r="D63" s="53"/>
      <c r="E63" s="53"/>
      <c r="F63" s="53"/>
      <c r="G63" s="53"/>
      <c r="H63" s="53"/>
      <c r="I63" s="108"/>
      <c r="N63" s="287" t="s">
        <v>76</v>
      </c>
      <c r="P63" s="285" t="str">
        <f ca="1">SUBSTITUTE(CELL("address",H61),"$","")</f>
        <v>H61</v>
      </c>
      <c r="Q63" s="287" t="str">
        <f t="shared" si="15"/>
        <v>3c</v>
      </c>
      <c r="R63" s="285" t="str">
        <f t="shared" ca="1" si="16"/>
        <v>3c. Energy Storage</v>
      </c>
      <c r="S63" t="s">
        <v>1016</v>
      </c>
      <c r="T63" t="s">
        <v>1036</v>
      </c>
      <c r="U63" s="287">
        <v>3</v>
      </c>
      <c r="V63" s="290" t="str">
        <f t="shared" ca="1" si="17"/>
        <v>3c_H61_integrator_3</v>
      </c>
      <c r="W63" t="s">
        <v>605</v>
      </c>
      <c r="X63">
        <v>100</v>
      </c>
      <c r="Z63" t="s">
        <v>84</v>
      </c>
      <c r="AA63" t="s">
        <v>84</v>
      </c>
      <c r="AC63" s="288"/>
    </row>
    <row r="64" spans="1:29" ht="54.75" customHeight="1">
      <c r="A64" s="347" t="s">
        <v>1037</v>
      </c>
      <c r="B64" s="53"/>
      <c r="C64" s="53"/>
      <c r="D64" s="526"/>
      <c r="E64" s="53"/>
      <c r="F64" s="610"/>
      <c r="G64" s="53"/>
      <c r="H64" s="610"/>
      <c r="I64" s="108"/>
      <c r="L64" s="20" t="s">
        <v>1015</v>
      </c>
      <c r="O64" s="287" t="s">
        <v>40</v>
      </c>
      <c r="P64" s="285" t="str">
        <f ca="1">SUBSTITUTE(CELL("address",D64),"$","")</f>
        <v>D64</v>
      </c>
      <c r="Q64" s="287" t="str">
        <f t="shared" si="15"/>
        <v>3c</v>
      </c>
      <c r="R64" s="285" t="str">
        <f t="shared" ca="1" si="16"/>
        <v>3c. Energy Storage</v>
      </c>
      <c r="S64" t="s">
        <v>1016</v>
      </c>
      <c r="T64" t="s">
        <v>1038</v>
      </c>
      <c r="U64" s="287">
        <v>1</v>
      </c>
      <c r="V64" s="290" t="str">
        <f t="shared" ca="1" si="17"/>
        <v>3c_D64_integrator_experience_1</v>
      </c>
      <c r="W64" t="s">
        <v>605</v>
      </c>
      <c r="X64">
        <v>2000</v>
      </c>
      <c r="Z64" t="s">
        <v>84</v>
      </c>
      <c r="AA64" t="s">
        <v>84</v>
      </c>
      <c r="AC64" s="288"/>
    </row>
    <row r="65" spans="1:36" ht="5.25" customHeight="1">
      <c r="A65" s="454"/>
      <c r="B65" s="53"/>
      <c r="C65" s="53"/>
      <c r="D65" s="53"/>
      <c r="E65" s="53"/>
      <c r="F65" s="53"/>
      <c r="G65" s="53"/>
      <c r="H65" s="53"/>
      <c r="I65" s="108"/>
      <c r="N65" s="287" t="s">
        <v>76</v>
      </c>
      <c r="P65" s="285" t="str">
        <f ca="1">SUBSTITUTE(CELL("address",F64),"$","")</f>
        <v>F64</v>
      </c>
      <c r="Q65" s="287" t="str">
        <f t="shared" si="15"/>
        <v>3c</v>
      </c>
      <c r="R65" s="285" t="str">
        <f t="shared" ca="1" si="16"/>
        <v>3c. Energy Storage</v>
      </c>
      <c r="S65" t="s">
        <v>1016</v>
      </c>
      <c r="T65" t="s">
        <v>1038</v>
      </c>
      <c r="U65" s="287">
        <v>2</v>
      </c>
      <c r="V65" s="290" t="str">
        <f t="shared" ca="1" si="17"/>
        <v>3c_F64_integrator_experience_2</v>
      </c>
      <c r="W65" t="s">
        <v>605</v>
      </c>
      <c r="X65">
        <v>2000</v>
      </c>
      <c r="Z65" t="s">
        <v>84</v>
      </c>
      <c r="AA65" t="s">
        <v>84</v>
      </c>
      <c r="AC65" s="288"/>
    </row>
    <row r="66" spans="1:36" ht="5.25" customHeight="1">
      <c r="A66" s="454"/>
      <c r="B66" s="53"/>
      <c r="C66" s="53"/>
      <c r="D66" s="53"/>
      <c r="E66" s="53"/>
      <c r="F66" s="53"/>
      <c r="G66" s="53"/>
      <c r="H66" s="53"/>
      <c r="I66" s="108"/>
      <c r="N66" s="287" t="s">
        <v>76</v>
      </c>
      <c r="P66" s="285" t="str">
        <f ca="1">SUBSTITUTE(CELL("address",H64),"$","")</f>
        <v>H64</v>
      </c>
      <c r="Q66" s="287" t="str">
        <f t="shared" si="15"/>
        <v>3c</v>
      </c>
      <c r="R66" s="285" t="str">
        <f t="shared" ca="1" si="16"/>
        <v>3c. Energy Storage</v>
      </c>
      <c r="S66" t="s">
        <v>1016</v>
      </c>
      <c r="T66" t="s">
        <v>1038</v>
      </c>
      <c r="U66" s="287">
        <v>3</v>
      </c>
      <c r="V66" s="290" t="str">
        <f t="shared" ca="1" si="17"/>
        <v>3c_H64_integrator_experience_3</v>
      </c>
      <c r="W66" t="s">
        <v>605</v>
      </c>
      <c r="X66">
        <v>2000</v>
      </c>
      <c r="Z66" t="s">
        <v>84</v>
      </c>
      <c r="AA66" t="s">
        <v>84</v>
      </c>
      <c r="AC66" s="288"/>
    </row>
    <row r="67" spans="1:36" ht="13">
      <c r="A67" s="351" t="s">
        <v>1039</v>
      </c>
      <c r="B67" s="53"/>
      <c r="C67" s="53"/>
      <c r="D67" s="53"/>
      <c r="E67" s="53"/>
      <c r="F67" s="53"/>
      <c r="G67" s="53"/>
      <c r="H67" s="53"/>
      <c r="I67" s="108"/>
      <c r="O67" t="s">
        <v>40</v>
      </c>
      <c r="Q67" s="287"/>
      <c r="R67" s="285"/>
    </row>
    <row r="68" spans="1:36" ht="54.75" customHeight="1">
      <c r="A68" s="391" t="s">
        <v>1040</v>
      </c>
      <c r="B68" s="53"/>
      <c r="C68" s="53"/>
      <c r="D68" s="526"/>
      <c r="E68" s="53"/>
      <c r="F68" s="610"/>
      <c r="G68" s="53"/>
      <c r="H68" s="610"/>
      <c r="I68" s="108"/>
      <c r="L68" s="643" t="s">
        <v>1040</v>
      </c>
      <c r="O68" s="287" t="s">
        <v>40</v>
      </c>
      <c r="P68" s="285" t="str">
        <f ca="1">SUBSTITUTE(CELL("address",D68),"$","")</f>
        <v>D68</v>
      </c>
      <c r="Q68" s="287" t="str">
        <f>$Q$7</f>
        <v>3c</v>
      </c>
      <c r="R68" s="285" t="str">
        <f ca="1">MID(CELL("filename",Q68),FIND("]",CELL("filename",Q68))+1,256)</f>
        <v>3c. Energy Storage</v>
      </c>
      <c r="S68" t="s">
        <v>1016</v>
      </c>
      <c r="T68" t="s">
        <v>1041</v>
      </c>
      <c r="U68" s="287">
        <v>1</v>
      </c>
      <c r="V68" s="290" t="str">
        <f ca="1">Q68&amp;"_"&amp;P68&amp;"_"&amp;T68&amp;"_"&amp;U68</f>
        <v>3c_D68_cooling_descript_1</v>
      </c>
      <c r="W68" t="s">
        <v>605</v>
      </c>
      <c r="X68">
        <v>2000</v>
      </c>
      <c r="Z68" t="s">
        <v>84</v>
      </c>
      <c r="AA68" t="s">
        <v>84</v>
      </c>
      <c r="AC68" s="288"/>
    </row>
    <row r="69" spans="1:36" ht="5.25" customHeight="1">
      <c r="A69" s="454"/>
      <c r="B69" s="53"/>
      <c r="C69" s="53"/>
      <c r="D69" s="53"/>
      <c r="E69" s="53"/>
      <c r="F69" s="53"/>
      <c r="G69" s="53"/>
      <c r="H69" s="53"/>
      <c r="I69" s="108"/>
      <c r="N69" s="287" t="s">
        <v>76</v>
      </c>
      <c r="P69" s="285" t="str">
        <f ca="1">SUBSTITUTE(CELL("address",F68),"$","")</f>
        <v>F68</v>
      </c>
      <c r="Q69" s="287" t="str">
        <f>$Q$7</f>
        <v>3c</v>
      </c>
      <c r="R69" s="285" t="str">
        <f ca="1">MID(CELL("filename",Q69),FIND("]",CELL("filename",Q69))+1,256)</f>
        <v>3c. Energy Storage</v>
      </c>
      <c r="S69" t="s">
        <v>1016</v>
      </c>
      <c r="T69" t="s">
        <v>1041</v>
      </c>
      <c r="U69" s="287">
        <v>2</v>
      </c>
      <c r="V69" s="290" t="str">
        <f ca="1">Q69&amp;"_"&amp;P69&amp;"_"&amp;T69&amp;"_"&amp;U69</f>
        <v>3c_F68_cooling_descript_2</v>
      </c>
      <c r="W69" t="s">
        <v>605</v>
      </c>
      <c r="X69">
        <v>2000</v>
      </c>
      <c r="Z69" t="s">
        <v>84</v>
      </c>
      <c r="AA69" t="s">
        <v>84</v>
      </c>
      <c r="AC69" s="288"/>
    </row>
    <row r="70" spans="1:36" ht="14.25" customHeight="1">
      <c r="A70" s="351" t="s">
        <v>1042</v>
      </c>
      <c r="B70" s="53"/>
      <c r="C70" s="53"/>
      <c r="D70" s="53"/>
      <c r="E70" s="53"/>
      <c r="F70" s="53"/>
      <c r="G70" s="53"/>
      <c r="H70" s="53"/>
      <c r="I70" s="108"/>
      <c r="O70" s="287" t="s">
        <v>40</v>
      </c>
      <c r="P70" s="285" t="str">
        <f ca="1">SUBSTITUTE(CELL("address",H68),"$","")</f>
        <v>H68</v>
      </c>
      <c r="Q70" s="287" t="str">
        <f>$Q$7</f>
        <v>3c</v>
      </c>
      <c r="R70" s="285" t="str">
        <f ca="1">MID(CELL("filename",Q70),FIND("]",CELL("filename",Q70))+1,256)</f>
        <v>3c. Energy Storage</v>
      </c>
      <c r="S70" t="s">
        <v>1016</v>
      </c>
      <c r="T70" t="s">
        <v>1041</v>
      </c>
      <c r="U70" s="287">
        <v>3</v>
      </c>
      <c r="V70" s="290" t="str">
        <f ca="1">Q70&amp;"_"&amp;P70&amp;"_"&amp;T70&amp;"_"&amp;U70</f>
        <v>3c_H68_cooling_descript_3</v>
      </c>
      <c r="W70" t="s">
        <v>605</v>
      </c>
      <c r="X70">
        <v>2000</v>
      </c>
      <c r="Z70" t="s">
        <v>84</v>
      </c>
      <c r="AA70" t="s">
        <v>84</v>
      </c>
      <c r="AC70" s="288"/>
    </row>
    <row r="71" spans="1:36" ht="5.25" customHeight="1">
      <c r="A71" s="459"/>
      <c r="B71" s="53"/>
      <c r="C71" s="53"/>
      <c r="D71" s="53"/>
      <c r="E71" s="53"/>
      <c r="F71" s="53"/>
      <c r="G71" s="53"/>
      <c r="H71" s="53"/>
      <c r="I71" s="108"/>
      <c r="N71" s="287" t="s">
        <v>76</v>
      </c>
      <c r="P71" s="285"/>
      <c r="Q71" s="287"/>
      <c r="R71" s="285"/>
      <c r="V71" s="290"/>
    </row>
    <row r="72" spans="1:36" ht="15" customHeight="1">
      <c r="A72" s="1118" t="s">
        <v>1043</v>
      </c>
      <c r="B72" s="53"/>
      <c r="C72" s="53"/>
      <c r="D72" s="732"/>
      <c r="E72" s="53"/>
      <c r="F72" s="737"/>
      <c r="G72" s="53"/>
      <c r="H72" s="737"/>
      <c r="I72" s="108"/>
      <c r="O72" s="287" t="s">
        <v>40</v>
      </c>
      <c r="P72" s="285" t="str">
        <f ca="1">SUBSTITUTE(CELL("address",D72),"$","")</f>
        <v>D72</v>
      </c>
      <c r="Q72" s="287" t="str">
        <f t="shared" ref="Q72:Q77" si="18">$Q$7</f>
        <v>3c</v>
      </c>
      <c r="R72" s="285" t="str">
        <f t="shared" ref="R72:R77" ca="1" si="19">MID(CELL("filename",Q72),FIND("]",CELL("filename",Q72))+1,256)</f>
        <v>3c. Energy Storage</v>
      </c>
      <c r="S72" t="s">
        <v>1016</v>
      </c>
      <c r="T72" t="s">
        <v>1044</v>
      </c>
      <c r="U72" s="287">
        <v>1</v>
      </c>
      <c r="V72" s="290" t="str">
        <f t="shared" ref="V72:V77" ca="1" si="20">Q72&amp;"_"&amp;P72&amp;"_"&amp;T72&amp;"_"&amp;U72</f>
        <v>3c_D72_fire_system_1</v>
      </c>
      <c r="W72" t="s">
        <v>681</v>
      </c>
      <c r="Y72" s="286" t="str">
        <f>CONCATENATE(AI72,",",AJ72)</f>
        <v>Yes,No</v>
      </c>
      <c r="Z72" t="s">
        <v>84</v>
      </c>
      <c r="AA72" t="s">
        <v>84</v>
      </c>
      <c r="AC72" s="288"/>
      <c r="AI72" t="s">
        <v>83</v>
      </c>
      <c r="AJ72" t="s">
        <v>84</v>
      </c>
    </row>
    <row r="73" spans="1:36" ht="10.5" customHeight="1">
      <c r="A73" s="1118"/>
      <c r="B73" s="53"/>
      <c r="C73" s="53"/>
      <c r="D73" s="53"/>
      <c r="E73" s="53"/>
      <c r="F73" s="53"/>
      <c r="G73" s="53"/>
      <c r="H73" s="53"/>
      <c r="I73" s="108"/>
      <c r="O73" s="287" t="s">
        <v>40</v>
      </c>
      <c r="P73" s="285" t="str">
        <f ca="1">SUBSTITUTE(CELL("address",F72),"$","")</f>
        <v>F72</v>
      </c>
      <c r="Q73" s="287" t="str">
        <f t="shared" si="18"/>
        <v>3c</v>
      </c>
      <c r="R73" s="285" t="str">
        <f t="shared" ca="1" si="19"/>
        <v>3c. Energy Storage</v>
      </c>
      <c r="S73" t="s">
        <v>1016</v>
      </c>
      <c r="T73" t="s">
        <v>1044</v>
      </c>
      <c r="U73" s="287">
        <v>2</v>
      </c>
      <c r="V73" s="290" t="str">
        <f t="shared" ca="1" si="20"/>
        <v>3c_F72_fire_system_2</v>
      </c>
      <c r="W73" t="s">
        <v>681</v>
      </c>
      <c r="Y73" s="286" t="str">
        <f t="shared" ref="Y73:Y74" si="21">CONCATENATE(AI73,",",AJ73)</f>
        <v>Yes,No</v>
      </c>
      <c r="Z73" t="s">
        <v>84</v>
      </c>
      <c r="AA73" t="s">
        <v>84</v>
      </c>
      <c r="AC73" s="288"/>
      <c r="AI73" t="s">
        <v>83</v>
      </c>
      <c r="AJ73" t="s">
        <v>84</v>
      </c>
    </row>
    <row r="74" spans="1:36" ht="10.5" customHeight="1">
      <c r="A74" s="1118"/>
      <c r="B74" s="53"/>
      <c r="C74" s="53"/>
      <c r="D74" s="53"/>
      <c r="E74" s="53"/>
      <c r="F74" s="53"/>
      <c r="G74" s="53"/>
      <c r="H74" s="53"/>
      <c r="I74" s="108"/>
      <c r="O74" s="287" t="s">
        <v>40</v>
      </c>
      <c r="P74" s="285" t="str">
        <f ca="1">SUBSTITUTE(CELL("address",H72),"$","")</f>
        <v>H72</v>
      </c>
      <c r="Q74" s="287" t="str">
        <f t="shared" si="18"/>
        <v>3c</v>
      </c>
      <c r="R74" s="285" t="str">
        <f t="shared" ca="1" si="19"/>
        <v>3c. Energy Storage</v>
      </c>
      <c r="S74" t="s">
        <v>1016</v>
      </c>
      <c r="T74" t="s">
        <v>1044</v>
      </c>
      <c r="U74" s="287">
        <v>3</v>
      </c>
      <c r="V74" s="290" t="str">
        <f t="shared" ca="1" si="20"/>
        <v>3c_H72_fire_system_3</v>
      </c>
      <c r="W74" t="s">
        <v>681</v>
      </c>
      <c r="Y74" s="286" t="str">
        <f t="shared" si="21"/>
        <v>Yes,No</v>
      </c>
      <c r="Z74" t="s">
        <v>84</v>
      </c>
      <c r="AA74" t="s">
        <v>84</v>
      </c>
      <c r="AC74" s="288"/>
      <c r="AI74" t="s">
        <v>83</v>
      </c>
      <c r="AJ74" t="s">
        <v>84</v>
      </c>
    </row>
    <row r="75" spans="1:36" ht="54.75" customHeight="1">
      <c r="A75" s="645" t="s">
        <v>1045</v>
      </c>
      <c r="B75" s="53"/>
      <c r="C75" s="53"/>
      <c r="D75" s="244"/>
      <c r="E75" s="53"/>
      <c r="F75" s="609"/>
      <c r="G75" s="53"/>
      <c r="H75" s="609"/>
      <c r="I75" s="108"/>
      <c r="L75" s="20" t="s">
        <v>1015</v>
      </c>
      <c r="O75" s="287" t="s">
        <v>40</v>
      </c>
      <c r="P75" s="285" t="str">
        <f ca="1">SUBSTITUTE(CELL("address",D75),"$","")</f>
        <v>D75</v>
      </c>
      <c r="Q75" s="287" t="str">
        <f t="shared" si="18"/>
        <v>3c</v>
      </c>
      <c r="R75" s="285" t="str">
        <f t="shared" ca="1" si="19"/>
        <v>3c. Energy Storage</v>
      </c>
      <c r="S75" t="s">
        <v>1016</v>
      </c>
      <c r="T75" t="s">
        <v>1046</v>
      </c>
      <c r="U75" s="287">
        <v>1</v>
      </c>
      <c r="V75" s="290" t="str">
        <f t="shared" ca="1" si="20"/>
        <v>3c_D75_fire_descript_1</v>
      </c>
      <c r="W75" t="s">
        <v>605</v>
      </c>
      <c r="X75">
        <v>2000</v>
      </c>
      <c r="Z75" t="s">
        <v>84</v>
      </c>
      <c r="AA75" t="s">
        <v>84</v>
      </c>
      <c r="AC75" s="288"/>
    </row>
    <row r="76" spans="1:36" ht="5.25" customHeight="1">
      <c r="A76" s="391"/>
      <c r="B76" s="53"/>
      <c r="C76" s="53"/>
      <c r="D76" s="53"/>
      <c r="E76" s="53"/>
      <c r="F76" s="53"/>
      <c r="G76" s="53"/>
      <c r="H76" s="53"/>
      <c r="I76" s="108"/>
      <c r="N76" s="287" t="s">
        <v>76</v>
      </c>
      <c r="P76" s="285" t="str">
        <f ca="1">SUBSTITUTE(CELL("address",F75),"$","")</f>
        <v>F75</v>
      </c>
      <c r="Q76" s="287" t="str">
        <f t="shared" si="18"/>
        <v>3c</v>
      </c>
      <c r="R76" s="285" t="str">
        <f t="shared" ca="1" si="19"/>
        <v>3c. Energy Storage</v>
      </c>
      <c r="S76" t="s">
        <v>1016</v>
      </c>
      <c r="T76" t="s">
        <v>1046</v>
      </c>
      <c r="U76" s="287">
        <v>2</v>
      </c>
      <c r="V76" s="290" t="str">
        <f t="shared" ca="1" si="20"/>
        <v>3c_F75_fire_descript_2</v>
      </c>
      <c r="W76" t="s">
        <v>605</v>
      </c>
      <c r="X76">
        <v>2000</v>
      </c>
      <c r="Z76" t="s">
        <v>84</v>
      </c>
      <c r="AA76" t="s">
        <v>84</v>
      </c>
      <c r="AC76" s="288"/>
    </row>
    <row r="77" spans="1:36" ht="5.25" customHeight="1" thickBot="1">
      <c r="A77" s="454"/>
      <c r="B77" s="53"/>
      <c r="C77" s="53"/>
      <c r="D77" s="53"/>
      <c r="E77" s="53"/>
      <c r="F77" s="53"/>
      <c r="G77" s="53"/>
      <c r="H77" s="53"/>
      <c r="I77" s="108"/>
      <c r="N77" s="287" t="s">
        <v>76</v>
      </c>
      <c r="O77"/>
      <c r="P77" s="285" t="str">
        <f ca="1">SUBSTITUTE(CELL("address",H75),"$","")</f>
        <v>H75</v>
      </c>
      <c r="Q77" s="287" t="str">
        <f t="shared" si="18"/>
        <v>3c</v>
      </c>
      <c r="R77" s="285" t="str">
        <f t="shared" ca="1" si="19"/>
        <v>3c. Energy Storage</v>
      </c>
      <c r="S77" t="s">
        <v>1016</v>
      </c>
      <c r="T77" t="s">
        <v>1046</v>
      </c>
      <c r="U77" s="287">
        <v>3</v>
      </c>
      <c r="V77" s="290" t="str">
        <f t="shared" ca="1" si="20"/>
        <v>3c_H75_fire_descript_3</v>
      </c>
      <c r="W77" t="s">
        <v>605</v>
      </c>
      <c r="X77">
        <v>2000</v>
      </c>
      <c r="Z77" t="s">
        <v>84</v>
      </c>
      <c r="AA77" t="s">
        <v>84</v>
      </c>
      <c r="AC77" s="288"/>
    </row>
    <row r="78" spans="1:36" ht="13.5" thickBot="1">
      <c r="A78" s="980" t="s">
        <v>832</v>
      </c>
      <c r="B78" s="981"/>
      <c r="C78" s="981"/>
      <c r="D78" s="981"/>
      <c r="E78" s="981"/>
      <c r="F78" s="981"/>
      <c r="G78" s="981"/>
      <c r="H78" s="981"/>
      <c r="I78" s="982"/>
      <c r="J78" s="36"/>
      <c r="O78"/>
    </row>
    <row r="79" spans="1:36">
      <c r="A79" s="454"/>
      <c r="B79" s="53"/>
      <c r="C79" s="53"/>
      <c r="D79" s="53"/>
      <c r="E79" s="53"/>
      <c r="F79" s="53"/>
      <c r="G79" s="53"/>
      <c r="H79" s="53"/>
      <c r="I79" s="108"/>
      <c r="O79"/>
    </row>
    <row r="80" spans="1:36" ht="13">
      <c r="A80" s="351" t="s">
        <v>722</v>
      </c>
      <c r="B80" s="53"/>
      <c r="C80" s="53"/>
      <c r="D80" s="53"/>
      <c r="E80" s="53"/>
      <c r="F80" s="53"/>
      <c r="G80" s="53"/>
      <c r="H80" s="53"/>
      <c r="I80" s="108"/>
      <c r="O80"/>
    </row>
    <row r="81" spans="1:29">
      <c r="A81" s="451" t="s">
        <v>1047</v>
      </c>
      <c r="B81" s="53" t="s">
        <v>709</v>
      </c>
      <c r="C81" s="53"/>
      <c r="D81" s="533"/>
      <c r="E81" s="53"/>
      <c r="F81" s="740"/>
      <c r="G81" s="53"/>
      <c r="H81" s="740"/>
      <c r="I81" s="108"/>
      <c r="O81" s="287" t="s">
        <v>40</v>
      </c>
      <c r="P81" s="285" t="str">
        <f ca="1">SUBSTITUTE(CELL("address",D81),"$","")</f>
        <v>D81</v>
      </c>
      <c r="Q81" s="287" t="str">
        <f t="shared" ref="Q81:Q116" si="22">$Q$7</f>
        <v>3c</v>
      </c>
      <c r="R81" s="285" t="str">
        <f t="shared" ref="R81:R116" ca="1" si="23">MID(CELL("filename",Q81),FIND("]",CELL("filename",Q81))+1,256)</f>
        <v>3c. Energy Storage</v>
      </c>
      <c r="S81" t="s">
        <v>832</v>
      </c>
      <c r="T81" t="s">
        <v>1048</v>
      </c>
      <c r="U81" s="287">
        <v>1</v>
      </c>
      <c r="V81" s="290" t="str">
        <f t="shared" ref="V81:V116" ca="1" si="24">Q81&amp;"_"&amp;P81&amp;"_"&amp;T81&amp;"_"&amp;U81</f>
        <v>3c_D81_max_discharge_MW_1</v>
      </c>
      <c r="W81" t="s">
        <v>395</v>
      </c>
      <c r="Y81" t="str">
        <f t="shared" ref="Y81:Y98" si="25">"&gt;=0"</f>
        <v>&gt;=0</v>
      </c>
      <c r="Z81" t="s">
        <v>84</v>
      </c>
      <c r="AA81" t="s">
        <v>84</v>
      </c>
      <c r="AC81" s="288"/>
    </row>
    <row r="82" spans="1:29" ht="1.5" customHeight="1">
      <c r="A82" s="452"/>
      <c r="B82" s="53"/>
      <c r="C82" s="53"/>
      <c r="D82" s="53"/>
      <c r="E82" s="53"/>
      <c r="F82" s="53"/>
      <c r="G82" s="53"/>
      <c r="H82" s="53"/>
      <c r="I82" s="108"/>
      <c r="N82" s="287" t="s">
        <v>76</v>
      </c>
      <c r="P82" s="285" t="str">
        <f ca="1">SUBSTITUTE(CELL("address",F81),"$","")</f>
        <v>F81</v>
      </c>
      <c r="Q82" s="287" t="str">
        <f t="shared" si="22"/>
        <v>3c</v>
      </c>
      <c r="R82" s="285" t="str">
        <f t="shared" ca="1" si="23"/>
        <v>3c. Energy Storage</v>
      </c>
      <c r="S82" t="s">
        <v>832</v>
      </c>
      <c r="T82" t="s">
        <v>1048</v>
      </c>
      <c r="U82" s="287">
        <v>2</v>
      </c>
      <c r="V82" s="290" t="str">
        <f t="shared" ca="1" si="24"/>
        <v>3c_F81_max_discharge_MW_2</v>
      </c>
      <c r="W82" t="s">
        <v>395</v>
      </c>
      <c r="Y82" t="str">
        <f t="shared" si="25"/>
        <v>&gt;=0</v>
      </c>
      <c r="Z82" t="s">
        <v>84</v>
      </c>
      <c r="AA82" t="s">
        <v>84</v>
      </c>
      <c r="AC82" s="288"/>
    </row>
    <row r="83" spans="1:29" ht="1.5" customHeight="1">
      <c r="A83" s="452"/>
      <c r="B83" s="53"/>
      <c r="C83" s="53"/>
      <c r="D83" s="53"/>
      <c r="E83" s="53"/>
      <c r="F83" s="53"/>
      <c r="G83" s="53"/>
      <c r="H83" s="53"/>
      <c r="I83" s="108"/>
      <c r="N83" s="287" t="s">
        <v>76</v>
      </c>
      <c r="P83" s="285" t="str">
        <f ca="1">SUBSTITUTE(CELL("address",H81),"$","")</f>
        <v>H81</v>
      </c>
      <c r="Q83" s="287" t="str">
        <f t="shared" si="22"/>
        <v>3c</v>
      </c>
      <c r="R83" s="285" t="str">
        <f t="shared" ca="1" si="23"/>
        <v>3c. Energy Storage</v>
      </c>
      <c r="S83" t="s">
        <v>832</v>
      </c>
      <c r="T83" t="s">
        <v>1048</v>
      </c>
      <c r="U83" s="287">
        <v>3</v>
      </c>
      <c r="V83" s="290" t="str">
        <f t="shared" ca="1" si="24"/>
        <v>3c_H81_max_discharge_MW_3</v>
      </c>
      <c r="W83" t="s">
        <v>395</v>
      </c>
      <c r="Y83" t="str">
        <f t="shared" si="25"/>
        <v>&gt;=0</v>
      </c>
      <c r="Z83" t="s">
        <v>84</v>
      </c>
      <c r="AA83" t="s">
        <v>84</v>
      </c>
      <c r="AC83" s="288"/>
    </row>
    <row r="84" spans="1:29" ht="1.5" customHeight="1">
      <c r="A84" s="451"/>
      <c r="B84" s="53"/>
      <c r="C84" s="53"/>
      <c r="D84" s="53"/>
      <c r="E84" s="53"/>
      <c r="F84" s="740"/>
      <c r="G84" s="53"/>
      <c r="H84" s="740"/>
      <c r="I84" s="108"/>
      <c r="O84" s="287" t="s">
        <v>40</v>
      </c>
      <c r="P84" s="285" t="str">
        <f ca="1">SUBSTITUTE(CELL("address",D84),"$","")</f>
        <v>D84</v>
      </c>
      <c r="Q84" s="287" t="str">
        <f t="shared" si="22"/>
        <v>3c</v>
      </c>
      <c r="R84" s="285" t="str">
        <f t="shared" ca="1" si="23"/>
        <v>3c. Energy Storage</v>
      </c>
      <c r="S84" t="s">
        <v>832</v>
      </c>
      <c r="T84" t="s">
        <v>1049</v>
      </c>
      <c r="U84" s="287">
        <v>1</v>
      </c>
      <c r="V84" s="290" t="str">
        <f t="shared" ca="1" si="24"/>
        <v>3c_D84_max_discharge_MVA_1</v>
      </c>
      <c r="W84" t="s">
        <v>395</v>
      </c>
      <c r="Y84" t="str">
        <f t="shared" si="25"/>
        <v>&gt;=0</v>
      </c>
      <c r="Z84" t="s">
        <v>84</v>
      </c>
      <c r="AA84" t="s">
        <v>84</v>
      </c>
      <c r="AC84" s="288"/>
    </row>
    <row r="85" spans="1:29" ht="1.5" customHeight="1">
      <c r="A85" s="452"/>
      <c r="B85" s="53"/>
      <c r="C85" s="53"/>
      <c r="D85" s="53"/>
      <c r="E85" s="53"/>
      <c r="F85" s="53"/>
      <c r="G85" s="53"/>
      <c r="H85" s="53"/>
      <c r="I85" s="108"/>
      <c r="N85" s="287" t="s">
        <v>76</v>
      </c>
      <c r="P85" s="285" t="str">
        <f ca="1">SUBSTITUTE(CELL("address",F84),"$","")</f>
        <v>F84</v>
      </c>
      <c r="Q85" s="287" t="str">
        <f t="shared" si="22"/>
        <v>3c</v>
      </c>
      <c r="R85" s="285" t="str">
        <f t="shared" ca="1" si="23"/>
        <v>3c. Energy Storage</v>
      </c>
      <c r="S85" t="s">
        <v>832</v>
      </c>
      <c r="T85" t="s">
        <v>1049</v>
      </c>
      <c r="U85" s="287">
        <v>2</v>
      </c>
      <c r="V85" s="290" t="str">
        <f t="shared" ca="1" si="24"/>
        <v>3c_F84_max_discharge_MVA_2</v>
      </c>
      <c r="W85" t="s">
        <v>395</v>
      </c>
      <c r="Y85" t="str">
        <f t="shared" si="25"/>
        <v>&gt;=0</v>
      </c>
      <c r="Z85" t="s">
        <v>84</v>
      </c>
      <c r="AA85" t="s">
        <v>84</v>
      </c>
      <c r="AC85" s="288"/>
    </row>
    <row r="86" spans="1:29" ht="1.5" customHeight="1">
      <c r="A86" s="452"/>
      <c r="B86" s="53"/>
      <c r="C86" s="53"/>
      <c r="D86" s="53"/>
      <c r="E86" s="53"/>
      <c r="F86" s="53"/>
      <c r="G86" s="53"/>
      <c r="H86" s="53"/>
      <c r="I86" s="108"/>
      <c r="N86" s="287" t="s">
        <v>76</v>
      </c>
      <c r="P86" s="285" t="str">
        <f ca="1">SUBSTITUTE(CELL("address",H84),"$","")</f>
        <v>H84</v>
      </c>
      <c r="Q86" s="287" t="str">
        <f t="shared" si="22"/>
        <v>3c</v>
      </c>
      <c r="R86" s="285" t="str">
        <f t="shared" ca="1" si="23"/>
        <v>3c. Energy Storage</v>
      </c>
      <c r="S86" t="s">
        <v>832</v>
      </c>
      <c r="T86" t="s">
        <v>1049</v>
      </c>
      <c r="U86" s="287">
        <v>3</v>
      </c>
      <c r="V86" s="290" t="str">
        <f t="shared" ca="1" si="24"/>
        <v>3c_H84_max_discharge_MVA_3</v>
      </c>
      <c r="W86" t="s">
        <v>395</v>
      </c>
      <c r="Y86" t="str">
        <f t="shared" si="25"/>
        <v>&gt;=0</v>
      </c>
      <c r="Z86" t="s">
        <v>84</v>
      </c>
      <c r="AA86" t="s">
        <v>84</v>
      </c>
      <c r="AC86" s="288"/>
    </row>
    <row r="87" spans="1:29">
      <c r="A87" s="451" t="s">
        <v>1050</v>
      </c>
      <c r="B87" s="53" t="s">
        <v>709</v>
      </c>
      <c r="C87" s="53"/>
      <c r="D87" s="533"/>
      <c r="E87" s="53"/>
      <c r="F87" s="740"/>
      <c r="G87" s="53"/>
      <c r="H87" s="740"/>
      <c r="I87" s="108"/>
      <c r="O87" s="287" t="s">
        <v>40</v>
      </c>
      <c r="P87" s="285" t="str">
        <f ca="1">SUBSTITUTE(CELL("address",D87),"$","")</f>
        <v>D87</v>
      </c>
      <c r="Q87" s="287" t="str">
        <f t="shared" si="22"/>
        <v>3c</v>
      </c>
      <c r="R87" s="285" t="str">
        <f t="shared" ca="1" si="23"/>
        <v>3c. Energy Storage</v>
      </c>
      <c r="S87" t="s">
        <v>832</v>
      </c>
      <c r="T87" t="s">
        <v>1051</v>
      </c>
      <c r="U87" s="287">
        <v>1</v>
      </c>
      <c r="V87" s="290" t="str">
        <f t="shared" ca="1" si="24"/>
        <v>3c_D87_min_discharge_MW_1</v>
      </c>
      <c r="W87" t="s">
        <v>395</v>
      </c>
      <c r="Y87" t="str">
        <f t="shared" si="25"/>
        <v>&gt;=0</v>
      </c>
      <c r="Z87" t="s">
        <v>84</v>
      </c>
      <c r="AA87" t="s">
        <v>84</v>
      </c>
      <c r="AC87" s="288"/>
    </row>
    <row r="88" spans="1:29" ht="5.25" customHeight="1">
      <c r="A88" s="452"/>
      <c r="B88" s="53"/>
      <c r="C88" s="53"/>
      <c r="D88" s="53"/>
      <c r="E88" s="53"/>
      <c r="F88" s="53"/>
      <c r="G88" s="53"/>
      <c r="H88" s="53"/>
      <c r="I88" s="108"/>
      <c r="N88" s="287" t="s">
        <v>76</v>
      </c>
      <c r="P88" s="285" t="str">
        <f ca="1">SUBSTITUTE(CELL("address",F87),"$","")</f>
        <v>F87</v>
      </c>
      <c r="Q88" s="287" t="str">
        <f t="shared" si="22"/>
        <v>3c</v>
      </c>
      <c r="R88" s="285" t="str">
        <f t="shared" ca="1" si="23"/>
        <v>3c. Energy Storage</v>
      </c>
      <c r="S88" t="s">
        <v>832</v>
      </c>
      <c r="T88" t="s">
        <v>1051</v>
      </c>
      <c r="U88" s="287">
        <v>2</v>
      </c>
      <c r="V88" s="290" t="str">
        <f t="shared" ca="1" si="24"/>
        <v>3c_F87_min_discharge_MW_2</v>
      </c>
      <c r="W88" t="s">
        <v>395</v>
      </c>
      <c r="Y88" t="str">
        <f t="shared" si="25"/>
        <v>&gt;=0</v>
      </c>
      <c r="Z88" t="s">
        <v>84</v>
      </c>
      <c r="AA88" t="s">
        <v>84</v>
      </c>
      <c r="AC88" s="288"/>
    </row>
    <row r="89" spans="1:29" ht="5.25" customHeight="1">
      <c r="A89" s="452"/>
      <c r="B89" s="53"/>
      <c r="C89" s="53"/>
      <c r="D89" s="53"/>
      <c r="E89" s="53"/>
      <c r="F89" s="53"/>
      <c r="G89" s="53"/>
      <c r="H89" s="53"/>
      <c r="I89" s="108"/>
      <c r="N89" s="287" t="s">
        <v>76</v>
      </c>
      <c r="P89" s="285" t="str">
        <f ca="1">SUBSTITUTE(CELL("address",H87),"$","")</f>
        <v>H87</v>
      </c>
      <c r="Q89" s="287" t="str">
        <f t="shared" si="22"/>
        <v>3c</v>
      </c>
      <c r="R89" s="285" t="str">
        <f t="shared" ca="1" si="23"/>
        <v>3c. Energy Storage</v>
      </c>
      <c r="S89" t="s">
        <v>832</v>
      </c>
      <c r="T89" t="s">
        <v>1051</v>
      </c>
      <c r="U89" s="287">
        <v>3</v>
      </c>
      <c r="V89" s="290" t="str">
        <f t="shared" ca="1" si="24"/>
        <v>3c_H87_min_discharge_MW_3</v>
      </c>
      <c r="W89" t="s">
        <v>395</v>
      </c>
      <c r="Y89" t="str">
        <f t="shared" si="25"/>
        <v>&gt;=0</v>
      </c>
      <c r="Z89" t="s">
        <v>84</v>
      </c>
      <c r="AA89" t="s">
        <v>84</v>
      </c>
      <c r="AC89" s="288"/>
    </row>
    <row r="90" spans="1:29">
      <c r="A90" s="451" t="s">
        <v>1052</v>
      </c>
      <c r="B90" s="53" t="s">
        <v>709</v>
      </c>
      <c r="C90" s="53"/>
      <c r="D90" s="533"/>
      <c r="E90" s="53"/>
      <c r="F90" s="740"/>
      <c r="G90" s="53"/>
      <c r="H90" s="740"/>
      <c r="I90" s="108"/>
      <c r="O90" s="287" t="s">
        <v>40</v>
      </c>
      <c r="P90" s="285" t="str">
        <f ca="1">SUBSTITUTE(CELL("address",D90),"$","")</f>
        <v>D90</v>
      </c>
      <c r="Q90" s="287" t="str">
        <f t="shared" si="22"/>
        <v>3c</v>
      </c>
      <c r="R90" s="285" t="str">
        <f t="shared" ca="1" si="23"/>
        <v>3c. Energy Storage</v>
      </c>
      <c r="S90" t="s">
        <v>832</v>
      </c>
      <c r="T90" t="s">
        <v>1053</v>
      </c>
      <c r="U90" s="287">
        <v>1</v>
      </c>
      <c r="V90" s="290" t="str">
        <f t="shared" ca="1" si="24"/>
        <v>3c_D90_max_charge_MW_1</v>
      </c>
      <c r="W90" t="s">
        <v>395</v>
      </c>
      <c r="Y90" t="str">
        <f t="shared" si="25"/>
        <v>&gt;=0</v>
      </c>
      <c r="Z90" t="s">
        <v>84</v>
      </c>
      <c r="AA90" t="s">
        <v>84</v>
      </c>
      <c r="AC90" s="288"/>
    </row>
    <row r="91" spans="1:29" ht="0.75" customHeight="1">
      <c r="A91" s="452"/>
      <c r="B91" s="53"/>
      <c r="C91" s="53"/>
      <c r="D91" s="53"/>
      <c r="E91" s="53"/>
      <c r="F91" s="53"/>
      <c r="G91" s="53"/>
      <c r="H91" s="53"/>
      <c r="I91" s="108"/>
      <c r="N91" s="287" t="s">
        <v>76</v>
      </c>
      <c r="P91" s="285" t="str">
        <f ca="1">SUBSTITUTE(CELL("address",F90),"$","")</f>
        <v>F90</v>
      </c>
      <c r="Q91" s="287" t="str">
        <f t="shared" si="22"/>
        <v>3c</v>
      </c>
      <c r="R91" s="285" t="str">
        <f t="shared" ca="1" si="23"/>
        <v>3c. Energy Storage</v>
      </c>
      <c r="S91" t="s">
        <v>832</v>
      </c>
      <c r="T91" t="s">
        <v>1053</v>
      </c>
      <c r="U91" s="287">
        <v>2</v>
      </c>
      <c r="V91" s="290" t="str">
        <f t="shared" ca="1" si="24"/>
        <v>3c_F90_max_charge_MW_2</v>
      </c>
      <c r="W91" t="s">
        <v>395</v>
      </c>
      <c r="Y91" t="str">
        <f t="shared" si="25"/>
        <v>&gt;=0</v>
      </c>
      <c r="Z91" t="s">
        <v>84</v>
      </c>
      <c r="AA91" t="s">
        <v>84</v>
      </c>
      <c r="AC91" s="288"/>
    </row>
    <row r="92" spans="1:29" ht="0.75" customHeight="1">
      <c r="A92" s="452"/>
      <c r="B92" s="53"/>
      <c r="C92" s="53"/>
      <c r="D92" s="53"/>
      <c r="E92" s="53"/>
      <c r="F92" s="53"/>
      <c r="G92" s="53"/>
      <c r="H92" s="53"/>
      <c r="I92" s="108"/>
      <c r="N92" s="287" t="s">
        <v>76</v>
      </c>
      <c r="P92" s="285" t="str">
        <f ca="1">SUBSTITUTE(CELL("address",H90),"$","")</f>
        <v>H90</v>
      </c>
      <c r="Q92" s="287" t="str">
        <f t="shared" si="22"/>
        <v>3c</v>
      </c>
      <c r="R92" s="285" t="str">
        <f t="shared" ca="1" si="23"/>
        <v>3c. Energy Storage</v>
      </c>
      <c r="S92" t="s">
        <v>832</v>
      </c>
      <c r="T92" t="s">
        <v>1053</v>
      </c>
      <c r="U92" s="287">
        <v>3</v>
      </c>
      <c r="V92" s="290" t="str">
        <f t="shared" ca="1" si="24"/>
        <v>3c_H90_max_charge_MW_3</v>
      </c>
      <c r="W92" t="s">
        <v>395</v>
      </c>
      <c r="Y92" t="str">
        <f t="shared" si="25"/>
        <v>&gt;=0</v>
      </c>
      <c r="Z92" t="s">
        <v>84</v>
      </c>
      <c r="AA92" t="s">
        <v>84</v>
      </c>
      <c r="AC92" s="288"/>
    </row>
    <row r="93" spans="1:29" ht="0.75" customHeight="1">
      <c r="A93" s="451"/>
      <c r="B93" s="53"/>
      <c r="C93" s="53"/>
      <c r="D93" s="53"/>
      <c r="E93" s="53"/>
      <c r="F93" s="740"/>
      <c r="G93" s="53"/>
      <c r="H93" s="740"/>
      <c r="I93" s="108"/>
      <c r="O93" s="287" t="s">
        <v>40</v>
      </c>
      <c r="P93" s="285" t="str">
        <f ca="1">SUBSTITUTE(CELL("address",D93),"$","")</f>
        <v>D93</v>
      </c>
      <c r="Q93" s="287" t="str">
        <f t="shared" si="22"/>
        <v>3c</v>
      </c>
      <c r="R93" s="285" t="str">
        <f t="shared" ca="1" si="23"/>
        <v>3c. Energy Storage</v>
      </c>
      <c r="S93" t="s">
        <v>832</v>
      </c>
      <c r="T93" t="s">
        <v>1054</v>
      </c>
      <c r="U93" s="287">
        <v>1</v>
      </c>
      <c r="V93" s="290" t="str">
        <f t="shared" ca="1" si="24"/>
        <v>3c_D93_max_charge_MVA_1</v>
      </c>
      <c r="W93" t="s">
        <v>395</v>
      </c>
      <c r="Y93" t="str">
        <f t="shared" si="25"/>
        <v>&gt;=0</v>
      </c>
      <c r="Z93" t="s">
        <v>84</v>
      </c>
      <c r="AA93" t="s">
        <v>84</v>
      </c>
      <c r="AC93" s="288"/>
    </row>
    <row r="94" spans="1:29" ht="0.75" customHeight="1">
      <c r="A94" s="452"/>
      <c r="B94" s="53"/>
      <c r="C94" s="53"/>
      <c r="D94" s="53"/>
      <c r="E94" s="53"/>
      <c r="F94" s="53"/>
      <c r="G94" s="53"/>
      <c r="H94" s="53"/>
      <c r="I94" s="108"/>
      <c r="N94" s="287" t="s">
        <v>76</v>
      </c>
      <c r="P94" s="285" t="str">
        <f ca="1">SUBSTITUTE(CELL("address",F93),"$","")</f>
        <v>F93</v>
      </c>
      <c r="Q94" s="287" t="str">
        <f t="shared" si="22"/>
        <v>3c</v>
      </c>
      <c r="R94" s="285" t="str">
        <f t="shared" ca="1" si="23"/>
        <v>3c. Energy Storage</v>
      </c>
      <c r="S94" t="s">
        <v>832</v>
      </c>
      <c r="T94" t="s">
        <v>1054</v>
      </c>
      <c r="U94" s="287">
        <v>2</v>
      </c>
      <c r="V94" s="290" t="str">
        <f t="shared" ca="1" si="24"/>
        <v>3c_F93_max_charge_MVA_2</v>
      </c>
      <c r="W94" t="s">
        <v>395</v>
      </c>
      <c r="Y94" t="str">
        <f t="shared" si="25"/>
        <v>&gt;=0</v>
      </c>
      <c r="Z94" t="s">
        <v>84</v>
      </c>
      <c r="AA94" t="s">
        <v>84</v>
      </c>
      <c r="AC94" s="288"/>
    </row>
    <row r="95" spans="1:29" ht="0.75" customHeight="1">
      <c r="A95" s="452"/>
      <c r="B95" s="53"/>
      <c r="C95" s="53"/>
      <c r="D95" s="53"/>
      <c r="E95" s="53"/>
      <c r="F95" s="53"/>
      <c r="G95" s="53"/>
      <c r="H95" s="53"/>
      <c r="I95" s="108"/>
      <c r="N95" s="287" t="s">
        <v>76</v>
      </c>
      <c r="P95" s="285" t="str">
        <f ca="1">SUBSTITUTE(CELL("address",H93),"$","")</f>
        <v>H93</v>
      </c>
      <c r="Q95" s="287" t="str">
        <f t="shared" si="22"/>
        <v>3c</v>
      </c>
      <c r="R95" s="285" t="str">
        <f t="shared" ca="1" si="23"/>
        <v>3c. Energy Storage</v>
      </c>
      <c r="S95" t="s">
        <v>832</v>
      </c>
      <c r="T95" t="s">
        <v>1054</v>
      </c>
      <c r="U95" s="287">
        <v>3</v>
      </c>
      <c r="V95" s="290" t="str">
        <f t="shared" ca="1" si="24"/>
        <v>3c_H93_max_charge_MVA_3</v>
      </c>
      <c r="W95" t="s">
        <v>395</v>
      </c>
      <c r="Y95" t="str">
        <f t="shared" si="25"/>
        <v>&gt;=0</v>
      </c>
      <c r="Z95" t="s">
        <v>84</v>
      </c>
      <c r="AA95" t="s">
        <v>84</v>
      </c>
      <c r="AC95" s="288"/>
    </row>
    <row r="96" spans="1:29">
      <c r="A96" s="451" t="s">
        <v>1055</v>
      </c>
      <c r="B96" s="53" t="s">
        <v>709</v>
      </c>
      <c r="C96" s="53"/>
      <c r="D96" s="533"/>
      <c r="E96" s="53"/>
      <c r="F96" s="740"/>
      <c r="G96" s="53"/>
      <c r="H96" s="740"/>
      <c r="I96" s="108"/>
      <c r="O96" s="287" t="s">
        <v>40</v>
      </c>
      <c r="P96" s="285" t="str">
        <f ca="1">SUBSTITUTE(CELL("address",D96),"$","")</f>
        <v>D96</v>
      </c>
      <c r="Q96" s="287" t="str">
        <f t="shared" si="22"/>
        <v>3c</v>
      </c>
      <c r="R96" s="285" t="str">
        <f t="shared" ca="1" si="23"/>
        <v>3c. Energy Storage</v>
      </c>
      <c r="S96" t="s">
        <v>832</v>
      </c>
      <c r="T96" t="s">
        <v>1056</v>
      </c>
      <c r="U96" s="287">
        <v>1</v>
      </c>
      <c r="V96" s="290" t="str">
        <f t="shared" ca="1" si="24"/>
        <v>3c_D96_min_charge_MW_1</v>
      </c>
      <c r="W96" t="s">
        <v>395</v>
      </c>
      <c r="Y96" t="str">
        <f t="shared" si="25"/>
        <v>&gt;=0</v>
      </c>
      <c r="Z96" t="s">
        <v>84</v>
      </c>
      <c r="AA96" t="s">
        <v>84</v>
      </c>
      <c r="AC96" s="288"/>
    </row>
    <row r="97" spans="1:36" ht="5.25" customHeight="1">
      <c r="A97" s="452"/>
      <c r="B97" s="53"/>
      <c r="C97" s="53"/>
      <c r="D97" s="53"/>
      <c r="E97" s="53"/>
      <c r="F97" s="53"/>
      <c r="G97" s="53"/>
      <c r="H97" s="53"/>
      <c r="I97" s="108"/>
      <c r="N97" s="287" t="s">
        <v>76</v>
      </c>
      <c r="P97" s="285" t="str">
        <f ca="1">SUBSTITUTE(CELL("address",F96),"$","")</f>
        <v>F96</v>
      </c>
      <c r="Q97" s="287" t="str">
        <f t="shared" si="22"/>
        <v>3c</v>
      </c>
      <c r="R97" s="285" t="str">
        <f t="shared" ca="1" si="23"/>
        <v>3c. Energy Storage</v>
      </c>
      <c r="S97" t="s">
        <v>832</v>
      </c>
      <c r="T97" t="s">
        <v>1056</v>
      </c>
      <c r="U97" s="287">
        <v>2</v>
      </c>
      <c r="V97" s="290" t="str">
        <f t="shared" ca="1" si="24"/>
        <v>3c_F96_min_charge_MW_2</v>
      </c>
      <c r="W97" t="s">
        <v>395</v>
      </c>
      <c r="Y97" t="str">
        <f t="shared" si="25"/>
        <v>&gt;=0</v>
      </c>
      <c r="Z97" t="s">
        <v>84</v>
      </c>
      <c r="AA97" t="s">
        <v>84</v>
      </c>
      <c r="AC97" s="288"/>
    </row>
    <row r="98" spans="1:36" ht="5.25" customHeight="1">
      <c r="A98" s="452"/>
      <c r="B98" s="53"/>
      <c r="C98" s="53"/>
      <c r="D98" s="53"/>
      <c r="E98" s="53"/>
      <c r="F98" s="53"/>
      <c r="G98" s="53"/>
      <c r="H98" s="53"/>
      <c r="I98" s="108"/>
      <c r="N98" s="287" t="s">
        <v>76</v>
      </c>
      <c r="P98" s="285" t="str">
        <f ca="1">SUBSTITUTE(CELL("address",H96),"$","")</f>
        <v>H96</v>
      </c>
      <c r="Q98" s="287" t="str">
        <f t="shared" si="22"/>
        <v>3c</v>
      </c>
      <c r="R98" s="285" t="str">
        <f t="shared" ca="1" si="23"/>
        <v>3c. Energy Storage</v>
      </c>
      <c r="S98" t="s">
        <v>832</v>
      </c>
      <c r="T98" t="s">
        <v>1056</v>
      </c>
      <c r="U98" s="287">
        <v>3</v>
      </c>
      <c r="V98" s="290" t="str">
        <f t="shared" ca="1" si="24"/>
        <v>3c_H96_min_charge_MW_3</v>
      </c>
      <c r="W98" t="s">
        <v>395</v>
      </c>
      <c r="Y98" t="str">
        <f t="shared" si="25"/>
        <v>&gt;=0</v>
      </c>
      <c r="Z98" t="s">
        <v>84</v>
      </c>
      <c r="AA98" t="s">
        <v>84</v>
      </c>
      <c r="AC98" s="288"/>
    </row>
    <row r="99" spans="1:36">
      <c r="A99" s="451" t="s">
        <v>1057</v>
      </c>
      <c r="B99" s="305" t="s">
        <v>1058</v>
      </c>
      <c r="C99" s="53"/>
      <c r="D99" s="744"/>
      <c r="E99" s="53"/>
      <c r="F99" s="745"/>
      <c r="G99" s="53"/>
      <c r="H99" s="745"/>
      <c r="I99" s="108"/>
      <c r="L99" s="20" t="s">
        <v>1015</v>
      </c>
      <c r="O99" s="287" t="s">
        <v>40</v>
      </c>
      <c r="P99" s="285" t="str">
        <f ca="1">SUBSTITUTE(CELL("address",D99),"$","")</f>
        <v>D99</v>
      </c>
      <c r="Q99" s="287" t="str">
        <f t="shared" si="22"/>
        <v>3c</v>
      </c>
      <c r="R99" s="285" t="str">
        <f t="shared" ca="1" si="23"/>
        <v>3c. Energy Storage</v>
      </c>
      <c r="S99" t="s">
        <v>832</v>
      </c>
      <c r="T99" t="s">
        <v>1059</v>
      </c>
      <c r="U99" s="287">
        <v>1</v>
      </c>
      <c r="V99" s="290" t="str">
        <f t="shared" ca="1" si="24"/>
        <v>3c_D99_power_degradation_cycles_1</v>
      </c>
      <c r="W99" s="285" t="s">
        <v>463</v>
      </c>
      <c r="X99" t="s">
        <v>800</v>
      </c>
      <c r="Y99" s="286" t="s">
        <v>464</v>
      </c>
      <c r="Z99" t="s">
        <v>84</v>
      </c>
      <c r="AA99" t="s">
        <v>84</v>
      </c>
      <c r="AC99" s="288"/>
      <c r="AD99" s="285"/>
    </row>
    <row r="100" spans="1:36" ht="5.25" customHeight="1">
      <c r="A100" s="452"/>
      <c r="B100" s="53"/>
      <c r="C100" s="53"/>
      <c r="D100" s="53"/>
      <c r="E100" s="53"/>
      <c r="F100" s="53"/>
      <c r="G100" s="53"/>
      <c r="H100" s="53"/>
      <c r="I100" s="108"/>
      <c r="N100" s="287" t="s">
        <v>76</v>
      </c>
      <c r="P100" s="285" t="str">
        <f ca="1">SUBSTITUTE(CELL("address",F99),"$","")</f>
        <v>F99</v>
      </c>
      <c r="Q100" s="287" t="str">
        <f t="shared" si="22"/>
        <v>3c</v>
      </c>
      <c r="R100" s="285" t="str">
        <f t="shared" ca="1" si="23"/>
        <v>3c. Energy Storage</v>
      </c>
      <c r="S100" t="s">
        <v>832</v>
      </c>
      <c r="T100" t="s">
        <v>1059</v>
      </c>
      <c r="U100" s="287">
        <v>2</v>
      </c>
      <c r="V100" s="290" t="str">
        <f t="shared" ca="1" si="24"/>
        <v>3c_F99_power_degradation_cycles_2</v>
      </c>
      <c r="W100" s="285" t="s">
        <v>463</v>
      </c>
      <c r="X100" t="s">
        <v>800</v>
      </c>
      <c r="Y100" s="286" t="s">
        <v>464</v>
      </c>
      <c r="Z100" t="s">
        <v>84</v>
      </c>
      <c r="AA100" t="s">
        <v>84</v>
      </c>
      <c r="AC100" s="288"/>
      <c r="AD100" s="285"/>
    </row>
    <row r="101" spans="1:36" ht="5.25" customHeight="1">
      <c r="A101" s="452"/>
      <c r="B101" s="53"/>
      <c r="C101" s="53"/>
      <c r="D101" s="53"/>
      <c r="E101" s="53"/>
      <c r="F101" s="53"/>
      <c r="G101" s="53"/>
      <c r="H101" s="53"/>
      <c r="I101" s="108"/>
      <c r="N101" s="287" t="s">
        <v>76</v>
      </c>
      <c r="P101" s="285" t="str">
        <f ca="1">SUBSTITUTE(CELL("address",H99),"$","")</f>
        <v>H99</v>
      </c>
      <c r="Q101" s="287" t="str">
        <f t="shared" si="22"/>
        <v>3c</v>
      </c>
      <c r="R101" s="285" t="str">
        <f t="shared" ca="1" si="23"/>
        <v>3c. Energy Storage</v>
      </c>
      <c r="S101" t="s">
        <v>832</v>
      </c>
      <c r="T101" t="s">
        <v>1059</v>
      </c>
      <c r="U101" s="287">
        <v>3</v>
      </c>
      <c r="V101" s="290" t="str">
        <f t="shared" ca="1" si="24"/>
        <v>3c_H99_power_degradation_cycles_3</v>
      </c>
      <c r="W101" s="285" t="s">
        <v>463</v>
      </c>
      <c r="X101" t="s">
        <v>800</v>
      </c>
      <c r="Y101" s="286" t="s">
        <v>464</v>
      </c>
      <c r="Z101" t="s">
        <v>84</v>
      </c>
      <c r="AA101" t="s">
        <v>84</v>
      </c>
      <c r="AC101" s="288"/>
      <c r="AD101" s="285"/>
    </row>
    <row r="102" spans="1:36" ht="43.5" customHeight="1">
      <c r="A102" s="347" t="s">
        <v>1060</v>
      </c>
      <c r="B102" s="53" t="s">
        <v>1061</v>
      </c>
      <c r="C102" s="53"/>
      <c r="D102" s="533"/>
      <c r="E102" s="53"/>
      <c r="F102" s="740"/>
      <c r="G102" s="53"/>
      <c r="H102" s="740"/>
      <c r="I102" s="108"/>
      <c r="L102" s="20" t="s">
        <v>1015</v>
      </c>
      <c r="O102" s="287" t="s">
        <v>40</v>
      </c>
      <c r="P102" s="285" t="str">
        <f ca="1">SUBSTITUTE(CELL("address",D102),"$","")</f>
        <v>D102</v>
      </c>
      <c r="Q102" s="287" t="str">
        <f t="shared" si="22"/>
        <v>3c</v>
      </c>
      <c r="R102" s="285" t="str">
        <f t="shared" ca="1" si="23"/>
        <v>3c. Energy Storage</v>
      </c>
      <c r="S102" t="s">
        <v>832</v>
      </c>
      <c r="T102" t="s">
        <v>1062</v>
      </c>
      <c r="U102" s="287">
        <v>1</v>
      </c>
      <c r="V102" s="290" t="str">
        <f t="shared" ca="1" si="24"/>
        <v>3c_D102_MWh_max_1</v>
      </c>
      <c r="W102" t="s">
        <v>395</v>
      </c>
      <c r="Y102" t="str">
        <f t="shared" ref="Y102:Y107" si="26">"&gt;=0"</f>
        <v>&gt;=0</v>
      </c>
      <c r="Z102" t="s">
        <v>84</v>
      </c>
      <c r="AA102" t="s">
        <v>84</v>
      </c>
      <c r="AC102" s="288"/>
    </row>
    <row r="103" spans="1:36" ht="5.25" customHeight="1">
      <c r="A103" s="452"/>
      <c r="B103" s="53"/>
      <c r="C103" s="53"/>
      <c r="D103" s="53"/>
      <c r="E103" s="53"/>
      <c r="F103" s="53"/>
      <c r="G103" s="53"/>
      <c r="H103" s="53"/>
      <c r="I103" s="108"/>
      <c r="N103" s="287" t="s">
        <v>76</v>
      </c>
      <c r="P103" s="285" t="str">
        <f ca="1">SUBSTITUTE(CELL("address",F102),"$","")</f>
        <v>F102</v>
      </c>
      <c r="Q103" s="287" t="str">
        <f t="shared" si="22"/>
        <v>3c</v>
      </c>
      <c r="R103" s="285" t="str">
        <f t="shared" ca="1" si="23"/>
        <v>3c. Energy Storage</v>
      </c>
      <c r="S103" t="s">
        <v>832</v>
      </c>
      <c r="T103" t="s">
        <v>1062</v>
      </c>
      <c r="U103" s="287">
        <v>2</v>
      </c>
      <c r="V103" s="290" t="str">
        <f t="shared" ca="1" si="24"/>
        <v>3c_F102_MWh_max_2</v>
      </c>
      <c r="W103" t="s">
        <v>395</v>
      </c>
      <c r="Y103" t="str">
        <f t="shared" si="26"/>
        <v>&gt;=0</v>
      </c>
      <c r="Z103" t="s">
        <v>84</v>
      </c>
      <c r="AA103" t="s">
        <v>84</v>
      </c>
      <c r="AC103" s="288"/>
    </row>
    <row r="104" spans="1:36" ht="18.649999999999999" customHeight="1">
      <c r="A104" s="57" t="s">
        <v>1063</v>
      </c>
      <c r="B104" s="53"/>
      <c r="C104" s="53"/>
      <c r="D104" s="53"/>
      <c r="E104" s="53"/>
      <c r="F104" s="53"/>
      <c r="G104" s="53"/>
      <c r="H104" s="53"/>
      <c r="I104" s="108"/>
      <c r="N104" s="287" t="s">
        <v>76</v>
      </c>
      <c r="P104" s="285" t="str">
        <f ca="1">SUBSTITUTE(CELL("address",H102),"$","")</f>
        <v>H102</v>
      </c>
      <c r="Q104" s="287" t="str">
        <f t="shared" si="22"/>
        <v>3c</v>
      </c>
      <c r="R104" s="285" t="str">
        <f t="shared" ca="1" si="23"/>
        <v>3c. Energy Storage</v>
      </c>
      <c r="S104" t="s">
        <v>832</v>
      </c>
      <c r="T104" t="s">
        <v>1062</v>
      </c>
      <c r="U104" s="287">
        <v>3</v>
      </c>
      <c r="V104" s="290" t="str">
        <f t="shared" ca="1" si="24"/>
        <v>3c_H102_MWh_max_3</v>
      </c>
      <c r="W104" t="s">
        <v>395</v>
      </c>
      <c r="Y104" t="str">
        <f t="shared" si="26"/>
        <v>&gt;=0</v>
      </c>
      <c r="Z104" t="s">
        <v>84</v>
      </c>
      <c r="AA104" t="s">
        <v>84</v>
      </c>
      <c r="AC104" s="288"/>
    </row>
    <row r="105" spans="1:36">
      <c r="A105" s="451" t="s">
        <v>1064</v>
      </c>
      <c r="B105" s="53" t="s">
        <v>1061</v>
      </c>
      <c r="C105" s="53"/>
      <c r="D105" s="533"/>
      <c r="E105" s="53"/>
      <c r="F105" s="740"/>
      <c r="G105" s="53"/>
      <c r="H105" s="740"/>
      <c r="I105" s="108"/>
      <c r="L105" s="20" t="s">
        <v>1015</v>
      </c>
      <c r="O105" s="287" t="s">
        <v>40</v>
      </c>
      <c r="P105" s="285" t="str">
        <f ca="1">SUBSTITUTE(CELL("address",D105),"$","")</f>
        <v>D105</v>
      </c>
      <c r="Q105" s="287" t="str">
        <f t="shared" si="22"/>
        <v>3c</v>
      </c>
      <c r="R105" s="285" t="str">
        <f t="shared" ca="1" si="23"/>
        <v>3c. Energy Storage</v>
      </c>
      <c r="S105" t="s">
        <v>832</v>
      </c>
      <c r="T105" t="s">
        <v>1065</v>
      </c>
      <c r="U105" s="287">
        <v>1</v>
      </c>
      <c r="V105" s="290" t="str">
        <f t="shared" ca="1" si="24"/>
        <v>3c_D105_MWh_min_1</v>
      </c>
      <c r="W105" t="s">
        <v>395</v>
      </c>
      <c r="Y105" t="str">
        <f t="shared" si="26"/>
        <v>&gt;=0</v>
      </c>
      <c r="Z105" t="s">
        <v>84</v>
      </c>
      <c r="AA105" t="s">
        <v>84</v>
      </c>
      <c r="AC105" s="288"/>
    </row>
    <row r="106" spans="1:36" ht="5.25" customHeight="1">
      <c r="A106" s="452"/>
      <c r="B106" s="53"/>
      <c r="C106" s="53"/>
      <c r="D106" s="53"/>
      <c r="E106" s="53"/>
      <c r="F106" s="53"/>
      <c r="G106" s="53"/>
      <c r="H106" s="53"/>
      <c r="I106" s="108"/>
      <c r="N106" s="287" t="s">
        <v>76</v>
      </c>
      <c r="P106" s="285" t="str">
        <f ca="1">SUBSTITUTE(CELL("address",F105),"$","")</f>
        <v>F105</v>
      </c>
      <c r="Q106" s="287" t="str">
        <f t="shared" si="22"/>
        <v>3c</v>
      </c>
      <c r="R106" s="285" t="str">
        <f t="shared" ca="1" si="23"/>
        <v>3c. Energy Storage</v>
      </c>
      <c r="S106" t="s">
        <v>832</v>
      </c>
      <c r="T106" t="s">
        <v>1065</v>
      </c>
      <c r="U106" s="287">
        <v>2</v>
      </c>
      <c r="V106" s="290" t="str">
        <f t="shared" ca="1" si="24"/>
        <v>3c_F105_MWh_min_2</v>
      </c>
      <c r="W106" t="s">
        <v>395</v>
      </c>
      <c r="Y106" t="str">
        <f t="shared" si="26"/>
        <v>&gt;=0</v>
      </c>
      <c r="Z106" t="s">
        <v>84</v>
      </c>
      <c r="AA106" t="s">
        <v>84</v>
      </c>
      <c r="AC106" s="288"/>
    </row>
    <row r="107" spans="1:36" ht="5.25" customHeight="1">
      <c r="A107" s="452"/>
      <c r="B107" s="53"/>
      <c r="C107" s="53"/>
      <c r="D107" s="53"/>
      <c r="E107" s="53"/>
      <c r="F107" s="53"/>
      <c r="G107" s="53"/>
      <c r="H107" s="53"/>
      <c r="I107" s="108"/>
      <c r="N107" s="287" t="s">
        <v>76</v>
      </c>
      <c r="P107" s="285" t="str">
        <f ca="1">SUBSTITUTE(CELL("address",H105),"$","")</f>
        <v>H105</v>
      </c>
      <c r="Q107" s="287" t="str">
        <f t="shared" si="22"/>
        <v>3c</v>
      </c>
      <c r="R107" s="285" t="str">
        <f t="shared" ca="1" si="23"/>
        <v>3c. Energy Storage</v>
      </c>
      <c r="S107" t="s">
        <v>832</v>
      </c>
      <c r="T107" t="s">
        <v>1065</v>
      </c>
      <c r="U107" s="287">
        <v>3</v>
      </c>
      <c r="V107" s="290" t="str">
        <f t="shared" ca="1" si="24"/>
        <v>3c_H105_MWh_min_3</v>
      </c>
      <c r="W107" t="s">
        <v>395</v>
      </c>
      <c r="Y107" t="str">
        <f t="shared" si="26"/>
        <v>&gt;=0</v>
      </c>
      <c r="Z107" t="s">
        <v>84</v>
      </c>
      <c r="AA107" t="s">
        <v>84</v>
      </c>
      <c r="AC107" s="288"/>
    </row>
    <row r="108" spans="1:36">
      <c r="A108" s="451" t="s">
        <v>1066</v>
      </c>
      <c r="B108" s="305" t="s">
        <v>1058</v>
      </c>
      <c r="C108" s="53"/>
      <c r="D108" s="744"/>
      <c r="E108" s="53"/>
      <c r="F108" s="745"/>
      <c r="G108" s="53"/>
      <c r="H108" s="745"/>
      <c r="I108" s="108"/>
      <c r="L108" s="20" t="s">
        <v>1015</v>
      </c>
      <c r="O108" s="287" t="s">
        <v>40</v>
      </c>
      <c r="P108" s="285" t="str">
        <f ca="1">SUBSTITUTE(CELL("address",D108),"$","")</f>
        <v>D108</v>
      </c>
      <c r="Q108" s="287" t="str">
        <f t="shared" si="22"/>
        <v>3c</v>
      </c>
      <c r="R108" s="285" t="str">
        <f t="shared" ca="1" si="23"/>
        <v>3c. Energy Storage</v>
      </c>
      <c r="S108" t="s">
        <v>832</v>
      </c>
      <c r="T108" t="s">
        <v>1067</v>
      </c>
      <c r="U108" s="287">
        <v>1</v>
      </c>
      <c r="V108" s="290" t="str">
        <f t="shared" ca="1" si="24"/>
        <v>3c_D108_energy_degradation_cycles_1</v>
      </c>
      <c r="W108" s="285" t="s">
        <v>463</v>
      </c>
      <c r="X108" t="s">
        <v>800</v>
      </c>
      <c r="Y108" s="286" t="s">
        <v>464</v>
      </c>
      <c r="Z108" t="s">
        <v>84</v>
      </c>
      <c r="AA108" t="s">
        <v>84</v>
      </c>
      <c r="AC108" s="288"/>
      <c r="AD108" s="285"/>
    </row>
    <row r="109" spans="1:36" ht="5.25" customHeight="1">
      <c r="A109" s="452"/>
      <c r="B109" s="53"/>
      <c r="C109" s="53"/>
      <c r="D109" s="53"/>
      <c r="E109" s="53"/>
      <c r="F109" s="53"/>
      <c r="G109" s="53"/>
      <c r="H109" s="53"/>
      <c r="I109" s="108"/>
      <c r="N109" s="287" t="s">
        <v>76</v>
      </c>
      <c r="P109" s="285" t="str">
        <f ca="1">SUBSTITUTE(CELL("address",F108),"$","")</f>
        <v>F108</v>
      </c>
      <c r="Q109" s="287" t="str">
        <f t="shared" si="22"/>
        <v>3c</v>
      </c>
      <c r="R109" s="285" t="str">
        <f t="shared" ca="1" si="23"/>
        <v>3c. Energy Storage</v>
      </c>
      <c r="S109" t="s">
        <v>832</v>
      </c>
      <c r="T109" t="s">
        <v>1067</v>
      </c>
      <c r="U109" s="287">
        <v>2</v>
      </c>
      <c r="V109" s="290" t="str">
        <f t="shared" ca="1" si="24"/>
        <v>3c_F108_energy_degradation_cycles_2</v>
      </c>
      <c r="W109" s="285" t="s">
        <v>463</v>
      </c>
      <c r="X109" t="s">
        <v>800</v>
      </c>
      <c r="Y109" s="286" t="s">
        <v>464</v>
      </c>
      <c r="Z109" t="s">
        <v>84</v>
      </c>
      <c r="AA109" t="s">
        <v>84</v>
      </c>
      <c r="AC109" s="288"/>
      <c r="AD109" s="285"/>
    </row>
    <row r="110" spans="1:36" ht="5.25" customHeight="1">
      <c r="A110" s="452"/>
      <c r="B110" s="53"/>
      <c r="C110" s="53"/>
      <c r="D110" s="53"/>
      <c r="E110" s="53"/>
      <c r="F110" s="53"/>
      <c r="G110" s="53"/>
      <c r="H110" s="53"/>
      <c r="I110" s="108"/>
      <c r="N110" s="287" t="s">
        <v>76</v>
      </c>
      <c r="P110" s="285" t="str">
        <f ca="1">SUBSTITUTE(CELL("address",H108),"$","")</f>
        <v>H108</v>
      </c>
      <c r="Q110" s="287" t="str">
        <f t="shared" si="22"/>
        <v>3c</v>
      </c>
      <c r="R110" s="285" t="str">
        <f t="shared" ca="1" si="23"/>
        <v>3c. Energy Storage</v>
      </c>
      <c r="S110" t="s">
        <v>832</v>
      </c>
      <c r="T110" t="s">
        <v>1067</v>
      </c>
      <c r="U110" s="287">
        <v>3</v>
      </c>
      <c r="V110" s="290" t="str">
        <f t="shared" ca="1" si="24"/>
        <v>3c_H108_energy_degradation_cycles_3</v>
      </c>
      <c r="W110" s="285" t="s">
        <v>463</v>
      </c>
      <c r="X110" t="s">
        <v>800</v>
      </c>
      <c r="Y110" s="286" t="s">
        <v>464</v>
      </c>
      <c r="Z110" t="s">
        <v>84</v>
      </c>
      <c r="AA110" t="s">
        <v>84</v>
      </c>
      <c r="AC110" s="288"/>
      <c r="AD110" s="285"/>
    </row>
    <row r="111" spans="1:36" ht="102" customHeight="1">
      <c r="A111" s="646" t="s">
        <v>1068</v>
      </c>
      <c r="B111" s="53"/>
      <c r="C111" s="53"/>
      <c r="D111" s="732"/>
      <c r="E111" s="53"/>
      <c r="F111" s="737"/>
      <c r="G111" s="53"/>
      <c r="H111" s="737"/>
      <c r="I111" s="108"/>
      <c r="L111" s="24" t="s">
        <v>1069</v>
      </c>
      <c r="M111" s="20" t="s">
        <v>1015</v>
      </c>
      <c r="O111" s="287" t="s">
        <v>40</v>
      </c>
      <c r="P111" s="285" t="str">
        <f ca="1">SUBSTITUTE(CELL("address",D111),"$","")</f>
        <v>D111</v>
      </c>
      <c r="Q111" s="287" t="str">
        <f t="shared" si="22"/>
        <v>3c</v>
      </c>
      <c r="R111" s="285" t="str">
        <f t="shared" ca="1" si="23"/>
        <v>3c. Energy Storage</v>
      </c>
      <c r="S111" t="s">
        <v>832</v>
      </c>
      <c r="T111" t="s">
        <v>1070</v>
      </c>
      <c r="U111" s="287">
        <v>1</v>
      </c>
      <c r="V111" s="290" t="str">
        <f t="shared" ca="1" si="24"/>
        <v>3c_D111_augmentation_1</v>
      </c>
      <c r="W111" s="20" t="s">
        <v>605</v>
      </c>
      <c r="X111">
        <v>2000</v>
      </c>
      <c r="Y111" s="286"/>
      <c r="Z111" t="s">
        <v>84</v>
      </c>
      <c r="AA111" t="s">
        <v>84</v>
      </c>
      <c r="AC111" s="288"/>
    </row>
    <row r="112" spans="1:36" ht="5.25" customHeight="1">
      <c r="A112" s="452"/>
      <c r="B112" s="53"/>
      <c r="C112" s="53"/>
      <c r="D112" s="53"/>
      <c r="E112" s="53"/>
      <c r="F112" s="53"/>
      <c r="G112" s="53"/>
      <c r="H112" s="53"/>
      <c r="I112" s="108"/>
      <c r="N112" s="287" t="s">
        <v>76</v>
      </c>
      <c r="P112" s="285" t="str">
        <f ca="1">SUBSTITUTE(CELL("address",F111),"$","")</f>
        <v>F111</v>
      </c>
      <c r="Q112" s="287" t="str">
        <f t="shared" si="22"/>
        <v>3c</v>
      </c>
      <c r="R112" s="285" t="str">
        <f t="shared" ca="1" si="23"/>
        <v>3c. Energy Storage</v>
      </c>
      <c r="S112" t="s">
        <v>832</v>
      </c>
      <c r="T112" t="s">
        <v>1070</v>
      </c>
      <c r="U112" s="287">
        <v>2</v>
      </c>
      <c r="V112" s="290" t="str">
        <f t="shared" ca="1" si="24"/>
        <v>3c_F111_augmentation_2</v>
      </c>
      <c r="W112" t="s">
        <v>681</v>
      </c>
      <c r="Y112" s="286" t="str">
        <f t="shared" ref="Y112:Y113" si="27">CONCATENATE(AI112,",",AJ112)</f>
        <v>Yes,No</v>
      </c>
      <c r="Z112" t="s">
        <v>84</v>
      </c>
      <c r="AA112" t="s">
        <v>84</v>
      </c>
      <c r="AC112" s="288"/>
      <c r="AI112" t="s">
        <v>83</v>
      </c>
      <c r="AJ112" t="s">
        <v>84</v>
      </c>
    </row>
    <row r="113" spans="1:36" ht="5.25" customHeight="1">
      <c r="A113" s="452"/>
      <c r="B113" s="53"/>
      <c r="C113" s="53"/>
      <c r="D113" s="53"/>
      <c r="E113" s="53"/>
      <c r="F113" s="53"/>
      <c r="G113" s="53"/>
      <c r="H113" s="53"/>
      <c r="I113" s="108"/>
      <c r="N113" s="287" t="s">
        <v>76</v>
      </c>
      <c r="P113" s="285" t="str">
        <f ca="1">SUBSTITUTE(CELL("address",H111),"$","")</f>
        <v>H111</v>
      </c>
      <c r="Q113" s="287" t="str">
        <f t="shared" si="22"/>
        <v>3c</v>
      </c>
      <c r="R113" s="285" t="str">
        <f t="shared" ca="1" si="23"/>
        <v>3c. Energy Storage</v>
      </c>
      <c r="S113" t="s">
        <v>832</v>
      </c>
      <c r="T113" t="s">
        <v>1070</v>
      </c>
      <c r="U113" s="287">
        <v>3</v>
      </c>
      <c r="V113" s="290" t="str">
        <f t="shared" ca="1" si="24"/>
        <v>3c_H111_augmentation_3</v>
      </c>
      <c r="W113" t="s">
        <v>681</v>
      </c>
      <c r="Y113" s="286" t="str">
        <f t="shared" si="27"/>
        <v>Yes,No</v>
      </c>
      <c r="Z113" t="s">
        <v>84</v>
      </c>
      <c r="AA113" t="s">
        <v>84</v>
      </c>
      <c r="AC113" s="288"/>
      <c r="AI113" t="s">
        <v>83</v>
      </c>
      <c r="AJ113" t="s">
        <v>84</v>
      </c>
    </row>
    <row r="114" spans="1:36" ht="51.75" customHeight="1">
      <c r="A114" s="451" t="s">
        <v>1071</v>
      </c>
      <c r="B114" s="53"/>
      <c r="C114" s="53"/>
      <c r="D114" s="732"/>
      <c r="E114" s="53"/>
      <c r="F114" s="609"/>
      <c r="G114" s="53"/>
      <c r="H114" s="609"/>
      <c r="I114" s="108"/>
      <c r="L114" s="20" t="s">
        <v>1072</v>
      </c>
      <c r="O114" s="287" t="s">
        <v>40</v>
      </c>
      <c r="P114" s="285" t="str">
        <f ca="1">SUBSTITUTE(CELL("address",D114),"$","")</f>
        <v>D114</v>
      </c>
      <c r="Q114" s="287" t="str">
        <f t="shared" si="22"/>
        <v>3c</v>
      </c>
      <c r="R114" s="285" t="str">
        <f t="shared" ca="1" si="23"/>
        <v>3c. Energy Storage</v>
      </c>
      <c r="S114" t="s">
        <v>832</v>
      </c>
      <c r="T114" t="s">
        <v>1073</v>
      </c>
      <c r="U114" s="287">
        <v>1</v>
      </c>
      <c r="V114" s="290" t="str">
        <f t="shared" ca="1" si="24"/>
        <v>3c_D114_augmentation_schedule_1</v>
      </c>
      <c r="W114" t="s">
        <v>605</v>
      </c>
      <c r="X114">
        <v>2000</v>
      </c>
      <c r="Z114" t="s">
        <v>84</v>
      </c>
      <c r="AA114" t="s">
        <v>84</v>
      </c>
      <c r="AC114" s="288"/>
    </row>
    <row r="115" spans="1:36" ht="5.25" customHeight="1">
      <c r="A115" s="452"/>
      <c r="B115" s="53"/>
      <c r="C115" s="53"/>
      <c r="D115" s="53"/>
      <c r="E115" s="53"/>
      <c r="F115" s="53"/>
      <c r="G115" s="53"/>
      <c r="H115" s="53"/>
      <c r="I115" s="108"/>
      <c r="N115" s="287" t="s">
        <v>76</v>
      </c>
      <c r="P115" s="285" t="str">
        <f ca="1">SUBSTITUTE(CELL("address",F114),"$","")</f>
        <v>F114</v>
      </c>
      <c r="Q115" s="287" t="str">
        <f t="shared" si="22"/>
        <v>3c</v>
      </c>
      <c r="R115" s="285" t="str">
        <f t="shared" ca="1" si="23"/>
        <v>3c. Energy Storage</v>
      </c>
      <c r="S115" t="s">
        <v>832</v>
      </c>
      <c r="T115" t="s">
        <v>1073</v>
      </c>
      <c r="U115" s="287">
        <v>2</v>
      </c>
      <c r="V115" s="290" t="str">
        <f t="shared" ca="1" si="24"/>
        <v>3c_F114_augmentation_schedule_2</v>
      </c>
      <c r="W115" t="s">
        <v>605</v>
      </c>
      <c r="X115">
        <v>2000</v>
      </c>
      <c r="Z115" t="s">
        <v>84</v>
      </c>
      <c r="AA115" t="s">
        <v>84</v>
      </c>
      <c r="AC115" s="288"/>
    </row>
    <row r="116" spans="1:36" ht="5.25" customHeight="1">
      <c r="A116" s="452"/>
      <c r="B116" s="53"/>
      <c r="C116" s="53"/>
      <c r="D116" s="53"/>
      <c r="E116" s="53"/>
      <c r="F116" s="53"/>
      <c r="G116" s="53"/>
      <c r="H116" s="53"/>
      <c r="I116" s="108"/>
      <c r="N116" s="287" t="s">
        <v>76</v>
      </c>
      <c r="P116" s="285" t="str">
        <f ca="1">SUBSTITUTE(CELL("address",H114),"$","")</f>
        <v>H114</v>
      </c>
      <c r="Q116" s="287" t="str">
        <f t="shared" si="22"/>
        <v>3c</v>
      </c>
      <c r="R116" s="285" t="str">
        <f t="shared" ca="1" si="23"/>
        <v>3c. Energy Storage</v>
      </c>
      <c r="S116" t="s">
        <v>832</v>
      </c>
      <c r="T116" t="s">
        <v>1073</v>
      </c>
      <c r="U116" s="287">
        <v>3</v>
      </c>
      <c r="V116" s="290" t="str">
        <f t="shared" ca="1" si="24"/>
        <v>3c_H114_augmentation_schedule_3</v>
      </c>
      <c r="W116" t="s">
        <v>605</v>
      </c>
      <c r="X116">
        <v>2000</v>
      </c>
      <c r="Z116" t="s">
        <v>84</v>
      </c>
      <c r="AA116" t="s">
        <v>84</v>
      </c>
      <c r="AC116" s="288"/>
    </row>
    <row r="117" spans="1:36" ht="13">
      <c r="A117" s="351" t="s">
        <v>1074</v>
      </c>
      <c r="B117" s="53"/>
      <c r="C117" s="53"/>
      <c r="D117" s="53"/>
      <c r="E117" s="53"/>
      <c r="F117" s="53"/>
      <c r="G117" s="53"/>
      <c r="H117" s="53"/>
      <c r="I117" s="108"/>
      <c r="O117" s="287" t="s">
        <v>40</v>
      </c>
    </row>
    <row r="118" spans="1:36">
      <c r="A118" s="450" t="s">
        <v>737</v>
      </c>
      <c r="B118" s="53" t="s">
        <v>1075</v>
      </c>
      <c r="C118" s="53"/>
      <c r="D118" s="738"/>
      <c r="E118" s="53"/>
      <c r="F118" s="739"/>
      <c r="G118" s="53"/>
      <c r="H118" s="739"/>
      <c r="I118" s="108"/>
      <c r="O118" s="287" t="s">
        <v>40</v>
      </c>
      <c r="P118" s="285" t="str">
        <f ca="1">SUBSTITUTE(CELL("address",D118),"$","")</f>
        <v>D118</v>
      </c>
      <c r="Q118" s="287" t="str">
        <f t="shared" ref="Q118:Q129" si="28">$Q$7</f>
        <v>3c</v>
      </c>
      <c r="R118" s="285" t="str">
        <f t="shared" ref="R118:R129" ca="1" si="29">MID(CELL("filename",Q118),FIND("]",CELL("filename",Q118))+1,256)</f>
        <v>3c. Energy Storage</v>
      </c>
      <c r="S118" t="s">
        <v>832</v>
      </c>
      <c r="T118" t="s">
        <v>738</v>
      </c>
      <c r="U118" s="287">
        <v>1</v>
      </c>
      <c r="V118" s="290" t="str">
        <f t="shared" ref="V118:V129" ca="1" si="30">Q118&amp;"_"&amp;P118&amp;"_"&amp;T118&amp;"_"&amp;U118</f>
        <v>3c_D118_net_annual_CF_1</v>
      </c>
      <c r="W118" s="285" t="s">
        <v>463</v>
      </c>
      <c r="Y118" s="286" t="s">
        <v>464</v>
      </c>
      <c r="Z118" t="s">
        <v>84</v>
      </c>
      <c r="AA118" t="s">
        <v>84</v>
      </c>
      <c r="AC118" s="288"/>
      <c r="AD118" s="285"/>
    </row>
    <row r="119" spans="1:36" ht="5.25" customHeight="1">
      <c r="A119" s="454"/>
      <c r="B119" s="53"/>
      <c r="C119" s="53"/>
      <c r="D119" s="53"/>
      <c r="E119" s="53"/>
      <c r="F119" s="53"/>
      <c r="G119" s="53"/>
      <c r="H119" s="53"/>
      <c r="I119" s="108"/>
      <c r="N119" s="287" t="s">
        <v>76</v>
      </c>
      <c r="P119" s="285" t="str">
        <f ca="1">SUBSTITUTE(CELL("address",F118),"$","")</f>
        <v>F118</v>
      </c>
      <c r="Q119" s="287" t="str">
        <f t="shared" si="28"/>
        <v>3c</v>
      </c>
      <c r="R119" s="285" t="str">
        <f t="shared" ca="1" si="29"/>
        <v>3c. Energy Storage</v>
      </c>
      <c r="S119" t="s">
        <v>832</v>
      </c>
      <c r="T119" t="s">
        <v>738</v>
      </c>
      <c r="U119" s="287">
        <v>2</v>
      </c>
      <c r="V119" s="290" t="str">
        <f t="shared" ca="1" si="30"/>
        <v>3c_F118_net_annual_CF_2</v>
      </c>
      <c r="W119" s="285" t="s">
        <v>463</v>
      </c>
      <c r="Y119" s="286" t="s">
        <v>464</v>
      </c>
      <c r="Z119" t="s">
        <v>84</v>
      </c>
      <c r="AA119" t="s">
        <v>84</v>
      </c>
      <c r="AC119" s="288"/>
      <c r="AD119" s="285"/>
    </row>
    <row r="120" spans="1:36" ht="5.25" customHeight="1">
      <c r="A120" s="454"/>
      <c r="B120" s="53"/>
      <c r="C120" s="53"/>
      <c r="D120" s="53"/>
      <c r="E120" s="53"/>
      <c r="F120" s="53"/>
      <c r="G120" s="53"/>
      <c r="H120" s="53"/>
      <c r="I120" s="108"/>
      <c r="N120" s="287" t="s">
        <v>76</v>
      </c>
      <c r="P120" s="285" t="str">
        <f ca="1">SUBSTITUTE(CELL("address",H118),"$","")</f>
        <v>H118</v>
      </c>
      <c r="Q120" s="287" t="str">
        <f t="shared" si="28"/>
        <v>3c</v>
      </c>
      <c r="R120" s="285" t="str">
        <f t="shared" ca="1" si="29"/>
        <v>3c. Energy Storage</v>
      </c>
      <c r="S120" t="s">
        <v>832</v>
      </c>
      <c r="T120" t="s">
        <v>738</v>
      </c>
      <c r="U120" s="287">
        <v>3</v>
      </c>
      <c r="V120" s="290" t="str">
        <f t="shared" ca="1" si="30"/>
        <v>3c_H118_net_annual_CF_3</v>
      </c>
      <c r="W120" s="285" t="s">
        <v>463</v>
      </c>
      <c r="Y120" s="286" t="s">
        <v>464</v>
      </c>
      <c r="Z120" t="s">
        <v>84</v>
      </c>
      <c r="AA120" t="s">
        <v>84</v>
      </c>
      <c r="AC120" s="288"/>
      <c r="AD120" s="285"/>
    </row>
    <row r="121" spans="1:36">
      <c r="A121" s="450" t="s">
        <v>780</v>
      </c>
      <c r="B121" s="53" t="s">
        <v>1075</v>
      </c>
      <c r="C121" s="53"/>
      <c r="D121" s="738"/>
      <c r="E121" s="53"/>
      <c r="F121" s="739"/>
      <c r="G121" s="53"/>
      <c r="H121" s="739"/>
      <c r="I121" s="108"/>
      <c r="O121" s="287" t="s">
        <v>40</v>
      </c>
      <c r="P121" s="285" t="str">
        <f ca="1">SUBSTITUTE(CELL("address",D121),"$","")</f>
        <v>D121</v>
      </c>
      <c r="Q121" s="287" t="str">
        <f t="shared" si="28"/>
        <v>3c</v>
      </c>
      <c r="R121" s="285" t="str">
        <f t="shared" ca="1" si="29"/>
        <v>3c. Energy Storage</v>
      </c>
      <c r="S121" t="s">
        <v>832</v>
      </c>
      <c r="T121" t="s">
        <v>740</v>
      </c>
      <c r="U121" s="287">
        <v>1</v>
      </c>
      <c r="V121" s="290" t="str">
        <f t="shared" ca="1" si="30"/>
        <v>3c_D121_winter_CF_1</v>
      </c>
      <c r="W121" s="285" t="s">
        <v>463</v>
      </c>
      <c r="Y121" s="286" t="s">
        <v>464</v>
      </c>
      <c r="Z121" t="s">
        <v>84</v>
      </c>
      <c r="AA121" t="s">
        <v>84</v>
      </c>
      <c r="AC121" s="288"/>
      <c r="AD121" s="285"/>
    </row>
    <row r="122" spans="1:36" ht="5.25" customHeight="1">
      <c r="A122" s="454"/>
      <c r="B122" s="53"/>
      <c r="C122" s="53"/>
      <c r="D122" s="53"/>
      <c r="E122" s="53"/>
      <c r="F122" s="53"/>
      <c r="G122" s="53"/>
      <c r="H122" s="53"/>
      <c r="I122" s="108"/>
      <c r="N122" s="287" t="s">
        <v>76</v>
      </c>
      <c r="P122" s="285" t="str">
        <f ca="1">SUBSTITUTE(CELL("address",F121),"$","")</f>
        <v>F121</v>
      </c>
      <c r="Q122" s="287" t="str">
        <f t="shared" si="28"/>
        <v>3c</v>
      </c>
      <c r="R122" s="285" t="str">
        <f t="shared" ca="1" si="29"/>
        <v>3c. Energy Storage</v>
      </c>
      <c r="S122" t="s">
        <v>832</v>
      </c>
      <c r="T122" t="s">
        <v>740</v>
      </c>
      <c r="U122" s="287">
        <v>2</v>
      </c>
      <c r="V122" s="290" t="str">
        <f t="shared" ca="1" si="30"/>
        <v>3c_F121_winter_CF_2</v>
      </c>
      <c r="W122" s="285" t="s">
        <v>463</v>
      </c>
      <c r="Y122" s="286" t="s">
        <v>464</v>
      </c>
      <c r="Z122" t="s">
        <v>84</v>
      </c>
      <c r="AA122" t="s">
        <v>84</v>
      </c>
      <c r="AC122" s="288"/>
      <c r="AD122" s="285"/>
    </row>
    <row r="123" spans="1:36" ht="5.25" customHeight="1">
      <c r="A123" s="454"/>
      <c r="B123" s="53"/>
      <c r="C123" s="53"/>
      <c r="D123" s="53"/>
      <c r="E123" s="53"/>
      <c r="F123" s="53"/>
      <c r="G123" s="53"/>
      <c r="H123" s="53"/>
      <c r="I123" s="108"/>
      <c r="N123" s="287" t="s">
        <v>76</v>
      </c>
      <c r="P123" s="285" t="str">
        <f ca="1">SUBSTITUTE(CELL("address",H121),"$","")</f>
        <v>H121</v>
      </c>
      <c r="Q123" s="287" t="str">
        <f t="shared" si="28"/>
        <v>3c</v>
      </c>
      <c r="R123" s="285" t="str">
        <f t="shared" ca="1" si="29"/>
        <v>3c. Energy Storage</v>
      </c>
      <c r="S123" t="s">
        <v>832</v>
      </c>
      <c r="T123" t="s">
        <v>740</v>
      </c>
      <c r="U123" s="287">
        <v>3</v>
      </c>
      <c r="V123" s="290" t="str">
        <f t="shared" ca="1" si="30"/>
        <v>3c_H121_winter_CF_3</v>
      </c>
      <c r="W123" s="285" t="s">
        <v>463</v>
      </c>
      <c r="Y123" s="286" t="s">
        <v>464</v>
      </c>
      <c r="Z123" t="s">
        <v>84</v>
      </c>
      <c r="AA123" t="s">
        <v>84</v>
      </c>
      <c r="AC123" s="288"/>
      <c r="AD123" s="285"/>
    </row>
    <row r="124" spans="1:36">
      <c r="A124" s="450" t="s">
        <v>1076</v>
      </c>
      <c r="B124" s="305" t="s">
        <v>1020</v>
      </c>
      <c r="C124" s="53"/>
      <c r="D124" s="756"/>
      <c r="E124" s="53"/>
      <c r="F124" s="757"/>
      <c r="G124" s="53"/>
      <c r="H124" s="757"/>
      <c r="I124" s="108"/>
      <c r="L124" s="20"/>
      <c r="O124" s="287" t="s">
        <v>40</v>
      </c>
      <c r="P124" s="285" t="str">
        <f ca="1">SUBSTITUTE(CELL("address",D124),"$","")</f>
        <v>D124</v>
      </c>
      <c r="Q124" s="287" t="str">
        <f t="shared" si="28"/>
        <v>3c</v>
      </c>
      <c r="R124" s="285" t="str">
        <f t="shared" ca="1" si="29"/>
        <v>3c. Energy Storage</v>
      </c>
      <c r="S124" t="s">
        <v>832</v>
      </c>
      <c r="T124" t="s">
        <v>1077</v>
      </c>
      <c r="U124" s="287">
        <v>1</v>
      </c>
      <c r="V124" s="290" t="str">
        <f t="shared" ca="1" si="30"/>
        <v>3c_D124_net_avg_energy_1</v>
      </c>
      <c r="W124" t="s">
        <v>395</v>
      </c>
      <c r="Y124" t="str">
        <f t="shared" ref="Y124:Y129" si="31">"&gt;=0"</f>
        <v>&gt;=0</v>
      </c>
      <c r="Z124" t="s">
        <v>84</v>
      </c>
      <c r="AA124" t="s">
        <v>84</v>
      </c>
      <c r="AC124" s="288"/>
    </row>
    <row r="125" spans="1:36" ht="5.25" customHeight="1">
      <c r="A125" s="450"/>
      <c r="B125" s="305"/>
      <c r="C125" s="53"/>
      <c r="D125" s="53"/>
      <c r="E125" s="53"/>
      <c r="F125" s="53"/>
      <c r="G125" s="53"/>
      <c r="H125" s="53"/>
      <c r="I125" s="108"/>
      <c r="N125" s="287" t="s">
        <v>76</v>
      </c>
      <c r="P125" s="285" t="str">
        <f ca="1">SUBSTITUTE(CELL("address",F124),"$","")</f>
        <v>F124</v>
      </c>
      <c r="Q125" s="287" t="str">
        <f t="shared" si="28"/>
        <v>3c</v>
      </c>
      <c r="R125" s="285" t="str">
        <f t="shared" ca="1" si="29"/>
        <v>3c. Energy Storage</v>
      </c>
      <c r="S125" t="s">
        <v>832</v>
      </c>
      <c r="T125" t="s">
        <v>1077</v>
      </c>
      <c r="U125" s="287">
        <v>2</v>
      </c>
      <c r="V125" s="290" t="str">
        <f t="shared" ca="1" si="30"/>
        <v>3c_F124_net_avg_energy_2</v>
      </c>
      <c r="W125" t="s">
        <v>395</v>
      </c>
      <c r="Y125" t="str">
        <f t="shared" si="31"/>
        <v>&gt;=0</v>
      </c>
      <c r="Z125" t="s">
        <v>84</v>
      </c>
      <c r="AA125" t="s">
        <v>84</v>
      </c>
      <c r="AC125" s="288"/>
    </row>
    <row r="126" spans="1:36" ht="5.25" customHeight="1">
      <c r="A126" s="450"/>
      <c r="B126" s="305"/>
      <c r="C126" s="53"/>
      <c r="D126" s="53"/>
      <c r="E126" s="53"/>
      <c r="F126" s="53"/>
      <c r="G126" s="53"/>
      <c r="H126" s="53"/>
      <c r="I126" s="108"/>
      <c r="N126" s="287" t="s">
        <v>76</v>
      </c>
      <c r="P126" s="285" t="str">
        <f ca="1">SUBSTITUTE(CELL("address",H124),"$","")</f>
        <v>H124</v>
      </c>
      <c r="Q126" s="287" t="str">
        <f t="shared" si="28"/>
        <v>3c</v>
      </c>
      <c r="R126" s="285" t="str">
        <f t="shared" ca="1" si="29"/>
        <v>3c. Energy Storage</v>
      </c>
      <c r="S126" t="s">
        <v>832</v>
      </c>
      <c r="T126" t="s">
        <v>1077</v>
      </c>
      <c r="U126" s="287">
        <v>3</v>
      </c>
      <c r="V126" s="290" t="str">
        <f t="shared" ca="1" si="30"/>
        <v>3c_H124_net_avg_energy_3</v>
      </c>
      <c r="W126" t="s">
        <v>395</v>
      </c>
      <c r="Y126" t="str">
        <f t="shared" si="31"/>
        <v>&gt;=0</v>
      </c>
      <c r="Z126" t="s">
        <v>84</v>
      </c>
      <c r="AA126" t="s">
        <v>84</v>
      </c>
      <c r="AC126" s="288"/>
    </row>
    <row r="127" spans="1:36">
      <c r="A127" s="450" t="s">
        <v>1078</v>
      </c>
      <c r="B127" s="305" t="s">
        <v>1020</v>
      </c>
      <c r="C127" s="53"/>
      <c r="D127" s="756"/>
      <c r="E127" s="53"/>
      <c r="F127" s="757"/>
      <c r="G127" s="53"/>
      <c r="H127" s="757"/>
      <c r="I127" s="108"/>
      <c r="L127" s="20"/>
      <c r="O127" s="287" t="s">
        <v>40</v>
      </c>
      <c r="P127" s="285" t="str">
        <f ca="1">SUBSTITUTE(CELL("address",D127),"$","")</f>
        <v>D127</v>
      </c>
      <c r="Q127" s="287" t="str">
        <f t="shared" si="28"/>
        <v>3c</v>
      </c>
      <c r="R127" s="285" t="str">
        <f t="shared" ca="1" si="29"/>
        <v>3c. Energy Storage</v>
      </c>
      <c r="S127" t="s">
        <v>832</v>
      </c>
      <c r="T127" t="s">
        <v>1079</v>
      </c>
      <c r="U127" s="287">
        <v>1</v>
      </c>
      <c r="V127" s="290" t="str">
        <f t="shared" ca="1" si="30"/>
        <v>3c_D127_winter_energy_1</v>
      </c>
      <c r="W127" t="s">
        <v>395</v>
      </c>
      <c r="Y127" t="str">
        <f t="shared" si="31"/>
        <v>&gt;=0</v>
      </c>
      <c r="Z127" t="s">
        <v>84</v>
      </c>
      <c r="AA127" t="s">
        <v>84</v>
      </c>
      <c r="AC127" s="288"/>
    </row>
    <row r="128" spans="1:36" ht="5.25" customHeight="1">
      <c r="A128" s="454"/>
      <c r="B128" s="53"/>
      <c r="C128" s="53"/>
      <c r="D128" s="53"/>
      <c r="E128" s="53"/>
      <c r="F128" s="53"/>
      <c r="G128" s="53"/>
      <c r="H128" s="53"/>
      <c r="I128" s="108"/>
      <c r="N128" s="287" t="s">
        <v>76</v>
      </c>
      <c r="P128" s="285" t="str">
        <f ca="1">SUBSTITUTE(CELL("address",F127),"$","")</f>
        <v>F127</v>
      </c>
      <c r="Q128" s="287" t="str">
        <f t="shared" si="28"/>
        <v>3c</v>
      </c>
      <c r="R128" s="285" t="str">
        <f t="shared" ca="1" si="29"/>
        <v>3c. Energy Storage</v>
      </c>
      <c r="S128" t="s">
        <v>832</v>
      </c>
      <c r="T128" t="s">
        <v>1079</v>
      </c>
      <c r="U128" s="287">
        <v>2</v>
      </c>
      <c r="V128" s="290" t="str">
        <f t="shared" ca="1" si="30"/>
        <v>3c_F127_winter_energy_2</v>
      </c>
      <c r="W128" t="s">
        <v>395</v>
      </c>
      <c r="Y128" t="str">
        <f t="shared" si="31"/>
        <v>&gt;=0</v>
      </c>
      <c r="Z128" t="s">
        <v>84</v>
      </c>
      <c r="AA128" t="s">
        <v>84</v>
      </c>
      <c r="AC128" s="288"/>
    </row>
    <row r="129" spans="1:30" ht="5.25" customHeight="1" thickBot="1">
      <c r="A129" s="454"/>
      <c r="B129" s="53"/>
      <c r="C129" s="53"/>
      <c r="D129" s="53"/>
      <c r="E129" s="53"/>
      <c r="F129" s="53"/>
      <c r="G129" s="53"/>
      <c r="H129" s="53"/>
      <c r="I129" s="108"/>
      <c r="N129" s="287" t="s">
        <v>76</v>
      </c>
      <c r="P129" s="285" t="str">
        <f ca="1">SUBSTITUTE(CELL("address",H127),"$","")</f>
        <v>H127</v>
      </c>
      <c r="Q129" s="287" t="str">
        <f t="shared" si="28"/>
        <v>3c</v>
      </c>
      <c r="R129" s="285" t="str">
        <f t="shared" ca="1" si="29"/>
        <v>3c. Energy Storage</v>
      </c>
      <c r="S129" t="s">
        <v>832</v>
      </c>
      <c r="T129" t="s">
        <v>1079</v>
      </c>
      <c r="U129" s="287">
        <v>3</v>
      </c>
      <c r="V129" s="290" t="str">
        <f t="shared" ca="1" si="30"/>
        <v>3c_H127_winter_energy_3</v>
      </c>
      <c r="W129" t="s">
        <v>395</v>
      </c>
      <c r="Y129" t="str">
        <f t="shared" si="31"/>
        <v>&gt;=0</v>
      </c>
      <c r="Z129" t="s">
        <v>84</v>
      </c>
      <c r="AA129" t="s">
        <v>84</v>
      </c>
      <c r="AC129" s="288"/>
    </row>
    <row r="130" spans="1:30" ht="13.5" thickBot="1">
      <c r="A130" s="980" t="s">
        <v>1080</v>
      </c>
      <c r="B130" s="981"/>
      <c r="C130" s="981"/>
      <c r="D130" s="981"/>
      <c r="E130" s="981"/>
      <c r="F130" s="981"/>
      <c r="G130" s="981"/>
      <c r="H130" s="981"/>
      <c r="I130" s="982"/>
      <c r="O130" s="287" t="s">
        <v>40</v>
      </c>
    </row>
    <row r="131" spans="1:30" ht="5.25" customHeight="1">
      <c r="A131" s="452"/>
      <c r="B131" s="53"/>
      <c r="C131" s="53"/>
      <c r="D131" s="53"/>
      <c r="E131" s="53"/>
      <c r="F131" s="53"/>
      <c r="G131" s="53"/>
      <c r="H131" s="53"/>
      <c r="I131" s="108"/>
      <c r="N131" s="287" t="s">
        <v>76</v>
      </c>
    </row>
    <row r="132" spans="1:30" ht="13">
      <c r="A132" s="351" t="s">
        <v>728</v>
      </c>
      <c r="B132" s="53"/>
      <c r="C132" s="53"/>
      <c r="D132" s="53"/>
      <c r="E132" s="53"/>
      <c r="F132" s="53"/>
      <c r="G132" s="53"/>
      <c r="H132" s="53"/>
      <c r="I132" s="108"/>
      <c r="O132" s="287" t="s">
        <v>40</v>
      </c>
    </row>
    <row r="133" spans="1:30">
      <c r="A133" s="450" t="s">
        <v>1081</v>
      </c>
      <c r="B133" s="305" t="s">
        <v>730</v>
      </c>
      <c r="C133" s="53"/>
      <c r="D133" s="533"/>
      <c r="E133" s="53"/>
      <c r="F133" s="740"/>
      <c r="G133" s="53"/>
      <c r="H133" s="740"/>
      <c r="I133" s="108"/>
      <c r="L133" s="20" t="s">
        <v>1015</v>
      </c>
      <c r="O133" s="287" t="s">
        <v>40</v>
      </c>
      <c r="P133" s="285" t="str">
        <f ca="1">SUBSTITUTE(CELL("address",D133),"$","")</f>
        <v>D133</v>
      </c>
      <c r="Q133" s="287" t="str">
        <f t="shared" ref="Q133:Q141" si="32">$Q$7</f>
        <v>3c</v>
      </c>
      <c r="R133" s="285" t="str">
        <f t="shared" ref="R133:R141" ca="1" si="33">MID(CELL("filename",Q133),FIND("]",CELL("filename",Q133))+1,256)</f>
        <v>3c. Energy Storage</v>
      </c>
      <c r="S133" t="s">
        <v>1082</v>
      </c>
      <c r="T133" t="s">
        <v>731</v>
      </c>
      <c r="U133" s="287">
        <v>1</v>
      </c>
      <c r="V133" s="290" t="str">
        <f t="shared" ref="V133:V141" ca="1" si="34">Q133&amp;"_"&amp;P133&amp;"_"&amp;T133&amp;"_"&amp;U133</f>
        <v>3c_D133_ramp_up_1</v>
      </c>
      <c r="W133" t="s">
        <v>395</v>
      </c>
      <c r="Y133" t="str">
        <f t="shared" ref="Y133:Y138" si="35">"&gt;=0"</f>
        <v>&gt;=0</v>
      </c>
      <c r="Z133" t="s">
        <v>84</v>
      </c>
      <c r="AA133" t="s">
        <v>84</v>
      </c>
      <c r="AC133" s="288"/>
    </row>
    <row r="134" spans="1:30" ht="5.25" customHeight="1">
      <c r="A134" s="454"/>
      <c r="B134" s="53"/>
      <c r="C134" s="53"/>
      <c r="D134" s="53"/>
      <c r="E134" s="53"/>
      <c r="F134" s="53"/>
      <c r="G134" s="53"/>
      <c r="H134" s="53"/>
      <c r="I134" s="108"/>
      <c r="N134" s="287" t="s">
        <v>76</v>
      </c>
      <c r="P134" s="285" t="str">
        <f ca="1">SUBSTITUTE(CELL("address",F133),"$","")</f>
        <v>F133</v>
      </c>
      <c r="Q134" s="287" t="str">
        <f t="shared" si="32"/>
        <v>3c</v>
      </c>
      <c r="R134" s="285" t="str">
        <f t="shared" ca="1" si="33"/>
        <v>3c. Energy Storage</v>
      </c>
      <c r="S134" t="s">
        <v>1082</v>
      </c>
      <c r="T134" t="s">
        <v>731</v>
      </c>
      <c r="U134" s="287">
        <v>2</v>
      </c>
      <c r="V134" s="290" t="str">
        <f t="shared" ca="1" si="34"/>
        <v>3c_F133_ramp_up_2</v>
      </c>
      <c r="W134" t="s">
        <v>395</v>
      </c>
      <c r="Y134" t="str">
        <f t="shared" si="35"/>
        <v>&gt;=0</v>
      </c>
      <c r="Z134" t="s">
        <v>84</v>
      </c>
      <c r="AA134" t="s">
        <v>84</v>
      </c>
      <c r="AC134" s="288"/>
    </row>
    <row r="135" spans="1:30" ht="5.25" customHeight="1">
      <c r="A135" s="454"/>
      <c r="B135" s="53"/>
      <c r="C135" s="53"/>
      <c r="D135" s="53"/>
      <c r="E135" s="53"/>
      <c r="F135" s="53"/>
      <c r="G135" s="53"/>
      <c r="H135" s="53"/>
      <c r="I135" s="108"/>
      <c r="N135" s="287" t="s">
        <v>76</v>
      </c>
      <c r="P135" s="285" t="str">
        <f ca="1">SUBSTITUTE(CELL("address",H133),"$","")</f>
        <v>H133</v>
      </c>
      <c r="Q135" s="287" t="str">
        <f t="shared" si="32"/>
        <v>3c</v>
      </c>
      <c r="R135" s="285" t="str">
        <f t="shared" ca="1" si="33"/>
        <v>3c. Energy Storage</v>
      </c>
      <c r="S135" t="s">
        <v>1082</v>
      </c>
      <c r="T135" t="s">
        <v>731</v>
      </c>
      <c r="U135" s="287">
        <v>3</v>
      </c>
      <c r="V135" s="290" t="str">
        <f t="shared" ca="1" si="34"/>
        <v>3c_H133_ramp_up_3</v>
      </c>
      <c r="W135" t="s">
        <v>395</v>
      </c>
      <c r="Y135" t="str">
        <f t="shared" si="35"/>
        <v>&gt;=0</v>
      </c>
      <c r="Z135" t="s">
        <v>84</v>
      </c>
      <c r="AA135" t="s">
        <v>84</v>
      </c>
      <c r="AC135" s="288"/>
    </row>
    <row r="136" spans="1:30">
      <c r="A136" s="450" t="s">
        <v>1083</v>
      </c>
      <c r="B136" s="305" t="s">
        <v>730</v>
      </c>
      <c r="C136" s="53"/>
      <c r="D136" s="533"/>
      <c r="E136" s="53"/>
      <c r="F136" s="740"/>
      <c r="G136" s="53"/>
      <c r="H136" s="740"/>
      <c r="I136" s="108"/>
      <c r="L136" s="20" t="s">
        <v>1015</v>
      </c>
      <c r="O136" s="287" t="s">
        <v>40</v>
      </c>
      <c r="P136" s="285" t="str">
        <f ca="1">SUBSTITUTE(CELL("address",D136),"$","")</f>
        <v>D136</v>
      </c>
      <c r="Q136" s="287" t="str">
        <f t="shared" si="32"/>
        <v>3c</v>
      </c>
      <c r="R136" s="285" t="str">
        <f t="shared" ca="1" si="33"/>
        <v>3c. Energy Storage</v>
      </c>
      <c r="S136" t="s">
        <v>1082</v>
      </c>
      <c r="T136" t="s">
        <v>733</v>
      </c>
      <c r="U136" s="287">
        <v>1</v>
      </c>
      <c r="V136" s="290" t="str">
        <f t="shared" ca="1" si="34"/>
        <v>3c_D136_ramp_down_1</v>
      </c>
      <c r="W136" t="s">
        <v>395</v>
      </c>
      <c r="Y136" t="str">
        <f t="shared" si="35"/>
        <v>&gt;=0</v>
      </c>
      <c r="Z136" t="s">
        <v>84</v>
      </c>
      <c r="AA136" t="s">
        <v>84</v>
      </c>
      <c r="AC136" s="288"/>
    </row>
    <row r="137" spans="1:30" ht="5.25" customHeight="1">
      <c r="A137" s="454"/>
      <c r="B137" s="53"/>
      <c r="C137" s="53"/>
      <c r="D137" s="53"/>
      <c r="E137" s="53"/>
      <c r="F137" s="53"/>
      <c r="G137" s="53"/>
      <c r="H137" s="53"/>
      <c r="I137" s="108"/>
      <c r="N137" s="287" t="s">
        <v>76</v>
      </c>
      <c r="P137" s="285" t="str">
        <f ca="1">SUBSTITUTE(CELL("address",F136),"$","")</f>
        <v>F136</v>
      </c>
      <c r="Q137" s="287" t="str">
        <f t="shared" si="32"/>
        <v>3c</v>
      </c>
      <c r="R137" s="285" t="str">
        <f t="shared" ca="1" si="33"/>
        <v>3c. Energy Storage</v>
      </c>
      <c r="S137" t="s">
        <v>1082</v>
      </c>
      <c r="T137" t="s">
        <v>733</v>
      </c>
      <c r="U137" s="287">
        <v>2</v>
      </c>
      <c r="V137" s="290" t="str">
        <f t="shared" ca="1" si="34"/>
        <v>3c_F136_ramp_down_2</v>
      </c>
      <c r="W137" t="s">
        <v>395</v>
      </c>
      <c r="Y137" t="str">
        <f t="shared" si="35"/>
        <v>&gt;=0</v>
      </c>
      <c r="Z137" t="s">
        <v>84</v>
      </c>
      <c r="AA137" t="s">
        <v>84</v>
      </c>
      <c r="AC137" s="288"/>
    </row>
    <row r="138" spans="1:30" ht="5.25" customHeight="1">
      <c r="A138" s="454"/>
      <c r="B138" s="53"/>
      <c r="C138" s="53"/>
      <c r="D138" s="53"/>
      <c r="E138" s="53"/>
      <c r="F138" s="53"/>
      <c r="G138" s="53"/>
      <c r="H138" s="53"/>
      <c r="I138" s="108"/>
      <c r="N138" s="287" t="s">
        <v>76</v>
      </c>
      <c r="P138" s="285" t="str">
        <f ca="1">SUBSTITUTE(CELL("address",H136),"$","")</f>
        <v>H136</v>
      </c>
      <c r="Q138" s="287" t="str">
        <f t="shared" si="32"/>
        <v>3c</v>
      </c>
      <c r="R138" s="285" t="str">
        <f t="shared" ca="1" si="33"/>
        <v>3c. Energy Storage</v>
      </c>
      <c r="S138" t="s">
        <v>1082</v>
      </c>
      <c r="T138" t="s">
        <v>733</v>
      </c>
      <c r="U138" s="287">
        <v>3</v>
      </c>
      <c r="V138" s="290" t="str">
        <f t="shared" ca="1" si="34"/>
        <v>3c_H136_ramp_down_3</v>
      </c>
      <c r="W138" t="s">
        <v>395</v>
      </c>
      <c r="Y138" t="str">
        <f t="shared" si="35"/>
        <v>&gt;=0</v>
      </c>
      <c r="Z138" t="s">
        <v>84</v>
      </c>
      <c r="AA138" t="s">
        <v>84</v>
      </c>
      <c r="AC138" s="288"/>
    </row>
    <row r="139" spans="1:30" ht="43.5" customHeight="1">
      <c r="A139" s="451" t="s">
        <v>1084</v>
      </c>
      <c r="B139" s="53"/>
      <c r="C139" s="53"/>
      <c r="D139" s="244"/>
      <c r="E139" s="53"/>
      <c r="F139" s="609"/>
      <c r="G139" s="53"/>
      <c r="H139" s="609"/>
      <c r="I139" s="108"/>
      <c r="L139" s="20" t="s">
        <v>1015</v>
      </c>
      <c r="O139" s="287" t="s">
        <v>40</v>
      </c>
      <c r="P139" s="285" t="str">
        <f ca="1">SUBSTITUTE(CELL("address",D139),"$","")</f>
        <v>D139</v>
      </c>
      <c r="Q139" s="287" t="str">
        <f t="shared" si="32"/>
        <v>3c</v>
      </c>
      <c r="R139" s="285" t="str">
        <f t="shared" ca="1" si="33"/>
        <v>3c. Energy Storage</v>
      </c>
      <c r="S139" t="s">
        <v>1082</v>
      </c>
      <c r="T139" t="s">
        <v>886</v>
      </c>
      <c r="U139" s="287">
        <v>1</v>
      </c>
      <c r="V139" s="290" t="str">
        <f t="shared" ca="1" si="34"/>
        <v>3c_D139_ramp_description_1</v>
      </c>
      <c r="W139" t="s">
        <v>605</v>
      </c>
      <c r="X139">
        <v>2000</v>
      </c>
      <c r="Z139" t="s">
        <v>84</v>
      </c>
      <c r="AA139" t="s">
        <v>84</v>
      </c>
      <c r="AC139" s="288"/>
    </row>
    <row r="140" spans="1:30" ht="5.25" customHeight="1">
      <c r="A140" s="454"/>
      <c r="B140" s="53"/>
      <c r="C140" s="53"/>
      <c r="D140" s="53"/>
      <c r="E140" s="53"/>
      <c r="F140" s="53"/>
      <c r="G140" s="53"/>
      <c r="H140" s="53"/>
      <c r="I140" s="108"/>
      <c r="N140" s="287" t="s">
        <v>76</v>
      </c>
      <c r="P140" s="285" t="str">
        <f ca="1">SUBSTITUTE(CELL("address",F139),"$","")</f>
        <v>F139</v>
      </c>
      <c r="Q140" s="287" t="str">
        <f t="shared" si="32"/>
        <v>3c</v>
      </c>
      <c r="R140" s="285" t="str">
        <f t="shared" ca="1" si="33"/>
        <v>3c. Energy Storage</v>
      </c>
      <c r="S140" t="s">
        <v>1082</v>
      </c>
      <c r="T140" t="s">
        <v>886</v>
      </c>
      <c r="U140" s="287">
        <v>2</v>
      </c>
      <c r="V140" s="290" t="str">
        <f t="shared" ca="1" si="34"/>
        <v>3c_F139_ramp_description_2</v>
      </c>
      <c r="W140" t="s">
        <v>605</v>
      </c>
      <c r="X140">
        <v>2000</v>
      </c>
      <c r="Z140" t="s">
        <v>84</v>
      </c>
      <c r="AA140" t="s">
        <v>84</v>
      </c>
      <c r="AC140" s="288"/>
    </row>
    <row r="141" spans="1:30" ht="5.25" customHeight="1">
      <c r="A141" s="454"/>
      <c r="B141" s="53"/>
      <c r="C141" s="53"/>
      <c r="D141" s="53"/>
      <c r="E141" s="53"/>
      <c r="F141" s="53"/>
      <c r="G141" s="53"/>
      <c r="H141" s="53"/>
      <c r="I141" s="108"/>
      <c r="N141" s="287" t="s">
        <v>76</v>
      </c>
      <c r="P141" s="285" t="str">
        <f ca="1">SUBSTITUTE(CELL("address",H139),"$","")</f>
        <v>H139</v>
      </c>
      <c r="Q141" s="287" t="str">
        <f t="shared" si="32"/>
        <v>3c</v>
      </c>
      <c r="R141" s="285" t="str">
        <f t="shared" ca="1" si="33"/>
        <v>3c. Energy Storage</v>
      </c>
      <c r="S141" t="s">
        <v>1082</v>
      </c>
      <c r="T141" t="s">
        <v>886</v>
      </c>
      <c r="U141" s="287">
        <v>3</v>
      </c>
      <c r="V141" s="290" t="str">
        <f t="shared" ca="1" si="34"/>
        <v>3c_H139_ramp_description_3</v>
      </c>
      <c r="W141" t="s">
        <v>605</v>
      </c>
      <c r="X141">
        <v>2000</v>
      </c>
      <c r="Z141" t="s">
        <v>84</v>
      </c>
      <c r="AA141" t="s">
        <v>84</v>
      </c>
      <c r="AC141" s="288"/>
    </row>
    <row r="142" spans="1:30" ht="13">
      <c r="A142" s="351" t="s">
        <v>1085</v>
      </c>
      <c r="B142" s="53"/>
      <c r="C142" s="53"/>
      <c r="D142" s="53"/>
      <c r="E142" s="53"/>
      <c r="F142" s="53"/>
      <c r="G142" s="53"/>
      <c r="H142" s="53"/>
      <c r="I142" s="108"/>
      <c r="O142" s="287" t="s">
        <v>40</v>
      </c>
    </row>
    <row r="143" spans="1:30">
      <c r="A143" s="450" t="s">
        <v>1086</v>
      </c>
      <c r="B143" s="53" t="s">
        <v>712</v>
      </c>
      <c r="C143" s="53"/>
      <c r="D143" s="738"/>
      <c r="E143" s="53"/>
      <c r="F143" s="739"/>
      <c r="G143" s="53"/>
      <c r="H143" s="739"/>
      <c r="I143" s="108"/>
      <c r="L143" s="24" t="s">
        <v>1087</v>
      </c>
      <c r="M143" s="20" t="s">
        <v>1015</v>
      </c>
      <c r="O143" s="287" t="s">
        <v>40</v>
      </c>
      <c r="P143" s="285" t="str">
        <f ca="1">SUBSTITUTE(CELL("address",D143),"$","")</f>
        <v>D143</v>
      </c>
      <c r="Q143" s="287" t="str">
        <f t="shared" ref="Q143:Q151" si="36">$Q$7</f>
        <v>3c</v>
      </c>
      <c r="R143" s="285" t="str">
        <f t="shared" ref="R143:R151" ca="1" si="37">MID(CELL("filename",Q143),FIND("]",CELL("filename",Q143))+1,256)</f>
        <v>3c. Energy Storage</v>
      </c>
      <c r="S143" t="s">
        <v>1016</v>
      </c>
      <c r="T143" s="20" t="s">
        <v>1088</v>
      </c>
      <c r="U143" s="287">
        <v>1</v>
      </c>
      <c r="V143" s="290" t="str">
        <f t="shared" ref="V143:V151" ca="1" si="38">Q143&amp;"_"&amp;P143&amp;"_"&amp;T143&amp;"_"&amp;U143</f>
        <v>3c_D143_1st_Yr_AC_AC_Round_Trip_Efficiency_1</v>
      </c>
      <c r="W143" s="285" t="s">
        <v>463</v>
      </c>
      <c r="Y143" s="286" t="s">
        <v>464</v>
      </c>
      <c r="Z143" t="s">
        <v>84</v>
      </c>
      <c r="AA143" t="s">
        <v>84</v>
      </c>
      <c r="AC143" s="288"/>
      <c r="AD143" s="285"/>
    </row>
    <row r="144" spans="1:30" ht="5.25" customHeight="1">
      <c r="A144" s="454"/>
      <c r="B144" s="53"/>
      <c r="C144" s="53"/>
      <c r="D144" s="53"/>
      <c r="E144" s="53"/>
      <c r="F144" s="53"/>
      <c r="G144" s="53"/>
      <c r="H144" s="53"/>
      <c r="I144" s="108"/>
      <c r="L144" s="24"/>
      <c r="N144" s="287" t="s">
        <v>76</v>
      </c>
      <c r="P144" s="285" t="str">
        <f ca="1">SUBSTITUTE(CELL("address",F143),"$","")</f>
        <v>F143</v>
      </c>
      <c r="Q144" s="287" t="str">
        <f t="shared" si="36"/>
        <v>3c</v>
      </c>
      <c r="R144" s="285" t="str">
        <f t="shared" ca="1" si="37"/>
        <v>3c. Energy Storage</v>
      </c>
      <c r="S144" t="s">
        <v>1016</v>
      </c>
      <c r="T144" t="s">
        <v>1089</v>
      </c>
      <c r="U144" s="287">
        <v>2</v>
      </c>
      <c r="V144" s="290" t="str">
        <f t="shared" ca="1" si="38"/>
        <v>3c_F143_charging_eff_2</v>
      </c>
      <c r="W144" s="285" t="s">
        <v>463</v>
      </c>
      <c r="Y144" s="286" t="s">
        <v>464</v>
      </c>
      <c r="Z144" t="s">
        <v>84</v>
      </c>
      <c r="AA144" t="s">
        <v>84</v>
      </c>
      <c r="AC144" s="288"/>
      <c r="AD144" s="285"/>
    </row>
    <row r="145" spans="1:36" ht="5.25" customHeight="1">
      <c r="A145" s="454"/>
      <c r="B145" s="53"/>
      <c r="C145" s="53"/>
      <c r="D145" s="53"/>
      <c r="E145" s="53"/>
      <c r="F145" s="53"/>
      <c r="G145" s="53"/>
      <c r="H145" s="53"/>
      <c r="I145" s="108"/>
      <c r="L145" s="24"/>
      <c r="N145" s="287" t="s">
        <v>76</v>
      </c>
      <c r="P145" s="285" t="str">
        <f ca="1">SUBSTITUTE(CELL("address",H143),"$","")</f>
        <v>H143</v>
      </c>
      <c r="Q145" s="287" t="str">
        <f t="shared" si="36"/>
        <v>3c</v>
      </c>
      <c r="R145" s="285" t="str">
        <f t="shared" ca="1" si="37"/>
        <v>3c. Energy Storage</v>
      </c>
      <c r="S145" t="s">
        <v>1016</v>
      </c>
      <c r="T145" t="s">
        <v>1089</v>
      </c>
      <c r="U145" s="287">
        <v>3</v>
      </c>
      <c r="V145" s="290" t="str">
        <f t="shared" ca="1" si="38"/>
        <v>3c_H143_charging_eff_3</v>
      </c>
      <c r="W145" s="285" t="s">
        <v>463</v>
      </c>
      <c r="Y145" s="286" t="s">
        <v>464</v>
      </c>
      <c r="Z145" t="s">
        <v>84</v>
      </c>
      <c r="AA145" t="s">
        <v>84</v>
      </c>
      <c r="AC145" s="288"/>
      <c r="AD145" s="285"/>
    </row>
    <row r="146" spans="1:36" ht="100">
      <c r="A146" s="647" t="s">
        <v>1090</v>
      </c>
      <c r="B146" s="53"/>
      <c r="C146" s="53"/>
      <c r="D146" s="738"/>
      <c r="E146" s="53"/>
      <c r="F146" s="739"/>
      <c r="G146" s="53"/>
      <c r="H146" s="739"/>
      <c r="I146" s="108"/>
      <c r="L146" s="24" t="s">
        <v>1091</v>
      </c>
      <c r="M146" s="20" t="s">
        <v>1015</v>
      </c>
      <c r="O146" s="287" t="s">
        <v>40</v>
      </c>
      <c r="P146" s="285" t="str">
        <f ca="1">SUBSTITUTE(CELL("address",D146),"$","")</f>
        <v>D146</v>
      </c>
      <c r="Q146" s="287" t="str">
        <f t="shared" si="36"/>
        <v>3c</v>
      </c>
      <c r="R146" s="285" t="str">
        <f t="shared" ca="1" si="37"/>
        <v>3c. Energy Storage</v>
      </c>
      <c r="S146" t="s">
        <v>1016</v>
      </c>
      <c r="T146" s="20" t="s">
        <v>1092</v>
      </c>
      <c r="U146" s="287">
        <v>1</v>
      </c>
      <c r="V146" s="290" t="str">
        <f t="shared" ca="1" si="38"/>
        <v>3c_D146_round_trip_eff_details_1</v>
      </c>
      <c r="W146" s="285" t="s">
        <v>605</v>
      </c>
      <c r="X146">
        <v>2000</v>
      </c>
      <c r="Y146" s="286"/>
      <c r="Z146" t="s">
        <v>84</v>
      </c>
      <c r="AA146" t="s">
        <v>84</v>
      </c>
      <c r="AC146" s="288"/>
      <c r="AD146" s="285"/>
    </row>
    <row r="147" spans="1:36" ht="5.25" customHeight="1">
      <c r="A147" s="454"/>
      <c r="B147" s="53"/>
      <c r="C147" s="53"/>
      <c r="D147" s="53"/>
      <c r="E147" s="53"/>
      <c r="F147" s="53"/>
      <c r="G147" s="53"/>
      <c r="H147" s="53"/>
      <c r="I147" s="108"/>
      <c r="L147" s="24"/>
      <c r="N147" s="287" t="s">
        <v>76</v>
      </c>
      <c r="P147" s="285" t="str">
        <f ca="1">SUBSTITUTE(CELL("address",F146),"$","")</f>
        <v>F146</v>
      </c>
      <c r="Q147" s="287" t="str">
        <f t="shared" si="36"/>
        <v>3c</v>
      </c>
      <c r="R147" s="285" t="str">
        <f t="shared" ca="1" si="37"/>
        <v>3c. Energy Storage</v>
      </c>
      <c r="S147" t="s">
        <v>1016</v>
      </c>
      <c r="T147" t="s">
        <v>1093</v>
      </c>
      <c r="U147" s="287">
        <v>2</v>
      </c>
      <c r="V147" s="290" t="str">
        <f t="shared" ca="1" si="38"/>
        <v>3c_F146_discharge_eff_2</v>
      </c>
      <c r="W147" s="285" t="s">
        <v>463</v>
      </c>
      <c r="Y147" s="286" t="s">
        <v>464</v>
      </c>
      <c r="Z147" t="s">
        <v>84</v>
      </c>
      <c r="AA147" t="s">
        <v>84</v>
      </c>
      <c r="AC147" s="288"/>
      <c r="AD147" s="285"/>
    </row>
    <row r="148" spans="1:36" ht="5.25" customHeight="1">
      <c r="A148" s="454"/>
      <c r="B148" s="53"/>
      <c r="C148" s="53"/>
      <c r="D148" s="53"/>
      <c r="E148" s="53"/>
      <c r="F148" s="53"/>
      <c r="G148" s="53"/>
      <c r="H148" s="53"/>
      <c r="I148" s="108"/>
      <c r="L148" s="24"/>
      <c r="N148" s="287" t="s">
        <v>76</v>
      </c>
      <c r="P148" s="285" t="str">
        <f ca="1">SUBSTITUTE(CELL("address",H146),"$","")</f>
        <v>H146</v>
      </c>
      <c r="Q148" s="287" t="str">
        <f t="shared" si="36"/>
        <v>3c</v>
      </c>
      <c r="R148" s="285" t="str">
        <f t="shared" ca="1" si="37"/>
        <v>3c. Energy Storage</v>
      </c>
      <c r="S148" t="s">
        <v>1016</v>
      </c>
      <c r="T148" t="s">
        <v>1093</v>
      </c>
      <c r="U148" s="287">
        <v>3</v>
      </c>
      <c r="V148" s="290" t="str">
        <f t="shared" ca="1" si="38"/>
        <v>3c_H146_discharge_eff_3</v>
      </c>
      <c r="W148" s="285" t="s">
        <v>463</v>
      </c>
      <c r="Y148" s="286" t="s">
        <v>464</v>
      </c>
      <c r="Z148" t="s">
        <v>84</v>
      </c>
      <c r="AA148" t="s">
        <v>84</v>
      </c>
      <c r="AC148" s="288"/>
      <c r="AD148" s="285"/>
    </row>
    <row r="149" spans="1:36">
      <c r="A149" s="450" t="s">
        <v>1094</v>
      </c>
      <c r="B149" s="53" t="s">
        <v>712</v>
      </c>
      <c r="C149" s="53"/>
      <c r="D149" s="738"/>
      <c r="E149" s="53"/>
      <c r="F149" s="739"/>
      <c r="G149" s="53"/>
      <c r="H149" s="739"/>
      <c r="I149" s="108"/>
      <c r="L149" s="24" t="s">
        <v>1095</v>
      </c>
      <c r="O149" s="287" t="s">
        <v>40</v>
      </c>
      <c r="P149" s="285" t="str">
        <f ca="1">SUBSTITUTE(CELL("address",D149),"$","")</f>
        <v>D149</v>
      </c>
      <c r="Q149" s="287" t="str">
        <f t="shared" si="36"/>
        <v>3c</v>
      </c>
      <c r="R149" s="285" t="str">
        <f t="shared" ca="1" si="37"/>
        <v>3c. Energy Storage</v>
      </c>
      <c r="S149" t="s">
        <v>1016</v>
      </c>
      <c r="T149" s="20" t="s">
        <v>1096</v>
      </c>
      <c r="U149" s="287">
        <v>1</v>
      </c>
      <c r="V149" s="290" t="str">
        <f t="shared" ca="1" si="38"/>
        <v>3c_D149_Last_Yr_AC_AC_Round_Trip_Efficiency_1</v>
      </c>
      <c r="W149" s="285" t="s">
        <v>463</v>
      </c>
      <c r="Y149" s="286" t="s">
        <v>464</v>
      </c>
      <c r="Z149" t="s">
        <v>84</v>
      </c>
      <c r="AA149" t="s">
        <v>84</v>
      </c>
      <c r="AC149" s="288"/>
      <c r="AD149" s="285"/>
    </row>
    <row r="150" spans="1:36" ht="5.25" customHeight="1">
      <c r="A150" s="454"/>
      <c r="B150" s="53"/>
      <c r="C150" s="53"/>
      <c r="D150" s="53"/>
      <c r="E150" s="53"/>
      <c r="F150" s="53"/>
      <c r="G150" s="53"/>
      <c r="H150" s="53"/>
      <c r="I150" s="108"/>
      <c r="N150" s="287" t="s">
        <v>76</v>
      </c>
      <c r="P150" s="285" t="str">
        <f ca="1">SUBSTITUTE(CELL("address",F149),"$","")</f>
        <v>F149</v>
      </c>
      <c r="Q150" s="287" t="str">
        <f t="shared" si="36"/>
        <v>3c</v>
      </c>
      <c r="R150" s="285" t="str">
        <f t="shared" ca="1" si="37"/>
        <v>3c. Energy Storage</v>
      </c>
      <c r="S150" t="s">
        <v>1016</v>
      </c>
      <c r="T150" t="s">
        <v>1097</v>
      </c>
      <c r="U150" s="287">
        <v>2</v>
      </c>
      <c r="V150" s="290" t="str">
        <f t="shared" ca="1" si="38"/>
        <v>3c_F149_round_trip_eff_2</v>
      </c>
      <c r="W150" s="285" t="s">
        <v>463</v>
      </c>
      <c r="Y150" s="286" t="s">
        <v>464</v>
      </c>
      <c r="Z150" t="s">
        <v>84</v>
      </c>
      <c r="AA150" t="s">
        <v>84</v>
      </c>
      <c r="AC150" s="288"/>
      <c r="AD150" s="285"/>
    </row>
    <row r="151" spans="1:36" ht="5.25" customHeight="1">
      <c r="A151" s="454"/>
      <c r="B151" s="53"/>
      <c r="C151" s="53"/>
      <c r="D151" s="53"/>
      <c r="E151" s="53"/>
      <c r="F151" s="53"/>
      <c r="G151" s="53"/>
      <c r="H151" s="53"/>
      <c r="I151" s="108"/>
      <c r="N151" s="287" t="s">
        <v>76</v>
      </c>
      <c r="P151" s="285" t="str">
        <f ca="1">SUBSTITUTE(CELL("address",H149),"$","")</f>
        <v>H149</v>
      </c>
      <c r="Q151" s="287" t="str">
        <f t="shared" si="36"/>
        <v>3c</v>
      </c>
      <c r="R151" s="285" t="str">
        <f t="shared" ca="1" si="37"/>
        <v>3c. Energy Storage</v>
      </c>
      <c r="S151" t="s">
        <v>1016</v>
      </c>
      <c r="T151" t="s">
        <v>1097</v>
      </c>
      <c r="U151" s="287">
        <v>3</v>
      </c>
      <c r="V151" s="290" t="str">
        <f t="shared" ca="1" si="38"/>
        <v>3c_H149_round_trip_eff_3</v>
      </c>
      <c r="W151" s="285" t="s">
        <v>463</v>
      </c>
      <c r="Y151" s="286" t="s">
        <v>464</v>
      </c>
      <c r="Z151" t="s">
        <v>84</v>
      </c>
      <c r="AA151" t="s">
        <v>84</v>
      </c>
      <c r="AC151" s="288"/>
      <c r="AD151" s="285"/>
    </row>
    <row r="152" spans="1:36" ht="13">
      <c r="A152" s="351" t="s">
        <v>1098</v>
      </c>
      <c r="B152" s="53"/>
      <c r="C152" s="53"/>
      <c r="D152" s="53"/>
      <c r="E152" s="53"/>
      <c r="F152" s="53"/>
      <c r="G152" s="53"/>
      <c r="H152" s="53"/>
      <c r="I152" s="108"/>
      <c r="M152" s="20"/>
      <c r="O152" s="287" t="s">
        <v>40</v>
      </c>
    </row>
    <row r="153" spans="1:36">
      <c r="A153" s="450" t="s">
        <v>1099</v>
      </c>
      <c r="B153" s="53"/>
      <c r="C153" s="53"/>
      <c r="D153" s="732"/>
      <c r="E153" s="53"/>
      <c r="F153" s="737"/>
      <c r="G153" s="53"/>
      <c r="H153" s="737"/>
      <c r="I153" s="108"/>
      <c r="L153" s="20" t="s">
        <v>1100</v>
      </c>
      <c r="O153" s="287" t="s">
        <v>40</v>
      </c>
      <c r="P153" s="285" t="str">
        <f ca="1">SUBSTITUTE(CELL("address",D153),"$","")</f>
        <v>D153</v>
      </c>
      <c r="Q153" s="287" t="str">
        <f t="shared" ref="Q153:Q173" si="39">$Q$7</f>
        <v>3c</v>
      </c>
      <c r="R153" s="285" t="str">
        <f t="shared" ref="R153:R173" ca="1" si="40">MID(CELL("filename",Q153),FIND("]",CELL("filename",Q153))+1,256)</f>
        <v>3c. Energy Storage</v>
      </c>
      <c r="S153" t="s">
        <v>1082</v>
      </c>
      <c r="T153" t="s">
        <v>1101</v>
      </c>
      <c r="U153" s="287">
        <v>1</v>
      </c>
      <c r="V153" s="290" t="str">
        <f t="shared" ref="V153:V173" ca="1" si="41">Q153&amp;"_"&amp;P153&amp;"_"&amp;T153&amp;"_"&amp;U153</f>
        <v>3c_D153_hybrid_control_1</v>
      </c>
      <c r="W153" t="s">
        <v>681</v>
      </c>
      <c r="Y153" s="286" t="str">
        <f t="shared" ref="Y153:Y161" si="42">CONCATENATE(AI153,",",AJ153)</f>
        <v>Yes,No</v>
      </c>
      <c r="Z153" t="s">
        <v>84</v>
      </c>
      <c r="AA153" t="s">
        <v>84</v>
      </c>
      <c r="AC153" s="288"/>
      <c r="AI153" t="s">
        <v>83</v>
      </c>
      <c r="AJ153" t="s">
        <v>84</v>
      </c>
    </row>
    <row r="154" spans="1:36" ht="5.25" customHeight="1">
      <c r="A154" s="450"/>
      <c r="B154" s="53"/>
      <c r="C154" s="53"/>
      <c r="D154" s="53"/>
      <c r="E154" s="53"/>
      <c r="F154" s="53"/>
      <c r="G154" s="53"/>
      <c r="H154" s="53"/>
      <c r="I154" s="108"/>
      <c r="N154" s="287" t="s">
        <v>76</v>
      </c>
      <c r="P154" s="285" t="str">
        <f ca="1">SUBSTITUTE(CELL("address",F153),"$","")</f>
        <v>F153</v>
      </c>
      <c r="Q154" s="287" t="str">
        <f t="shared" si="39"/>
        <v>3c</v>
      </c>
      <c r="R154" s="285" t="str">
        <f t="shared" ca="1" si="40"/>
        <v>3c. Energy Storage</v>
      </c>
      <c r="S154" t="s">
        <v>1082</v>
      </c>
      <c r="T154" t="s">
        <v>1101</v>
      </c>
      <c r="U154" s="287">
        <v>2</v>
      </c>
      <c r="V154" s="290" t="str">
        <f t="shared" ca="1" si="41"/>
        <v>3c_F153_hybrid_control_2</v>
      </c>
      <c r="W154" t="s">
        <v>681</v>
      </c>
      <c r="Y154" s="286" t="str">
        <f t="shared" si="42"/>
        <v>Yes,No</v>
      </c>
      <c r="Z154" t="s">
        <v>84</v>
      </c>
      <c r="AA154" t="s">
        <v>84</v>
      </c>
      <c r="AC154" s="288"/>
      <c r="AI154" t="s">
        <v>83</v>
      </c>
      <c r="AJ154" t="s">
        <v>84</v>
      </c>
    </row>
    <row r="155" spans="1:36" ht="5.25" customHeight="1">
      <c r="A155" s="450"/>
      <c r="B155" s="53"/>
      <c r="C155" s="53"/>
      <c r="D155" s="53"/>
      <c r="E155" s="53"/>
      <c r="F155" s="53"/>
      <c r="G155" s="53"/>
      <c r="H155" s="53"/>
      <c r="I155" s="108"/>
      <c r="N155" s="287" t="s">
        <v>76</v>
      </c>
      <c r="P155" s="285" t="str">
        <f ca="1">SUBSTITUTE(CELL("address",H153),"$","")</f>
        <v>H153</v>
      </c>
      <c r="Q155" s="287" t="str">
        <f t="shared" si="39"/>
        <v>3c</v>
      </c>
      <c r="R155" s="285" t="str">
        <f t="shared" ca="1" si="40"/>
        <v>3c. Energy Storage</v>
      </c>
      <c r="S155" t="s">
        <v>1082</v>
      </c>
      <c r="T155" t="s">
        <v>1101</v>
      </c>
      <c r="U155" s="287">
        <v>3</v>
      </c>
      <c r="V155" s="290" t="str">
        <f t="shared" ca="1" si="41"/>
        <v>3c_H153_hybrid_control_3</v>
      </c>
      <c r="W155" t="s">
        <v>681</v>
      </c>
      <c r="Y155" s="286" t="str">
        <f t="shared" si="42"/>
        <v>Yes,No</v>
      </c>
      <c r="Z155" t="s">
        <v>84</v>
      </c>
      <c r="AA155" t="s">
        <v>84</v>
      </c>
      <c r="AC155" s="288"/>
      <c r="AI155" t="s">
        <v>83</v>
      </c>
      <c r="AJ155" t="s">
        <v>84</v>
      </c>
    </row>
    <row r="156" spans="1:36" ht="25">
      <c r="A156" s="454" t="s">
        <v>1102</v>
      </c>
      <c r="B156" s="53"/>
      <c r="C156" s="53"/>
      <c r="D156" s="732"/>
      <c r="E156" s="53"/>
      <c r="F156" s="737"/>
      <c r="G156" s="53"/>
      <c r="H156" s="737"/>
      <c r="I156" s="108"/>
      <c r="L156" s="20" t="s">
        <v>1103</v>
      </c>
      <c r="O156" s="287" t="s">
        <v>40</v>
      </c>
      <c r="P156" s="285" t="str">
        <f ca="1">SUBSTITUTE(CELL("address",D156),"$","")</f>
        <v>D156</v>
      </c>
      <c r="Q156" s="287" t="str">
        <f t="shared" si="39"/>
        <v>3c</v>
      </c>
      <c r="R156" s="285" t="str">
        <f t="shared" ca="1" si="40"/>
        <v>3c. Energy Storage</v>
      </c>
      <c r="S156" t="s">
        <v>1082</v>
      </c>
      <c r="T156" t="s">
        <v>1104</v>
      </c>
      <c r="U156" s="287">
        <v>1</v>
      </c>
      <c r="V156" s="290" t="str">
        <f t="shared" ca="1" si="41"/>
        <v>3c_D156_SOC_schedule_1</v>
      </c>
      <c r="W156" t="s">
        <v>681</v>
      </c>
      <c r="Y156" s="286" t="str">
        <f t="shared" si="42"/>
        <v>Developer,PSE</v>
      </c>
      <c r="Z156" t="s">
        <v>84</v>
      </c>
      <c r="AA156" t="s">
        <v>84</v>
      </c>
      <c r="AC156" s="288"/>
      <c r="AI156" s="20" t="s">
        <v>1105</v>
      </c>
      <c r="AJ156" s="20" t="s">
        <v>1106</v>
      </c>
    </row>
    <row r="157" spans="1:36" ht="5.25" customHeight="1">
      <c r="A157" s="454"/>
      <c r="B157" s="53"/>
      <c r="C157" s="53"/>
      <c r="D157" s="53"/>
      <c r="E157" s="53"/>
      <c r="F157" s="53"/>
      <c r="G157" s="53"/>
      <c r="H157" s="53"/>
      <c r="I157" s="108"/>
      <c r="N157" s="287" t="s">
        <v>76</v>
      </c>
      <c r="P157" s="285" t="str">
        <f ca="1">SUBSTITUTE(CELL("address",F156),"$","")</f>
        <v>F156</v>
      </c>
      <c r="Q157" s="287" t="str">
        <f t="shared" si="39"/>
        <v>3c</v>
      </c>
      <c r="R157" s="285" t="str">
        <f t="shared" ca="1" si="40"/>
        <v>3c. Energy Storage</v>
      </c>
      <c r="S157" t="s">
        <v>1082</v>
      </c>
      <c r="T157" t="s">
        <v>1104</v>
      </c>
      <c r="U157" s="287">
        <v>2</v>
      </c>
      <c r="V157" s="290" t="str">
        <f t="shared" ca="1" si="41"/>
        <v>3c_F156_SOC_schedule_2</v>
      </c>
      <c r="W157" t="s">
        <v>681</v>
      </c>
      <c r="Y157" s="286" t="str">
        <f t="shared" si="42"/>
        <v>Yes,No</v>
      </c>
      <c r="Z157" t="s">
        <v>84</v>
      </c>
      <c r="AA157" t="s">
        <v>84</v>
      </c>
      <c r="AC157" s="288"/>
      <c r="AI157" t="s">
        <v>83</v>
      </c>
      <c r="AJ157" t="s">
        <v>84</v>
      </c>
    </row>
    <row r="158" spans="1:36" ht="5.25" customHeight="1">
      <c r="A158" s="454"/>
      <c r="B158" s="53"/>
      <c r="C158" s="53"/>
      <c r="D158" s="53"/>
      <c r="E158" s="53"/>
      <c r="F158" s="53"/>
      <c r="G158" s="53"/>
      <c r="H158" s="53"/>
      <c r="I158" s="108"/>
      <c r="N158" s="287" t="s">
        <v>76</v>
      </c>
      <c r="P158" s="285" t="str">
        <f ca="1">SUBSTITUTE(CELL("address",H156),"$","")</f>
        <v>H156</v>
      </c>
      <c r="Q158" s="287" t="str">
        <f t="shared" si="39"/>
        <v>3c</v>
      </c>
      <c r="R158" s="285" t="str">
        <f t="shared" ca="1" si="40"/>
        <v>3c. Energy Storage</v>
      </c>
      <c r="S158" t="s">
        <v>1082</v>
      </c>
      <c r="T158" t="s">
        <v>1104</v>
      </c>
      <c r="U158" s="287">
        <v>3</v>
      </c>
      <c r="V158" s="290" t="str">
        <f t="shared" ca="1" si="41"/>
        <v>3c_H156_SOC_schedule_3</v>
      </c>
      <c r="W158" t="s">
        <v>681</v>
      </c>
      <c r="Y158" s="286" t="str">
        <f t="shared" si="42"/>
        <v>Yes,No</v>
      </c>
      <c r="Z158" t="s">
        <v>84</v>
      </c>
      <c r="AA158" t="s">
        <v>84</v>
      </c>
      <c r="AC158" s="288"/>
      <c r="AI158" t="s">
        <v>83</v>
      </c>
      <c r="AJ158" t="s">
        <v>84</v>
      </c>
    </row>
    <row r="159" spans="1:36" ht="0.75" customHeight="1">
      <c r="A159" s="327"/>
      <c r="B159" s="53"/>
      <c r="C159" s="53"/>
      <c r="D159" s="53"/>
      <c r="E159" s="53"/>
      <c r="F159" s="737"/>
      <c r="G159" s="53"/>
      <c r="H159" s="737"/>
      <c r="I159" s="108"/>
      <c r="L159" s="20" t="s">
        <v>1107</v>
      </c>
      <c r="O159" s="287" t="s">
        <v>40</v>
      </c>
      <c r="P159" s="285" t="str">
        <f ca="1">SUBSTITUTE(CELL("address",D159),"$","")</f>
        <v>D159</v>
      </c>
      <c r="Q159" s="287" t="str">
        <f t="shared" si="39"/>
        <v>3c</v>
      </c>
      <c r="R159" s="285" t="str">
        <f t="shared" ca="1" si="40"/>
        <v>3c. Energy Storage</v>
      </c>
      <c r="S159" t="s">
        <v>1082</v>
      </c>
      <c r="T159" t="s">
        <v>1108</v>
      </c>
      <c r="U159" s="287">
        <v>1</v>
      </c>
      <c r="V159" s="290" t="str">
        <f t="shared" ca="1" si="41"/>
        <v>3c_D159_time_shift_1</v>
      </c>
      <c r="W159" t="s">
        <v>681</v>
      </c>
      <c r="Y159" s="286" t="str">
        <f t="shared" si="42"/>
        <v>Yes,No</v>
      </c>
      <c r="Z159" t="s">
        <v>84</v>
      </c>
      <c r="AA159" t="s">
        <v>84</v>
      </c>
      <c r="AC159" s="288"/>
      <c r="AI159" t="s">
        <v>83</v>
      </c>
      <c r="AJ159" t="s">
        <v>84</v>
      </c>
    </row>
    <row r="160" spans="1:36" ht="0.75" customHeight="1">
      <c r="A160" s="458"/>
      <c r="B160" s="53"/>
      <c r="C160" s="53"/>
      <c r="D160" s="53"/>
      <c r="E160" s="53"/>
      <c r="F160" s="53"/>
      <c r="G160" s="53"/>
      <c r="H160" s="53"/>
      <c r="I160" s="108"/>
      <c r="N160" s="287" t="s">
        <v>76</v>
      </c>
      <c r="P160" s="285" t="str">
        <f ca="1">SUBSTITUTE(CELL("address",F159),"$","")</f>
        <v>F159</v>
      </c>
      <c r="Q160" s="287" t="str">
        <f t="shared" si="39"/>
        <v>3c</v>
      </c>
      <c r="R160" s="285" t="str">
        <f t="shared" ca="1" si="40"/>
        <v>3c. Energy Storage</v>
      </c>
      <c r="S160" t="s">
        <v>1082</v>
      </c>
      <c r="T160" t="s">
        <v>1108</v>
      </c>
      <c r="U160" s="287">
        <v>2</v>
      </c>
      <c r="V160" s="290" t="str">
        <f t="shared" ca="1" si="41"/>
        <v>3c_F159_time_shift_2</v>
      </c>
      <c r="W160" t="s">
        <v>681</v>
      </c>
      <c r="Y160" s="286" t="str">
        <f t="shared" si="42"/>
        <v>Yes,No</v>
      </c>
      <c r="Z160" t="s">
        <v>84</v>
      </c>
      <c r="AA160" t="s">
        <v>84</v>
      </c>
      <c r="AC160" s="288"/>
      <c r="AI160" t="s">
        <v>83</v>
      </c>
      <c r="AJ160" t="s">
        <v>84</v>
      </c>
    </row>
    <row r="161" spans="1:36" ht="0.75" customHeight="1">
      <c r="A161" s="458"/>
      <c r="B161" s="53"/>
      <c r="C161" s="53"/>
      <c r="D161" s="53"/>
      <c r="E161" s="53"/>
      <c r="F161" s="53"/>
      <c r="G161" s="53"/>
      <c r="H161" s="53"/>
      <c r="I161" s="108"/>
      <c r="N161" s="287" t="s">
        <v>76</v>
      </c>
      <c r="P161" s="285" t="str">
        <f ca="1">SUBSTITUTE(CELL("address",H159),"$","")</f>
        <v>H159</v>
      </c>
      <c r="Q161" s="287" t="str">
        <f t="shared" si="39"/>
        <v>3c</v>
      </c>
      <c r="R161" s="285" t="str">
        <f t="shared" ca="1" si="40"/>
        <v>3c. Energy Storage</v>
      </c>
      <c r="S161" t="s">
        <v>1082</v>
      </c>
      <c r="T161" t="s">
        <v>1108</v>
      </c>
      <c r="U161" s="287">
        <v>3</v>
      </c>
      <c r="V161" s="290" t="str">
        <f t="shared" ca="1" si="41"/>
        <v>3c_H159_time_shift_3</v>
      </c>
      <c r="W161" t="s">
        <v>681</v>
      </c>
      <c r="Y161" s="286" t="str">
        <f t="shared" si="42"/>
        <v>Yes,No</v>
      </c>
      <c r="Z161" t="s">
        <v>84</v>
      </c>
      <c r="AA161" t="s">
        <v>84</v>
      </c>
      <c r="AC161" s="288"/>
      <c r="AI161" t="s">
        <v>83</v>
      </c>
      <c r="AJ161" t="s">
        <v>84</v>
      </c>
    </row>
    <row r="162" spans="1:36" ht="0.75" customHeight="1">
      <c r="A162" s="450"/>
      <c r="B162" s="53"/>
      <c r="C162" s="53"/>
      <c r="D162" s="53"/>
      <c r="E162" s="53"/>
      <c r="F162" s="609"/>
      <c r="G162" s="53"/>
      <c r="H162" s="609"/>
      <c r="I162" s="108"/>
      <c r="O162" s="287" t="s">
        <v>40</v>
      </c>
      <c r="P162" s="285" t="str">
        <f ca="1">SUBSTITUTE(CELL("address",D162),"$","")</f>
        <v>D162</v>
      </c>
      <c r="Q162" s="287" t="str">
        <f t="shared" si="39"/>
        <v>3c</v>
      </c>
      <c r="R162" s="285" t="str">
        <f t="shared" ca="1" si="40"/>
        <v>3c. Energy Storage</v>
      </c>
      <c r="S162" t="s">
        <v>1082</v>
      </c>
      <c r="T162" t="s">
        <v>1109</v>
      </c>
      <c r="U162" s="287">
        <v>1</v>
      </c>
      <c r="V162" s="290" t="str">
        <f t="shared" ca="1" si="41"/>
        <v>3c_D162_time_shift_control_1</v>
      </c>
      <c r="W162" t="s">
        <v>605</v>
      </c>
      <c r="X162">
        <v>2000</v>
      </c>
      <c r="Z162" t="s">
        <v>84</v>
      </c>
      <c r="AA162" t="s">
        <v>84</v>
      </c>
      <c r="AC162" s="288"/>
    </row>
    <row r="163" spans="1:36" ht="0.75" customHeight="1">
      <c r="A163" s="454"/>
      <c r="B163" s="53"/>
      <c r="C163" s="53"/>
      <c r="D163" s="53"/>
      <c r="E163" s="53"/>
      <c r="F163" s="53"/>
      <c r="G163" s="53"/>
      <c r="H163" s="53"/>
      <c r="I163" s="108"/>
      <c r="N163" s="287" t="s">
        <v>76</v>
      </c>
      <c r="P163" s="285" t="str">
        <f ca="1">SUBSTITUTE(CELL("address",F162),"$","")</f>
        <v>F162</v>
      </c>
      <c r="Q163" s="287" t="str">
        <f t="shared" si="39"/>
        <v>3c</v>
      </c>
      <c r="R163" s="285" t="str">
        <f t="shared" ca="1" si="40"/>
        <v>3c. Energy Storage</v>
      </c>
      <c r="S163" t="s">
        <v>1082</v>
      </c>
      <c r="T163" t="s">
        <v>1109</v>
      </c>
      <c r="U163" s="287">
        <v>2</v>
      </c>
      <c r="V163" s="290" t="str">
        <f t="shared" ca="1" si="41"/>
        <v>3c_F162_time_shift_control_2</v>
      </c>
      <c r="W163" t="s">
        <v>605</v>
      </c>
      <c r="X163">
        <v>2000</v>
      </c>
      <c r="Z163" t="s">
        <v>84</v>
      </c>
      <c r="AA163" t="s">
        <v>84</v>
      </c>
      <c r="AC163" s="288"/>
    </row>
    <row r="164" spans="1:36" ht="0.75" customHeight="1">
      <c r="A164" s="454"/>
      <c r="B164" s="53"/>
      <c r="C164" s="53"/>
      <c r="D164" s="53"/>
      <c r="E164" s="53"/>
      <c r="F164" s="53"/>
      <c r="G164" s="53"/>
      <c r="H164" s="53"/>
      <c r="I164" s="108"/>
      <c r="N164" s="287" t="s">
        <v>76</v>
      </c>
      <c r="P164" s="285" t="str">
        <f ca="1">SUBSTITUTE(CELL("address",H162),"$","")</f>
        <v>H162</v>
      </c>
      <c r="Q164" s="287" t="str">
        <f t="shared" si="39"/>
        <v>3c</v>
      </c>
      <c r="R164" s="285" t="str">
        <f t="shared" ca="1" si="40"/>
        <v>3c. Energy Storage</v>
      </c>
      <c r="S164" t="s">
        <v>1082</v>
      </c>
      <c r="T164" t="s">
        <v>1109</v>
      </c>
      <c r="U164" s="287">
        <v>3</v>
      </c>
      <c r="V164" s="290" t="str">
        <f t="shared" ca="1" si="41"/>
        <v>3c_H162_time_shift_control_3</v>
      </c>
      <c r="W164" t="s">
        <v>605</v>
      </c>
      <c r="X164">
        <v>2000</v>
      </c>
      <c r="Z164" t="s">
        <v>84</v>
      </c>
      <c r="AA164" t="s">
        <v>84</v>
      </c>
      <c r="AC164" s="288"/>
    </row>
    <row r="165" spans="1:36" ht="0.75" customHeight="1">
      <c r="A165" s="454"/>
      <c r="B165" s="53"/>
      <c r="C165" s="53"/>
      <c r="D165" s="53"/>
      <c r="E165" s="53"/>
      <c r="F165" s="737"/>
      <c r="G165" s="53"/>
      <c r="H165" s="737"/>
      <c r="I165" s="108"/>
      <c r="L165" s="20" t="s">
        <v>1107</v>
      </c>
      <c r="O165" s="287" t="s">
        <v>40</v>
      </c>
      <c r="P165" s="285" t="str">
        <f ca="1">SUBSTITUTE(CELL("address",D165),"$","")</f>
        <v>D165</v>
      </c>
      <c r="Q165" s="287" t="str">
        <f t="shared" si="39"/>
        <v>3c</v>
      </c>
      <c r="R165" s="285" t="str">
        <f t="shared" ca="1" si="40"/>
        <v>3c. Energy Storage</v>
      </c>
      <c r="S165" t="s">
        <v>1082</v>
      </c>
      <c r="T165" t="s">
        <v>1110</v>
      </c>
      <c r="U165" s="287">
        <v>1</v>
      </c>
      <c r="V165" s="290" t="str">
        <f t="shared" ca="1" si="41"/>
        <v>3c_D165_operational_flexibility_1</v>
      </c>
      <c r="W165" t="s">
        <v>681</v>
      </c>
      <c r="Y165" s="286" t="str">
        <f t="shared" ref="Y165:Y167" si="43">CONCATENATE(AI165,",",AJ165)</f>
        <v>Yes,No</v>
      </c>
      <c r="Z165" t="s">
        <v>84</v>
      </c>
      <c r="AA165" t="s">
        <v>84</v>
      </c>
      <c r="AC165" s="288"/>
      <c r="AI165" t="s">
        <v>83</v>
      </c>
      <c r="AJ165" t="s">
        <v>84</v>
      </c>
    </row>
    <row r="166" spans="1:36" ht="0.75" customHeight="1">
      <c r="A166" s="454"/>
      <c r="B166" s="53"/>
      <c r="C166" s="53"/>
      <c r="D166" s="53"/>
      <c r="E166" s="53"/>
      <c r="F166" s="53"/>
      <c r="G166" s="53"/>
      <c r="H166" s="53"/>
      <c r="I166" s="108"/>
      <c r="N166" s="287" t="s">
        <v>76</v>
      </c>
      <c r="P166" s="285" t="str">
        <f ca="1">SUBSTITUTE(CELL("address",F165),"$","")</f>
        <v>F165</v>
      </c>
      <c r="Q166" s="287" t="str">
        <f t="shared" si="39"/>
        <v>3c</v>
      </c>
      <c r="R166" s="285" t="str">
        <f t="shared" ca="1" si="40"/>
        <v>3c. Energy Storage</v>
      </c>
      <c r="S166" t="s">
        <v>1082</v>
      </c>
      <c r="T166" t="s">
        <v>1110</v>
      </c>
      <c r="U166" s="287">
        <v>2</v>
      </c>
      <c r="V166" s="290" t="str">
        <f t="shared" ca="1" si="41"/>
        <v>3c_F165_operational_flexibility_2</v>
      </c>
      <c r="W166" t="s">
        <v>681</v>
      </c>
      <c r="Y166" s="286" t="str">
        <f t="shared" si="43"/>
        <v>Yes,No</v>
      </c>
      <c r="Z166" t="s">
        <v>84</v>
      </c>
      <c r="AA166" t="s">
        <v>84</v>
      </c>
      <c r="AC166" s="288"/>
      <c r="AI166" t="s">
        <v>83</v>
      </c>
      <c r="AJ166" t="s">
        <v>84</v>
      </c>
    </row>
    <row r="167" spans="1:36" ht="0.75" customHeight="1">
      <c r="A167" s="454"/>
      <c r="B167" s="53"/>
      <c r="C167" s="53"/>
      <c r="D167" s="53"/>
      <c r="E167" s="53"/>
      <c r="F167" s="53"/>
      <c r="G167" s="53"/>
      <c r="H167" s="53"/>
      <c r="I167" s="108"/>
      <c r="N167" s="287" t="s">
        <v>76</v>
      </c>
      <c r="P167" s="285" t="str">
        <f ca="1">SUBSTITUTE(CELL("address",H165),"$","")</f>
        <v>H165</v>
      </c>
      <c r="Q167" s="287" t="str">
        <f t="shared" si="39"/>
        <v>3c</v>
      </c>
      <c r="R167" s="285" t="str">
        <f t="shared" ca="1" si="40"/>
        <v>3c. Energy Storage</v>
      </c>
      <c r="S167" t="s">
        <v>1082</v>
      </c>
      <c r="T167" t="s">
        <v>1110</v>
      </c>
      <c r="U167" s="287">
        <v>3</v>
      </c>
      <c r="V167" s="290" t="str">
        <f t="shared" ca="1" si="41"/>
        <v>3c_H165_operational_flexibility_3</v>
      </c>
      <c r="W167" t="s">
        <v>681</v>
      </c>
      <c r="Y167" s="286" t="str">
        <f t="shared" si="43"/>
        <v>Yes,No</v>
      </c>
      <c r="Z167" t="s">
        <v>84</v>
      </c>
      <c r="AA167" t="s">
        <v>84</v>
      </c>
      <c r="AC167" s="288"/>
      <c r="AI167" t="s">
        <v>83</v>
      </c>
      <c r="AJ167" t="s">
        <v>84</v>
      </c>
    </row>
    <row r="168" spans="1:36" ht="0.75" customHeight="1">
      <c r="A168" s="450"/>
      <c r="B168" s="53"/>
      <c r="C168" s="53"/>
      <c r="D168" s="53"/>
      <c r="E168" s="53"/>
      <c r="F168" s="609"/>
      <c r="G168" s="53"/>
      <c r="H168" s="609"/>
      <c r="I168" s="108"/>
      <c r="O168" s="287" t="s">
        <v>40</v>
      </c>
      <c r="P168" s="285" t="str">
        <f ca="1">SUBSTITUTE(CELL("address",D168),"$","")</f>
        <v>D168</v>
      </c>
      <c r="Q168" s="287" t="str">
        <f t="shared" si="39"/>
        <v>3c</v>
      </c>
      <c r="R168" s="285" t="str">
        <f t="shared" ca="1" si="40"/>
        <v>3c. Energy Storage</v>
      </c>
      <c r="S168" t="s">
        <v>1082</v>
      </c>
      <c r="T168" t="s">
        <v>1111</v>
      </c>
      <c r="U168" s="287">
        <v>1</v>
      </c>
      <c r="V168" s="290" t="str">
        <f t="shared" ca="1" si="41"/>
        <v>3c_D168_operation_flexibility_lifespan_1</v>
      </c>
      <c r="W168" t="s">
        <v>605</v>
      </c>
      <c r="X168">
        <v>2000</v>
      </c>
      <c r="Z168" t="s">
        <v>84</v>
      </c>
      <c r="AA168" t="s">
        <v>84</v>
      </c>
      <c r="AC168" s="288"/>
    </row>
    <row r="169" spans="1:36" ht="0.75" customHeight="1">
      <c r="A169" s="454"/>
      <c r="B169" s="53"/>
      <c r="C169" s="53"/>
      <c r="D169" s="53"/>
      <c r="E169" s="53"/>
      <c r="F169" s="53"/>
      <c r="G169" s="53"/>
      <c r="H169" s="53"/>
      <c r="I169" s="108"/>
      <c r="N169" s="287" t="s">
        <v>76</v>
      </c>
      <c r="P169" s="285" t="str">
        <f ca="1">SUBSTITUTE(CELL("address",F168),"$","")</f>
        <v>F168</v>
      </c>
      <c r="Q169" s="287" t="str">
        <f t="shared" si="39"/>
        <v>3c</v>
      </c>
      <c r="R169" s="285" t="str">
        <f t="shared" ca="1" si="40"/>
        <v>3c. Energy Storage</v>
      </c>
      <c r="S169" t="s">
        <v>1082</v>
      </c>
      <c r="T169" t="s">
        <v>1111</v>
      </c>
      <c r="U169" s="287">
        <v>2</v>
      </c>
      <c r="V169" s="290" t="str">
        <f t="shared" ca="1" si="41"/>
        <v>3c_F168_operation_flexibility_lifespan_2</v>
      </c>
      <c r="W169" t="s">
        <v>605</v>
      </c>
      <c r="X169">
        <v>2000</v>
      </c>
      <c r="Z169" t="s">
        <v>84</v>
      </c>
      <c r="AA169" t="s">
        <v>84</v>
      </c>
      <c r="AC169" s="288"/>
    </row>
    <row r="170" spans="1:36" ht="0.75" customHeight="1">
      <c r="A170" s="454"/>
      <c r="B170" s="53"/>
      <c r="C170" s="53"/>
      <c r="D170" s="53"/>
      <c r="E170" s="53"/>
      <c r="F170" s="53"/>
      <c r="G170" s="53"/>
      <c r="H170" s="53"/>
      <c r="I170" s="108"/>
      <c r="N170" s="287" t="s">
        <v>76</v>
      </c>
      <c r="P170" s="285" t="str">
        <f ca="1">SUBSTITUTE(CELL("address",H168),"$","")</f>
        <v>H168</v>
      </c>
      <c r="Q170" s="287" t="str">
        <f t="shared" si="39"/>
        <v>3c</v>
      </c>
      <c r="R170" s="285" t="str">
        <f t="shared" ca="1" si="40"/>
        <v>3c. Energy Storage</v>
      </c>
      <c r="S170" t="s">
        <v>1082</v>
      </c>
      <c r="T170" t="s">
        <v>1111</v>
      </c>
      <c r="U170" s="287">
        <v>3</v>
      </c>
      <c r="V170" s="290" t="str">
        <f t="shared" ca="1" si="41"/>
        <v>3c_H168_operation_flexibility_lifespan_3</v>
      </c>
      <c r="W170" t="s">
        <v>605</v>
      </c>
      <c r="X170">
        <v>2000</v>
      </c>
      <c r="Z170" t="s">
        <v>84</v>
      </c>
      <c r="AA170" t="s">
        <v>84</v>
      </c>
      <c r="AC170" s="288"/>
    </row>
    <row r="171" spans="1:36" ht="3" customHeight="1">
      <c r="A171" s="368"/>
      <c r="B171" s="53"/>
      <c r="C171" s="53"/>
      <c r="D171" s="53"/>
      <c r="E171" s="53"/>
      <c r="F171" s="737"/>
      <c r="G171" s="53"/>
      <c r="H171" s="737"/>
      <c r="I171" s="108"/>
      <c r="L171" s="20"/>
      <c r="P171" s="285"/>
      <c r="Q171" s="287"/>
      <c r="R171" s="285"/>
      <c r="V171" s="290"/>
      <c r="Y171" s="286"/>
      <c r="AC171" s="288"/>
    </row>
    <row r="172" spans="1:36" ht="5.25" customHeight="1">
      <c r="A172" s="340"/>
      <c r="B172" s="53"/>
      <c r="C172" s="53"/>
      <c r="D172" s="53"/>
      <c r="E172" s="53"/>
      <c r="F172" s="53"/>
      <c r="G172" s="53"/>
      <c r="H172" s="53"/>
      <c r="I172" s="108"/>
      <c r="N172" s="287" t="s">
        <v>76</v>
      </c>
      <c r="P172" s="285" t="str">
        <f ca="1">SUBSTITUTE(CELL("address",F171),"$","")</f>
        <v>F171</v>
      </c>
      <c r="Q172" s="287" t="str">
        <f t="shared" si="39"/>
        <v>3c</v>
      </c>
      <c r="R172" s="285" t="str">
        <f t="shared" ca="1" si="40"/>
        <v>3c. Energy Storage</v>
      </c>
      <c r="S172" t="s">
        <v>1082</v>
      </c>
      <c r="T172" t="s">
        <v>1112</v>
      </c>
      <c r="U172" s="287">
        <v>2</v>
      </c>
      <c r="V172" s="290" t="str">
        <f t="shared" ca="1" si="41"/>
        <v>3c_F171_curtail_EMS_2</v>
      </c>
      <c r="W172" t="s">
        <v>681</v>
      </c>
      <c r="Y172" s="286" t="str">
        <f t="shared" ref="Y172:Y173" si="44">CONCATENATE(AI172,",",AJ172)</f>
        <v>Yes,No</v>
      </c>
      <c r="Z172" t="s">
        <v>84</v>
      </c>
      <c r="AA172" t="s">
        <v>84</v>
      </c>
      <c r="AC172" s="288"/>
      <c r="AI172" t="s">
        <v>83</v>
      </c>
      <c r="AJ172" t="s">
        <v>84</v>
      </c>
    </row>
    <row r="173" spans="1:36" ht="5.25" customHeight="1">
      <c r="A173" s="340"/>
      <c r="B173" s="53"/>
      <c r="C173" s="53"/>
      <c r="D173" s="53"/>
      <c r="E173" s="53"/>
      <c r="F173" s="53"/>
      <c r="G173" s="53"/>
      <c r="H173" s="53"/>
      <c r="I173" s="108"/>
      <c r="N173" s="287" t="s">
        <v>76</v>
      </c>
      <c r="P173" s="285" t="str">
        <f ca="1">SUBSTITUTE(CELL("address",H171),"$","")</f>
        <v>H171</v>
      </c>
      <c r="Q173" s="287" t="str">
        <f t="shared" si="39"/>
        <v>3c</v>
      </c>
      <c r="R173" s="285" t="str">
        <f t="shared" ca="1" si="40"/>
        <v>3c. Energy Storage</v>
      </c>
      <c r="S173" t="s">
        <v>1082</v>
      </c>
      <c r="T173" t="s">
        <v>1112</v>
      </c>
      <c r="U173" s="287">
        <v>3</v>
      </c>
      <c r="V173" s="290" t="str">
        <f t="shared" ca="1" si="41"/>
        <v>3c_H171_curtail_EMS_3</v>
      </c>
      <c r="W173" t="s">
        <v>681</v>
      </c>
      <c r="Y173" s="286" t="str">
        <f t="shared" si="44"/>
        <v>Yes,No</v>
      </c>
      <c r="Z173" t="s">
        <v>84</v>
      </c>
      <c r="AA173" t="s">
        <v>84</v>
      </c>
      <c r="AC173" s="288"/>
      <c r="AI173" t="s">
        <v>83</v>
      </c>
      <c r="AJ173" t="s">
        <v>84</v>
      </c>
    </row>
    <row r="174" spans="1:36" ht="13">
      <c r="A174" s="351" t="s">
        <v>797</v>
      </c>
      <c r="B174" s="53"/>
      <c r="C174" s="53"/>
      <c r="D174" s="53"/>
      <c r="E174" s="53"/>
      <c r="F174" s="53"/>
      <c r="G174" s="53"/>
      <c r="H174" s="53"/>
      <c r="I174" s="108"/>
      <c r="O174" s="287" t="s">
        <v>40</v>
      </c>
    </row>
    <row r="175" spans="1:36">
      <c r="A175" s="450" t="s">
        <v>798</v>
      </c>
      <c r="B175" s="53" t="s">
        <v>712</v>
      </c>
      <c r="C175" s="53"/>
      <c r="D175" s="744"/>
      <c r="E175" s="53"/>
      <c r="F175" s="745"/>
      <c r="G175" s="53"/>
      <c r="H175" s="745"/>
      <c r="I175" s="108"/>
      <c r="L175" s="20" t="s">
        <v>1113</v>
      </c>
      <c r="O175" s="287" t="s">
        <v>40</v>
      </c>
      <c r="P175" s="285" t="str">
        <f ca="1">SUBSTITUTE(CELL("address",D175),"$","")</f>
        <v>D175</v>
      </c>
      <c r="Q175" s="287" t="str">
        <f t="shared" ref="Q175:Q180" si="45">$Q$7</f>
        <v>3c</v>
      </c>
      <c r="R175" s="285" t="str">
        <f t="shared" ref="R175:R180" ca="1" si="46">MID(CELL("filename",Q175),FIND("]",CELL("filename",Q175))+1,256)</f>
        <v>3c. Energy Storage</v>
      </c>
      <c r="S175" t="s">
        <v>1082</v>
      </c>
      <c r="T175" t="s">
        <v>924</v>
      </c>
      <c r="U175" s="287">
        <v>1</v>
      </c>
      <c r="V175" s="290" t="str">
        <f t="shared" ref="V175:V180" ca="1" si="47">Q175&amp;"_"&amp;P175&amp;"_"&amp;T175&amp;"_"&amp;U175</f>
        <v>3c_D175_forced_out_rate_1</v>
      </c>
      <c r="W175" s="285" t="s">
        <v>463</v>
      </c>
      <c r="X175" t="s">
        <v>800</v>
      </c>
      <c r="Y175" s="286" t="s">
        <v>464</v>
      </c>
      <c r="Z175" t="s">
        <v>84</v>
      </c>
      <c r="AA175" t="s">
        <v>84</v>
      </c>
      <c r="AC175" s="288"/>
      <c r="AD175" s="285"/>
    </row>
    <row r="176" spans="1:36" ht="5.25" customHeight="1">
      <c r="A176" s="454"/>
      <c r="B176" s="53"/>
      <c r="C176" s="53"/>
      <c r="D176" s="53"/>
      <c r="E176" s="53"/>
      <c r="F176" s="53"/>
      <c r="G176" s="53"/>
      <c r="H176" s="53"/>
      <c r="I176" s="108"/>
      <c r="N176" s="287" t="s">
        <v>76</v>
      </c>
      <c r="P176" s="285" t="str">
        <f ca="1">SUBSTITUTE(CELL("address",F175),"$","")</f>
        <v>F175</v>
      </c>
      <c r="Q176" s="287" t="str">
        <f t="shared" si="45"/>
        <v>3c</v>
      </c>
      <c r="R176" s="285" t="str">
        <f t="shared" ca="1" si="46"/>
        <v>3c. Energy Storage</v>
      </c>
      <c r="S176" t="s">
        <v>1082</v>
      </c>
      <c r="T176" t="s">
        <v>924</v>
      </c>
      <c r="U176" s="287">
        <v>2</v>
      </c>
      <c r="V176" s="290" t="str">
        <f t="shared" ca="1" si="47"/>
        <v>3c_F175_forced_out_rate_2</v>
      </c>
      <c r="W176" s="285" t="s">
        <v>463</v>
      </c>
      <c r="X176" t="s">
        <v>800</v>
      </c>
      <c r="Y176" s="286" t="s">
        <v>464</v>
      </c>
      <c r="Z176" t="s">
        <v>84</v>
      </c>
      <c r="AA176" t="s">
        <v>84</v>
      </c>
      <c r="AC176" s="288"/>
      <c r="AD176" s="285"/>
    </row>
    <row r="177" spans="1:30" ht="5.25" customHeight="1">
      <c r="A177" s="454"/>
      <c r="B177" s="53"/>
      <c r="C177" s="53"/>
      <c r="D177" s="53"/>
      <c r="E177" s="53"/>
      <c r="F177" s="53"/>
      <c r="G177" s="53"/>
      <c r="H177" s="53"/>
      <c r="I177" s="108"/>
      <c r="N177" s="287" t="s">
        <v>76</v>
      </c>
      <c r="P177" s="285" t="str">
        <f ca="1">SUBSTITUTE(CELL("address",H175),"$","")</f>
        <v>H175</v>
      </c>
      <c r="Q177" s="287" t="str">
        <f t="shared" si="45"/>
        <v>3c</v>
      </c>
      <c r="R177" s="285" t="str">
        <f t="shared" ca="1" si="46"/>
        <v>3c. Energy Storage</v>
      </c>
      <c r="S177" t="s">
        <v>1082</v>
      </c>
      <c r="T177" t="s">
        <v>924</v>
      </c>
      <c r="U177" s="287">
        <v>3</v>
      </c>
      <c r="V177" s="290" t="str">
        <f t="shared" ca="1" si="47"/>
        <v>3c_H175_forced_out_rate_3</v>
      </c>
      <c r="W177" s="285" t="s">
        <v>463</v>
      </c>
      <c r="X177" t="s">
        <v>800</v>
      </c>
      <c r="Y177" s="286" t="s">
        <v>464</v>
      </c>
      <c r="Z177" t="s">
        <v>84</v>
      </c>
      <c r="AA177" t="s">
        <v>84</v>
      </c>
      <c r="AC177" s="288"/>
      <c r="AD177" s="285"/>
    </row>
    <row r="178" spans="1:30">
      <c r="A178" s="450" t="s">
        <v>1114</v>
      </c>
      <c r="B178" s="305" t="s">
        <v>925</v>
      </c>
      <c r="C178" s="53"/>
      <c r="D178" s="746"/>
      <c r="E178" s="53"/>
      <c r="F178" s="747"/>
      <c r="G178" s="53"/>
      <c r="H178" s="747"/>
      <c r="I178" s="108"/>
      <c r="L178" s="20" t="s">
        <v>1115</v>
      </c>
      <c r="M178" s="20" t="s">
        <v>1015</v>
      </c>
      <c r="O178" s="287" t="s">
        <v>40</v>
      </c>
      <c r="P178" s="285" t="str">
        <f ca="1">SUBSTITUTE(CELL("address",D178),"$","")</f>
        <v>D178</v>
      </c>
      <c r="Q178" s="287" t="str">
        <f t="shared" si="45"/>
        <v>3c</v>
      </c>
      <c r="R178" s="285" t="str">
        <f t="shared" ca="1" si="46"/>
        <v>3c. Energy Storage</v>
      </c>
      <c r="S178" t="s">
        <v>1082</v>
      </c>
      <c r="T178" t="s">
        <v>1116</v>
      </c>
      <c r="U178" s="287">
        <v>1</v>
      </c>
      <c r="V178" s="290" t="str">
        <f t="shared" ca="1" si="47"/>
        <v>3c_D178_mean_time_repair_1</v>
      </c>
      <c r="W178" t="s">
        <v>395</v>
      </c>
      <c r="Y178" t="str">
        <f>"&gt;=0"</f>
        <v>&gt;=0</v>
      </c>
      <c r="Z178" t="s">
        <v>84</v>
      </c>
      <c r="AA178" t="s">
        <v>84</v>
      </c>
      <c r="AC178" s="288"/>
    </row>
    <row r="179" spans="1:30" ht="5.25" customHeight="1">
      <c r="A179" s="450"/>
      <c r="B179" s="305"/>
      <c r="C179" s="53"/>
      <c r="D179" s="53"/>
      <c r="E179" s="53"/>
      <c r="F179" s="53"/>
      <c r="G179" s="53"/>
      <c r="H179" s="53"/>
      <c r="I179" s="108"/>
      <c r="N179" s="287" t="s">
        <v>76</v>
      </c>
      <c r="P179" s="285" t="str">
        <f ca="1">SUBSTITUTE(CELL("address",F178),"$","")</f>
        <v>F178</v>
      </c>
      <c r="Q179" s="287" t="str">
        <f t="shared" si="45"/>
        <v>3c</v>
      </c>
      <c r="R179" s="285" t="str">
        <f t="shared" ca="1" si="46"/>
        <v>3c. Energy Storage</v>
      </c>
      <c r="S179" t="s">
        <v>1082</v>
      </c>
      <c r="T179" t="s">
        <v>1116</v>
      </c>
      <c r="U179" s="287">
        <v>2</v>
      </c>
      <c r="V179" s="290" t="str">
        <f t="shared" ca="1" si="47"/>
        <v>3c_F178_mean_time_repair_2</v>
      </c>
      <c r="W179" t="s">
        <v>395</v>
      </c>
      <c r="Y179" t="str">
        <f>"&gt;=0"</f>
        <v>&gt;=0</v>
      </c>
      <c r="Z179" t="s">
        <v>84</v>
      </c>
      <c r="AA179" t="s">
        <v>84</v>
      </c>
      <c r="AC179" s="288"/>
    </row>
    <row r="180" spans="1:30" ht="5.25" customHeight="1">
      <c r="A180" s="454"/>
      <c r="B180" s="53"/>
      <c r="C180" s="53"/>
      <c r="D180" s="53"/>
      <c r="E180" s="53"/>
      <c r="F180" s="53"/>
      <c r="G180" s="53"/>
      <c r="H180" s="53"/>
      <c r="I180" s="108"/>
      <c r="N180" s="287" t="s">
        <v>76</v>
      </c>
      <c r="P180" s="285" t="str">
        <f ca="1">SUBSTITUTE(CELL("address",H178),"$","")</f>
        <v>H178</v>
      </c>
      <c r="Q180" s="287" t="str">
        <f t="shared" si="45"/>
        <v>3c</v>
      </c>
      <c r="R180" s="285" t="str">
        <f t="shared" ca="1" si="46"/>
        <v>3c. Energy Storage</v>
      </c>
      <c r="S180" t="s">
        <v>1082</v>
      </c>
      <c r="T180" t="s">
        <v>1116</v>
      </c>
      <c r="U180" s="287">
        <v>3</v>
      </c>
      <c r="V180" s="290" t="str">
        <f t="shared" ca="1" si="47"/>
        <v>3c_H178_mean_time_repair_3</v>
      </c>
      <c r="W180" t="s">
        <v>395</v>
      </c>
      <c r="Y180" t="str">
        <f>"&gt;=0"</f>
        <v>&gt;=0</v>
      </c>
      <c r="Z180" t="s">
        <v>84</v>
      </c>
      <c r="AA180" t="s">
        <v>84</v>
      </c>
      <c r="AC180" s="288"/>
    </row>
    <row r="181" spans="1:30" ht="13">
      <c r="A181" s="351" t="s">
        <v>1117</v>
      </c>
      <c r="B181" s="53"/>
      <c r="C181" s="53"/>
      <c r="D181" s="53"/>
      <c r="E181" s="53"/>
      <c r="F181" s="53"/>
      <c r="G181" s="53"/>
      <c r="H181" s="53"/>
      <c r="I181" s="108"/>
      <c r="O181" s="287" t="s">
        <v>40</v>
      </c>
      <c r="P181" s="285"/>
    </row>
    <row r="182" spans="1:30">
      <c r="A182" s="450" t="s">
        <v>931</v>
      </c>
      <c r="B182" s="305" t="s">
        <v>468</v>
      </c>
      <c r="C182" s="53"/>
      <c r="D182" s="758"/>
      <c r="E182" s="53"/>
      <c r="F182" s="743"/>
      <c r="G182" s="53"/>
      <c r="H182" s="743"/>
      <c r="I182" s="108"/>
      <c r="O182" s="287" t="s">
        <v>40</v>
      </c>
      <c r="P182" s="285" t="str">
        <f ca="1">SUBSTITUTE(CELL("address",D182),"$","")</f>
        <v>D182</v>
      </c>
      <c r="Q182" s="287" t="str">
        <f t="shared" ref="Q182:Q187" si="48">$Q$7</f>
        <v>3c</v>
      </c>
      <c r="R182" s="285" t="str">
        <f t="shared" ref="R182:R187" ca="1" si="49">MID(CELL("filename",Q182),FIND("]",CELL("filename",Q182))+1,256)</f>
        <v>3c. Energy Storage</v>
      </c>
      <c r="S182" t="s">
        <v>1082</v>
      </c>
      <c r="T182" t="s">
        <v>932</v>
      </c>
      <c r="U182" s="287">
        <v>1</v>
      </c>
      <c r="V182" s="290" t="str">
        <f t="shared" ref="V182:V187" ca="1" si="50">Q182&amp;"_"&amp;P182&amp;"_"&amp;T182&amp;"_"&amp;U182</f>
        <v>3c_D182_VOM_1</v>
      </c>
      <c r="W182" t="s">
        <v>395</v>
      </c>
      <c r="Y182" t="str">
        <f t="shared" ref="Y182:Y187" si="51">"&gt;=0"</f>
        <v>&gt;=0</v>
      </c>
      <c r="Z182" t="s">
        <v>84</v>
      </c>
      <c r="AA182" t="s">
        <v>84</v>
      </c>
      <c r="AC182" s="288"/>
    </row>
    <row r="183" spans="1:30" ht="12.75" customHeight="1">
      <c r="A183" s="999" t="s">
        <v>933</v>
      </c>
      <c r="B183" s="1000"/>
      <c r="C183" s="53"/>
      <c r="D183" s="53"/>
      <c r="E183" s="53"/>
      <c r="F183" s="53"/>
      <c r="G183" s="53"/>
      <c r="H183" s="53"/>
      <c r="I183" s="108"/>
      <c r="L183" s="20"/>
      <c r="N183" s="287" t="s">
        <v>76</v>
      </c>
      <c r="P183" s="285" t="str">
        <f ca="1">SUBSTITUTE(CELL("address",F182),"$","")</f>
        <v>F182</v>
      </c>
      <c r="Q183" s="287" t="str">
        <f t="shared" si="48"/>
        <v>3c</v>
      </c>
      <c r="R183" s="285" t="str">
        <f t="shared" ca="1" si="49"/>
        <v>3c. Energy Storage</v>
      </c>
      <c r="S183" t="s">
        <v>1082</v>
      </c>
      <c r="T183" t="s">
        <v>932</v>
      </c>
      <c r="U183" s="287">
        <v>2</v>
      </c>
      <c r="V183" s="290" t="str">
        <f t="shared" ca="1" si="50"/>
        <v>3c_F182_VOM_2</v>
      </c>
      <c r="W183" t="s">
        <v>395</v>
      </c>
      <c r="Y183" t="str">
        <f t="shared" si="51"/>
        <v>&gt;=0</v>
      </c>
      <c r="Z183" t="s">
        <v>84</v>
      </c>
      <c r="AA183" t="s">
        <v>84</v>
      </c>
      <c r="AC183" s="288"/>
    </row>
    <row r="184" spans="1:30" ht="5.25" customHeight="1">
      <c r="A184" s="450"/>
      <c r="B184" s="53"/>
      <c r="C184" s="53"/>
      <c r="D184" s="53"/>
      <c r="E184" s="53"/>
      <c r="F184" s="53"/>
      <c r="G184" s="53"/>
      <c r="H184" s="53"/>
      <c r="I184" s="108"/>
      <c r="N184" s="287" t="s">
        <v>76</v>
      </c>
      <c r="P184" s="285" t="str">
        <f ca="1">SUBSTITUTE(CELL("address",H182),"$","")</f>
        <v>H182</v>
      </c>
      <c r="Q184" s="287" t="str">
        <f t="shared" si="48"/>
        <v>3c</v>
      </c>
      <c r="R184" s="285" t="str">
        <f t="shared" ca="1" si="49"/>
        <v>3c. Energy Storage</v>
      </c>
      <c r="S184" t="s">
        <v>1082</v>
      </c>
      <c r="T184" t="s">
        <v>932</v>
      </c>
      <c r="U184" s="287">
        <v>3</v>
      </c>
      <c r="V184" s="290" t="str">
        <f t="shared" ca="1" si="50"/>
        <v>3c_H182_VOM_3</v>
      </c>
      <c r="W184" t="s">
        <v>395</v>
      </c>
      <c r="Y184" t="str">
        <f t="shared" si="51"/>
        <v>&gt;=0</v>
      </c>
      <c r="Z184" t="s">
        <v>84</v>
      </c>
      <c r="AA184" t="s">
        <v>84</v>
      </c>
      <c r="AC184" s="288"/>
    </row>
    <row r="185" spans="1:30">
      <c r="A185" s="450" t="s">
        <v>934</v>
      </c>
      <c r="B185" s="457" t="s">
        <v>935</v>
      </c>
      <c r="C185" s="53"/>
      <c r="D185" s="759"/>
      <c r="E185" s="53"/>
      <c r="F185" s="760"/>
      <c r="G185" s="53"/>
      <c r="H185" s="760"/>
      <c r="I185" s="108"/>
      <c r="O185" s="287" t="s">
        <v>40</v>
      </c>
      <c r="P185" s="285" t="str">
        <f ca="1">SUBSTITUTE(CELL("address",D185),"$","")</f>
        <v>D185</v>
      </c>
      <c r="Q185" s="287" t="str">
        <f t="shared" si="48"/>
        <v>3c</v>
      </c>
      <c r="R185" s="285" t="str">
        <f t="shared" ca="1" si="49"/>
        <v>3c. Energy Storage</v>
      </c>
      <c r="S185" t="s">
        <v>1082</v>
      </c>
      <c r="T185" t="s">
        <v>936</v>
      </c>
      <c r="U185" s="287">
        <v>1</v>
      </c>
      <c r="V185" s="290" t="str">
        <f t="shared" ca="1" si="50"/>
        <v>3c_D185_FOM_1</v>
      </c>
      <c r="W185" t="s">
        <v>395</v>
      </c>
      <c r="Y185" t="str">
        <f t="shared" si="51"/>
        <v>&gt;=0</v>
      </c>
      <c r="Z185" t="s">
        <v>84</v>
      </c>
      <c r="AA185" t="s">
        <v>84</v>
      </c>
      <c r="AC185" s="288"/>
    </row>
    <row r="186" spans="1:30" ht="12.75" customHeight="1">
      <c r="A186" s="999" t="s">
        <v>933</v>
      </c>
      <c r="B186" s="1000"/>
      <c r="C186" s="53"/>
      <c r="D186" s="53"/>
      <c r="E186" s="53"/>
      <c r="F186" s="53"/>
      <c r="G186" s="53"/>
      <c r="H186" s="53"/>
      <c r="I186" s="108"/>
      <c r="L186" s="20"/>
      <c r="O186" s="287" t="s">
        <v>40</v>
      </c>
      <c r="P186" s="285" t="str">
        <f ca="1">SUBSTITUTE(CELL("address",F185),"$","")</f>
        <v>F185</v>
      </c>
      <c r="Q186" s="287" t="str">
        <f t="shared" si="48"/>
        <v>3c</v>
      </c>
      <c r="R186" s="285" t="str">
        <f t="shared" ca="1" si="49"/>
        <v>3c. Energy Storage</v>
      </c>
      <c r="S186" t="s">
        <v>1082</v>
      </c>
      <c r="T186" t="s">
        <v>936</v>
      </c>
      <c r="U186" s="287">
        <v>2</v>
      </c>
      <c r="V186" s="290" t="str">
        <f t="shared" ca="1" si="50"/>
        <v>3c_F185_FOM_2</v>
      </c>
      <c r="W186" t="s">
        <v>395</v>
      </c>
      <c r="Y186" t="str">
        <f t="shared" si="51"/>
        <v>&gt;=0</v>
      </c>
      <c r="Z186" t="s">
        <v>84</v>
      </c>
      <c r="AA186" t="s">
        <v>84</v>
      </c>
      <c r="AC186" s="288"/>
    </row>
    <row r="187" spans="1:30" ht="10.5" customHeight="1">
      <c r="A187" s="999"/>
      <c r="B187" s="1000"/>
      <c r="C187" s="53"/>
      <c r="D187" s="53"/>
      <c r="E187" s="53"/>
      <c r="F187" s="53"/>
      <c r="G187" s="53"/>
      <c r="H187" s="53"/>
      <c r="I187" s="108"/>
      <c r="O187" s="287" t="s">
        <v>40</v>
      </c>
      <c r="P187" s="285" t="str">
        <f ca="1">SUBSTITUTE(CELL("address",H185),"$","")</f>
        <v>H185</v>
      </c>
      <c r="Q187" s="287" t="str">
        <f t="shared" si="48"/>
        <v>3c</v>
      </c>
      <c r="R187" s="285" t="str">
        <f t="shared" ca="1" si="49"/>
        <v>3c. Energy Storage</v>
      </c>
      <c r="S187" t="s">
        <v>1082</v>
      </c>
      <c r="T187" t="s">
        <v>936</v>
      </c>
      <c r="U187" s="287">
        <v>3</v>
      </c>
      <c r="V187" s="290" t="str">
        <f t="shared" ca="1" si="50"/>
        <v>3c_H185_FOM_3</v>
      </c>
      <c r="W187" t="s">
        <v>395</v>
      </c>
      <c r="Y187" t="str">
        <f t="shared" si="51"/>
        <v>&gt;=0</v>
      </c>
      <c r="Z187" t="s">
        <v>84</v>
      </c>
      <c r="AA187" t="s">
        <v>84</v>
      </c>
      <c r="AC187" s="288"/>
    </row>
    <row r="188" spans="1:30" ht="13">
      <c r="A188" s="351" t="s">
        <v>1118</v>
      </c>
      <c r="B188" s="53"/>
      <c r="C188" s="53"/>
      <c r="D188" s="53"/>
      <c r="E188" s="53"/>
      <c r="F188" s="53"/>
      <c r="G188" s="53"/>
      <c r="H188" s="53"/>
      <c r="I188" s="108"/>
      <c r="L188" s="20" t="s">
        <v>1015</v>
      </c>
      <c r="O188" s="287" t="s">
        <v>40</v>
      </c>
    </row>
    <row r="189" spans="1:30">
      <c r="A189" s="454" t="s">
        <v>805</v>
      </c>
      <c r="B189" s="53"/>
      <c r="C189" s="53"/>
      <c r="D189" s="749"/>
      <c r="E189" s="53"/>
      <c r="F189" s="750"/>
      <c r="G189" s="53"/>
      <c r="H189" s="750"/>
      <c r="I189" s="108"/>
      <c r="O189" s="287" t="s">
        <v>40</v>
      </c>
      <c r="P189" s="285" t="str">
        <f ca="1">SUBSTITUTE(CELL("address",D189),"$","")</f>
        <v>D189</v>
      </c>
      <c r="Q189" s="287" t="str">
        <f t="shared" ref="Q189:Q197" si="52">$Q$7</f>
        <v>3c</v>
      </c>
      <c r="R189" s="285" t="str">
        <f t="shared" ref="R189:R197" ca="1" si="53">MID(CELL("filename",Q189),FIND("]",CELL("filename",Q189))+1,256)</f>
        <v>3c. Energy Storage</v>
      </c>
      <c r="S189" t="s">
        <v>1082</v>
      </c>
      <c r="T189" t="s">
        <v>1119</v>
      </c>
      <c r="U189" s="287">
        <v>1</v>
      </c>
      <c r="V189" s="290" t="str">
        <f t="shared" ref="V189:V197" ca="1" si="54">Q189&amp;"_"&amp;P189&amp;"_"&amp;T189&amp;"_"&amp;U189</f>
        <v>3c_D189_maint_days_year_1</v>
      </c>
      <c r="W189" t="s">
        <v>395</v>
      </c>
      <c r="Y189" t="str">
        <f>"&gt;=0"</f>
        <v>&gt;=0</v>
      </c>
      <c r="Z189" t="s">
        <v>84</v>
      </c>
      <c r="AA189" t="s">
        <v>84</v>
      </c>
      <c r="AC189" s="288"/>
    </row>
    <row r="190" spans="1:30" ht="5.25" customHeight="1">
      <c r="A190" s="454"/>
      <c r="B190" s="53"/>
      <c r="C190" s="53"/>
      <c r="D190" s="53"/>
      <c r="E190" s="53"/>
      <c r="F190" s="53"/>
      <c r="G190" s="53"/>
      <c r="H190" s="53"/>
      <c r="I190" s="108"/>
      <c r="N190" s="287" t="s">
        <v>76</v>
      </c>
      <c r="P190" s="285" t="str">
        <f ca="1">SUBSTITUTE(CELL("address",F189),"$","")</f>
        <v>F189</v>
      </c>
      <c r="Q190" s="287" t="str">
        <f t="shared" si="52"/>
        <v>3c</v>
      </c>
      <c r="R190" s="285" t="str">
        <f t="shared" ca="1" si="53"/>
        <v>3c. Energy Storage</v>
      </c>
      <c r="S190" t="s">
        <v>1082</v>
      </c>
      <c r="T190" t="s">
        <v>1119</v>
      </c>
      <c r="U190" s="287">
        <v>2</v>
      </c>
      <c r="V190" s="290" t="str">
        <f t="shared" ca="1" si="54"/>
        <v>3c_F189_maint_days_year_2</v>
      </c>
      <c r="W190" t="s">
        <v>395</v>
      </c>
      <c r="Y190" t="str">
        <f>"&gt;=0"</f>
        <v>&gt;=0</v>
      </c>
      <c r="Z190" t="s">
        <v>84</v>
      </c>
      <c r="AA190" t="s">
        <v>84</v>
      </c>
      <c r="AC190" s="288"/>
    </row>
    <row r="191" spans="1:30" ht="5.25" customHeight="1">
      <c r="A191" s="454"/>
      <c r="B191" s="53"/>
      <c r="C191" s="53"/>
      <c r="D191" s="53"/>
      <c r="E191" s="53"/>
      <c r="F191" s="53"/>
      <c r="G191" s="53"/>
      <c r="H191" s="53"/>
      <c r="I191" s="108"/>
      <c r="N191" s="287" t="s">
        <v>76</v>
      </c>
      <c r="P191" s="285" t="str">
        <f ca="1">SUBSTITUTE(CELL("address",H189),"$","")</f>
        <v>H189</v>
      </c>
      <c r="Q191" s="287" t="str">
        <f t="shared" si="52"/>
        <v>3c</v>
      </c>
      <c r="R191" s="285" t="str">
        <f t="shared" ca="1" si="53"/>
        <v>3c. Energy Storage</v>
      </c>
      <c r="S191" t="s">
        <v>1082</v>
      </c>
      <c r="T191" t="s">
        <v>1119</v>
      </c>
      <c r="U191" s="287">
        <v>3</v>
      </c>
      <c r="V191" s="290" t="str">
        <f t="shared" ca="1" si="54"/>
        <v>3c_H189_maint_days_year_3</v>
      </c>
      <c r="W191" t="s">
        <v>395</v>
      </c>
      <c r="Y191" t="str">
        <f>"&gt;=0"</f>
        <v>&gt;=0</v>
      </c>
      <c r="Z191" t="s">
        <v>84</v>
      </c>
      <c r="AA191" t="s">
        <v>84</v>
      </c>
      <c r="AC191" s="288"/>
    </row>
    <row r="192" spans="1:30" ht="18" customHeight="1">
      <c r="A192" s="450" t="s">
        <v>927</v>
      </c>
      <c r="B192" s="53"/>
      <c r="C192" s="53"/>
      <c r="D192" s="244"/>
      <c r="E192" s="53"/>
      <c r="F192" s="609"/>
      <c r="G192" s="53"/>
      <c r="H192" s="609"/>
      <c r="I192" s="108"/>
      <c r="O192" s="287" t="s">
        <v>40</v>
      </c>
      <c r="P192" s="285" t="str">
        <f ca="1">SUBSTITUTE(CELL("address",D192),"$","")</f>
        <v>D192</v>
      </c>
      <c r="Q192" s="287" t="str">
        <f t="shared" si="52"/>
        <v>3c</v>
      </c>
      <c r="R192" s="285" t="str">
        <f t="shared" ca="1" si="53"/>
        <v>3c. Energy Storage</v>
      </c>
      <c r="S192" t="s">
        <v>1082</v>
      </c>
      <c r="T192" t="s">
        <v>928</v>
      </c>
      <c r="U192" s="287">
        <v>1</v>
      </c>
      <c r="V192" s="290" t="str">
        <f t="shared" ca="1" si="54"/>
        <v>3c_D192_maint_timing_1</v>
      </c>
      <c r="W192" t="s">
        <v>605</v>
      </c>
      <c r="X192">
        <v>100</v>
      </c>
      <c r="Z192" t="s">
        <v>84</v>
      </c>
      <c r="AA192" t="s">
        <v>84</v>
      </c>
      <c r="AC192" s="288"/>
    </row>
    <row r="193" spans="1:29" ht="5.25" customHeight="1">
      <c r="A193" s="454"/>
      <c r="B193" s="53"/>
      <c r="C193" s="53"/>
      <c r="D193" s="53"/>
      <c r="E193" s="53"/>
      <c r="F193" s="53"/>
      <c r="G193" s="53"/>
      <c r="H193" s="53"/>
      <c r="I193" s="108"/>
      <c r="N193" s="287" t="s">
        <v>76</v>
      </c>
      <c r="P193" s="285" t="str">
        <f ca="1">SUBSTITUTE(CELL("address",F192),"$","")</f>
        <v>F192</v>
      </c>
      <c r="Q193" s="287" t="str">
        <f t="shared" si="52"/>
        <v>3c</v>
      </c>
      <c r="R193" s="285" t="str">
        <f t="shared" ca="1" si="53"/>
        <v>3c. Energy Storage</v>
      </c>
      <c r="S193" t="s">
        <v>1082</v>
      </c>
      <c r="T193" t="s">
        <v>928</v>
      </c>
      <c r="U193" s="287">
        <v>2</v>
      </c>
      <c r="V193" s="290" t="str">
        <f t="shared" ca="1" si="54"/>
        <v>3c_F192_maint_timing_2</v>
      </c>
      <c r="W193" t="s">
        <v>605</v>
      </c>
      <c r="X193">
        <v>100</v>
      </c>
      <c r="Z193" t="s">
        <v>84</v>
      </c>
      <c r="AA193" t="s">
        <v>84</v>
      </c>
      <c r="AC193" s="288"/>
    </row>
    <row r="194" spans="1:29" ht="5.25" customHeight="1">
      <c r="A194" s="454"/>
      <c r="B194" s="53"/>
      <c r="C194" s="53"/>
      <c r="D194" s="53"/>
      <c r="E194" s="53"/>
      <c r="F194" s="53"/>
      <c r="G194" s="53"/>
      <c r="H194" s="53"/>
      <c r="I194" s="108"/>
      <c r="N194" s="287" t="s">
        <v>76</v>
      </c>
      <c r="P194" s="285" t="str">
        <f ca="1">SUBSTITUTE(CELL("address",H192),"$","")</f>
        <v>H192</v>
      </c>
      <c r="Q194" s="287" t="str">
        <f t="shared" si="52"/>
        <v>3c</v>
      </c>
      <c r="R194" s="285" t="str">
        <f t="shared" ca="1" si="53"/>
        <v>3c. Energy Storage</v>
      </c>
      <c r="S194" t="s">
        <v>1082</v>
      </c>
      <c r="T194" t="s">
        <v>928</v>
      </c>
      <c r="U194" s="287">
        <v>3</v>
      </c>
      <c r="V194" s="290" t="str">
        <f t="shared" ca="1" si="54"/>
        <v>3c_H192_maint_timing_3</v>
      </c>
      <c r="W194" t="s">
        <v>605</v>
      </c>
      <c r="X194">
        <v>100</v>
      </c>
      <c r="Z194" t="s">
        <v>84</v>
      </c>
      <c r="AA194" t="s">
        <v>84</v>
      </c>
      <c r="AC194" s="288"/>
    </row>
    <row r="195" spans="1:29" ht="18" customHeight="1">
      <c r="A195" s="454" t="s">
        <v>809</v>
      </c>
      <c r="B195" s="53"/>
      <c r="C195" s="53"/>
      <c r="D195" s="535"/>
      <c r="E195" s="53"/>
      <c r="F195" s="613"/>
      <c r="G195" s="53"/>
      <c r="H195" s="613"/>
      <c r="I195" s="108"/>
      <c r="O195" s="287" t="s">
        <v>40</v>
      </c>
      <c r="P195" s="285" t="str">
        <f ca="1">SUBSTITUTE(CELL("address",D195),"$","")</f>
        <v>D195</v>
      </c>
      <c r="Q195" s="287" t="str">
        <f t="shared" si="52"/>
        <v>3c</v>
      </c>
      <c r="R195" s="285" t="str">
        <f t="shared" ca="1" si="53"/>
        <v>3c. Energy Storage</v>
      </c>
      <c r="S195" t="s">
        <v>1082</v>
      </c>
      <c r="T195" t="s">
        <v>1120</v>
      </c>
      <c r="U195" s="287">
        <v>1</v>
      </c>
      <c r="V195" s="290" t="str">
        <f t="shared" ca="1" si="54"/>
        <v>3c_D195_annual_avail_1</v>
      </c>
      <c r="W195" t="s">
        <v>605</v>
      </c>
      <c r="X195">
        <v>100</v>
      </c>
      <c r="Z195" t="s">
        <v>84</v>
      </c>
      <c r="AA195" t="s">
        <v>84</v>
      </c>
      <c r="AC195" s="288"/>
    </row>
    <row r="196" spans="1:29" ht="6.75" customHeight="1">
      <c r="A196" s="1114" t="s">
        <v>811</v>
      </c>
      <c r="B196" s="1115"/>
      <c r="C196" s="53"/>
      <c r="D196" s="53"/>
      <c r="E196" s="53"/>
      <c r="F196" s="53"/>
      <c r="G196" s="53"/>
      <c r="H196" s="53"/>
      <c r="I196" s="108"/>
      <c r="N196" s="287" t="s">
        <v>76</v>
      </c>
      <c r="P196" s="285" t="str">
        <f ca="1">SUBSTITUTE(CELL("address",F195),"$","")</f>
        <v>F195</v>
      </c>
      <c r="Q196" s="287" t="str">
        <f t="shared" si="52"/>
        <v>3c</v>
      </c>
      <c r="R196" s="285" t="str">
        <f t="shared" ca="1" si="53"/>
        <v>3c. Energy Storage</v>
      </c>
      <c r="S196" t="s">
        <v>1082</v>
      </c>
      <c r="T196" t="s">
        <v>1120</v>
      </c>
      <c r="U196" s="287">
        <v>2</v>
      </c>
      <c r="V196" s="290" t="str">
        <f t="shared" ca="1" si="54"/>
        <v>3c_F195_annual_avail_2</v>
      </c>
      <c r="W196" t="s">
        <v>605</v>
      </c>
      <c r="X196">
        <v>100</v>
      </c>
      <c r="Z196" t="s">
        <v>84</v>
      </c>
      <c r="AA196" t="s">
        <v>84</v>
      </c>
      <c r="AC196" s="288"/>
    </row>
    <row r="197" spans="1:29" ht="12" customHeight="1" thickBot="1">
      <c r="A197" s="1114"/>
      <c r="B197" s="1115"/>
      <c r="C197" s="331"/>
      <c r="D197" s="331"/>
      <c r="E197" s="331"/>
      <c r="F197" s="331"/>
      <c r="G197" s="331"/>
      <c r="H197" s="331"/>
      <c r="I197" s="332"/>
      <c r="N197" s="287" t="s">
        <v>76</v>
      </c>
      <c r="P197" s="285" t="str">
        <f ca="1">SUBSTITUTE(CELL("address",H195),"$","")</f>
        <v>H195</v>
      </c>
      <c r="Q197" s="287" t="str">
        <f t="shared" si="52"/>
        <v>3c</v>
      </c>
      <c r="R197" s="285" t="str">
        <f t="shared" ca="1" si="53"/>
        <v>3c. Energy Storage</v>
      </c>
      <c r="S197" t="s">
        <v>1082</v>
      </c>
      <c r="T197" t="s">
        <v>1120</v>
      </c>
      <c r="U197" s="287">
        <v>3</v>
      </c>
      <c r="V197" s="290" t="str">
        <f t="shared" ca="1" si="54"/>
        <v>3c_H195_annual_avail_3</v>
      </c>
      <c r="W197" t="s">
        <v>605</v>
      </c>
      <c r="X197">
        <v>100</v>
      </c>
      <c r="Z197" t="s">
        <v>84</v>
      </c>
      <c r="AA197" t="s">
        <v>84</v>
      </c>
      <c r="AC197" s="288"/>
    </row>
    <row r="198" spans="1:29" ht="13.5" thickBot="1">
      <c r="A198" s="980" t="s">
        <v>814</v>
      </c>
      <c r="B198" s="981"/>
      <c r="C198" s="981"/>
      <c r="D198" s="981"/>
      <c r="E198" s="981"/>
      <c r="F198" s="981"/>
      <c r="G198" s="981"/>
      <c r="H198" s="981"/>
      <c r="I198" s="982"/>
      <c r="O198" s="287" t="s">
        <v>40</v>
      </c>
    </row>
    <row r="199" spans="1:29" ht="5.25" customHeight="1">
      <c r="A199" s="452"/>
      <c r="B199" s="53"/>
      <c r="C199" s="53"/>
      <c r="D199" s="53"/>
      <c r="E199" s="53"/>
      <c r="F199" s="53"/>
      <c r="G199" s="53"/>
      <c r="H199" s="53"/>
      <c r="I199" s="108"/>
      <c r="N199" s="287" t="s">
        <v>76</v>
      </c>
    </row>
    <row r="200" spans="1:29" ht="13">
      <c r="A200" s="325" t="s">
        <v>1121</v>
      </c>
      <c r="B200" s="53"/>
      <c r="C200" s="53"/>
      <c r="D200" s="53"/>
      <c r="E200" s="53"/>
      <c r="F200" s="53"/>
      <c r="G200" s="53"/>
      <c r="H200" s="53"/>
      <c r="I200" s="108"/>
      <c r="O200" s="287" t="s">
        <v>40</v>
      </c>
    </row>
    <row r="201" spans="1:29">
      <c r="A201" s="452"/>
      <c r="B201" s="53"/>
      <c r="C201" s="53"/>
      <c r="D201" s="53"/>
      <c r="E201" s="53"/>
      <c r="F201" s="53"/>
      <c r="G201" s="53"/>
      <c r="H201" s="53"/>
      <c r="I201" s="108"/>
    </row>
    <row r="202" spans="1:29">
      <c r="A202" s="458" t="s">
        <v>1122</v>
      </c>
      <c r="B202" s="53" t="s">
        <v>685</v>
      </c>
      <c r="C202" s="53"/>
      <c r="D202" s="588"/>
      <c r="E202" s="53"/>
      <c r="F202" s="614"/>
      <c r="G202" s="53"/>
      <c r="H202" s="614"/>
      <c r="I202" s="108"/>
      <c r="O202" s="287" t="s">
        <v>40</v>
      </c>
      <c r="P202" s="285" t="str">
        <f ca="1">SUBSTITUTE(CELL("address",D202),"$","")</f>
        <v>D202</v>
      </c>
      <c r="Q202" s="287" t="str">
        <f t="shared" ref="Q202:Q210" si="55">$Q$7</f>
        <v>3c</v>
      </c>
      <c r="R202" s="285" t="str">
        <f t="shared" ref="R202:R210" ca="1" si="56">MID(CELL("filename",Q202),FIND("]",CELL("filename",Q202))+1,256)</f>
        <v>3c. Energy Storage</v>
      </c>
      <c r="S202" t="s">
        <v>1123</v>
      </c>
      <c r="T202" t="s">
        <v>1124</v>
      </c>
      <c r="U202" s="287">
        <v>1</v>
      </c>
      <c r="V202" s="290" t="str">
        <f t="shared" ref="V202:V210" ca="1" si="57">Q202&amp;"_"&amp;P202&amp;"_"&amp;T202&amp;"_"&amp;U202</f>
        <v>3c_D202_expected_life_1</v>
      </c>
      <c r="W202" t="s">
        <v>395</v>
      </c>
      <c r="Y202" t="str">
        <f t="shared" ref="Y202:Y204" si="58">"&gt;=0"</f>
        <v>&gt;=0</v>
      </c>
      <c r="Z202" t="s">
        <v>84</v>
      </c>
      <c r="AA202" t="s">
        <v>84</v>
      </c>
    </row>
    <row r="203" spans="1:29" ht="5.25" customHeight="1">
      <c r="A203" s="452"/>
      <c r="B203" s="53"/>
      <c r="C203" s="53"/>
      <c r="D203" s="53"/>
      <c r="E203" s="53"/>
      <c r="F203" s="53"/>
      <c r="G203" s="53"/>
      <c r="H203" s="53"/>
      <c r="I203" s="108"/>
      <c r="N203" s="287" t="s">
        <v>76</v>
      </c>
      <c r="P203" s="285" t="str">
        <f ca="1">SUBSTITUTE(CELL("address",F202),"$","")</f>
        <v>F202</v>
      </c>
      <c r="Q203" s="287" t="str">
        <f t="shared" si="55"/>
        <v>3c</v>
      </c>
      <c r="R203" s="285" t="str">
        <f t="shared" ca="1" si="56"/>
        <v>3c. Energy Storage</v>
      </c>
      <c r="S203" t="s">
        <v>1123</v>
      </c>
      <c r="T203" t="s">
        <v>1124</v>
      </c>
      <c r="U203" s="287">
        <v>2</v>
      </c>
      <c r="V203" s="290" t="str">
        <f t="shared" ca="1" si="57"/>
        <v>3c_F202_expected_life_2</v>
      </c>
      <c r="W203" t="s">
        <v>395</v>
      </c>
      <c r="Y203" t="str">
        <f t="shared" si="58"/>
        <v>&gt;=0</v>
      </c>
      <c r="Z203" t="s">
        <v>84</v>
      </c>
      <c r="AA203" t="s">
        <v>84</v>
      </c>
    </row>
    <row r="204" spans="1:29" ht="5.25" customHeight="1">
      <c r="A204" s="452"/>
      <c r="B204" s="53"/>
      <c r="C204" s="53"/>
      <c r="D204" s="53"/>
      <c r="E204" s="53"/>
      <c r="F204" s="53"/>
      <c r="G204" s="53"/>
      <c r="H204" s="53"/>
      <c r="I204" s="108"/>
      <c r="N204" s="287" t="s">
        <v>76</v>
      </c>
      <c r="P204" s="285" t="str">
        <f ca="1">SUBSTITUTE(CELL("address",H202),"$","")</f>
        <v>H202</v>
      </c>
      <c r="Q204" s="287" t="str">
        <f t="shared" si="55"/>
        <v>3c</v>
      </c>
      <c r="R204" s="285" t="str">
        <f t="shared" ca="1" si="56"/>
        <v>3c. Energy Storage</v>
      </c>
      <c r="S204" t="s">
        <v>1123</v>
      </c>
      <c r="T204" t="s">
        <v>1124</v>
      </c>
      <c r="U204" s="287">
        <v>3</v>
      </c>
      <c r="V204" s="290" t="str">
        <f t="shared" ca="1" si="57"/>
        <v>3c_H202_expected_life_3</v>
      </c>
      <c r="W204" t="s">
        <v>395</v>
      </c>
      <c r="Y204" t="str">
        <f t="shared" si="58"/>
        <v>&gt;=0</v>
      </c>
      <c r="Z204" t="s">
        <v>84</v>
      </c>
      <c r="AA204" t="s">
        <v>84</v>
      </c>
    </row>
    <row r="205" spans="1:29" ht="43.5" customHeight="1">
      <c r="A205" s="368" t="s">
        <v>1125</v>
      </c>
      <c r="B205" s="53"/>
      <c r="C205" s="53"/>
      <c r="D205" s="589"/>
      <c r="E205" s="53"/>
      <c r="F205" s="615"/>
      <c r="G205" s="53"/>
      <c r="H205" s="615"/>
      <c r="I205" s="108"/>
      <c r="O205" s="287" t="s">
        <v>40</v>
      </c>
      <c r="P205" s="285" t="str">
        <f ca="1">SUBSTITUTE(CELL("address",D205),"$","")</f>
        <v>D205</v>
      </c>
      <c r="Q205" s="287" t="str">
        <f t="shared" si="55"/>
        <v>3c</v>
      </c>
      <c r="R205" s="285" t="str">
        <f t="shared" ca="1" si="56"/>
        <v>3c. Energy Storage</v>
      </c>
      <c r="S205" t="s">
        <v>1123</v>
      </c>
      <c r="T205" t="s">
        <v>1070</v>
      </c>
      <c r="U205" s="287">
        <v>1</v>
      </c>
      <c r="V205" s="290" t="str">
        <f t="shared" ca="1" si="57"/>
        <v>3c_D205_augmentation_1</v>
      </c>
      <c r="W205" t="s">
        <v>605</v>
      </c>
      <c r="X205">
        <v>2000</v>
      </c>
      <c r="Z205" t="s">
        <v>84</v>
      </c>
      <c r="AA205" t="s">
        <v>84</v>
      </c>
    </row>
    <row r="206" spans="1:29" ht="5.25" customHeight="1">
      <c r="A206" s="454"/>
      <c r="B206" s="53"/>
      <c r="C206" s="53"/>
      <c r="D206" s="53"/>
      <c r="E206" s="53"/>
      <c r="F206" s="53"/>
      <c r="G206" s="53"/>
      <c r="H206" s="53"/>
      <c r="I206" s="108"/>
      <c r="N206" s="287" t="s">
        <v>76</v>
      </c>
      <c r="P206" s="285" t="str">
        <f ca="1">SUBSTITUTE(CELL("address",F205),"$","")</f>
        <v>F205</v>
      </c>
      <c r="Q206" s="287" t="str">
        <f t="shared" si="55"/>
        <v>3c</v>
      </c>
      <c r="R206" s="285" t="str">
        <f t="shared" ca="1" si="56"/>
        <v>3c. Energy Storage</v>
      </c>
      <c r="S206" t="s">
        <v>1123</v>
      </c>
      <c r="T206" t="s">
        <v>1070</v>
      </c>
      <c r="U206" s="287">
        <v>2</v>
      </c>
      <c r="V206" s="290" t="str">
        <f t="shared" ca="1" si="57"/>
        <v>3c_F205_augmentation_2</v>
      </c>
      <c r="W206" t="s">
        <v>605</v>
      </c>
      <c r="X206">
        <v>2000</v>
      </c>
      <c r="Z206" t="s">
        <v>84</v>
      </c>
      <c r="AA206" t="s">
        <v>84</v>
      </c>
    </row>
    <row r="207" spans="1:29" ht="5.25" customHeight="1">
      <c r="A207" s="454"/>
      <c r="B207" s="53"/>
      <c r="C207" s="53"/>
      <c r="D207" s="53"/>
      <c r="E207" s="53"/>
      <c r="F207" s="53"/>
      <c r="G207" s="53"/>
      <c r="H207" s="53"/>
      <c r="I207" s="108"/>
      <c r="N207" s="287" t="s">
        <v>76</v>
      </c>
      <c r="P207" s="285" t="str">
        <f ca="1">SUBSTITUTE(CELL("address",H205),"$","")</f>
        <v>H205</v>
      </c>
      <c r="Q207" s="287" t="str">
        <f t="shared" si="55"/>
        <v>3c</v>
      </c>
      <c r="R207" s="285" t="str">
        <f t="shared" ca="1" si="56"/>
        <v>3c. Energy Storage</v>
      </c>
      <c r="S207" t="s">
        <v>1123</v>
      </c>
      <c r="T207" t="s">
        <v>1070</v>
      </c>
      <c r="U207" s="287">
        <v>3</v>
      </c>
      <c r="V207" s="290" t="str">
        <f t="shared" ca="1" si="57"/>
        <v>3c_H205_augmentation_3</v>
      </c>
      <c r="W207" t="s">
        <v>605</v>
      </c>
      <c r="X207">
        <v>2000</v>
      </c>
      <c r="Z207" t="s">
        <v>84</v>
      </c>
      <c r="AA207" t="s">
        <v>84</v>
      </c>
    </row>
    <row r="208" spans="1:29" ht="43.5" customHeight="1">
      <c r="A208" s="368" t="s">
        <v>1126</v>
      </c>
      <c r="B208" s="53"/>
      <c r="C208" s="53"/>
      <c r="D208" s="589"/>
      <c r="E208" s="53"/>
      <c r="F208" s="615"/>
      <c r="G208" s="53"/>
      <c r="H208" s="615"/>
      <c r="I208" s="108"/>
      <c r="O208" s="287" t="s">
        <v>40</v>
      </c>
      <c r="P208" s="285" t="str">
        <f ca="1">SUBSTITUTE(CELL("address",D208),"$","")</f>
        <v>D208</v>
      </c>
      <c r="Q208" s="287" t="str">
        <f t="shared" si="55"/>
        <v>3c</v>
      </c>
      <c r="R208" s="285" t="str">
        <f t="shared" ca="1" si="56"/>
        <v>3c. Energy Storage</v>
      </c>
      <c r="S208" t="s">
        <v>1123</v>
      </c>
      <c r="T208" t="s">
        <v>1127</v>
      </c>
      <c r="U208" s="287">
        <v>1</v>
      </c>
      <c r="V208" s="290" t="str">
        <f t="shared" ca="1" si="57"/>
        <v>3c_D208_proven_expertise_1</v>
      </c>
      <c r="W208" t="s">
        <v>605</v>
      </c>
      <c r="X208">
        <v>2000</v>
      </c>
      <c r="Z208" t="s">
        <v>84</v>
      </c>
      <c r="AA208" t="s">
        <v>84</v>
      </c>
    </row>
    <row r="209" spans="1:64" ht="5.25" customHeight="1">
      <c r="A209" s="454"/>
      <c r="B209" s="53"/>
      <c r="C209" s="53"/>
      <c r="D209" s="53"/>
      <c r="E209" s="53"/>
      <c r="F209" s="53"/>
      <c r="G209" s="53"/>
      <c r="H209" s="53"/>
      <c r="I209" s="108"/>
      <c r="N209" s="287" t="s">
        <v>76</v>
      </c>
      <c r="P209" s="285" t="str">
        <f ca="1">SUBSTITUTE(CELL("address",F208),"$","")</f>
        <v>F208</v>
      </c>
      <c r="Q209" s="287" t="str">
        <f t="shared" si="55"/>
        <v>3c</v>
      </c>
      <c r="R209" s="285" t="str">
        <f t="shared" ca="1" si="56"/>
        <v>3c. Energy Storage</v>
      </c>
      <c r="S209" t="s">
        <v>1123</v>
      </c>
      <c r="T209" t="s">
        <v>1127</v>
      </c>
      <c r="U209" s="287">
        <v>2</v>
      </c>
      <c r="V209" s="290" t="str">
        <f t="shared" ca="1" si="57"/>
        <v>3c_F208_proven_expertise_2</v>
      </c>
      <c r="W209" t="s">
        <v>605</v>
      </c>
      <c r="X209">
        <v>2000</v>
      </c>
      <c r="Z209" t="s">
        <v>84</v>
      </c>
      <c r="AA209" t="s">
        <v>84</v>
      </c>
    </row>
    <row r="210" spans="1:64" ht="5.25" customHeight="1">
      <c r="A210" s="454"/>
      <c r="B210" s="53"/>
      <c r="C210" s="53"/>
      <c r="D210" s="53"/>
      <c r="E210" s="53"/>
      <c r="F210" s="53"/>
      <c r="G210" s="53"/>
      <c r="H210" s="53"/>
      <c r="I210" s="108"/>
      <c r="N210" s="287" t="s">
        <v>76</v>
      </c>
      <c r="P210" s="285" t="str">
        <f ca="1">SUBSTITUTE(CELL("address",H208),"$","")</f>
        <v>H208</v>
      </c>
      <c r="Q210" s="287" t="str">
        <f t="shared" si="55"/>
        <v>3c</v>
      </c>
      <c r="R210" s="285" t="str">
        <f t="shared" ca="1" si="56"/>
        <v>3c. Energy Storage</v>
      </c>
      <c r="S210" t="s">
        <v>1123</v>
      </c>
      <c r="T210" t="s">
        <v>1127</v>
      </c>
      <c r="U210" s="287">
        <v>3</v>
      </c>
      <c r="V210" s="290" t="str">
        <f t="shared" ca="1" si="57"/>
        <v>3c_H208_proven_expertise_3</v>
      </c>
      <c r="W210" t="s">
        <v>605</v>
      </c>
      <c r="X210">
        <v>2000</v>
      </c>
      <c r="Z210" t="s">
        <v>84</v>
      </c>
      <c r="AA210" t="s">
        <v>84</v>
      </c>
    </row>
    <row r="211" spans="1:64" ht="59.25" customHeight="1">
      <c r="A211" s="1116" t="s">
        <v>1128</v>
      </c>
      <c r="B211" s="1117"/>
      <c r="C211" s="1117"/>
      <c r="D211" s="1117"/>
      <c r="E211" s="1117"/>
      <c r="F211" s="1117"/>
      <c r="G211" s="1117"/>
      <c r="H211" s="1117"/>
      <c r="I211" s="108"/>
      <c r="O211" s="287" t="s">
        <v>40</v>
      </c>
      <c r="P211" s="285"/>
      <c r="Q211" s="287"/>
      <c r="R211" s="285"/>
      <c r="V211" s="290"/>
    </row>
    <row r="212" spans="1:64" ht="5.25" customHeight="1">
      <c r="A212" s="392"/>
      <c r="B212" s="393"/>
      <c r="C212" s="393"/>
      <c r="D212" s="393"/>
      <c r="E212" s="393"/>
      <c r="F212" s="393"/>
      <c r="G212" s="393"/>
      <c r="H212" s="393"/>
      <c r="I212" s="108"/>
      <c r="N212" s="287" t="s">
        <v>76</v>
      </c>
      <c r="P212" s="285"/>
      <c r="Q212" s="287"/>
      <c r="R212" s="285"/>
      <c r="V212" s="290"/>
    </row>
    <row r="213" spans="1:64" ht="18" customHeight="1">
      <c r="A213" s="451" t="s">
        <v>1129</v>
      </c>
      <c r="B213" s="53"/>
      <c r="C213" s="53"/>
      <c r="D213" s="736"/>
      <c r="E213" s="53"/>
      <c r="F213" s="751"/>
      <c r="G213" s="53"/>
      <c r="H213" s="751"/>
      <c r="I213" s="108"/>
      <c r="O213" s="287" t="s">
        <v>40</v>
      </c>
      <c r="P213" s="285" t="str">
        <f ca="1">SUBSTITUTE(CELL("address",D213),"$","")</f>
        <v>D213</v>
      </c>
      <c r="Q213" s="287" t="str">
        <f>$Q$7</f>
        <v>3c</v>
      </c>
      <c r="R213" s="285" t="str">
        <f ca="1">MID(CELL("filename",Q213),FIND("]",CELL("filename",Q213))+1,256)</f>
        <v>3c. Energy Storage</v>
      </c>
      <c r="S213" t="s">
        <v>1123</v>
      </c>
      <c r="T213" t="s">
        <v>1130</v>
      </c>
      <c r="U213" s="287">
        <v>1</v>
      </c>
      <c r="V213" s="290" t="str">
        <f ca="1">Q213&amp;"_"&amp;P213&amp;"_"&amp;T213&amp;"_"&amp;U213</f>
        <v>3c_D213_compliance_documentation_1</v>
      </c>
      <c r="W213" t="s">
        <v>681</v>
      </c>
      <c r="Y213" s="286" t="str">
        <f>CONCATENATE(AI213,",",AJ213)</f>
        <v>Submitted,Not Submitted</v>
      </c>
      <c r="Z213" t="s">
        <v>84</v>
      </c>
      <c r="AA213" t="s">
        <v>84</v>
      </c>
      <c r="AI213" t="s">
        <v>185</v>
      </c>
      <c r="AJ213" t="s">
        <v>186</v>
      </c>
    </row>
    <row r="214" spans="1:64" ht="10.5" customHeight="1">
      <c r="A214" s="462" t="s">
        <v>1131</v>
      </c>
      <c r="B214" s="53"/>
      <c r="C214" s="53"/>
      <c r="D214" s="53"/>
      <c r="E214" s="53"/>
      <c r="F214" s="53"/>
      <c r="G214" s="53"/>
      <c r="H214" s="53"/>
      <c r="I214" s="108"/>
      <c r="O214" s="287" t="s">
        <v>40</v>
      </c>
      <c r="P214" s="285" t="str">
        <f ca="1">SUBSTITUTE(CELL("address",F213),"$","")</f>
        <v>F213</v>
      </c>
      <c r="Q214" s="287" t="str">
        <f>$Q$7</f>
        <v>3c</v>
      </c>
      <c r="R214" s="285" t="str">
        <f ca="1">MID(CELL("filename",Q214),FIND("]",CELL("filename",Q214))+1,256)</f>
        <v>3c. Energy Storage</v>
      </c>
      <c r="S214" t="s">
        <v>1123</v>
      </c>
      <c r="T214" t="s">
        <v>1130</v>
      </c>
      <c r="U214" s="287">
        <v>2</v>
      </c>
      <c r="V214" s="290" t="str">
        <f ca="1">Q214&amp;"_"&amp;P214&amp;"_"&amp;T214&amp;"_"&amp;U214</f>
        <v>3c_F213_compliance_documentation_2</v>
      </c>
      <c r="W214" t="s">
        <v>681</v>
      </c>
      <c r="Y214" s="286" t="str">
        <f>CONCATENATE(AI214,",",AJ214)</f>
        <v>Submitted,Not Submitted</v>
      </c>
      <c r="Z214" t="s">
        <v>84</v>
      </c>
      <c r="AA214" t="s">
        <v>84</v>
      </c>
      <c r="AI214" t="s">
        <v>185</v>
      </c>
      <c r="AJ214" t="s">
        <v>186</v>
      </c>
    </row>
    <row r="215" spans="1:64" ht="5.25" customHeight="1">
      <c r="A215" s="454"/>
      <c r="B215" s="53"/>
      <c r="C215" s="53"/>
      <c r="D215" s="53"/>
      <c r="E215" s="53"/>
      <c r="F215" s="53"/>
      <c r="G215" s="53"/>
      <c r="H215" s="53"/>
      <c r="I215" s="108"/>
      <c r="N215" s="287" t="s">
        <v>76</v>
      </c>
      <c r="P215" s="285" t="str">
        <f ca="1">SUBSTITUTE(CELL("address",H213),"$","")</f>
        <v>H213</v>
      </c>
      <c r="Q215" s="287" t="str">
        <f>$Q$7</f>
        <v>3c</v>
      </c>
      <c r="R215" s="285" t="str">
        <f ca="1">MID(CELL("filename",Q215),FIND("]",CELL("filename",Q215))+1,256)</f>
        <v>3c. Energy Storage</v>
      </c>
      <c r="S215" t="s">
        <v>1123</v>
      </c>
      <c r="T215" t="s">
        <v>1130</v>
      </c>
      <c r="U215" s="287">
        <v>3</v>
      </c>
      <c r="V215" s="290" t="str">
        <f ca="1">Q215&amp;"_"&amp;P215&amp;"_"&amp;T215&amp;"_"&amp;U215</f>
        <v>3c_H213_compliance_documentation_3</v>
      </c>
      <c r="W215" t="s">
        <v>681</v>
      </c>
      <c r="Y215" s="286" t="str">
        <f>CONCATENATE(AI215,",",AJ215)</f>
        <v>Submitted,Not Submitted</v>
      </c>
      <c r="Z215" t="s">
        <v>84</v>
      </c>
      <c r="AA215" t="s">
        <v>84</v>
      </c>
      <c r="AI215" t="s">
        <v>185</v>
      </c>
      <c r="AJ215" t="s">
        <v>186</v>
      </c>
    </row>
    <row r="216" spans="1:64" ht="48.75" customHeight="1">
      <c r="A216" s="1116" t="s">
        <v>1132</v>
      </c>
      <c r="B216" s="1117"/>
      <c r="C216" s="1117"/>
      <c r="D216" s="1117"/>
      <c r="E216" s="1117"/>
      <c r="F216" s="1117"/>
      <c r="G216" s="1117"/>
      <c r="H216" s="1117"/>
      <c r="I216" s="108"/>
      <c r="O216" s="287" t="s">
        <v>40</v>
      </c>
      <c r="P216" s="285"/>
      <c r="Q216" s="287"/>
      <c r="R216" s="285"/>
      <c r="V216" s="290"/>
    </row>
    <row r="217" spans="1:64" ht="5.25" customHeight="1">
      <c r="A217" s="392"/>
      <c r="B217" s="393"/>
      <c r="C217" s="393"/>
      <c r="D217" s="393"/>
      <c r="E217" s="393"/>
      <c r="F217" s="393"/>
      <c r="G217" s="393"/>
      <c r="H217" s="393"/>
      <c r="I217" s="108"/>
      <c r="N217" s="287" t="s">
        <v>76</v>
      </c>
      <c r="P217" s="285"/>
      <c r="Q217" s="287"/>
      <c r="R217" s="285"/>
      <c r="V217" s="290"/>
    </row>
    <row r="218" spans="1:64" ht="18" customHeight="1">
      <c r="A218" s="451" t="s">
        <v>1133</v>
      </c>
      <c r="B218" s="53"/>
      <c r="C218" s="53"/>
      <c r="D218" s="736"/>
      <c r="E218" s="53"/>
      <c r="F218" s="751"/>
      <c r="G218" s="53"/>
      <c r="H218" s="751"/>
      <c r="I218" s="108"/>
      <c r="O218" s="287" t="s">
        <v>40</v>
      </c>
      <c r="P218" s="285" t="str">
        <f ca="1">SUBSTITUTE(CELL("address",D218),"$","")</f>
        <v>D218</v>
      </c>
      <c r="Q218" s="287" t="str">
        <f>$Q$7</f>
        <v>3c</v>
      </c>
      <c r="R218" s="285" t="str">
        <f ca="1">MID(CELL("filename",Q218),FIND("]",CELL("filename",Q218))+1,256)</f>
        <v>3c. Energy Storage</v>
      </c>
      <c r="S218" t="s">
        <v>1123</v>
      </c>
      <c r="T218" t="s">
        <v>1134</v>
      </c>
      <c r="U218" s="287">
        <v>1</v>
      </c>
      <c r="V218" s="290" t="str">
        <f ca="1">Q218&amp;"_"&amp;P218&amp;"_"&amp;T218&amp;"_"&amp;U218</f>
        <v>3c_D218_engineering_documentation_1</v>
      </c>
      <c r="W218" t="s">
        <v>681</v>
      </c>
      <c r="Y218" s="286" t="str">
        <f t="shared" ref="Y218:Y220" si="59">CONCATENATE(AI218,",",AJ218)</f>
        <v>Submitted,Not Submitted</v>
      </c>
      <c r="Z218" t="s">
        <v>84</v>
      </c>
      <c r="AA218" t="s">
        <v>84</v>
      </c>
      <c r="AI218" t="s">
        <v>185</v>
      </c>
      <c r="AJ218" t="s">
        <v>186</v>
      </c>
    </row>
    <row r="219" spans="1:64" ht="10.5" customHeight="1">
      <c r="A219" s="462" t="s">
        <v>1135</v>
      </c>
      <c r="B219" s="53"/>
      <c r="C219" s="53"/>
      <c r="D219" s="53"/>
      <c r="E219" s="53"/>
      <c r="F219" s="53"/>
      <c r="G219" s="53"/>
      <c r="H219" s="53"/>
      <c r="I219" s="108"/>
      <c r="O219" s="287" t="s">
        <v>40</v>
      </c>
      <c r="P219" s="285" t="str">
        <f ca="1">SUBSTITUTE(CELL("address",F218),"$","")</f>
        <v>F218</v>
      </c>
      <c r="Q219" s="287" t="str">
        <f>$Q$7</f>
        <v>3c</v>
      </c>
      <c r="R219" s="285" t="str">
        <f ca="1">MID(CELL("filename",Q219),FIND("]",CELL("filename",Q219))+1,256)</f>
        <v>3c. Energy Storage</v>
      </c>
      <c r="S219" t="s">
        <v>1123</v>
      </c>
      <c r="T219" t="s">
        <v>1134</v>
      </c>
      <c r="U219" s="287">
        <v>2</v>
      </c>
      <c r="V219" s="290" t="str">
        <f ca="1">Q219&amp;"_"&amp;P219&amp;"_"&amp;T219&amp;"_"&amp;U219</f>
        <v>3c_F218_engineering_documentation_2</v>
      </c>
      <c r="W219" t="s">
        <v>681</v>
      </c>
      <c r="Y219" s="286" t="str">
        <f t="shared" si="59"/>
        <v>Submitted,Not Submitted</v>
      </c>
      <c r="Z219" t="s">
        <v>84</v>
      </c>
      <c r="AA219" t="s">
        <v>84</v>
      </c>
      <c r="AI219" t="s">
        <v>185</v>
      </c>
      <c r="AJ219" t="s">
        <v>186</v>
      </c>
    </row>
    <row r="220" spans="1:64" ht="5.25" customHeight="1" thickBot="1">
      <c r="A220" s="349"/>
      <c r="B220" s="331"/>
      <c r="C220" s="331"/>
      <c r="D220" s="331"/>
      <c r="E220" s="331"/>
      <c r="F220" s="331"/>
      <c r="G220" s="331"/>
      <c r="H220" s="331"/>
      <c r="I220" s="332"/>
      <c r="N220" s="485" t="s">
        <v>76</v>
      </c>
      <c r="O220" s="485"/>
      <c r="P220" s="484" t="str">
        <f ca="1">SUBSTITUTE(CELL("address",H218),"$","")</f>
        <v>H218</v>
      </c>
      <c r="Q220" s="485" t="str">
        <f>$Q$7</f>
        <v>3c</v>
      </c>
      <c r="R220" s="484" t="str">
        <f ca="1">MID(CELL("filename",Q220),FIND("]",CELL("filename",Q220))+1,256)</f>
        <v>3c. Energy Storage</v>
      </c>
      <c r="S220" s="483" t="s">
        <v>1123</v>
      </c>
      <c r="T220" s="483" t="s">
        <v>1134</v>
      </c>
      <c r="U220" s="485">
        <v>3</v>
      </c>
      <c r="V220" s="486" t="str">
        <f ca="1">Q220&amp;"_"&amp;P220&amp;"_"&amp;T220&amp;"_"&amp;U220</f>
        <v>3c_H218_engineering_documentation_3</v>
      </c>
      <c r="W220" s="483" t="s">
        <v>681</v>
      </c>
      <c r="X220" s="483"/>
      <c r="Y220" s="487" t="str">
        <f t="shared" si="59"/>
        <v>Submitted,Not Submitted</v>
      </c>
      <c r="Z220" s="483" t="s">
        <v>84</v>
      </c>
      <c r="AA220" s="483" t="s">
        <v>84</v>
      </c>
      <c r="AB220" s="483"/>
      <c r="AC220" s="483"/>
      <c r="AD220" s="483"/>
      <c r="AE220" s="483"/>
      <c r="AF220" s="483"/>
      <c r="AG220" s="483"/>
      <c r="AI220" s="483" t="s">
        <v>185</v>
      </c>
      <c r="AJ220" s="483" t="s">
        <v>186</v>
      </c>
      <c r="AK220" s="483"/>
      <c r="AL220" s="483"/>
      <c r="AM220" s="483"/>
      <c r="AN220" s="483"/>
      <c r="AO220" s="483"/>
      <c r="AP220" s="483"/>
      <c r="AQ220" s="483"/>
      <c r="AR220" s="483"/>
      <c r="AS220" s="483"/>
      <c r="AT220" s="483"/>
      <c r="AU220" s="483"/>
      <c r="AV220" s="483"/>
      <c r="AW220" s="483"/>
      <c r="AX220" s="483"/>
      <c r="AY220" s="483"/>
      <c r="AZ220" s="483"/>
      <c r="BA220" s="483"/>
      <c r="BB220" s="483"/>
      <c r="BC220" s="483"/>
      <c r="BD220" s="483"/>
      <c r="BE220" s="483"/>
      <c r="BF220" s="483"/>
      <c r="BG220" s="483"/>
      <c r="BH220" s="483"/>
      <c r="BI220" s="483"/>
      <c r="BJ220" s="483"/>
      <c r="BK220" s="483"/>
      <c r="BL220" s="489"/>
    </row>
    <row r="221" spans="1:64">
      <c r="A221" s="330"/>
      <c r="B221" s="53"/>
      <c r="C221" s="53"/>
      <c r="D221" s="53"/>
      <c r="E221" s="53"/>
      <c r="F221" s="53"/>
      <c r="G221" s="53"/>
      <c r="H221" s="53"/>
      <c r="I221" s="324"/>
      <c r="L221" s="983"/>
    </row>
    <row r="222" spans="1:64">
      <c r="A222" s="330" t="s">
        <v>815</v>
      </c>
      <c r="B222" s="53"/>
      <c r="C222" s="53"/>
      <c r="D222" s="53"/>
      <c r="E222" s="53"/>
      <c r="F222" s="53"/>
      <c r="G222" s="53"/>
      <c r="H222" s="53"/>
      <c r="I222" s="324"/>
      <c r="L222" s="983"/>
      <c r="P222">
        <f ca="1">COUNTA(P7:P220)</f>
        <v>182</v>
      </c>
    </row>
    <row r="223" spans="1:64">
      <c r="A223" s="330"/>
      <c r="B223" s="53"/>
      <c r="C223" s="53"/>
      <c r="D223" s="53"/>
      <c r="E223" s="53"/>
      <c r="F223" s="53"/>
      <c r="G223" s="53"/>
      <c r="H223" s="53"/>
      <c r="I223" s="324"/>
      <c r="L223" s="983"/>
    </row>
    <row r="224" spans="1:64">
      <c r="A224" s="389" t="s">
        <v>816</v>
      </c>
      <c r="B224" s="53"/>
      <c r="C224" s="53"/>
      <c r="D224" s="53"/>
      <c r="E224" s="53"/>
      <c r="F224" s="53"/>
      <c r="G224" s="53"/>
      <c r="H224" s="53"/>
      <c r="I224" s="324"/>
      <c r="L224" s="983"/>
    </row>
    <row r="225" spans="1:12">
      <c r="A225" s="389" t="s">
        <v>817</v>
      </c>
      <c r="B225" s="53"/>
      <c r="C225" s="53"/>
      <c r="D225" s="53"/>
      <c r="E225" s="53"/>
      <c r="F225" s="53"/>
      <c r="G225" s="53"/>
      <c r="H225" s="53"/>
      <c r="I225" s="324"/>
      <c r="L225" s="983"/>
    </row>
    <row r="226" spans="1:12" ht="13" thickBot="1">
      <c r="A226" s="390"/>
      <c r="B226" s="331"/>
      <c r="C226" s="331"/>
      <c r="D226" s="331"/>
      <c r="E226" s="331"/>
      <c r="F226" s="331"/>
      <c r="G226" s="331"/>
      <c r="H226" s="331"/>
      <c r="I226" s="531"/>
      <c r="L226" s="983"/>
    </row>
  </sheetData>
  <sheetProtection algorithmName="SHA-512" hashValue="anrDf7syf1zdPFD8kRE4WmYTjf4D7H24frv8LeJ2tbzVoBSanyRXd9WzpzxpVDplH6ItXeakabPQHs8qUhQrhA==" saltValue="djzdu3TF3JgMAsyuZNXBYg==" spinCount="100000" sheet="1" selectLockedCells="1"/>
  <mergeCells count="33">
    <mergeCell ref="P1:Z1"/>
    <mergeCell ref="AA1:AF1"/>
    <mergeCell ref="AB2:AB3"/>
    <mergeCell ref="AE2:AE3"/>
    <mergeCell ref="A1:I1"/>
    <mergeCell ref="A2:I2"/>
    <mergeCell ref="A3:I3"/>
    <mergeCell ref="AD2:AD3"/>
    <mergeCell ref="AC2:AC3"/>
    <mergeCell ref="A28:I28"/>
    <mergeCell ref="AF2:AF3"/>
    <mergeCell ref="P2:P3"/>
    <mergeCell ref="Q2:R2"/>
    <mergeCell ref="S2:S3"/>
    <mergeCell ref="T2:T3"/>
    <mergeCell ref="U2:U3"/>
    <mergeCell ref="V2:V3"/>
    <mergeCell ref="W2:W3"/>
    <mergeCell ref="X2:X3"/>
    <mergeCell ref="Y2:Y3"/>
    <mergeCell ref="Z2:Z3"/>
    <mergeCell ref="AA2:AA3"/>
    <mergeCell ref="L221:L226"/>
    <mergeCell ref="A196:B197"/>
    <mergeCell ref="A216:H216"/>
    <mergeCell ref="A198:I198"/>
    <mergeCell ref="A72:A74"/>
    <mergeCell ref="A211:H211"/>
    <mergeCell ref="A130:I130"/>
    <mergeCell ref="A78:I78"/>
    <mergeCell ref="A186:B186"/>
    <mergeCell ref="A187:B187"/>
    <mergeCell ref="A183:B183"/>
  </mergeCells>
  <conditionalFormatting sqref="D111 D108 D105 D102 D99 D96 D90 D87 D81 D75 D72 D68 D64 D61 D56 D53 D43 D40 D34 D31 D22 D16 D10 D133 D136 D139 D143 D146 D153 D156 D175 D178 D182 D185 D189 D192 D195">
    <cfRule type="expression" dxfId="82" priority="41">
      <formula>$D$7&lt;&gt;"Yes"</formula>
    </cfRule>
  </conditionalFormatting>
  <conditionalFormatting sqref="F10 F16 F22 F31 F34 F40 F43 F46 F49 F53 F56 F61 F64 F68 F72 F75 F81 F84 F87 F90 F93 F96 F99 F102 F105 F108 F111 F133 F136 F139 F143 F146 F149 F153 F156 F159 F165 F171 F175 F178 F182 F185 F189 F192 F195">
    <cfRule type="expression" dxfId="81" priority="39">
      <formula>$F$7&lt;&gt;"Yes"</formula>
    </cfRule>
  </conditionalFormatting>
  <conditionalFormatting sqref="H195 H192 H189 H185 H182 H178 H175 H171 H165 H159 H156 H153 H149 H146 H143 H139 H136 H133 H111 H108 H105 H102 H99 H96 H93 H90 H87 H84 H81 H75 H72 H68 H64 H61 H56 H53 H49 H46 H43 H40 H34 H31 H22 H16 H10">
    <cfRule type="expression" dxfId="80" priority="37">
      <formula>$H$7&lt;&gt;"Yes"</formula>
    </cfRule>
  </conditionalFormatting>
  <conditionalFormatting sqref="D13">
    <cfRule type="expression" dxfId="79" priority="35">
      <formula>$D$10&lt;&gt;"Other"</formula>
    </cfRule>
  </conditionalFormatting>
  <conditionalFormatting sqref="F13">
    <cfRule type="expression" dxfId="78" priority="33">
      <formula>$F$10&lt;&gt;"Other"</formula>
    </cfRule>
  </conditionalFormatting>
  <conditionalFormatting sqref="H13">
    <cfRule type="expression" dxfId="77" priority="31">
      <formula>$H$10&lt;&gt;"Other"</formula>
    </cfRule>
  </conditionalFormatting>
  <conditionalFormatting sqref="D19">
    <cfRule type="expression" dxfId="76" priority="29">
      <formula>$D$16&lt;&gt;"Operational"</formula>
    </cfRule>
  </conditionalFormatting>
  <conditionalFormatting sqref="F19">
    <cfRule type="expression" dxfId="75" priority="27">
      <formula>$F$16&lt;&gt;"Operational"</formula>
    </cfRule>
  </conditionalFormatting>
  <conditionalFormatting sqref="H19">
    <cfRule type="expression" dxfId="74" priority="25">
      <formula>$H$16&lt;&gt;"Operational"</formula>
    </cfRule>
  </conditionalFormatting>
  <conditionalFormatting sqref="D25">
    <cfRule type="expression" dxfId="73" priority="23">
      <formula>$D$22&lt;&gt;"Offsite"</formula>
    </cfRule>
  </conditionalFormatting>
  <conditionalFormatting sqref="F25">
    <cfRule type="expression" dxfId="72" priority="21">
      <formula>$F$22&lt;&gt;"Offsite"</formula>
    </cfRule>
  </conditionalFormatting>
  <conditionalFormatting sqref="H25">
    <cfRule type="expression" dxfId="71" priority="20">
      <formula>$H$22&lt;&gt;"Offsite"</formula>
    </cfRule>
  </conditionalFormatting>
  <conditionalFormatting sqref="F114">
    <cfRule type="expression" dxfId="70" priority="18">
      <formula>$F$111&lt;&gt;"Yes"</formula>
    </cfRule>
  </conditionalFormatting>
  <conditionalFormatting sqref="H114">
    <cfRule type="expression" dxfId="69" priority="17">
      <formula>$H$111&lt;&gt;"Yes"</formula>
    </cfRule>
  </conditionalFormatting>
  <conditionalFormatting sqref="D118 D121 D124 D127">
    <cfRule type="expression" dxfId="68" priority="16">
      <formula>$D$10&lt;&gt;"Pumped Hydro"</formula>
    </cfRule>
  </conditionalFormatting>
  <conditionalFormatting sqref="F118 F121 F124 F127">
    <cfRule type="expression" dxfId="67" priority="15">
      <formula>$F$10&lt;&gt;"Pumped Hydro"</formula>
    </cfRule>
  </conditionalFormatting>
  <conditionalFormatting sqref="H118 H121 H124 H127">
    <cfRule type="expression" dxfId="66" priority="14">
      <formula>$H$10&lt;&gt;"Pumped Hydro"</formula>
    </cfRule>
  </conditionalFormatting>
  <conditionalFormatting sqref="F162">
    <cfRule type="expression" dxfId="65" priority="11">
      <formula>$F$159&lt;&gt;"Yes"</formula>
    </cfRule>
  </conditionalFormatting>
  <conditionalFormatting sqref="F168">
    <cfRule type="expression" dxfId="64" priority="10">
      <formula>$F$165&lt;&gt;"Yes"</formula>
    </cfRule>
  </conditionalFormatting>
  <conditionalFormatting sqref="H162">
    <cfRule type="expression" dxfId="63" priority="9">
      <formula>$H$159&lt;&gt;"Yes"</formula>
    </cfRule>
  </conditionalFormatting>
  <conditionalFormatting sqref="H168">
    <cfRule type="expression" dxfId="62" priority="8">
      <formula>$H$165&lt;&gt;"Yes"</formula>
    </cfRule>
  </conditionalFormatting>
  <conditionalFormatting sqref="D202 D205 D208 D213 D218">
    <cfRule type="expression" dxfId="61" priority="7">
      <formula>$D$7&lt;&gt;"Yes"</formula>
    </cfRule>
  </conditionalFormatting>
  <conditionalFormatting sqref="F202 F205 F208 F213 F218">
    <cfRule type="expression" dxfId="60" priority="6">
      <formula>$F$7&lt;&gt;"Yes"</formula>
    </cfRule>
  </conditionalFormatting>
  <conditionalFormatting sqref="H218 H213 H208 H205 H202">
    <cfRule type="expression" dxfId="59" priority="5">
      <formula>$H$7&lt;&gt;"Yes"</formula>
    </cfRule>
  </conditionalFormatting>
  <conditionalFormatting sqref="D149">
    <cfRule type="expression" dxfId="58" priority="3">
      <formula>$D$7&lt;&gt;"Yes"</formula>
    </cfRule>
  </conditionalFormatting>
  <conditionalFormatting sqref="D114">
    <cfRule type="expression" dxfId="57" priority="2">
      <formula>$D$7&lt;&gt;"Yes"</formula>
    </cfRule>
  </conditionalFormatting>
  <conditionalFormatting sqref="D49 D46">
    <cfRule type="expression" dxfId="56" priority="1">
      <formula>$D$7&lt;&gt;"Yes"</formula>
    </cfRule>
  </conditionalFormatting>
  <dataValidations count="47">
    <dataValidation type="list" operator="greaterThanOrEqual" showInputMessage="1" showErrorMessage="1" promptTitle="Complete if Applicable" prompt="Select response from drop-down list." sqref="H171">
      <formula1>$AI$173:$AJ$173</formula1>
    </dataValidation>
    <dataValidation type="list" operator="greaterThanOrEqual" showInputMessage="1" showErrorMessage="1" promptTitle="Complete if Applicable" prompt="Select response from drop-down list." sqref="H16">
      <formula1>$AI$18:$AJ$18</formula1>
    </dataValidation>
    <dataValidation type="decimal" operator="greaterThanOrEqual" showInputMessage="1" showErrorMessage="1" promptTitle="Complete if applicable" prompt="  " sqref="H81 F84 H84 F178 H178 F81 H93 F93 D178 H102 F102 D102 D189 F189 H189 D136 F136 H136 D133 F133 H133 D127 F127 H127 D124 F124 H124 D90 F90 H90 D81">
      <formula1>0.1</formula1>
    </dataValidation>
    <dataValidation type="textLength" operator="lessThan" allowBlank="1" showInputMessage="1" showErrorMessage="1" promptTitle="Complete if applicable" prompt="Field is limited to a maximum of 100 characters." sqref="D31 F31 H31 H34 F34 D34 F53 D53 H53 D192 F192 H192 H56 D56 F56 F61 D61 H61">
      <formula1>100</formula1>
    </dataValidation>
    <dataValidation type="textLength" operator="lessThan" allowBlank="1" showInputMessage="1" showErrorMessage="1" promptTitle="Complete if applicable" prompt="Field is limited to a maximum of 400 characters." sqref="F13 F49 H49 H13 F114 H114 D139 F139 H139 D205 F162 H162 D208 F168 H168 D25 F25 H25 D13 D49">
      <formula1>400</formula1>
    </dataValidation>
    <dataValidation type="list" operator="greaterThanOrEqual" showInputMessage="1" showErrorMessage="1" promptTitle="Complete if Applicable" prompt="Select response from drop-down list." sqref="H22">
      <formula1>$AI$24:$AJ$24</formula1>
    </dataValidation>
    <dataValidation type="list" operator="greaterThanOrEqual" showInputMessage="1" showErrorMessage="1" promptTitle="Complete if Applicable" prompt="Select response from drop-down list." sqref="H10">
      <formula1>$AI$12:$AL$12</formula1>
    </dataValidation>
    <dataValidation type="list" operator="greaterThanOrEqual" showInputMessage="1" showErrorMessage="1" promptTitle="Complete if Applicable" prompt="Select response from drop-down list." sqref="D22">
      <formula1>$AI$22:$AJ$22</formula1>
    </dataValidation>
    <dataValidation type="list" operator="greaterThanOrEqual" showInputMessage="1" showErrorMessage="1" promptTitle="Complete if Applicable" prompt="Select response from drop-down list." sqref="F22">
      <formula1>$AI$23:$AJ$23</formula1>
    </dataValidation>
    <dataValidation type="list" operator="greaterThanOrEqual" showInputMessage="1" showErrorMessage="1" promptTitle="Complete if Applicable" prompt="Select response from drop-down list." sqref="D10">
      <formula1>$AI$10:$AL$10</formula1>
    </dataValidation>
    <dataValidation type="list" operator="greaterThanOrEqual" showInputMessage="1" showErrorMessage="1" promptTitle="Complete if Applicable" prompt="Select response from drop-down list." sqref="F10">
      <formula1>$AI$11:$AL$11</formula1>
    </dataValidation>
    <dataValidation type="list" operator="greaterThanOrEqual" showInputMessage="1" showErrorMessage="1" promptTitle="Complete if Applicable" prompt="Select response from drop-down list." sqref="D16">
      <formula1>$AI$16:$AJ$16</formula1>
    </dataValidation>
    <dataValidation type="list" operator="greaterThanOrEqual" showInputMessage="1" showErrorMessage="1" promptTitle="Complete if Applicable" prompt="Select response from drop-down list." sqref="F16">
      <formula1>$AI$17:$AJ$17</formula1>
    </dataValidation>
    <dataValidation operator="greaterThanOrEqual" showErrorMessage="1" promptTitle="Complete if Applicable" prompt="Select response from drop-down list." sqref="D114 D111"/>
    <dataValidation type="list" operator="greaterThanOrEqual" showInputMessage="1" showErrorMessage="1" promptTitle="Complete if Applicable" prompt="Select response from drop-down list." sqref="F46">
      <formula1>$AI$47:$AJ$47</formula1>
    </dataValidation>
    <dataValidation type="list" operator="greaterThanOrEqual" showInputMessage="1" showErrorMessage="1" promptTitle="Complete if Applicable" prompt="Select response from drop-down list." sqref="H46">
      <formula1>$AI$48:$AJ$48</formula1>
    </dataValidation>
    <dataValidation type="list" operator="greaterThanOrEqual" showInputMessage="1" showErrorMessage="1" promptTitle="Complete if Applicable" prompt="Select response from drop-down list." sqref="D72">
      <formula1>$AI$72:$AJ$72</formula1>
    </dataValidation>
    <dataValidation type="list" operator="greaterThanOrEqual" showInputMessage="1" showErrorMessage="1" promptTitle="Complete if Applicable" prompt="Select response from drop-down list." sqref="F72">
      <formula1>$AI$73:$AJ$73</formula1>
    </dataValidation>
    <dataValidation type="list" operator="greaterThanOrEqual" showInputMessage="1" showErrorMessage="1" promptTitle="Complete if Applicable" prompt="Select response from drop-down list." sqref="H72">
      <formula1>$AI$74:$AJ$74</formula1>
    </dataValidation>
    <dataValidation type="list" operator="greaterThanOrEqual" showInputMessage="1" showErrorMessage="1" promptTitle="Complete if Applicable" prompt="Select response from drop-down list." sqref="F111">
      <formula1>$AI$112:$AJ$112</formula1>
    </dataValidation>
    <dataValidation type="list" operator="greaterThanOrEqual" showInputMessage="1" showErrorMessage="1" promptTitle="Complete if Applicable" prompt="Select response from drop-down list." sqref="H111">
      <formula1>$AI$113:$AJ$113</formula1>
    </dataValidation>
    <dataValidation type="list" operator="greaterThanOrEqual" showInputMessage="1" showErrorMessage="1" promptTitle="Complete if Applicable" prompt="Select response from drop-down list." sqref="D153">
      <formula1>$AI$153:$AJ$153</formula1>
    </dataValidation>
    <dataValidation type="list" operator="greaterThanOrEqual" showInputMessage="1" showErrorMessage="1" promptTitle="Complete if Applicable" prompt="Select response from drop-down list." sqref="F153">
      <formula1>$AI$154:$AJ$154</formula1>
    </dataValidation>
    <dataValidation type="list" operator="greaterThanOrEqual" showInputMessage="1" showErrorMessage="1" promptTitle="Complete if Applicable" prompt="Select response from drop-down list." sqref="H153">
      <formula1>$AI$155:$AJ$155</formula1>
    </dataValidation>
    <dataValidation type="list" operator="greaterThanOrEqual" showInputMessage="1" showErrorMessage="1" promptTitle="Complete if Applicable" prompt="Select response from drop-down list." sqref="D156">
      <formula1>$AI$156:$AJ$156</formula1>
    </dataValidation>
    <dataValidation type="list" operator="greaterThanOrEqual" showInputMessage="1" showErrorMessage="1" promptTitle="Complete if Applicable" prompt="Select response from drop-down list." sqref="F156">
      <formula1>$AI$157:$AJ$157</formula1>
    </dataValidation>
    <dataValidation type="list" operator="greaterThanOrEqual" showInputMessage="1" showErrorMessage="1" promptTitle="Complete if Applicable" prompt="Select response from drop-down list." sqref="H156">
      <formula1>$AI$158:$AJ$158</formula1>
    </dataValidation>
    <dataValidation type="list" operator="greaterThanOrEqual" showInputMessage="1" showErrorMessage="1" promptTitle="Complete if Applicable" prompt="Select response from drop-down list." sqref="F159">
      <formula1>$AI$160:$AJ$160</formula1>
    </dataValidation>
    <dataValidation type="list" operator="greaterThanOrEqual" showInputMessage="1" showErrorMessage="1" promptTitle="Complete if Applicable" prompt="Select response from drop-down list." sqref="H159">
      <formula1>$AI$161:$AJ$161</formula1>
    </dataValidation>
    <dataValidation type="list" operator="greaterThanOrEqual" showInputMessage="1" showErrorMessage="1" promptTitle="Complete if Applicable" prompt="Select response from drop-down list." sqref="F165">
      <formula1>$AI$166:$AJ$166</formula1>
    </dataValidation>
    <dataValidation type="list" operator="greaterThanOrEqual" showInputMessage="1" showErrorMessage="1" promptTitle="Complete if Applicable" prompt="Select response from drop-down list." sqref="H165">
      <formula1>$AI$167:$AJ$167</formula1>
    </dataValidation>
    <dataValidation type="list" operator="greaterThanOrEqual" showInputMessage="1" showErrorMessage="1" promptTitle="Complete if Applicable" prompt="Select response from drop-down list." sqref="F171">
      <formula1>$AI$172:$AJ$172</formula1>
    </dataValidation>
    <dataValidation type="list" operator="greaterThanOrEqual" showInputMessage="1" showErrorMessage="1" promptTitle="Complete if Applicable" prompt="Select response from drop-down list." sqref="D213">
      <formula1>$AI$213:$AJ$213</formula1>
    </dataValidation>
    <dataValidation type="list" operator="greaterThanOrEqual" showInputMessage="1" showErrorMessage="1" promptTitle="Complete if Applicable" prompt="Select response from drop-down list." sqref="D218">
      <formula1>$AI$218:$AJ$218</formula1>
    </dataValidation>
    <dataValidation operator="greaterThanOrEqual" promptTitle="Complete if Applicable" prompt="Select response from drop-down list." sqref="F218 G217:K219"/>
    <dataValidation type="textLength" operator="lessThan" allowBlank="1" showInputMessage="1" showErrorMessage="1" promptTitle="Complete if applicable" prompt="Field is limited to a maximum of 1000 characters." sqref="D75 D68 F68 H68 H75 F75 D64 F64 H64">
      <formula1>1000</formula1>
    </dataValidation>
    <dataValidation type="list" operator="greaterThanOrEqual" showInputMessage="1" showErrorMessage="1" promptTitle="Complete if Applicable" prompt="Please select &quot;Yes&quot; if using Offer 1 for an Energy Storage Resource." sqref="D7">
      <formula1>$AI$7</formula1>
    </dataValidation>
    <dataValidation type="list" operator="greaterThanOrEqual" showInputMessage="1" showErrorMessage="1" promptTitle="Complete if Applicable" prompt="Please select &quot;Yes&quot; if using Offer 2 for an Energy Storage Resource." sqref="F7">
      <formula1>$AI$8</formula1>
    </dataValidation>
    <dataValidation type="list" operator="greaterThanOrEqual" showInputMessage="1" showErrorMessage="1" promptTitle="Complete if Applicable" prompt="Please select &quot;Yes&quot; if using Offer 3 for an Energy Storage Resource." sqref="H7">
      <formula1>$AI$9</formula1>
    </dataValidation>
    <dataValidation type="whole" operator="greaterThan" allowBlank="1" showInputMessage="1" showErrorMessage="1" promptTitle="Complete if applicable" sqref="D19 F19 H19 D202 F202 H202">
      <formula1>0</formula1>
    </dataValidation>
    <dataValidation type="decimal" showInputMessage="1" showErrorMessage="1" promptTitle="Complete if applicable" prompt="  " sqref="D99 F99 H99 D108 F108 H108 H146 H149 F175 F149 D175 H175 D143 F143 H143 D149 F146 H40 F40 D40 D43 F43 H43 D118 D121 F118 F121 H118 H121">
      <formula1>0</formula1>
      <formula2>1</formula2>
    </dataValidation>
    <dataValidation type="decimal" allowBlank="1" showInputMessage="1" showErrorMessage="1" promptTitle="Complete if applicable" sqref="D195 F195 H195">
      <formula1>0</formula1>
      <formula2>1</formula2>
    </dataValidation>
    <dataValidation type="decimal" operator="greaterThanOrEqual" showInputMessage="1" showErrorMessage="1" promptTitle="Complete if applicable" prompt="  " sqref="D96 F96 H96 D87 F87 H87 D105 F105 H105 D182 F182 H182 H185 F185 D185">
      <formula1>0</formula1>
    </dataValidation>
    <dataValidation promptTitle="Complete if applicable" prompt="  " sqref="D146"/>
    <dataValidation operator="lessThan" allowBlank="1" promptTitle="Complete if applicable" prompt="Field is limited to a maximum of 400 characters." sqref="F204:K210"/>
    <dataValidation allowBlank="1" sqref="F213:K213"/>
    <dataValidation type="whole" showInputMessage="1" showErrorMessage="1" errorTitle="Error: Integer Only" promptTitle="Complete if Applicable" prompt="Integer only" sqref="D46">
      <formula1>0</formula1>
      <formula2>1000</formula2>
    </dataValidation>
  </dataValidations>
  <pageMargins left="0.7" right="0.7" top="0.75" bottom="0.75" header="0.3" footer="0.3"/>
  <pageSetup scale="11" fitToHeight="10" orientation="portrait"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499984740745262"/>
    <pageSetUpPr fitToPage="1"/>
  </sheetPr>
  <dimension ref="A1:BQ567"/>
  <sheetViews>
    <sheetView showGridLines="0" showRowColHeaders="0" zoomScale="115" zoomScaleNormal="115" workbookViewId="0">
      <selection activeCell="D7" sqref="D7:E7"/>
    </sheetView>
  </sheetViews>
  <sheetFormatPr defaultColWidth="0" defaultRowHeight="12.5" zeroHeight="1"/>
  <cols>
    <col min="1" max="1" width="40.1796875" style="287" customWidth="1"/>
    <col min="2" max="2" width="23.1796875" style="287" customWidth="1"/>
    <col min="3" max="3" width="3" style="287" customWidth="1"/>
    <col min="4" max="5" width="19.26953125" style="287" customWidth="1"/>
    <col min="6" max="6" width="3" style="287" customWidth="1"/>
    <col min="7" max="11" width="0.1796875" style="287" customWidth="1"/>
    <col min="12" max="12" width="0.1796875" customWidth="1"/>
    <col min="13" max="13" width="0.1796875" style="25" customWidth="1"/>
    <col min="14" max="14" width="3" customWidth="1"/>
    <col min="15" max="15" width="56.54296875" hidden="1" customWidth="1"/>
    <col min="16" max="16" width="47.453125" hidden="1" customWidth="1"/>
    <col min="17" max="17" width="2.26953125" hidden="1" customWidth="1"/>
    <col min="18" max="19" width="3" hidden="1" customWidth="1"/>
    <col min="20" max="20" width="4.1796875" hidden="1" customWidth="1"/>
    <col min="21" max="21" width="7.54296875" hidden="1" customWidth="1"/>
    <col min="22" max="22" width="8.453125" style="287" hidden="1" customWidth="1"/>
    <col min="23" max="23" width="18.54296875" style="287" hidden="1" customWidth="1"/>
    <col min="24" max="24" width="26.1796875" style="287" hidden="1" customWidth="1"/>
    <col min="25" max="25" width="33.453125" style="287" hidden="1" customWidth="1"/>
    <col min="26" max="26" width="7.54296875" style="287" hidden="1" customWidth="1"/>
    <col min="27" max="27" width="43.26953125" style="287" hidden="1" customWidth="1"/>
    <col min="28" max="28" width="10.453125" hidden="1" customWidth="1"/>
    <col min="29" max="29" width="12.1796875" hidden="1" customWidth="1"/>
    <col min="30" max="30" width="9.1796875" style="289" hidden="1" customWidth="1"/>
    <col min="31" max="31" width="9.1796875" style="287" hidden="1" customWidth="1" collapsed="1"/>
    <col min="32" max="32" width="9.1796875" style="287" hidden="1" customWidth="1"/>
    <col min="33" max="33" width="9.1796875" hidden="1" customWidth="1"/>
    <col min="34" max="34" width="60.26953125" hidden="1" customWidth="1"/>
    <col min="35" max="68" width="0" hidden="1" customWidth="1"/>
    <col min="69" max="69" width="0" style="480" hidden="1" customWidth="1"/>
    <col min="70" max="16384" width="9.1796875" hidden="1"/>
  </cols>
  <sheetData>
    <row r="1" spans="1:69" ht="20">
      <c r="A1" s="825" t="s">
        <v>1136</v>
      </c>
      <c r="B1" s="826"/>
      <c r="C1" s="826"/>
      <c r="D1" s="826"/>
      <c r="E1" s="826"/>
      <c r="F1" s="826"/>
      <c r="G1" s="826"/>
      <c r="H1" s="826"/>
      <c r="I1" s="826"/>
      <c r="J1" s="826"/>
      <c r="K1" s="826"/>
      <c r="L1" s="827"/>
      <c r="U1" s="818" t="s">
        <v>18</v>
      </c>
      <c r="V1" s="818"/>
      <c r="W1" s="818"/>
      <c r="X1" s="818"/>
      <c r="Y1" s="818"/>
      <c r="Z1" s="818"/>
      <c r="AA1" s="818"/>
      <c r="AB1" s="818"/>
      <c r="AC1" s="818"/>
      <c r="AD1" s="818"/>
      <c r="AE1" s="818"/>
      <c r="AF1" s="836" t="s">
        <v>19</v>
      </c>
      <c r="AG1" s="836"/>
      <c r="AH1" s="836"/>
      <c r="AI1" s="836"/>
      <c r="AJ1" s="836"/>
      <c r="AK1" s="836"/>
    </row>
    <row r="2" spans="1:69" ht="15" thickBot="1">
      <c r="A2" s="837" t="s">
        <v>1137</v>
      </c>
      <c r="B2" s="838"/>
      <c r="C2" s="838"/>
      <c r="D2" s="838"/>
      <c r="E2" s="838"/>
      <c r="F2" s="838"/>
      <c r="G2" s="838"/>
      <c r="H2" s="838"/>
      <c r="I2" s="838"/>
      <c r="J2" s="838"/>
      <c r="K2" s="838"/>
      <c r="L2" s="839"/>
      <c r="N2" s="25"/>
      <c r="O2" t="s">
        <v>1</v>
      </c>
      <c r="P2" t="s">
        <v>2</v>
      </c>
      <c r="U2" s="810" t="s">
        <v>21</v>
      </c>
      <c r="V2" s="812" t="s">
        <v>22</v>
      </c>
      <c r="W2" s="812"/>
      <c r="X2" s="813" t="s">
        <v>23</v>
      </c>
      <c r="Y2" s="813" t="s">
        <v>24</v>
      </c>
      <c r="Z2" s="813" t="s">
        <v>25</v>
      </c>
      <c r="AA2" s="813" t="s">
        <v>26</v>
      </c>
      <c r="AB2" s="813" t="s">
        <v>27</v>
      </c>
      <c r="AC2" s="813" t="s">
        <v>28</v>
      </c>
      <c r="AD2" s="813" t="s">
        <v>29</v>
      </c>
      <c r="AE2" s="813" t="s">
        <v>30</v>
      </c>
      <c r="AF2" s="808" t="s">
        <v>31</v>
      </c>
      <c r="AG2" s="808" t="s">
        <v>32</v>
      </c>
      <c r="AH2" s="808" t="s">
        <v>33</v>
      </c>
      <c r="AI2" s="808" t="s">
        <v>34</v>
      </c>
      <c r="AJ2" s="808" t="s">
        <v>35</v>
      </c>
      <c r="AK2" s="808" t="s">
        <v>36</v>
      </c>
      <c r="AM2" s="25"/>
    </row>
    <row r="3" spans="1:69" ht="18" customHeight="1" thickBot="1">
      <c r="A3" s="980" t="s">
        <v>1138</v>
      </c>
      <c r="B3" s="981"/>
      <c r="C3" s="981"/>
      <c r="D3" s="981"/>
      <c r="E3" s="981"/>
      <c r="F3" s="981"/>
      <c r="G3" s="981"/>
      <c r="H3" s="981"/>
      <c r="I3" s="981"/>
      <c r="J3" s="981"/>
      <c r="K3" s="981"/>
      <c r="L3" s="982"/>
      <c r="S3" t="s">
        <v>40</v>
      </c>
      <c r="U3" s="859"/>
      <c r="V3" s="299" t="s">
        <v>1139</v>
      </c>
      <c r="W3" s="300" t="s">
        <v>42</v>
      </c>
      <c r="X3" s="814"/>
      <c r="Y3" s="814"/>
      <c r="Z3" s="814"/>
      <c r="AA3" s="814"/>
      <c r="AB3" s="814"/>
      <c r="AC3" s="814"/>
      <c r="AD3" s="814"/>
      <c r="AE3" s="814"/>
      <c r="AF3" s="817"/>
      <c r="AG3" s="817"/>
      <c r="AH3" s="817"/>
      <c r="AI3" s="817"/>
      <c r="AJ3" s="817"/>
      <c r="AK3" s="817"/>
      <c r="AN3" s="500" t="s">
        <v>43</v>
      </c>
      <c r="AO3" s="500" t="s">
        <v>44</v>
      </c>
      <c r="AP3" s="500" t="s">
        <v>45</v>
      </c>
      <c r="AQ3" s="483" t="s">
        <v>46</v>
      </c>
      <c r="AR3" s="483" t="s">
        <v>47</v>
      </c>
      <c r="AS3" s="483" t="s">
        <v>48</v>
      </c>
      <c r="AT3" s="483" t="s">
        <v>49</v>
      </c>
      <c r="AU3" s="483" t="s">
        <v>50</v>
      </c>
      <c r="AV3" s="483" t="s">
        <v>51</v>
      </c>
      <c r="AW3" s="483" t="s">
        <v>52</v>
      </c>
      <c r="AX3" s="483" t="s">
        <v>53</v>
      </c>
      <c r="AY3" s="483" t="s">
        <v>54</v>
      </c>
      <c r="AZ3" s="483" t="s">
        <v>55</v>
      </c>
      <c r="BA3" s="483" t="s">
        <v>56</v>
      </c>
      <c r="BB3" s="483" t="s">
        <v>57</v>
      </c>
      <c r="BC3" s="483" t="s">
        <v>58</v>
      </c>
      <c r="BD3" s="483" t="s">
        <v>59</v>
      </c>
      <c r="BE3" s="483" t="s">
        <v>60</v>
      </c>
      <c r="BF3" s="483" t="s">
        <v>61</v>
      </c>
      <c r="BG3" s="483" t="s">
        <v>62</v>
      </c>
      <c r="BH3" s="483" t="s">
        <v>63</v>
      </c>
      <c r="BI3" s="483" t="s">
        <v>64</v>
      </c>
      <c r="BJ3" s="483" t="s">
        <v>65</v>
      </c>
      <c r="BK3" s="483" t="s">
        <v>66</v>
      </c>
      <c r="BL3" s="483" t="s">
        <v>67</v>
      </c>
      <c r="BM3" s="483" t="s">
        <v>68</v>
      </c>
      <c r="BN3" s="483" t="s">
        <v>69</v>
      </c>
      <c r="BO3" s="483" t="s">
        <v>70</v>
      </c>
      <c r="BP3" s="483" t="s">
        <v>71</v>
      </c>
      <c r="BQ3" s="489" t="s">
        <v>72</v>
      </c>
    </row>
    <row r="4" spans="1:69" ht="5.25" customHeight="1">
      <c r="A4" s="458"/>
      <c r="B4" s="53"/>
      <c r="C4" s="53"/>
      <c r="D4" s="53"/>
      <c r="E4" s="53"/>
      <c r="F4" s="53"/>
      <c r="G4" s="53"/>
      <c r="H4" s="53"/>
      <c r="I4" s="53"/>
      <c r="J4" s="53"/>
      <c r="K4" s="53"/>
      <c r="L4" s="108"/>
      <c r="R4" t="s">
        <v>76</v>
      </c>
    </row>
    <row r="5" spans="1:69" ht="20.25" customHeight="1">
      <c r="A5" s="458"/>
      <c r="B5" s="53"/>
      <c r="C5" s="53"/>
      <c r="D5" s="1068" t="s">
        <v>88</v>
      </c>
      <c r="E5" s="1068"/>
      <c r="F5" s="53"/>
      <c r="G5" s="1068"/>
      <c r="H5" s="1068"/>
      <c r="I5" s="53"/>
      <c r="J5" s="1068"/>
      <c r="K5" s="1068"/>
      <c r="L5" s="108"/>
      <c r="S5" s="376" t="s">
        <v>40</v>
      </c>
    </row>
    <row r="6" spans="1:69" ht="5.25" customHeight="1">
      <c r="A6" s="325"/>
      <c r="B6" s="53"/>
      <c r="C6" s="53"/>
      <c r="D6" s="53"/>
      <c r="E6" s="53"/>
      <c r="F6" s="53"/>
      <c r="G6" s="1068"/>
      <c r="H6" s="1068"/>
      <c r="I6" s="53"/>
      <c r="J6" s="1068"/>
      <c r="K6" s="1068"/>
      <c r="L6" s="108"/>
      <c r="R6" t="s">
        <v>76</v>
      </c>
    </row>
    <row r="7" spans="1:69" ht="18.75" customHeight="1">
      <c r="A7" s="466" t="s">
        <v>1140</v>
      </c>
      <c r="B7" s="329"/>
      <c r="C7" s="53"/>
      <c r="D7" s="1069"/>
      <c r="E7" s="1071"/>
      <c r="F7" s="53"/>
      <c r="G7" s="1068"/>
      <c r="H7" s="1068"/>
      <c r="I7" s="53"/>
      <c r="J7" s="1068"/>
      <c r="K7" s="1068"/>
      <c r="L7" s="108"/>
      <c r="S7" t="s">
        <v>40</v>
      </c>
      <c r="U7" s="285" t="str">
        <f ca="1">SUBSTITUTE(CELL("address",D7),"$","")</f>
        <v>D7</v>
      </c>
      <c r="V7" s="386" t="s">
        <v>1141</v>
      </c>
      <c r="W7" s="285" t="str">
        <f t="shared" ref="W7:W15" ca="1" si="0">MID(CELL("filename",V7),FIND("]",CELL("filename",V7))+1,256)</f>
        <v>3d. DR_DER_System</v>
      </c>
      <c r="X7" s="287" t="s">
        <v>1142</v>
      </c>
      <c r="Y7" s="287" t="s">
        <v>1143</v>
      </c>
      <c r="Z7" s="287">
        <v>1</v>
      </c>
      <c r="AA7" s="290" t="str">
        <f ca="1">V7&amp;"_"&amp;U7&amp;"_"&amp;Y7&amp;"_"&amp;Z7</f>
        <v>3d_D7_DR_used_1</v>
      </c>
      <c r="AB7" t="s">
        <v>681</v>
      </c>
      <c r="AD7" s="286" t="str">
        <f>CONCATENATE(AN7)</f>
        <v>Yes</v>
      </c>
      <c r="AE7" s="287" t="s">
        <v>84</v>
      </c>
      <c r="AF7" s="287" t="s">
        <v>84</v>
      </c>
      <c r="AN7" t="s">
        <v>83</v>
      </c>
    </row>
    <row r="8" spans="1:69" ht="5.25" customHeight="1">
      <c r="A8" s="452"/>
      <c r="B8" s="53"/>
      <c r="C8" s="53"/>
      <c r="D8" s="53"/>
      <c r="E8" s="53"/>
      <c r="F8" s="53"/>
      <c r="G8" s="1068"/>
      <c r="H8" s="1068"/>
      <c r="I8" s="53"/>
      <c r="J8" s="1068"/>
      <c r="K8" s="1068"/>
      <c r="L8" s="108"/>
      <c r="R8" t="s">
        <v>76</v>
      </c>
      <c r="U8" s="285" t="str">
        <f ca="1">SUBSTITUTE(CELL("address",G7),"$","")</f>
        <v>G7</v>
      </c>
      <c r="V8" s="287" t="str">
        <f>$V$7</f>
        <v>3d</v>
      </c>
      <c r="W8" s="285" t="str">
        <f t="shared" ca="1" si="0"/>
        <v>3d. DR_DER_System</v>
      </c>
      <c r="X8" s="287" t="s">
        <v>1142</v>
      </c>
      <c r="Y8" s="287" t="s">
        <v>1143</v>
      </c>
      <c r="Z8" s="287">
        <v>2</v>
      </c>
      <c r="AA8" s="290" t="str">
        <f t="shared" ref="AA8:AA15" ca="1" si="1">V8&amp;"_"&amp;U8&amp;"_"&amp;Y8&amp;"_"&amp;Z8</f>
        <v>3d_G7_DR_used_2</v>
      </c>
      <c r="AB8" t="s">
        <v>681</v>
      </c>
      <c r="AD8" s="286" t="str">
        <f t="shared" ref="AD8:AD15" si="2">CONCATENATE(AN8)</f>
        <v>Yes</v>
      </c>
      <c r="AE8" s="287" t="s">
        <v>84</v>
      </c>
      <c r="AF8" s="287" t="s">
        <v>84</v>
      </c>
      <c r="AN8" t="s">
        <v>83</v>
      </c>
    </row>
    <row r="9" spans="1:69" ht="5.25" customHeight="1">
      <c r="A9" s="452"/>
      <c r="B9" s="53"/>
      <c r="C9" s="53"/>
      <c r="D9" s="53"/>
      <c r="E9" s="53"/>
      <c r="F9" s="53"/>
      <c r="G9" s="1068"/>
      <c r="H9" s="1068"/>
      <c r="I9" s="53"/>
      <c r="J9" s="1068"/>
      <c r="K9" s="1068"/>
      <c r="L9" s="108"/>
      <c r="R9" t="s">
        <v>76</v>
      </c>
      <c r="U9" s="285" t="str">
        <f ca="1">SUBSTITUTE(CELL("address",J7),"$","")</f>
        <v>J7</v>
      </c>
      <c r="V9" s="287" t="str">
        <f t="shared" ref="V9:V15" si="3">$V$7</f>
        <v>3d</v>
      </c>
      <c r="W9" s="285" t="str">
        <f t="shared" ca="1" si="0"/>
        <v>3d. DR_DER_System</v>
      </c>
      <c r="X9" s="287" t="s">
        <v>1142</v>
      </c>
      <c r="Y9" s="287" t="s">
        <v>1143</v>
      </c>
      <c r="Z9" s="287">
        <v>3</v>
      </c>
      <c r="AA9" s="290" t="str">
        <f t="shared" ca="1" si="1"/>
        <v>3d_J7_DR_used_3</v>
      </c>
      <c r="AB9" t="s">
        <v>681</v>
      </c>
      <c r="AD9" s="286" t="str">
        <f t="shared" si="2"/>
        <v>Yes</v>
      </c>
      <c r="AE9" s="287" t="s">
        <v>84</v>
      </c>
      <c r="AF9" s="287" t="s">
        <v>84</v>
      </c>
      <c r="AN9" t="s">
        <v>83</v>
      </c>
    </row>
    <row r="10" spans="1:69" ht="18.75" customHeight="1">
      <c r="A10" s="466" t="s">
        <v>1144</v>
      </c>
      <c r="B10" s="329"/>
      <c r="C10" s="53"/>
      <c r="D10" s="1069"/>
      <c r="E10" s="1071"/>
      <c r="F10" s="53"/>
      <c r="G10" s="1068"/>
      <c r="H10" s="1068"/>
      <c r="I10" s="53"/>
      <c r="J10" s="1068"/>
      <c r="K10" s="1068"/>
      <c r="L10" s="108"/>
      <c r="S10" t="s">
        <v>40</v>
      </c>
      <c r="U10" s="285" t="str">
        <f ca="1">SUBSTITUTE(CELL("address",D10),"$","")</f>
        <v>D10</v>
      </c>
      <c r="V10" s="287" t="str">
        <f t="shared" si="3"/>
        <v>3d</v>
      </c>
      <c r="W10" s="285" t="str">
        <f t="shared" ca="1" si="0"/>
        <v>3d. DR_DER_System</v>
      </c>
      <c r="X10" s="287" t="s">
        <v>1142</v>
      </c>
      <c r="Y10" s="287" t="s">
        <v>1145</v>
      </c>
      <c r="Z10" s="287">
        <v>1</v>
      </c>
      <c r="AA10" s="290" t="str">
        <f t="shared" ca="1" si="1"/>
        <v>3d_D10_DER_used_1</v>
      </c>
      <c r="AB10" t="s">
        <v>681</v>
      </c>
      <c r="AD10" s="286" t="str">
        <f t="shared" si="2"/>
        <v>Yes</v>
      </c>
      <c r="AE10" s="287" t="s">
        <v>84</v>
      </c>
      <c r="AF10" s="287" t="s">
        <v>84</v>
      </c>
      <c r="AN10" t="s">
        <v>83</v>
      </c>
    </row>
    <row r="11" spans="1:69" ht="5.25" customHeight="1">
      <c r="A11" s="452"/>
      <c r="B11" s="53"/>
      <c r="C11" s="53"/>
      <c r="D11" s="53"/>
      <c r="E11" s="53"/>
      <c r="F11" s="53"/>
      <c r="G11" s="1068"/>
      <c r="H11" s="1068"/>
      <c r="I11" s="53"/>
      <c r="J11" s="1068"/>
      <c r="K11" s="1068"/>
      <c r="L11" s="108"/>
      <c r="R11" t="s">
        <v>76</v>
      </c>
      <c r="U11" s="285" t="str">
        <f ca="1">SUBSTITUTE(CELL("address",G10),"$","")</f>
        <v>G10</v>
      </c>
      <c r="V11" s="287" t="str">
        <f t="shared" si="3"/>
        <v>3d</v>
      </c>
      <c r="W11" s="285" t="str">
        <f t="shared" ca="1" si="0"/>
        <v>3d. DR_DER_System</v>
      </c>
      <c r="X11" s="287" t="s">
        <v>1142</v>
      </c>
      <c r="Y11" s="287" t="s">
        <v>1145</v>
      </c>
      <c r="Z11" s="287">
        <v>2</v>
      </c>
      <c r="AA11" s="290" t="str">
        <f t="shared" ca="1" si="1"/>
        <v>3d_G10_DER_used_2</v>
      </c>
      <c r="AB11" t="s">
        <v>681</v>
      </c>
      <c r="AD11" s="286" t="str">
        <f t="shared" si="2"/>
        <v>Yes</v>
      </c>
      <c r="AE11" s="287" t="s">
        <v>84</v>
      </c>
      <c r="AF11" s="287" t="s">
        <v>84</v>
      </c>
      <c r="AN11" t="s">
        <v>83</v>
      </c>
    </row>
    <row r="12" spans="1:69" ht="5.25" customHeight="1">
      <c r="A12" s="452"/>
      <c r="B12" s="53"/>
      <c r="C12" s="53"/>
      <c r="D12" s="53"/>
      <c r="E12" s="53"/>
      <c r="F12" s="53"/>
      <c r="G12" s="1068"/>
      <c r="H12" s="1068"/>
      <c r="I12" s="53"/>
      <c r="J12" s="1068"/>
      <c r="K12" s="1068"/>
      <c r="L12" s="108"/>
      <c r="R12" t="s">
        <v>76</v>
      </c>
      <c r="U12" s="285" t="str">
        <f ca="1">SUBSTITUTE(CELL("address",J10),"$","")</f>
        <v>J10</v>
      </c>
      <c r="V12" s="287" t="str">
        <f t="shared" si="3"/>
        <v>3d</v>
      </c>
      <c r="W12" s="285" t="str">
        <f t="shared" ca="1" si="0"/>
        <v>3d. DR_DER_System</v>
      </c>
      <c r="X12" s="287" t="s">
        <v>1142</v>
      </c>
      <c r="Y12" s="287" t="s">
        <v>1145</v>
      </c>
      <c r="Z12" s="287">
        <v>3</v>
      </c>
      <c r="AA12" s="290" t="str">
        <f t="shared" ca="1" si="1"/>
        <v>3d_J10_DER_used_3</v>
      </c>
      <c r="AB12" t="s">
        <v>681</v>
      </c>
      <c r="AD12" s="286" t="str">
        <f t="shared" si="2"/>
        <v>Yes</v>
      </c>
      <c r="AE12" s="287" t="s">
        <v>84</v>
      </c>
      <c r="AF12" s="287" t="s">
        <v>84</v>
      </c>
      <c r="AN12" t="s">
        <v>83</v>
      </c>
    </row>
    <row r="13" spans="1:69" ht="18.75" customHeight="1">
      <c r="A13" s="466" t="s">
        <v>1146</v>
      </c>
      <c r="B13" s="329"/>
      <c r="C13" s="53"/>
      <c r="D13" s="1069"/>
      <c r="E13" s="1071"/>
      <c r="F13" s="53"/>
      <c r="G13" s="1068"/>
      <c r="H13" s="1068"/>
      <c r="I13" s="53"/>
      <c r="J13" s="1068"/>
      <c r="K13" s="1068"/>
      <c r="L13" s="108"/>
      <c r="S13" t="s">
        <v>40</v>
      </c>
      <c r="U13" s="285" t="str">
        <f ca="1">SUBSTITUTE(CELL("address",D13),"$","")</f>
        <v>D13</v>
      </c>
      <c r="V13" s="287" t="str">
        <f t="shared" si="3"/>
        <v>3d</v>
      </c>
      <c r="W13" s="285" t="str">
        <f t="shared" ca="1" si="0"/>
        <v>3d. DR_DER_System</v>
      </c>
      <c r="X13" s="287" t="s">
        <v>1142</v>
      </c>
      <c r="Y13" s="287" t="s">
        <v>1147</v>
      </c>
      <c r="Z13" s="287">
        <v>1</v>
      </c>
      <c r="AA13" s="290" t="str">
        <f t="shared" ca="1" si="1"/>
        <v>3d_D13_System_R_Used_1</v>
      </c>
      <c r="AB13" t="s">
        <v>681</v>
      </c>
      <c r="AD13" s="286" t="str">
        <f t="shared" si="2"/>
        <v>Yes</v>
      </c>
      <c r="AE13" s="287" t="s">
        <v>84</v>
      </c>
      <c r="AF13" s="287" t="s">
        <v>84</v>
      </c>
      <c r="AN13" t="s">
        <v>83</v>
      </c>
    </row>
    <row r="14" spans="1:69" ht="5.25" customHeight="1">
      <c r="A14" s="454"/>
      <c r="B14" s="53"/>
      <c r="C14" s="53"/>
      <c r="D14" s="53"/>
      <c r="E14" s="53"/>
      <c r="F14" s="53"/>
      <c r="G14" s="53"/>
      <c r="H14" s="53"/>
      <c r="I14" s="53"/>
      <c r="J14" s="53"/>
      <c r="K14" s="53"/>
      <c r="L14" s="108"/>
      <c r="R14" t="s">
        <v>76</v>
      </c>
      <c r="U14" s="285" t="str">
        <f ca="1">SUBSTITUTE(CELL("address",G13),"$","")</f>
        <v>G13</v>
      </c>
      <c r="V14" s="287" t="str">
        <f t="shared" si="3"/>
        <v>3d</v>
      </c>
      <c r="W14" s="285" t="str">
        <f t="shared" ca="1" si="0"/>
        <v>3d. DR_DER_System</v>
      </c>
      <c r="X14" s="287" t="s">
        <v>1142</v>
      </c>
      <c r="Y14" s="287" t="s">
        <v>1147</v>
      </c>
      <c r="Z14" s="287">
        <v>2</v>
      </c>
      <c r="AA14" s="290" t="str">
        <f t="shared" ca="1" si="1"/>
        <v>3d_G13_System_R_Used_2</v>
      </c>
      <c r="AB14" t="s">
        <v>681</v>
      </c>
      <c r="AD14" s="286" t="str">
        <f t="shared" si="2"/>
        <v>Yes</v>
      </c>
      <c r="AE14" s="287" t="s">
        <v>84</v>
      </c>
      <c r="AF14" s="287" t="s">
        <v>84</v>
      </c>
      <c r="AN14" t="s">
        <v>83</v>
      </c>
    </row>
    <row r="15" spans="1:69" ht="5.25" customHeight="1" thickBot="1">
      <c r="A15" s="454"/>
      <c r="B15" s="53"/>
      <c r="C15" s="53"/>
      <c r="D15" s="53"/>
      <c r="E15" s="53"/>
      <c r="F15" s="53"/>
      <c r="G15" s="53"/>
      <c r="H15" s="53"/>
      <c r="I15" s="53"/>
      <c r="J15" s="53"/>
      <c r="K15" s="53"/>
      <c r="L15" s="108"/>
      <c r="R15" t="s">
        <v>76</v>
      </c>
      <c r="U15" s="285" t="str">
        <f ca="1">SUBSTITUTE(CELL("address",J13),"$","")</f>
        <v>J13</v>
      </c>
      <c r="V15" s="287" t="str">
        <f t="shared" si="3"/>
        <v>3d</v>
      </c>
      <c r="W15" s="285" t="str">
        <f t="shared" ca="1" si="0"/>
        <v>3d. DR_DER_System</v>
      </c>
      <c r="X15" s="287" t="s">
        <v>1142</v>
      </c>
      <c r="Y15" s="287" t="s">
        <v>1147</v>
      </c>
      <c r="Z15" s="287">
        <v>3</v>
      </c>
      <c r="AA15" s="290" t="str">
        <f t="shared" ca="1" si="1"/>
        <v>3d_J13_System_R_Used_3</v>
      </c>
      <c r="AB15" t="s">
        <v>681</v>
      </c>
      <c r="AD15" s="286" t="str">
        <f t="shared" si="2"/>
        <v>Yes</v>
      </c>
      <c r="AE15" s="287" t="s">
        <v>84</v>
      </c>
      <c r="AF15" s="287" t="s">
        <v>84</v>
      </c>
      <c r="AN15" t="s">
        <v>83</v>
      </c>
    </row>
    <row r="16" spans="1:69" ht="13.5" thickBot="1">
      <c r="A16" s="980" t="s">
        <v>1148</v>
      </c>
      <c r="B16" s="981"/>
      <c r="C16" s="981"/>
      <c r="D16" s="981"/>
      <c r="E16" s="981"/>
      <c r="F16" s="981"/>
      <c r="G16" s="981"/>
      <c r="H16" s="981"/>
      <c r="I16" s="981"/>
      <c r="J16" s="981"/>
      <c r="K16" s="981"/>
      <c r="L16" s="982"/>
      <c r="S16" t="s">
        <v>40</v>
      </c>
    </row>
    <row r="17" spans="1:34" ht="5.25" customHeight="1">
      <c r="A17" s="325"/>
      <c r="B17" s="456"/>
      <c r="C17" s="346"/>
      <c r="D17" s="346"/>
      <c r="E17" s="346"/>
      <c r="F17" s="346"/>
      <c r="G17" s="346"/>
      <c r="H17" s="346"/>
      <c r="I17" s="346"/>
      <c r="J17" s="346"/>
      <c r="K17" s="346"/>
      <c r="L17" s="345"/>
      <c r="M17" s="346"/>
      <c r="N17" s="321"/>
      <c r="O17" s="321"/>
      <c r="P17" s="321"/>
      <c r="Q17" s="321"/>
      <c r="R17" s="358" t="s">
        <v>76</v>
      </c>
      <c r="S17" s="321"/>
    </row>
    <row r="18" spans="1:34" ht="10.5" customHeight="1">
      <c r="A18" s="325"/>
      <c r="B18" s="456"/>
      <c r="C18" s="346"/>
      <c r="D18" s="346"/>
      <c r="E18" s="346"/>
      <c r="F18" s="346"/>
      <c r="G18" s="346"/>
      <c r="H18" s="346"/>
      <c r="I18" s="346"/>
      <c r="J18" s="346"/>
      <c r="K18" s="346"/>
      <c r="L18" s="345"/>
      <c r="M18" s="346"/>
      <c r="N18" s="321"/>
      <c r="O18" s="321"/>
      <c r="P18" s="321"/>
      <c r="Q18" s="461"/>
      <c r="R18" s="358"/>
      <c r="S18" s="321"/>
    </row>
    <row r="19" spans="1:34" ht="8.25" customHeight="1">
      <c r="A19" s="775"/>
      <c r="B19" s="775"/>
      <c r="C19" s="775"/>
      <c r="D19" s="775"/>
      <c r="E19" s="775"/>
      <c r="F19" s="775"/>
      <c r="G19" s="775"/>
      <c r="H19" s="775"/>
      <c r="I19" s="775"/>
      <c r="J19" s="775"/>
      <c r="K19" s="775"/>
      <c r="L19" s="345"/>
      <c r="M19" s="346"/>
      <c r="N19" s="321"/>
      <c r="O19" s="321"/>
      <c r="P19" s="321"/>
      <c r="Q19" s="461"/>
      <c r="R19" s="358"/>
      <c r="S19" s="321"/>
    </row>
    <row r="20" spans="1:34" ht="10.5" customHeight="1">
      <c r="A20" s="325"/>
      <c r="B20" s="456"/>
      <c r="C20" s="346"/>
      <c r="D20" s="346"/>
      <c r="E20" s="346"/>
      <c r="F20" s="346"/>
      <c r="G20" s="346"/>
      <c r="H20" s="346"/>
      <c r="I20" s="346"/>
      <c r="J20" s="346"/>
      <c r="K20" s="346"/>
      <c r="L20" s="345"/>
      <c r="M20" s="346"/>
      <c r="N20" s="321"/>
      <c r="O20" s="321"/>
      <c r="P20" s="321"/>
      <c r="Q20" s="321"/>
      <c r="R20" s="358"/>
      <c r="S20" s="321"/>
    </row>
    <row r="21" spans="1:34" ht="12.75" customHeight="1">
      <c r="A21" s="325" t="s">
        <v>1012</v>
      </c>
      <c r="B21" s="53"/>
      <c r="C21" s="53"/>
      <c r="D21" s="53"/>
      <c r="E21" s="53"/>
      <c r="F21" s="53"/>
      <c r="G21" s="53"/>
      <c r="H21" s="53"/>
      <c r="I21" s="53"/>
      <c r="J21" s="53"/>
      <c r="K21" s="53"/>
      <c r="L21" s="108"/>
      <c r="S21" t="s">
        <v>40</v>
      </c>
    </row>
    <row r="22" spans="1:34" ht="12.75" customHeight="1">
      <c r="A22" s="459" t="s">
        <v>1149</v>
      </c>
      <c r="B22" s="53"/>
      <c r="C22" s="53"/>
      <c r="D22" s="53"/>
      <c r="E22" s="53"/>
      <c r="F22" s="53"/>
      <c r="G22" s="53"/>
      <c r="H22" s="53"/>
      <c r="I22" s="53"/>
      <c r="J22" s="53"/>
      <c r="K22" s="53"/>
      <c r="L22" s="108"/>
      <c r="S22" t="s">
        <v>40</v>
      </c>
    </row>
    <row r="23" spans="1:34" ht="44.25" customHeight="1">
      <c r="A23" s="994" t="s">
        <v>701</v>
      </c>
      <c r="B23" s="995"/>
      <c r="C23" s="53"/>
      <c r="D23" s="872"/>
      <c r="E23" s="874"/>
      <c r="F23" s="53"/>
      <c r="G23" s="1134"/>
      <c r="H23" s="1134"/>
      <c r="I23" s="53"/>
      <c r="J23" s="1134"/>
      <c r="K23" s="1134"/>
      <c r="L23" s="108"/>
      <c r="S23" t="s">
        <v>40</v>
      </c>
      <c r="T23" s="287"/>
      <c r="U23" s="285" t="str">
        <f ca="1">SUBSTITUTE(CELL("address",D23),"$","")</f>
        <v>D23</v>
      </c>
      <c r="V23" s="287" t="str">
        <f t="shared" ref="V23:V45" si="4">$V$7</f>
        <v>3d</v>
      </c>
      <c r="W23" s="285" t="str">
        <f t="shared" ref="W23:W45" ca="1" si="5">MID(CELL("filename",V23),FIND("]",CELL("filename",V23))+1,256)</f>
        <v>3d. DR_DER_System</v>
      </c>
      <c r="X23" s="287" t="s">
        <v>1150</v>
      </c>
      <c r="Y23" s="287" t="s">
        <v>1151</v>
      </c>
      <c r="Z23" s="287">
        <v>1</v>
      </c>
      <c r="AA23" s="290" t="str">
        <f t="shared" ref="AA23:AA31" ca="1" si="6">V23&amp;"_"&amp;U23&amp;"_"&amp;Y23&amp;"_"&amp;Z23</f>
        <v>3d_D23_program_design_1</v>
      </c>
      <c r="AB23" t="s">
        <v>605</v>
      </c>
      <c r="AC23">
        <v>2000</v>
      </c>
      <c r="AE23" s="287" t="s">
        <v>84</v>
      </c>
      <c r="AF23" s="287" t="s">
        <v>84</v>
      </c>
      <c r="AH23" s="288"/>
    </row>
    <row r="24" spans="1:34" ht="5.25" customHeight="1">
      <c r="A24" s="451"/>
      <c r="B24" s="53"/>
      <c r="C24" s="53"/>
      <c r="D24" s="53"/>
      <c r="E24" s="53"/>
      <c r="F24" s="53"/>
      <c r="G24" s="53"/>
      <c r="H24" s="53"/>
      <c r="I24" s="53"/>
      <c r="J24" s="53"/>
      <c r="K24" s="53"/>
      <c r="L24" s="108"/>
      <c r="R24" t="s">
        <v>76</v>
      </c>
      <c r="T24" s="287"/>
      <c r="U24" s="285" t="str">
        <f ca="1">SUBSTITUTE(CELL("address",G23),"$","")</f>
        <v>G23</v>
      </c>
      <c r="V24" s="287" t="str">
        <f t="shared" si="4"/>
        <v>3d</v>
      </c>
      <c r="W24" s="285" t="str">
        <f t="shared" ca="1" si="5"/>
        <v>3d. DR_DER_System</v>
      </c>
      <c r="X24" s="287" t="s">
        <v>1150</v>
      </c>
      <c r="Y24" s="287" t="s">
        <v>1151</v>
      </c>
      <c r="Z24" s="287">
        <v>2</v>
      </c>
      <c r="AA24" s="290" t="str">
        <f t="shared" ca="1" si="6"/>
        <v>3d_G23_program_design_2</v>
      </c>
      <c r="AB24" t="s">
        <v>605</v>
      </c>
      <c r="AC24">
        <v>2000</v>
      </c>
      <c r="AE24" s="287" t="s">
        <v>84</v>
      </c>
      <c r="AF24" s="287" t="s">
        <v>84</v>
      </c>
      <c r="AH24" s="288"/>
    </row>
    <row r="25" spans="1:34" ht="5.25" customHeight="1">
      <c r="A25" s="451"/>
      <c r="B25" s="53"/>
      <c r="C25" s="53"/>
      <c r="D25" s="53"/>
      <c r="E25" s="53"/>
      <c r="F25" s="53"/>
      <c r="G25" s="53"/>
      <c r="H25" s="53"/>
      <c r="I25" s="53"/>
      <c r="J25" s="53"/>
      <c r="K25" s="53"/>
      <c r="L25" s="108"/>
      <c r="R25" t="s">
        <v>76</v>
      </c>
      <c r="T25" s="287"/>
      <c r="U25" s="285" t="str">
        <f ca="1">SUBSTITUTE(CELL("address",J23),"$","")</f>
        <v>J23</v>
      </c>
      <c r="V25" s="287" t="str">
        <f t="shared" si="4"/>
        <v>3d</v>
      </c>
      <c r="W25" s="285" t="str">
        <f t="shared" ca="1" si="5"/>
        <v>3d. DR_DER_System</v>
      </c>
      <c r="X25" s="287" t="s">
        <v>1150</v>
      </c>
      <c r="Y25" s="287" t="s">
        <v>1151</v>
      </c>
      <c r="Z25" s="287">
        <v>3</v>
      </c>
      <c r="AA25" s="290" t="str">
        <f t="shared" ca="1" si="6"/>
        <v>3d_J23_program_design_3</v>
      </c>
      <c r="AB25" t="s">
        <v>605</v>
      </c>
      <c r="AC25">
        <v>2000</v>
      </c>
      <c r="AE25" s="287" t="s">
        <v>84</v>
      </c>
      <c r="AF25" s="287" t="s">
        <v>84</v>
      </c>
      <c r="AH25" s="288"/>
    </row>
    <row r="26" spans="1:34" ht="30.75" customHeight="1">
      <c r="A26" s="994" t="s">
        <v>1152</v>
      </c>
      <c r="B26" s="995"/>
      <c r="C26" s="53"/>
      <c r="D26" s="872"/>
      <c r="E26" s="874"/>
      <c r="F26" s="53"/>
      <c r="G26" s="1134"/>
      <c r="H26" s="1134"/>
      <c r="I26" s="53"/>
      <c r="J26" s="1134"/>
      <c r="K26" s="1134"/>
      <c r="L26" s="108"/>
      <c r="S26" t="s">
        <v>40</v>
      </c>
      <c r="T26" s="287"/>
      <c r="U26" s="285" t="str">
        <f ca="1">SUBSTITUTE(CELL("address",D26),"$","")</f>
        <v>D26</v>
      </c>
      <c r="V26" s="287" t="str">
        <f t="shared" si="4"/>
        <v>3d</v>
      </c>
      <c r="W26" s="285" t="str">
        <f t="shared" ca="1" si="5"/>
        <v>3d. DR_DER_System</v>
      </c>
      <c r="X26" s="287" t="s">
        <v>1150</v>
      </c>
      <c r="Y26" s="287" t="s">
        <v>1153</v>
      </c>
      <c r="Z26" s="287">
        <v>1</v>
      </c>
      <c r="AA26" s="290" t="str">
        <f t="shared" ca="1" si="6"/>
        <v>3d_D26_Load_types_1</v>
      </c>
      <c r="AB26" t="s">
        <v>605</v>
      </c>
      <c r="AC26">
        <v>100</v>
      </c>
      <c r="AE26" s="287" t="s">
        <v>84</v>
      </c>
      <c r="AF26" s="287" t="s">
        <v>84</v>
      </c>
      <c r="AH26" s="288"/>
    </row>
    <row r="27" spans="1:34" ht="5.25" customHeight="1">
      <c r="A27" s="452"/>
      <c r="B27" s="53"/>
      <c r="C27" s="53"/>
      <c r="D27" s="53"/>
      <c r="E27" s="53"/>
      <c r="F27" s="53"/>
      <c r="G27" s="53"/>
      <c r="H27" s="53"/>
      <c r="I27" s="53"/>
      <c r="J27" s="53"/>
      <c r="K27" s="53"/>
      <c r="L27" s="108"/>
      <c r="R27" t="s">
        <v>76</v>
      </c>
      <c r="T27" s="287"/>
      <c r="U27" s="285" t="str">
        <f ca="1">SUBSTITUTE(CELL("address",G26),"$","")</f>
        <v>G26</v>
      </c>
      <c r="V27" s="287" t="str">
        <f t="shared" si="4"/>
        <v>3d</v>
      </c>
      <c r="W27" s="285" t="str">
        <f t="shared" ca="1" si="5"/>
        <v>3d. DR_DER_System</v>
      </c>
      <c r="X27" s="287" t="s">
        <v>1150</v>
      </c>
      <c r="Y27" s="287" t="s">
        <v>1153</v>
      </c>
      <c r="Z27" s="287">
        <v>2</v>
      </c>
      <c r="AA27" s="290" t="str">
        <f t="shared" ca="1" si="6"/>
        <v>3d_G26_Load_types_2</v>
      </c>
      <c r="AB27" t="s">
        <v>605</v>
      </c>
      <c r="AC27">
        <v>100</v>
      </c>
      <c r="AE27" s="287" t="s">
        <v>84</v>
      </c>
      <c r="AF27" s="287" t="s">
        <v>84</v>
      </c>
      <c r="AH27" s="288"/>
    </row>
    <row r="28" spans="1:34" ht="5.25" customHeight="1">
      <c r="A28" s="452"/>
      <c r="B28" s="53"/>
      <c r="C28" s="53"/>
      <c r="D28" s="53"/>
      <c r="E28" s="53"/>
      <c r="F28" s="53"/>
      <c r="G28" s="53"/>
      <c r="H28" s="53"/>
      <c r="I28" s="53"/>
      <c r="J28" s="53"/>
      <c r="K28" s="53"/>
      <c r="L28" s="108"/>
      <c r="R28" t="s">
        <v>76</v>
      </c>
      <c r="T28" s="287"/>
      <c r="U28" s="285" t="str">
        <f ca="1">SUBSTITUTE(CELL("address",J26),"$","")</f>
        <v>J26</v>
      </c>
      <c r="V28" s="287" t="str">
        <f t="shared" si="4"/>
        <v>3d</v>
      </c>
      <c r="W28" s="285" t="str">
        <f t="shared" ca="1" si="5"/>
        <v>3d. DR_DER_System</v>
      </c>
      <c r="X28" s="287" t="s">
        <v>1150</v>
      </c>
      <c r="Y28" s="287" t="s">
        <v>1153</v>
      </c>
      <c r="Z28" s="287">
        <v>3</v>
      </c>
      <c r="AA28" s="290" t="str">
        <f t="shared" ca="1" si="6"/>
        <v>3d_J26_Load_types_3</v>
      </c>
      <c r="AB28" t="s">
        <v>605</v>
      </c>
      <c r="AC28">
        <v>100</v>
      </c>
      <c r="AE28" s="287" t="s">
        <v>84</v>
      </c>
      <c r="AF28" s="287" t="s">
        <v>84</v>
      </c>
      <c r="AH28" s="288"/>
    </row>
    <row r="29" spans="1:34" ht="30.75" customHeight="1">
      <c r="A29" s="994" t="s">
        <v>1154</v>
      </c>
      <c r="B29" s="995"/>
      <c r="C29" s="53"/>
      <c r="D29" s="872"/>
      <c r="E29" s="874"/>
      <c r="F29" s="53"/>
      <c r="G29" s="1134"/>
      <c r="H29" s="1134"/>
      <c r="I29" s="53"/>
      <c r="J29" s="1134"/>
      <c r="K29" s="1134"/>
      <c r="L29" s="108"/>
      <c r="S29" t="s">
        <v>40</v>
      </c>
      <c r="T29" s="287"/>
      <c r="U29" s="285" t="str">
        <f ca="1">SUBSTITUTE(CELL("address",D29),"$","")</f>
        <v>D29</v>
      </c>
      <c r="V29" s="287" t="str">
        <f t="shared" si="4"/>
        <v>3d</v>
      </c>
      <c r="W29" s="285" t="str">
        <f t="shared" ca="1" si="5"/>
        <v>3d. DR_DER_System</v>
      </c>
      <c r="X29" s="287" t="s">
        <v>1150</v>
      </c>
      <c r="Y29" s="287" t="s">
        <v>1155</v>
      </c>
      <c r="Z29" s="287">
        <v>1</v>
      </c>
      <c r="AA29" s="290" t="str">
        <f t="shared" ca="1" si="6"/>
        <v>3d_D29_Customer_types_1</v>
      </c>
      <c r="AB29" t="s">
        <v>605</v>
      </c>
      <c r="AC29">
        <v>100</v>
      </c>
      <c r="AE29" s="287" t="s">
        <v>84</v>
      </c>
      <c r="AF29" s="287" t="s">
        <v>84</v>
      </c>
      <c r="AH29" s="288"/>
    </row>
    <row r="30" spans="1:34" ht="5.25" customHeight="1">
      <c r="A30" s="452"/>
      <c r="B30" s="53"/>
      <c r="C30" s="53"/>
      <c r="D30" s="53"/>
      <c r="E30" s="53"/>
      <c r="F30" s="53"/>
      <c r="G30" s="53"/>
      <c r="H30" s="53"/>
      <c r="I30" s="53"/>
      <c r="J30" s="53"/>
      <c r="K30" s="53"/>
      <c r="L30" s="108"/>
      <c r="R30" t="s">
        <v>76</v>
      </c>
      <c r="T30" s="287"/>
      <c r="U30" s="285" t="str">
        <f ca="1">SUBSTITUTE(CELL("address",G29),"$","")</f>
        <v>G29</v>
      </c>
      <c r="V30" s="287" t="str">
        <f t="shared" si="4"/>
        <v>3d</v>
      </c>
      <c r="W30" s="285" t="str">
        <f t="shared" ca="1" si="5"/>
        <v>3d. DR_DER_System</v>
      </c>
      <c r="X30" s="287" t="s">
        <v>1150</v>
      </c>
      <c r="Y30" s="287" t="s">
        <v>1155</v>
      </c>
      <c r="Z30" s="287">
        <v>2</v>
      </c>
      <c r="AA30" s="290" t="str">
        <f t="shared" ca="1" si="6"/>
        <v>3d_G29_Customer_types_2</v>
      </c>
      <c r="AB30" t="s">
        <v>605</v>
      </c>
      <c r="AC30">
        <v>100</v>
      </c>
      <c r="AE30" s="287" t="s">
        <v>84</v>
      </c>
      <c r="AF30" s="287" t="s">
        <v>84</v>
      </c>
      <c r="AH30" s="288"/>
    </row>
    <row r="31" spans="1:34" ht="10.5" customHeight="1">
      <c r="A31" s="459" t="s">
        <v>1156</v>
      </c>
      <c r="B31" s="53"/>
      <c r="C31" s="53"/>
      <c r="D31" s="53"/>
      <c r="E31" s="53"/>
      <c r="F31" s="53"/>
      <c r="G31" s="53"/>
      <c r="H31" s="53"/>
      <c r="I31" s="53"/>
      <c r="J31" s="53"/>
      <c r="K31" s="53"/>
      <c r="L31" s="108"/>
      <c r="S31" t="s">
        <v>40</v>
      </c>
      <c r="T31" s="287"/>
      <c r="U31" s="285" t="str">
        <f ca="1">SUBSTITUTE(CELL("address",J29),"$","")</f>
        <v>J29</v>
      </c>
      <c r="V31" s="287" t="str">
        <f t="shared" si="4"/>
        <v>3d</v>
      </c>
      <c r="W31" s="285" t="str">
        <f t="shared" ca="1" si="5"/>
        <v>3d. DR_DER_System</v>
      </c>
      <c r="X31" s="287" t="s">
        <v>1150</v>
      </c>
      <c r="Y31" s="287" t="s">
        <v>1155</v>
      </c>
      <c r="Z31" s="287">
        <v>3</v>
      </c>
      <c r="AA31" s="290" t="str">
        <f t="shared" ca="1" si="6"/>
        <v>3d_J29_Customer_types_3</v>
      </c>
      <c r="AB31" t="s">
        <v>605</v>
      </c>
      <c r="AC31">
        <v>100</v>
      </c>
      <c r="AE31" s="287" t="s">
        <v>84</v>
      </c>
      <c r="AF31" s="287" t="s">
        <v>84</v>
      </c>
      <c r="AH31" s="288"/>
    </row>
    <row r="32" spans="1:34" ht="7.5" customHeight="1">
      <c r="A32" s="459"/>
      <c r="B32" s="53"/>
      <c r="C32" s="53"/>
      <c r="D32" s="53"/>
      <c r="E32" s="53"/>
      <c r="F32" s="53"/>
      <c r="G32" s="53"/>
      <c r="H32" s="53"/>
      <c r="I32" s="53"/>
      <c r="J32" s="53"/>
      <c r="K32" s="53"/>
      <c r="L32" s="108"/>
      <c r="T32" s="287"/>
      <c r="U32" s="285"/>
      <c r="W32" s="285"/>
      <c r="AA32" s="290"/>
    </row>
    <row r="33" spans="1:69" ht="25" customHeight="1">
      <c r="A33" s="988" t="s">
        <v>1157</v>
      </c>
      <c r="B33" s="983"/>
      <c r="C33" s="53"/>
      <c r="D33" s="1108"/>
      <c r="E33" s="1110"/>
      <c r="F33" s="53"/>
      <c r="G33" s="1139"/>
      <c r="H33" s="1139"/>
      <c r="I33" s="53"/>
      <c r="J33" s="1139"/>
      <c r="K33" s="1139"/>
      <c r="L33" s="108"/>
      <c r="Q33" s="24"/>
      <c r="S33" t="s">
        <v>40</v>
      </c>
      <c r="T33" s="287"/>
      <c r="U33" s="285" t="str">
        <f ca="1">SUBSTITUTE(CELL("address",D33),"$","")</f>
        <v>D33</v>
      </c>
      <c r="V33" s="287" t="str">
        <f t="shared" si="4"/>
        <v>3d</v>
      </c>
      <c r="W33" s="285" t="str">
        <f ca="1">MID(CELL("filename",V33),FIND("]",CELL("filename",V33))+1,256)</f>
        <v>3d. DR_DER_System</v>
      </c>
      <c r="X33" s="287" t="s">
        <v>1150</v>
      </c>
      <c r="Y33" s="287" t="s">
        <v>1158</v>
      </c>
      <c r="Z33" s="287">
        <v>1</v>
      </c>
      <c r="AA33" s="290" t="str">
        <f t="shared" ref="AA33:AA38" ca="1" si="7">V33&amp;"_"&amp;U33&amp;"_"&amp;Y33&amp;"_"&amp;Z33</f>
        <v>3d_D33_submit_marketing_plan_1</v>
      </c>
      <c r="AB33" t="s">
        <v>681</v>
      </c>
      <c r="AD33" s="286" t="str">
        <f>CONCATENATE(AN33,",",AO33)</f>
        <v>Submitted,Not Submitted</v>
      </c>
      <c r="AE33" s="287" t="s">
        <v>84</v>
      </c>
      <c r="AF33" s="287" t="s">
        <v>84</v>
      </c>
      <c r="AN33" t="s">
        <v>185</v>
      </c>
      <c r="AO33" t="s">
        <v>186</v>
      </c>
    </row>
    <row r="34" spans="1:69" ht="10.5" customHeight="1">
      <c r="A34" s="512" t="s">
        <v>1159</v>
      </c>
      <c r="B34" s="53"/>
      <c r="C34" s="53"/>
      <c r="D34" s="53"/>
      <c r="E34" s="53"/>
      <c r="F34" s="53"/>
      <c r="G34" s="53"/>
      <c r="H34" s="53"/>
      <c r="I34" s="53"/>
      <c r="J34" s="53"/>
      <c r="K34" s="53"/>
      <c r="L34" s="108"/>
      <c r="S34" t="s">
        <v>40</v>
      </c>
      <c r="T34" s="287"/>
      <c r="U34" s="285" t="str">
        <f ca="1">SUBSTITUTE(CELL("address",G33),"$","")</f>
        <v>G33</v>
      </c>
      <c r="V34" s="287" t="str">
        <f t="shared" si="4"/>
        <v>3d</v>
      </c>
      <c r="W34" s="285" t="str">
        <f ca="1">MID(CELL("filename",V34),FIND("]",CELL("filename",V34))+1,256)</f>
        <v>3d. DR_DER_System</v>
      </c>
      <c r="X34" s="287" t="s">
        <v>1150</v>
      </c>
      <c r="Y34" s="287" t="s">
        <v>1158</v>
      </c>
      <c r="Z34" s="287">
        <v>2</v>
      </c>
      <c r="AA34" s="290" t="str">
        <f t="shared" ca="1" si="7"/>
        <v>3d_G33_submit_marketing_plan_2</v>
      </c>
      <c r="AB34" t="s">
        <v>681</v>
      </c>
      <c r="AD34" s="286" t="str">
        <f>CONCATENATE(AN34,",",AO34)</f>
        <v>Submitted,Not Submitted</v>
      </c>
      <c r="AE34" s="287" t="s">
        <v>84</v>
      </c>
      <c r="AF34" s="287" t="s">
        <v>84</v>
      </c>
      <c r="AN34" t="s">
        <v>185</v>
      </c>
      <c r="AO34" t="s">
        <v>186</v>
      </c>
    </row>
    <row r="35" spans="1:69" ht="10.5" customHeight="1">
      <c r="A35" s="454"/>
      <c r="B35" s="53"/>
      <c r="C35" s="53"/>
      <c r="D35" s="53"/>
      <c r="E35" s="53"/>
      <c r="F35" s="53"/>
      <c r="G35" s="53"/>
      <c r="H35" s="53"/>
      <c r="I35" s="53"/>
      <c r="J35" s="53"/>
      <c r="K35" s="53"/>
      <c r="L35" s="108"/>
      <c r="S35" t="s">
        <v>40</v>
      </c>
      <c r="T35" s="287"/>
      <c r="U35" s="285" t="str">
        <f ca="1">SUBSTITUTE(CELL("address",J33),"$","")</f>
        <v>J33</v>
      </c>
      <c r="V35" s="287" t="str">
        <f t="shared" si="4"/>
        <v>3d</v>
      </c>
      <c r="W35" s="285" t="str">
        <f ca="1">MID(CELL("filename",V35),FIND("]",CELL("filename",V35))+1,256)</f>
        <v>3d. DR_DER_System</v>
      </c>
      <c r="X35" s="287" t="s">
        <v>1150</v>
      </c>
      <c r="Y35" s="287" t="s">
        <v>1158</v>
      </c>
      <c r="Z35" s="287">
        <v>3</v>
      </c>
      <c r="AA35" s="290" t="str">
        <f t="shared" ca="1" si="7"/>
        <v>3d_J33_submit_marketing_plan_3</v>
      </c>
      <c r="AB35" t="s">
        <v>681</v>
      </c>
      <c r="AD35" s="286" t="str">
        <f>CONCATENATE(AN35,",",AO35)</f>
        <v>Submitted,Not Submitted</v>
      </c>
      <c r="AE35" s="287" t="s">
        <v>84</v>
      </c>
      <c r="AF35" s="287" t="s">
        <v>84</v>
      </c>
      <c r="AN35" t="s">
        <v>185</v>
      </c>
      <c r="AO35" t="s">
        <v>186</v>
      </c>
    </row>
    <row r="36" spans="1:69" ht="30.75" customHeight="1">
      <c r="A36" s="988" t="s">
        <v>1160</v>
      </c>
      <c r="B36" s="1006"/>
      <c r="C36" s="53"/>
      <c r="D36" s="872"/>
      <c r="E36" s="874"/>
      <c r="F36" s="53"/>
      <c r="G36" s="1134"/>
      <c r="H36" s="1134"/>
      <c r="I36" s="53"/>
      <c r="J36" s="1134"/>
      <c r="K36" s="1134"/>
      <c r="L36" s="108"/>
      <c r="Q36" s="24"/>
      <c r="S36" t="s">
        <v>40</v>
      </c>
      <c r="T36" s="287"/>
      <c r="U36" s="285" t="str">
        <f ca="1">SUBSTITUTE(CELL("address",D36),"$","")</f>
        <v>D36</v>
      </c>
      <c r="V36" s="287" t="str">
        <f t="shared" si="4"/>
        <v>3d</v>
      </c>
      <c r="W36" s="285" t="str">
        <f t="shared" ref="W36:W38" ca="1" si="8">MID(CELL("filename",V36),FIND("]",CELL("filename",V36))+1,256)</f>
        <v>3d. DR_DER_System</v>
      </c>
      <c r="X36" s="287" t="s">
        <v>1150</v>
      </c>
      <c r="Y36" s="287" t="s">
        <v>1161</v>
      </c>
      <c r="Z36" s="287">
        <v>1</v>
      </c>
      <c r="AA36" s="290" t="str">
        <f t="shared" ca="1" si="7"/>
        <v>3d_D36_marketing_plan_1</v>
      </c>
      <c r="AB36" t="s">
        <v>605</v>
      </c>
      <c r="AC36">
        <v>2000</v>
      </c>
      <c r="AE36" s="287" t="s">
        <v>84</v>
      </c>
      <c r="AF36" s="287" t="s">
        <v>84</v>
      </c>
      <c r="AH36" s="288"/>
    </row>
    <row r="37" spans="1:69" ht="5.25" customHeight="1">
      <c r="A37" s="454"/>
      <c r="B37" s="53"/>
      <c r="C37" s="53"/>
      <c r="D37" s="53"/>
      <c r="E37" s="53"/>
      <c r="F37" s="53"/>
      <c r="G37" s="53"/>
      <c r="H37" s="53"/>
      <c r="I37" s="53"/>
      <c r="J37" s="53"/>
      <c r="K37" s="53"/>
      <c r="L37" s="108"/>
      <c r="R37" t="s">
        <v>76</v>
      </c>
      <c r="T37" s="287"/>
      <c r="U37" s="285" t="str">
        <f ca="1">SUBSTITUTE(CELL("address",G36),"$","")</f>
        <v>G36</v>
      </c>
      <c r="V37" s="287" t="str">
        <f t="shared" si="4"/>
        <v>3d</v>
      </c>
      <c r="W37" s="285" t="str">
        <f t="shared" ca="1" si="8"/>
        <v>3d. DR_DER_System</v>
      </c>
      <c r="X37" s="287" t="s">
        <v>1150</v>
      </c>
      <c r="Y37" s="287" t="s">
        <v>1161</v>
      </c>
      <c r="Z37" s="287">
        <v>2</v>
      </c>
      <c r="AA37" s="290" t="str">
        <f t="shared" ca="1" si="7"/>
        <v>3d_G36_marketing_plan_2</v>
      </c>
      <c r="AB37" t="s">
        <v>605</v>
      </c>
      <c r="AC37">
        <v>2000</v>
      </c>
      <c r="AE37" s="287" t="s">
        <v>84</v>
      </c>
      <c r="AF37" s="287" t="s">
        <v>84</v>
      </c>
      <c r="AH37" s="288"/>
    </row>
    <row r="38" spans="1:69" ht="10.5" customHeight="1">
      <c r="A38" s="459" t="s">
        <v>1162</v>
      </c>
      <c r="B38" s="53"/>
      <c r="C38" s="53"/>
      <c r="D38" s="53"/>
      <c r="E38" s="53"/>
      <c r="F38" s="53"/>
      <c r="G38" s="53"/>
      <c r="H38" s="53"/>
      <c r="I38" s="53"/>
      <c r="J38" s="53"/>
      <c r="K38" s="53"/>
      <c r="L38" s="108"/>
      <c r="S38" t="s">
        <v>40</v>
      </c>
      <c r="T38" s="287"/>
      <c r="U38" s="285" t="str">
        <f ca="1">SUBSTITUTE(CELL("address",J36),"$","")</f>
        <v>J36</v>
      </c>
      <c r="V38" s="287" t="str">
        <f t="shared" si="4"/>
        <v>3d</v>
      </c>
      <c r="W38" s="285" t="str">
        <f t="shared" ca="1" si="8"/>
        <v>3d. DR_DER_System</v>
      </c>
      <c r="X38" s="287" t="s">
        <v>1150</v>
      </c>
      <c r="Y38" s="287" t="s">
        <v>1161</v>
      </c>
      <c r="Z38" s="287">
        <v>3</v>
      </c>
      <c r="AA38" s="290" t="str">
        <f t="shared" ca="1" si="7"/>
        <v>3d_J36_marketing_plan_3</v>
      </c>
      <c r="AB38" t="s">
        <v>605</v>
      </c>
      <c r="AC38">
        <v>2000</v>
      </c>
      <c r="AE38" s="287" t="s">
        <v>84</v>
      </c>
      <c r="AF38" s="287" t="s">
        <v>84</v>
      </c>
      <c r="AH38" s="288"/>
    </row>
    <row r="39" spans="1:69" ht="7.5" customHeight="1">
      <c r="A39" s="459"/>
      <c r="B39" s="53"/>
      <c r="C39" s="53"/>
      <c r="D39" s="53"/>
      <c r="E39" s="53"/>
      <c r="F39" s="53"/>
      <c r="G39" s="53"/>
      <c r="H39" s="53"/>
      <c r="I39" s="53"/>
      <c r="J39" s="53"/>
      <c r="K39" s="53"/>
      <c r="L39" s="108"/>
      <c r="T39" s="287"/>
      <c r="U39" s="285"/>
      <c r="W39" s="285"/>
      <c r="AA39" s="290"/>
    </row>
    <row r="40" spans="1:69" ht="25" customHeight="1">
      <c r="A40" s="988" t="s">
        <v>1163</v>
      </c>
      <c r="B40" s="1006"/>
      <c r="C40" s="1154"/>
      <c r="D40" s="1108"/>
      <c r="E40" s="1110"/>
      <c r="F40" s="53"/>
      <c r="G40" s="1139"/>
      <c r="H40" s="1139"/>
      <c r="I40" s="53"/>
      <c r="J40" s="1139"/>
      <c r="K40" s="1139"/>
      <c r="L40" s="108"/>
      <c r="Q40" s="24"/>
      <c r="S40" t="s">
        <v>40</v>
      </c>
      <c r="T40" s="287"/>
      <c r="U40" s="285" t="str">
        <f ca="1">SUBSTITUTE(CELL("address",D40),"$","")</f>
        <v>D40</v>
      </c>
      <c r="V40" s="287" t="str">
        <f t="shared" si="4"/>
        <v>3d</v>
      </c>
      <c r="W40" s="285" t="str">
        <f ca="1">MID(CELL("filename",V40),FIND("]",CELL("filename",V40))+1,256)</f>
        <v>3d. DR_DER_System</v>
      </c>
      <c r="X40" s="287" t="s">
        <v>1150</v>
      </c>
      <c r="Y40" s="287" t="s">
        <v>1164</v>
      </c>
      <c r="Z40" s="287">
        <v>1</v>
      </c>
      <c r="AA40" s="290" t="str">
        <f t="shared" ref="AA40:AA45" ca="1" si="9">V40&amp;"_"&amp;U40&amp;"_"&amp;Y40&amp;"_"&amp;Z40</f>
        <v>3d_D40_submit_measure_plan_1</v>
      </c>
      <c r="AB40" t="s">
        <v>681</v>
      </c>
      <c r="AD40" s="286" t="str">
        <f>CONCATENATE(AN40,",",AO40)</f>
        <v>Submitted,Not Submitted</v>
      </c>
      <c r="AE40" s="287" t="s">
        <v>84</v>
      </c>
      <c r="AF40" s="287" t="s">
        <v>84</v>
      </c>
      <c r="AN40" t="s">
        <v>185</v>
      </c>
      <c r="AO40" t="s">
        <v>186</v>
      </c>
    </row>
    <row r="41" spans="1:69" ht="10.5" customHeight="1">
      <c r="A41" s="512" t="s">
        <v>1165</v>
      </c>
      <c r="B41" s="53"/>
      <c r="C41" s="53"/>
      <c r="D41" s="53"/>
      <c r="E41" s="53"/>
      <c r="F41" s="53"/>
      <c r="G41" s="53"/>
      <c r="H41" s="53"/>
      <c r="I41" s="53"/>
      <c r="J41" s="53"/>
      <c r="K41" s="53"/>
      <c r="L41" s="108"/>
      <c r="S41" t="s">
        <v>40</v>
      </c>
      <c r="T41" s="287"/>
      <c r="U41" s="285" t="str">
        <f ca="1">SUBSTITUTE(CELL("address",G40),"$","")</f>
        <v>G40</v>
      </c>
      <c r="V41" s="287" t="str">
        <f t="shared" si="4"/>
        <v>3d</v>
      </c>
      <c r="W41" s="285" t="str">
        <f ca="1">MID(CELL("filename",V41),FIND("]",CELL("filename",V41))+1,256)</f>
        <v>3d. DR_DER_System</v>
      </c>
      <c r="X41" s="287" t="s">
        <v>1150</v>
      </c>
      <c r="Y41" s="287" t="s">
        <v>1164</v>
      </c>
      <c r="Z41" s="287">
        <v>2</v>
      </c>
      <c r="AA41" s="290" t="str">
        <f t="shared" ca="1" si="9"/>
        <v>3d_G40_submit_measure_plan_2</v>
      </c>
      <c r="AB41" t="s">
        <v>681</v>
      </c>
      <c r="AD41" s="286" t="str">
        <f>CONCATENATE(AN41,",",AO41)</f>
        <v>Submitted,Not Submitted</v>
      </c>
      <c r="AE41" s="287" t="s">
        <v>84</v>
      </c>
      <c r="AF41" s="287" t="s">
        <v>84</v>
      </c>
      <c r="AN41" t="s">
        <v>185</v>
      </c>
      <c r="AO41" t="s">
        <v>186</v>
      </c>
    </row>
    <row r="42" spans="1:69" ht="10.5" customHeight="1">
      <c r="A42" s="454"/>
      <c r="B42" s="53"/>
      <c r="C42" s="53"/>
      <c r="D42" s="53"/>
      <c r="E42" s="53"/>
      <c r="F42" s="53"/>
      <c r="G42" s="53"/>
      <c r="H42" s="53"/>
      <c r="I42" s="53"/>
      <c r="J42" s="53"/>
      <c r="K42" s="53"/>
      <c r="L42" s="108"/>
      <c r="S42" t="s">
        <v>40</v>
      </c>
      <c r="T42" s="287"/>
      <c r="U42" s="285" t="str">
        <f ca="1">SUBSTITUTE(CELL("address",J40),"$","")</f>
        <v>J40</v>
      </c>
      <c r="V42" s="287" t="str">
        <f t="shared" si="4"/>
        <v>3d</v>
      </c>
      <c r="W42" s="285" t="str">
        <f ca="1">MID(CELL("filename",V42),FIND("]",CELL("filename",V42))+1,256)</f>
        <v>3d. DR_DER_System</v>
      </c>
      <c r="X42" s="287" t="s">
        <v>1150</v>
      </c>
      <c r="Y42" s="287" t="s">
        <v>1164</v>
      </c>
      <c r="Z42" s="287">
        <v>3</v>
      </c>
      <c r="AA42" s="290" t="str">
        <f t="shared" ca="1" si="9"/>
        <v>3d_J40_submit_measure_plan_3</v>
      </c>
      <c r="AB42" t="s">
        <v>681</v>
      </c>
      <c r="AD42" s="286" t="str">
        <f>CONCATENATE(AN42,",",AO42)</f>
        <v>Submitted,Not Submitted</v>
      </c>
      <c r="AE42" s="287" t="s">
        <v>84</v>
      </c>
      <c r="AF42" s="287" t="s">
        <v>84</v>
      </c>
      <c r="AN42" t="s">
        <v>185</v>
      </c>
      <c r="AO42" t="s">
        <v>186</v>
      </c>
    </row>
    <row r="43" spans="1:69" ht="30.75" customHeight="1">
      <c r="A43" s="988" t="s">
        <v>1166</v>
      </c>
      <c r="B43" s="983"/>
      <c r="C43" s="53"/>
      <c r="D43" s="872"/>
      <c r="E43" s="874"/>
      <c r="F43" s="53"/>
      <c r="G43" s="1134"/>
      <c r="H43" s="1134"/>
      <c r="I43" s="53"/>
      <c r="J43" s="1134"/>
      <c r="K43" s="1134"/>
      <c r="L43" s="108"/>
      <c r="Q43" s="24"/>
      <c r="S43" t="s">
        <v>40</v>
      </c>
      <c r="T43" s="287"/>
      <c r="U43" s="285" t="str">
        <f ca="1">SUBSTITUTE(CELL("address",D43),"$","")</f>
        <v>D43</v>
      </c>
      <c r="V43" s="287" t="str">
        <f t="shared" si="4"/>
        <v>3d</v>
      </c>
      <c r="W43" s="285" t="str">
        <f t="shared" ca="1" si="5"/>
        <v>3d. DR_DER_System</v>
      </c>
      <c r="X43" s="287" t="s">
        <v>1150</v>
      </c>
      <c r="Y43" s="287" t="s">
        <v>1167</v>
      </c>
      <c r="Z43" s="287">
        <v>1</v>
      </c>
      <c r="AA43" s="290" t="str">
        <f t="shared" ca="1" si="9"/>
        <v>3d_D43_measure_plan_1</v>
      </c>
      <c r="AB43" t="s">
        <v>605</v>
      </c>
      <c r="AC43">
        <v>2000</v>
      </c>
      <c r="AE43" s="287" t="s">
        <v>84</v>
      </c>
      <c r="AF43" s="287" t="s">
        <v>84</v>
      </c>
      <c r="AH43" s="288"/>
    </row>
    <row r="44" spans="1:69" ht="5.25" customHeight="1">
      <c r="A44" s="454"/>
      <c r="B44" s="53"/>
      <c r="C44" s="53"/>
      <c r="D44" s="53"/>
      <c r="E44" s="53"/>
      <c r="F44" s="53"/>
      <c r="G44" s="53"/>
      <c r="H44" s="53"/>
      <c r="I44" s="53"/>
      <c r="J44" s="53"/>
      <c r="K44" s="53"/>
      <c r="L44" s="108"/>
      <c r="R44" t="s">
        <v>76</v>
      </c>
      <c r="T44" s="287"/>
      <c r="U44" s="285" t="str">
        <f ca="1">SUBSTITUTE(CELL("address",G43),"$","")</f>
        <v>G43</v>
      </c>
      <c r="V44" s="287" t="str">
        <f t="shared" si="4"/>
        <v>3d</v>
      </c>
      <c r="W44" s="285" t="str">
        <f t="shared" ca="1" si="5"/>
        <v>3d. DR_DER_System</v>
      </c>
      <c r="X44" s="287" t="s">
        <v>1150</v>
      </c>
      <c r="Y44" s="287" t="s">
        <v>1167</v>
      </c>
      <c r="Z44" s="287">
        <v>2</v>
      </c>
      <c r="AA44" s="290" t="str">
        <f t="shared" ca="1" si="9"/>
        <v>3d_G43_measure_plan_2</v>
      </c>
      <c r="AB44" t="s">
        <v>605</v>
      </c>
      <c r="AC44">
        <v>2000</v>
      </c>
      <c r="AE44" s="287" t="s">
        <v>84</v>
      </c>
      <c r="AF44" s="287" t="s">
        <v>84</v>
      </c>
      <c r="AH44" s="288"/>
    </row>
    <row r="45" spans="1:69" ht="5.25" customHeight="1">
      <c r="A45" s="454"/>
      <c r="B45" s="53"/>
      <c r="C45" s="53"/>
      <c r="D45" s="53"/>
      <c r="E45" s="53"/>
      <c r="F45" s="53"/>
      <c r="G45" s="53"/>
      <c r="H45" s="53"/>
      <c r="I45" s="53"/>
      <c r="J45" s="53"/>
      <c r="K45" s="53"/>
      <c r="L45" s="108"/>
      <c r="R45" t="s">
        <v>76</v>
      </c>
      <c r="T45" s="287"/>
      <c r="U45" s="285" t="str">
        <f ca="1">SUBSTITUTE(CELL("address",J43),"$","")</f>
        <v>J43</v>
      </c>
      <c r="V45" s="287" t="str">
        <f t="shared" si="4"/>
        <v>3d</v>
      </c>
      <c r="W45" s="285" t="str">
        <f t="shared" ca="1" si="5"/>
        <v>3d. DR_DER_System</v>
      </c>
      <c r="X45" s="287" t="s">
        <v>1150</v>
      </c>
      <c r="Y45" s="287" t="s">
        <v>1167</v>
      </c>
      <c r="Z45" s="287">
        <v>3</v>
      </c>
      <c r="AA45" s="290" t="str">
        <f t="shared" ca="1" si="9"/>
        <v>3d_J43_measure_plan_3</v>
      </c>
      <c r="AB45" t="s">
        <v>605</v>
      </c>
      <c r="AC45">
        <v>2000</v>
      </c>
      <c r="AE45" s="287" t="s">
        <v>84</v>
      </c>
      <c r="AF45" s="287" t="s">
        <v>84</v>
      </c>
      <c r="AH45" s="288"/>
    </row>
    <row r="46" spans="1:69">
      <c r="A46" s="459" t="s">
        <v>1034</v>
      </c>
      <c r="B46" s="53"/>
      <c r="C46" s="53"/>
      <c r="D46" s="53"/>
      <c r="E46" s="53"/>
      <c r="F46" s="53"/>
      <c r="G46" s="53"/>
      <c r="H46" s="53"/>
      <c r="I46" s="53"/>
      <c r="J46" s="53"/>
      <c r="K46" s="53"/>
      <c r="L46" s="108"/>
      <c r="S46" t="s">
        <v>40</v>
      </c>
      <c r="T46" s="287"/>
    </row>
    <row r="47" spans="1:69" s="297" customFormat="1" ht="48" customHeight="1">
      <c r="A47" s="994" t="s">
        <v>701</v>
      </c>
      <c r="B47" s="1138"/>
      <c r="C47" s="356"/>
      <c r="D47" s="872"/>
      <c r="E47" s="874"/>
      <c r="F47" s="53"/>
      <c r="G47" s="1134"/>
      <c r="H47" s="1134"/>
      <c r="I47" s="53"/>
      <c r="J47" s="1134"/>
      <c r="K47" s="1134"/>
      <c r="L47" s="339"/>
      <c r="M47" s="415"/>
      <c r="R47"/>
      <c r="S47" t="s">
        <v>40</v>
      </c>
      <c r="T47" s="1"/>
      <c r="U47" s="285" t="str">
        <f ca="1">SUBSTITUTE(CELL("address",D47),"$","")</f>
        <v>D47</v>
      </c>
      <c r="V47" s="287" t="str">
        <f t="shared" ref="V47:V55" si="10">$V$7</f>
        <v>3d</v>
      </c>
      <c r="W47" s="285" t="str">
        <f t="shared" ref="W47:W55" ca="1" si="11">MID(CELL("filename",V47),FIND("]",CELL("filename",V47))+1,256)</f>
        <v>3d. DR_DER_System</v>
      </c>
      <c r="X47" s="287" t="s">
        <v>1150</v>
      </c>
      <c r="Y47" s="1" t="s">
        <v>1168</v>
      </c>
      <c r="Z47" s="287">
        <v>1</v>
      </c>
      <c r="AA47" s="290" t="str">
        <f t="shared" ref="AA47:AA55" ca="1" si="12">V47&amp;"_"&amp;U47&amp;"_"&amp;Y47&amp;"_"&amp;Z47</f>
        <v>3d_D47_integration_design_1</v>
      </c>
      <c r="AB47" t="s">
        <v>605</v>
      </c>
      <c r="AC47">
        <v>2000</v>
      </c>
      <c r="AD47" s="387"/>
      <c r="AE47" s="287" t="s">
        <v>84</v>
      </c>
      <c r="AF47" s="287" t="s">
        <v>84</v>
      </c>
      <c r="AH47" s="288"/>
      <c r="BQ47" s="481"/>
    </row>
    <row r="48" spans="1:69" ht="5.25" customHeight="1">
      <c r="A48" s="454"/>
      <c r="B48" s="53"/>
      <c r="C48" s="53"/>
      <c r="D48" s="53"/>
      <c r="E48" s="53"/>
      <c r="F48" s="53"/>
      <c r="G48" s="53"/>
      <c r="H48" s="53"/>
      <c r="I48" s="53"/>
      <c r="J48" s="53"/>
      <c r="K48" s="53"/>
      <c r="L48" s="108"/>
      <c r="R48" t="s">
        <v>76</v>
      </c>
      <c r="T48" s="287"/>
      <c r="U48" s="285" t="str">
        <f ca="1">SUBSTITUTE(CELL("address",G47),"$","")</f>
        <v>G47</v>
      </c>
      <c r="V48" s="287" t="str">
        <f t="shared" si="10"/>
        <v>3d</v>
      </c>
      <c r="W48" s="285" t="str">
        <f t="shared" ca="1" si="11"/>
        <v>3d. DR_DER_System</v>
      </c>
      <c r="X48" s="287" t="s">
        <v>1150</v>
      </c>
      <c r="Y48" s="1" t="s">
        <v>1168</v>
      </c>
      <c r="Z48" s="287">
        <v>2</v>
      </c>
      <c r="AA48" s="290" t="str">
        <f t="shared" ca="1" si="12"/>
        <v>3d_G47_integration_design_2</v>
      </c>
      <c r="AB48" t="s">
        <v>605</v>
      </c>
      <c r="AC48">
        <v>2000</v>
      </c>
      <c r="AE48" s="287" t="s">
        <v>84</v>
      </c>
      <c r="AF48" s="287" t="s">
        <v>84</v>
      </c>
      <c r="AH48" s="288"/>
    </row>
    <row r="49" spans="1:69" ht="5.25" customHeight="1">
      <c r="A49" s="454"/>
      <c r="B49" s="53"/>
      <c r="C49" s="53"/>
      <c r="D49" s="53"/>
      <c r="E49" s="53"/>
      <c r="F49" s="53"/>
      <c r="G49" s="53"/>
      <c r="H49" s="53"/>
      <c r="I49" s="53"/>
      <c r="J49" s="53"/>
      <c r="K49" s="53"/>
      <c r="L49" s="108"/>
      <c r="R49" t="s">
        <v>76</v>
      </c>
      <c r="T49" s="287"/>
      <c r="U49" s="285" t="str">
        <f ca="1">SUBSTITUTE(CELL("address",J47),"$","")</f>
        <v>J47</v>
      </c>
      <c r="V49" s="287" t="str">
        <f t="shared" si="10"/>
        <v>3d</v>
      </c>
      <c r="W49" s="285" t="str">
        <f t="shared" ca="1" si="11"/>
        <v>3d. DR_DER_System</v>
      </c>
      <c r="X49" s="287" t="s">
        <v>1150</v>
      </c>
      <c r="Y49" s="1" t="s">
        <v>1168</v>
      </c>
      <c r="Z49" s="287">
        <v>3</v>
      </c>
      <c r="AA49" s="290" t="str">
        <f t="shared" ca="1" si="12"/>
        <v>3d_J47_integration_design_3</v>
      </c>
      <c r="AB49" t="s">
        <v>605</v>
      </c>
      <c r="AC49">
        <v>2000</v>
      </c>
      <c r="AE49" s="287" t="s">
        <v>84</v>
      </c>
      <c r="AF49" s="287" t="s">
        <v>84</v>
      </c>
      <c r="AH49" s="288"/>
    </row>
    <row r="50" spans="1:69" s="297" customFormat="1" ht="54.75" customHeight="1">
      <c r="A50" s="994" t="s">
        <v>1169</v>
      </c>
      <c r="B50" s="1138"/>
      <c r="C50" s="356"/>
      <c r="D50" s="872"/>
      <c r="E50" s="874"/>
      <c r="F50" s="53"/>
      <c r="G50" s="1134"/>
      <c r="H50" s="1134"/>
      <c r="I50" s="53"/>
      <c r="J50" s="1134"/>
      <c r="K50" s="1134"/>
      <c r="L50" s="339"/>
      <c r="M50" s="415"/>
      <c r="R50"/>
      <c r="S50" t="s">
        <v>40</v>
      </c>
      <c r="T50" s="1"/>
      <c r="U50" s="285" t="str">
        <f ca="1">SUBSTITUTE(CELL("address",D50),"$","")</f>
        <v>D50</v>
      </c>
      <c r="V50" s="287" t="str">
        <f t="shared" si="10"/>
        <v>3d</v>
      </c>
      <c r="W50" s="285" t="str">
        <f t="shared" ca="1" si="11"/>
        <v>3d. DR_DER_System</v>
      </c>
      <c r="X50" s="287" t="s">
        <v>1150</v>
      </c>
      <c r="Y50" s="1" t="s">
        <v>1170</v>
      </c>
      <c r="Z50" s="287">
        <v>1</v>
      </c>
      <c r="AA50" s="290" t="str">
        <f t="shared" ca="1" si="12"/>
        <v>3d_D50_interface_1</v>
      </c>
      <c r="AB50" t="s">
        <v>605</v>
      </c>
      <c r="AC50">
        <v>100</v>
      </c>
      <c r="AD50" s="387"/>
      <c r="AE50" s="287" t="s">
        <v>84</v>
      </c>
      <c r="AF50" s="287" t="s">
        <v>84</v>
      </c>
      <c r="AH50" s="288"/>
      <c r="BQ50" s="481"/>
    </row>
    <row r="51" spans="1:69" ht="5.25" customHeight="1">
      <c r="A51" s="454"/>
      <c r="B51" s="53"/>
      <c r="C51" s="53"/>
      <c r="D51" s="53"/>
      <c r="E51" s="53"/>
      <c r="F51" s="53"/>
      <c r="G51" s="53"/>
      <c r="H51" s="53"/>
      <c r="I51" s="53"/>
      <c r="J51" s="53"/>
      <c r="K51" s="53"/>
      <c r="L51" s="108"/>
      <c r="R51" t="s">
        <v>76</v>
      </c>
      <c r="T51" s="287"/>
      <c r="U51" s="285" t="str">
        <f ca="1">SUBSTITUTE(CELL("address",G50),"$","")</f>
        <v>G50</v>
      </c>
      <c r="V51" s="287" t="str">
        <f t="shared" si="10"/>
        <v>3d</v>
      </c>
      <c r="W51" s="285" t="str">
        <f t="shared" ca="1" si="11"/>
        <v>3d. DR_DER_System</v>
      </c>
      <c r="X51" s="287" t="s">
        <v>1150</v>
      </c>
      <c r="Y51" s="1" t="s">
        <v>1170</v>
      </c>
      <c r="Z51" s="287">
        <v>2</v>
      </c>
      <c r="AA51" s="290" t="str">
        <f t="shared" ca="1" si="12"/>
        <v>3d_G50_interface_2</v>
      </c>
      <c r="AB51" t="s">
        <v>605</v>
      </c>
      <c r="AC51">
        <v>100</v>
      </c>
      <c r="AE51" s="287" t="s">
        <v>84</v>
      </c>
      <c r="AF51" s="287" t="s">
        <v>84</v>
      </c>
      <c r="AH51" s="288"/>
    </row>
    <row r="52" spans="1:69" ht="5.25" customHeight="1">
      <c r="A52" s="454"/>
      <c r="B52" s="53"/>
      <c r="C52" s="53"/>
      <c r="D52" s="53"/>
      <c r="E52" s="53"/>
      <c r="F52" s="53"/>
      <c r="G52" s="53"/>
      <c r="H52" s="53"/>
      <c r="I52" s="53"/>
      <c r="J52" s="53"/>
      <c r="K52" s="53"/>
      <c r="L52" s="108"/>
      <c r="R52" t="s">
        <v>76</v>
      </c>
      <c r="T52" s="287"/>
      <c r="U52" s="285" t="str">
        <f ca="1">SUBSTITUTE(CELL("address",J50),"$","")</f>
        <v>J50</v>
      </c>
      <c r="V52" s="287" t="str">
        <f t="shared" si="10"/>
        <v>3d</v>
      </c>
      <c r="W52" s="285" t="str">
        <f t="shared" ca="1" si="11"/>
        <v>3d. DR_DER_System</v>
      </c>
      <c r="X52" s="287" t="s">
        <v>1150</v>
      </c>
      <c r="Y52" s="1" t="s">
        <v>1170</v>
      </c>
      <c r="Z52" s="287">
        <v>3</v>
      </c>
      <c r="AA52" s="290" t="str">
        <f t="shared" ca="1" si="12"/>
        <v>3d_J50_interface_3</v>
      </c>
      <c r="AB52" t="s">
        <v>605</v>
      </c>
      <c r="AC52">
        <v>100</v>
      </c>
      <c r="AE52" s="287" t="s">
        <v>84</v>
      </c>
      <c r="AF52" s="287" t="s">
        <v>84</v>
      </c>
      <c r="AH52" s="288"/>
    </row>
    <row r="53" spans="1:69" s="297" customFormat="1" ht="58.5" customHeight="1">
      <c r="A53" s="994" t="s">
        <v>1171</v>
      </c>
      <c r="B53" s="1138"/>
      <c r="C53" s="356"/>
      <c r="D53" s="872"/>
      <c r="E53" s="874"/>
      <c r="F53" s="53"/>
      <c r="G53" s="1134"/>
      <c r="H53" s="1134"/>
      <c r="I53" s="53"/>
      <c r="J53" s="1134"/>
      <c r="K53" s="1134"/>
      <c r="L53" s="339"/>
      <c r="M53" s="415"/>
      <c r="R53"/>
      <c r="S53" t="s">
        <v>40</v>
      </c>
      <c r="T53" s="1"/>
      <c r="U53" s="285" t="str">
        <f ca="1">SUBSTITUTE(CELL("address",D53),"$","")</f>
        <v>D53</v>
      </c>
      <c r="V53" s="287" t="str">
        <f t="shared" si="10"/>
        <v>3d</v>
      </c>
      <c r="W53" s="285" t="str">
        <f t="shared" ca="1" si="11"/>
        <v>3d. DR_DER_System</v>
      </c>
      <c r="X53" s="287" t="s">
        <v>1150</v>
      </c>
      <c r="Y53" s="1" t="s">
        <v>1172</v>
      </c>
      <c r="Z53" s="287">
        <v>1</v>
      </c>
      <c r="AA53" s="290" t="str">
        <f t="shared" ca="1" si="12"/>
        <v>3d_D53_comms_1</v>
      </c>
      <c r="AB53" t="s">
        <v>605</v>
      </c>
      <c r="AC53">
        <v>100</v>
      </c>
      <c r="AD53" s="387"/>
      <c r="AE53" s="287" t="s">
        <v>84</v>
      </c>
      <c r="AF53" s="287" t="s">
        <v>84</v>
      </c>
      <c r="AH53" s="288"/>
      <c r="BQ53" s="481"/>
    </row>
    <row r="54" spans="1:69" ht="5.25" customHeight="1">
      <c r="A54" s="454"/>
      <c r="B54" s="53"/>
      <c r="C54" s="53"/>
      <c r="D54" s="53"/>
      <c r="E54" s="53"/>
      <c r="F54" s="53"/>
      <c r="G54" s="53"/>
      <c r="H54" s="53"/>
      <c r="I54" s="53"/>
      <c r="J54" s="53"/>
      <c r="K54" s="53"/>
      <c r="L54" s="108"/>
      <c r="R54" t="s">
        <v>76</v>
      </c>
      <c r="U54" s="285" t="str">
        <f ca="1">SUBSTITUTE(CELL("address",G53),"$","")</f>
        <v>G53</v>
      </c>
      <c r="V54" s="287" t="str">
        <f t="shared" si="10"/>
        <v>3d</v>
      </c>
      <c r="W54" s="285" t="str">
        <f t="shared" ca="1" si="11"/>
        <v>3d. DR_DER_System</v>
      </c>
      <c r="X54" s="287" t="s">
        <v>1150</v>
      </c>
      <c r="Y54" s="1" t="s">
        <v>1172</v>
      </c>
      <c r="Z54" s="287">
        <v>2</v>
      </c>
      <c r="AA54" s="290" t="str">
        <f t="shared" ca="1" si="12"/>
        <v>3d_G53_comms_2</v>
      </c>
      <c r="AB54" t="s">
        <v>605</v>
      </c>
      <c r="AC54">
        <v>100</v>
      </c>
      <c r="AE54" s="287" t="s">
        <v>84</v>
      </c>
      <c r="AF54" s="287" t="s">
        <v>84</v>
      </c>
      <c r="AH54" s="288"/>
    </row>
    <row r="55" spans="1:69">
      <c r="A55" s="450"/>
      <c r="B55" s="305"/>
      <c r="C55" s="305"/>
      <c r="D55" s="53"/>
      <c r="E55" s="53"/>
      <c r="F55" s="53"/>
      <c r="G55" s="53"/>
      <c r="H55" s="53"/>
      <c r="I55" s="53"/>
      <c r="J55" s="53"/>
      <c r="K55" s="53"/>
      <c r="L55" s="108"/>
      <c r="U55" s="285" t="str">
        <f ca="1">SUBSTITUTE(CELL("address",J53),"$","")</f>
        <v>J53</v>
      </c>
      <c r="V55" s="287" t="str">
        <f t="shared" si="10"/>
        <v>3d</v>
      </c>
      <c r="W55" s="285" t="str">
        <f t="shared" ca="1" si="11"/>
        <v>3d. DR_DER_System</v>
      </c>
      <c r="X55" s="287" t="s">
        <v>1150</v>
      </c>
      <c r="Y55" s="1" t="s">
        <v>1172</v>
      </c>
      <c r="Z55" s="287">
        <v>3</v>
      </c>
      <c r="AA55" s="290" t="str">
        <f t="shared" ca="1" si="12"/>
        <v>3d_J53_comms_3</v>
      </c>
      <c r="AB55" t="s">
        <v>605</v>
      </c>
      <c r="AC55">
        <v>100</v>
      </c>
      <c r="AE55" s="287" t="s">
        <v>84</v>
      </c>
      <c r="AF55" s="287" t="s">
        <v>84</v>
      </c>
      <c r="AH55" s="288"/>
    </row>
    <row r="56" spans="1:69" ht="12.75" customHeight="1">
      <c r="A56" s="459" t="s">
        <v>1173</v>
      </c>
      <c r="B56" s="305"/>
      <c r="C56" s="305"/>
      <c r="D56" s="53"/>
      <c r="E56" s="53"/>
      <c r="F56" s="53"/>
      <c r="G56" s="53"/>
      <c r="H56" s="53"/>
      <c r="I56" s="53"/>
      <c r="J56" s="53"/>
      <c r="K56" s="53"/>
      <c r="L56" s="108"/>
      <c r="U56" s="285"/>
      <c r="W56" s="285"/>
      <c r="Y56" s="1"/>
      <c r="AA56" s="290"/>
      <c r="AH56" s="288"/>
    </row>
    <row r="57" spans="1:69">
      <c r="A57" s="450"/>
      <c r="B57" s="305"/>
      <c r="C57" s="305"/>
      <c r="D57" s="53"/>
      <c r="E57" s="53"/>
      <c r="F57" s="53"/>
      <c r="G57" s="53"/>
      <c r="H57" s="53"/>
      <c r="I57" s="53"/>
      <c r="J57" s="53"/>
      <c r="K57" s="53"/>
      <c r="L57" s="108"/>
      <c r="U57" s="285"/>
      <c r="W57" s="285"/>
      <c r="Y57" s="1"/>
      <c r="AA57" s="290"/>
      <c r="AH57" s="288"/>
    </row>
    <row r="58" spans="1:69" ht="41.25" customHeight="1">
      <c r="A58" s="1119" t="s">
        <v>1174</v>
      </c>
      <c r="B58" s="1120"/>
      <c r="C58" s="1121"/>
      <c r="D58" s="926"/>
      <c r="E58" s="928"/>
      <c r="F58" s="53"/>
      <c r="G58" s="995"/>
      <c r="H58" s="995"/>
      <c r="I58" s="53"/>
      <c r="J58" s="995"/>
      <c r="K58" s="995"/>
      <c r="L58" s="108"/>
      <c r="O58" s="20"/>
      <c r="S58" t="s">
        <v>40</v>
      </c>
      <c r="U58" s="285" t="str">
        <f ca="1">SUBSTITUTE(CELL("address",D58),"$","")</f>
        <v>D58</v>
      </c>
      <c r="V58" s="287" t="str">
        <f t="shared" ref="V58:V102" si="13">$V$7</f>
        <v>3d</v>
      </c>
      <c r="W58" s="285" t="str">
        <f t="shared" ref="W58:W63" ca="1" si="14">MID(CELL("filename",V58),FIND("]",CELL("filename",V58))+1,256)</f>
        <v>3d. DR_DER_System</v>
      </c>
      <c r="X58" s="287" t="s">
        <v>1150</v>
      </c>
      <c r="Y58" s="287" t="s">
        <v>1175</v>
      </c>
      <c r="Z58" s="287">
        <v>1</v>
      </c>
      <c r="AA58" s="290" t="str">
        <f t="shared" ref="AA58:AA63" ca="1" si="15">V58&amp;"_"&amp;U58&amp;"_"&amp;Y58&amp;"_"&amp;Z58</f>
        <v>3d_D58_DR_SOC2_audit_report_1</v>
      </c>
      <c r="AB58" t="s">
        <v>681</v>
      </c>
      <c r="AD58" s="286" t="str">
        <f t="shared" ref="AD58:AD60" si="16">CONCATENATE(AN58,",",AO58,",",AP58)</f>
        <v>Yes,No,Not Applicable</v>
      </c>
      <c r="AE58" s="287" t="s">
        <v>84</v>
      </c>
      <c r="AF58" s="287" t="s">
        <v>84</v>
      </c>
      <c r="AH58" s="288"/>
      <c r="AN58" t="s">
        <v>83</v>
      </c>
      <c r="AO58" t="s">
        <v>84</v>
      </c>
      <c r="AP58" t="s">
        <v>97</v>
      </c>
    </row>
    <row r="59" spans="1:69" ht="5.25" customHeight="1">
      <c r="A59" s="451"/>
      <c r="B59" s="506"/>
      <c r="C59" s="506"/>
      <c r="D59" s="53"/>
      <c r="E59" s="53"/>
      <c r="F59" s="53"/>
      <c r="G59" s="53"/>
      <c r="H59" s="53"/>
      <c r="I59" s="53"/>
      <c r="J59" s="53"/>
      <c r="K59" s="53"/>
      <c r="L59" s="108"/>
      <c r="R59" t="s">
        <v>76</v>
      </c>
      <c r="U59" s="285" t="str">
        <f ca="1">SUBSTITUTE(CELL("address",G58),"$","")</f>
        <v>G58</v>
      </c>
      <c r="V59" s="287" t="str">
        <f t="shared" si="13"/>
        <v>3d</v>
      </c>
      <c r="W59" s="285" t="str">
        <f t="shared" ca="1" si="14"/>
        <v>3d. DR_DER_System</v>
      </c>
      <c r="X59" s="287" t="s">
        <v>1150</v>
      </c>
      <c r="Y59" s="287" t="s">
        <v>1175</v>
      </c>
      <c r="Z59" s="287">
        <v>2</v>
      </c>
      <c r="AA59" s="290" t="str">
        <f t="shared" ca="1" si="15"/>
        <v>3d_G58_DR_SOC2_audit_report_2</v>
      </c>
      <c r="AB59" t="s">
        <v>681</v>
      </c>
      <c r="AD59" s="286" t="str">
        <f t="shared" si="16"/>
        <v>Yes,No,Not Applicable</v>
      </c>
      <c r="AE59" s="287" t="s">
        <v>84</v>
      </c>
      <c r="AF59" s="287" t="s">
        <v>84</v>
      </c>
      <c r="AH59" s="288"/>
      <c r="AN59" t="s">
        <v>83</v>
      </c>
      <c r="AO59" t="s">
        <v>84</v>
      </c>
      <c r="AP59" t="s">
        <v>97</v>
      </c>
    </row>
    <row r="60" spans="1:69" ht="5.25" customHeight="1">
      <c r="A60" s="451"/>
      <c r="B60" s="506"/>
      <c r="C60" s="506"/>
      <c r="D60" s="53"/>
      <c r="E60" s="53"/>
      <c r="F60" s="53"/>
      <c r="G60" s="53"/>
      <c r="H60" s="53"/>
      <c r="I60" s="53"/>
      <c r="J60" s="53"/>
      <c r="K60" s="53"/>
      <c r="L60" s="108"/>
      <c r="R60" t="s">
        <v>76</v>
      </c>
      <c r="U60" s="285" t="str">
        <f ca="1">SUBSTITUTE(CELL("address",J58),"$","")</f>
        <v>J58</v>
      </c>
      <c r="V60" s="287" t="str">
        <f t="shared" si="13"/>
        <v>3d</v>
      </c>
      <c r="W60" s="285" t="str">
        <f t="shared" ca="1" si="14"/>
        <v>3d. DR_DER_System</v>
      </c>
      <c r="X60" s="287" t="s">
        <v>1150</v>
      </c>
      <c r="Y60" s="287" t="s">
        <v>1175</v>
      </c>
      <c r="Z60" s="287">
        <v>3</v>
      </c>
      <c r="AA60" s="290" t="str">
        <f t="shared" ca="1" si="15"/>
        <v>3d_J58_DR_SOC2_audit_report_3</v>
      </c>
      <c r="AB60" t="s">
        <v>681</v>
      </c>
      <c r="AD60" s="286" t="str">
        <f t="shared" si="16"/>
        <v>Yes,No,Not Applicable</v>
      </c>
      <c r="AE60" s="287" t="s">
        <v>84</v>
      </c>
      <c r="AF60" s="287" t="s">
        <v>84</v>
      </c>
      <c r="AH60" s="288"/>
      <c r="AN60" t="s">
        <v>83</v>
      </c>
      <c r="AO60" t="s">
        <v>84</v>
      </c>
      <c r="AP60" t="s">
        <v>97</v>
      </c>
    </row>
    <row r="61" spans="1:69" s="314" customFormat="1" ht="54" customHeight="1">
      <c r="A61" s="788" t="s">
        <v>1176</v>
      </c>
      <c r="B61" s="1128"/>
      <c r="C61" s="1129"/>
      <c r="D61" s="872"/>
      <c r="E61" s="874"/>
      <c r="F61" s="53"/>
      <c r="G61" s="1134"/>
      <c r="H61" s="1134"/>
      <c r="I61" s="53"/>
      <c r="J61" s="1134"/>
      <c r="K61" s="1134"/>
      <c r="L61" s="354"/>
      <c r="M61" s="59"/>
      <c r="O61" s="20"/>
      <c r="Q61"/>
      <c r="R61"/>
      <c r="S61" t="s">
        <v>40</v>
      </c>
      <c r="U61" s="285" t="str">
        <f ca="1">SUBSTITUTE(CELL("address",D61),"$","")</f>
        <v>D61</v>
      </c>
      <c r="V61" s="287" t="str">
        <f t="shared" si="13"/>
        <v>3d</v>
      </c>
      <c r="W61" s="285" t="str">
        <f t="shared" ca="1" si="14"/>
        <v>3d. DR_DER_System</v>
      </c>
      <c r="X61" s="287" t="s">
        <v>1150</v>
      </c>
      <c r="Y61" s="287" t="s">
        <v>1177</v>
      </c>
      <c r="Z61" s="287">
        <v>1</v>
      </c>
      <c r="AA61" s="290" t="str">
        <f t="shared" ca="1" si="15"/>
        <v>3d_D61_DR_SOC2_audit_report_no_descript_1</v>
      </c>
      <c r="AB61" s="314" t="s">
        <v>605</v>
      </c>
      <c r="AC61">
        <v>2000</v>
      </c>
      <c r="AD61" s="388"/>
      <c r="AE61" s="287" t="s">
        <v>84</v>
      </c>
      <c r="AF61" s="287" t="s">
        <v>84</v>
      </c>
      <c r="AH61" s="288"/>
      <c r="BQ61" s="482"/>
    </row>
    <row r="62" spans="1:69" ht="5.25" customHeight="1">
      <c r="A62" s="450"/>
      <c r="B62" s="305"/>
      <c r="C62" s="305"/>
      <c r="D62" s="53"/>
      <c r="E62" s="53"/>
      <c r="F62" s="53"/>
      <c r="G62" s="53"/>
      <c r="H62" s="53"/>
      <c r="I62" s="53"/>
      <c r="J62" s="53"/>
      <c r="K62" s="53"/>
      <c r="L62" s="108"/>
      <c r="R62" t="s">
        <v>76</v>
      </c>
      <c r="U62" s="285" t="str">
        <f ca="1">SUBSTITUTE(CELL("address",G61),"$","")</f>
        <v>G61</v>
      </c>
      <c r="V62" s="287" t="str">
        <f t="shared" si="13"/>
        <v>3d</v>
      </c>
      <c r="W62" s="285" t="str">
        <f t="shared" ca="1" si="14"/>
        <v>3d. DR_DER_System</v>
      </c>
      <c r="X62" s="287" t="s">
        <v>1150</v>
      </c>
      <c r="Y62" s="287" t="s">
        <v>1177</v>
      </c>
      <c r="Z62" s="287">
        <v>2</v>
      </c>
      <c r="AA62" s="290" t="str">
        <f t="shared" ca="1" si="15"/>
        <v>3d_G61_DR_SOC2_audit_report_no_descript_2</v>
      </c>
      <c r="AB62" s="314" t="s">
        <v>605</v>
      </c>
      <c r="AC62">
        <v>2000</v>
      </c>
      <c r="AE62" s="287" t="s">
        <v>84</v>
      </c>
      <c r="AF62" s="287" t="s">
        <v>84</v>
      </c>
      <c r="AH62" s="288"/>
    </row>
    <row r="63" spans="1:69" ht="5.25" customHeight="1">
      <c r="A63" s="450"/>
      <c r="B63" s="305"/>
      <c r="C63" s="305"/>
      <c r="D63" s="53"/>
      <c r="E63" s="53"/>
      <c r="F63" s="53"/>
      <c r="G63" s="53"/>
      <c r="H63" s="53"/>
      <c r="I63" s="53"/>
      <c r="J63" s="53"/>
      <c r="K63" s="53"/>
      <c r="L63" s="108"/>
      <c r="R63" t="s">
        <v>76</v>
      </c>
      <c r="U63" s="285" t="str">
        <f ca="1">SUBSTITUTE(CELL("address",J61),"$","")</f>
        <v>J61</v>
      </c>
      <c r="V63" s="287" t="str">
        <f t="shared" si="13"/>
        <v>3d</v>
      </c>
      <c r="W63" s="285" t="str">
        <f t="shared" ca="1" si="14"/>
        <v>3d. DR_DER_System</v>
      </c>
      <c r="X63" s="287" t="s">
        <v>1150</v>
      </c>
      <c r="Y63" s="287" t="s">
        <v>1177</v>
      </c>
      <c r="Z63" s="287">
        <v>3</v>
      </c>
      <c r="AA63" s="290" t="str">
        <f t="shared" ca="1" si="15"/>
        <v>3d_J61_DR_SOC2_audit_report_no_descript_3</v>
      </c>
      <c r="AB63" s="314" t="s">
        <v>605</v>
      </c>
      <c r="AC63">
        <v>2000</v>
      </c>
      <c r="AE63" s="287" t="s">
        <v>84</v>
      </c>
      <c r="AF63" s="287" t="s">
        <v>84</v>
      </c>
      <c r="AH63" s="288"/>
    </row>
    <row r="64" spans="1:69" s="314" customFormat="1" ht="54" customHeight="1">
      <c r="A64" s="1130" t="s">
        <v>1178</v>
      </c>
      <c r="B64" s="1131"/>
      <c r="C64" s="1132"/>
      <c r="D64" s="872"/>
      <c r="E64" s="874"/>
      <c r="F64" s="53"/>
      <c r="G64" s="1134"/>
      <c r="H64" s="1134"/>
      <c r="I64" s="53"/>
      <c r="J64" s="1134"/>
      <c r="K64" s="1134"/>
      <c r="L64" s="354"/>
      <c r="M64" s="59"/>
      <c r="O64" s="20"/>
      <c r="Q64"/>
      <c r="R64"/>
      <c r="S64" t="s">
        <v>40</v>
      </c>
      <c r="U64" s="285" t="str">
        <f ca="1">SUBSTITUTE(CELL("address",D64),"$","")</f>
        <v>D64</v>
      </c>
      <c r="V64" s="287" t="str">
        <f t="shared" si="13"/>
        <v>3d</v>
      </c>
      <c r="W64" s="285" t="str">
        <f t="shared" ref="W64:W66" ca="1" si="17">MID(CELL("filename",V64),FIND("]",CELL("filename",V64))+1,256)</f>
        <v>3d. DR_DER_System</v>
      </c>
      <c r="X64" s="287" t="s">
        <v>1150</v>
      </c>
      <c r="Y64" s="287" t="s">
        <v>1179</v>
      </c>
      <c r="Z64" s="287">
        <v>1</v>
      </c>
      <c r="AA64" s="290" t="str">
        <f t="shared" ref="AA64:AA66" ca="1" si="18">V64&amp;"_"&amp;U64&amp;"_"&amp;Y64&amp;"_"&amp;Z64</f>
        <v>3d_D64_DR_SOC2_audit_report_NA_descript_1</v>
      </c>
      <c r="AB64" s="314" t="s">
        <v>605</v>
      </c>
      <c r="AC64">
        <v>2000</v>
      </c>
      <c r="AD64" s="388"/>
      <c r="AE64" s="287" t="s">
        <v>84</v>
      </c>
      <c r="AF64" s="287" t="s">
        <v>84</v>
      </c>
      <c r="AH64" s="288"/>
      <c r="BQ64" s="482"/>
    </row>
    <row r="65" spans="1:69" ht="5.25" customHeight="1">
      <c r="A65" s="450"/>
      <c r="B65" s="305"/>
      <c r="C65" s="305"/>
      <c r="D65" s="53"/>
      <c r="E65" s="53"/>
      <c r="F65" s="53"/>
      <c r="G65" s="53"/>
      <c r="H65" s="53"/>
      <c r="I65" s="53"/>
      <c r="J65" s="53"/>
      <c r="K65" s="53"/>
      <c r="L65" s="108"/>
      <c r="R65" t="s">
        <v>76</v>
      </c>
      <c r="U65" s="285" t="str">
        <f ca="1">SUBSTITUTE(CELL("address",G64),"$","")</f>
        <v>G64</v>
      </c>
      <c r="V65" s="287" t="str">
        <f t="shared" si="13"/>
        <v>3d</v>
      </c>
      <c r="W65" s="285" t="str">
        <f t="shared" ca="1" si="17"/>
        <v>3d. DR_DER_System</v>
      </c>
      <c r="X65" s="287" t="s">
        <v>1150</v>
      </c>
      <c r="Y65" s="287" t="s">
        <v>1179</v>
      </c>
      <c r="Z65" s="287">
        <v>2</v>
      </c>
      <c r="AA65" s="290" t="str">
        <f t="shared" ca="1" si="18"/>
        <v>3d_G64_DR_SOC2_audit_report_NA_descript_2</v>
      </c>
      <c r="AB65" s="314" t="s">
        <v>605</v>
      </c>
      <c r="AC65">
        <v>2000</v>
      </c>
      <c r="AE65" s="287" t="s">
        <v>84</v>
      </c>
      <c r="AF65" s="287" t="s">
        <v>84</v>
      </c>
      <c r="AH65" s="288"/>
    </row>
    <row r="66" spans="1:69" ht="5.25" customHeight="1">
      <c r="A66" s="450"/>
      <c r="B66" s="305"/>
      <c r="C66" s="305"/>
      <c r="D66" s="53"/>
      <c r="E66" s="53"/>
      <c r="F66" s="53"/>
      <c r="G66" s="53"/>
      <c r="H66" s="53"/>
      <c r="I66" s="53"/>
      <c r="J66" s="53"/>
      <c r="K66" s="53"/>
      <c r="L66" s="108"/>
      <c r="R66" t="s">
        <v>76</v>
      </c>
      <c r="U66" s="285" t="str">
        <f ca="1">SUBSTITUTE(CELL("address",J64),"$","")</f>
        <v>J64</v>
      </c>
      <c r="V66" s="287" t="str">
        <f t="shared" si="13"/>
        <v>3d</v>
      </c>
      <c r="W66" s="285" t="str">
        <f t="shared" ca="1" si="17"/>
        <v>3d. DR_DER_System</v>
      </c>
      <c r="X66" s="287" t="s">
        <v>1150</v>
      </c>
      <c r="Y66" s="287" t="s">
        <v>1179</v>
      </c>
      <c r="Z66" s="287">
        <v>3</v>
      </c>
      <c r="AA66" s="290" t="str">
        <f t="shared" ca="1" si="18"/>
        <v>3d_J64_DR_SOC2_audit_report_NA_descript_3</v>
      </c>
      <c r="AB66" s="314" t="s">
        <v>605</v>
      </c>
      <c r="AC66">
        <v>2000</v>
      </c>
      <c r="AE66" s="287" t="s">
        <v>84</v>
      </c>
      <c r="AF66" s="287" t="s">
        <v>84</v>
      </c>
      <c r="AH66" s="288"/>
    </row>
    <row r="67" spans="1:69" ht="27" customHeight="1">
      <c r="A67" s="1122" t="s">
        <v>1180</v>
      </c>
      <c r="B67" s="1123"/>
      <c r="C67" s="1124"/>
      <c r="D67" s="926"/>
      <c r="E67" s="928"/>
      <c r="F67" s="53"/>
      <c r="G67" s="995"/>
      <c r="H67" s="995"/>
      <c r="I67" s="53"/>
      <c r="J67" s="995"/>
      <c r="K67" s="995"/>
      <c r="L67" s="108"/>
      <c r="O67" s="20"/>
      <c r="S67" t="s">
        <v>40</v>
      </c>
      <c r="U67" s="285" t="str">
        <f ca="1">SUBSTITUTE(CELL("address",D67),"$","")</f>
        <v>D67</v>
      </c>
      <c r="V67" s="287" t="str">
        <f t="shared" si="13"/>
        <v>3d</v>
      </c>
      <c r="W67" s="285" t="str">
        <f t="shared" ref="W67:W72" ca="1" si="19">MID(CELL("filename",V67),FIND("]",CELL("filename",V67))+1,256)</f>
        <v>3d. DR_DER_System</v>
      </c>
      <c r="X67" s="287" t="s">
        <v>1150</v>
      </c>
      <c r="Y67" s="287" t="s">
        <v>1181</v>
      </c>
      <c r="Z67" s="287">
        <v>1</v>
      </c>
      <c r="AA67" s="290" t="str">
        <f t="shared" ref="AA67:AA72" ca="1" si="20">V67&amp;"_"&amp;U67&amp;"_"&amp;Y67&amp;"_"&amp;Z67</f>
        <v>3d_D67_DR_US_hosting_1</v>
      </c>
      <c r="AB67" t="s">
        <v>681</v>
      </c>
      <c r="AD67" s="286" t="str">
        <f t="shared" ref="AD67:AD69" si="21">CONCATENATE(AN67,",",AO67,",",AP67)</f>
        <v>Yes,No,Not Applicable</v>
      </c>
      <c r="AE67" s="287" t="s">
        <v>84</v>
      </c>
      <c r="AF67" s="287" t="s">
        <v>84</v>
      </c>
      <c r="AH67" s="288"/>
      <c r="AN67" t="s">
        <v>83</v>
      </c>
      <c r="AO67" t="s">
        <v>84</v>
      </c>
      <c r="AP67" t="s">
        <v>97</v>
      </c>
    </row>
    <row r="68" spans="1:69" ht="5.25" customHeight="1">
      <c r="A68" s="451"/>
      <c r="B68" s="506"/>
      <c r="C68" s="506"/>
      <c r="D68" s="53"/>
      <c r="E68" s="53"/>
      <c r="F68" s="53"/>
      <c r="G68" s="53"/>
      <c r="H68" s="53"/>
      <c r="I68" s="53"/>
      <c r="J68" s="53"/>
      <c r="K68" s="53"/>
      <c r="L68" s="108"/>
      <c r="R68" t="s">
        <v>76</v>
      </c>
      <c r="U68" s="285" t="str">
        <f ca="1">SUBSTITUTE(CELL("address",G67),"$","")</f>
        <v>G67</v>
      </c>
      <c r="V68" s="287" t="str">
        <f t="shared" si="13"/>
        <v>3d</v>
      </c>
      <c r="W68" s="285" t="str">
        <f t="shared" ca="1" si="19"/>
        <v>3d. DR_DER_System</v>
      </c>
      <c r="X68" s="287" t="s">
        <v>1150</v>
      </c>
      <c r="Y68" s="287" t="s">
        <v>1181</v>
      </c>
      <c r="Z68" s="287">
        <v>2</v>
      </c>
      <c r="AA68" s="290" t="str">
        <f t="shared" ca="1" si="20"/>
        <v>3d_G67_DR_US_hosting_2</v>
      </c>
      <c r="AB68" t="s">
        <v>681</v>
      </c>
      <c r="AD68" s="286" t="str">
        <f t="shared" si="21"/>
        <v>Yes,No,Not Applicable</v>
      </c>
      <c r="AE68" s="287" t="s">
        <v>84</v>
      </c>
      <c r="AF68" s="287" t="s">
        <v>84</v>
      </c>
      <c r="AH68" s="288"/>
      <c r="AN68" t="s">
        <v>83</v>
      </c>
      <c r="AO68" t="s">
        <v>84</v>
      </c>
      <c r="AP68" t="s">
        <v>97</v>
      </c>
    </row>
    <row r="69" spans="1:69" ht="5.25" customHeight="1">
      <c r="A69" s="451"/>
      <c r="B69" s="506"/>
      <c r="C69" s="506"/>
      <c r="D69" s="53"/>
      <c r="E69" s="53"/>
      <c r="F69" s="53"/>
      <c r="G69" s="53"/>
      <c r="H69" s="53"/>
      <c r="I69" s="53"/>
      <c r="J69" s="53"/>
      <c r="K69" s="53"/>
      <c r="L69" s="108"/>
      <c r="R69" t="s">
        <v>76</v>
      </c>
      <c r="U69" s="285" t="str">
        <f ca="1">SUBSTITUTE(CELL("address",J67),"$","")</f>
        <v>J67</v>
      </c>
      <c r="V69" s="287" t="str">
        <f t="shared" si="13"/>
        <v>3d</v>
      </c>
      <c r="W69" s="285" t="str">
        <f t="shared" ca="1" si="19"/>
        <v>3d. DR_DER_System</v>
      </c>
      <c r="X69" s="287" t="s">
        <v>1150</v>
      </c>
      <c r="Y69" s="287" t="s">
        <v>1181</v>
      </c>
      <c r="Z69" s="287">
        <v>3</v>
      </c>
      <c r="AA69" s="290" t="str">
        <f t="shared" ca="1" si="20"/>
        <v>3d_J67_DR_US_hosting_3</v>
      </c>
      <c r="AB69" t="s">
        <v>681</v>
      </c>
      <c r="AD69" s="286" t="str">
        <f t="shared" si="21"/>
        <v>Yes,No,Not Applicable</v>
      </c>
      <c r="AE69" s="287" t="s">
        <v>84</v>
      </c>
      <c r="AF69" s="287" t="s">
        <v>84</v>
      </c>
      <c r="AH69" s="288"/>
      <c r="AN69" t="s">
        <v>83</v>
      </c>
      <c r="AO69" t="s">
        <v>84</v>
      </c>
      <c r="AP69" t="s">
        <v>97</v>
      </c>
    </row>
    <row r="70" spans="1:69" s="314" customFormat="1" ht="54" customHeight="1">
      <c r="A70" s="788" t="s">
        <v>1182</v>
      </c>
      <c r="B70" s="1128"/>
      <c r="C70" s="1129"/>
      <c r="D70" s="872"/>
      <c r="E70" s="874"/>
      <c r="F70" s="53"/>
      <c r="G70" s="1134"/>
      <c r="H70" s="1134"/>
      <c r="I70" s="53"/>
      <c r="J70" s="1134"/>
      <c r="K70" s="1134"/>
      <c r="L70" s="354"/>
      <c r="M70" s="59"/>
      <c r="O70" s="20"/>
      <c r="Q70"/>
      <c r="R70"/>
      <c r="S70" t="s">
        <v>40</v>
      </c>
      <c r="U70" s="285" t="str">
        <f ca="1">SUBSTITUTE(CELL("address",D70),"$","")</f>
        <v>D70</v>
      </c>
      <c r="V70" s="287" t="str">
        <f t="shared" si="13"/>
        <v>3d</v>
      </c>
      <c r="W70" s="285" t="str">
        <f t="shared" ca="1" si="19"/>
        <v>3d. DR_DER_System</v>
      </c>
      <c r="X70" s="287" t="s">
        <v>1150</v>
      </c>
      <c r="Y70" s="287" t="s">
        <v>1183</v>
      </c>
      <c r="Z70" s="287">
        <v>1</v>
      </c>
      <c r="AA70" s="290" t="str">
        <f t="shared" ca="1" si="20"/>
        <v>3d_D70_DR_US_hosting_no_descript_1</v>
      </c>
      <c r="AB70" s="314" t="s">
        <v>605</v>
      </c>
      <c r="AC70">
        <v>2000</v>
      </c>
      <c r="AD70" s="388"/>
      <c r="AE70" s="287" t="s">
        <v>84</v>
      </c>
      <c r="AF70" s="287" t="s">
        <v>84</v>
      </c>
      <c r="AH70" s="288"/>
      <c r="BQ70" s="482"/>
    </row>
    <row r="71" spans="1:69" ht="5.25" customHeight="1">
      <c r="A71" s="450"/>
      <c r="B71" s="305"/>
      <c r="C71" s="305"/>
      <c r="D71" s="53"/>
      <c r="E71" s="53"/>
      <c r="F71" s="53"/>
      <c r="G71" s="53"/>
      <c r="H71" s="53"/>
      <c r="I71" s="53"/>
      <c r="J71" s="53"/>
      <c r="K71" s="53"/>
      <c r="L71" s="108"/>
      <c r="R71" t="s">
        <v>76</v>
      </c>
      <c r="U71" s="285" t="str">
        <f ca="1">SUBSTITUTE(CELL("address",G70),"$","")</f>
        <v>G70</v>
      </c>
      <c r="V71" s="287" t="str">
        <f t="shared" si="13"/>
        <v>3d</v>
      </c>
      <c r="W71" s="285" t="str">
        <f t="shared" ca="1" si="19"/>
        <v>3d. DR_DER_System</v>
      </c>
      <c r="X71" s="287" t="s">
        <v>1150</v>
      </c>
      <c r="Y71" s="287" t="s">
        <v>1183</v>
      </c>
      <c r="Z71" s="287">
        <v>2</v>
      </c>
      <c r="AA71" s="290" t="str">
        <f t="shared" ca="1" si="20"/>
        <v>3d_G70_DR_US_hosting_no_descript_2</v>
      </c>
      <c r="AB71" s="314" t="s">
        <v>605</v>
      </c>
      <c r="AC71">
        <v>2000</v>
      </c>
      <c r="AE71" s="287" t="s">
        <v>84</v>
      </c>
      <c r="AF71" s="287" t="s">
        <v>84</v>
      </c>
      <c r="AH71" s="288"/>
    </row>
    <row r="72" spans="1:69" ht="5.25" customHeight="1">
      <c r="A72" s="450"/>
      <c r="B72" s="305"/>
      <c r="C72" s="305"/>
      <c r="D72" s="53"/>
      <c r="E72" s="53"/>
      <c r="F72" s="53"/>
      <c r="G72" s="53"/>
      <c r="H72" s="53"/>
      <c r="I72" s="53"/>
      <c r="J72" s="53"/>
      <c r="K72" s="53"/>
      <c r="L72" s="108"/>
      <c r="R72" t="s">
        <v>76</v>
      </c>
      <c r="U72" s="285" t="str">
        <f ca="1">SUBSTITUTE(CELL("address",J70),"$","")</f>
        <v>J70</v>
      </c>
      <c r="V72" s="287" t="str">
        <f t="shared" si="13"/>
        <v>3d</v>
      </c>
      <c r="W72" s="285" t="str">
        <f t="shared" ca="1" si="19"/>
        <v>3d. DR_DER_System</v>
      </c>
      <c r="X72" s="287" t="s">
        <v>1150</v>
      </c>
      <c r="Y72" s="287" t="s">
        <v>1183</v>
      </c>
      <c r="Z72" s="287">
        <v>3</v>
      </c>
      <c r="AA72" s="290" t="str">
        <f t="shared" ca="1" si="20"/>
        <v>3d_J70_DR_US_hosting_no_descript_3</v>
      </c>
      <c r="AB72" s="314" t="s">
        <v>605</v>
      </c>
      <c r="AC72">
        <v>2000</v>
      </c>
      <c r="AE72" s="287" t="s">
        <v>84</v>
      </c>
      <c r="AF72" s="287" t="s">
        <v>84</v>
      </c>
      <c r="AH72" s="288"/>
    </row>
    <row r="73" spans="1:69" s="314" customFormat="1" ht="54" customHeight="1">
      <c r="A73" s="1130" t="s">
        <v>1178</v>
      </c>
      <c r="B73" s="1131"/>
      <c r="C73" s="1132"/>
      <c r="D73" s="872"/>
      <c r="E73" s="874"/>
      <c r="F73" s="53"/>
      <c r="G73" s="1134"/>
      <c r="H73" s="1134"/>
      <c r="I73" s="53"/>
      <c r="J73" s="1134"/>
      <c r="K73" s="1134"/>
      <c r="L73" s="354"/>
      <c r="M73" s="59"/>
      <c r="O73" s="20"/>
      <c r="Q73"/>
      <c r="R73"/>
      <c r="S73" t="s">
        <v>40</v>
      </c>
      <c r="U73" s="285" t="str">
        <f ca="1">SUBSTITUTE(CELL("address",D73),"$","")</f>
        <v>D73</v>
      </c>
      <c r="V73" s="287" t="str">
        <f t="shared" si="13"/>
        <v>3d</v>
      </c>
      <c r="W73" s="285" t="str">
        <f t="shared" ref="W73:W75" ca="1" si="22">MID(CELL("filename",V73),FIND("]",CELL("filename",V73))+1,256)</f>
        <v>3d. DR_DER_System</v>
      </c>
      <c r="X73" s="287" t="s">
        <v>1150</v>
      </c>
      <c r="Y73" s="287" t="s">
        <v>1184</v>
      </c>
      <c r="Z73" s="287">
        <v>1</v>
      </c>
      <c r="AA73" s="290" t="str">
        <f t="shared" ref="AA73:AA75" ca="1" si="23">V73&amp;"_"&amp;U73&amp;"_"&amp;Y73&amp;"_"&amp;Z73</f>
        <v>3d_D73_DR_US_hosting_NA_descript_1</v>
      </c>
      <c r="AB73" s="314" t="s">
        <v>605</v>
      </c>
      <c r="AC73">
        <v>2000</v>
      </c>
      <c r="AD73" s="388"/>
      <c r="AE73" s="287" t="s">
        <v>84</v>
      </c>
      <c r="AF73" s="287" t="s">
        <v>84</v>
      </c>
      <c r="AH73" s="288"/>
      <c r="BQ73" s="482"/>
    </row>
    <row r="74" spans="1:69" ht="5.25" customHeight="1">
      <c r="A74" s="450"/>
      <c r="B74" s="305"/>
      <c r="C74" s="305"/>
      <c r="D74" s="53"/>
      <c r="E74" s="53"/>
      <c r="F74" s="53"/>
      <c r="G74" s="53"/>
      <c r="H74" s="53"/>
      <c r="I74" s="53"/>
      <c r="J74" s="53"/>
      <c r="K74" s="53"/>
      <c r="L74" s="108"/>
      <c r="R74" t="s">
        <v>76</v>
      </c>
      <c r="U74" s="285" t="str">
        <f ca="1">SUBSTITUTE(CELL("address",G73),"$","")</f>
        <v>G73</v>
      </c>
      <c r="V74" s="287" t="str">
        <f t="shared" si="13"/>
        <v>3d</v>
      </c>
      <c r="W74" s="285" t="str">
        <f t="shared" ca="1" si="22"/>
        <v>3d. DR_DER_System</v>
      </c>
      <c r="X74" s="287" t="s">
        <v>1150</v>
      </c>
      <c r="Y74" s="287" t="s">
        <v>1184</v>
      </c>
      <c r="Z74" s="287">
        <v>2</v>
      </c>
      <c r="AA74" s="290" t="str">
        <f t="shared" ca="1" si="23"/>
        <v>3d_G73_DR_US_hosting_NA_descript_2</v>
      </c>
      <c r="AB74" s="314" t="s">
        <v>605</v>
      </c>
      <c r="AC74">
        <v>2000</v>
      </c>
      <c r="AE74" s="287" t="s">
        <v>84</v>
      </c>
      <c r="AF74" s="287" t="s">
        <v>84</v>
      </c>
      <c r="AH74" s="288"/>
    </row>
    <row r="75" spans="1:69" ht="5.25" customHeight="1">
      <c r="A75" s="450"/>
      <c r="B75" s="305"/>
      <c r="C75" s="305"/>
      <c r="D75" s="53"/>
      <c r="E75" s="53"/>
      <c r="F75" s="53"/>
      <c r="G75" s="53"/>
      <c r="H75" s="53"/>
      <c r="I75" s="53"/>
      <c r="J75" s="53"/>
      <c r="K75" s="53"/>
      <c r="L75" s="108"/>
      <c r="R75" t="s">
        <v>76</v>
      </c>
      <c r="U75" s="285" t="str">
        <f ca="1">SUBSTITUTE(CELL("address",J73),"$","")</f>
        <v>J73</v>
      </c>
      <c r="V75" s="287" t="str">
        <f t="shared" si="13"/>
        <v>3d</v>
      </c>
      <c r="W75" s="285" t="str">
        <f t="shared" ca="1" si="22"/>
        <v>3d. DR_DER_System</v>
      </c>
      <c r="X75" s="287" t="s">
        <v>1150</v>
      </c>
      <c r="Y75" s="287" t="s">
        <v>1184</v>
      </c>
      <c r="Z75" s="287">
        <v>3</v>
      </c>
      <c r="AA75" s="290" t="str">
        <f t="shared" ca="1" si="23"/>
        <v>3d_J73_DR_US_hosting_NA_descript_3</v>
      </c>
      <c r="AB75" s="314" t="s">
        <v>605</v>
      </c>
      <c r="AC75">
        <v>2000</v>
      </c>
      <c r="AE75" s="287" t="s">
        <v>84</v>
      </c>
      <c r="AF75" s="287" t="s">
        <v>84</v>
      </c>
      <c r="AH75" s="288"/>
    </row>
    <row r="76" spans="1:69" ht="27" customHeight="1">
      <c r="A76" s="1119" t="s">
        <v>1185</v>
      </c>
      <c r="B76" s="1120"/>
      <c r="C76" s="1121"/>
      <c r="D76" s="926"/>
      <c r="E76" s="928"/>
      <c r="F76" s="53"/>
      <c r="G76" s="995"/>
      <c r="H76" s="995"/>
      <c r="I76" s="53"/>
      <c r="J76" s="995"/>
      <c r="K76" s="995"/>
      <c r="L76" s="108"/>
      <c r="O76" s="20"/>
      <c r="S76" t="s">
        <v>40</v>
      </c>
      <c r="U76" s="285" t="str">
        <f ca="1">SUBSTITUTE(CELL("address",D76),"$","")</f>
        <v>D76</v>
      </c>
      <c r="V76" s="287" t="str">
        <f t="shared" si="13"/>
        <v>3d</v>
      </c>
      <c r="W76" s="285" t="str">
        <f t="shared" ref="W76:W81" ca="1" si="24">MID(CELL("filename",V76),FIND("]",CELL("filename",V76))+1,256)</f>
        <v>3d. DR_DER_System</v>
      </c>
      <c r="X76" s="287" t="s">
        <v>1150</v>
      </c>
      <c r="Y76" s="287" t="s">
        <v>1186</v>
      </c>
      <c r="Z76" s="287">
        <v>1</v>
      </c>
      <c r="AA76" s="290" t="str">
        <f t="shared" ref="AA76:AA81" ca="1" si="25">V76&amp;"_"&amp;U76&amp;"_"&amp;Y76&amp;"_"&amp;Z76</f>
        <v>3d_D76_DR_encrypt_transit_1</v>
      </c>
      <c r="AB76" t="s">
        <v>681</v>
      </c>
      <c r="AD76" s="286" t="str">
        <f t="shared" ref="AD76:AD78" si="26">CONCATENATE(AN76,",",AO76,",",AP76)</f>
        <v>Yes,No,Not Applicable</v>
      </c>
      <c r="AE76" s="287" t="s">
        <v>84</v>
      </c>
      <c r="AF76" s="287" t="s">
        <v>84</v>
      </c>
      <c r="AH76" s="288"/>
      <c r="AN76" t="s">
        <v>83</v>
      </c>
      <c r="AO76" t="s">
        <v>84</v>
      </c>
      <c r="AP76" t="s">
        <v>97</v>
      </c>
    </row>
    <row r="77" spans="1:69" ht="5.25" customHeight="1">
      <c r="A77" s="451"/>
      <c r="B77" s="506"/>
      <c r="C77" s="506"/>
      <c r="D77" s="53"/>
      <c r="E77" s="53"/>
      <c r="F77" s="53"/>
      <c r="G77" s="53"/>
      <c r="H77" s="53"/>
      <c r="I77" s="53"/>
      <c r="J77" s="53"/>
      <c r="K77" s="53"/>
      <c r="L77" s="108"/>
      <c r="R77" t="s">
        <v>76</v>
      </c>
      <c r="U77" s="285" t="str">
        <f ca="1">SUBSTITUTE(CELL("address",G76),"$","")</f>
        <v>G76</v>
      </c>
      <c r="V77" s="287" t="str">
        <f t="shared" si="13"/>
        <v>3d</v>
      </c>
      <c r="W77" s="285" t="str">
        <f t="shared" ca="1" si="24"/>
        <v>3d. DR_DER_System</v>
      </c>
      <c r="X77" s="287" t="s">
        <v>1150</v>
      </c>
      <c r="Y77" s="287" t="s">
        <v>1186</v>
      </c>
      <c r="Z77" s="287">
        <v>2</v>
      </c>
      <c r="AA77" s="290" t="str">
        <f t="shared" ca="1" si="25"/>
        <v>3d_G76_DR_encrypt_transit_2</v>
      </c>
      <c r="AB77" t="s">
        <v>681</v>
      </c>
      <c r="AD77" s="286" t="str">
        <f t="shared" si="26"/>
        <v>Yes,No,Not Applicable</v>
      </c>
      <c r="AE77" s="287" t="s">
        <v>84</v>
      </c>
      <c r="AF77" s="287" t="s">
        <v>84</v>
      </c>
      <c r="AH77" s="288"/>
      <c r="AN77" t="s">
        <v>83</v>
      </c>
      <c r="AO77" t="s">
        <v>84</v>
      </c>
      <c r="AP77" t="s">
        <v>97</v>
      </c>
    </row>
    <row r="78" spans="1:69" ht="5.25" customHeight="1">
      <c r="A78" s="451"/>
      <c r="B78" s="506"/>
      <c r="C78" s="506"/>
      <c r="D78" s="53"/>
      <c r="E78" s="53"/>
      <c r="F78" s="53"/>
      <c r="G78" s="53"/>
      <c r="H78" s="53"/>
      <c r="I78" s="53"/>
      <c r="J78" s="53"/>
      <c r="K78" s="53"/>
      <c r="L78" s="108"/>
      <c r="R78" t="s">
        <v>76</v>
      </c>
      <c r="U78" s="285" t="str">
        <f ca="1">SUBSTITUTE(CELL("address",J76),"$","")</f>
        <v>J76</v>
      </c>
      <c r="V78" s="287" t="str">
        <f t="shared" si="13"/>
        <v>3d</v>
      </c>
      <c r="W78" s="285" t="str">
        <f t="shared" ca="1" si="24"/>
        <v>3d. DR_DER_System</v>
      </c>
      <c r="X78" s="287" t="s">
        <v>1150</v>
      </c>
      <c r="Y78" s="287" t="s">
        <v>1186</v>
      </c>
      <c r="Z78" s="287">
        <v>3</v>
      </c>
      <c r="AA78" s="290" t="str">
        <f t="shared" ca="1" si="25"/>
        <v>3d_J76_DR_encrypt_transit_3</v>
      </c>
      <c r="AB78" t="s">
        <v>681</v>
      </c>
      <c r="AD78" s="286" t="str">
        <f t="shared" si="26"/>
        <v>Yes,No,Not Applicable</v>
      </c>
      <c r="AE78" s="287" t="s">
        <v>84</v>
      </c>
      <c r="AF78" s="287" t="s">
        <v>84</v>
      </c>
      <c r="AH78" s="288"/>
      <c r="AN78" t="s">
        <v>83</v>
      </c>
      <c r="AO78" t="s">
        <v>84</v>
      </c>
      <c r="AP78" t="s">
        <v>97</v>
      </c>
    </row>
    <row r="79" spans="1:69" s="314" customFormat="1" ht="54" customHeight="1">
      <c r="A79" s="788" t="s">
        <v>1187</v>
      </c>
      <c r="B79" s="1128"/>
      <c r="C79" s="1129"/>
      <c r="D79" s="872"/>
      <c r="E79" s="874"/>
      <c r="F79" s="53"/>
      <c r="G79" s="1134"/>
      <c r="H79" s="1134"/>
      <c r="I79" s="53"/>
      <c r="J79" s="1134"/>
      <c r="K79" s="1134"/>
      <c r="L79" s="354"/>
      <c r="M79" s="59"/>
      <c r="O79" s="20"/>
      <c r="Q79"/>
      <c r="R79"/>
      <c r="S79" t="s">
        <v>40</v>
      </c>
      <c r="U79" s="285" t="str">
        <f ca="1">SUBSTITUTE(CELL("address",D79),"$","")</f>
        <v>D79</v>
      </c>
      <c r="V79" s="287" t="str">
        <f t="shared" si="13"/>
        <v>3d</v>
      </c>
      <c r="W79" s="285" t="str">
        <f t="shared" ca="1" si="24"/>
        <v>3d. DR_DER_System</v>
      </c>
      <c r="X79" s="287" t="s">
        <v>1150</v>
      </c>
      <c r="Y79" s="287" t="s">
        <v>1188</v>
      </c>
      <c r="Z79" s="287">
        <v>1</v>
      </c>
      <c r="AA79" s="290" t="str">
        <f t="shared" ca="1" si="25"/>
        <v>3d_D79_DR_encrypt_transit_no_descript_1</v>
      </c>
      <c r="AB79" s="314" t="s">
        <v>605</v>
      </c>
      <c r="AC79">
        <v>2000</v>
      </c>
      <c r="AD79" s="388"/>
      <c r="AE79" s="287" t="s">
        <v>84</v>
      </c>
      <c r="AF79" s="287" t="s">
        <v>84</v>
      </c>
      <c r="AH79" s="288"/>
      <c r="BQ79" s="482"/>
    </row>
    <row r="80" spans="1:69" ht="5.25" customHeight="1">
      <c r="A80" s="450"/>
      <c r="B80" s="305"/>
      <c r="C80" s="305"/>
      <c r="D80" s="53"/>
      <c r="E80" s="53"/>
      <c r="F80" s="53"/>
      <c r="G80" s="53"/>
      <c r="H80" s="53"/>
      <c r="I80" s="53"/>
      <c r="J80" s="53"/>
      <c r="K80" s="53"/>
      <c r="L80" s="108"/>
      <c r="R80" t="s">
        <v>76</v>
      </c>
      <c r="U80" s="285" t="str">
        <f ca="1">SUBSTITUTE(CELL("address",G79),"$","")</f>
        <v>G79</v>
      </c>
      <c r="V80" s="287" t="str">
        <f t="shared" si="13"/>
        <v>3d</v>
      </c>
      <c r="W80" s="285" t="str">
        <f t="shared" ca="1" si="24"/>
        <v>3d. DR_DER_System</v>
      </c>
      <c r="X80" s="287" t="s">
        <v>1150</v>
      </c>
      <c r="Y80" s="287" t="s">
        <v>1188</v>
      </c>
      <c r="Z80" s="287">
        <v>2</v>
      </c>
      <c r="AA80" s="290" t="str">
        <f t="shared" ca="1" si="25"/>
        <v>3d_G79_DR_encrypt_transit_no_descript_2</v>
      </c>
      <c r="AB80" s="314" t="s">
        <v>605</v>
      </c>
      <c r="AC80">
        <v>2000</v>
      </c>
      <c r="AE80" s="287" t="s">
        <v>84</v>
      </c>
      <c r="AF80" s="287" t="s">
        <v>84</v>
      </c>
      <c r="AH80" s="288"/>
    </row>
    <row r="81" spans="1:69" ht="5.25" customHeight="1">
      <c r="A81" s="450"/>
      <c r="B81" s="305"/>
      <c r="C81" s="305"/>
      <c r="D81" s="53"/>
      <c r="E81" s="53"/>
      <c r="F81" s="53"/>
      <c r="G81" s="53"/>
      <c r="H81" s="53"/>
      <c r="I81" s="53"/>
      <c r="J81" s="53"/>
      <c r="K81" s="53"/>
      <c r="L81" s="108"/>
      <c r="R81" t="s">
        <v>76</v>
      </c>
      <c r="U81" s="285" t="str">
        <f ca="1">SUBSTITUTE(CELL("address",J79),"$","")</f>
        <v>J79</v>
      </c>
      <c r="V81" s="287" t="str">
        <f t="shared" si="13"/>
        <v>3d</v>
      </c>
      <c r="W81" s="285" t="str">
        <f t="shared" ca="1" si="24"/>
        <v>3d. DR_DER_System</v>
      </c>
      <c r="X81" s="287" t="s">
        <v>1150</v>
      </c>
      <c r="Y81" s="287" t="s">
        <v>1188</v>
      </c>
      <c r="Z81" s="287">
        <v>3</v>
      </c>
      <c r="AA81" s="290" t="str">
        <f t="shared" ca="1" si="25"/>
        <v>3d_J79_DR_encrypt_transit_no_descript_3</v>
      </c>
      <c r="AB81" s="314" t="s">
        <v>605</v>
      </c>
      <c r="AC81">
        <v>2000</v>
      </c>
      <c r="AE81" s="287" t="s">
        <v>84</v>
      </c>
      <c r="AF81" s="287" t="s">
        <v>84</v>
      </c>
      <c r="AH81" s="288"/>
    </row>
    <row r="82" spans="1:69" s="314" customFormat="1" ht="54" customHeight="1">
      <c r="A82" s="1130" t="s">
        <v>1178</v>
      </c>
      <c r="B82" s="1131"/>
      <c r="C82" s="1132"/>
      <c r="D82" s="872"/>
      <c r="E82" s="874"/>
      <c r="F82" s="53"/>
      <c r="G82" s="1134"/>
      <c r="H82" s="1134"/>
      <c r="I82" s="53"/>
      <c r="J82" s="1134"/>
      <c r="K82" s="1134"/>
      <c r="L82" s="354"/>
      <c r="M82" s="59"/>
      <c r="O82" s="20"/>
      <c r="Q82"/>
      <c r="R82"/>
      <c r="S82" t="s">
        <v>40</v>
      </c>
      <c r="U82" s="285" t="str">
        <f ca="1">SUBSTITUTE(CELL("address",D82),"$","")</f>
        <v>D82</v>
      </c>
      <c r="V82" s="287" t="str">
        <f t="shared" si="13"/>
        <v>3d</v>
      </c>
      <c r="W82" s="285" t="str">
        <f t="shared" ref="W82:W84" ca="1" si="27">MID(CELL("filename",V82),FIND("]",CELL("filename",V82))+1,256)</f>
        <v>3d. DR_DER_System</v>
      </c>
      <c r="X82" s="287" t="s">
        <v>1150</v>
      </c>
      <c r="Y82" s="287" t="s">
        <v>1189</v>
      </c>
      <c r="Z82" s="287">
        <v>1</v>
      </c>
      <c r="AA82" s="290" t="str">
        <f t="shared" ref="AA82:AA84" ca="1" si="28">V82&amp;"_"&amp;U82&amp;"_"&amp;Y82&amp;"_"&amp;Z82</f>
        <v>3d_D82_DR_encrypt_transit_NA_descript_1</v>
      </c>
      <c r="AB82" s="314" t="s">
        <v>605</v>
      </c>
      <c r="AC82">
        <v>2000</v>
      </c>
      <c r="AD82" s="388"/>
      <c r="AE82" s="287" t="s">
        <v>84</v>
      </c>
      <c r="AF82" s="287" t="s">
        <v>84</v>
      </c>
      <c r="AH82" s="288"/>
      <c r="BQ82" s="482"/>
    </row>
    <row r="83" spans="1:69" ht="5.25" customHeight="1">
      <c r="A83" s="450"/>
      <c r="B83" s="305"/>
      <c r="C83" s="305"/>
      <c r="D83" s="53"/>
      <c r="E83" s="53"/>
      <c r="F83" s="53"/>
      <c r="G83" s="53"/>
      <c r="H83" s="53"/>
      <c r="I83" s="53"/>
      <c r="J83" s="53"/>
      <c r="K83" s="53"/>
      <c r="L83" s="108"/>
      <c r="R83" t="s">
        <v>76</v>
      </c>
      <c r="U83" s="285" t="str">
        <f ca="1">SUBSTITUTE(CELL("address",G82),"$","")</f>
        <v>G82</v>
      </c>
      <c r="V83" s="287" t="str">
        <f t="shared" si="13"/>
        <v>3d</v>
      </c>
      <c r="W83" s="285" t="str">
        <f t="shared" ca="1" si="27"/>
        <v>3d. DR_DER_System</v>
      </c>
      <c r="X83" s="287" t="s">
        <v>1150</v>
      </c>
      <c r="Y83" s="287" t="s">
        <v>1189</v>
      </c>
      <c r="Z83" s="287">
        <v>2</v>
      </c>
      <c r="AA83" s="290" t="str">
        <f t="shared" ca="1" si="28"/>
        <v>3d_G82_DR_encrypt_transit_NA_descript_2</v>
      </c>
      <c r="AB83" s="314" t="s">
        <v>605</v>
      </c>
      <c r="AC83">
        <v>2000</v>
      </c>
      <c r="AE83" s="287" t="s">
        <v>84</v>
      </c>
      <c r="AF83" s="287" t="s">
        <v>84</v>
      </c>
      <c r="AH83" s="288"/>
    </row>
    <row r="84" spans="1:69" ht="5.25" customHeight="1">
      <c r="A84" s="450"/>
      <c r="B84" s="305"/>
      <c r="C84" s="305"/>
      <c r="D84" s="53"/>
      <c r="E84" s="53"/>
      <c r="F84" s="53"/>
      <c r="G84" s="53"/>
      <c r="H84" s="53"/>
      <c r="I84" s="53"/>
      <c r="J84" s="53"/>
      <c r="K84" s="53"/>
      <c r="L84" s="108"/>
      <c r="R84" t="s">
        <v>76</v>
      </c>
      <c r="U84" s="285" t="str">
        <f ca="1">SUBSTITUTE(CELL("address",J82),"$","")</f>
        <v>J82</v>
      </c>
      <c r="V84" s="287" t="str">
        <f t="shared" si="13"/>
        <v>3d</v>
      </c>
      <c r="W84" s="285" t="str">
        <f t="shared" ca="1" si="27"/>
        <v>3d. DR_DER_System</v>
      </c>
      <c r="X84" s="287" t="s">
        <v>1150</v>
      </c>
      <c r="Y84" s="287" t="s">
        <v>1189</v>
      </c>
      <c r="Z84" s="287">
        <v>3</v>
      </c>
      <c r="AA84" s="290" t="str">
        <f t="shared" ca="1" si="28"/>
        <v>3d_J82_DR_encrypt_transit_NA_descript_3</v>
      </c>
      <c r="AB84" s="314" t="s">
        <v>605</v>
      </c>
      <c r="AC84">
        <v>2000</v>
      </c>
      <c r="AE84" s="287" t="s">
        <v>84</v>
      </c>
      <c r="AF84" s="287" t="s">
        <v>84</v>
      </c>
      <c r="AH84" s="288"/>
    </row>
    <row r="85" spans="1:69" ht="27" customHeight="1">
      <c r="A85" s="1119" t="s">
        <v>1190</v>
      </c>
      <c r="B85" s="1120"/>
      <c r="C85" s="1121"/>
      <c r="D85" s="926"/>
      <c r="E85" s="928"/>
      <c r="F85" s="53"/>
      <c r="G85" s="995"/>
      <c r="H85" s="995"/>
      <c r="I85" s="53"/>
      <c r="J85" s="995"/>
      <c r="K85" s="995"/>
      <c r="L85" s="108"/>
      <c r="O85" s="20"/>
      <c r="S85" t="s">
        <v>40</v>
      </c>
      <c r="U85" s="285" t="str">
        <f ca="1">SUBSTITUTE(CELL("address",D85),"$","")</f>
        <v>D85</v>
      </c>
      <c r="V85" s="287" t="str">
        <f t="shared" si="13"/>
        <v>3d</v>
      </c>
      <c r="W85" s="285" t="str">
        <f t="shared" ref="W85:W90" ca="1" si="29">MID(CELL("filename",V85),FIND("]",CELL("filename",V85))+1,256)</f>
        <v>3d. DR_DER_System</v>
      </c>
      <c r="X85" s="287" t="s">
        <v>1150</v>
      </c>
      <c r="Y85" s="287" t="s">
        <v>1191</v>
      </c>
      <c r="Z85" s="287">
        <v>1</v>
      </c>
      <c r="AA85" s="290" t="str">
        <f t="shared" ref="AA85:AA90" ca="1" si="30">V85&amp;"_"&amp;U85&amp;"_"&amp;Y85&amp;"_"&amp;Z85</f>
        <v>3d_D85_DR_encrypt_rest_1</v>
      </c>
      <c r="AB85" t="s">
        <v>681</v>
      </c>
      <c r="AD85" s="286" t="str">
        <f t="shared" ref="AD85:AD87" si="31">CONCATENATE(AN85,",",AO85,",",AP85)</f>
        <v>Yes,No,Not Applicable</v>
      </c>
      <c r="AE85" s="287" t="s">
        <v>84</v>
      </c>
      <c r="AF85" s="287" t="s">
        <v>84</v>
      </c>
      <c r="AH85" s="288"/>
      <c r="AN85" t="s">
        <v>83</v>
      </c>
      <c r="AO85" t="s">
        <v>84</v>
      </c>
      <c r="AP85" t="s">
        <v>97</v>
      </c>
    </row>
    <row r="86" spans="1:69" ht="5.25" customHeight="1">
      <c r="A86" s="451"/>
      <c r="B86" s="506"/>
      <c r="C86" s="506"/>
      <c r="D86" s="53"/>
      <c r="E86" s="53"/>
      <c r="F86" s="53"/>
      <c r="G86" s="53"/>
      <c r="H86" s="53"/>
      <c r="I86" s="53"/>
      <c r="J86" s="53"/>
      <c r="K86" s="53"/>
      <c r="L86" s="108"/>
      <c r="R86" t="s">
        <v>76</v>
      </c>
      <c r="U86" s="285" t="str">
        <f ca="1">SUBSTITUTE(CELL("address",G85),"$","")</f>
        <v>G85</v>
      </c>
      <c r="V86" s="287" t="str">
        <f t="shared" si="13"/>
        <v>3d</v>
      </c>
      <c r="W86" s="285" t="str">
        <f t="shared" ca="1" si="29"/>
        <v>3d. DR_DER_System</v>
      </c>
      <c r="X86" s="287" t="s">
        <v>1150</v>
      </c>
      <c r="Y86" s="287" t="s">
        <v>1191</v>
      </c>
      <c r="Z86" s="287">
        <v>2</v>
      </c>
      <c r="AA86" s="290" t="str">
        <f t="shared" ca="1" si="30"/>
        <v>3d_G85_DR_encrypt_rest_2</v>
      </c>
      <c r="AB86" t="s">
        <v>681</v>
      </c>
      <c r="AD86" s="286" t="str">
        <f t="shared" si="31"/>
        <v>Yes,No,Not Applicable</v>
      </c>
      <c r="AE86" s="287" t="s">
        <v>84</v>
      </c>
      <c r="AF86" s="287" t="s">
        <v>84</v>
      </c>
      <c r="AH86" s="288"/>
      <c r="AN86" t="s">
        <v>83</v>
      </c>
      <c r="AO86" t="s">
        <v>84</v>
      </c>
      <c r="AP86" t="s">
        <v>97</v>
      </c>
    </row>
    <row r="87" spans="1:69" ht="5.25" customHeight="1">
      <c r="A87" s="451"/>
      <c r="B87" s="506"/>
      <c r="C87" s="506"/>
      <c r="D87" s="53"/>
      <c r="E87" s="53"/>
      <c r="F87" s="53"/>
      <c r="G87" s="53"/>
      <c r="H87" s="53"/>
      <c r="I87" s="53"/>
      <c r="J87" s="53"/>
      <c r="K87" s="53"/>
      <c r="L87" s="108"/>
      <c r="R87" t="s">
        <v>76</v>
      </c>
      <c r="U87" s="285" t="str">
        <f ca="1">SUBSTITUTE(CELL("address",J85),"$","")</f>
        <v>J85</v>
      </c>
      <c r="V87" s="287" t="str">
        <f t="shared" si="13"/>
        <v>3d</v>
      </c>
      <c r="W87" s="285" t="str">
        <f t="shared" ca="1" si="29"/>
        <v>3d. DR_DER_System</v>
      </c>
      <c r="X87" s="287" t="s">
        <v>1150</v>
      </c>
      <c r="Y87" s="287" t="s">
        <v>1191</v>
      </c>
      <c r="Z87" s="287">
        <v>3</v>
      </c>
      <c r="AA87" s="290" t="str">
        <f t="shared" ca="1" si="30"/>
        <v>3d_J85_DR_encrypt_rest_3</v>
      </c>
      <c r="AB87" t="s">
        <v>681</v>
      </c>
      <c r="AD87" s="286" t="str">
        <f t="shared" si="31"/>
        <v>Yes,No,Not Applicable</v>
      </c>
      <c r="AE87" s="287" t="s">
        <v>84</v>
      </c>
      <c r="AF87" s="287" t="s">
        <v>84</v>
      </c>
      <c r="AH87" s="288"/>
      <c r="AN87" t="s">
        <v>83</v>
      </c>
      <c r="AO87" t="s">
        <v>84</v>
      </c>
      <c r="AP87" t="s">
        <v>97</v>
      </c>
    </row>
    <row r="88" spans="1:69" s="314" customFormat="1" ht="54" customHeight="1">
      <c r="A88" s="1130" t="s">
        <v>1192</v>
      </c>
      <c r="B88" s="1131"/>
      <c r="C88" s="1132"/>
      <c r="D88" s="872"/>
      <c r="E88" s="874"/>
      <c r="F88" s="53"/>
      <c r="G88" s="1134"/>
      <c r="H88" s="1134"/>
      <c r="I88" s="53"/>
      <c r="J88" s="1134"/>
      <c r="K88" s="1134"/>
      <c r="L88" s="354"/>
      <c r="M88" s="59"/>
      <c r="O88" s="20"/>
      <c r="Q88"/>
      <c r="R88"/>
      <c r="S88" t="s">
        <v>40</v>
      </c>
      <c r="U88" s="285" t="str">
        <f ca="1">SUBSTITUTE(CELL("address",D88),"$","")</f>
        <v>D88</v>
      </c>
      <c r="V88" s="287" t="str">
        <f t="shared" si="13"/>
        <v>3d</v>
      </c>
      <c r="W88" s="285" t="str">
        <f t="shared" ca="1" si="29"/>
        <v>3d. DR_DER_System</v>
      </c>
      <c r="X88" s="287" t="s">
        <v>1150</v>
      </c>
      <c r="Y88" s="287" t="s">
        <v>1193</v>
      </c>
      <c r="Z88" s="287">
        <v>1</v>
      </c>
      <c r="AA88" s="290" t="str">
        <f t="shared" ca="1" si="30"/>
        <v>3d_D88_DR_encrypt_rest_no_descript_1</v>
      </c>
      <c r="AB88" s="314" t="s">
        <v>605</v>
      </c>
      <c r="AC88">
        <v>2000</v>
      </c>
      <c r="AD88" s="388"/>
      <c r="AE88" s="287" t="s">
        <v>84</v>
      </c>
      <c r="AF88" s="287" t="s">
        <v>84</v>
      </c>
      <c r="AH88" s="288"/>
      <c r="BQ88" s="482"/>
    </row>
    <row r="89" spans="1:69" ht="5.25" customHeight="1">
      <c r="A89" s="450"/>
      <c r="B89" s="305"/>
      <c r="C89" s="305"/>
      <c r="D89" s="53"/>
      <c r="E89" s="53"/>
      <c r="F89" s="53"/>
      <c r="G89" s="53"/>
      <c r="H89" s="53"/>
      <c r="I89" s="53"/>
      <c r="J89" s="53"/>
      <c r="K89" s="53"/>
      <c r="L89" s="108"/>
      <c r="R89" t="s">
        <v>76</v>
      </c>
      <c r="U89" s="285" t="str">
        <f ca="1">SUBSTITUTE(CELL("address",G88),"$","")</f>
        <v>G88</v>
      </c>
      <c r="V89" s="287" t="str">
        <f t="shared" si="13"/>
        <v>3d</v>
      </c>
      <c r="W89" s="285" t="str">
        <f t="shared" ca="1" si="29"/>
        <v>3d. DR_DER_System</v>
      </c>
      <c r="X89" s="287" t="s">
        <v>1150</v>
      </c>
      <c r="Y89" s="287" t="s">
        <v>1193</v>
      </c>
      <c r="Z89" s="287">
        <v>2</v>
      </c>
      <c r="AA89" s="290" t="str">
        <f t="shared" ca="1" si="30"/>
        <v>3d_G88_DR_encrypt_rest_no_descript_2</v>
      </c>
      <c r="AB89" s="314" t="s">
        <v>605</v>
      </c>
      <c r="AC89">
        <v>2000</v>
      </c>
      <c r="AE89" s="287" t="s">
        <v>84</v>
      </c>
      <c r="AF89" s="287" t="s">
        <v>84</v>
      </c>
      <c r="AH89" s="288"/>
    </row>
    <row r="90" spans="1:69" ht="5.25" customHeight="1">
      <c r="A90" s="450"/>
      <c r="B90" s="305"/>
      <c r="C90" s="305"/>
      <c r="D90" s="53"/>
      <c r="E90" s="53"/>
      <c r="F90" s="53"/>
      <c r="G90" s="53"/>
      <c r="H90" s="53"/>
      <c r="I90" s="53"/>
      <c r="J90" s="53"/>
      <c r="K90" s="53"/>
      <c r="L90" s="108"/>
      <c r="R90" t="s">
        <v>76</v>
      </c>
      <c r="U90" s="285" t="str">
        <f ca="1">SUBSTITUTE(CELL("address",J88),"$","")</f>
        <v>J88</v>
      </c>
      <c r="V90" s="287" t="str">
        <f t="shared" si="13"/>
        <v>3d</v>
      </c>
      <c r="W90" s="285" t="str">
        <f t="shared" ca="1" si="29"/>
        <v>3d. DR_DER_System</v>
      </c>
      <c r="X90" s="287" t="s">
        <v>1150</v>
      </c>
      <c r="Y90" s="287" t="s">
        <v>1193</v>
      </c>
      <c r="Z90" s="287">
        <v>3</v>
      </c>
      <c r="AA90" s="290" t="str">
        <f t="shared" ca="1" si="30"/>
        <v>3d_J88_DR_encrypt_rest_no_descript_3</v>
      </c>
      <c r="AB90" s="314" t="s">
        <v>605</v>
      </c>
      <c r="AC90">
        <v>2000</v>
      </c>
      <c r="AE90" s="287" t="s">
        <v>84</v>
      </c>
      <c r="AF90" s="287" t="s">
        <v>84</v>
      </c>
      <c r="AH90" s="288"/>
    </row>
    <row r="91" spans="1:69" s="314" customFormat="1" ht="54" customHeight="1">
      <c r="A91" s="1130" t="s">
        <v>1178</v>
      </c>
      <c r="B91" s="1131"/>
      <c r="C91" s="1132"/>
      <c r="D91" s="872"/>
      <c r="E91" s="874"/>
      <c r="F91" s="53"/>
      <c r="G91" s="1134"/>
      <c r="H91" s="1134"/>
      <c r="I91" s="53"/>
      <c r="J91" s="1134"/>
      <c r="K91" s="1134"/>
      <c r="L91" s="354"/>
      <c r="M91" s="59"/>
      <c r="O91" s="20"/>
      <c r="Q91"/>
      <c r="R91"/>
      <c r="S91" t="s">
        <v>40</v>
      </c>
      <c r="U91" s="285" t="str">
        <f ca="1">SUBSTITUTE(CELL("address",D91),"$","")</f>
        <v>D91</v>
      </c>
      <c r="V91" s="287" t="str">
        <f t="shared" si="13"/>
        <v>3d</v>
      </c>
      <c r="W91" s="285" t="str">
        <f t="shared" ref="W91:W93" ca="1" si="32">MID(CELL("filename",V91),FIND("]",CELL("filename",V91))+1,256)</f>
        <v>3d. DR_DER_System</v>
      </c>
      <c r="X91" s="287" t="s">
        <v>1150</v>
      </c>
      <c r="Y91" s="287" t="s">
        <v>1194</v>
      </c>
      <c r="Z91" s="287">
        <v>1</v>
      </c>
      <c r="AA91" s="290" t="str">
        <f t="shared" ref="AA91:AA93" ca="1" si="33">V91&amp;"_"&amp;U91&amp;"_"&amp;Y91&amp;"_"&amp;Z91</f>
        <v>3d_D91_DR_encrypt_rest_NA_descript_1</v>
      </c>
      <c r="AB91" s="314" t="s">
        <v>605</v>
      </c>
      <c r="AC91">
        <v>2000</v>
      </c>
      <c r="AD91" s="388"/>
      <c r="AE91" s="287" t="s">
        <v>84</v>
      </c>
      <c r="AF91" s="287" t="s">
        <v>84</v>
      </c>
      <c r="AH91" s="288"/>
      <c r="BQ91" s="482"/>
    </row>
    <row r="92" spans="1:69" ht="5.25" customHeight="1">
      <c r="A92" s="450"/>
      <c r="B92" s="305"/>
      <c r="C92" s="305"/>
      <c r="D92" s="53"/>
      <c r="E92" s="53"/>
      <c r="F92" s="53"/>
      <c r="G92" s="53"/>
      <c r="H92" s="53"/>
      <c r="I92" s="53"/>
      <c r="J92" s="53"/>
      <c r="K92" s="53"/>
      <c r="L92" s="108"/>
      <c r="R92" t="s">
        <v>76</v>
      </c>
      <c r="U92" s="285" t="str">
        <f ca="1">SUBSTITUTE(CELL("address",G91),"$","")</f>
        <v>G91</v>
      </c>
      <c r="V92" s="287" t="str">
        <f t="shared" si="13"/>
        <v>3d</v>
      </c>
      <c r="W92" s="285" t="str">
        <f t="shared" ca="1" si="32"/>
        <v>3d. DR_DER_System</v>
      </c>
      <c r="X92" s="287" t="s">
        <v>1150</v>
      </c>
      <c r="Y92" s="287" t="s">
        <v>1194</v>
      </c>
      <c r="Z92" s="287">
        <v>2</v>
      </c>
      <c r="AA92" s="290" t="str">
        <f t="shared" ca="1" si="33"/>
        <v>3d_G91_DR_encrypt_rest_NA_descript_2</v>
      </c>
      <c r="AB92" s="314" t="s">
        <v>605</v>
      </c>
      <c r="AC92">
        <v>2000</v>
      </c>
      <c r="AE92" s="287" t="s">
        <v>84</v>
      </c>
      <c r="AF92" s="287" t="s">
        <v>84</v>
      </c>
      <c r="AH92" s="288"/>
    </row>
    <row r="93" spans="1:69" ht="5.25" customHeight="1">
      <c r="A93" s="450"/>
      <c r="B93" s="305"/>
      <c r="C93" s="305"/>
      <c r="D93" s="53"/>
      <c r="E93" s="53"/>
      <c r="F93" s="53"/>
      <c r="G93" s="53"/>
      <c r="H93" s="53"/>
      <c r="I93" s="53"/>
      <c r="J93" s="53"/>
      <c r="K93" s="53"/>
      <c r="L93" s="108"/>
      <c r="R93" t="s">
        <v>76</v>
      </c>
      <c r="U93" s="285" t="str">
        <f ca="1">SUBSTITUTE(CELL("address",J91),"$","")</f>
        <v>J91</v>
      </c>
      <c r="V93" s="287" t="str">
        <f t="shared" si="13"/>
        <v>3d</v>
      </c>
      <c r="W93" s="285" t="str">
        <f t="shared" ca="1" si="32"/>
        <v>3d. DR_DER_System</v>
      </c>
      <c r="X93" s="287" t="s">
        <v>1150</v>
      </c>
      <c r="Y93" s="287" t="s">
        <v>1194</v>
      </c>
      <c r="Z93" s="287">
        <v>3</v>
      </c>
      <c r="AA93" s="290" t="str">
        <f t="shared" ca="1" si="33"/>
        <v>3d_J91_DR_encrypt_rest_NA_descript_3</v>
      </c>
      <c r="AB93" s="314" t="s">
        <v>605</v>
      </c>
      <c r="AC93">
        <v>2000</v>
      </c>
      <c r="AE93" s="287" t="s">
        <v>84</v>
      </c>
      <c r="AF93" s="287" t="s">
        <v>84</v>
      </c>
      <c r="AH93" s="288"/>
    </row>
    <row r="94" spans="1:69" ht="27" customHeight="1">
      <c r="A94" s="1122" t="s">
        <v>1195</v>
      </c>
      <c r="B94" s="1123"/>
      <c r="C94" s="1124"/>
      <c r="D94" s="926"/>
      <c r="E94" s="928"/>
      <c r="F94" s="53"/>
      <c r="G94" s="995"/>
      <c r="H94" s="995"/>
      <c r="I94" s="53"/>
      <c r="J94" s="995"/>
      <c r="K94" s="995"/>
      <c r="L94" s="108"/>
      <c r="O94" s="20"/>
      <c r="S94" t="s">
        <v>40</v>
      </c>
      <c r="U94" s="285" t="str">
        <f ca="1">SUBSTITUTE(CELL("address",D94),"$","")</f>
        <v>D94</v>
      </c>
      <c r="V94" s="287" t="str">
        <f t="shared" si="13"/>
        <v>3d</v>
      </c>
      <c r="W94" s="285" t="str">
        <f t="shared" ref="W94:W102" ca="1" si="34">MID(CELL("filename",V94),FIND("]",CELL("filename",V94))+1,256)</f>
        <v>3d. DR_DER_System</v>
      </c>
      <c r="X94" s="287" t="s">
        <v>1150</v>
      </c>
      <c r="Y94" s="287" t="s">
        <v>1196</v>
      </c>
      <c r="Z94" s="287">
        <v>1</v>
      </c>
      <c r="AA94" s="290" t="str">
        <f t="shared" ref="AA94:AA102" ca="1" si="35">V94&amp;"_"&amp;U94&amp;"_"&amp;Y94&amp;"_"&amp;Z94</f>
        <v>3d_D94_DR_SAML_SSO_1</v>
      </c>
      <c r="AB94" t="s">
        <v>681</v>
      </c>
      <c r="AD94" s="286" t="str">
        <f t="shared" ref="AD94:AD96" si="36">CONCATENATE(AN94,",",AO94,",",AP94)</f>
        <v>Yes,No,Not Applicable</v>
      </c>
      <c r="AE94" s="287" t="s">
        <v>84</v>
      </c>
      <c r="AF94" s="287" t="s">
        <v>84</v>
      </c>
      <c r="AH94" s="288"/>
      <c r="AN94" t="s">
        <v>83</v>
      </c>
      <c r="AO94" t="s">
        <v>84</v>
      </c>
      <c r="AP94" t="s">
        <v>97</v>
      </c>
    </row>
    <row r="95" spans="1:69" ht="5.25" customHeight="1">
      <c r="A95" s="450"/>
      <c r="B95" s="305"/>
      <c r="C95" s="305"/>
      <c r="D95" s="53"/>
      <c r="E95" s="53"/>
      <c r="F95" s="53"/>
      <c r="G95" s="53"/>
      <c r="H95" s="53"/>
      <c r="I95" s="53"/>
      <c r="J95" s="53"/>
      <c r="K95" s="53"/>
      <c r="L95" s="108"/>
      <c r="R95" t="s">
        <v>76</v>
      </c>
      <c r="U95" s="285" t="str">
        <f ca="1">SUBSTITUTE(CELL("address",G94),"$","")</f>
        <v>G94</v>
      </c>
      <c r="V95" s="287" t="str">
        <f t="shared" si="13"/>
        <v>3d</v>
      </c>
      <c r="W95" s="285" t="str">
        <f t="shared" ca="1" si="34"/>
        <v>3d. DR_DER_System</v>
      </c>
      <c r="X95" s="287" t="s">
        <v>1150</v>
      </c>
      <c r="Y95" s="287" t="s">
        <v>1196</v>
      </c>
      <c r="Z95" s="287">
        <v>2</v>
      </c>
      <c r="AA95" s="290" t="str">
        <f t="shared" ca="1" si="35"/>
        <v>3d_G94_DR_SAML_SSO_2</v>
      </c>
      <c r="AB95" t="s">
        <v>681</v>
      </c>
      <c r="AD95" s="286" t="str">
        <f t="shared" si="36"/>
        <v>Yes,No,Not Applicable</v>
      </c>
      <c r="AE95" s="287" t="s">
        <v>84</v>
      </c>
      <c r="AF95" s="287" t="s">
        <v>84</v>
      </c>
      <c r="AH95" s="288"/>
      <c r="AN95" t="s">
        <v>83</v>
      </c>
      <c r="AO95" t="s">
        <v>84</v>
      </c>
      <c r="AP95" t="s">
        <v>97</v>
      </c>
    </row>
    <row r="96" spans="1:69" ht="5.25" customHeight="1">
      <c r="A96" s="450"/>
      <c r="B96" s="305"/>
      <c r="C96" s="305"/>
      <c r="D96" s="53"/>
      <c r="E96" s="53"/>
      <c r="F96" s="53"/>
      <c r="G96" s="53"/>
      <c r="H96" s="53"/>
      <c r="I96" s="53"/>
      <c r="J96" s="53"/>
      <c r="K96" s="53"/>
      <c r="L96" s="108"/>
      <c r="R96" t="s">
        <v>76</v>
      </c>
      <c r="U96" s="285" t="str">
        <f ca="1">SUBSTITUTE(CELL("address",J94),"$","")</f>
        <v>J94</v>
      </c>
      <c r="V96" s="287" t="str">
        <f t="shared" si="13"/>
        <v>3d</v>
      </c>
      <c r="W96" s="285" t="str">
        <f t="shared" ca="1" si="34"/>
        <v>3d. DR_DER_System</v>
      </c>
      <c r="X96" s="287" t="s">
        <v>1150</v>
      </c>
      <c r="Y96" s="287" t="s">
        <v>1196</v>
      </c>
      <c r="Z96" s="287">
        <v>3</v>
      </c>
      <c r="AA96" s="290" t="str">
        <f t="shared" ca="1" si="35"/>
        <v>3d_J94_DR_SAML_SSO_3</v>
      </c>
      <c r="AB96" t="s">
        <v>681</v>
      </c>
      <c r="AD96" s="286" t="str">
        <f t="shared" si="36"/>
        <v>Yes,No,Not Applicable</v>
      </c>
      <c r="AE96" s="287" t="s">
        <v>84</v>
      </c>
      <c r="AF96" s="287" t="s">
        <v>84</v>
      </c>
      <c r="AH96" s="288"/>
      <c r="AN96" t="s">
        <v>83</v>
      </c>
      <c r="AO96" t="s">
        <v>84</v>
      </c>
      <c r="AP96" t="s">
        <v>97</v>
      </c>
    </row>
    <row r="97" spans="1:69" s="314" customFormat="1" ht="54" customHeight="1">
      <c r="A97" s="1130" t="s">
        <v>1197</v>
      </c>
      <c r="B97" s="1131"/>
      <c r="C97" s="1132"/>
      <c r="D97" s="872"/>
      <c r="E97" s="874"/>
      <c r="F97" s="53"/>
      <c r="G97" s="1134"/>
      <c r="H97" s="1134"/>
      <c r="I97" s="53"/>
      <c r="J97" s="1134"/>
      <c r="K97" s="1134"/>
      <c r="L97" s="354"/>
      <c r="M97" s="59"/>
      <c r="O97" s="20"/>
      <c r="Q97"/>
      <c r="R97"/>
      <c r="S97" t="s">
        <v>40</v>
      </c>
      <c r="U97" s="285" t="str">
        <f ca="1">SUBSTITUTE(CELL("address",D97),"$","")</f>
        <v>D97</v>
      </c>
      <c r="V97" s="287" t="str">
        <f t="shared" si="13"/>
        <v>3d</v>
      </c>
      <c r="W97" s="285" t="str">
        <f t="shared" ref="W97:W99" ca="1" si="37">MID(CELL("filename",V97),FIND("]",CELL("filename",V97))+1,256)</f>
        <v>3d. DR_DER_System</v>
      </c>
      <c r="X97" s="287" t="s">
        <v>1150</v>
      </c>
      <c r="Y97" s="287" t="s">
        <v>1198</v>
      </c>
      <c r="Z97" s="287">
        <v>1</v>
      </c>
      <c r="AA97" s="290" t="str">
        <f t="shared" ref="AA97:AA99" ca="1" si="38">V97&amp;"_"&amp;U97&amp;"_"&amp;Y97&amp;"_"&amp;Z97</f>
        <v>3d_D97_DR_SAML_SSO_no_descript_1</v>
      </c>
      <c r="AB97" s="314" t="s">
        <v>605</v>
      </c>
      <c r="AC97">
        <v>2000</v>
      </c>
      <c r="AD97" s="388"/>
      <c r="AE97" s="287" t="s">
        <v>84</v>
      </c>
      <c r="AF97" s="287" t="s">
        <v>84</v>
      </c>
      <c r="AH97" s="288"/>
      <c r="BQ97" s="482"/>
    </row>
    <row r="98" spans="1:69" ht="5.25" customHeight="1">
      <c r="A98" s="454"/>
      <c r="B98" s="53"/>
      <c r="C98" s="53"/>
      <c r="D98" s="53"/>
      <c r="E98" s="53"/>
      <c r="F98" s="53"/>
      <c r="G98" s="53"/>
      <c r="H98" s="53"/>
      <c r="I98" s="53"/>
      <c r="J98" s="53"/>
      <c r="K98" s="53"/>
      <c r="L98" s="108"/>
      <c r="R98" t="s">
        <v>76</v>
      </c>
      <c r="U98" s="285" t="str">
        <f ca="1">SUBSTITUTE(CELL("address",G97),"$","")</f>
        <v>G97</v>
      </c>
      <c r="V98" s="287" t="str">
        <f t="shared" si="13"/>
        <v>3d</v>
      </c>
      <c r="W98" s="285" t="str">
        <f t="shared" ca="1" si="37"/>
        <v>3d. DR_DER_System</v>
      </c>
      <c r="X98" s="287" t="s">
        <v>1150</v>
      </c>
      <c r="Y98" s="287" t="s">
        <v>1198</v>
      </c>
      <c r="Z98" s="287">
        <v>2</v>
      </c>
      <c r="AA98" s="290" t="str">
        <f t="shared" ca="1" si="38"/>
        <v>3d_G97_DR_SAML_SSO_no_descript_2</v>
      </c>
      <c r="AB98" s="314" t="s">
        <v>605</v>
      </c>
      <c r="AC98">
        <v>2000</v>
      </c>
      <c r="AE98" s="287" t="s">
        <v>84</v>
      </c>
      <c r="AF98" s="287" t="s">
        <v>84</v>
      </c>
      <c r="AH98" s="288"/>
    </row>
    <row r="99" spans="1:69" ht="5.25" customHeight="1">
      <c r="A99" s="454"/>
      <c r="B99" s="53"/>
      <c r="C99" s="53"/>
      <c r="D99" s="53"/>
      <c r="E99" s="53"/>
      <c r="F99" s="53"/>
      <c r="G99" s="53"/>
      <c r="H99" s="53"/>
      <c r="I99" s="53"/>
      <c r="J99" s="53"/>
      <c r="K99" s="53"/>
      <c r="L99" s="108"/>
      <c r="R99" t="s">
        <v>76</v>
      </c>
      <c r="U99" s="285" t="str">
        <f ca="1">SUBSTITUTE(CELL("address",J97),"$","")</f>
        <v>J97</v>
      </c>
      <c r="V99" s="287" t="str">
        <f t="shared" si="13"/>
        <v>3d</v>
      </c>
      <c r="W99" s="285" t="str">
        <f t="shared" ca="1" si="37"/>
        <v>3d. DR_DER_System</v>
      </c>
      <c r="X99" s="287" t="s">
        <v>1150</v>
      </c>
      <c r="Y99" s="287" t="s">
        <v>1198</v>
      </c>
      <c r="Z99" s="287">
        <v>3</v>
      </c>
      <c r="AA99" s="290" t="str">
        <f t="shared" ca="1" si="38"/>
        <v>3d_J97_DR_SAML_SSO_no_descript_3</v>
      </c>
      <c r="AB99" s="314" t="s">
        <v>605</v>
      </c>
      <c r="AC99">
        <v>2000</v>
      </c>
      <c r="AE99" s="287" t="s">
        <v>84</v>
      </c>
      <c r="AF99" s="287" t="s">
        <v>84</v>
      </c>
      <c r="AH99" s="288"/>
    </row>
    <row r="100" spans="1:69" s="314" customFormat="1" ht="54" customHeight="1">
      <c r="A100" s="1130" t="s">
        <v>1178</v>
      </c>
      <c r="B100" s="1131"/>
      <c r="C100" s="1132"/>
      <c r="D100" s="872"/>
      <c r="E100" s="874"/>
      <c r="F100" s="53"/>
      <c r="G100" s="1134"/>
      <c r="H100" s="1134"/>
      <c r="I100" s="53"/>
      <c r="J100" s="1134"/>
      <c r="K100" s="1134"/>
      <c r="L100" s="354"/>
      <c r="M100" s="59"/>
      <c r="O100" s="20"/>
      <c r="Q100"/>
      <c r="R100"/>
      <c r="S100" t="s">
        <v>40</v>
      </c>
      <c r="U100" s="285" t="str">
        <f ca="1">SUBSTITUTE(CELL("address",D100),"$","")</f>
        <v>D100</v>
      </c>
      <c r="V100" s="287" t="str">
        <f t="shared" si="13"/>
        <v>3d</v>
      </c>
      <c r="W100" s="285" t="str">
        <f t="shared" ca="1" si="34"/>
        <v>3d. DR_DER_System</v>
      </c>
      <c r="X100" s="287" t="s">
        <v>1150</v>
      </c>
      <c r="Y100" s="287" t="s">
        <v>1199</v>
      </c>
      <c r="Z100" s="287">
        <v>1</v>
      </c>
      <c r="AA100" s="290" t="str">
        <f t="shared" ca="1" si="35"/>
        <v>3d_D100_DR_SAML_SSO_NA_descript_1</v>
      </c>
      <c r="AB100" s="314" t="s">
        <v>605</v>
      </c>
      <c r="AC100">
        <v>2000</v>
      </c>
      <c r="AD100" s="388"/>
      <c r="AE100" s="287" t="s">
        <v>84</v>
      </c>
      <c r="AF100" s="287" t="s">
        <v>84</v>
      </c>
      <c r="AH100" s="288"/>
      <c r="BQ100" s="482"/>
    </row>
    <row r="101" spans="1:69" ht="5.25" customHeight="1">
      <c r="A101" s="454"/>
      <c r="B101" s="53"/>
      <c r="C101" s="53"/>
      <c r="D101" s="53"/>
      <c r="E101" s="53"/>
      <c r="F101" s="53"/>
      <c r="G101" s="53"/>
      <c r="H101" s="53"/>
      <c r="I101" s="53"/>
      <c r="J101" s="53"/>
      <c r="K101" s="53"/>
      <c r="L101" s="108"/>
      <c r="R101" t="s">
        <v>76</v>
      </c>
      <c r="U101" s="285" t="str">
        <f ca="1">SUBSTITUTE(CELL("address",G100),"$","")</f>
        <v>G100</v>
      </c>
      <c r="V101" s="287" t="str">
        <f t="shared" si="13"/>
        <v>3d</v>
      </c>
      <c r="W101" s="285" t="str">
        <f t="shared" ca="1" si="34"/>
        <v>3d. DR_DER_System</v>
      </c>
      <c r="X101" s="287" t="s">
        <v>1150</v>
      </c>
      <c r="Y101" s="287" t="s">
        <v>1199</v>
      </c>
      <c r="Z101" s="287">
        <v>2</v>
      </c>
      <c r="AA101" s="290" t="str">
        <f t="shared" ca="1" si="35"/>
        <v>3d_G100_DR_SAML_SSO_NA_descript_2</v>
      </c>
      <c r="AB101" s="314" t="s">
        <v>605</v>
      </c>
      <c r="AC101">
        <v>2000</v>
      </c>
      <c r="AE101" s="287" t="s">
        <v>84</v>
      </c>
      <c r="AF101" s="287" t="s">
        <v>84</v>
      </c>
      <c r="AH101" s="288"/>
    </row>
    <row r="102" spans="1:69" ht="5.25" customHeight="1">
      <c r="A102" s="454"/>
      <c r="B102" s="53"/>
      <c r="C102" s="53"/>
      <c r="D102" s="53"/>
      <c r="E102" s="53"/>
      <c r="F102" s="53"/>
      <c r="G102" s="53"/>
      <c r="H102" s="53"/>
      <c r="I102" s="53"/>
      <c r="J102" s="53"/>
      <c r="K102" s="53"/>
      <c r="L102" s="108"/>
      <c r="R102" t="s">
        <v>76</v>
      </c>
      <c r="U102" s="285" t="str">
        <f ca="1">SUBSTITUTE(CELL("address",J100),"$","")</f>
        <v>J100</v>
      </c>
      <c r="V102" s="287" t="str">
        <f t="shared" si="13"/>
        <v>3d</v>
      </c>
      <c r="W102" s="285" t="str">
        <f t="shared" ca="1" si="34"/>
        <v>3d. DR_DER_System</v>
      </c>
      <c r="X102" s="287" t="s">
        <v>1150</v>
      </c>
      <c r="Y102" s="287" t="s">
        <v>1199</v>
      </c>
      <c r="Z102" s="287">
        <v>3</v>
      </c>
      <c r="AA102" s="290" t="str">
        <f t="shared" ca="1" si="35"/>
        <v>3d_J100_DR_SAML_SSO_NA_descript_3</v>
      </c>
      <c r="AB102" s="314" t="s">
        <v>605</v>
      </c>
      <c r="AC102">
        <v>2000</v>
      </c>
      <c r="AE102" s="287" t="s">
        <v>84</v>
      </c>
      <c r="AF102" s="287" t="s">
        <v>84</v>
      </c>
      <c r="AH102" s="288"/>
    </row>
    <row r="103" spans="1:69" ht="5.25" customHeight="1">
      <c r="A103" s="454"/>
      <c r="B103" s="53"/>
      <c r="C103" s="53"/>
      <c r="D103" s="53"/>
      <c r="E103" s="53"/>
      <c r="F103" s="53"/>
      <c r="G103" s="53"/>
      <c r="H103" s="53"/>
      <c r="I103" s="53"/>
      <c r="J103" s="53"/>
      <c r="K103" s="53"/>
      <c r="L103" s="108"/>
      <c r="R103" t="s">
        <v>76</v>
      </c>
      <c r="U103" s="285"/>
      <c r="W103" s="285"/>
      <c r="Y103" s="1"/>
      <c r="AA103" s="290"/>
    </row>
    <row r="104" spans="1:69" ht="13">
      <c r="A104" s="57" t="s">
        <v>832</v>
      </c>
      <c r="B104" s="305"/>
      <c r="C104" s="305"/>
      <c r="D104" s="1040" t="s">
        <v>1200</v>
      </c>
      <c r="E104" s="1040"/>
      <c r="F104" s="305"/>
      <c r="G104" s="1040"/>
      <c r="H104" s="1040"/>
      <c r="I104" s="305"/>
      <c r="J104" s="1040"/>
      <c r="K104" s="1040"/>
      <c r="L104" s="108"/>
      <c r="S104" t="s">
        <v>40</v>
      </c>
    </row>
    <row r="105" spans="1:69">
      <c r="A105" s="327"/>
      <c r="B105" s="305"/>
      <c r="C105" s="305"/>
      <c r="D105" s="989" t="s">
        <v>1201</v>
      </c>
      <c r="E105" s="995" t="s">
        <v>1202</v>
      </c>
      <c r="F105" s="457"/>
      <c r="G105" s="989"/>
      <c r="H105" s="995"/>
      <c r="I105" s="305"/>
      <c r="J105" s="989"/>
      <c r="K105" s="995"/>
      <c r="L105" s="108"/>
      <c r="S105" t="s">
        <v>40</v>
      </c>
    </row>
    <row r="106" spans="1:69">
      <c r="A106" s="382" t="s">
        <v>1203</v>
      </c>
      <c r="B106" s="305"/>
      <c r="C106" s="305"/>
      <c r="D106" s="989"/>
      <c r="E106" s="995"/>
      <c r="F106" s="457"/>
      <c r="G106" s="989"/>
      <c r="H106" s="995"/>
      <c r="I106" s="305"/>
      <c r="J106" s="989"/>
      <c r="K106" s="995"/>
      <c r="L106" s="108"/>
      <c r="S106" t="s">
        <v>40</v>
      </c>
    </row>
    <row r="107" spans="1:69">
      <c r="A107" s="424" t="s">
        <v>1204</v>
      </c>
      <c r="B107" s="305"/>
      <c r="C107" s="305"/>
      <c r="D107" s="305"/>
      <c r="E107" s="305"/>
      <c r="F107" s="305"/>
      <c r="G107" s="305"/>
      <c r="H107" s="305"/>
      <c r="I107" s="305"/>
      <c r="J107" s="305"/>
      <c r="K107" s="305"/>
      <c r="L107" s="108"/>
      <c r="S107" t="s">
        <v>40</v>
      </c>
    </row>
    <row r="108" spans="1:69">
      <c r="A108" s="451">
        <v>2023</v>
      </c>
      <c r="B108" s="305" t="s">
        <v>709</v>
      </c>
      <c r="C108" s="305"/>
      <c r="D108" s="533"/>
      <c r="E108" s="533"/>
      <c r="F108" s="536"/>
      <c r="G108" s="590"/>
      <c r="H108" s="590"/>
      <c r="I108" s="536"/>
      <c r="J108" s="590"/>
      <c r="K108" s="590"/>
      <c r="L108" s="108"/>
      <c r="Q108" s="24"/>
      <c r="S108" s="376" t="s">
        <v>40</v>
      </c>
      <c r="U108" s="285" t="str">
        <f ca="1">SUBSTITUTE(CELL("address",D108),"$","")</f>
        <v>D108</v>
      </c>
      <c r="V108" s="287" t="str">
        <f t="shared" ref="V108:V167" si="39">$V$7</f>
        <v>3d</v>
      </c>
      <c r="W108" s="285" t="str">
        <f t="shared" ref="W108:W137" ca="1" si="40">MID(CELL("filename",V108),FIND("]",CELL("filename",V108))+1,256)</f>
        <v>3d. DR_DER_System</v>
      </c>
      <c r="X108" s="287" t="s">
        <v>1150</v>
      </c>
      <c r="Y108" s="287" t="s">
        <v>1205</v>
      </c>
      <c r="Z108" s="287">
        <v>1</v>
      </c>
      <c r="AA108" s="290" t="str">
        <f t="shared" ref="AA108:AA167" ca="1" si="41">V108&amp;"_"&amp;U108&amp;"_"&amp;Y108&amp;"_"&amp;Z108</f>
        <v>3d_D108_winter_2023_day_1</v>
      </c>
      <c r="AB108" s="287" t="s">
        <v>395</v>
      </c>
      <c r="AD108" s="289" t="str">
        <f t="shared" ref="AD108:AD139" si="42">"&gt;=0"</f>
        <v>&gt;=0</v>
      </c>
      <c r="AE108" s="287" t="s">
        <v>84</v>
      </c>
      <c r="AF108" s="287" t="s">
        <v>84</v>
      </c>
      <c r="AH108" s="288"/>
    </row>
    <row r="109" spans="1:69" ht="5.25" customHeight="1">
      <c r="A109" s="451"/>
      <c r="B109" s="305"/>
      <c r="C109" s="305"/>
      <c r="D109" s="536"/>
      <c r="E109" s="536"/>
      <c r="F109" s="536"/>
      <c r="G109" s="536"/>
      <c r="H109" s="536"/>
      <c r="I109" s="536"/>
      <c r="J109" s="536"/>
      <c r="K109" s="536"/>
      <c r="L109" s="108"/>
      <c r="R109" t="s">
        <v>76</v>
      </c>
      <c r="U109" s="285" t="str">
        <f ca="1">SUBSTITUTE(CELL("address",E108),"$","")</f>
        <v>E108</v>
      </c>
      <c r="V109" s="287" t="str">
        <f t="shared" si="39"/>
        <v>3d</v>
      </c>
      <c r="W109" s="285" t="str">
        <f t="shared" ca="1" si="40"/>
        <v>3d. DR_DER_System</v>
      </c>
      <c r="X109" s="287" t="s">
        <v>1150</v>
      </c>
      <c r="Y109" s="287" t="s">
        <v>1206</v>
      </c>
      <c r="Z109" s="287">
        <v>1</v>
      </c>
      <c r="AA109" s="290" t="str">
        <f t="shared" ca="1" si="41"/>
        <v>3d_E108_winter_2023_1hr_1</v>
      </c>
      <c r="AB109" s="287" t="s">
        <v>395</v>
      </c>
      <c r="AD109" s="289" t="str">
        <f t="shared" si="42"/>
        <v>&gt;=0</v>
      </c>
      <c r="AE109" s="287" t="s">
        <v>84</v>
      </c>
      <c r="AF109" s="287" t="s">
        <v>84</v>
      </c>
      <c r="AH109" s="288"/>
    </row>
    <row r="110" spans="1:69" ht="12.75" hidden="1" customHeight="1">
      <c r="A110" s="451"/>
      <c r="B110" s="305"/>
      <c r="C110" s="305"/>
      <c r="D110" s="536"/>
      <c r="E110" s="536"/>
      <c r="F110" s="536"/>
      <c r="G110" s="536"/>
      <c r="H110" s="536"/>
      <c r="I110" s="536"/>
      <c r="J110" s="536"/>
      <c r="K110" s="536"/>
      <c r="L110" s="108"/>
      <c r="Q110" t="s">
        <v>859</v>
      </c>
      <c r="U110" s="285" t="str">
        <f ca="1">SUBSTITUTE(CELL("address",G108),"$","")</f>
        <v>G108</v>
      </c>
      <c r="V110" s="287" t="str">
        <f t="shared" si="39"/>
        <v>3d</v>
      </c>
      <c r="W110" s="285" t="str">
        <f t="shared" ca="1" si="40"/>
        <v>3d. DR_DER_System</v>
      </c>
      <c r="X110" s="287" t="s">
        <v>1150</v>
      </c>
      <c r="Y110" s="287" t="s">
        <v>1205</v>
      </c>
      <c r="Z110" s="287">
        <v>2</v>
      </c>
      <c r="AA110" s="290" t="str">
        <f t="shared" ca="1" si="41"/>
        <v>3d_G108_winter_2023_day_2</v>
      </c>
      <c r="AB110" s="287" t="s">
        <v>395</v>
      </c>
      <c r="AD110" s="289" t="str">
        <f t="shared" si="42"/>
        <v>&gt;=0</v>
      </c>
      <c r="AE110" s="287" t="s">
        <v>84</v>
      </c>
      <c r="AF110" s="287" t="s">
        <v>84</v>
      </c>
      <c r="AH110" s="288"/>
    </row>
    <row r="111" spans="1:69" ht="12.75" hidden="1" customHeight="1">
      <c r="A111" s="451"/>
      <c r="B111" s="305"/>
      <c r="C111" s="305"/>
      <c r="D111" s="536"/>
      <c r="E111" s="536"/>
      <c r="F111" s="536"/>
      <c r="G111" s="536"/>
      <c r="H111" s="536"/>
      <c r="I111" s="536"/>
      <c r="J111" s="536"/>
      <c r="K111" s="536"/>
      <c r="L111" s="108"/>
      <c r="Q111" t="s">
        <v>859</v>
      </c>
      <c r="U111" s="285" t="str">
        <f ca="1">SUBSTITUTE(CELL("address",H108),"$","")</f>
        <v>H108</v>
      </c>
      <c r="V111" s="287" t="str">
        <f t="shared" si="39"/>
        <v>3d</v>
      </c>
      <c r="W111" s="285" t="str">
        <f t="shared" ca="1" si="40"/>
        <v>3d. DR_DER_System</v>
      </c>
      <c r="X111" s="287" t="s">
        <v>1150</v>
      </c>
      <c r="Y111" s="287" t="s">
        <v>1206</v>
      </c>
      <c r="Z111" s="287">
        <v>2</v>
      </c>
      <c r="AA111" s="290" t="str">
        <f t="shared" ca="1" si="41"/>
        <v>3d_H108_winter_2023_1hr_2</v>
      </c>
      <c r="AB111" s="287" t="s">
        <v>395</v>
      </c>
      <c r="AD111" s="289" t="str">
        <f t="shared" si="42"/>
        <v>&gt;=0</v>
      </c>
      <c r="AE111" s="287" t="s">
        <v>84</v>
      </c>
      <c r="AF111" s="287" t="s">
        <v>84</v>
      </c>
      <c r="AH111" s="288"/>
    </row>
    <row r="112" spans="1:69" ht="12.75" hidden="1" customHeight="1">
      <c r="A112" s="451"/>
      <c r="B112" s="305"/>
      <c r="C112" s="305"/>
      <c r="D112" s="536"/>
      <c r="E112" s="536"/>
      <c r="F112" s="536"/>
      <c r="G112" s="536"/>
      <c r="H112" s="536"/>
      <c r="I112" s="536"/>
      <c r="J112" s="536"/>
      <c r="K112" s="536"/>
      <c r="L112" s="108"/>
      <c r="Q112" t="s">
        <v>859</v>
      </c>
      <c r="U112" s="285" t="str">
        <f ca="1">SUBSTITUTE(CELL("address",J108),"$","")</f>
        <v>J108</v>
      </c>
      <c r="V112" s="287" t="str">
        <f t="shared" si="39"/>
        <v>3d</v>
      </c>
      <c r="W112" s="285" t="str">
        <f t="shared" ca="1" si="40"/>
        <v>3d. DR_DER_System</v>
      </c>
      <c r="X112" s="287" t="s">
        <v>1150</v>
      </c>
      <c r="Y112" s="287" t="s">
        <v>1205</v>
      </c>
      <c r="Z112" s="287">
        <v>3</v>
      </c>
      <c r="AA112" s="290" t="str">
        <f t="shared" ca="1" si="41"/>
        <v>3d_J108_winter_2023_day_3</v>
      </c>
      <c r="AB112" s="287" t="s">
        <v>395</v>
      </c>
      <c r="AD112" s="289" t="str">
        <f t="shared" si="42"/>
        <v>&gt;=0</v>
      </c>
      <c r="AE112" s="287" t="s">
        <v>84</v>
      </c>
      <c r="AF112" s="287" t="s">
        <v>84</v>
      </c>
      <c r="AH112" s="288"/>
    </row>
    <row r="113" spans="1:34" ht="12.75" hidden="1" customHeight="1">
      <c r="A113" s="451"/>
      <c r="B113" s="305"/>
      <c r="C113" s="305"/>
      <c r="D113" s="536"/>
      <c r="E113" s="536"/>
      <c r="F113" s="536"/>
      <c r="G113" s="536"/>
      <c r="H113" s="536"/>
      <c r="I113" s="536"/>
      <c r="J113" s="536"/>
      <c r="K113" s="536"/>
      <c r="L113" s="108"/>
      <c r="Q113" t="s">
        <v>859</v>
      </c>
      <c r="U113" s="285" t="str">
        <f ca="1">SUBSTITUTE(CELL("address",K108),"$","")</f>
        <v>K108</v>
      </c>
      <c r="V113" s="287" t="str">
        <f t="shared" si="39"/>
        <v>3d</v>
      </c>
      <c r="W113" s="285" t="str">
        <f t="shared" ca="1" si="40"/>
        <v>3d. DR_DER_System</v>
      </c>
      <c r="X113" s="287" t="s">
        <v>1150</v>
      </c>
      <c r="Y113" s="287" t="s">
        <v>1206</v>
      </c>
      <c r="Z113" s="287">
        <v>3</v>
      </c>
      <c r="AA113" s="290" t="str">
        <f t="shared" ca="1" si="41"/>
        <v>3d_K108_winter_2023_1hr_3</v>
      </c>
      <c r="AB113" s="287" t="s">
        <v>395</v>
      </c>
      <c r="AD113" s="289" t="str">
        <f t="shared" si="42"/>
        <v>&gt;=0</v>
      </c>
      <c r="AE113" s="287" t="s">
        <v>84</v>
      </c>
      <c r="AF113" s="287" t="s">
        <v>84</v>
      </c>
      <c r="AH113" s="288"/>
    </row>
    <row r="114" spans="1:34">
      <c r="A114" s="451">
        <v>2024</v>
      </c>
      <c r="B114" s="305" t="s">
        <v>709</v>
      </c>
      <c r="C114" s="305"/>
      <c r="D114" s="533"/>
      <c r="E114" s="533"/>
      <c r="F114" s="536"/>
      <c r="G114" s="590"/>
      <c r="H114" s="590"/>
      <c r="I114" s="536"/>
      <c r="J114" s="590"/>
      <c r="K114" s="590"/>
      <c r="L114" s="108"/>
      <c r="S114" s="376" t="s">
        <v>40</v>
      </c>
      <c r="U114" s="285" t="str">
        <f ca="1">SUBSTITUTE(CELL("address",D114),"$","")</f>
        <v>D114</v>
      </c>
      <c r="V114" s="287" t="str">
        <f t="shared" si="39"/>
        <v>3d</v>
      </c>
      <c r="W114" s="285" t="str">
        <f t="shared" ca="1" si="40"/>
        <v>3d. DR_DER_System</v>
      </c>
      <c r="X114" s="287" t="s">
        <v>1150</v>
      </c>
      <c r="Y114" s="287" t="s">
        <v>1207</v>
      </c>
      <c r="Z114" s="287">
        <v>1</v>
      </c>
      <c r="AA114" s="290" t="str">
        <f t="shared" ca="1" si="41"/>
        <v>3d_D114_winter_2024_day_1</v>
      </c>
      <c r="AB114" s="287" t="s">
        <v>395</v>
      </c>
      <c r="AD114" s="289" t="str">
        <f t="shared" si="42"/>
        <v>&gt;=0</v>
      </c>
      <c r="AE114" s="287" t="s">
        <v>84</v>
      </c>
      <c r="AF114" s="287" t="s">
        <v>84</v>
      </c>
      <c r="AH114" s="288"/>
    </row>
    <row r="115" spans="1:34" ht="5.25" customHeight="1">
      <c r="A115" s="451"/>
      <c r="B115" s="305"/>
      <c r="C115" s="305"/>
      <c r="D115" s="536"/>
      <c r="E115" s="536"/>
      <c r="F115" s="536"/>
      <c r="G115" s="536"/>
      <c r="H115" s="536"/>
      <c r="I115" s="536"/>
      <c r="J115" s="536"/>
      <c r="K115" s="536"/>
      <c r="L115" s="108"/>
      <c r="R115" t="s">
        <v>76</v>
      </c>
      <c r="U115" s="285" t="str">
        <f ca="1">SUBSTITUTE(CELL("address",E114),"$","")</f>
        <v>E114</v>
      </c>
      <c r="V115" s="287" t="str">
        <f t="shared" si="39"/>
        <v>3d</v>
      </c>
      <c r="W115" s="285" t="str">
        <f t="shared" ca="1" si="40"/>
        <v>3d. DR_DER_System</v>
      </c>
      <c r="X115" s="287" t="s">
        <v>1150</v>
      </c>
      <c r="Y115" s="287" t="s">
        <v>1208</v>
      </c>
      <c r="Z115" s="287">
        <v>1</v>
      </c>
      <c r="AA115" s="290" t="str">
        <f t="shared" ca="1" si="41"/>
        <v>3d_E114_winter_2024_1hr_1</v>
      </c>
      <c r="AB115" s="287" t="s">
        <v>395</v>
      </c>
      <c r="AD115" s="289" t="str">
        <f t="shared" si="42"/>
        <v>&gt;=0</v>
      </c>
      <c r="AE115" s="287" t="s">
        <v>84</v>
      </c>
      <c r="AF115" s="287" t="s">
        <v>84</v>
      </c>
      <c r="AH115" s="288"/>
    </row>
    <row r="116" spans="1:34" ht="12.75" hidden="1" customHeight="1">
      <c r="A116" s="451"/>
      <c r="B116" s="305"/>
      <c r="C116" s="305"/>
      <c r="D116" s="536"/>
      <c r="E116" s="536"/>
      <c r="F116" s="536"/>
      <c r="G116" s="536"/>
      <c r="H116" s="536"/>
      <c r="I116" s="536"/>
      <c r="J116" s="536"/>
      <c r="K116" s="536"/>
      <c r="L116" s="108"/>
      <c r="Q116" t="s">
        <v>859</v>
      </c>
      <c r="U116" s="285" t="str">
        <f ca="1">SUBSTITUTE(CELL("address",G114),"$","")</f>
        <v>G114</v>
      </c>
      <c r="V116" s="287" t="str">
        <f t="shared" si="39"/>
        <v>3d</v>
      </c>
      <c r="W116" s="285" t="str">
        <f t="shared" ca="1" si="40"/>
        <v>3d. DR_DER_System</v>
      </c>
      <c r="X116" s="287" t="s">
        <v>1150</v>
      </c>
      <c r="Y116" s="287" t="s">
        <v>1207</v>
      </c>
      <c r="Z116" s="287">
        <v>2</v>
      </c>
      <c r="AA116" s="290" t="str">
        <f t="shared" ca="1" si="41"/>
        <v>3d_G114_winter_2024_day_2</v>
      </c>
      <c r="AB116" s="287" t="s">
        <v>395</v>
      </c>
      <c r="AD116" s="289" t="str">
        <f t="shared" si="42"/>
        <v>&gt;=0</v>
      </c>
      <c r="AE116" s="287" t="s">
        <v>84</v>
      </c>
      <c r="AF116" s="287" t="s">
        <v>84</v>
      </c>
      <c r="AH116" s="288"/>
    </row>
    <row r="117" spans="1:34" ht="12.75" hidden="1" customHeight="1">
      <c r="A117" s="451"/>
      <c r="B117" s="305"/>
      <c r="C117" s="305"/>
      <c r="D117" s="536"/>
      <c r="E117" s="536"/>
      <c r="F117" s="536"/>
      <c r="G117" s="536"/>
      <c r="H117" s="536"/>
      <c r="I117" s="536"/>
      <c r="J117" s="536"/>
      <c r="K117" s="536"/>
      <c r="L117" s="108"/>
      <c r="Q117" t="s">
        <v>859</v>
      </c>
      <c r="U117" s="285" t="str">
        <f ca="1">SUBSTITUTE(CELL("address",H114),"$","")</f>
        <v>H114</v>
      </c>
      <c r="V117" s="287" t="str">
        <f t="shared" si="39"/>
        <v>3d</v>
      </c>
      <c r="W117" s="285" t="str">
        <f t="shared" ca="1" si="40"/>
        <v>3d. DR_DER_System</v>
      </c>
      <c r="X117" s="287" t="s">
        <v>1150</v>
      </c>
      <c r="Y117" s="287" t="s">
        <v>1208</v>
      </c>
      <c r="Z117" s="287">
        <v>2</v>
      </c>
      <c r="AA117" s="290" t="str">
        <f t="shared" ca="1" si="41"/>
        <v>3d_H114_winter_2024_1hr_2</v>
      </c>
      <c r="AB117" s="287" t="s">
        <v>395</v>
      </c>
      <c r="AD117" s="289" t="str">
        <f t="shared" si="42"/>
        <v>&gt;=0</v>
      </c>
      <c r="AE117" s="287" t="s">
        <v>84</v>
      </c>
      <c r="AF117" s="287" t="s">
        <v>84</v>
      </c>
      <c r="AH117" s="288"/>
    </row>
    <row r="118" spans="1:34" ht="12.75" hidden="1" customHeight="1">
      <c r="A118" s="451"/>
      <c r="B118" s="305"/>
      <c r="C118" s="305"/>
      <c r="D118" s="536"/>
      <c r="E118" s="536"/>
      <c r="F118" s="536"/>
      <c r="G118" s="536"/>
      <c r="H118" s="536"/>
      <c r="I118" s="536"/>
      <c r="J118" s="536"/>
      <c r="K118" s="536"/>
      <c r="L118" s="108"/>
      <c r="Q118" t="s">
        <v>859</v>
      </c>
      <c r="U118" s="285" t="str">
        <f ca="1">SUBSTITUTE(CELL("address",J114),"$","")</f>
        <v>J114</v>
      </c>
      <c r="V118" s="287" t="str">
        <f t="shared" si="39"/>
        <v>3d</v>
      </c>
      <c r="W118" s="285" t="str">
        <f t="shared" ca="1" si="40"/>
        <v>3d. DR_DER_System</v>
      </c>
      <c r="X118" s="287" t="s">
        <v>1150</v>
      </c>
      <c r="Y118" s="287" t="s">
        <v>1207</v>
      </c>
      <c r="Z118" s="287">
        <v>3</v>
      </c>
      <c r="AA118" s="290" t="str">
        <f t="shared" ca="1" si="41"/>
        <v>3d_J114_winter_2024_day_3</v>
      </c>
      <c r="AB118" s="287" t="s">
        <v>395</v>
      </c>
      <c r="AD118" s="289" t="str">
        <f t="shared" si="42"/>
        <v>&gt;=0</v>
      </c>
      <c r="AE118" s="287" t="s">
        <v>84</v>
      </c>
      <c r="AF118" s="287" t="s">
        <v>84</v>
      </c>
      <c r="AH118" s="288"/>
    </row>
    <row r="119" spans="1:34" ht="12.75" hidden="1" customHeight="1">
      <c r="A119" s="451"/>
      <c r="B119" s="305"/>
      <c r="C119" s="305"/>
      <c r="D119" s="536"/>
      <c r="E119" s="536"/>
      <c r="F119" s="536"/>
      <c r="G119" s="536"/>
      <c r="H119" s="536"/>
      <c r="I119" s="536"/>
      <c r="J119" s="536"/>
      <c r="K119" s="536"/>
      <c r="L119" s="108"/>
      <c r="Q119" t="s">
        <v>859</v>
      </c>
      <c r="U119" s="285" t="str">
        <f ca="1">SUBSTITUTE(CELL("address",K114),"$","")</f>
        <v>K114</v>
      </c>
      <c r="V119" s="287" t="str">
        <f t="shared" si="39"/>
        <v>3d</v>
      </c>
      <c r="W119" s="285" t="str">
        <f t="shared" ca="1" si="40"/>
        <v>3d. DR_DER_System</v>
      </c>
      <c r="X119" s="287" t="s">
        <v>1150</v>
      </c>
      <c r="Y119" s="287" t="s">
        <v>1208</v>
      </c>
      <c r="Z119" s="287">
        <v>3</v>
      </c>
      <c r="AA119" s="290" t="str">
        <f t="shared" ca="1" si="41"/>
        <v>3d_K114_winter_2024_1hr_3</v>
      </c>
      <c r="AB119" s="287" t="s">
        <v>395</v>
      </c>
      <c r="AD119" s="289" t="str">
        <f t="shared" si="42"/>
        <v>&gt;=0</v>
      </c>
      <c r="AE119" s="287" t="s">
        <v>84</v>
      </c>
      <c r="AF119" s="287" t="s">
        <v>84</v>
      </c>
      <c r="AH119" s="288"/>
    </row>
    <row r="120" spans="1:34">
      <c r="A120" s="451">
        <v>2025</v>
      </c>
      <c r="B120" s="305" t="s">
        <v>709</v>
      </c>
      <c r="C120" s="305"/>
      <c r="D120" s="533"/>
      <c r="E120" s="533"/>
      <c r="F120" s="536"/>
      <c r="G120" s="590"/>
      <c r="H120" s="590"/>
      <c r="I120" s="536"/>
      <c r="J120" s="590"/>
      <c r="K120" s="590"/>
      <c r="L120" s="108"/>
      <c r="S120" s="376" t="s">
        <v>40</v>
      </c>
      <c r="U120" s="285" t="str">
        <f ca="1">SUBSTITUTE(CELL("address",D120),"$","")</f>
        <v>D120</v>
      </c>
      <c r="V120" s="287" t="str">
        <f t="shared" si="39"/>
        <v>3d</v>
      </c>
      <c r="W120" s="285" t="str">
        <f t="shared" ca="1" si="40"/>
        <v>3d. DR_DER_System</v>
      </c>
      <c r="X120" s="287" t="s">
        <v>1150</v>
      </c>
      <c r="Y120" s="287" t="s">
        <v>1209</v>
      </c>
      <c r="Z120" s="287">
        <v>1</v>
      </c>
      <c r="AA120" s="290" t="str">
        <f t="shared" ca="1" si="41"/>
        <v>3d_D120_winter_2025_day_1</v>
      </c>
      <c r="AB120" s="287" t="s">
        <v>395</v>
      </c>
      <c r="AD120" s="289" t="str">
        <f t="shared" si="42"/>
        <v>&gt;=0</v>
      </c>
      <c r="AE120" s="287" t="s">
        <v>84</v>
      </c>
      <c r="AF120" s="287" t="s">
        <v>84</v>
      </c>
      <c r="AH120" s="288"/>
    </row>
    <row r="121" spans="1:34" ht="5.25" customHeight="1">
      <c r="A121" s="451"/>
      <c r="B121" s="305"/>
      <c r="C121" s="305"/>
      <c r="D121" s="536"/>
      <c r="E121" s="536"/>
      <c r="F121" s="536"/>
      <c r="G121" s="536"/>
      <c r="H121" s="536"/>
      <c r="I121" s="536"/>
      <c r="J121" s="536"/>
      <c r="K121" s="536"/>
      <c r="L121" s="108"/>
      <c r="R121" t="s">
        <v>76</v>
      </c>
      <c r="U121" s="285" t="str">
        <f ca="1">SUBSTITUTE(CELL("address",E120),"$","")</f>
        <v>E120</v>
      </c>
      <c r="V121" s="287" t="str">
        <f t="shared" si="39"/>
        <v>3d</v>
      </c>
      <c r="W121" s="285" t="str">
        <f t="shared" ca="1" si="40"/>
        <v>3d. DR_DER_System</v>
      </c>
      <c r="X121" s="287" t="s">
        <v>1150</v>
      </c>
      <c r="Y121" s="287" t="s">
        <v>1210</v>
      </c>
      <c r="Z121" s="287">
        <v>1</v>
      </c>
      <c r="AA121" s="290" t="str">
        <f t="shared" ca="1" si="41"/>
        <v>3d_E120_winter_2025_1hr_1</v>
      </c>
      <c r="AB121" s="287" t="s">
        <v>395</v>
      </c>
      <c r="AD121" s="289" t="str">
        <f t="shared" si="42"/>
        <v>&gt;=0</v>
      </c>
      <c r="AE121" s="287" t="s">
        <v>84</v>
      </c>
      <c r="AF121" s="287" t="s">
        <v>84</v>
      </c>
      <c r="AH121" s="288"/>
    </row>
    <row r="122" spans="1:34" ht="12.75" hidden="1" customHeight="1">
      <c r="A122" s="451"/>
      <c r="B122" s="305"/>
      <c r="C122" s="305"/>
      <c r="D122" s="536"/>
      <c r="E122" s="536"/>
      <c r="F122" s="536"/>
      <c r="G122" s="536"/>
      <c r="H122" s="536"/>
      <c r="I122" s="536"/>
      <c r="J122" s="536"/>
      <c r="K122" s="536"/>
      <c r="L122" s="108"/>
      <c r="Q122" t="s">
        <v>859</v>
      </c>
      <c r="U122" s="285" t="str">
        <f ca="1">SUBSTITUTE(CELL("address",G120),"$","")</f>
        <v>G120</v>
      </c>
      <c r="V122" s="287" t="str">
        <f t="shared" si="39"/>
        <v>3d</v>
      </c>
      <c r="W122" s="285" t="str">
        <f t="shared" ca="1" si="40"/>
        <v>3d. DR_DER_System</v>
      </c>
      <c r="X122" s="287" t="s">
        <v>1150</v>
      </c>
      <c r="Y122" s="287" t="s">
        <v>1209</v>
      </c>
      <c r="Z122" s="287">
        <v>2</v>
      </c>
      <c r="AA122" s="290" t="str">
        <f t="shared" ca="1" si="41"/>
        <v>3d_G120_winter_2025_day_2</v>
      </c>
      <c r="AB122" s="287" t="s">
        <v>395</v>
      </c>
      <c r="AD122" s="289" t="str">
        <f t="shared" si="42"/>
        <v>&gt;=0</v>
      </c>
      <c r="AE122" s="287" t="s">
        <v>84</v>
      </c>
      <c r="AF122" s="287" t="s">
        <v>84</v>
      </c>
      <c r="AH122" s="288"/>
    </row>
    <row r="123" spans="1:34" ht="12.75" hidden="1" customHeight="1">
      <c r="A123" s="451"/>
      <c r="B123" s="305"/>
      <c r="C123" s="305"/>
      <c r="D123" s="536"/>
      <c r="E123" s="536"/>
      <c r="F123" s="536"/>
      <c r="G123" s="536"/>
      <c r="H123" s="536"/>
      <c r="I123" s="536"/>
      <c r="J123" s="536"/>
      <c r="K123" s="536"/>
      <c r="L123" s="108"/>
      <c r="Q123" t="s">
        <v>859</v>
      </c>
      <c r="U123" s="285" t="str">
        <f ca="1">SUBSTITUTE(CELL("address",H120),"$","")</f>
        <v>H120</v>
      </c>
      <c r="V123" s="287" t="str">
        <f t="shared" si="39"/>
        <v>3d</v>
      </c>
      <c r="W123" s="285" t="str">
        <f t="shared" ca="1" si="40"/>
        <v>3d. DR_DER_System</v>
      </c>
      <c r="X123" s="287" t="s">
        <v>1150</v>
      </c>
      <c r="Y123" s="287" t="s">
        <v>1210</v>
      </c>
      <c r="Z123" s="287">
        <v>2</v>
      </c>
      <c r="AA123" s="290" t="str">
        <f t="shared" ca="1" si="41"/>
        <v>3d_H120_winter_2025_1hr_2</v>
      </c>
      <c r="AB123" s="287" t="s">
        <v>395</v>
      </c>
      <c r="AD123" s="289" t="str">
        <f t="shared" si="42"/>
        <v>&gt;=0</v>
      </c>
      <c r="AE123" s="287" t="s">
        <v>84</v>
      </c>
      <c r="AF123" s="287" t="s">
        <v>84</v>
      </c>
      <c r="AH123" s="288"/>
    </row>
    <row r="124" spans="1:34" ht="12.75" hidden="1" customHeight="1">
      <c r="A124" s="451"/>
      <c r="B124" s="305"/>
      <c r="C124" s="305"/>
      <c r="D124" s="536"/>
      <c r="E124" s="536"/>
      <c r="F124" s="536"/>
      <c r="G124" s="536"/>
      <c r="H124" s="536"/>
      <c r="I124" s="536"/>
      <c r="J124" s="536"/>
      <c r="K124" s="536"/>
      <c r="L124" s="108"/>
      <c r="Q124" t="s">
        <v>859</v>
      </c>
      <c r="U124" s="285" t="str">
        <f ca="1">SUBSTITUTE(CELL("address",J120),"$","")</f>
        <v>J120</v>
      </c>
      <c r="V124" s="287" t="str">
        <f t="shared" si="39"/>
        <v>3d</v>
      </c>
      <c r="W124" s="285" t="str">
        <f t="shared" ca="1" si="40"/>
        <v>3d. DR_DER_System</v>
      </c>
      <c r="X124" s="287" t="s">
        <v>1150</v>
      </c>
      <c r="Y124" s="287" t="s">
        <v>1209</v>
      </c>
      <c r="Z124" s="287">
        <v>3</v>
      </c>
      <c r="AA124" s="290" t="str">
        <f t="shared" ca="1" si="41"/>
        <v>3d_J120_winter_2025_day_3</v>
      </c>
      <c r="AB124" s="287" t="s">
        <v>395</v>
      </c>
      <c r="AD124" s="289" t="str">
        <f t="shared" si="42"/>
        <v>&gt;=0</v>
      </c>
      <c r="AE124" s="287" t="s">
        <v>84</v>
      </c>
      <c r="AF124" s="287" t="s">
        <v>84</v>
      </c>
      <c r="AH124" s="288"/>
    </row>
    <row r="125" spans="1:34" ht="12.75" hidden="1" customHeight="1">
      <c r="A125" s="451"/>
      <c r="B125" s="305"/>
      <c r="C125" s="305"/>
      <c r="D125" s="536"/>
      <c r="E125" s="536"/>
      <c r="F125" s="536"/>
      <c r="G125" s="536"/>
      <c r="H125" s="536"/>
      <c r="I125" s="536"/>
      <c r="J125" s="536"/>
      <c r="K125" s="536"/>
      <c r="L125" s="108"/>
      <c r="Q125" t="s">
        <v>859</v>
      </c>
      <c r="U125" s="285" t="str">
        <f ca="1">SUBSTITUTE(CELL("address",K120),"$","")</f>
        <v>K120</v>
      </c>
      <c r="V125" s="287" t="str">
        <f t="shared" si="39"/>
        <v>3d</v>
      </c>
      <c r="W125" s="285" t="str">
        <f t="shared" ca="1" si="40"/>
        <v>3d. DR_DER_System</v>
      </c>
      <c r="X125" s="287" t="s">
        <v>1150</v>
      </c>
      <c r="Y125" s="287" t="s">
        <v>1210</v>
      </c>
      <c r="Z125" s="287">
        <v>3</v>
      </c>
      <c r="AA125" s="290" t="str">
        <f t="shared" ca="1" si="41"/>
        <v>3d_K120_winter_2025_1hr_3</v>
      </c>
      <c r="AB125" s="287" t="s">
        <v>395</v>
      </c>
      <c r="AD125" s="289" t="str">
        <f t="shared" si="42"/>
        <v>&gt;=0</v>
      </c>
      <c r="AE125" s="287" t="s">
        <v>84</v>
      </c>
      <c r="AF125" s="287" t="s">
        <v>84</v>
      </c>
      <c r="AH125" s="288"/>
    </row>
    <row r="126" spans="1:34">
      <c r="A126" s="451">
        <v>2026</v>
      </c>
      <c r="B126" s="305" t="s">
        <v>709</v>
      </c>
      <c r="C126" s="305"/>
      <c r="D126" s="533"/>
      <c r="E126" s="533"/>
      <c r="F126" s="536"/>
      <c r="G126" s="590"/>
      <c r="H126" s="590"/>
      <c r="I126" s="536"/>
      <c r="J126" s="590"/>
      <c r="K126" s="590"/>
      <c r="L126" s="108"/>
      <c r="S126" s="376" t="s">
        <v>40</v>
      </c>
      <c r="U126" s="285" t="str">
        <f ca="1">SUBSTITUTE(CELL("address",D126),"$","")</f>
        <v>D126</v>
      </c>
      <c r="V126" s="287" t="str">
        <f t="shared" si="39"/>
        <v>3d</v>
      </c>
      <c r="W126" s="285" t="str">
        <f t="shared" ca="1" si="40"/>
        <v>3d. DR_DER_System</v>
      </c>
      <c r="X126" s="287" t="s">
        <v>1150</v>
      </c>
      <c r="Y126" s="287" t="s">
        <v>1211</v>
      </c>
      <c r="Z126" s="287">
        <v>1</v>
      </c>
      <c r="AA126" s="290" t="str">
        <f t="shared" ca="1" si="41"/>
        <v>3d_D126_winter_2026_day_1</v>
      </c>
      <c r="AB126" s="287" t="s">
        <v>395</v>
      </c>
      <c r="AD126" s="289" t="str">
        <f t="shared" si="42"/>
        <v>&gt;=0</v>
      </c>
      <c r="AE126" s="287" t="s">
        <v>84</v>
      </c>
      <c r="AF126" s="287" t="s">
        <v>84</v>
      </c>
      <c r="AH126" s="288"/>
    </row>
    <row r="127" spans="1:34" ht="5.25" customHeight="1">
      <c r="A127" s="451"/>
      <c r="B127" s="305"/>
      <c r="C127" s="305"/>
      <c r="D127" s="536"/>
      <c r="E127" s="536"/>
      <c r="F127" s="536"/>
      <c r="G127" s="536"/>
      <c r="H127" s="536"/>
      <c r="I127" s="536"/>
      <c r="J127" s="536"/>
      <c r="K127" s="536"/>
      <c r="L127" s="108"/>
      <c r="R127" t="s">
        <v>76</v>
      </c>
      <c r="U127" s="285" t="str">
        <f ca="1">SUBSTITUTE(CELL("address",E126),"$","")</f>
        <v>E126</v>
      </c>
      <c r="V127" s="287" t="str">
        <f t="shared" si="39"/>
        <v>3d</v>
      </c>
      <c r="W127" s="285" t="str">
        <f t="shared" ca="1" si="40"/>
        <v>3d. DR_DER_System</v>
      </c>
      <c r="X127" s="287" t="s">
        <v>1150</v>
      </c>
      <c r="Y127" s="287" t="s">
        <v>1212</v>
      </c>
      <c r="Z127" s="287">
        <v>1</v>
      </c>
      <c r="AA127" s="290" t="str">
        <f t="shared" ca="1" si="41"/>
        <v>3d_E126_winter_2026_1hr_1</v>
      </c>
      <c r="AB127" s="287" t="s">
        <v>395</v>
      </c>
      <c r="AD127" s="289" t="str">
        <f t="shared" si="42"/>
        <v>&gt;=0</v>
      </c>
      <c r="AE127" s="287" t="s">
        <v>84</v>
      </c>
      <c r="AF127" s="287" t="s">
        <v>84</v>
      </c>
      <c r="AH127" s="288"/>
    </row>
    <row r="128" spans="1:34" ht="12.75" hidden="1" customHeight="1">
      <c r="A128" s="451"/>
      <c r="B128" s="305"/>
      <c r="C128" s="305"/>
      <c r="D128" s="536"/>
      <c r="E128" s="536"/>
      <c r="F128" s="536"/>
      <c r="G128" s="536"/>
      <c r="H128" s="536"/>
      <c r="I128" s="536"/>
      <c r="J128" s="536"/>
      <c r="K128" s="536"/>
      <c r="L128" s="108"/>
      <c r="Q128" t="s">
        <v>859</v>
      </c>
      <c r="U128" s="285" t="str">
        <f ca="1">SUBSTITUTE(CELL("address",G126),"$","")</f>
        <v>G126</v>
      </c>
      <c r="V128" s="287" t="str">
        <f t="shared" si="39"/>
        <v>3d</v>
      </c>
      <c r="W128" s="285" t="str">
        <f t="shared" ca="1" si="40"/>
        <v>3d. DR_DER_System</v>
      </c>
      <c r="X128" s="287" t="s">
        <v>1150</v>
      </c>
      <c r="Y128" s="287" t="s">
        <v>1211</v>
      </c>
      <c r="Z128" s="287">
        <v>2</v>
      </c>
      <c r="AA128" s="290" t="str">
        <f t="shared" ca="1" si="41"/>
        <v>3d_G126_winter_2026_day_2</v>
      </c>
      <c r="AB128" s="287" t="s">
        <v>395</v>
      </c>
      <c r="AD128" s="289" t="str">
        <f t="shared" si="42"/>
        <v>&gt;=0</v>
      </c>
      <c r="AE128" s="287" t="s">
        <v>84</v>
      </c>
      <c r="AF128" s="287" t="s">
        <v>84</v>
      </c>
      <c r="AH128" s="288"/>
    </row>
    <row r="129" spans="1:34" ht="12.75" hidden="1" customHeight="1">
      <c r="A129" s="451"/>
      <c r="B129" s="305"/>
      <c r="C129" s="305"/>
      <c r="D129" s="536"/>
      <c r="E129" s="536"/>
      <c r="F129" s="536"/>
      <c r="G129" s="536"/>
      <c r="H129" s="536"/>
      <c r="I129" s="536"/>
      <c r="J129" s="536"/>
      <c r="K129" s="536"/>
      <c r="L129" s="108"/>
      <c r="Q129" t="s">
        <v>859</v>
      </c>
      <c r="U129" s="285" t="str">
        <f ca="1">SUBSTITUTE(CELL("address",H126),"$","")</f>
        <v>H126</v>
      </c>
      <c r="V129" s="287" t="str">
        <f t="shared" si="39"/>
        <v>3d</v>
      </c>
      <c r="W129" s="285" t="str">
        <f t="shared" ca="1" si="40"/>
        <v>3d. DR_DER_System</v>
      </c>
      <c r="X129" s="287" t="s">
        <v>1150</v>
      </c>
      <c r="Y129" s="287" t="s">
        <v>1212</v>
      </c>
      <c r="Z129" s="287">
        <v>2</v>
      </c>
      <c r="AA129" s="290" t="str">
        <f t="shared" ca="1" si="41"/>
        <v>3d_H126_winter_2026_1hr_2</v>
      </c>
      <c r="AB129" s="287" t="s">
        <v>395</v>
      </c>
      <c r="AD129" s="289" t="str">
        <f t="shared" si="42"/>
        <v>&gt;=0</v>
      </c>
      <c r="AE129" s="287" t="s">
        <v>84</v>
      </c>
      <c r="AF129" s="287" t="s">
        <v>84</v>
      </c>
      <c r="AH129" s="288"/>
    </row>
    <row r="130" spans="1:34" ht="12.75" hidden="1" customHeight="1">
      <c r="A130" s="451"/>
      <c r="B130" s="305"/>
      <c r="C130" s="305"/>
      <c r="D130" s="536"/>
      <c r="E130" s="536"/>
      <c r="F130" s="536"/>
      <c r="G130" s="536"/>
      <c r="H130" s="536"/>
      <c r="I130" s="536"/>
      <c r="J130" s="536"/>
      <c r="K130" s="536"/>
      <c r="L130" s="108"/>
      <c r="Q130" t="s">
        <v>859</v>
      </c>
      <c r="U130" s="285" t="str">
        <f ca="1">SUBSTITUTE(CELL("address",J126),"$","")</f>
        <v>J126</v>
      </c>
      <c r="V130" s="287" t="str">
        <f t="shared" si="39"/>
        <v>3d</v>
      </c>
      <c r="W130" s="285" t="str">
        <f t="shared" ca="1" si="40"/>
        <v>3d. DR_DER_System</v>
      </c>
      <c r="X130" s="287" t="s">
        <v>1150</v>
      </c>
      <c r="Y130" s="287" t="s">
        <v>1211</v>
      </c>
      <c r="Z130" s="287">
        <v>3</v>
      </c>
      <c r="AA130" s="290" t="str">
        <f t="shared" ca="1" si="41"/>
        <v>3d_J126_winter_2026_day_3</v>
      </c>
      <c r="AB130" s="287" t="s">
        <v>395</v>
      </c>
      <c r="AD130" s="289" t="str">
        <f t="shared" si="42"/>
        <v>&gt;=0</v>
      </c>
      <c r="AE130" s="287" t="s">
        <v>84</v>
      </c>
      <c r="AF130" s="287" t="s">
        <v>84</v>
      </c>
      <c r="AH130" s="288"/>
    </row>
    <row r="131" spans="1:34" ht="12.75" hidden="1" customHeight="1">
      <c r="A131" s="451"/>
      <c r="B131" s="305"/>
      <c r="C131" s="305"/>
      <c r="D131" s="536"/>
      <c r="E131" s="536"/>
      <c r="F131" s="536"/>
      <c r="G131" s="536"/>
      <c r="H131" s="536"/>
      <c r="I131" s="536"/>
      <c r="J131" s="536"/>
      <c r="K131" s="536"/>
      <c r="L131" s="108"/>
      <c r="Q131" t="s">
        <v>859</v>
      </c>
      <c r="U131" s="285" t="str">
        <f ca="1">SUBSTITUTE(CELL("address",K126),"$","")</f>
        <v>K126</v>
      </c>
      <c r="V131" s="287" t="str">
        <f t="shared" si="39"/>
        <v>3d</v>
      </c>
      <c r="W131" s="285" t="str">
        <f t="shared" ca="1" si="40"/>
        <v>3d. DR_DER_System</v>
      </c>
      <c r="X131" s="287" t="s">
        <v>1150</v>
      </c>
      <c r="Y131" s="287" t="s">
        <v>1212</v>
      </c>
      <c r="Z131" s="287">
        <v>3</v>
      </c>
      <c r="AA131" s="290" t="str">
        <f t="shared" ca="1" si="41"/>
        <v>3d_K126_winter_2026_1hr_3</v>
      </c>
      <c r="AB131" s="287" t="s">
        <v>395</v>
      </c>
      <c r="AD131" s="289" t="str">
        <f t="shared" si="42"/>
        <v>&gt;=0</v>
      </c>
      <c r="AE131" s="287" t="s">
        <v>84</v>
      </c>
      <c r="AF131" s="287" t="s">
        <v>84</v>
      </c>
      <c r="AH131" s="288"/>
    </row>
    <row r="132" spans="1:34">
      <c r="A132" s="451">
        <v>2027</v>
      </c>
      <c r="B132" s="305" t="s">
        <v>709</v>
      </c>
      <c r="C132" s="305"/>
      <c r="D132" s="533"/>
      <c r="E132" s="533"/>
      <c r="F132" s="536"/>
      <c r="G132" s="590"/>
      <c r="H132" s="590"/>
      <c r="I132" s="536"/>
      <c r="J132" s="590"/>
      <c r="K132" s="590"/>
      <c r="L132" s="108"/>
      <c r="S132" s="376" t="s">
        <v>40</v>
      </c>
      <c r="U132" s="285" t="str">
        <f ca="1">SUBSTITUTE(CELL("address",D132),"$","")</f>
        <v>D132</v>
      </c>
      <c r="V132" s="287" t="str">
        <f t="shared" si="39"/>
        <v>3d</v>
      </c>
      <c r="W132" s="285" t="str">
        <f t="shared" ca="1" si="40"/>
        <v>3d. DR_DER_System</v>
      </c>
      <c r="X132" s="287" t="s">
        <v>1150</v>
      </c>
      <c r="Y132" s="287" t="s">
        <v>1213</v>
      </c>
      <c r="Z132" s="287">
        <v>1</v>
      </c>
      <c r="AA132" s="290" t="str">
        <f t="shared" ca="1" si="41"/>
        <v>3d_D132_winter_2027_day_1</v>
      </c>
      <c r="AB132" s="287" t="s">
        <v>395</v>
      </c>
      <c r="AD132" s="289" t="str">
        <f t="shared" si="42"/>
        <v>&gt;=0</v>
      </c>
      <c r="AE132" s="287" t="s">
        <v>84</v>
      </c>
      <c r="AF132" s="287" t="s">
        <v>84</v>
      </c>
      <c r="AH132" s="288"/>
    </row>
    <row r="133" spans="1:34" ht="5.25" customHeight="1">
      <c r="A133" s="451"/>
      <c r="B133" s="305"/>
      <c r="C133" s="305"/>
      <c r="D133" s="536"/>
      <c r="E133" s="536"/>
      <c r="F133" s="536"/>
      <c r="G133" s="536"/>
      <c r="H133" s="536"/>
      <c r="I133" s="536"/>
      <c r="J133" s="536"/>
      <c r="K133" s="536"/>
      <c r="L133" s="108"/>
      <c r="R133" t="s">
        <v>76</v>
      </c>
      <c r="U133" s="285" t="str">
        <f ca="1">SUBSTITUTE(CELL("address",E132),"$","")</f>
        <v>E132</v>
      </c>
      <c r="V133" s="287" t="str">
        <f t="shared" si="39"/>
        <v>3d</v>
      </c>
      <c r="W133" s="285" t="str">
        <f t="shared" ca="1" si="40"/>
        <v>3d. DR_DER_System</v>
      </c>
      <c r="X133" s="287" t="s">
        <v>1150</v>
      </c>
      <c r="Y133" s="287" t="s">
        <v>1214</v>
      </c>
      <c r="Z133" s="287">
        <v>1</v>
      </c>
      <c r="AA133" s="290" t="str">
        <f t="shared" ca="1" si="41"/>
        <v>3d_E132_winter_2027_1hr_1</v>
      </c>
      <c r="AB133" s="287" t="s">
        <v>395</v>
      </c>
      <c r="AD133" s="289" t="str">
        <f t="shared" si="42"/>
        <v>&gt;=0</v>
      </c>
      <c r="AE133" s="287" t="s">
        <v>84</v>
      </c>
      <c r="AF133" s="287" t="s">
        <v>84</v>
      </c>
      <c r="AH133" s="288"/>
    </row>
    <row r="134" spans="1:34" ht="12.75" hidden="1" customHeight="1">
      <c r="A134" s="451"/>
      <c r="B134" s="305"/>
      <c r="C134" s="305"/>
      <c r="D134" s="536"/>
      <c r="E134" s="536"/>
      <c r="F134" s="536"/>
      <c r="G134" s="536"/>
      <c r="H134" s="536"/>
      <c r="I134" s="536"/>
      <c r="J134" s="536"/>
      <c r="K134" s="536"/>
      <c r="L134" s="108"/>
      <c r="Q134" t="s">
        <v>859</v>
      </c>
      <c r="U134" s="285" t="str">
        <f ca="1">SUBSTITUTE(CELL("address",G132),"$","")</f>
        <v>G132</v>
      </c>
      <c r="V134" s="287" t="str">
        <f t="shared" si="39"/>
        <v>3d</v>
      </c>
      <c r="W134" s="285" t="str">
        <f t="shared" ca="1" si="40"/>
        <v>3d. DR_DER_System</v>
      </c>
      <c r="X134" s="287" t="s">
        <v>1150</v>
      </c>
      <c r="Y134" s="287" t="s">
        <v>1213</v>
      </c>
      <c r="Z134" s="287">
        <v>2</v>
      </c>
      <c r="AA134" s="290" t="str">
        <f t="shared" ca="1" si="41"/>
        <v>3d_G132_winter_2027_day_2</v>
      </c>
      <c r="AB134" s="287" t="s">
        <v>395</v>
      </c>
      <c r="AD134" s="289" t="str">
        <f t="shared" si="42"/>
        <v>&gt;=0</v>
      </c>
      <c r="AE134" s="287" t="s">
        <v>84</v>
      </c>
      <c r="AF134" s="287" t="s">
        <v>84</v>
      </c>
      <c r="AH134" s="288"/>
    </row>
    <row r="135" spans="1:34" ht="12.75" hidden="1" customHeight="1">
      <c r="A135" s="451"/>
      <c r="B135" s="305"/>
      <c r="C135" s="305"/>
      <c r="D135" s="536"/>
      <c r="E135" s="536"/>
      <c r="F135" s="536"/>
      <c r="G135" s="536"/>
      <c r="H135" s="536"/>
      <c r="I135" s="536"/>
      <c r="J135" s="536"/>
      <c r="K135" s="536"/>
      <c r="L135" s="108"/>
      <c r="Q135" t="s">
        <v>859</v>
      </c>
      <c r="U135" s="285" t="str">
        <f ca="1">SUBSTITUTE(CELL("address",H132),"$","")</f>
        <v>H132</v>
      </c>
      <c r="V135" s="287" t="str">
        <f t="shared" si="39"/>
        <v>3d</v>
      </c>
      <c r="W135" s="285" t="str">
        <f t="shared" ca="1" si="40"/>
        <v>3d. DR_DER_System</v>
      </c>
      <c r="X135" s="287" t="s">
        <v>1150</v>
      </c>
      <c r="Y135" s="287" t="s">
        <v>1214</v>
      </c>
      <c r="Z135" s="287">
        <v>2</v>
      </c>
      <c r="AA135" s="290" t="str">
        <f t="shared" ca="1" si="41"/>
        <v>3d_H132_winter_2027_1hr_2</v>
      </c>
      <c r="AB135" s="287" t="s">
        <v>395</v>
      </c>
      <c r="AD135" s="289" t="str">
        <f t="shared" si="42"/>
        <v>&gt;=0</v>
      </c>
      <c r="AE135" s="287" t="s">
        <v>84</v>
      </c>
      <c r="AF135" s="287" t="s">
        <v>84</v>
      </c>
      <c r="AH135" s="288"/>
    </row>
    <row r="136" spans="1:34" ht="12.75" hidden="1" customHeight="1">
      <c r="A136" s="451"/>
      <c r="B136" s="305"/>
      <c r="C136" s="305"/>
      <c r="D136" s="536"/>
      <c r="E136" s="536"/>
      <c r="F136" s="536"/>
      <c r="G136" s="536"/>
      <c r="H136" s="536"/>
      <c r="I136" s="536"/>
      <c r="J136" s="536"/>
      <c r="K136" s="536"/>
      <c r="L136" s="108"/>
      <c r="Q136" t="s">
        <v>859</v>
      </c>
      <c r="U136" s="285" t="str">
        <f ca="1">SUBSTITUTE(CELL("address",J132),"$","")</f>
        <v>J132</v>
      </c>
      <c r="V136" s="287" t="str">
        <f t="shared" si="39"/>
        <v>3d</v>
      </c>
      <c r="W136" s="285" t="str">
        <f t="shared" ca="1" si="40"/>
        <v>3d. DR_DER_System</v>
      </c>
      <c r="X136" s="287" t="s">
        <v>1150</v>
      </c>
      <c r="Y136" s="287" t="s">
        <v>1213</v>
      </c>
      <c r="Z136" s="287">
        <v>3</v>
      </c>
      <c r="AA136" s="290" t="str">
        <f t="shared" ca="1" si="41"/>
        <v>3d_J132_winter_2027_day_3</v>
      </c>
      <c r="AB136" s="287" t="s">
        <v>395</v>
      </c>
      <c r="AD136" s="289" t="str">
        <f t="shared" si="42"/>
        <v>&gt;=0</v>
      </c>
      <c r="AE136" s="287" t="s">
        <v>84</v>
      </c>
      <c r="AF136" s="287" t="s">
        <v>84</v>
      </c>
      <c r="AH136" s="288"/>
    </row>
    <row r="137" spans="1:34" ht="12.75" hidden="1" customHeight="1">
      <c r="A137" s="451"/>
      <c r="B137" s="305"/>
      <c r="C137" s="305"/>
      <c r="D137" s="536"/>
      <c r="E137" s="536"/>
      <c r="F137" s="536"/>
      <c r="G137" s="536"/>
      <c r="H137" s="536"/>
      <c r="I137" s="536"/>
      <c r="J137" s="536"/>
      <c r="K137" s="536"/>
      <c r="L137" s="108"/>
      <c r="Q137" t="s">
        <v>859</v>
      </c>
      <c r="U137" s="285" t="str">
        <f ca="1">SUBSTITUTE(CELL("address",K132),"$","")</f>
        <v>K132</v>
      </c>
      <c r="V137" s="287" t="str">
        <f t="shared" si="39"/>
        <v>3d</v>
      </c>
      <c r="W137" s="285" t="str">
        <f t="shared" ca="1" si="40"/>
        <v>3d. DR_DER_System</v>
      </c>
      <c r="X137" s="287" t="s">
        <v>1150</v>
      </c>
      <c r="Y137" s="287" t="s">
        <v>1214</v>
      </c>
      <c r="Z137" s="287">
        <v>3</v>
      </c>
      <c r="AA137" s="290" t="str">
        <f t="shared" ca="1" si="41"/>
        <v>3d_K132_winter_2027_1hr_3</v>
      </c>
      <c r="AB137" s="287" t="s">
        <v>395</v>
      </c>
      <c r="AD137" s="289" t="str">
        <f t="shared" si="42"/>
        <v>&gt;=0</v>
      </c>
      <c r="AE137" s="287" t="s">
        <v>84</v>
      </c>
      <c r="AF137" s="287" t="s">
        <v>84</v>
      </c>
      <c r="AH137" s="288"/>
    </row>
    <row r="138" spans="1:34">
      <c r="A138" s="451">
        <v>2028</v>
      </c>
      <c r="B138" s="305" t="s">
        <v>709</v>
      </c>
      <c r="C138" s="305"/>
      <c r="D138" s="590"/>
      <c r="E138" s="590"/>
      <c r="F138" s="536"/>
      <c r="G138" s="590"/>
      <c r="H138" s="590"/>
      <c r="I138" s="536"/>
      <c r="J138" s="590"/>
      <c r="K138" s="590"/>
      <c r="L138" s="108"/>
      <c r="Q138" s="24"/>
      <c r="S138" s="376" t="s">
        <v>40</v>
      </c>
      <c r="U138" s="285" t="str">
        <f ca="1">SUBSTITUTE(CELL("address",D138),"$","")</f>
        <v>D138</v>
      </c>
      <c r="V138" s="287" t="str">
        <f t="shared" si="39"/>
        <v>3d</v>
      </c>
      <c r="W138" s="285" t="str">
        <f t="shared" ref="W138:W167" ca="1" si="43">MID(CELL("filename",V138),FIND("]",CELL("filename",V138))+1,256)</f>
        <v>3d. DR_DER_System</v>
      </c>
      <c r="X138" s="287" t="s">
        <v>1150</v>
      </c>
      <c r="Y138" s="293" t="s">
        <v>1215</v>
      </c>
      <c r="Z138" s="287">
        <v>1</v>
      </c>
      <c r="AA138" s="290" t="str">
        <f t="shared" ca="1" si="41"/>
        <v>3d_D138_winter_2028_day_1</v>
      </c>
      <c r="AB138" s="287" t="s">
        <v>395</v>
      </c>
      <c r="AD138" s="289" t="str">
        <f t="shared" si="42"/>
        <v>&gt;=0</v>
      </c>
      <c r="AE138" s="287" t="s">
        <v>84</v>
      </c>
      <c r="AF138" s="287" t="s">
        <v>84</v>
      </c>
    </row>
    <row r="139" spans="1:34" ht="5.25" customHeight="1">
      <c r="A139" s="451"/>
      <c r="B139" s="305"/>
      <c r="C139" s="305"/>
      <c r="D139" s="536"/>
      <c r="E139" s="536"/>
      <c r="F139" s="536"/>
      <c r="G139" s="536"/>
      <c r="H139" s="536"/>
      <c r="I139" s="536"/>
      <c r="J139" s="536"/>
      <c r="K139" s="536"/>
      <c r="L139" s="108"/>
      <c r="R139" t="s">
        <v>76</v>
      </c>
      <c r="U139" s="285" t="str">
        <f ca="1">SUBSTITUTE(CELL("address",E138),"$","")</f>
        <v>E138</v>
      </c>
      <c r="V139" s="287" t="str">
        <f t="shared" si="39"/>
        <v>3d</v>
      </c>
      <c r="W139" s="285" t="str">
        <f t="shared" ca="1" si="43"/>
        <v>3d. DR_DER_System</v>
      </c>
      <c r="X139" s="287" t="s">
        <v>1150</v>
      </c>
      <c r="Y139" s="293" t="s">
        <v>1216</v>
      </c>
      <c r="Z139" s="287">
        <v>1</v>
      </c>
      <c r="AA139" s="290" t="str">
        <f t="shared" ca="1" si="41"/>
        <v>3d_E138_winter_2028_1hr_1</v>
      </c>
      <c r="AB139" s="287" t="s">
        <v>395</v>
      </c>
      <c r="AD139" s="289" t="str">
        <f t="shared" si="42"/>
        <v>&gt;=0</v>
      </c>
      <c r="AE139" s="287" t="s">
        <v>84</v>
      </c>
      <c r="AF139" s="287" t="s">
        <v>84</v>
      </c>
    </row>
    <row r="140" spans="1:34" ht="12.75" hidden="1" customHeight="1">
      <c r="A140" s="451"/>
      <c r="B140" s="305"/>
      <c r="C140" s="305"/>
      <c r="D140" s="536"/>
      <c r="E140" s="536"/>
      <c r="F140" s="536"/>
      <c r="G140" s="536"/>
      <c r="H140" s="536"/>
      <c r="I140" s="536"/>
      <c r="J140" s="536"/>
      <c r="K140" s="536"/>
      <c r="L140" s="108"/>
      <c r="Q140" t="s">
        <v>859</v>
      </c>
      <c r="U140" s="285" t="str">
        <f ca="1">SUBSTITUTE(CELL("address",G138),"$","")</f>
        <v>G138</v>
      </c>
      <c r="V140" s="287" t="str">
        <f t="shared" si="39"/>
        <v>3d</v>
      </c>
      <c r="W140" s="285" t="str">
        <f t="shared" ca="1" si="43"/>
        <v>3d. DR_DER_System</v>
      </c>
      <c r="X140" s="287" t="s">
        <v>1150</v>
      </c>
      <c r="Y140" s="293" t="s">
        <v>1215</v>
      </c>
      <c r="Z140" s="287">
        <v>2</v>
      </c>
      <c r="AA140" s="290" t="str">
        <f t="shared" ca="1" si="41"/>
        <v>3d_G138_winter_2028_day_2</v>
      </c>
      <c r="AB140" s="287" t="s">
        <v>395</v>
      </c>
      <c r="AD140" s="289" t="str">
        <f t="shared" ref="AD140:AD167" si="44">"&gt;=0"</f>
        <v>&gt;=0</v>
      </c>
      <c r="AE140" s="287" t="s">
        <v>84</v>
      </c>
      <c r="AF140" s="287" t="s">
        <v>84</v>
      </c>
    </row>
    <row r="141" spans="1:34" ht="12.75" hidden="1" customHeight="1">
      <c r="A141" s="451"/>
      <c r="B141" s="305"/>
      <c r="C141" s="305"/>
      <c r="D141" s="536"/>
      <c r="E141" s="536"/>
      <c r="F141" s="536"/>
      <c r="G141" s="536"/>
      <c r="H141" s="536"/>
      <c r="I141" s="536"/>
      <c r="J141" s="536"/>
      <c r="K141" s="536"/>
      <c r="L141" s="108"/>
      <c r="Q141" t="s">
        <v>859</v>
      </c>
      <c r="U141" s="285" t="str">
        <f ca="1">SUBSTITUTE(CELL("address",H138),"$","")</f>
        <v>H138</v>
      </c>
      <c r="V141" s="287" t="str">
        <f t="shared" si="39"/>
        <v>3d</v>
      </c>
      <c r="W141" s="285" t="str">
        <f t="shared" ca="1" si="43"/>
        <v>3d. DR_DER_System</v>
      </c>
      <c r="X141" s="287" t="s">
        <v>1150</v>
      </c>
      <c r="Y141" s="293" t="s">
        <v>1216</v>
      </c>
      <c r="Z141" s="287">
        <v>2</v>
      </c>
      <c r="AA141" s="290" t="str">
        <f t="shared" ca="1" si="41"/>
        <v>3d_H138_winter_2028_1hr_2</v>
      </c>
      <c r="AB141" s="287" t="s">
        <v>395</v>
      </c>
      <c r="AD141" s="289" t="str">
        <f t="shared" si="44"/>
        <v>&gt;=0</v>
      </c>
      <c r="AE141" s="287" t="s">
        <v>84</v>
      </c>
      <c r="AF141" s="287" t="s">
        <v>84</v>
      </c>
    </row>
    <row r="142" spans="1:34" ht="12.75" hidden="1" customHeight="1">
      <c r="A142" s="451"/>
      <c r="B142" s="305"/>
      <c r="C142" s="305"/>
      <c r="D142" s="536"/>
      <c r="E142" s="536"/>
      <c r="F142" s="536"/>
      <c r="G142" s="536"/>
      <c r="H142" s="536"/>
      <c r="I142" s="536"/>
      <c r="J142" s="536"/>
      <c r="K142" s="536"/>
      <c r="L142" s="108"/>
      <c r="Q142" t="s">
        <v>859</v>
      </c>
      <c r="U142" s="285" t="str">
        <f ca="1">SUBSTITUTE(CELL("address",J138),"$","")</f>
        <v>J138</v>
      </c>
      <c r="V142" s="287" t="str">
        <f t="shared" si="39"/>
        <v>3d</v>
      </c>
      <c r="W142" s="285" t="str">
        <f t="shared" ca="1" si="43"/>
        <v>3d. DR_DER_System</v>
      </c>
      <c r="X142" s="287" t="s">
        <v>1150</v>
      </c>
      <c r="Y142" s="293" t="s">
        <v>1215</v>
      </c>
      <c r="Z142" s="287">
        <v>3</v>
      </c>
      <c r="AA142" s="290" t="str">
        <f t="shared" ca="1" si="41"/>
        <v>3d_J138_winter_2028_day_3</v>
      </c>
      <c r="AB142" s="287" t="s">
        <v>395</v>
      </c>
      <c r="AD142" s="289" t="str">
        <f t="shared" si="44"/>
        <v>&gt;=0</v>
      </c>
      <c r="AE142" s="287" t="s">
        <v>84</v>
      </c>
      <c r="AF142" s="287" t="s">
        <v>84</v>
      </c>
    </row>
    <row r="143" spans="1:34" ht="12.75" hidden="1" customHeight="1">
      <c r="A143" s="451"/>
      <c r="B143" s="305"/>
      <c r="C143" s="305"/>
      <c r="D143" s="536"/>
      <c r="E143" s="536"/>
      <c r="F143" s="536"/>
      <c r="G143" s="536"/>
      <c r="H143" s="536"/>
      <c r="I143" s="536"/>
      <c r="J143" s="536"/>
      <c r="K143" s="536"/>
      <c r="L143" s="108"/>
      <c r="Q143" t="s">
        <v>859</v>
      </c>
      <c r="U143" s="285" t="str">
        <f ca="1">SUBSTITUTE(CELL("address",K138),"$","")</f>
        <v>K138</v>
      </c>
      <c r="V143" s="287" t="str">
        <f t="shared" si="39"/>
        <v>3d</v>
      </c>
      <c r="W143" s="285" t="str">
        <f t="shared" ca="1" si="43"/>
        <v>3d. DR_DER_System</v>
      </c>
      <c r="X143" s="287" t="s">
        <v>1150</v>
      </c>
      <c r="Y143" s="293" t="s">
        <v>1216</v>
      </c>
      <c r="Z143" s="287">
        <v>3</v>
      </c>
      <c r="AA143" s="290" t="str">
        <f t="shared" ca="1" si="41"/>
        <v>3d_K138_winter_2028_1hr_3</v>
      </c>
      <c r="AB143" s="287" t="s">
        <v>395</v>
      </c>
      <c r="AD143" s="289" t="str">
        <f t="shared" si="44"/>
        <v>&gt;=0</v>
      </c>
      <c r="AE143" s="287" t="s">
        <v>84</v>
      </c>
      <c r="AF143" s="287" t="s">
        <v>84</v>
      </c>
    </row>
    <row r="144" spans="1:34">
      <c r="A144" s="451">
        <v>2029</v>
      </c>
      <c r="B144" s="305" t="s">
        <v>709</v>
      </c>
      <c r="C144" s="305"/>
      <c r="D144" s="590"/>
      <c r="E144" s="590"/>
      <c r="F144" s="536"/>
      <c r="G144" s="590"/>
      <c r="H144" s="590"/>
      <c r="I144" s="536"/>
      <c r="J144" s="590"/>
      <c r="K144" s="590"/>
      <c r="L144" s="108"/>
      <c r="S144" s="376" t="s">
        <v>40</v>
      </c>
      <c r="U144" s="285" t="str">
        <f ca="1">SUBSTITUTE(CELL("address",D144),"$","")</f>
        <v>D144</v>
      </c>
      <c r="V144" s="287" t="str">
        <f t="shared" si="39"/>
        <v>3d</v>
      </c>
      <c r="W144" s="285" t="str">
        <f t="shared" ca="1" si="43"/>
        <v>3d. DR_DER_System</v>
      </c>
      <c r="X144" s="287" t="s">
        <v>1150</v>
      </c>
      <c r="Y144" s="293" t="s">
        <v>1217</v>
      </c>
      <c r="Z144" s="287">
        <v>1</v>
      </c>
      <c r="AA144" s="290" t="str">
        <f t="shared" ca="1" si="41"/>
        <v>3d_D144_winter_2029_day_1</v>
      </c>
      <c r="AB144" s="287" t="s">
        <v>395</v>
      </c>
      <c r="AD144" s="289" t="str">
        <f t="shared" si="44"/>
        <v>&gt;=0</v>
      </c>
      <c r="AE144" s="287" t="s">
        <v>84</v>
      </c>
      <c r="AF144" s="287" t="s">
        <v>84</v>
      </c>
    </row>
    <row r="145" spans="1:32" ht="5.25" customHeight="1">
      <c r="A145" s="451"/>
      <c r="B145" s="305"/>
      <c r="C145" s="305"/>
      <c r="D145" s="536"/>
      <c r="E145" s="536"/>
      <c r="F145" s="536"/>
      <c r="G145" s="536"/>
      <c r="H145" s="536"/>
      <c r="I145" s="536"/>
      <c r="J145" s="536"/>
      <c r="K145" s="536"/>
      <c r="L145" s="108"/>
      <c r="R145" t="s">
        <v>76</v>
      </c>
      <c r="U145" s="285" t="str">
        <f ca="1">SUBSTITUTE(CELL("address",E144),"$","")</f>
        <v>E144</v>
      </c>
      <c r="V145" s="287" t="str">
        <f t="shared" si="39"/>
        <v>3d</v>
      </c>
      <c r="W145" s="285" t="str">
        <f t="shared" ca="1" si="43"/>
        <v>3d. DR_DER_System</v>
      </c>
      <c r="X145" s="287" t="s">
        <v>1150</v>
      </c>
      <c r="Y145" s="293" t="s">
        <v>1218</v>
      </c>
      <c r="Z145" s="287">
        <v>1</v>
      </c>
      <c r="AA145" s="290" t="str">
        <f t="shared" ca="1" si="41"/>
        <v>3d_E144_winter_2029_1hr_1</v>
      </c>
      <c r="AB145" s="287" t="s">
        <v>395</v>
      </c>
      <c r="AD145" s="289" t="str">
        <f t="shared" si="44"/>
        <v>&gt;=0</v>
      </c>
      <c r="AE145" s="287" t="s">
        <v>84</v>
      </c>
      <c r="AF145" s="287" t="s">
        <v>84</v>
      </c>
    </row>
    <row r="146" spans="1:32" ht="12.75" hidden="1" customHeight="1">
      <c r="A146" s="451"/>
      <c r="B146" s="305"/>
      <c r="C146" s="305"/>
      <c r="D146" s="536"/>
      <c r="E146" s="536"/>
      <c r="F146" s="536"/>
      <c r="G146" s="536"/>
      <c r="H146" s="536"/>
      <c r="I146" s="536"/>
      <c r="J146" s="536"/>
      <c r="K146" s="536"/>
      <c r="L146" s="108"/>
      <c r="Q146" t="s">
        <v>859</v>
      </c>
      <c r="U146" s="285" t="str">
        <f ca="1">SUBSTITUTE(CELL("address",G144),"$","")</f>
        <v>G144</v>
      </c>
      <c r="V146" s="287" t="str">
        <f t="shared" si="39"/>
        <v>3d</v>
      </c>
      <c r="W146" s="285" t="str">
        <f t="shared" ca="1" si="43"/>
        <v>3d. DR_DER_System</v>
      </c>
      <c r="X146" s="287" t="s">
        <v>1150</v>
      </c>
      <c r="Y146" s="293" t="s">
        <v>1217</v>
      </c>
      <c r="Z146" s="287">
        <v>2</v>
      </c>
      <c r="AA146" s="290" t="str">
        <f t="shared" ca="1" si="41"/>
        <v>3d_G144_winter_2029_day_2</v>
      </c>
      <c r="AB146" s="287" t="s">
        <v>395</v>
      </c>
      <c r="AD146" s="289" t="str">
        <f t="shared" si="44"/>
        <v>&gt;=0</v>
      </c>
      <c r="AE146" s="287" t="s">
        <v>84</v>
      </c>
      <c r="AF146" s="287" t="s">
        <v>84</v>
      </c>
    </row>
    <row r="147" spans="1:32" ht="12.75" hidden="1" customHeight="1">
      <c r="A147" s="451"/>
      <c r="B147" s="305"/>
      <c r="C147" s="305"/>
      <c r="D147" s="536"/>
      <c r="E147" s="536"/>
      <c r="F147" s="536"/>
      <c r="G147" s="536"/>
      <c r="H147" s="536"/>
      <c r="I147" s="536"/>
      <c r="J147" s="536"/>
      <c r="K147" s="536"/>
      <c r="L147" s="108"/>
      <c r="Q147" t="s">
        <v>859</v>
      </c>
      <c r="U147" s="285" t="str">
        <f ca="1">SUBSTITUTE(CELL("address",H144),"$","")</f>
        <v>H144</v>
      </c>
      <c r="V147" s="287" t="str">
        <f t="shared" si="39"/>
        <v>3d</v>
      </c>
      <c r="W147" s="285" t="str">
        <f t="shared" ca="1" si="43"/>
        <v>3d. DR_DER_System</v>
      </c>
      <c r="X147" s="287" t="s">
        <v>1150</v>
      </c>
      <c r="Y147" s="293" t="s">
        <v>1218</v>
      </c>
      <c r="Z147" s="287">
        <v>2</v>
      </c>
      <c r="AA147" s="290" t="str">
        <f t="shared" ca="1" si="41"/>
        <v>3d_H144_winter_2029_1hr_2</v>
      </c>
      <c r="AB147" s="287" t="s">
        <v>395</v>
      </c>
      <c r="AD147" s="289" t="str">
        <f t="shared" si="44"/>
        <v>&gt;=0</v>
      </c>
      <c r="AE147" s="287" t="s">
        <v>84</v>
      </c>
      <c r="AF147" s="287" t="s">
        <v>84</v>
      </c>
    </row>
    <row r="148" spans="1:32" ht="12.75" hidden="1" customHeight="1">
      <c r="A148" s="451"/>
      <c r="B148" s="305"/>
      <c r="C148" s="305"/>
      <c r="D148" s="536"/>
      <c r="E148" s="536"/>
      <c r="F148" s="536"/>
      <c r="G148" s="536"/>
      <c r="H148" s="536"/>
      <c r="I148" s="536"/>
      <c r="J148" s="536"/>
      <c r="K148" s="536"/>
      <c r="L148" s="108"/>
      <c r="Q148" t="s">
        <v>859</v>
      </c>
      <c r="U148" s="285" t="str">
        <f ca="1">SUBSTITUTE(CELL("address",J144),"$","")</f>
        <v>J144</v>
      </c>
      <c r="V148" s="287" t="str">
        <f t="shared" si="39"/>
        <v>3d</v>
      </c>
      <c r="W148" s="285" t="str">
        <f t="shared" ca="1" si="43"/>
        <v>3d. DR_DER_System</v>
      </c>
      <c r="X148" s="287" t="s">
        <v>1150</v>
      </c>
      <c r="Y148" s="293" t="s">
        <v>1217</v>
      </c>
      <c r="Z148" s="287">
        <v>3</v>
      </c>
      <c r="AA148" s="290" t="str">
        <f t="shared" ca="1" si="41"/>
        <v>3d_J144_winter_2029_day_3</v>
      </c>
      <c r="AB148" s="287" t="s">
        <v>395</v>
      </c>
      <c r="AD148" s="289" t="str">
        <f t="shared" si="44"/>
        <v>&gt;=0</v>
      </c>
      <c r="AE148" s="287" t="s">
        <v>84</v>
      </c>
      <c r="AF148" s="287" t="s">
        <v>84</v>
      </c>
    </row>
    <row r="149" spans="1:32" ht="12.75" hidden="1" customHeight="1">
      <c r="A149" s="451"/>
      <c r="B149" s="305"/>
      <c r="C149" s="305"/>
      <c r="D149" s="536"/>
      <c r="E149" s="536"/>
      <c r="F149" s="536"/>
      <c r="G149" s="536"/>
      <c r="H149" s="536"/>
      <c r="I149" s="536"/>
      <c r="J149" s="536"/>
      <c r="K149" s="536"/>
      <c r="L149" s="108"/>
      <c r="Q149" t="s">
        <v>859</v>
      </c>
      <c r="U149" s="285" t="str">
        <f ca="1">SUBSTITUTE(CELL("address",K144),"$","")</f>
        <v>K144</v>
      </c>
      <c r="V149" s="287" t="str">
        <f t="shared" si="39"/>
        <v>3d</v>
      </c>
      <c r="W149" s="285" t="str">
        <f t="shared" ca="1" si="43"/>
        <v>3d. DR_DER_System</v>
      </c>
      <c r="X149" s="287" t="s">
        <v>1150</v>
      </c>
      <c r="Y149" s="293" t="s">
        <v>1218</v>
      </c>
      <c r="Z149" s="287">
        <v>3</v>
      </c>
      <c r="AA149" s="290" t="str">
        <f t="shared" ca="1" si="41"/>
        <v>3d_K144_winter_2029_1hr_3</v>
      </c>
      <c r="AB149" s="287" t="s">
        <v>395</v>
      </c>
      <c r="AD149" s="289" t="str">
        <f t="shared" si="44"/>
        <v>&gt;=0</v>
      </c>
      <c r="AE149" s="287" t="s">
        <v>84</v>
      </c>
      <c r="AF149" s="287" t="s">
        <v>84</v>
      </c>
    </row>
    <row r="150" spans="1:32">
      <c r="A150" s="451">
        <v>2030</v>
      </c>
      <c r="B150" s="305" t="s">
        <v>709</v>
      </c>
      <c r="C150" s="305"/>
      <c r="D150" s="590"/>
      <c r="E150" s="590"/>
      <c r="F150" s="536"/>
      <c r="G150" s="590"/>
      <c r="H150" s="590"/>
      <c r="I150" s="536"/>
      <c r="J150" s="590"/>
      <c r="K150" s="590"/>
      <c r="L150" s="108"/>
      <c r="S150" s="376" t="s">
        <v>40</v>
      </c>
      <c r="U150" s="285" t="str">
        <f ca="1">SUBSTITUTE(CELL("address",D150),"$","")</f>
        <v>D150</v>
      </c>
      <c r="V150" s="287" t="str">
        <f t="shared" si="39"/>
        <v>3d</v>
      </c>
      <c r="W150" s="285" t="str">
        <f t="shared" ca="1" si="43"/>
        <v>3d. DR_DER_System</v>
      </c>
      <c r="X150" s="287" t="s">
        <v>1150</v>
      </c>
      <c r="Y150" s="293" t="s">
        <v>1219</v>
      </c>
      <c r="Z150" s="287">
        <v>1</v>
      </c>
      <c r="AA150" s="290" t="str">
        <f t="shared" ca="1" si="41"/>
        <v>3d_D150_winter_2030_day_1</v>
      </c>
      <c r="AB150" s="287" t="s">
        <v>395</v>
      </c>
      <c r="AD150" s="289" t="str">
        <f t="shared" si="44"/>
        <v>&gt;=0</v>
      </c>
      <c r="AE150" s="287" t="s">
        <v>84</v>
      </c>
      <c r="AF150" s="287" t="s">
        <v>84</v>
      </c>
    </row>
    <row r="151" spans="1:32" ht="5.25" customHeight="1">
      <c r="A151" s="451"/>
      <c r="B151" s="305"/>
      <c r="C151" s="305"/>
      <c r="D151" s="536"/>
      <c r="E151" s="536"/>
      <c r="F151" s="536"/>
      <c r="G151" s="536"/>
      <c r="H151" s="536"/>
      <c r="I151" s="536"/>
      <c r="J151" s="536"/>
      <c r="K151" s="536"/>
      <c r="L151" s="108"/>
      <c r="R151" t="s">
        <v>76</v>
      </c>
      <c r="U151" s="285" t="str">
        <f ca="1">SUBSTITUTE(CELL("address",E150),"$","")</f>
        <v>E150</v>
      </c>
      <c r="V151" s="287" t="str">
        <f t="shared" si="39"/>
        <v>3d</v>
      </c>
      <c r="W151" s="285" t="str">
        <f t="shared" ca="1" si="43"/>
        <v>3d. DR_DER_System</v>
      </c>
      <c r="X151" s="287" t="s">
        <v>1150</v>
      </c>
      <c r="Y151" s="293" t="s">
        <v>1220</v>
      </c>
      <c r="Z151" s="287">
        <v>1</v>
      </c>
      <c r="AA151" s="290" t="str">
        <f t="shared" ca="1" si="41"/>
        <v>3d_E150_winter_2030_1hr_1</v>
      </c>
      <c r="AB151" s="287" t="s">
        <v>395</v>
      </c>
      <c r="AD151" s="289" t="str">
        <f t="shared" si="44"/>
        <v>&gt;=0</v>
      </c>
      <c r="AE151" s="287" t="s">
        <v>84</v>
      </c>
      <c r="AF151" s="287" t="s">
        <v>84</v>
      </c>
    </row>
    <row r="152" spans="1:32" ht="12.75" hidden="1" customHeight="1">
      <c r="A152" s="451"/>
      <c r="B152" s="305"/>
      <c r="C152" s="305"/>
      <c r="D152" s="536"/>
      <c r="E152" s="536"/>
      <c r="F152" s="536"/>
      <c r="G152" s="536"/>
      <c r="H152" s="536"/>
      <c r="I152" s="536"/>
      <c r="J152" s="536"/>
      <c r="K152" s="536"/>
      <c r="L152" s="108"/>
      <c r="Q152" t="s">
        <v>859</v>
      </c>
      <c r="U152" s="285" t="str">
        <f ca="1">SUBSTITUTE(CELL("address",G150),"$","")</f>
        <v>G150</v>
      </c>
      <c r="V152" s="287" t="str">
        <f t="shared" si="39"/>
        <v>3d</v>
      </c>
      <c r="W152" s="285" t="str">
        <f t="shared" ca="1" si="43"/>
        <v>3d. DR_DER_System</v>
      </c>
      <c r="X152" s="287" t="s">
        <v>1150</v>
      </c>
      <c r="Y152" s="293" t="s">
        <v>1219</v>
      </c>
      <c r="Z152" s="287">
        <v>2</v>
      </c>
      <c r="AA152" s="290" t="str">
        <f t="shared" ca="1" si="41"/>
        <v>3d_G150_winter_2030_day_2</v>
      </c>
      <c r="AB152" s="287" t="s">
        <v>395</v>
      </c>
      <c r="AD152" s="289" t="str">
        <f t="shared" si="44"/>
        <v>&gt;=0</v>
      </c>
      <c r="AE152" s="287" t="s">
        <v>84</v>
      </c>
      <c r="AF152" s="287" t="s">
        <v>84</v>
      </c>
    </row>
    <row r="153" spans="1:32" ht="12.75" hidden="1" customHeight="1">
      <c r="A153" s="451"/>
      <c r="B153" s="305"/>
      <c r="C153" s="305"/>
      <c r="D153" s="536"/>
      <c r="E153" s="536"/>
      <c r="F153" s="536"/>
      <c r="G153" s="536"/>
      <c r="H153" s="536"/>
      <c r="I153" s="536"/>
      <c r="J153" s="536"/>
      <c r="K153" s="536"/>
      <c r="L153" s="108"/>
      <c r="Q153" t="s">
        <v>859</v>
      </c>
      <c r="U153" s="285" t="str">
        <f ca="1">SUBSTITUTE(CELL("address",H150),"$","")</f>
        <v>H150</v>
      </c>
      <c r="V153" s="287" t="str">
        <f t="shared" si="39"/>
        <v>3d</v>
      </c>
      <c r="W153" s="285" t="str">
        <f t="shared" ca="1" si="43"/>
        <v>3d. DR_DER_System</v>
      </c>
      <c r="X153" s="287" t="s">
        <v>1150</v>
      </c>
      <c r="Y153" s="293" t="s">
        <v>1220</v>
      </c>
      <c r="Z153" s="287">
        <v>2</v>
      </c>
      <c r="AA153" s="290" t="str">
        <f t="shared" ca="1" si="41"/>
        <v>3d_H150_winter_2030_1hr_2</v>
      </c>
      <c r="AB153" s="287" t="s">
        <v>395</v>
      </c>
      <c r="AD153" s="289" t="str">
        <f t="shared" si="44"/>
        <v>&gt;=0</v>
      </c>
      <c r="AE153" s="287" t="s">
        <v>84</v>
      </c>
      <c r="AF153" s="287" t="s">
        <v>84</v>
      </c>
    </row>
    <row r="154" spans="1:32" ht="12.75" hidden="1" customHeight="1">
      <c r="A154" s="451"/>
      <c r="B154" s="305"/>
      <c r="C154" s="305"/>
      <c r="D154" s="536"/>
      <c r="E154" s="536"/>
      <c r="F154" s="536"/>
      <c r="G154" s="536"/>
      <c r="H154" s="536"/>
      <c r="I154" s="536"/>
      <c r="J154" s="536"/>
      <c r="K154" s="536"/>
      <c r="L154" s="108"/>
      <c r="Q154" t="s">
        <v>859</v>
      </c>
      <c r="U154" s="285" t="str">
        <f ca="1">SUBSTITUTE(CELL("address",J150),"$","")</f>
        <v>J150</v>
      </c>
      <c r="V154" s="287" t="str">
        <f t="shared" si="39"/>
        <v>3d</v>
      </c>
      <c r="W154" s="285" t="str">
        <f t="shared" ca="1" si="43"/>
        <v>3d. DR_DER_System</v>
      </c>
      <c r="X154" s="287" t="s">
        <v>1150</v>
      </c>
      <c r="Y154" s="293" t="s">
        <v>1219</v>
      </c>
      <c r="Z154" s="287">
        <v>3</v>
      </c>
      <c r="AA154" s="290" t="str">
        <f t="shared" ca="1" si="41"/>
        <v>3d_J150_winter_2030_day_3</v>
      </c>
      <c r="AB154" s="287" t="s">
        <v>395</v>
      </c>
      <c r="AD154" s="289" t="str">
        <f t="shared" si="44"/>
        <v>&gt;=0</v>
      </c>
      <c r="AE154" s="287" t="s">
        <v>84</v>
      </c>
      <c r="AF154" s="287" t="s">
        <v>84</v>
      </c>
    </row>
    <row r="155" spans="1:32" ht="12.75" hidden="1" customHeight="1">
      <c r="A155" s="451"/>
      <c r="B155" s="305"/>
      <c r="C155" s="305"/>
      <c r="D155" s="536"/>
      <c r="E155" s="536"/>
      <c r="F155" s="536"/>
      <c r="G155" s="536"/>
      <c r="H155" s="536"/>
      <c r="I155" s="536"/>
      <c r="J155" s="536"/>
      <c r="K155" s="536"/>
      <c r="L155" s="108"/>
      <c r="Q155" t="s">
        <v>859</v>
      </c>
      <c r="U155" s="285" t="str">
        <f ca="1">SUBSTITUTE(CELL("address",K150),"$","")</f>
        <v>K150</v>
      </c>
      <c r="V155" s="287" t="str">
        <f t="shared" si="39"/>
        <v>3d</v>
      </c>
      <c r="W155" s="285" t="str">
        <f t="shared" ca="1" si="43"/>
        <v>3d. DR_DER_System</v>
      </c>
      <c r="X155" s="287" t="s">
        <v>1150</v>
      </c>
      <c r="Y155" s="293" t="s">
        <v>1220</v>
      </c>
      <c r="Z155" s="287">
        <v>3</v>
      </c>
      <c r="AA155" s="290" t="str">
        <f t="shared" ca="1" si="41"/>
        <v>3d_K150_winter_2030_1hr_3</v>
      </c>
      <c r="AB155" s="287" t="s">
        <v>395</v>
      </c>
      <c r="AD155" s="289" t="str">
        <f t="shared" si="44"/>
        <v>&gt;=0</v>
      </c>
      <c r="AE155" s="287" t="s">
        <v>84</v>
      </c>
      <c r="AF155" s="287" t="s">
        <v>84</v>
      </c>
    </row>
    <row r="156" spans="1:32">
      <c r="A156" s="451">
        <v>2031</v>
      </c>
      <c r="B156" s="305" t="s">
        <v>709</v>
      </c>
      <c r="C156" s="305"/>
      <c r="D156" s="590"/>
      <c r="E156" s="590"/>
      <c r="F156" s="536"/>
      <c r="G156" s="590"/>
      <c r="H156" s="590"/>
      <c r="I156" s="536"/>
      <c r="J156" s="590"/>
      <c r="K156" s="590"/>
      <c r="L156" s="108"/>
      <c r="S156" s="376" t="s">
        <v>40</v>
      </c>
      <c r="U156" s="285" t="str">
        <f ca="1">SUBSTITUTE(CELL("address",D156),"$","")</f>
        <v>D156</v>
      </c>
      <c r="V156" s="287" t="str">
        <f t="shared" si="39"/>
        <v>3d</v>
      </c>
      <c r="W156" s="285" t="str">
        <f t="shared" ca="1" si="43"/>
        <v>3d. DR_DER_System</v>
      </c>
      <c r="X156" s="287" t="s">
        <v>1150</v>
      </c>
      <c r="Y156" s="293" t="s">
        <v>1221</v>
      </c>
      <c r="Z156" s="287">
        <v>1</v>
      </c>
      <c r="AA156" s="290" t="str">
        <f t="shared" ca="1" si="41"/>
        <v>3d_D156_winter_2031_day_1</v>
      </c>
      <c r="AB156" s="287" t="s">
        <v>395</v>
      </c>
      <c r="AD156" s="289" t="str">
        <f t="shared" si="44"/>
        <v>&gt;=0</v>
      </c>
      <c r="AE156" s="287" t="s">
        <v>84</v>
      </c>
      <c r="AF156" s="287" t="s">
        <v>84</v>
      </c>
    </row>
    <row r="157" spans="1:32" ht="5.25" customHeight="1">
      <c r="A157" s="451"/>
      <c r="B157" s="305"/>
      <c r="C157" s="305"/>
      <c r="D157" s="536"/>
      <c r="E157" s="536"/>
      <c r="F157" s="536"/>
      <c r="G157" s="536"/>
      <c r="H157" s="536"/>
      <c r="I157" s="536"/>
      <c r="J157" s="536"/>
      <c r="K157" s="536"/>
      <c r="L157" s="108"/>
      <c r="R157" t="s">
        <v>76</v>
      </c>
      <c r="U157" s="285" t="str">
        <f ca="1">SUBSTITUTE(CELL("address",E156),"$","")</f>
        <v>E156</v>
      </c>
      <c r="V157" s="287" t="str">
        <f t="shared" si="39"/>
        <v>3d</v>
      </c>
      <c r="W157" s="285" t="str">
        <f t="shared" ca="1" si="43"/>
        <v>3d. DR_DER_System</v>
      </c>
      <c r="X157" s="287" t="s">
        <v>1150</v>
      </c>
      <c r="Y157" s="293" t="s">
        <v>1222</v>
      </c>
      <c r="Z157" s="287">
        <v>1</v>
      </c>
      <c r="AA157" s="290" t="str">
        <f t="shared" ca="1" si="41"/>
        <v>3d_E156_winter_2031_1hr_1</v>
      </c>
      <c r="AB157" s="287" t="s">
        <v>395</v>
      </c>
      <c r="AD157" s="289" t="str">
        <f t="shared" si="44"/>
        <v>&gt;=0</v>
      </c>
      <c r="AE157" s="287" t="s">
        <v>84</v>
      </c>
      <c r="AF157" s="287" t="s">
        <v>84</v>
      </c>
    </row>
    <row r="158" spans="1:32" ht="12.75" hidden="1" customHeight="1">
      <c r="A158" s="451"/>
      <c r="B158" s="305"/>
      <c r="C158" s="305"/>
      <c r="D158" s="536"/>
      <c r="E158" s="536"/>
      <c r="F158" s="536"/>
      <c r="G158" s="536"/>
      <c r="H158" s="536"/>
      <c r="I158" s="536"/>
      <c r="J158" s="536"/>
      <c r="K158" s="536"/>
      <c r="L158" s="108"/>
      <c r="Q158" t="s">
        <v>859</v>
      </c>
      <c r="U158" s="285" t="str">
        <f ca="1">SUBSTITUTE(CELL("address",G156),"$","")</f>
        <v>G156</v>
      </c>
      <c r="V158" s="287" t="str">
        <f t="shared" si="39"/>
        <v>3d</v>
      </c>
      <c r="W158" s="285" t="str">
        <f t="shared" ca="1" si="43"/>
        <v>3d. DR_DER_System</v>
      </c>
      <c r="X158" s="287" t="s">
        <v>1150</v>
      </c>
      <c r="Y158" s="293" t="s">
        <v>1221</v>
      </c>
      <c r="Z158" s="287">
        <v>2</v>
      </c>
      <c r="AA158" s="290" t="str">
        <f t="shared" ca="1" si="41"/>
        <v>3d_G156_winter_2031_day_2</v>
      </c>
      <c r="AB158" s="287" t="s">
        <v>395</v>
      </c>
      <c r="AD158" s="289" t="str">
        <f t="shared" si="44"/>
        <v>&gt;=0</v>
      </c>
      <c r="AE158" s="287" t="s">
        <v>84</v>
      </c>
      <c r="AF158" s="287" t="s">
        <v>84</v>
      </c>
    </row>
    <row r="159" spans="1:32" ht="12.75" hidden="1" customHeight="1">
      <c r="A159" s="451"/>
      <c r="B159" s="305"/>
      <c r="C159" s="305"/>
      <c r="D159" s="536"/>
      <c r="E159" s="536"/>
      <c r="F159" s="536"/>
      <c r="G159" s="536"/>
      <c r="H159" s="536"/>
      <c r="I159" s="536"/>
      <c r="J159" s="536"/>
      <c r="K159" s="536"/>
      <c r="L159" s="108"/>
      <c r="Q159" t="s">
        <v>859</v>
      </c>
      <c r="U159" s="285" t="str">
        <f ca="1">SUBSTITUTE(CELL("address",H156),"$","")</f>
        <v>H156</v>
      </c>
      <c r="V159" s="287" t="str">
        <f t="shared" si="39"/>
        <v>3d</v>
      </c>
      <c r="W159" s="285" t="str">
        <f t="shared" ca="1" si="43"/>
        <v>3d. DR_DER_System</v>
      </c>
      <c r="X159" s="287" t="s">
        <v>1150</v>
      </c>
      <c r="Y159" s="293" t="s">
        <v>1222</v>
      </c>
      <c r="Z159" s="287">
        <v>2</v>
      </c>
      <c r="AA159" s="290" t="str">
        <f t="shared" ca="1" si="41"/>
        <v>3d_H156_winter_2031_1hr_2</v>
      </c>
      <c r="AB159" s="287" t="s">
        <v>395</v>
      </c>
      <c r="AD159" s="289" t="str">
        <f t="shared" si="44"/>
        <v>&gt;=0</v>
      </c>
      <c r="AE159" s="287" t="s">
        <v>84</v>
      </c>
      <c r="AF159" s="287" t="s">
        <v>84</v>
      </c>
    </row>
    <row r="160" spans="1:32" ht="12.75" hidden="1" customHeight="1">
      <c r="A160" s="451"/>
      <c r="B160" s="305"/>
      <c r="C160" s="305"/>
      <c r="D160" s="536"/>
      <c r="E160" s="536"/>
      <c r="F160" s="536"/>
      <c r="G160" s="536"/>
      <c r="H160" s="536"/>
      <c r="I160" s="536"/>
      <c r="J160" s="536"/>
      <c r="K160" s="536"/>
      <c r="L160" s="108"/>
      <c r="Q160" t="s">
        <v>859</v>
      </c>
      <c r="U160" s="285" t="str">
        <f ca="1">SUBSTITUTE(CELL("address",J156),"$","")</f>
        <v>J156</v>
      </c>
      <c r="V160" s="287" t="str">
        <f t="shared" si="39"/>
        <v>3d</v>
      </c>
      <c r="W160" s="285" t="str">
        <f t="shared" ca="1" si="43"/>
        <v>3d. DR_DER_System</v>
      </c>
      <c r="X160" s="287" t="s">
        <v>1150</v>
      </c>
      <c r="Y160" s="293" t="s">
        <v>1221</v>
      </c>
      <c r="Z160" s="287">
        <v>3</v>
      </c>
      <c r="AA160" s="290" t="str">
        <f t="shared" ca="1" si="41"/>
        <v>3d_J156_winter_2031_day_3</v>
      </c>
      <c r="AB160" s="287" t="s">
        <v>395</v>
      </c>
      <c r="AD160" s="289" t="str">
        <f t="shared" si="44"/>
        <v>&gt;=0</v>
      </c>
      <c r="AE160" s="287" t="s">
        <v>84</v>
      </c>
      <c r="AF160" s="287" t="s">
        <v>84</v>
      </c>
    </row>
    <row r="161" spans="1:34" ht="12.75" hidden="1" customHeight="1">
      <c r="A161" s="451"/>
      <c r="B161" s="305"/>
      <c r="C161" s="305"/>
      <c r="D161" s="536"/>
      <c r="E161" s="536"/>
      <c r="F161" s="536"/>
      <c r="G161" s="536"/>
      <c r="H161" s="536"/>
      <c r="I161" s="536"/>
      <c r="J161" s="536"/>
      <c r="K161" s="536"/>
      <c r="L161" s="108"/>
      <c r="Q161" t="s">
        <v>859</v>
      </c>
      <c r="U161" s="285" t="str">
        <f ca="1">SUBSTITUTE(CELL("address",K156),"$","")</f>
        <v>K156</v>
      </c>
      <c r="V161" s="287" t="str">
        <f t="shared" si="39"/>
        <v>3d</v>
      </c>
      <c r="W161" s="285" t="str">
        <f t="shared" ca="1" si="43"/>
        <v>3d. DR_DER_System</v>
      </c>
      <c r="X161" s="287" t="s">
        <v>1150</v>
      </c>
      <c r="Y161" s="293" t="s">
        <v>1222</v>
      </c>
      <c r="Z161" s="287">
        <v>3</v>
      </c>
      <c r="AA161" s="290" t="str">
        <f t="shared" ca="1" si="41"/>
        <v>3d_K156_winter_2031_1hr_3</v>
      </c>
      <c r="AB161" s="287" t="s">
        <v>395</v>
      </c>
      <c r="AD161" s="289" t="str">
        <f t="shared" si="44"/>
        <v>&gt;=0</v>
      </c>
      <c r="AE161" s="287" t="s">
        <v>84</v>
      </c>
      <c r="AF161" s="287" t="s">
        <v>84</v>
      </c>
    </row>
    <row r="162" spans="1:34">
      <c r="A162" s="451">
        <v>2032</v>
      </c>
      <c r="B162" s="305" t="s">
        <v>709</v>
      </c>
      <c r="C162" s="305"/>
      <c r="D162" s="590"/>
      <c r="E162" s="590"/>
      <c r="F162" s="536"/>
      <c r="G162" s="590"/>
      <c r="H162" s="590"/>
      <c r="I162" s="536"/>
      <c r="J162" s="590"/>
      <c r="K162" s="590"/>
      <c r="L162" s="108"/>
      <c r="S162" s="376" t="s">
        <v>40</v>
      </c>
      <c r="U162" s="285" t="str">
        <f ca="1">SUBSTITUTE(CELL("address",D162),"$","")</f>
        <v>D162</v>
      </c>
      <c r="V162" s="287" t="str">
        <f t="shared" si="39"/>
        <v>3d</v>
      </c>
      <c r="W162" s="285" t="str">
        <f t="shared" ca="1" si="43"/>
        <v>3d. DR_DER_System</v>
      </c>
      <c r="X162" s="287" t="s">
        <v>1150</v>
      </c>
      <c r="Y162" s="293" t="s">
        <v>1223</v>
      </c>
      <c r="Z162" s="287">
        <v>1</v>
      </c>
      <c r="AA162" s="290" t="str">
        <f t="shared" ca="1" si="41"/>
        <v>3d_D162_winter_2032_day_1</v>
      </c>
      <c r="AB162" s="287" t="s">
        <v>395</v>
      </c>
      <c r="AD162" s="289" t="str">
        <f t="shared" si="44"/>
        <v>&gt;=0</v>
      </c>
      <c r="AE162" s="287" t="s">
        <v>84</v>
      </c>
      <c r="AF162" s="287" t="s">
        <v>84</v>
      </c>
    </row>
    <row r="163" spans="1:34" ht="5.25" customHeight="1">
      <c r="A163" s="451"/>
      <c r="B163" s="305"/>
      <c r="C163" s="305"/>
      <c r="D163" s="305"/>
      <c r="E163" s="305"/>
      <c r="F163" s="305"/>
      <c r="G163" s="305"/>
      <c r="H163" s="305"/>
      <c r="I163" s="305"/>
      <c r="J163" s="305"/>
      <c r="K163" s="305"/>
      <c r="L163" s="108"/>
      <c r="R163" t="s">
        <v>76</v>
      </c>
      <c r="U163" s="285" t="str">
        <f ca="1">SUBSTITUTE(CELL("address",E162),"$","")</f>
        <v>E162</v>
      </c>
      <c r="V163" s="287" t="str">
        <f t="shared" si="39"/>
        <v>3d</v>
      </c>
      <c r="W163" s="285" t="str">
        <f t="shared" ca="1" si="43"/>
        <v>3d. DR_DER_System</v>
      </c>
      <c r="X163" s="287" t="s">
        <v>1150</v>
      </c>
      <c r="Y163" s="293" t="s">
        <v>1224</v>
      </c>
      <c r="Z163" s="287">
        <v>1</v>
      </c>
      <c r="AA163" s="290" t="str">
        <f t="shared" ca="1" si="41"/>
        <v>3d_E162_winter_2032_1hr_1</v>
      </c>
      <c r="AB163" s="287" t="s">
        <v>395</v>
      </c>
      <c r="AD163" s="289" t="str">
        <f t="shared" si="44"/>
        <v>&gt;=0</v>
      </c>
      <c r="AE163" s="287" t="s">
        <v>84</v>
      </c>
      <c r="AF163" s="287" t="s">
        <v>84</v>
      </c>
    </row>
    <row r="164" spans="1:34" ht="12.75" hidden="1" customHeight="1">
      <c r="A164" s="451"/>
      <c r="B164" s="305"/>
      <c r="C164" s="305"/>
      <c r="D164" s="305"/>
      <c r="E164" s="305"/>
      <c r="F164" s="305"/>
      <c r="G164" s="305"/>
      <c r="H164" s="305"/>
      <c r="I164" s="305"/>
      <c r="J164" s="305"/>
      <c r="K164" s="305"/>
      <c r="L164" s="108"/>
      <c r="Q164" t="s">
        <v>859</v>
      </c>
      <c r="U164" s="285" t="str">
        <f ca="1">SUBSTITUTE(CELL("address",G162),"$","")</f>
        <v>G162</v>
      </c>
      <c r="V164" s="287" t="str">
        <f t="shared" si="39"/>
        <v>3d</v>
      </c>
      <c r="W164" s="285" t="str">
        <f t="shared" ca="1" si="43"/>
        <v>3d. DR_DER_System</v>
      </c>
      <c r="X164" s="287" t="s">
        <v>1150</v>
      </c>
      <c r="Y164" s="293" t="s">
        <v>1223</v>
      </c>
      <c r="Z164" s="287">
        <v>2</v>
      </c>
      <c r="AA164" s="290" t="str">
        <f t="shared" ca="1" si="41"/>
        <v>3d_G162_winter_2032_day_2</v>
      </c>
      <c r="AB164" s="287" t="s">
        <v>395</v>
      </c>
      <c r="AD164" s="289" t="str">
        <f t="shared" si="44"/>
        <v>&gt;=0</v>
      </c>
      <c r="AE164" s="287" t="s">
        <v>84</v>
      </c>
      <c r="AF164" s="287" t="s">
        <v>84</v>
      </c>
    </row>
    <row r="165" spans="1:34" ht="12.75" hidden="1" customHeight="1">
      <c r="A165" s="451"/>
      <c r="B165" s="305"/>
      <c r="C165" s="305"/>
      <c r="D165" s="305"/>
      <c r="E165" s="305"/>
      <c r="F165" s="305"/>
      <c r="G165" s="305"/>
      <c r="H165" s="305"/>
      <c r="I165" s="305"/>
      <c r="J165" s="305"/>
      <c r="K165" s="305"/>
      <c r="L165" s="108"/>
      <c r="Q165" t="s">
        <v>859</v>
      </c>
      <c r="U165" s="285" t="str">
        <f ca="1">SUBSTITUTE(CELL("address",H162),"$","")</f>
        <v>H162</v>
      </c>
      <c r="V165" s="287" t="str">
        <f t="shared" si="39"/>
        <v>3d</v>
      </c>
      <c r="W165" s="285" t="str">
        <f t="shared" ca="1" si="43"/>
        <v>3d. DR_DER_System</v>
      </c>
      <c r="X165" s="287" t="s">
        <v>1150</v>
      </c>
      <c r="Y165" s="293" t="s">
        <v>1224</v>
      </c>
      <c r="Z165" s="287">
        <v>2</v>
      </c>
      <c r="AA165" s="290" t="str">
        <f t="shared" ca="1" si="41"/>
        <v>3d_H162_winter_2032_1hr_2</v>
      </c>
      <c r="AB165" s="287" t="s">
        <v>395</v>
      </c>
      <c r="AD165" s="289" t="str">
        <f t="shared" si="44"/>
        <v>&gt;=0</v>
      </c>
      <c r="AE165" s="287" t="s">
        <v>84</v>
      </c>
      <c r="AF165" s="287" t="s">
        <v>84</v>
      </c>
    </row>
    <row r="166" spans="1:34" ht="12.75" hidden="1" customHeight="1">
      <c r="A166" s="451"/>
      <c r="B166" s="305"/>
      <c r="C166" s="305"/>
      <c r="D166" s="305"/>
      <c r="E166" s="305"/>
      <c r="F166" s="305"/>
      <c r="G166" s="305"/>
      <c r="H166" s="305"/>
      <c r="I166" s="305"/>
      <c r="J166" s="305"/>
      <c r="K166" s="305"/>
      <c r="L166" s="108"/>
      <c r="Q166" t="s">
        <v>859</v>
      </c>
      <c r="U166" s="285" t="str">
        <f ca="1">SUBSTITUTE(CELL("address",J162),"$","")</f>
        <v>J162</v>
      </c>
      <c r="V166" s="287" t="str">
        <f t="shared" si="39"/>
        <v>3d</v>
      </c>
      <c r="W166" s="285" t="str">
        <f t="shared" ca="1" si="43"/>
        <v>3d. DR_DER_System</v>
      </c>
      <c r="X166" s="287" t="s">
        <v>1150</v>
      </c>
      <c r="Y166" s="293" t="s">
        <v>1223</v>
      </c>
      <c r="Z166" s="287">
        <v>3</v>
      </c>
      <c r="AA166" s="290" t="str">
        <f t="shared" ca="1" si="41"/>
        <v>3d_J162_winter_2032_day_3</v>
      </c>
      <c r="AB166" s="287" t="s">
        <v>395</v>
      </c>
      <c r="AD166" s="289" t="str">
        <f t="shared" si="44"/>
        <v>&gt;=0</v>
      </c>
      <c r="AE166" s="287" t="s">
        <v>84</v>
      </c>
      <c r="AF166" s="287" t="s">
        <v>84</v>
      </c>
    </row>
    <row r="167" spans="1:34" ht="12.75" hidden="1" customHeight="1">
      <c r="A167" s="451"/>
      <c r="B167" s="305"/>
      <c r="C167" s="305"/>
      <c r="D167" s="305"/>
      <c r="E167" s="305"/>
      <c r="F167" s="305"/>
      <c r="G167" s="305"/>
      <c r="H167" s="305"/>
      <c r="I167" s="305"/>
      <c r="J167" s="305"/>
      <c r="K167" s="305"/>
      <c r="L167" s="108"/>
      <c r="Q167" t="s">
        <v>859</v>
      </c>
      <c r="U167" s="285" t="str">
        <f ca="1">SUBSTITUTE(CELL("address",K162),"$","")</f>
        <v>K162</v>
      </c>
      <c r="V167" s="287" t="str">
        <f t="shared" si="39"/>
        <v>3d</v>
      </c>
      <c r="W167" s="285" t="str">
        <f t="shared" ca="1" si="43"/>
        <v>3d. DR_DER_System</v>
      </c>
      <c r="X167" s="287" t="s">
        <v>1150</v>
      </c>
      <c r="Y167" s="293" t="s">
        <v>1224</v>
      </c>
      <c r="Z167" s="287">
        <v>3</v>
      </c>
      <c r="AA167" s="290" t="str">
        <f t="shared" ca="1" si="41"/>
        <v>3d_K162_winter_2032_1hr_3</v>
      </c>
      <c r="AB167" s="287" t="s">
        <v>395</v>
      </c>
      <c r="AD167" s="289" t="str">
        <f t="shared" si="44"/>
        <v>&gt;=0</v>
      </c>
      <c r="AE167" s="287" t="s">
        <v>84</v>
      </c>
      <c r="AF167" s="287" t="s">
        <v>84</v>
      </c>
    </row>
    <row r="168" spans="1:34">
      <c r="A168" s="382" t="s">
        <v>1225</v>
      </c>
      <c r="B168" s="305"/>
      <c r="C168" s="305"/>
      <c r="D168" s="305"/>
      <c r="E168" s="305"/>
      <c r="F168" s="305"/>
      <c r="G168" s="305"/>
      <c r="H168" s="305"/>
      <c r="I168" s="305"/>
      <c r="J168" s="305"/>
      <c r="K168" s="305"/>
      <c r="L168" s="108"/>
      <c r="S168" t="s">
        <v>40</v>
      </c>
    </row>
    <row r="169" spans="1:34">
      <c r="A169" s="424" t="s">
        <v>1226</v>
      </c>
      <c r="B169" s="305"/>
      <c r="C169" s="305"/>
      <c r="D169" s="305"/>
      <c r="E169" s="305"/>
      <c r="F169" s="305"/>
      <c r="G169" s="305"/>
      <c r="H169" s="305"/>
      <c r="I169" s="305"/>
      <c r="J169" s="305"/>
      <c r="K169" s="305"/>
      <c r="L169" s="108"/>
      <c r="S169" t="s">
        <v>40</v>
      </c>
    </row>
    <row r="170" spans="1:34">
      <c r="A170" s="451">
        <v>2023</v>
      </c>
      <c r="B170" s="305" t="s">
        <v>709</v>
      </c>
      <c r="C170" s="305"/>
      <c r="D170" s="533"/>
      <c r="E170" s="533"/>
      <c r="F170" s="305"/>
      <c r="G170" s="590"/>
      <c r="H170" s="590"/>
      <c r="I170" s="536"/>
      <c r="J170" s="590"/>
      <c r="K170" s="590"/>
      <c r="L170" s="108"/>
      <c r="Q170" s="24"/>
      <c r="S170" s="376" t="s">
        <v>40</v>
      </c>
      <c r="U170" s="285" t="str">
        <f ca="1">SUBSTITUTE(CELL("address",D170),"$","")</f>
        <v>D170</v>
      </c>
      <c r="V170" s="287" t="str">
        <f t="shared" ref="V170:V229" si="45">$V$7</f>
        <v>3d</v>
      </c>
      <c r="W170" s="285" t="str">
        <f t="shared" ref="W170:W199" ca="1" si="46">MID(CELL("filename",V170),FIND("]",CELL("filename",V170))+1,256)</f>
        <v>3d. DR_DER_System</v>
      </c>
      <c r="X170" s="287" t="s">
        <v>1150</v>
      </c>
      <c r="Y170" s="287" t="s">
        <v>1227</v>
      </c>
      <c r="Z170" s="287">
        <v>1</v>
      </c>
      <c r="AA170" s="290" t="str">
        <f t="shared" ref="AA170:AA232" ca="1" si="47">V170&amp;"_"&amp;U170&amp;"_"&amp;Y170&amp;"_"&amp;Z170</f>
        <v>3d_D170_summer_2023_day_1</v>
      </c>
      <c r="AB170" s="287" t="s">
        <v>395</v>
      </c>
      <c r="AD170" s="289" t="str">
        <f t="shared" ref="AD170:AD201" si="48">"&gt;=0"</f>
        <v>&gt;=0</v>
      </c>
      <c r="AE170" s="287" t="s">
        <v>84</v>
      </c>
      <c r="AF170" s="287" t="s">
        <v>84</v>
      </c>
      <c r="AH170" s="288"/>
    </row>
    <row r="171" spans="1:34" ht="5.25" customHeight="1">
      <c r="A171" s="451"/>
      <c r="B171" s="305"/>
      <c r="C171" s="305"/>
      <c r="D171" s="536"/>
      <c r="E171" s="536"/>
      <c r="F171" s="305"/>
      <c r="G171" s="536"/>
      <c r="H171" s="536"/>
      <c r="I171" s="536"/>
      <c r="J171" s="536"/>
      <c r="K171" s="536"/>
      <c r="L171" s="108"/>
      <c r="R171" t="s">
        <v>76</v>
      </c>
      <c r="U171" s="285" t="str">
        <f ca="1">SUBSTITUTE(CELL("address",E170),"$","")</f>
        <v>E170</v>
      </c>
      <c r="V171" s="287" t="str">
        <f t="shared" si="45"/>
        <v>3d</v>
      </c>
      <c r="W171" s="285" t="str">
        <f t="shared" ca="1" si="46"/>
        <v>3d. DR_DER_System</v>
      </c>
      <c r="X171" s="287" t="s">
        <v>1150</v>
      </c>
      <c r="Y171" s="287" t="s">
        <v>1228</v>
      </c>
      <c r="Z171" s="287">
        <v>1</v>
      </c>
      <c r="AA171" s="290" t="str">
        <f t="shared" ca="1" si="47"/>
        <v>3d_E170_summer_2023_1hr_1</v>
      </c>
      <c r="AB171" s="287" t="s">
        <v>395</v>
      </c>
      <c r="AD171" s="289" t="str">
        <f t="shared" si="48"/>
        <v>&gt;=0</v>
      </c>
      <c r="AE171" s="287" t="s">
        <v>84</v>
      </c>
      <c r="AF171" s="287" t="s">
        <v>84</v>
      </c>
      <c r="AH171" s="288"/>
    </row>
    <row r="172" spans="1:34" ht="12.75" hidden="1" customHeight="1">
      <c r="A172" s="451"/>
      <c r="B172" s="305"/>
      <c r="C172" s="305"/>
      <c r="D172" s="536"/>
      <c r="E172" s="536"/>
      <c r="F172" s="305"/>
      <c r="G172" s="536"/>
      <c r="H172" s="536"/>
      <c r="I172" s="536"/>
      <c r="J172" s="536"/>
      <c r="K172" s="536"/>
      <c r="L172" s="108"/>
      <c r="Q172" t="s">
        <v>859</v>
      </c>
      <c r="U172" s="285" t="str">
        <f ca="1">SUBSTITUTE(CELL("address",G170),"$","")</f>
        <v>G170</v>
      </c>
      <c r="V172" s="287" t="str">
        <f t="shared" si="45"/>
        <v>3d</v>
      </c>
      <c r="W172" s="285" t="str">
        <f t="shared" ca="1" si="46"/>
        <v>3d. DR_DER_System</v>
      </c>
      <c r="X172" s="287" t="s">
        <v>1150</v>
      </c>
      <c r="Y172" s="287" t="s">
        <v>1227</v>
      </c>
      <c r="Z172" s="287">
        <v>2</v>
      </c>
      <c r="AA172" s="290" t="str">
        <f t="shared" ca="1" si="47"/>
        <v>3d_G170_summer_2023_day_2</v>
      </c>
      <c r="AB172" s="287" t="s">
        <v>395</v>
      </c>
      <c r="AD172" s="289" t="str">
        <f t="shared" si="48"/>
        <v>&gt;=0</v>
      </c>
      <c r="AE172" s="287" t="s">
        <v>84</v>
      </c>
      <c r="AF172" s="287" t="s">
        <v>84</v>
      </c>
      <c r="AH172" s="288"/>
    </row>
    <row r="173" spans="1:34" ht="12.75" hidden="1" customHeight="1">
      <c r="A173" s="451"/>
      <c r="B173" s="305"/>
      <c r="C173" s="305"/>
      <c r="D173" s="536"/>
      <c r="E173" s="536"/>
      <c r="F173" s="305"/>
      <c r="G173" s="536"/>
      <c r="H173" s="536"/>
      <c r="I173" s="536"/>
      <c r="J173" s="536"/>
      <c r="K173" s="536"/>
      <c r="L173" s="108"/>
      <c r="Q173" t="s">
        <v>859</v>
      </c>
      <c r="U173" s="285" t="str">
        <f ca="1">SUBSTITUTE(CELL("address",H170),"$","")</f>
        <v>H170</v>
      </c>
      <c r="V173" s="287" t="str">
        <f t="shared" si="45"/>
        <v>3d</v>
      </c>
      <c r="W173" s="285" t="str">
        <f t="shared" ca="1" si="46"/>
        <v>3d. DR_DER_System</v>
      </c>
      <c r="X173" s="287" t="s">
        <v>1150</v>
      </c>
      <c r="Y173" s="287" t="s">
        <v>1228</v>
      </c>
      <c r="Z173" s="287">
        <v>2</v>
      </c>
      <c r="AA173" s="290" t="str">
        <f t="shared" ca="1" si="47"/>
        <v>3d_H170_summer_2023_1hr_2</v>
      </c>
      <c r="AB173" s="287" t="s">
        <v>395</v>
      </c>
      <c r="AD173" s="289" t="str">
        <f t="shared" si="48"/>
        <v>&gt;=0</v>
      </c>
      <c r="AE173" s="287" t="s">
        <v>84</v>
      </c>
      <c r="AF173" s="287" t="s">
        <v>84</v>
      </c>
      <c r="AH173" s="288"/>
    </row>
    <row r="174" spans="1:34" ht="12.75" hidden="1" customHeight="1">
      <c r="A174" s="451"/>
      <c r="B174" s="305"/>
      <c r="C174" s="305"/>
      <c r="D174" s="536"/>
      <c r="E174" s="536"/>
      <c r="F174" s="305"/>
      <c r="G174" s="536"/>
      <c r="H174" s="536"/>
      <c r="I174" s="536"/>
      <c r="J174" s="536"/>
      <c r="K174" s="536"/>
      <c r="L174" s="108"/>
      <c r="Q174" t="s">
        <v>859</v>
      </c>
      <c r="U174" s="285" t="str">
        <f ca="1">SUBSTITUTE(CELL("address",J170),"$","")</f>
        <v>J170</v>
      </c>
      <c r="V174" s="287" t="str">
        <f t="shared" si="45"/>
        <v>3d</v>
      </c>
      <c r="W174" s="285" t="str">
        <f t="shared" ca="1" si="46"/>
        <v>3d. DR_DER_System</v>
      </c>
      <c r="X174" s="287" t="s">
        <v>1150</v>
      </c>
      <c r="Y174" s="287" t="s">
        <v>1227</v>
      </c>
      <c r="Z174" s="287">
        <v>3</v>
      </c>
      <c r="AA174" s="290" t="str">
        <f t="shared" ca="1" si="47"/>
        <v>3d_J170_summer_2023_day_3</v>
      </c>
      <c r="AB174" s="287" t="s">
        <v>395</v>
      </c>
      <c r="AD174" s="289" t="str">
        <f t="shared" si="48"/>
        <v>&gt;=0</v>
      </c>
      <c r="AE174" s="287" t="s">
        <v>84</v>
      </c>
      <c r="AF174" s="287" t="s">
        <v>84</v>
      </c>
      <c r="AH174" s="288"/>
    </row>
    <row r="175" spans="1:34" ht="12.75" hidden="1" customHeight="1">
      <c r="A175" s="451"/>
      <c r="B175" s="305"/>
      <c r="C175" s="305"/>
      <c r="D175" s="536"/>
      <c r="E175" s="536"/>
      <c r="F175" s="305"/>
      <c r="G175" s="536"/>
      <c r="H175" s="536"/>
      <c r="I175" s="536"/>
      <c r="J175" s="536"/>
      <c r="K175" s="536"/>
      <c r="L175" s="108"/>
      <c r="Q175" t="s">
        <v>859</v>
      </c>
      <c r="U175" s="285" t="str">
        <f ca="1">SUBSTITUTE(CELL("address",K170),"$","")</f>
        <v>K170</v>
      </c>
      <c r="V175" s="287" t="str">
        <f t="shared" si="45"/>
        <v>3d</v>
      </c>
      <c r="W175" s="285" t="str">
        <f t="shared" ca="1" si="46"/>
        <v>3d. DR_DER_System</v>
      </c>
      <c r="X175" s="287" t="s">
        <v>1150</v>
      </c>
      <c r="Y175" s="287" t="s">
        <v>1228</v>
      </c>
      <c r="Z175" s="287">
        <v>3</v>
      </c>
      <c r="AA175" s="290" t="str">
        <f t="shared" ca="1" si="47"/>
        <v>3d_K170_summer_2023_1hr_3</v>
      </c>
      <c r="AB175" s="287" t="s">
        <v>395</v>
      </c>
      <c r="AD175" s="289" t="str">
        <f t="shared" si="48"/>
        <v>&gt;=0</v>
      </c>
      <c r="AE175" s="287" t="s">
        <v>84</v>
      </c>
      <c r="AF175" s="287" t="s">
        <v>84</v>
      </c>
      <c r="AH175" s="288"/>
    </row>
    <row r="176" spans="1:34">
      <c r="A176" s="451">
        <v>2024</v>
      </c>
      <c r="B176" s="305" t="s">
        <v>709</v>
      </c>
      <c r="C176" s="305"/>
      <c r="D176" s="533"/>
      <c r="E176" s="533"/>
      <c r="F176" s="305"/>
      <c r="G176" s="590"/>
      <c r="H176" s="590"/>
      <c r="I176" s="536"/>
      <c r="J176" s="590"/>
      <c r="K176" s="590"/>
      <c r="L176" s="108"/>
      <c r="S176" s="376" t="s">
        <v>40</v>
      </c>
      <c r="U176" s="285" t="str">
        <f ca="1">SUBSTITUTE(CELL("address",D176),"$","")</f>
        <v>D176</v>
      </c>
      <c r="V176" s="287" t="str">
        <f t="shared" si="45"/>
        <v>3d</v>
      </c>
      <c r="W176" s="285" t="str">
        <f t="shared" ca="1" si="46"/>
        <v>3d. DR_DER_System</v>
      </c>
      <c r="X176" s="287" t="s">
        <v>1150</v>
      </c>
      <c r="Y176" s="287" t="s">
        <v>1229</v>
      </c>
      <c r="Z176" s="287">
        <v>1</v>
      </c>
      <c r="AA176" s="290" t="str">
        <f t="shared" ca="1" si="47"/>
        <v>3d_D176_summer_2024_day_1</v>
      </c>
      <c r="AB176" s="287" t="s">
        <v>395</v>
      </c>
      <c r="AD176" s="289" t="str">
        <f t="shared" si="48"/>
        <v>&gt;=0</v>
      </c>
      <c r="AE176" s="287" t="s">
        <v>84</v>
      </c>
      <c r="AF176" s="287" t="s">
        <v>84</v>
      </c>
      <c r="AH176" s="288"/>
    </row>
    <row r="177" spans="1:34" ht="5.25" customHeight="1">
      <c r="A177" s="451"/>
      <c r="B177" s="305"/>
      <c r="C177" s="305"/>
      <c r="D177" s="536"/>
      <c r="E177" s="536"/>
      <c r="F177" s="305"/>
      <c r="G177" s="536"/>
      <c r="H177" s="536"/>
      <c r="I177" s="536"/>
      <c r="J177" s="536"/>
      <c r="K177" s="536"/>
      <c r="L177" s="108"/>
      <c r="R177" t="s">
        <v>76</v>
      </c>
      <c r="U177" s="285" t="str">
        <f ca="1">SUBSTITUTE(CELL("address",E176),"$","")</f>
        <v>E176</v>
      </c>
      <c r="V177" s="287" t="str">
        <f t="shared" si="45"/>
        <v>3d</v>
      </c>
      <c r="W177" s="285" t="str">
        <f t="shared" ca="1" si="46"/>
        <v>3d. DR_DER_System</v>
      </c>
      <c r="X177" s="287" t="s">
        <v>1150</v>
      </c>
      <c r="Y177" s="287" t="s">
        <v>1230</v>
      </c>
      <c r="Z177" s="287">
        <v>1</v>
      </c>
      <c r="AA177" s="290" t="str">
        <f t="shared" ca="1" si="47"/>
        <v>3d_E176_summer_2024_1hr_1</v>
      </c>
      <c r="AB177" s="287" t="s">
        <v>395</v>
      </c>
      <c r="AD177" s="289" t="str">
        <f t="shared" si="48"/>
        <v>&gt;=0</v>
      </c>
      <c r="AE177" s="287" t="s">
        <v>84</v>
      </c>
      <c r="AF177" s="287" t="s">
        <v>84</v>
      </c>
      <c r="AH177" s="288"/>
    </row>
    <row r="178" spans="1:34" ht="12.75" hidden="1" customHeight="1">
      <c r="A178" s="451"/>
      <c r="B178" s="305"/>
      <c r="C178" s="305"/>
      <c r="D178" s="536"/>
      <c r="E178" s="536"/>
      <c r="F178" s="305"/>
      <c r="G178" s="536"/>
      <c r="H178" s="536"/>
      <c r="I178" s="536"/>
      <c r="J178" s="536"/>
      <c r="K178" s="536"/>
      <c r="L178" s="108"/>
      <c r="Q178" t="s">
        <v>859</v>
      </c>
      <c r="U178" s="285" t="str">
        <f ca="1">SUBSTITUTE(CELL("address",G176),"$","")</f>
        <v>G176</v>
      </c>
      <c r="V178" s="287" t="str">
        <f t="shared" si="45"/>
        <v>3d</v>
      </c>
      <c r="W178" s="285" t="str">
        <f t="shared" ca="1" si="46"/>
        <v>3d. DR_DER_System</v>
      </c>
      <c r="X178" s="287" t="s">
        <v>1150</v>
      </c>
      <c r="Y178" s="287" t="s">
        <v>1229</v>
      </c>
      <c r="Z178" s="287">
        <v>2</v>
      </c>
      <c r="AA178" s="290" t="str">
        <f t="shared" ca="1" si="47"/>
        <v>3d_G176_summer_2024_day_2</v>
      </c>
      <c r="AB178" s="287" t="s">
        <v>395</v>
      </c>
      <c r="AD178" s="289" t="str">
        <f t="shared" si="48"/>
        <v>&gt;=0</v>
      </c>
      <c r="AE178" s="287" t="s">
        <v>84</v>
      </c>
      <c r="AF178" s="287" t="s">
        <v>84</v>
      </c>
      <c r="AH178" s="288"/>
    </row>
    <row r="179" spans="1:34" ht="12.75" hidden="1" customHeight="1">
      <c r="A179" s="451"/>
      <c r="B179" s="305"/>
      <c r="C179" s="305"/>
      <c r="D179" s="536"/>
      <c r="E179" s="536"/>
      <c r="F179" s="305"/>
      <c r="G179" s="536"/>
      <c r="H179" s="536"/>
      <c r="I179" s="536"/>
      <c r="J179" s="536"/>
      <c r="K179" s="536"/>
      <c r="L179" s="108"/>
      <c r="Q179" t="s">
        <v>859</v>
      </c>
      <c r="U179" s="285" t="str">
        <f ca="1">SUBSTITUTE(CELL("address",H176),"$","")</f>
        <v>H176</v>
      </c>
      <c r="V179" s="287" t="str">
        <f t="shared" si="45"/>
        <v>3d</v>
      </c>
      <c r="W179" s="285" t="str">
        <f t="shared" ca="1" si="46"/>
        <v>3d. DR_DER_System</v>
      </c>
      <c r="X179" s="287" t="s">
        <v>1150</v>
      </c>
      <c r="Y179" s="287" t="s">
        <v>1230</v>
      </c>
      <c r="Z179" s="287">
        <v>2</v>
      </c>
      <c r="AA179" s="290" t="str">
        <f t="shared" ca="1" si="47"/>
        <v>3d_H176_summer_2024_1hr_2</v>
      </c>
      <c r="AB179" s="287" t="s">
        <v>395</v>
      </c>
      <c r="AD179" s="289" t="str">
        <f t="shared" si="48"/>
        <v>&gt;=0</v>
      </c>
      <c r="AE179" s="287" t="s">
        <v>84</v>
      </c>
      <c r="AF179" s="287" t="s">
        <v>84</v>
      </c>
      <c r="AH179" s="288"/>
    </row>
    <row r="180" spans="1:34" ht="12.75" hidden="1" customHeight="1">
      <c r="A180" s="451"/>
      <c r="B180" s="305"/>
      <c r="C180" s="305"/>
      <c r="D180" s="536"/>
      <c r="E180" s="536"/>
      <c r="F180" s="305"/>
      <c r="G180" s="536"/>
      <c r="H180" s="536"/>
      <c r="I180" s="536"/>
      <c r="J180" s="536"/>
      <c r="K180" s="536"/>
      <c r="L180" s="108"/>
      <c r="Q180" t="s">
        <v>859</v>
      </c>
      <c r="U180" s="285" t="str">
        <f ca="1">SUBSTITUTE(CELL("address",J176),"$","")</f>
        <v>J176</v>
      </c>
      <c r="V180" s="287" t="str">
        <f t="shared" si="45"/>
        <v>3d</v>
      </c>
      <c r="W180" s="285" t="str">
        <f t="shared" ca="1" si="46"/>
        <v>3d. DR_DER_System</v>
      </c>
      <c r="X180" s="287" t="s">
        <v>1150</v>
      </c>
      <c r="Y180" s="287" t="s">
        <v>1229</v>
      </c>
      <c r="Z180" s="287">
        <v>3</v>
      </c>
      <c r="AA180" s="290" t="str">
        <f t="shared" ca="1" si="47"/>
        <v>3d_J176_summer_2024_day_3</v>
      </c>
      <c r="AB180" s="287" t="s">
        <v>395</v>
      </c>
      <c r="AD180" s="289" t="str">
        <f t="shared" si="48"/>
        <v>&gt;=0</v>
      </c>
      <c r="AE180" s="287" t="s">
        <v>84</v>
      </c>
      <c r="AF180" s="287" t="s">
        <v>84</v>
      </c>
      <c r="AH180" s="288"/>
    </row>
    <row r="181" spans="1:34" ht="12.75" hidden="1" customHeight="1">
      <c r="A181" s="451"/>
      <c r="B181" s="305"/>
      <c r="C181" s="305"/>
      <c r="D181" s="536"/>
      <c r="E181" s="536"/>
      <c r="F181" s="305"/>
      <c r="G181" s="536"/>
      <c r="H181" s="536"/>
      <c r="I181" s="536"/>
      <c r="J181" s="536"/>
      <c r="K181" s="536"/>
      <c r="L181" s="108"/>
      <c r="Q181" t="s">
        <v>859</v>
      </c>
      <c r="U181" s="285" t="str">
        <f ca="1">SUBSTITUTE(CELL("address",K176),"$","")</f>
        <v>K176</v>
      </c>
      <c r="V181" s="287" t="str">
        <f t="shared" si="45"/>
        <v>3d</v>
      </c>
      <c r="W181" s="285" t="str">
        <f t="shared" ca="1" si="46"/>
        <v>3d. DR_DER_System</v>
      </c>
      <c r="X181" s="287" t="s">
        <v>1150</v>
      </c>
      <c r="Y181" s="287" t="s">
        <v>1230</v>
      </c>
      <c r="Z181" s="287">
        <v>3</v>
      </c>
      <c r="AA181" s="290" t="str">
        <f t="shared" ca="1" si="47"/>
        <v>3d_K176_summer_2024_1hr_3</v>
      </c>
      <c r="AB181" s="287" t="s">
        <v>395</v>
      </c>
      <c r="AD181" s="289" t="str">
        <f t="shared" si="48"/>
        <v>&gt;=0</v>
      </c>
      <c r="AE181" s="287" t="s">
        <v>84</v>
      </c>
      <c r="AF181" s="287" t="s">
        <v>84</v>
      </c>
      <c r="AH181" s="288"/>
    </row>
    <row r="182" spans="1:34">
      <c r="A182" s="451">
        <v>2025</v>
      </c>
      <c r="B182" s="305" t="s">
        <v>709</v>
      </c>
      <c r="C182" s="305"/>
      <c r="D182" s="533"/>
      <c r="E182" s="533"/>
      <c r="F182" s="305"/>
      <c r="G182" s="590"/>
      <c r="H182" s="590"/>
      <c r="I182" s="536"/>
      <c r="J182" s="590"/>
      <c r="K182" s="590"/>
      <c r="L182" s="108"/>
      <c r="S182" s="376" t="s">
        <v>40</v>
      </c>
      <c r="U182" s="285" t="str">
        <f ca="1">SUBSTITUTE(CELL("address",D182),"$","")</f>
        <v>D182</v>
      </c>
      <c r="V182" s="287" t="str">
        <f t="shared" si="45"/>
        <v>3d</v>
      </c>
      <c r="W182" s="285" t="str">
        <f t="shared" ca="1" si="46"/>
        <v>3d. DR_DER_System</v>
      </c>
      <c r="X182" s="287" t="s">
        <v>1150</v>
      </c>
      <c r="Y182" s="287" t="s">
        <v>1231</v>
      </c>
      <c r="Z182" s="287">
        <v>1</v>
      </c>
      <c r="AA182" s="290" t="str">
        <f t="shared" ca="1" si="47"/>
        <v>3d_D182_summer_2025_day_1</v>
      </c>
      <c r="AB182" s="287" t="s">
        <v>395</v>
      </c>
      <c r="AD182" s="289" t="str">
        <f t="shared" si="48"/>
        <v>&gt;=0</v>
      </c>
      <c r="AE182" s="287" t="s">
        <v>84</v>
      </c>
      <c r="AF182" s="287" t="s">
        <v>84</v>
      </c>
      <c r="AH182" s="288"/>
    </row>
    <row r="183" spans="1:34" ht="5.25" customHeight="1">
      <c r="A183" s="451"/>
      <c r="B183" s="305"/>
      <c r="C183" s="305"/>
      <c r="D183" s="536"/>
      <c r="E183" s="536"/>
      <c r="F183" s="305"/>
      <c r="G183" s="536"/>
      <c r="H183" s="536"/>
      <c r="I183" s="536"/>
      <c r="J183" s="536"/>
      <c r="K183" s="536"/>
      <c r="L183" s="108"/>
      <c r="R183" t="s">
        <v>76</v>
      </c>
      <c r="U183" s="285" t="str">
        <f ca="1">SUBSTITUTE(CELL("address",E182),"$","")</f>
        <v>E182</v>
      </c>
      <c r="V183" s="287" t="str">
        <f t="shared" si="45"/>
        <v>3d</v>
      </c>
      <c r="W183" s="285" t="str">
        <f t="shared" ca="1" si="46"/>
        <v>3d. DR_DER_System</v>
      </c>
      <c r="X183" s="287" t="s">
        <v>1150</v>
      </c>
      <c r="Y183" s="287" t="s">
        <v>1232</v>
      </c>
      <c r="Z183" s="287">
        <v>1</v>
      </c>
      <c r="AA183" s="290" t="str">
        <f t="shared" ca="1" si="47"/>
        <v>3d_E182_summer_2025_1hr_1</v>
      </c>
      <c r="AB183" s="287" t="s">
        <v>395</v>
      </c>
      <c r="AD183" s="289" t="str">
        <f t="shared" si="48"/>
        <v>&gt;=0</v>
      </c>
      <c r="AE183" s="287" t="s">
        <v>84</v>
      </c>
      <c r="AF183" s="287" t="s">
        <v>84</v>
      </c>
      <c r="AH183" s="288"/>
    </row>
    <row r="184" spans="1:34" ht="12.75" hidden="1" customHeight="1">
      <c r="A184" s="451"/>
      <c r="B184" s="305"/>
      <c r="C184" s="305"/>
      <c r="D184" s="536"/>
      <c r="E184" s="536"/>
      <c r="F184" s="305"/>
      <c r="G184" s="536"/>
      <c r="H184" s="536"/>
      <c r="I184" s="536"/>
      <c r="J184" s="536"/>
      <c r="K184" s="536"/>
      <c r="L184" s="108"/>
      <c r="Q184" t="s">
        <v>859</v>
      </c>
      <c r="U184" s="285" t="str">
        <f ca="1">SUBSTITUTE(CELL("address",G182),"$","")</f>
        <v>G182</v>
      </c>
      <c r="V184" s="287" t="str">
        <f t="shared" si="45"/>
        <v>3d</v>
      </c>
      <c r="W184" s="285" t="str">
        <f t="shared" ca="1" si="46"/>
        <v>3d. DR_DER_System</v>
      </c>
      <c r="X184" s="287" t="s">
        <v>1150</v>
      </c>
      <c r="Y184" s="287" t="s">
        <v>1231</v>
      </c>
      <c r="Z184" s="287">
        <v>2</v>
      </c>
      <c r="AA184" s="290" t="str">
        <f t="shared" ca="1" si="47"/>
        <v>3d_G182_summer_2025_day_2</v>
      </c>
      <c r="AB184" s="287" t="s">
        <v>395</v>
      </c>
      <c r="AD184" s="289" t="str">
        <f t="shared" si="48"/>
        <v>&gt;=0</v>
      </c>
      <c r="AE184" s="287" t="s">
        <v>84</v>
      </c>
      <c r="AF184" s="287" t="s">
        <v>84</v>
      </c>
      <c r="AH184" s="288"/>
    </row>
    <row r="185" spans="1:34" ht="12.75" hidden="1" customHeight="1">
      <c r="A185" s="451"/>
      <c r="B185" s="305"/>
      <c r="C185" s="305"/>
      <c r="D185" s="536"/>
      <c r="E185" s="536"/>
      <c r="F185" s="305"/>
      <c r="G185" s="536"/>
      <c r="H185" s="536"/>
      <c r="I185" s="536"/>
      <c r="J185" s="536"/>
      <c r="K185" s="536"/>
      <c r="L185" s="108"/>
      <c r="Q185" t="s">
        <v>859</v>
      </c>
      <c r="U185" s="285" t="str">
        <f ca="1">SUBSTITUTE(CELL("address",H182),"$","")</f>
        <v>H182</v>
      </c>
      <c r="V185" s="287" t="str">
        <f t="shared" si="45"/>
        <v>3d</v>
      </c>
      <c r="W185" s="285" t="str">
        <f t="shared" ca="1" si="46"/>
        <v>3d. DR_DER_System</v>
      </c>
      <c r="X185" s="287" t="s">
        <v>1150</v>
      </c>
      <c r="Y185" s="287" t="s">
        <v>1232</v>
      </c>
      <c r="Z185" s="287">
        <v>2</v>
      </c>
      <c r="AA185" s="290" t="str">
        <f t="shared" ca="1" si="47"/>
        <v>3d_H182_summer_2025_1hr_2</v>
      </c>
      <c r="AB185" s="287" t="s">
        <v>395</v>
      </c>
      <c r="AD185" s="289" t="str">
        <f t="shared" si="48"/>
        <v>&gt;=0</v>
      </c>
      <c r="AE185" s="287" t="s">
        <v>84</v>
      </c>
      <c r="AF185" s="287" t="s">
        <v>84</v>
      </c>
      <c r="AH185" s="288"/>
    </row>
    <row r="186" spans="1:34" ht="12.75" hidden="1" customHeight="1">
      <c r="A186" s="451"/>
      <c r="B186" s="305"/>
      <c r="C186" s="305"/>
      <c r="D186" s="536"/>
      <c r="E186" s="536"/>
      <c r="F186" s="305"/>
      <c r="G186" s="536"/>
      <c r="H186" s="536"/>
      <c r="I186" s="536"/>
      <c r="J186" s="536"/>
      <c r="K186" s="536"/>
      <c r="L186" s="108"/>
      <c r="Q186" t="s">
        <v>859</v>
      </c>
      <c r="U186" s="285" t="str">
        <f ca="1">SUBSTITUTE(CELL("address",J182),"$","")</f>
        <v>J182</v>
      </c>
      <c r="V186" s="287" t="str">
        <f t="shared" si="45"/>
        <v>3d</v>
      </c>
      <c r="W186" s="285" t="str">
        <f t="shared" ca="1" si="46"/>
        <v>3d. DR_DER_System</v>
      </c>
      <c r="X186" s="287" t="s">
        <v>1150</v>
      </c>
      <c r="Y186" s="287" t="s">
        <v>1231</v>
      </c>
      <c r="Z186" s="287">
        <v>3</v>
      </c>
      <c r="AA186" s="290" t="str">
        <f t="shared" ca="1" si="47"/>
        <v>3d_J182_summer_2025_day_3</v>
      </c>
      <c r="AB186" s="287" t="s">
        <v>395</v>
      </c>
      <c r="AD186" s="289" t="str">
        <f t="shared" si="48"/>
        <v>&gt;=0</v>
      </c>
      <c r="AE186" s="287" t="s">
        <v>84</v>
      </c>
      <c r="AF186" s="287" t="s">
        <v>84</v>
      </c>
      <c r="AH186" s="288"/>
    </row>
    <row r="187" spans="1:34" ht="12.75" hidden="1" customHeight="1">
      <c r="A187" s="451"/>
      <c r="B187" s="305"/>
      <c r="C187" s="305"/>
      <c r="D187" s="536"/>
      <c r="E187" s="536"/>
      <c r="F187" s="305"/>
      <c r="G187" s="536"/>
      <c r="H187" s="536"/>
      <c r="I187" s="536"/>
      <c r="J187" s="536"/>
      <c r="K187" s="536"/>
      <c r="L187" s="108"/>
      <c r="Q187" t="s">
        <v>859</v>
      </c>
      <c r="U187" s="285" t="str">
        <f ca="1">SUBSTITUTE(CELL("address",K182),"$","")</f>
        <v>K182</v>
      </c>
      <c r="V187" s="287" t="str">
        <f t="shared" si="45"/>
        <v>3d</v>
      </c>
      <c r="W187" s="285" t="str">
        <f t="shared" ca="1" si="46"/>
        <v>3d. DR_DER_System</v>
      </c>
      <c r="X187" s="287" t="s">
        <v>1150</v>
      </c>
      <c r="Y187" s="287" t="s">
        <v>1232</v>
      </c>
      <c r="Z187" s="287">
        <v>3</v>
      </c>
      <c r="AA187" s="290" t="str">
        <f t="shared" ca="1" si="47"/>
        <v>3d_K182_summer_2025_1hr_3</v>
      </c>
      <c r="AB187" s="287" t="s">
        <v>395</v>
      </c>
      <c r="AD187" s="289" t="str">
        <f t="shared" si="48"/>
        <v>&gt;=0</v>
      </c>
      <c r="AE187" s="287" t="s">
        <v>84</v>
      </c>
      <c r="AF187" s="287" t="s">
        <v>84</v>
      </c>
      <c r="AH187" s="288"/>
    </row>
    <row r="188" spans="1:34">
      <c r="A188" s="451">
        <v>2026</v>
      </c>
      <c r="B188" s="305" t="s">
        <v>709</v>
      </c>
      <c r="C188" s="305"/>
      <c r="D188" s="533"/>
      <c r="E188" s="533"/>
      <c r="F188" s="305"/>
      <c r="G188" s="590"/>
      <c r="H188" s="590"/>
      <c r="I188" s="536"/>
      <c r="J188" s="590"/>
      <c r="K188" s="590"/>
      <c r="L188" s="108"/>
      <c r="S188" s="376" t="s">
        <v>40</v>
      </c>
      <c r="U188" s="285" t="str">
        <f ca="1">SUBSTITUTE(CELL("address",D188),"$","")</f>
        <v>D188</v>
      </c>
      <c r="V188" s="287" t="str">
        <f t="shared" si="45"/>
        <v>3d</v>
      </c>
      <c r="W188" s="285" t="str">
        <f t="shared" ca="1" si="46"/>
        <v>3d. DR_DER_System</v>
      </c>
      <c r="X188" s="287" t="s">
        <v>1150</v>
      </c>
      <c r="Y188" s="287" t="s">
        <v>1233</v>
      </c>
      <c r="Z188" s="287">
        <v>1</v>
      </c>
      <c r="AA188" s="290" t="str">
        <f t="shared" ca="1" si="47"/>
        <v>3d_D188_summer_2026_day_1</v>
      </c>
      <c r="AB188" s="287" t="s">
        <v>395</v>
      </c>
      <c r="AD188" s="289" t="str">
        <f t="shared" si="48"/>
        <v>&gt;=0</v>
      </c>
      <c r="AE188" s="287" t="s">
        <v>84</v>
      </c>
      <c r="AF188" s="287" t="s">
        <v>84</v>
      </c>
      <c r="AH188" s="288"/>
    </row>
    <row r="189" spans="1:34" ht="5.25" customHeight="1">
      <c r="A189" s="451"/>
      <c r="B189" s="305"/>
      <c r="C189" s="305"/>
      <c r="D189" s="536"/>
      <c r="E189" s="536"/>
      <c r="F189" s="305"/>
      <c r="G189" s="536"/>
      <c r="H189" s="536"/>
      <c r="I189" s="536"/>
      <c r="J189" s="536"/>
      <c r="K189" s="536"/>
      <c r="L189" s="108"/>
      <c r="R189" t="s">
        <v>76</v>
      </c>
      <c r="U189" s="285" t="str">
        <f ca="1">SUBSTITUTE(CELL("address",E188),"$","")</f>
        <v>E188</v>
      </c>
      <c r="V189" s="287" t="str">
        <f t="shared" si="45"/>
        <v>3d</v>
      </c>
      <c r="W189" s="285" t="str">
        <f t="shared" ca="1" si="46"/>
        <v>3d. DR_DER_System</v>
      </c>
      <c r="X189" s="287" t="s">
        <v>1150</v>
      </c>
      <c r="Y189" s="287" t="s">
        <v>1234</v>
      </c>
      <c r="Z189" s="287">
        <v>1</v>
      </c>
      <c r="AA189" s="290" t="str">
        <f t="shared" ca="1" si="47"/>
        <v>3d_E188_summer_2026_1hr_1</v>
      </c>
      <c r="AB189" s="287" t="s">
        <v>395</v>
      </c>
      <c r="AD189" s="289" t="str">
        <f t="shared" si="48"/>
        <v>&gt;=0</v>
      </c>
      <c r="AE189" s="287" t="s">
        <v>84</v>
      </c>
      <c r="AF189" s="287" t="s">
        <v>84</v>
      </c>
      <c r="AH189" s="288"/>
    </row>
    <row r="190" spans="1:34" ht="12.75" hidden="1" customHeight="1">
      <c r="A190" s="451"/>
      <c r="B190" s="305"/>
      <c r="C190" s="305"/>
      <c r="D190" s="536"/>
      <c r="E190" s="536"/>
      <c r="F190" s="305"/>
      <c r="G190" s="536"/>
      <c r="H190" s="536"/>
      <c r="I190" s="536"/>
      <c r="J190" s="536"/>
      <c r="K190" s="536"/>
      <c r="L190" s="108"/>
      <c r="Q190" t="s">
        <v>859</v>
      </c>
      <c r="U190" s="285" t="str">
        <f ca="1">SUBSTITUTE(CELL("address",G188),"$","")</f>
        <v>G188</v>
      </c>
      <c r="V190" s="287" t="str">
        <f t="shared" si="45"/>
        <v>3d</v>
      </c>
      <c r="W190" s="285" t="str">
        <f t="shared" ca="1" si="46"/>
        <v>3d. DR_DER_System</v>
      </c>
      <c r="X190" s="287" t="s">
        <v>1150</v>
      </c>
      <c r="Y190" s="287" t="s">
        <v>1233</v>
      </c>
      <c r="Z190" s="287">
        <v>2</v>
      </c>
      <c r="AA190" s="290" t="str">
        <f t="shared" ca="1" si="47"/>
        <v>3d_G188_summer_2026_day_2</v>
      </c>
      <c r="AB190" s="287" t="s">
        <v>395</v>
      </c>
      <c r="AD190" s="289" t="str">
        <f t="shared" si="48"/>
        <v>&gt;=0</v>
      </c>
      <c r="AE190" s="287" t="s">
        <v>84</v>
      </c>
      <c r="AF190" s="287" t="s">
        <v>84</v>
      </c>
      <c r="AH190" s="288"/>
    </row>
    <row r="191" spans="1:34" ht="12.75" hidden="1" customHeight="1">
      <c r="A191" s="451"/>
      <c r="B191" s="305"/>
      <c r="C191" s="305"/>
      <c r="D191" s="536"/>
      <c r="E191" s="536"/>
      <c r="F191" s="305"/>
      <c r="G191" s="536"/>
      <c r="H191" s="536"/>
      <c r="I191" s="536"/>
      <c r="J191" s="536"/>
      <c r="K191" s="536"/>
      <c r="L191" s="108"/>
      <c r="Q191" t="s">
        <v>859</v>
      </c>
      <c r="U191" s="285" t="str">
        <f ca="1">SUBSTITUTE(CELL("address",H188),"$","")</f>
        <v>H188</v>
      </c>
      <c r="V191" s="287" t="str">
        <f t="shared" si="45"/>
        <v>3d</v>
      </c>
      <c r="W191" s="285" t="str">
        <f t="shared" ca="1" si="46"/>
        <v>3d. DR_DER_System</v>
      </c>
      <c r="X191" s="287" t="s">
        <v>1150</v>
      </c>
      <c r="Y191" s="287" t="s">
        <v>1234</v>
      </c>
      <c r="Z191" s="287">
        <v>2</v>
      </c>
      <c r="AA191" s="290" t="str">
        <f t="shared" ca="1" si="47"/>
        <v>3d_H188_summer_2026_1hr_2</v>
      </c>
      <c r="AB191" s="287" t="s">
        <v>395</v>
      </c>
      <c r="AD191" s="289" t="str">
        <f t="shared" si="48"/>
        <v>&gt;=0</v>
      </c>
      <c r="AE191" s="287" t="s">
        <v>84</v>
      </c>
      <c r="AF191" s="287" t="s">
        <v>84</v>
      </c>
      <c r="AH191" s="288"/>
    </row>
    <row r="192" spans="1:34" ht="12.75" hidden="1" customHeight="1">
      <c r="A192" s="451"/>
      <c r="B192" s="305"/>
      <c r="C192" s="305"/>
      <c r="D192" s="536"/>
      <c r="E192" s="536"/>
      <c r="F192" s="305"/>
      <c r="G192" s="536"/>
      <c r="H192" s="536"/>
      <c r="I192" s="536"/>
      <c r="J192" s="536"/>
      <c r="K192" s="536"/>
      <c r="L192" s="108"/>
      <c r="Q192" t="s">
        <v>859</v>
      </c>
      <c r="U192" s="285" t="str">
        <f ca="1">SUBSTITUTE(CELL("address",J188),"$","")</f>
        <v>J188</v>
      </c>
      <c r="V192" s="287" t="str">
        <f t="shared" si="45"/>
        <v>3d</v>
      </c>
      <c r="W192" s="285" t="str">
        <f t="shared" ca="1" si="46"/>
        <v>3d. DR_DER_System</v>
      </c>
      <c r="X192" s="287" t="s">
        <v>1150</v>
      </c>
      <c r="Y192" s="287" t="s">
        <v>1233</v>
      </c>
      <c r="Z192" s="287">
        <v>3</v>
      </c>
      <c r="AA192" s="290" t="str">
        <f t="shared" ca="1" si="47"/>
        <v>3d_J188_summer_2026_day_3</v>
      </c>
      <c r="AB192" s="287" t="s">
        <v>395</v>
      </c>
      <c r="AD192" s="289" t="str">
        <f t="shared" si="48"/>
        <v>&gt;=0</v>
      </c>
      <c r="AE192" s="287" t="s">
        <v>84</v>
      </c>
      <c r="AF192" s="287" t="s">
        <v>84</v>
      </c>
      <c r="AH192" s="288"/>
    </row>
    <row r="193" spans="1:34" ht="12.75" hidden="1" customHeight="1">
      <c r="A193" s="451"/>
      <c r="B193" s="305"/>
      <c r="C193" s="305"/>
      <c r="D193" s="536"/>
      <c r="E193" s="536"/>
      <c r="F193" s="305"/>
      <c r="G193" s="536"/>
      <c r="H193" s="536"/>
      <c r="I193" s="536"/>
      <c r="J193" s="536"/>
      <c r="K193" s="536"/>
      <c r="L193" s="108"/>
      <c r="Q193" t="s">
        <v>859</v>
      </c>
      <c r="U193" s="285" t="str">
        <f ca="1">SUBSTITUTE(CELL("address",K188),"$","")</f>
        <v>K188</v>
      </c>
      <c r="V193" s="287" t="str">
        <f t="shared" si="45"/>
        <v>3d</v>
      </c>
      <c r="W193" s="285" t="str">
        <f t="shared" ca="1" si="46"/>
        <v>3d. DR_DER_System</v>
      </c>
      <c r="X193" s="287" t="s">
        <v>1150</v>
      </c>
      <c r="Y193" s="287" t="s">
        <v>1234</v>
      </c>
      <c r="Z193" s="287">
        <v>3</v>
      </c>
      <c r="AA193" s="290" t="str">
        <f t="shared" ca="1" si="47"/>
        <v>3d_K188_summer_2026_1hr_3</v>
      </c>
      <c r="AB193" s="287" t="s">
        <v>395</v>
      </c>
      <c r="AD193" s="289" t="str">
        <f t="shared" si="48"/>
        <v>&gt;=0</v>
      </c>
      <c r="AE193" s="287" t="s">
        <v>84</v>
      </c>
      <c r="AF193" s="287" t="s">
        <v>84</v>
      </c>
      <c r="AH193" s="288"/>
    </row>
    <row r="194" spans="1:34">
      <c r="A194" s="451">
        <v>2027</v>
      </c>
      <c r="B194" s="305" t="s">
        <v>709</v>
      </c>
      <c r="C194" s="305"/>
      <c r="D194" s="533"/>
      <c r="E194" s="533"/>
      <c r="F194" s="305"/>
      <c r="G194" s="590"/>
      <c r="H194" s="590"/>
      <c r="I194" s="536"/>
      <c r="J194" s="590"/>
      <c r="K194" s="590"/>
      <c r="L194" s="108"/>
      <c r="S194" s="376" t="s">
        <v>40</v>
      </c>
      <c r="U194" s="285" t="str">
        <f ca="1">SUBSTITUTE(CELL("address",D194),"$","")</f>
        <v>D194</v>
      </c>
      <c r="V194" s="287" t="str">
        <f t="shared" si="45"/>
        <v>3d</v>
      </c>
      <c r="W194" s="285" t="str">
        <f t="shared" ca="1" si="46"/>
        <v>3d. DR_DER_System</v>
      </c>
      <c r="X194" s="287" t="s">
        <v>1150</v>
      </c>
      <c r="Y194" s="287" t="s">
        <v>1235</v>
      </c>
      <c r="Z194" s="287">
        <v>1</v>
      </c>
      <c r="AA194" s="290" t="str">
        <f t="shared" ca="1" si="47"/>
        <v>3d_D194_summer_2027_day_1</v>
      </c>
      <c r="AB194" s="287" t="s">
        <v>395</v>
      </c>
      <c r="AD194" s="289" t="str">
        <f t="shared" si="48"/>
        <v>&gt;=0</v>
      </c>
      <c r="AE194" s="287" t="s">
        <v>84</v>
      </c>
      <c r="AF194" s="287" t="s">
        <v>84</v>
      </c>
      <c r="AH194" s="288"/>
    </row>
    <row r="195" spans="1:34" ht="5.25" customHeight="1">
      <c r="A195" s="451"/>
      <c r="B195" s="305"/>
      <c r="C195" s="305"/>
      <c r="D195" s="305"/>
      <c r="E195" s="305"/>
      <c r="F195" s="305"/>
      <c r="G195" s="536"/>
      <c r="H195" s="536"/>
      <c r="I195" s="536"/>
      <c r="J195" s="536"/>
      <c r="K195" s="536"/>
      <c r="L195" s="108"/>
      <c r="R195" t="s">
        <v>76</v>
      </c>
      <c r="U195" s="285" t="str">
        <f ca="1">SUBSTITUTE(CELL("address",E194),"$","")</f>
        <v>E194</v>
      </c>
      <c r="V195" s="287" t="str">
        <f t="shared" si="45"/>
        <v>3d</v>
      </c>
      <c r="W195" s="285" t="str">
        <f t="shared" ca="1" si="46"/>
        <v>3d. DR_DER_System</v>
      </c>
      <c r="X195" s="287" t="s">
        <v>1150</v>
      </c>
      <c r="Y195" s="287" t="s">
        <v>1236</v>
      </c>
      <c r="Z195" s="287">
        <v>1</v>
      </c>
      <c r="AA195" s="290" t="str">
        <f t="shared" ca="1" si="47"/>
        <v>3d_E194_summer_2027_1hr_1</v>
      </c>
      <c r="AB195" s="287" t="s">
        <v>395</v>
      </c>
      <c r="AD195" s="289" t="str">
        <f t="shared" si="48"/>
        <v>&gt;=0</v>
      </c>
      <c r="AE195" s="287" t="s">
        <v>84</v>
      </c>
      <c r="AF195" s="287" t="s">
        <v>84</v>
      </c>
      <c r="AH195" s="288"/>
    </row>
    <row r="196" spans="1:34" ht="12.75" hidden="1" customHeight="1">
      <c r="A196" s="451"/>
      <c r="B196" s="305"/>
      <c r="C196" s="305"/>
      <c r="D196" s="305"/>
      <c r="E196" s="305"/>
      <c r="F196" s="305"/>
      <c r="G196" s="536"/>
      <c r="H196" s="536"/>
      <c r="I196" s="536"/>
      <c r="J196" s="536"/>
      <c r="K196" s="536"/>
      <c r="L196" s="108"/>
      <c r="Q196" t="s">
        <v>859</v>
      </c>
      <c r="U196" s="285" t="str">
        <f ca="1">SUBSTITUTE(CELL("address",G194),"$","")</f>
        <v>G194</v>
      </c>
      <c r="V196" s="287" t="str">
        <f t="shared" si="45"/>
        <v>3d</v>
      </c>
      <c r="W196" s="285" t="str">
        <f t="shared" ca="1" si="46"/>
        <v>3d. DR_DER_System</v>
      </c>
      <c r="X196" s="287" t="s">
        <v>1150</v>
      </c>
      <c r="Y196" s="287" t="s">
        <v>1235</v>
      </c>
      <c r="Z196" s="287">
        <v>2</v>
      </c>
      <c r="AA196" s="290" t="str">
        <f t="shared" ca="1" si="47"/>
        <v>3d_G194_summer_2027_day_2</v>
      </c>
      <c r="AB196" s="287" t="s">
        <v>395</v>
      </c>
      <c r="AD196" s="289" t="str">
        <f t="shared" si="48"/>
        <v>&gt;=0</v>
      </c>
      <c r="AE196" s="287" t="s">
        <v>84</v>
      </c>
      <c r="AF196" s="287" t="s">
        <v>84</v>
      </c>
      <c r="AH196" s="288"/>
    </row>
    <row r="197" spans="1:34" ht="12.75" hidden="1" customHeight="1">
      <c r="A197" s="451"/>
      <c r="B197" s="305"/>
      <c r="C197" s="305"/>
      <c r="D197" s="305"/>
      <c r="E197" s="305"/>
      <c r="F197" s="305"/>
      <c r="G197" s="536"/>
      <c r="H197" s="536"/>
      <c r="I197" s="536"/>
      <c r="J197" s="536"/>
      <c r="K197" s="536"/>
      <c r="L197" s="108"/>
      <c r="Q197" t="s">
        <v>859</v>
      </c>
      <c r="U197" s="285" t="str">
        <f ca="1">SUBSTITUTE(CELL("address",H194),"$","")</f>
        <v>H194</v>
      </c>
      <c r="V197" s="287" t="str">
        <f t="shared" si="45"/>
        <v>3d</v>
      </c>
      <c r="W197" s="285" t="str">
        <f t="shared" ca="1" si="46"/>
        <v>3d. DR_DER_System</v>
      </c>
      <c r="X197" s="287" t="s">
        <v>1150</v>
      </c>
      <c r="Y197" s="287" t="s">
        <v>1236</v>
      </c>
      <c r="Z197" s="287">
        <v>2</v>
      </c>
      <c r="AA197" s="290" t="str">
        <f t="shared" ca="1" si="47"/>
        <v>3d_H194_summer_2027_1hr_2</v>
      </c>
      <c r="AB197" s="287" t="s">
        <v>395</v>
      </c>
      <c r="AD197" s="289" t="str">
        <f t="shared" si="48"/>
        <v>&gt;=0</v>
      </c>
      <c r="AE197" s="287" t="s">
        <v>84</v>
      </c>
      <c r="AF197" s="287" t="s">
        <v>84</v>
      </c>
      <c r="AH197" s="288"/>
    </row>
    <row r="198" spans="1:34" ht="12.75" hidden="1" customHeight="1">
      <c r="A198" s="451"/>
      <c r="B198" s="305"/>
      <c r="C198" s="305"/>
      <c r="D198" s="305"/>
      <c r="E198" s="305"/>
      <c r="F198" s="305"/>
      <c r="G198" s="536"/>
      <c r="H198" s="536"/>
      <c r="I198" s="536"/>
      <c r="J198" s="536"/>
      <c r="K198" s="536"/>
      <c r="L198" s="108"/>
      <c r="Q198" t="s">
        <v>859</v>
      </c>
      <c r="U198" s="285" t="str">
        <f ca="1">SUBSTITUTE(CELL("address",J194),"$","")</f>
        <v>J194</v>
      </c>
      <c r="V198" s="287" t="str">
        <f t="shared" si="45"/>
        <v>3d</v>
      </c>
      <c r="W198" s="285" t="str">
        <f t="shared" ca="1" si="46"/>
        <v>3d. DR_DER_System</v>
      </c>
      <c r="X198" s="287" t="s">
        <v>1150</v>
      </c>
      <c r="Y198" s="287" t="s">
        <v>1235</v>
      </c>
      <c r="Z198" s="287">
        <v>3</v>
      </c>
      <c r="AA198" s="290" t="str">
        <f t="shared" ca="1" si="47"/>
        <v>3d_J194_summer_2027_day_3</v>
      </c>
      <c r="AB198" s="287" t="s">
        <v>395</v>
      </c>
      <c r="AD198" s="289" t="str">
        <f t="shared" si="48"/>
        <v>&gt;=0</v>
      </c>
      <c r="AE198" s="287" t="s">
        <v>84</v>
      </c>
      <c r="AF198" s="287" t="s">
        <v>84</v>
      </c>
      <c r="AH198" s="288"/>
    </row>
    <row r="199" spans="1:34" ht="12.75" hidden="1" customHeight="1">
      <c r="A199" s="451"/>
      <c r="B199" s="305"/>
      <c r="C199" s="305"/>
      <c r="D199" s="305"/>
      <c r="E199" s="305"/>
      <c r="F199" s="305"/>
      <c r="G199" s="536"/>
      <c r="H199" s="536"/>
      <c r="I199" s="536"/>
      <c r="J199" s="536"/>
      <c r="K199" s="536"/>
      <c r="L199" s="108"/>
      <c r="Q199" t="s">
        <v>859</v>
      </c>
      <c r="U199" s="285" t="str">
        <f ca="1">SUBSTITUTE(CELL("address",K194),"$","")</f>
        <v>K194</v>
      </c>
      <c r="V199" s="287" t="str">
        <f t="shared" si="45"/>
        <v>3d</v>
      </c>
      <c r="W199" s="285" t="str">
        <f t="shared" ca="1" si="46"/>
        <v>3d. DR_DER_System</v>
      </c>
      <c r="X199" s="287" t="s">
        <v>1150</v>
      </c>
      <c r="Y199" s="287" t="s">
        <v>1236</v>
      </c>
      <c r="Z199" s="287">
        <v>3</v>
      </c>
      <c r="AA199" s="290" t="str">
        <f t="shared" ca="1" si="47"/>
        <v>3d_K194_summer_2027_1hr_3</v>
      </c>
      <c r="AB199" s="287" t="s">
        <v>395</v>
      </c>
      <c r="AD199" s="289" t="str">
        <f t="shared" si="48"/>
        <v>&gt;=0</v>
      </c>
      <c r="AE199" s="287" t="s">
        <v>84</v>
      </c>
      <c r="AF199" s="287" t="s">
        <v>84</v>
      </c>
      <c r="AH199" s="288"/>
    </row>
    <row r="200" spans="1:34">
      <c r="A200" s="451">
        <v>2028</v>
      </c>
      <c r="B200" s="305" t="s">
        <v>709</v>
      </c>
      <c r="C200" s="305"/>
      <c r="D200" s="80"/>
      <c r="E200" s="80"/>
      <c r="F200" s="305"/>
      <c r="G200" s="590"/>
      <c r="H200" s="590"/>
      <c r="I200" s="536"/>
      <c r="J200" s="590"/>
      <c r="K200" s="590"/>
      <c r="L200" s="108"/>
      <c r="Q200" s="24"/>
      <c r="S200" s="376" t="s">
        <v>40</v>
      </c>
      <c r="U200" s="285" t="str">
        <f ca="1">SUBSTITUTE(CELL("address",D200),"$","")</f>
        <v>D200</v>
      </c>
      <c r="V200" s="287" t="str">
        <f t="shared" si="45"/>
        <v>3d</v>
      </c>
      <c r="W200" s="285" t="str">
        <f t="shared" ref="W200:W229" ca="1" si="49">MID(CELL("filename",V200),FIND("]",CELL("filename",V200))+1,256)</f>
        <v>3d. DR_DER_System</v>
      </c>
      <c r="X200" s="287" t="s">
        <v>1150</v>
      </c>
      <c r="Y200" s="293" t="s">
        <v>1237</v>
      </c>
      <c r="Z200" s="287">
        <v>1</v>
      </c>
      <c r="AA200" s="290" t="str">
        <f t="shared" ca="1" si="47"/>
        <v>3d_D200_summer_2028_day_1</v>
      </c>
      <c r="AB200" s="287" t="s">
        <v>395</v>
      </c>
      <c r="AD200" s="289" t="str">
        <f t="shared" si="48"/>
        <v>&gt;=0</v>
      </c>
      <c r="AE200" s="287" t="s">
        <v>84</v>
      </c>
      <c r="AF200" s="287" t="s">
        <v>84</v>
      </c>
    </row>
    <row r="201" spans="1:34" ht="5.25" customHeight="1">
      <c r="A201" s="451"/>
      <c r="B201" s="305"/>
      <c r="C201" s="305"/>
      <c r="D201" s="305"/>
      <c r="E201" s="305"/>
      <c r="F201" s="305"/>
      <c r="G201" s="536"/>
      <c r="H201" s="536"/>
      <c r="I201" s="536"/>
      <c r="J201" s="536"/>
      <c r="K201" s="536"/>
      <c r="L201" s="108"/>
      <c r="R201" t="s">
        <v>76</v>
      </c>
      <c r="U201" s="285" t="str">
        <f ca="1">SUBSTITUTE(CELL("address",E200),"$","")</f>
        <v>E200</v>
      </c>
      <c r="V201" s="287" t="str">
        <f t="shared" si="45"/>
        <v>3d</v>
      </c>
      <c r="W201" s="285" t="str">
        <f t="shared" ca="1" si="49"/>
        <v>3d. DR_DER_System</v>
      </c>
      <c r="X201" s="287" t="s">
        <v>1150</v>
      </c>
      <c r="Y201" s="293" t="s">
        <v>1238</v>
      </c>
      <c r="Z201" s="287">
        <v>1</v>
      </c>
      <c r="AA201" s="290" t="str">
        <f t="shared" ca="1" si="47"/>
        <v>3d_E200_summer_2028_1hr_1</v>
      </c>
      <c r="AB201" s="287" t="s">
        <v>395</v>
      </c>
      <c r="AD201" s="289" t="str">
        <f t="shared" si="48"/>
        <v>&gt;=0</v>
      </c>
      <c r="AE201" s="287" t="s">
        <v>84</v>
      </c>
      <c r="AF201" s="287" t="s">
        <v>84</v>
      </c>
    </row>
    <row r="202" spans="1:34" ht="12.75" hidden="1" customHeight="1">
      <c r="A202" s="451"/>
      <c r="B202" s="305"/>
      <c r="C202" s="305"/>
      <c r="D202" s="305"/>
      <c r="E202" s="305"/>
      <c r="F202" s="305"/>
      <c r="G202" s="536"/>
      <c r="H202" s="536"/>
      <c r="I202" s="536"/>
      <c r="J202" s="536"/>
      <c r="K202" s="536"/>
      <c r="L202" s="108"/>
      <c r="Q202" t="s">
        <v>859</v>
      </c>
      <c r="U202" s="285" t="str">
        <f ca="1">SUBSTITUTE(CELL("address",G200),"$","")</f>
        <v>G200</v>
      </c>
      <c r="V202" s="287" t="str">
        <f t="shared" si="45"/>
        <v>3d</v>
      </c>
      <c r="W202" s="285" t="str">
        <f t="shared" ca="1" si="49"/>
        <v>3d. DR_DER_System</v>
      </c>
      <c r="X202" s="287" t="s">
        <v>1150</v>
      </c>
      <c r="Y202" s="293" t="s">
        <v>1237</v>
      </c>
      <c r="Z202" s="287">
        <v>2</v>
      </c>
      <c r="AA202" s="290" t="str">
        <f t="shared" ca="1" si="47"/>
        <v>3d_G200_summer_2028_day_2</v>
      </c>
      <c r="AB202" s="287" t="s">
        <v>395</v>
      </c>
      <c r="AD202" s="289" t="str">
        <f t="shared" ref="AD202:AD229" si="50">"&gt;=0"</f>
        <v>&gt;=0</v>
      </c>
      <c r="AE202" s="287" t="s">
        <v>84</v>
      </c>
      <c r="AF202" s="287" t="s">
        <v>84</v>
      </c>
    </row>
    <row r="203" spans="1:34" ht="12.75" hidden="1" customHeight="1">
      <c r="A203" s="451"/>
      <c r="B203" s="305"/>
      <c r="C203" s="305"/>
      <c r="D203" s="305"/>
      <c r="E203" s="305"/>
      <c r="F203" s="305"/>
      <c r="G203" s="536"/>
      <c r="H203" s="536"/>
      <c r="I203" s="536"/>
      <c r="J203" s="536"/>
      <c r="K203" s="536"/>
      <c r="L203" s="108"/>
      <c r="Q203" t="s">
        <v>859</v>
      </c>
      <c r="U203" s="285" t="str">
        <f ca="1">SUBSTITUTE(CELL("address",H200),"$","")</f>
        <v>H200</v>
      </c>
      <c r="V203" s="287" t="str">
        <f t="shared" si="45"/>
        <v>3d</v>
      </c>
      <c r="W203" s="285" t="str">
        <f t="shared" ca="1" si="49"/>
        <v>3d. DR_DER_System</v>
      </c>
      <c r="X203" s="287" t="s">
        <v>1150</v>
      </c>
      <c r="Y203" s="293" t="s">
        <v>1238</v>
      </c>
      <c r="Z203" s="287">
        <v>2</v>
      </c>
      <c r="AA203" s="290" t="str">
        <f t="shared" ca="1" si="47"/>
        <v>3d_H200_summer_2028_1hr_2</v>
      </c>
      <c r="AB203" s="287" t="s">
        <v>395</v>
      </c>
      <c r="AD203" s="289" t="str">
        <f t="shared" si="50"/>
        <v>&gt;=0</v>
      </c>
      <c r="AE203" s="287" t="s">
        <v>84</v>
      </c>
      <c r="AF203" s="287" t="s">
        <v>84</v>
      </c>
    </row>
    <row r="204" spans="1:34" ht="12.75" hidden="1" customHeight="1">
      <c r="A204" s="451"/>
      <c r="B204" s="305"/>
      <c r="C204" s="305"/>
      <c r="D204" s="305"/>
      <c r="E204" s="305"/>
      <c r="F204" s="305"/>
      <c r="G204" s="536"/>
      <c r="H204" s="536"/>
      <c r="I204" s="536"/>
      <c r="J204" s="536"/>
      <c r="K204" s="536"/>
      <c r="L204" s="108"/>
      <c r="Q204" t="s">
        <v>859</v>
      </c>
      <c r="U204" s="285" t="str">
        <f ca="1">SUBSTITUTE(CELL("address",J200),"$","")</f>
        <v>J200</v>
      </c>
      <c r="V204" s="287" t="str">
        <f t="shared" si="45"/>
        <v>3d</v>
      </c>
      <c r="W204" s="285" t="str">
        <f t="shared" ca="1" si="49"/>
        <v>3d. DR_DER_System</v>
      </c>
      <c r="X204" s="287" t="s">
        <v>1150</v>
      </c>
      <c r="Y204" s="293" t="s">
        <v>1237</v>
      </c>
      <c r="Z204" s="287">
        <v>3</v>
      </c>
      <c r="AA204" s="290" t="str">
        <f t="shared" ca="1" si="47"/>
        <v>3d_J200_summer_2028_day_3</v>
      </c>
      <c r="AB204" s="287" t="s">
        <v>395</v>
      </c>
      <c r="AD204" s="289" t="str">
        <f t="shared" si="50"/>
        <v>&gt;=0</v>
      </c>
      <c r="AE204" s="287" t="s">
        <v>84</v>
      </c>
      <c r="AF204" s="287" t="s">
        <v>84</v>
      </c>
    </row>
    <row r="205" spans="1:34" ht="12.75" hidden="1" customHeight="1">
      <c r="A205" s="451"/>
      <c r="B205" s="305"/>
      <c r="C205" s="305"/>
      <c r="D205" s="305"/>
      <c r="E205" s="305"/>
      <c r="F205" s="305"/>
      <c r="G205" s="536"/>
      <c r="H205" s="536"/>
      <c r="I205" s="536"/>
      <c r="J205" s="536"/>
      <c r="K205" s="536"/>
      <c r="L205" s="108"/>
      <c r="Q205" t="s">
        <v>859</v>
      </c>
      <c r="U205" s="285" t="str">
        <f ca="1">SUBSTITUTE(CELL("address",K200),"$","")</f>
        <v>K200</v>
      </c>
      <c r="V205" s="287" t="str">
        <f t="shared" si="45"/>
        <v>3d</v>
      </c>
      <c r="W205" s="285" t="str">
        <f t="shared" ca="1" si="49"/>
        <v>3d. DR_DER_System</v>
      </c>
      <c r="X205" s="287" t="s">
        <v>1150</v>
      </c>
      <c r="Y205" s="293" t="s">
        <v>1238</v>
      </c>
      <c r="Z205" s="287">
        <v>3</v>
      </c>
      <c r="AA205" s="290" t="str">
        <f t="shared" ca="1" si="47"/>
        <v>3d_K200_summer_2028_1hr_3</v>
      </c>
      <c r="AB205" s="287" t="s">
        <v>395</v>
      </c>
      <c r="AD205" s="289" t="str">
        <f t="shared" si="50"/>
        <v>&gt;=0</v>
      </c>
      <c r="AE205" s="287" t="s">
        <v>84</v>
      </c>
      <c r="AF205" s="287" t="s">
        <v>84</v>
      </c>
    </row>
    <row r="206" spans="1:34">
      <c r="A206" s="451">
        <v>2029</v>
      </c>
      <c r="B206" s="305" t="s">
        <v>709</v>
      </c>
      <c r="C206" s="305"/>
      <c r="D206" s="80"/>
      <c r="E206" s="80"/>
      <c r="F206" s="305"/>
      <c r="G206" s="590"/>
      <c r="H206" s="590"/>
      <c r="I206" s="536"/>
      <c r="J206" s="590"/>
      <c r="K206" s="590"/>
      <c r="L206" s="108"/>
      <c r="S206" s="376" t="s">
        <v>40</v>
      </c>
      <c r="U206" s="285" t="str">
        <f ca="1">SUBSTITUTE(CELL("address",D206),"$","")</f>
        <v>D206</v>
      </c>
      <c r="V206" s="287" t="str">
        <f t="shared" si="45"/>
        <v>3d</v>
      </c>
      <c r="W206" s="285" t="str">
        <f t="shared" ca="1" si="49"/>
        <v>3d. DR_DER_System</v>
      </c>
      <c r="X206" s="287" t="s">
        <v>1150</v>
      </c>
      <c r="Y206" s="293" t="s">
        <v>1239</v>
      </c>
      <c r="Z206" s="287">
        <v>1</v>
      </c>
      <c r="AA206" s="290" t="str">
        <f t="shared" ca="1" si="47"/>
        <v>3d_D206_summer_2029_day_1</v>
      </c>
      <c r="AB206" s="287" t="s">
        <v>395</v>
      </c>
      <c r="AD206" s="289" t="str">
        <f t="shared" si="50"/>
        <v>&gt;=0</v>
      </c>
      <c r="AE206" s="287" t="s">
        <v>84</v>
      </c>
      <c r="AF206" s="287" t="s">
        <v>84</v>
      </c>
    </row>
    <row r="207" spans="1:34" ht="5.25" customHeight="1">
      <c r="A207" s="451"/>
      <c r="B207" s="305"/>
      <c r="C207" s="305"/>
      <c r="D207" s="305"/>
      <c r="E207" s="305"/>
      <c r="F207" s="305"/>
      <c r="G207" s="536"/>
      <c r="H207" s="536"/>
      <c r="I207" s="536"/>
      <c r="J207" s="536"/>
      <c r="K207" s="536"/>
      <c r="L207" s="108"/>
      <c r="R207" t="s">
        <v>76</v>
      </c>
      <c r="U207" s="285" t="str">
        <f ca="1">SUBSTITUTE(CELL("address",E206),"$","")</f>
        <v>E206</v>
      </c>
      <c r="V207" s="287" t="str">
        <f t="shared" si="45"/>
        <v>3d</v>
      </c>
      <c r="W207" s="285" t="str">
        <f t="shared" ca="1" si="49"/>
        <v>3d. DR_DER_System</v>
      </c>
      <c r="X207" s="287" t="s">
        <v>1150</v>
      </c>
      <c r="Y207" s="293" t="s">
        <v>1240</v>
      </c>
      <c r="Z207" s="287">
        <v>1</v>
      </c>
      <c r="AA207" s="290" t="str">
        <f t="shared" ca="1" si="47"/>
        <v>3d_E206_summer_2029_1hr_1</v>
      </c>
      <c r="AB207" s="287" t="s">
        <v>395</v>
      </c>
      <c r="AD207" s="289" t="str">
        <f t="shared" si="50"/>
        <v>&gt;=0</v>
      </c>
      <c r="AE207" s="287" t="s">
        <v>84</v>
      </c>
      <c r="AF207" s="287" t="s">
        <v>84</v>
      </c>
    </row>
    <row r="208" spans="1:34" ht="12.75" hidden="1" customHeight="1">
      <c r="A208" s="451"/>
      <c r="B208" s="305"/>
      <c r="C208" s="305"/>
      <c r="D208" s="305"/>
      <c r="E208" s="305"/>
      <c r="F208" s="305"/>
      <c r="G208" s="536"/>
      <c r="H208" s="536"/>
      <c r="I208" s="536"/>
      <c r="J208" s="536"/>
      <c r="K208" s="536"/>
      <c r="L208" s="108"/>
      <c r="Q208" t="s">
        <v>859</v>
      </c>
      <c r="U208" s="285" t="str">
        <f ca="1">SUBSTITUTE(CELL("address",G206),"$","")</f>
        <v>G206</v>
      </c>
      <c r="V208" s="287" t="str">
        <f t="shared" si="45"/>
        <v>3d</v>
      </c>
      <c r="W208" s="285" t="str">
        <f t="shared" ca="1" si="49"/>
        <v>3d. DR_DER_System</v>
      </c>
      <c r="X208" s="287" t="s">
        <v>1150</v>
      </c>
      <c r="Y208" s="293" t="s">
        <v>1239</v>
      </c>
      <c r="Z208" s="287">
        <v>2</v>
      </c>
      <c r="AA208" s="290" t="str">
        <f t="shared" ca="1" si="47"/>
        <v>3d_G206_summer_2029_day_2</v>
      </c>
      <c r="AB208" s="287" t="s">
        <v>395</v>
      </c>
      <c r="AD208" s="289" t="str">
        <f t="shared" si="50"/>
        <v>&gt;=0</v>
      </c>
      <c r="AE208" s="287" t="s">
        <v>84</v>
      </c>
      <c r="AF208" s="287" t="s">
        <v>84</v>
      </c>
    </row>
    <row r="209" spans="1:32" ht="12.75" hidden="1" customHeight="1">
      <c r="A209" s="451"/>
      <c r="B209" s="305"/>
      <c r="C209" s="305"/>
      <c r="D209" s="305"/>
      <c r="E209" s="305"/>
      <c r="F209" s="305"/>
      <c r="G209" s="536"/>
      <c r="H209" s="536"/>
      <c r="I209" s="536"/>
      <c r="J209" s="536"/>
      <c r="K209" s="536"/>
      <c r="L209" s="108"/>
      <c r="Q209" t="s">
        <v>859</v>
      </c>
      <c r="U209" s="285" t="str">
        <f ca="1">SUBSTITUTE(CELL("address",H206),"$","")</f>
        <v>H206</v>
      </c>
      <c r="V209" s="287" t="str">
        <f t="shared" si="45"/>
        <v>3d</v>
      </c>
      <c r="W209" s="285" t="str">
        <f t="shared" ca="1" si="49"/>
        <v>3d. DR_DER_System</v>
      </c>
      <c r="X209" s="287" t="s">
        <v>1150</v>
      </c>
      <c r="Y209" s="293" t="s">
        <v>1240</v>
      </c>
      <c r="Z209" s="287">
        <v>2</v>
      </c>
      <c r="AA209" s="290" t="str">
        <f t="shared" ca="1" si="47"/>
        <v>3d_H206_summer_2029_1hr_2</v>
      </c>
      <c r="AB209" s="287" t="s">
        <v>395</v>
      </c>
      <c r="AD209" s="289" t="str">
        <f t="shared" si="50"/>
        <v>&gt;=0</v>
      </c>
      <c r="AE209" s="287" t="s">
        <v>84</v>
      </c>
      <c r="AF209" s="287" t="s">
        <v>84</v>
      </c>
    </row>
    <row r="210" spans="1:32" ht="12.75" hidden="1" customHeight="1">
      <c r="A210" s="451"/>
      <c r="B210" s="305"/>
      <c r="C210" s="305"/>
      <c r="D210" s="305"/>
      <c r="E210" s="305"/>
      <c r="F210" s="305"/>
      <c r="G210" s="536"/>
      <c r="H210" s="536"/>
      <c r="I210" s="536"/>
      <c r="J210" s="536"/>
      <c r="K210" s="536"/>
      <c r="L210" s="108"/>
      <c r="Q210" t="s">
        <v>859</v>
      </c>
      <c r="U210" s="285" t="str">
        <f ca="1">SUBSTITUTE(CELL("address",J206),"$","")</f>
        <v>J206</v>
      </c>
      <c r="V210" s="287" t="str">
        <f t="shared" si="45"/>
        <v>3d</v>
      </c>
      <c r="W210" s="285" t="str">
        <f t="shared" ca="1" si="49"/>
        <v>3d. DR_DER_System</v>
      </c>
      <c r="X210" s="287" t="s">
        <v>1150</v>
      </c>
      <c r="Y210" s="293" t="s">
        <v>1239</v>
      </c>
      <c r="Z210" s="287">
        <v>3</v>
      </c>
      <c r="AA210" s="290" t="str">
        <f t="shared" ca="1" si="47"/>
        <v>3d_J206_summer_2029_day_3</v>
      </c>
      <c r="AB210" s="287" t="s">
        <v>395</v>
      </c>
      <c r="AD210" s="289" t="str">
        <f t="shared" si="50"/>
        <v>&gt;=0</v>
      </c>
      <c r="AE210" s="287" t="s">
        <v>84</v>
      </c>
      <c r="AF210" s="287" t="s">
        <v>84</v>
      </c>
    </row>
    <row r="211" spans="1:32" ht="12.75" hidden="1" customHeight="1">
      <c r="A211" s="451"/>
      <c r="B211" s="305"/>
      <c r="C211" s="305"/>
      <c r="D211" s="305"/>
      <c r="E211" s="305"/>
      <c r="F211" s="305"/>
      <c r="G211" s="536"/>
      <c r="H211" s="536"/>
      <c r="I211" s="536"/>
      <c r="J211" s="536"/>
      <c r="K211" s="536"/>
      <c r="L211" s="108"/>
      <c r="Q211" t="s">
        <v>859</v>
      </c>
      <c r="U211" s="285" t="str">
        <f ca="1">SUBSTITUTE(CELL("address",K206),"$","")</f>
        <v>K206</v>
      </c>
      <c r="V211" s="287" t="str">
        <f t="shared" si="45"/>
        <v>3d</v>
      </c>
      <c r="W211" s="285" t="str">
        <f t="shared" ca="1" si="49"/>
        <v>3d. DR_DER_System</v>
      </c>
      <c r="X211" s="287" t="s">
        <v>1150</v>
      </c>
      <c r="Y211" s="293" t="s">
        <v>1240</v>
      </c>
      <c r="Z211" s="287">
        <v>3</v>
      </c>
      <c r="AA211" s="290" t="str">
        <f t="shared" ca="1" si="47"/>
        <v>3d_K206_summer_2029_1hr_3</v>
      </c>
      <c r="AB211" s="287" t="s">
        <v>395</v>
      </c>
      <c r="AD211" s="289" t="str">
        <f t="shared" si="50"/>
        <v>&gt;=0</v>
      </c>
      <c r="AE211" s="287" t="s">
        <v>84</v>
      </c>
      <c r="AF211" s="287" t="s">
        <v>84</v>
      </c>
    </row>
    <row r="212" spans="1:32">
      <c r="A212" s="451">
        <v>2030</v>
      </c>
      <c r="B212" s="305" t="s">
        <v>709</v>
      </c>
      <c r="C212" s="305"/>
      <c r="D212" s="80"/>
      <c r="E212" s="80"/>
      <c r="F212" s="305"/>
      <c r="G212" s="590"/>
      <c r="H212" s="590"/>
      <c r="I212" s="536"/>
      <c r="J212" s="590"/>
      <c r="K212" s="590"/>
      <c r="L212" s="108"/>
      <c r="S212" s="376" t="s">
        <v>40</v>
      </c>
      <c r="U212" s="285" t="str">
        <f ca="1">SUBSTITUTE(CELL("address",D212),"$","")</f>
        <v>D212</v>
      </c>
      <c r="V212" s="287" t="str">
        <f t="shared" si="45"/>
        <v>3d</v>
      </c>
      <c r="W212" s="285" t="str">
        <f t="shared" ca="1" si="49"/>
        <v>3d. DR_DER_System</v>
      </c>
      <c r="X212" s="287" t="s">
        <v>1150</v>
      </c>
      <c r="Y212" s="293" t="s">
        <v>1241</v>
      </c>
      <c r="Z212" s="287">
        <v>1</v>
      </c>
      <c r="AA212" s="290" t="str">
        <f t="shared" ca="1" si="47"/>
        <v>3d_D212_summer_2030_day_1</v>
      </c>
      <c r="AB212" s="287" t="s">
        <v>395</v>
      </c>
      <c r="AD212" s="289" t="str">
        <f t="shared" si="50"/>
        <v>&gt;=0</v>
      </c>
      <c r="AE212" s="287" t="s">
        <v>84</v>
      </c>
      <c r="AF212" s="287" t="s">
        <v>84</v>
      </c>
    </row>
    <row r="213" spans="1:32" ht="5.25" customHeight="1">
      <c r="A213" s="451"/>
      <c r="B213" s="305"/>
      <c r="C213" s="305"/>
      <c r="D213" s="305"/>
      <c r="E213" s="305"/>
      <c r="F213" s="305"/>
      <c r="G213" s="536"/>
      <c r="H213" s="536"/>
      <c r="I213" s="536"/>
      <c r="J213" s="536"/>
      <c r="K213" s="536"/>
      <c r="L213" s="108"/>
      <c r="R213" t="s">
        <v>76</v>
      </c>
      <c r="U213" s="285" t="str">
        <f ca="1">SUBSTITUTE(CELL("address",E212),"$","")</f>
        <v>E212</v>
      </c>
      <c r="V213" s="287" t="str">
        <f t="shared" si="45"/>
        <v>3d</v>
      </c>
      <c r="W213" s="285" t="str">
        <f t="shared" ca="1" si="49"/>
        <v>3d. DR_DER_System</v>
      </c>
      <c r="X213" s="287" t="s">
        <v>1150</v>
      </c>
      <c r="Y213" s="293" t="s">
        <v>1242</v>
      </c>
      <c r="Z213" s="287">
        <v>1</v>
      </c>
      <c r="AA213" s="290" t="str">
        <f t="shared" ca="1" si="47"/>
        <v>3d_E212_summer_2030_1hr_1</v>
      </c>
      <c r="AB213" s="287" t="s">
        <v>395</v>
      </c>
      <c r="AD213" s="289" t="str">
        <f t="shared" si="50"/>
        <v>&gt;=0</v>
      </c>
      <c r="AE213" s="287" t="s">
        <v>84</v>
      </c>
      <c r="AF213" s="287" t="s">
        <v>84</v>
      </c>
    </row>
    <row r="214" spans="1:32" ht="12.75" hidden="1" customHeight="1">
      <c r="A214" s="451"/>
      <c r="B214" s="305"/>
      <c r="C214" s="305"/>
      <c r="D214" s="305"/>
      <c r="E214" s="305"/>
      <c r="F214" s="305"/>
      <c r="G214" s="536"/>
      <c r="H214" s="536"/>
      <c r="I214" s="536"/>
      <c r="J214" s="536"/>
      <c r="K214" s="536"/>
      <c r="L214" s="108"/>
      <c r="Q214" t="s">
        <v>859</v>
      </c>
      <c r="U214" s="285" t="str">
        <f ca="1">SUBSTITUTE(CELL("address",G212),"$","")</f>
        <v>G212</v>
      </c>
      <c r="V214" s="287" t="str">
        <f t="shared" si="45"/>
        <v>3d</v>
      </c>
      <c r="W214" s="285" t="str">
        <f t="shared" ca="1" si="49"/>
        <v>3d. DR_DER_System</v>
      </c>
      <c r="X214" s="287" t="s">
        <v>1150</v>
      </c>
      <c r="Y214" s="293" t="s">
        <v>1241</v>
      </c>
      <c r="Z214" s="287">
        <v>2</v>
      </c>
      <c r="AA214" s="290" t="str">
        <f t="shared" ca="1" si="47"/>
        <v>3d_G212_summer_2030_day_2</v>
      </c>
      <c r="AB214" s="287" t="s">
        <v>395</v>
      </c>
      <c r="AD214" s="289" t="str">
        <f t="shared" si="50"/>
        <v>&gt;=0</v>
      </c>
      <c r="AE214" s="287" t="s">
        <v>84</v>
      </c>
      <c r="AF214" s="287" t="s">
        <v>84</v>
      </c>
    </row>
    <row r="215" spans="1:32" ht="12.75" hidden="1" customHeight="1">
      <c r="A215" s="451"/>
      <c r="B215" s="305"/>
      <c r="C215" s="305"/>
      <c r="D215" s="305"/>
      <c r="E215" s="305"/>
      <c r="F215" s="305"/>
      <c r="G215" s="536"/>
      <c r="H215" s="536"/>
      <c r="I215" s="536"/>
      <c r="J215" s="536"/>
      <c r="K215" s="536"/>
      <c r="L215" s="108"/>
      <c r="Q215" t="s">
        <v>859</v>
      </c>
      <c r="U215" s="285" t="str">
        <f ca="1">SUBSTITUTE(CELL("address",H212),"$","")</f>
        <v>H212</v>
      </c>
      <c r="V215" s="287" t="str">
        <f t="shared" si="45"/>
        <v>3d</v>
      </c>
      <c r="W215" s="285" t="str">
        <f t="shared" ca="1" si="49"/>
        <v>3d. DR_DER_System</v>
      </c>
      <c r="X215" s="287" t="s">
        <v>1150</v>
      </c>
      <c r="Y215" s="293" t="s">
        <v>1242</v>
      </c>
      <c r="Z215" s="287">
        <v>2</v>
      </c>
      <c r="AA215" s="290" t="str">
        <f t="shared" ca="1" si="47"/>
        <v>3d_H212_summer_2030_1hr_2</v>
      </c>
      <c r="AB215" s="287" t="s">
        <v>395</v>
      </c>
      <c r="AD215" s="289" t="str">
        <f t="shared" si="50"/>
        <v>&gt;=0</v>
      </c>
      <c r="AE215" s="287" t="s">
        <v>84</v>
      </c>
      <c r="AF215" s="287" t="s">
        <v>84</v>
      </c>
    </row>
    <row r="216" spans="1:32" ht="12.75" hidden="1" customHeight="1">
      <c r="A216" s="451"/>
      <c r="B216" s="305"/>
      <c r="C216" s="305"/>
      <c r="D216" s="305"/>
      <c r="E216" s="305"/>
      <c r="F216" s="305"/>
      <c r="G216" s="536"/>
      <c r="H216" s="536"/>
      <c r="I216" s="536"/>
      <c r="J216" s="536"/>
      <c r="K216" s="536"/>
      <c r="L216" s="108"/>
      <c r="Q216" t="s">
        <v>859</v>
      </c>
      <c r="U216" s="285" t="str">
        <f ca="1">SUBSTITUTE(CELL("address",J212),"$","")</f>
        <v>J212</v>
      </c>
      <c r="V216" s="287" t="str">
        <f t="shared" si="45"/>
        <v>3d</v>
      </c>
      <c r="W216" s="285" t="str">
        <f t="shared" ca="1" si="49"/>
        <v>3d. DR_DER_System</v>
      </c>
      <c r="X216" s="287" t="s">
        <v>1150</v>
      </c>
      <c r="Y216" s="293" t="s">
        <v>1241</v>
      </c>
      <c r="Z216" s="287">
        <v>3</v>
      </c>
      <c r="AA216" s="290" t="str">
        <f t="shared" ca="1" si="47"/>
        <v>3d_J212_summer_2030_day_3</v>
      </c>
      <c r="AB216" s="287" t="s">
        <v>395</v>
      </c>
      <c r="AD216" s="289" t="str">
        <f t="shared" si="50"/>
        <v>&gt;=0</v>
      </c>
      <c r="AE216" s="287" t="s">
        <v>84</v>
      </c>
      <c r="AF216" s="287" t="s">
        <v>84</v>
      </c>
    </row>
    <row r="217" spans="1:32" ht="12.75" hidden="1" customHeight="1">
      <c r="A217" s="451"/>
      <c r="B217" s="305"/>
      <c r="C217" s="305"/>
      <c r="D217" s="305"/>
      <c r="E217" s="305"/>
      <c r="F217" s="305"/>
      <c r="G217" s="536"/>
      <c r="H217" s="536"/>
      <c r="I217" s="536"/>
      <c r="J217" s="536"/>
      <c r="K217" s="536"/>
      <c r="L217" s="108"/>
      <c r="Q217" t="s">
        <v>859</v>
      </c>
      <c r="U217" s="285" t="str">
        <f ca="1">SUBSTITUTE(CELL("address",K212),"$","")</f>
        <v>K212</v>
      </c>
      <c r="V217" s="287" t="str">
        <f t="shared" si="45"/>
        <v>3d</v>
      </c>
      <c r="W217" s="285" t="str">
        <f t="shared" ca="1" si="49"/>
        <v>3d. DR_DER_System</v>
      </c>
      <c r="X217" s="287" t="s">
        <v>1150</v>
      </c>
      <c r="Y217" s="293" t="s">
        <v>1242</v>
      </c>
      <c r="Z217" s="287">
        <v>3</v>
      </c>
      <c r="AA217" s="290" t="str">
        <f t="shared" ca="1" si="47"/>
        <v>3d_K212_summer_2030_1hr_3</v>
      </c>
      <c r="AB217" s="287" t="s">
        <v>395</v>
      </c>
      <c r="AD217" s="289" t="str">
        <f t="shared" si="50"/>
        <v>&gt;=0</v>
      </c>
      <c r="AE217" s="287" t="s">
        <v>84</v>
      </c>
      <c r="AF217" s="287" t="s">
        <v>84</v>
      </c>
    </row>
    <row r="218" spans="1:32">
      <c r="A218" s="451">
        <v>2031</v>
      </c>
      <c r="B218" s="305" t="s">
        <v>709</v>
      </c>
      <c r="C218" s="305"/>
      <c r="D218" s="80"/>
      <c r="E218" s="80"/>
      <c r="F218" s="305"/>
      <c r="G218" s="590"/>
      <c r="H218" s="590"/>
      <c r="I218" s="536"/>
      <c r="J218" s="590"/>
      <c r="K218" s="590"/>
      <c r="L218" s="108"/>
      <c r="S218" s="376" t="s">
        <v>40</v>
      </c>
      <c r="U218" s="285" t="str">
        <f ca="1">SUBSTITUTE(CELL("address",D218),"$","")</f>
        <v>D218</v>
      </c>
      <c r="V218" s="287" t="str">
        <f t="shared" si="45"/>
        <v>3d</v>
      </c>
      <c r="W218" s="285" t="str">
        <f t="shared" ca="1" si="49"/>
        <v>3d. DR_DER_System</v>
      </c>
      <c r="X218" s="287" t="s">
        <v>1150</v>
      </c>
      <c r="Y218" s="293" t="s">
        <v>1243</v>
      </c>
      <c r="Z218" s="287">
        <v>1</v>
      </c>
      <c r="AA218" s="290" t="str">
        <f t="shared" ca="1" si="47"/>
        <v>3d_D218_summer_2031_day_1</v>
      </c>
      <c r="AB218" s="287" t="s">
        <v>395</v>
      </c>
      <c r="AD218" s="289" t="str">
        <f t="shared" si="50"/>
        <v>&gt;=0</v>
      </c>
      <c r="AE218" s="287" t="s">
        <v>84</v>
      </c>
      <c r="AF218" s="287" t="s">
        <v>84</v>
      </c>
    </row>
    <row r="219" spans="1:32" ht="5.25" customHeight="1">
      <c r="A219" s="451"/>
      <c r="B219" s="305"/>
      <c r="C219" s="305"/>
      <c r="D219" s="305"/>
      <c r="E219" s="305"/>
      <c r="F219" s="305"/>
      <c r="G219" s="536"/>
      <c r="H219" s="536"/>
      <c r="I219" s="536"/>
      <c r="J219" s="536"/>
      <c r="K219" s="536"/>
      <c r="L219" s="108"/>
      <c r="R219" t="s">
        <v>76</v>
      </c>
      <c r="U219" s="285" t="str">
        <f ca="1">SUBSTITUTE(CELL("address",E218),"$","")</f>
        <v>E218</v>
      </c>
      <c r="V219" s="287" t="str">
        <f t="shared" si="45"/>
        <v>3d</v>
      </c>
      <c r="W219" s="285" t="str">
        <f t="shared" ca="1" si="49"/>
        <v>3d. DR_DER_System</v>
      </c>
      <c r="X219" s="287" t="s">
        <v>1150</v>
      </c>
      <c r="Y219" s="293" t="s">
        <v>1244</v>
      </c>
      <c r="Z219" s="287">
        <v>1</v>
      </c>
      <c r="AA219" s="290" t="str">
        <f t="shared" ca="1" si="47"/>
        <v>3d_E218_summer_2031_1hr_1</v>
      </c>
      <c r="AB219" s="287" t="s">
        <v>395</v>
      </c>
      <c r="AD219" s="289" t="str">
        <f t="shared" si="50"/>
        <v>&gt;=0</v>
      </c>
      <c r="AE219" s="287" t="s">
        <v>84</v>
      </c>
      <c r="AF219" s="287" t="s">
        <v>84</v>
      </c>
    </row>
    <row r="220" spans="1:32" ht="12.75" hidden="1" customHeight="1">
      <c r="A220" s="451"/>
      <c r="B220" s="305"/>
      <c r="C220" s="305"/>
      <c r="D220" s="305"/>
      <c r="E220" s="305"/>
      <c r="F220" s="305"/>
      <c r="G220" s="536"/>
      <c r="H220" s="536"/>
      <c r="I220" s="536"/>
      <c r="J220" s="536"/>
      <c r="K220" s="536"/>
      <c r="L220" s="108"/>
      <c r="Q220" t="s">
        <v>859</v>
      </c>
      <c r="U220" s="285" t="str">
        <f ca="1">SUBSTITUTE(CELL("address",G218),"$","")</f>
        <v>G218</v>
      </c>
      <c r="V220" s="287" t="str">
        <f t="shared" si="45"/>
        <v>3d</v>
      </c>
      <c r="W220" s="285" t="str">
        <f t="shared" ca="1" si="49"/>
        <v>3d. DR_DER_System</v>
      </c>
      <c r="X220" s="287" t="s">
        <v>1150</v>
      </c>
      <c r="Y220" s="293" t="s">
        <v>1243</v>
      </c>
      <c r="Z220" s="287">
        <v>2</v>
      </c>
      <c r="AA220" s="290" t="str">
        <f t="shared" ca="1" si="47"/>
        <v>3d_G218_summer_2031_day_2</v>
      </c>
      <c r="AB220" s="287" t="s">
        <v>395</v>
      </c>
      <c r="AD220" s="289" t="str">
        <f t="shared" si="50"/>
        <v>&gt;=0</v>
      </c>
      <c r="AE220" s="287" t="s">
        <v>84</v>
      </c>
      <c r="AF220" s="287" t="s">
        <v>84</v>
      </c>
    </row>
    <row r="221" spans="1:32" ht="12.75" hidden="1" customHeight="1">
      <c r="A221" s="451"/>
      <c r="B221" s="305"/>
      <c r="C221" s="305"/>
      <c r="D221" s="305"/>
      <c r="E221" s="305"/>
      <c r="F221" s="305"/>
      <c r="G221" s="536"/>
      <c r="H221" s="536"/>
      <c r="I221" s="536"/>
      <c r="J221" s="536"/>
      <c r="K221" s="536"/>
      <c r="L221" s="108"/>
      <c r="Q221" t="s">
        <v>859</v>
      </c>
      <c r="U221" s="285" t="str">
        <f ca="1">SUBSTITUTE(CELL("address",H218),"$","")</f>
        <v>H218</v>
      </c>
      <c r="V221" s="287" t="str">
        <f t="shared" si="45"/>
        <v>3d</v>
      </c>
      <c r="W221" s="285" t="str">
        <f t="shared" ca="1" si="49"/>
        <v>3d. DR_DER_System</v>
      </c>
      <c r="X221" s="287" t="s">
        <v>1150</v>
      </c>
      <c r="Y221" s="293" t="s">
        <v>1244</v>
      </c>
      <c r="Z221" s="287">
        <v>2</v>
      </c>
      <c r="AA221" s="290" t="str">
        <f t="shared" ca="1" si="47"/>
        <v>3d_H218_summer_2031_1hr_2</v>
      </c>
      <c r="AB221" s="287" t="s">
        <v>395</v>
      </c>
      <c r="AD221" s="289" t="str">
        <f t="shared" si="50"/>
        <v>&gt;=0</v>
      </c>
      <c r="AE221" s="287" t="s">
        <v>84</v>
      </c>
      <c r="AF221" s="287" t="s">
        <v>84</v>
      </c>
    </row>
    <row r="222" spans="1:32" ht="12.75" hidden="1" customHeight="1">
      <c r="A222" s="451"/>
      <c r="B222" s="305"/>
      <c r="C222" s="305"/>
      <c r="D222" s="305"/>
      <c r="E222" s="305"/>
      <c r="F222" s="305"/>
      <c r="G222" s="536"/>
      <c r="H222" s="536"/>
      <c r="I222" s="536"/>
      <c r="J222" s="536"/>
      <c r="K222" s="536"/>
      <c r="L222" s="108"/>
      <c r="Q222" t="s">
        <v>859</v>
      </c>
      <c r="U222" s="285" t="str">
        <f ca="1">SUBSTITUTE(CELL("address",J218),"$","")</f>
        <v>J218</v>
      </c>
      <c r="V222" s="287" t="str">
        <f t="shared" si="45"/>
        <v>3d</v>
      </c>
      <c r="W222" s="285" t="str">
        <f t="shared" ca="1" si="49"/>
        <v>3d. DR_DER_System</v>
      </c>
      <c r="X222" s="287" t="s">
        <v>1150</v>
      </c>
      <c r="Y222" s="293" t="s">
        <v>1243</v>
      </c>
      <c r="Z222" s="287">
        <v>3</v>
      </c>
      <c r="AA222" s="290" t="str">
        <f t="shared" ca="1" si="47"/>
        <v>3d_J218_summer_2031_day_3</v>
      </c>
      <c r="AB222" s="287" t="s">
        <v>395</v>
      </c>
      <c r="AD222" s="289" t="str">
        <f t="shared" si="50"/>
        <v>&gt;=0</v>
      </c>
      <c r="AE222" s="287" t="s">
        <v>84</v>
      </c>
      <c r="AF222" s="287" t="s">
        <v>84</v>
      </c>
    </row>
    <row r="223" spans="1:32" ht="12.75" hidden="1" customHeight="1">
      <c r="A223" s="451"/>
      <c r="B223" s="305"/>
      <c r="C223" s="305"/>
      <c r="D223" s="305"/>
      <c r="E223" s="305"/>
      <c r="F223" s="305"/>
      <c r="G223" s="536"/>
      <c r="H223" s="536"/>
      <c r="I223" s="536"/>
      <c r="J223" s="536"/>
      <c r="K223" s="536"/>
      <c r="L223" s="108"/>
      <c r="Q223" t="s">
        <v>859</v>
      </c>
      <c r="U223" s="285" t="str">
        <f ca="1">SUBSTITUTE(CELL("address",K218),"$","")</f>
        <v>K218</v>
      </c>
      <c r="V223" s="287" t="str">
        <f t="shared" si="45"/>
        <v>3d</v>
      </c>
      <c r="W223" s="285" t="str">
        <f t="shared" ca="1" si="49"/>
        <v>3d. DR_DER_System</v>
      </c>
      <c r="X223" s="287" t="s">
        <v>1150</v>
      </c>
      <c r="Y223" s="293" t="s">
        <v>1244</v>
      </c>
      <c r="Z223" s="287">
        <v>3</v>
      </c>
      <c r="AA223" s="290" t="str">
        <f t="shared" ca="1" si="47"/>
        <v>3d_K218_summer_2031_1hr_3</v>
      </c>
      <c r="AB223" s="287" t="s">
        <v>395</v>
      </c>
      <c r="AD223" s="289" t="str">
        <f t="shared" si="50"/>
        <v>&gt;=0</v>
      </c>
      <c r="AE223" s="287" t="s">
        <v>84</v>
      </c>
      <c r="AF223" s="287" t="s">
        <v>84</v>
      </c>
    </row>
    <row r="224" spans="1:32">
      <c r="A224" s="451">
        <v>2032</v>
      </c>
      <c r="B224" s="305" t="s">
        <v>709</v>
      </c>
      <c r="C224" s="305"/>
      <c r="D224" s="80"/>
      <c r="E224" s="80"/>
      <c r="F224" s="305"/>
      <c r="G224" s="590"/>
      <c r="H224" s="590"/>
      <c r="I224" s="536"/>
      <c r="J224" s="590"/>
      <c r="K224" s="590"/>
      <c r="L224" s="108"/>
      <c r="S224" s="376" t="s">
        <v>40</v>
      </c>
      <c r="U224" s="285" t="str">
        <f ca="1">SUBSTITUTE(CELL("address",D224),"$","")</f>
        <v>D224</v>
      </c>
      <c r="V224" s="287" t="str">
        <f t="shared" si="45"/>
        <v>3d</v>
      </c>
      <c r="W224" s="285" t="str">
        <f t="shared" ca="1" si="49"/>
        <v>3d. DR_DER_System</v>
      </c>
      <c r="X224" s="287" t="s">
        <v>1150</v>
      </c>
      <c r="Y224" s="293" t="s">
        <v>1245</v>
      </c>
      <c r="Z224" s="287">
        <v>1</v>
      </c>
      <c r="AA224" s="290" t="str">
        <f t="shared" ca="1" si="47"/>
        <v>3d_D224_summer_2032_day_1</v>
      </c>
      <c r="AB224" s="287" t="s">
        <v>395</v>
      </c>
      <c r="AD224" s="289" t="str">
        <f t="shared" si="50"/>
        <v>&gt;=0</v>
      </c>
      <c r="AE224" s="287" t="s">
        <v>84</v>
      </c>
      <c r="AF224" s="287" t="s">
        <v>84</v>
      </c>
    </row>
    <row r="225" spans="1:34" ht="5.25" customHeight="1">
      <c r="A225" s="451"/>
      <c r="B225" s="305"/>
      <c r="C225" s="305"/>
      <c r="D225" s="305"/>
      <c r="E225" s="305"/>
      <c r="F225" s="305"/>
      <c r="G225" s="305"/>
      <c r="H225" s="305"/>
      <c r="I225" s="305"/>
      <c r="J225" s="305"/>
      <c r="K225" s="305"/>
      <c r="L225" s="108"/>
      <c r="R225" t="s">
        <v>76</v>
      </c>
      <c r="U225" s="285" t="str">
        <f ca="1">SUBSTITUTE(CELL("address",E224),"$","")</f>
        <v>E224</v>
      </c>
      <c r="V225" s="287" t="str">
        <f t="shared" si="45"/>
        <v>3d</v>
      </c>
      <c r="W225" s="285" t="str">
        <f t="shared" ca="1" si="49"/>
        <v>3d. DR_DER_System</v>
      </c>
      <c r="X225" s="287" t="s">
        <v>1150</v>
      </c>
      <c r="Y225" s="293" t="s">
        <v>1246</v>
      </c>
      <c r="Z225" s="287">
        <v>1</v>
      </c>
      <c r="AA225" s="290" t="str">
        <f t="shared" ca="1" si="47"/>
        <v>3d_E224_summer_2032_1hr_1</v>
      </c>
      <c r="AB225" s="287" t="s">
        <v>395</v>
      </c>
      <c r="AD225" s="289" t="str">
        <f t="shared" si="50"/>
        <v>&gt;=0</v>
      </c>
      <c r="AE225" s="287" t="s">
        <v>84</v>
      </c>
      <c r="AF225" s="287" t="s">
        <v>84</v>
      </c>
    </row>
    <row r="226" spans="1:34" ht="12.75" hidden="1" customHeight="1">
      <c r="A226" s="451"/>
      <c r="B226" s="305"/>
      <c r="C226" s="305"/>
      <c r="D226" s="305"/>
      <c r="E226" s="305"/>
      <c r="F226" s="305"/>
      <c r="G226" s="305"/>
      <c r="H226" s="305"/>
      <c r="I226" s="305"/>
      <c r="J226" s="305"/>
      <c r="K226" s="305"/>
      <c r="L226" s="108"/>
      <c r="Q226" t="s">
        <v>859</v>
      </c>
      <c r="U226" s="285" t="str">
        <f ca="1">SUBSTITUTE(CELL("address",G224),"$","")</f>
        <v>G224</v>
      </c>
      <c r="V226" s="287" t="str">
        <f t="shared" si="45"/>
        <v>3d</v>
      </c>
      <c r="W226" s="285" t="str">
        <f t="shared" ca="1" si="49"/>
        <v>3d. DR_DER_System</v>
      </c>
      <c r="X226" s="287" t="s">
        <v>1150</v>
      </c>
      <c r="Y226" s="293" t="s">
        <v>1245</v>
      </c>
      <c r="Z226" s="287">
        <v>2</v>
      </c>
      <c r="AA226" s="290" t="str">
        <f t="shared" ca="1" si="47"/>
        <v>3d_G224_summer_2032_day_2</v>
      </c>
      <c r="AB226" s="287" t="s">
        <v>395</v>
      </c>
      <c r="AD226" s="289" t="str">
        <f t="shared" si="50"/>
        <v>&gt;=0</v>
      </c>
      <c r="AE226" s="287" t="s">
        <v>84</v>
      </c>
      <c r="AF226" s="287" t="s">
        <v>84</v>
      </c>
    </row>
    <row r="227" spans="1:34" ht="12.75" hidden="1" customHeight="1">
      <c r="A227" s="451"/>
      <c r="B227" s="305"/>
      <c r="C227" s="305"/>
      <c r="D227" s="305"/>
      <c r="E227" s="305"/>
      <c r="F227" s="305"/>
      <c r="G227" s="305"/>
      <c r="H227" s="305"/>
      <c r="I227" s="305"/>
      <c r="J227" s="305"/>
      <c r="K227" s="305"/>
      <c r="L227" s="108"/>
      <c r="Q227" t="s">
        <v>859</v>
      </c>
      <c r="U227" s="285" t="str">
        <f ca="1">SUBSTITUTE(CELL("address",H224),"$","")</f>
        <v>H224</v>
      </c>
      <c r="V227" s="287" t="str">
        <f t="shared" si="45"/>
        <v>3d</v>
      </c>
      <c r="W227" s="285" t="str">
        <f t="shared" ca="1" si="49"/>
        <v>3d. DR_DER_System</v>
      </c>
      <c r="X227" s="287" t="s">
        <v>1150</v>
      </c>
      <c r="Y227" s="293" t="s">
        <v>1246</v>
      </c>
      <c r="Z227" s="287">
        <v>2</v>
      </c>
      <c r="AA227" s="290" t="str">
        <f t="shared" ca="1" si="47"/>
        <v>3d_H224_summer_2032_1hr_2</v>
      </c>
      <c r="AB227" s="287" t="s">
        <v>395</v>
      </c>
      <c r="AD227" s="289" t="str">
        <f t="shared" si="50"/>
        <v>&gt;=0</v>
      </c>
      <c r="AE227" s="287" t="s">
        <v>84</v>
      </c>
      <c r="AF227" s="287" t="s">
        <v>84</v>
      </c>
    </row>
    <row r="228" spans="1:34" ht="12.75" hidden="1" customHeight="1">
      <c r="A228" s="451"/>
      <c r="B228" s="305"/>
      <c r="C228" s="305"/>
      <c r="D228" s="305"/>
      <c r="E228" s="305"/>
      <c r="F228" s="305"/>
      <c r="G228" s="305"/>
      <c r="H228" s="305"/>
      <c r="I228" s="305"/>
      <c r="J228" s="305"/>
      <c r="K228" s="305"/>
      <c r="L228" s="108"/>
      <c r="Q228" t="s">
        <v>859</v>
      </c>
      <c r="U228" s="285" t="str">
        <f ca="1">SUBSTITUTE(CELL("address",J224),"$","")</f>
        <v>J224</v>
      </c>
      <c r="V228" s="287" t="str">
        <f t="shared" si="45"/>
        <v>3d</v>
      </c>
      <c r="W228" s="285" t="str">
        <f t="shared" ca="1" si="49"/>
        <v>3d. DR_DER_System</v>
      </c>
      <c r="X228" s="287" t="s">
        <v>1150</v>
      </c>
      <c r="Y228" s="293" t="s">
        <v>1245</v>
      </c>
      <c r="Z228" s="287">
        <v>3</v>
      </c>
      <c r="AA228" s="290" t="str">
        <f t="shared" ca="1" si="47"/>
        <v>3d_J224_summer_2032_day_3</v>
      </c>
      <c r="AB228" s="287" t="s">
        <v>395</v>
      </c>
      <c r="AD228" s="289" t="str">
        <f t="shared" si="50"/>
        <v>&gt;=0</v>
      </c>
      <c r="AE228" s="287" t="s">
        <v>84</v>
      </c>
      <c r="AF228" s="287" t="s">
        <v>84</v>
      </c>
    </row>
    <row r="229" spans="1:34" ht="12.75" hidden="1" customHeight="1">
      <c r="A229" s="451"/>
      <c r="B229" s="305"/>
      <c r="C229" s="305"/>
      <c r="D229" s="305"/>
      <c r="E229" s="305"/>
      <c r="F229" s="305"/>
      <c r="G229" s="305"/>
      <c r="H229" s="305"/>
      <c r="I229" s="305"/>
      <c r="J229" s="305"/>
      <c r="K229" s="305"/>
      <c r="L229" s="108"/>
      <c r="Q229" t="s">
        <v>859</v>
      </c>
      <c r="U229" s="285" t="str">
        <f ca="1">SUBSTITUTE(CELL("address",K224),"$","")</f>
        <v>K224</v>
      </c>
      <c r="V229" s="287" t="str">
        <f t="shared" si="45"/>
        <v>3d</v>
      </c>
      <c r="W229" s="285" t="str">
        <f t="shared" ca="1" si="49"/>
        <v>3d. DR_DER_System</v>
      </c>
      <c r="X229" s="287" t="s">
        <v>1150</v>
      </c>
      <c r="Y229" s="293" t="s">
        <v>1246</v>
      </c>
      <c r="Z229" s="287">
        <v>3</v>
      </c>
      <c r="AA229" s="290" t="str">
        <f t="shared" ca="1" si="47"/>
        <v>3d_K224_summer_2032_1hr_3</v>
      </c>
      <c r="AB229" s="287" t="s">
        <v>395</v>
      </c>
      <c r="AD229" s="289" t="str">
        <f t="shared" si="50"/>
        <v>&gt;=0</v>
      </c>
      <c r="AE229" s="287" t="s">
        <v>84</v>
      </c>
      <c r="AF229" s="287" t="s">
        <v>84</v>
      </c>
    </row>
    <row r="230" spans="1:34" ht="36.75" customHeight="1">
      <c r="A230" s="965" t="s">
        <v>1247</v>
      </c>
      <c r="B230" s="966"/>
      <c r="C230" s="305"/>
      <c r="D230" s="1108"/>
      <c r="E230" s="1110"/>
      <c r="F230" s="305"/>
      <c r="G230" s="1139"/>
      <c r="H230" s="1139"/>
      <c r="I230" s="305"/>
      <c r="J230" s="1139"/>
      <c r="K230" s="1139"/>
      <c r="L230" s="108"/>
      <c r="S230" t="s">
        <v>40</v>
      </c>
      <c r="T230" s="1138"/>
      <c r="U230" s="285" t="str">
        <f ca="1">SUBSTITUTE(CELL("address",D230),"$","")</f>
        <v>D230</v>
      </c>
      <c r="V230" s="287" t="str">
        <f t="shared" ref="V230:V232" si="51">$V$7</f>
        <v>3d</v>
      </c>
      <c r="W230" s="285" t="str">
        <f t="shared" ref="W230:W232" ca="1" si="52">MID(CELL("filename",V230),FIND("]",CELL("filename",V230))+1,256)</f>
        <v>3d. DR_DER_System</v>
      </c>
      <c r="X230" s="287" t="s">
        <v>1150</v>
      </c>
      <c r="Y230" s="287" t="s">
        <v>1248</v>
      </c>
      <c r="Z230" s="287">
        <v>1</v>
      </c>
      <c r="AA230" s="290" t="str">
        <f t="shared" ca="1" si="47"/>
        <v>3d_D230_additional_capacity_1</v>
      </c>
      <c r="AB230" t="s">
        <v>605</v>
      </c>
      <c r="AC230">
        <v>100</v>
      </c>
      <c r="AE230" s="287" t="s">
        <v>84</v>
      </c>
      <c r="AF230" s="287" t="s">
        <v>84</v>
      </c>
    </row>
    <row r="231" spans="1:34" ht="5.25" customHeight="1">
      <c r="A231" s="350"/>
      <c r="B231" s="53"/>
      <c r="C231" s="53"/>
      <c r="D231" s="53"/>
      <c r="E231" s="53"/>
      <c r="F231" s="53"/>
      <c r="G231" s="53"/>
      <c r="H231" s="53"/>
      <c r="I231" s="53"/>
      <c r="J231" s="53"/>
      <c r="K231" s="53"/>
      <c r="L231" s="108"/>
      <c r="R231" t="s">
        <v>76</v>
      </c>
      <c r="T231" s="1138"/>
      <c r="U231" s="285" t="str">
        <f ca="1">SUBSTITUTE(CELL("address",G230),"$","")</f>
        <v>G230</v>
      </c>
      <c r="V231" s="287" t="str">
        <f t="shared" si="51"/>
        <v>3d</v>
      </c>
      <c r="W231" s="285" t="str">
        <f t="shared" ca="1" si="52"/>
        <v>3d. DR_DER_System</v>
      </c>
      <c r="X231" s="287" t="s">
        <v>1150</v>
      </c>
      <c r="Y231" s="287" t="s">
        <v>1248</v>
      </c>
      <c r="Z231" s="287">
        <v>2</v>
      </c>
      <c r="AA231" s="290" t="str">
        <f t="shared" ca="1" si="47"/>
        <v>3d_G230_additional_capacity_2</v>
      </c>
      <c r="AB231" t="s">
        <v>605</v>
      </c>
      <c r="AC231">
        <v>100</v>
      </c>
      <c r="AE231" s="287" t="s">
        <v>84</v>
      </c>
      <c r="AF231" s="287" t="s">
        <v>84</v>
      </c>
    </row>
    <row r="232" spans="1:34">
      <c r="A232" s="454"/>
      <c r="B232" s="53"/>
      <c r="C232" s="53"/>
      <c r="D232" s="53"/>
      <c r="E232" s="53"/>
      <c r="F232" s="53"/>
      <c r="G232" s="53"/>
      <c r="H232" s="53"/>
      <c r="I232" s="53"/>
      <c r="J232" s="53"/>
      <c r="K232" s="53"/>
      <c r="L232" s="108"/>
      <c r="U232" s="285" t="str">
        <f ca="1">SUBSTITUTE(CELL("address",J230),"$","")</f>
        <v>J230</v>
      </c>
      <c r="V232" s="287" t="str">
        <f t="shared" si="51"/>
        <v>3d</v>
      </c>
      <c r="W232" s="285" t="str">
        <f t="shared" ca="1" si="52"/>
        <v>3d. DR_DER_System</v>
      </c>
      <c r="X232" s="287" t="s">
        <v>1150</v>
      </c>
      <c r="Y232" s="287" t="s">
        <v>1248</v>
      </c>
      <c r="Z232" s="287">
        <v>3</v>
      </c>
      <c r="AA232" s="290" t="str">
        <f t="shared" ca="1" si="47"/>
        <v>3d_J230_additional_capacity_3</v>
      </c>
      <c r="AB232" t="s">
        <v>605</v>
      </c>
      <c r="AC232">
        <v>100</v>
      </c>
      <c r="AE232" s="287" t="s">
        <v>84</v>
      </c>
      <c r="AF232" s="287" t="s">
        <v>84</v>
      </c>
    </row>
    <row r="233" spans="1:34" ht="13">
      <c r="A233" s="325" t="s">
        <v>1249</v>
      </c>
      <c r="B233" s="53"/>
      <c r="C233" s="53"/>
      <c r="D233" s="53"/>
      <c r="E233" s="53"/>
      <c r="F233" s="53"/>
      <c r="G233" s="53"/>
      <c r="H233" s="53"/>
      <c r="I233" s="53"/>
      <c r="J233" s="53"/>
      <c r="K233" s="53"/>
      <c r="L233" s="108"/>
      <c r="S233" t="s">
        <v>40</v>
      </c>
    </row>
    <row r="234" spans="1:34">
      <c r="A234" s="459" t="s">
        <v>1250</v>
      </c>
      <c r="B234" s="53"/>
      <c r="C234" s="53"/>
      <c r="D234" s="53"/>
      <c r="E234" s="53"/>
      <c r="F234" s="53"/>
      <c r="G234" s="53"/>
      <c r="H234" s="53"/>
      <c r="I234" s="53"/>
      <c r="J234" s="53"/>
      <c r="K234" s="53"/>
      <c r="L234" s="108"/>
      <c r="S234" t="s">
        <v>40</v>
      </c>
    </row>
    <row r="235" spans="1:34">
      <c r="A235" s="451">
        <v>2023</v>
      </c>
      <c r="B235" s="305" t="s">
        <v>1251</v>
      </c>
      <c r="C235" s="53"/>
      <c r="D235" s="1090"/>
      <c r="E235" s="1092"/>
      <c r="F235" s="53"/>
      <c r="G235" s="1135"/>
      <c r="H235" s="1135"/>
      <c r="I235" s="53"/>
      <c r="J235" s="1135"/>
      <c r="K235" s="1135"/>
      <c r="L235" s="108"/>
      <c r="Q235" s="24"/>
      <c r="S235" t="s">
        <v>40</v>
      </c>
      <c r="U235" s="285" t="str">
        <f ca="1">SUBSTITUTE(CELL("address",D235),"$","")</f>
        <v>D235</v>
      </c>
      <c r="V235" s="287" t="str">
        <f t="shared" ref="V235:V319" si="53">$V$7</f>
        <v>3d</v>
      </c>
      <c r="W235" s="285" t="str">
        <f t="shared" ref="W235:W318" ca="1" si="54">MID(CELL("filename",V235),FIND("]",CELL("filename",V235))+1,256)</f>
        <v>3d. DR_DER_System</v>
      </c>
      <c r="X235" s="287" t="s">
        <v>1150</v>
      </c>
      <c r="Y235" s="287" t="s">
        <v>1252</v>
      </c>
      <c r="Z235" s="287" t="s">
        <v>1253</v>
      </c>
      <c r="AA235" s="290" t="str">
        <f t="shared" ref="AA235:AA264" ca="1" si="55">V235&amp;"_"&amp;U235&amp;"_"&amp;Y235&amp;"_"&amp;Z235</f>
        <v>3d_D235_Capacity_charge_2023_1</v>
      </c>
      <c r="AB235" s="287" t="s">
        <v>395</v>
      </c>
      <c r="AD235" s="289" t="str">
        <f t="shared" ref="AD235:AD264" si="56">"&gt;=0"</f>
        <v>&gt;=0</v>
      </c>
      <c r="AE235" s="287" t="s">
        <v>84</v>
      </c>
      <c r="AF235" s="287" t="s">
        <v>83</v>
      </c>
      <c r="AH235" s="288"/>
    </row>
    <row r="236" spans="1:34" ht="5.25" customHeight="1">
      <c r="A236" s="451"/>
      <c r="B236" s="305"/>
      <c r="C236" s="53"/>
      <c r="D236" s="53"/>
      <c r="E236" s="53"/>
      <c r="F236" s="53"/>
      <c r="G236" s="53"/>
      <c r="H236" s="53"/>
      <c r="I236" s="53"/>
      <c r="J236" s="53"/>
      <c r="K236" s="53"/>
      <c r="L236" s="108"/>
      <c r="R236" t="s">
        <v>76</v>
      </c>
      <c r="U236" s="285" t="str">
        <f ca="1">SUBSTITUTE(CELL("address",G235),"$","")</f>
        <v>G235</v>
      </c>
      <c r="V236" s="287" t="str">
        <f t="shared" si="53"/>
        <v>3d</v>
      </c>
      <c r="W236" s="285" t="str">
        <f t="shared" ca="1" si="54"/>
        <v>3d. DR_DER_System</v>
      </c>
      <c r="X236" s="287" t="s">
        <v>1150</v>
      </c>
      <c r="Y236" s="287" t="s">
        <v>1252</v>
      </c>
      <c r="Z236" s="287" t="s">
        <v>1254</v>
      </c>
      <c r="AA236" s="290" t="str">
        <f t="shared" ca="1" si="55"/>
        <v>3d_G235_Capacity_charge_2023_2</v>
      </c>
      <c r="AB236" s="287" t="s">
        <v>395</v>
      </c>
      <c r="AD236" s="289" t="str">
        <f t="shared" si="56"/>
        <v>&gt;=0</v>
      </c>
      <c r="AE236" s="287" t="s">
        <v>84</v>
      </c>
      <c r="AF236" s="287" t="s">
        <v>83</v>
      </c>
      <c r="AH236" s="288"/>
    </row>
    <row r="237" spans="1:34" ht="5.25" customHeight="1">
      <c r="A237" s="451"/>
      <c r="B237" s="305"/>
      <c r="C237" s="53"/>
      <c r="D237" s="53"/>
      <c r="E237" s="53"/>
      <c r="F237" s="53"/>
      <c r="G237" s="53"/>
      <c r="H237" s="53"/>
      <c r="I237" s="53"/>
      <c r="J237" s="53"/>
      <c r="K237" s="53"/>
      <c r="L237" s="108"/>
      <c r="R237" t="s">
        <v>76</v>
      </c>
      <c r="U237" s="285" t="str">
        <f ca="1">SUBSTITUTE(CELL("address",J235),"$","")</f>
        <v>J235</v>
      </c>
      <c r="V237" s="287" t="str">
        <f t="shared" si="53"/>
        <v>3d</v>
      </c>
      <c r="W237" s="285" t="str">
        <f t="shared" ca="1" si="54"/>
        <v>3d. DR_DER_System</v>
      </c>
      <c r="X237" s="287" t="s">
        <v>1150</v>
      </c>
      <c r="Y237" s="287" t="s">
        <v>1252</v>
      </c>
      <c r="Z237" s="287" t="s">
        <v>1255</v>
      </c>
      <c r="AA237" s="290" t="str">
        <f t="shared" ca="1" si="55"/>
        <v>3d_J235_Capacity_charge_2023_3</v>
      </c>
      <c r="AB237" s="287" t="s">
        <v>395</v>
      </c>
      <c r="AD237" s="289" t="str">
        <f t="shared" si="56"/>
        <v>&gt;=0</v>
      </c>
      <c r="AE237" s="287" t="s">
        <v>84</v>
      </c>
      <c r="AF237" s="287" t="s">
        <v>83</v>
      </c>
      <c r="AH237" s="288"/>
    </row>
    <row r="238" spans="1:34">
      <c r="A238" s="451">
        <v>2024</v>
      </c>
      <c r="B238" s="305" t="s">
        <v>1251</v>
      </c>
      <c r="C238" s="53"/>
      <c r="D238" s="1090"/>
      <c r="E238" s="1092"/>
      <c r="F238" s="53"/>
      <c r="G238" s="1135"/>
      <c r="H238" s="1135"/>
      <c r="I238" s="53"/>
      <c r="J238" s="1135"/>
      <c r="K238" s="1135"/>
      <c r="L238" s="108"/>
      <c r="S238" t="s">
        <v>40</v>
      </c>
      <c r="U238" s="285" t="str">
        <f ca="1">SUBSTITUTE(CELL("address",D238),"$","")</f>
        <v>D238</v>
      </c>
      <c r="V238" s="287" t="str">
        <f t="shared" si="53"/>
        <v>3d</v>
      </c>
      <c r="W238" s="285" t="str">
        <f t="shared" ca="1" si="54"/>
        <v>3d. DR_DER_System</v>
      </c>
      <c r="X238" s="287" t="s">
        <v>1150</v>
      </c>
      <c r="Y238" s="287" t="s">
        <v>1252</v>
      </c>
      <c r="Z238" s="287" t="s">
        <v>1256</v>
      </c>
      <c r="AA238" s="290" t="str">
        <f t="shared" ca="1" si="55"/>
        <v>3d_D238_Capacity_charge_2024_1</v>
      </c>
      <c r="AB238" s="287" t="s">
        <v>395</v>
      </c>
      <c r="AD238" s="289" t="str">
        <f t="shared" si="56"/>
        <v>&gt;=0</v>
      </c>
      <c r="AE238" s="287" t="s">
        <v>84</v>
      </c>
      <c r="AF238" s="287" t="s">
        <v>83</v>
      </c>
      <c r="AH238" s="288"/>
    </row>
    <row r="239" spans="1:34" ht="5.25" customHeight="1">
      <c r="A239" s="451"/>
      <c r="B239" s="305"/>
      <c r="C239" s="53"/>
      <c r="D239" s="53"/>
      <c r="E239" s="53"/>
      <c r="F239" s="53"/>
      <c r="G239" s="53"/>
      <c r="H239" s="53"/>
      <c r="I239" s="53"/>
      <c r="J239" s="53"/>
      <c r="K239" s="53"/>
      <c r="L239" s="108"/>
      <c r="R239" t="s">
        <v>76</v>
      </c>
      <c r="U239" s="285" t="str">
        <f ca="1">SUBSTITUTE(CELL("address",G238),"$","")</f>
        <v>G238</v>
      </c>
      <c r="V239" s="287" t="str">
        <f t="shared" si="53"/>
        <v>3d</v>
      </c>
      <c r="W239" s="285" t="str">
        <f t="shared" ca="1" si="54"/>
        <v>3d. DR_DER_System</v>
      </c>
      <c r="X239" s="287" t="s">
        <v>1150</v>
      </c>
      <c r="Y239" s="287" t="s">
        <v>1252</v>
      </c>
      <c r="Z239" s="287" t="s">
        <v>1257</v>
      </c>
      <c r="AA239" s="290" t="str">
        <f t="shared" ca="1" si="55"/>
        <v>3d_G238_Capacity_charge_2024_2</v>
      </c>
      <c r="AB239" s="287" t="s">
        <v>395</v>
      </c>
      <c r="AD239" s="289" t="str">
        <f t="shared" si="56"/>
        <v>&gt;=0</v>
      </c>
      <c r="AE239" s="287" t="s">
        <v>84</v>
      </c>
      <c r="AF239" s="287" t="s">
        <v>83</v>
      </c>
      <c r="AH239" s="288"/>
    </row>
    <row r="240" spans="1:34" ht="5.25" customHeight="1">
      <c r="A240" s="451"/>
      <c r="B240" s="305"/>
      <c r="C240" s="53"/>
      <c r="D240" s="53"/>
      <c r="E240" s="53"/>
      <c r="F240" s="53"/>
      <c r="G240" s="53"/>
      <c r="H240" s="53"/>
      <c r="I240" s="53"/>
      <c r="J240" s="53"/>
      <c r="K240" s="53"/>
      <c r="L240" s="108"/>
      <c r="R240" t="s">
        <v>76</v>
      </c>
      <c r="U240" s="285" t="str">
        <f ca="1">SUBSTITUTE(CELL("address",J238),"$","")</f>
        <v>J238</v>
      </c>
      <c r="V240" s="287" t="str">
        <f t="shared" si="53"/>
        <v>3d</v>
      </c>
      <c r="W240" s="285" t="str">
        <f t="shared" ca="1" si="54"/>
        <v>3d. DR_DER_System</v>
      </c>
      <c r="X240" s="287" t="s">
        <v>1150</v>
      </c>
      <c r="Y240" s="287" t="s">
        <v>1252</v>
      </c>
      <c r="Z240" s="287" t="s">
        <v>1258</v>
      </c>
      <c r="AA240" s="290" t="str">
        <f t="shared" ca="1" si="55"/>
        <v>3d_J238_Capacity_charge_2024_3</v>
      </c>
      <c r="AB240" s="287" t="s">
        <v>395</v>
      </c>
      <c r="AD240" s="289" t="str">
        <f t="shared" si="56"/>
        <v>&gt;=0</v>
      </c>
      <c r="AE240" s="287" t="s">
        <v>84</v>
      </c>
      <c r="AF240" s="287" t="s">
        <v>83</v>
      </c>
      <c r="AH240" s="288"/>
    </row>
    <row r="241" spans="1:34">
      <c r="A241" s="451">
        <v>2025</v>
      </c>
      <c r="B241" s="305" t="s">
        <v>1251</v>
      </c>
      <c r="C241" s="53"/>
      <c r="D241" s="1090"/>
      <c r="E241" s="1092"/>
      <c r="F241" s="53"/>
      <c r="G241" s="1135"/>
      <c r="H241" s="1135"/>
      <c r="I241" s="53"/>
      <c r="J241" s="1135"/>
      <c r="K241" s="1135"/>
      <c r="L241" s="108"/>
      <c r="S241" t="s">
        <v>40</v>
      </c>
      <c r="U241" s="285" t="str">
        <f ca="1">SUBSTITUTE(CELL("address",D241),"$","")</f>
        <v>D241</v>
      </c>
      <c r="V241" s="287" t="str">
        <f t="shared" si="53"/>
        <v>3d</v>
      </c>
      <c r="W241" s="285" t="str">
        <f t="shared" ca="1" si="54"/>
        <v>3d. DR_DER_System</v>
      </c>
      <c r="X241" s="287" t="s">
        <v>1150</v>
      </c>
      <c r="Y241" s="287" t="s">
        <v>1252</v>
      </c>
      <c r="Z241" s="287" t="s">
        <v>1259</v>
      </c>
      <c r="AA241" s="290" t="str">
        <f t="shared" ca="1" si="55"/>
        <v>3d_D241_Capacity_charge_2025_1</v>
      </c>
      <c r="AB241" s="287" t="s">
        <v>395</v>
      </c>
      <c r="AD241" s="289" t="str">
        <f t="shared" si="56"/>
        <v>&gt;=0</v>
      </c>
      <c r="AE241" s="287" t="s">
        <v>84</v>
      </c>
      <c r="AF241" s="287" t="s">
        <v>83</v>
      </c>
      <c r="AH241" s="288"/>
    </row>
    <row r="242" spans="1:34" ht="5.25" customHeight="1">
      <c r="A242" s="451"/>
      <c r="B242" s="305"/>
      <c r="C242" s="53"/>
      <c r="D242" s="53"/>
      <c r="E242" s="53"/>
      <c r="F242" s="53"/>
      <c r="G242" s="53"/>
      <c r="H242" s="53"/>
      <c r="I242" s="53"/>
      <c r="J242" s="53"/>
      <c r="K242" s="53"/>
      <c r="L242" s="108"/>
      <c r="R242" t="s">
        <v>76</v>
      </c>
      <c r="U242" s="285" t="str">
        <f ca="1">SUBSTITUTE(CELL("address",G241),"$","")</f>
        <v>G241</v>
      </c>
      <c r="V242" s="287" t="str">
        <f t="shared" si="53"/>
        <v>3d</v>
      </c>
      <c r="W242" s="285" t="str">
        <f t="shared" ca="1" si="54"/>
        <v>3d. DR_DER_System</v>
      </c>
      <c r="X242" s="287" t="s">
        <v>1150</v>
      </c>
      <c r="Y242" s="287" t="s">
        <v>1252</v>
      </c>
      <c r="Z242" s="287" t="s">
        <v>1260</v>
      </c>
      <c r="AA242" s="290" t="str">
        <f t="shared" ca="1" si="55"/>
        <v>3d_G241_Capacity_charge_2025_2</v>
      </c>
      <c r="AB242" s="287" t="s">
        <v>395</v>
      </c>
      <c r="AD242" s="289" t="str">
        <f t="shared" si="56"/>
        <v>&gt;=0</v>
      </c>
      <c r="AE242" s="287" t="s">
        <v>84</v>
      </c>
      <c r="AF242" s="287" t="s">
        <v>83</v>
      </c>
      <c r="AH242" s="288"/>
    </row>
    <row r="243" spans="1:34" ht="5.25" customHeight="1">
      <c r="A243" s="451"/>
      <c r="B243" s="305"/>
      <c r="C243" s="53"/>
      <c r="D243" s="53"/>
      <c r="E243" s="53"/>
      <c r="F243" s="53"/>
      <c r="G243" s="53"/>
      <c r="H243" s="53"/>
      <c r="I243" s="53"/>
      <c r="J243" s="53"/>
      <c r="K243" s="53"/>
      <c r="L243" s="108"/>
      <c r="R243" t="s">
        <v>76</v>
      </c>
      <c r="U243" s="285" t="str">
        <f ca="1">SUBSTITUTE(CELL("address",J241),"$","")</f>
        <v>J241</v>
      </c>
      <c r="V243" s="287" t="str">
        <f t="shared" si="53"/>
        <v>3d</v>
      </c>
      <c r="W243" s="285" t="str">
        <f t="shared" ca="1" si="54"/>
        <v>3d. DR_DER_System</v>
      </c>
      <c r="X243" s="287" t="s">
        <v>1150</v>
      </c>
      <c r="Y243" s="287" t="s">
        <v>1252</v>
      </c>
      <c r="Z243" s="287" t="s">
        <v>1261</v>
      </c>
      <c r="AA243" s="290" t="str">
        <f t="shared" ca="1" si="55"/>
        <v>3d_J241_Capacity_charge_2025_3</v>
      </c>
      <c r="AB243" s="287" t="s">
        <v>395</v>
      </c>
      <c r="AD243" s="289" t="str">
        <f t="shared" si="56"/>
        <v>&gt;=0</v>
      </c>
      <c r="AE243" s="287" t="s">
        <v>84</v>
      </c>
      <c r="AF243" s="287" t="s">
        <v>83</v>
      </c>
      <c r="AH243" s="288"/>
    </row>
    <row r="244" spans="1:34">
      <c r="A244" s="451">
        <v>2026</v>
      </c>
      <c r="B244" s="305" t="s">
        <v>1251</v>
      </c>
      <c r="C244" s="53"/>
      <c r="D244" s="1090"/>
      <c r="E244" s="1092"/>
      <c r="F244" s="53"/>
      <c r="G244" s="1135"/>
      <c r="H244" s="1135"/>
      <c r="I244" s="53"/>
      <c r="J244" s="1135"/>
      <c r="K244" s="1135"/>
      <c r="L244" s="108"/>
      <c r="S244" t="s">
        <v>40</v>
      </c>
      <c r="U244" s="285" t="str">
        <f ca="1">SUBSTITUTE(CELL("address",D244),"$","")</f>
        <v>D244</v>
      </c>
      <c r="V244" s="287" t="str">
        <f t="shared" si="53"/>
        <v>3d</v>
      </c>
      <c r="W244" s="285" t="str">
        <f t="shared" ca="1" si="54"/>
        <v>3d. DR_DER_System</v>
      </c>
      <c r="X244" s="287" t="s">
        <v>1150</v>
      </c>
      <c r="Y244" s="287" t="s">
        <v>1252</v>
      </c>
      <c r="Z244" s="287" t="s">
        <v>1262</v>
      </c>
      <c r="AA244" s="290" t="str">
        <f t="shared" ca="1" si="55"/>
        <v>3d_D244_Capacity_charge_2026_1</v>
      </c>
      <c r="AB244" s="287" t="s">
        <v>395</v>
      </c>
      <c r="AD244" s="289" t="str">
        <f t="shared" si="56"/>
        <v>&gt;=0</v>
      </c>
      <c r="AE244" s="287" t="s">
        <v>84</v>
      </c>
      <c r="AF244" s="287" t="s">
        <v>83</v>
      </c>
      <c r="AH244" s="288"/>
    </row>
    <row r="245" spans="1:34" ht="5.25" customHeight="1">
      <c r="A245" s="451"/>
      <c r="B245" s="305"/>
      <c r="C245" s="53"/>
      <c r="D245" s="53"/>
      <c r="E245" s="53"/>
      <c r="F245" s="53"/>
      <c r="G245" s="53"/>
      <c r="H245" s="53"/>
      <c r="I245" s="53"/>
      <c r="J245" s="53"/>
      <c r="K245" s="53"/>
      <c r="L245" s="108"/>
      <c r="R245" t="s">
        <v>76</v>
      </c>
      <c r="U245" s="285" t="str">
        <f ca="1">SUBSTITUTE(CELL("address",G244),"$","")</f>
        <v>G244</v>
      </c>
      <c r="V245" s="287" t="str">
        <f t="shared" si="53"/>
        <v>3d</v>
      </c>
      <c r="W245" s="285" t="str">
        <f t="shared" ca="1" si="54"/>
        <v>3d. DR_DER_System</v>
      </c>
      <c r="X245" s="287" t="s">
        <v>1150</v>
      </c>
      <c r="Y245" s="287" t="s">
        <v>1252</v>
      </c>
      <c r="Z245" s="287" t="s">
        <v>1263</v>
      </c>
      <c r="AA245" s="290" t="str">
        <f t="shared" ca="1" si="55"/>
        <v>3d_G244_Capacity_charge_2026_2</v>
      </c>
      <c r="AB245" s="287" t="s">
        <v>395</v>
      </c>
      <c r="AD245" s="289" t="str">
        <f t="shared" si="56"/>
        <v>&gt;=0</v>
      </c>
      <c r="AE245" s="287" t="s">
        <v>84</v>
      </c>
      <c r="AF245" s="287" t="s">
        <v>83</v>
      </c>
      <c r="AH245" s="288"/>
    </row>
    <row r="246" spans="1:34" ht="5.25" customHeight="1">
      <c r="A246" s="451"/>
      <c r="B246" s="305"/>
      <c r="C246" s="53"/>
      <c r="D246" s="53"/>
      <c r="E246" s="53"/>
      <c r="F246" s="53"/>
      <c r="G246" s="53"/>
      <c r="H246" s="53"/>
      <c r="I246" s="53"/>
      <c r="J246" s="53"/>
      <c r="K246" s="53"/>
      <c r="L246" s="108"/>
      <c r="R246" t="s">
        <v>76</v>
      </c>
      <c r="U246" s="285" t="str">
        <f ca="1">SUBSTITUTE(CELL("address",J244),"$","")</f>
        <v>J244</v>
      </c>
      <c r="V246" s="287" t="str">
        <f t="shared" si="53"/>
        <v>3d</v>
      </c>
      <c r="W246" s="285" t="str">
        <f t="shared" ca="1" si="54"/>
        <v>3d. DR_DER_System</v>
      </c>
      <c r="X246" s="287" t="s">
        <v>1150</v>
      </c>
      <c r="Y246" s="287" t="s">
        <v>1252</v>
      </c>
      <c r="Z246" s="287" t="s">
        <v>1264</v>
      </c>
      <c r="AA246" s="290" t="str">
        <f t="shared" ca="1" si="55"/>
        <v>3d_J244_Capacity_charge_2026_3</v>
      </c>
      <c r="AB246" s="287" t="s">
        <v>395</v>
      </c>
      <c r="AD246" s="289" t="str">
        <f t="shared" si="56"/>
        <v>&gt;=0</v>
      </c>
      <c r="AE246" s="287" t="s">
        <v>84</v>
      </c>
      <c r="AF246" s="287" t="s">
        <v>83</v>
      </c>
      <c r="AH246" s="288"/>
    </row>
    <row r="247" spans="1:34">
      <c r="A247" s="451">
        <v>2027</v>
      </c>
      <c r="B247" s="305" t="s">
        <v>1251</v>
      </c>
      <c r="C247" s="53"/>
      <c r="D247" s="1090"/>
      <c r="E247" s="1092"/>
      <c r="F247" s="53"/>
      <c r="G247" s="1135"/>
      <c r="H247" s="1135"/>
      <c r="I247" s="53"/>
      <c r="J247" s="1135"/>
      <c r="K247" s="1135"/>
      <c r="L247" s="108"/>
      <c r="S247" t="s">
        <v>40</v>
      </c>
      <c r="U247" s="285" t="str">
        <f ca="1">SUBSTITUTE(CELL("address",D247),"$","")</f>
        <v>D247</v>
      </c>
      <c r="V247" s="287" t="str">
        <f t="shared" si="53"/>
        <v>3d</v>
      </c>
      <c r="W247" s="285" t="str">
        <f t="shared" ca="1" si="54"/>
        <v>3d. DR_DER_System</v>
      </c>
      <c r="X247" s="287" t="s">
        <v>1150</v>
      </c>
      <c r="Y247" s="287" t="s">
        <v>1252</v>
      </c>
      <c r="Z247" s="287" t="s">
        <v>1265</v>
      </c>
      <c r="AA247" s="290" t="str">
        <f t="shared" ca="1" si="55"/>
        <v>3d_D247_Capacity_charge_2027_1</v>
      </c>
      <c r="AB247" s="287" t="s">
        <v>395</v>
      </c>
      <c r="AD247" s="289" t="str">
        <f t="shared" si="56"/>
        <v>&gt;=0</v>
      </c>
      <c r="AE247" s="287" t="s">
        <v>84</v>
      </c>
      <c r="AF247" s="287" t="s">
        <v>83</v>
      </c>
      <c r="AH247" s="288"/>
    </row>
    <row r="248" spans="1:34" ht="5.25" customHeight="1">
      <c r="A248" s="451"/>
      <c r="B248" s="305"/>
      <c r="C248" s="53"/>
      <c r="D248" s="53"/>
      <c r="E248" s="53"/>
      <c r="F248" s="53"/>
      <c r="G248" s="53"/>
      <c r="H248" s="53"/>
      <c r="I248" s="53"/>
      <c r="J248" s="53"/>
      <c r="K248" s="53"/>
      <c r="L248" s="108"/>
      <c r="R248" t="s">
        <v>76</v>
      </c>
      <c r="U248" s="285" t="str">
        <f ca="1">SUBSTITUTE(CELL("address",G247),"$","")</f>
        <v>G247</v>
      </c>
      <c r="V248" s="287" t="str">
        <f t="shared" si="53"/>
        <v>3d</v>
      </c>
      <c r="W248" s="285" t="str">
        <f t="shared" ca="1" si="54"/>
        <v>3d. DR_DER_System</v>
      </c>
      <c r="X248" s="287" t="s">
        <v>1150</v>
      </c>
      <c r="Y248" s="287" t="s">
        <v>1252</v>
      </c>
      <c r="Z248" s="287" t="s">
        <v>1266</v>
      </c>
      <c r="AA248" s="290" t="str">
        <f t="shared" ca="1" si="55"/>
        <v>3d_G247_Capacity_charge_2027_2</v>
      </c>
      <c r="AB248" s="287" t="s">
        <v>395</v>
      </c>
      <c r="AD248" s="289" t="str">
        <f t="shared" si="56"/>
        <v>&gt;=0</v>
      </c>
      <c r="AE248" s="287" t="s">
        <v>84</v>
      </c>
      <c r="AF248" s="287" t="s">
        <v>83</v>
      </c>
      <c r="AH248" s="288"/>
    </row>
    <row r="249" spans="1:34" ht="5.25" customHeight="1">
      <c r="A249" s="451"/>
      <c r="B249" s="305"/>
      <c r="C249" s="53"/>
      <c r="D249" s="53"/>
      <c r="E249" s="53"/>
      <c r="F249" s="53"/>
      <c r="G249" s="53"/>
      <c r="H249" s="53"/>
      <c r="I249" s="53"/>
      <c r="J249" s="53"/>
      <c r="K249" s="53"/>
      <c r="L249" s="108"/>
      <c r="R249" t="s">
        <v>76</v>
      </c>
      <c r="U249" s="285" t="str">
        <f ca="1">SUBSTITUTE(CELL("address",J247),"$","")</f>
        <v>J247</v>
      </c>
      <c r="V249" s="287" t="str">
        <f t="shared" si="53"/>
        <v>3d</v>
      </c>
      <c r="W249" s="285" t="str">
        <f t="shared" ca="1" si="54"/>
        <v>3d. DR_DER_System</v>
      </c>
      <c r="X249" s="287" t="s">
        <v>1150</v>
      </c>
      <c r="Y249" s="287" t="s">
        <v>1252</v>
      </c>
      <c r="Z249" s="287" t="s">
        <v>1267</v>
      </c>
      <c r="AA249" s="290" t="str">
        <f t="shared" ca="1" si="55"/>
        <v>3d_J247_Capacity_charge_2027_3</v>
      </c>
      <c r="AB249" s="287" t="s">
        <v>395</v>
      </c>
      <c r="AD249" s="289" t="str">
        <f t="shared" si="56"/>
        <v>&gt;=0</v>
      </c>
      <c r="AE249" s="287" t="s">
        <v>84</v>
      </c>
      <c r="AF249" s="287" t="s">
        <v>83</v>
      </c>
      <c r="AH249" s="288"/>
    </row>
    <row r="250" spans="1:34">
      <c r="A250" s="451">
        <v>2028</v>
      </c>
      <c r="B250" s="305" t="s">
        <v>1251</v>
      </c>
      <c r="C250" s="53"/>
      <c r="D250" s="995"/>
      <c r="E250" s="995"/>
      <c r="F250" s="53"/>
      <c r="G250" s="1135"/>
      <c r="H250" s="1135"/>
      <c r="I250" s="53"/>
      <c r="J250" s="1135"/>
      <c r="K250" s="1135"/>
      <c r="L250" s="108"/>
      <c r="Q250" s="24"/>
      <c r="S250" t="s">
        <v>40</v>
      </c>
      <c r="U250" s="285" t="str">
        <f ca="1">SUBSTITUTE(CELL("address",D250),"$","")</f>
        <v>D250</v>
      </c>
      <c r="V250" s="287" t="str">
        <f t="shared" si="53"/>
        <v>3d</v>
      </c>
      <c r="W250" s="285" t="str">
        <f t="shared" ref="W250:W264" ca="1" si="57">MID(CELL("filename",V250),FIND("]",CELL("filename",V250))+1,256)</f>
        <v>3d. DR_DER_System</v>
      </c>
      <c r="X250" s="287" t="s">
        <v>1150</v>
      </c>
      <c r="Y250" s="287" t="s">
        <v>1252</v>
      </c>
      <c r="Z250" s="293" t="s">
        <v>1268</v>
      </c>
      <c r="AA250" s="290" t="str">
        <f t="shared" ca="1" si="55"/>
        <v>3d_D250_Capacity_charge_2028_1</v>
      </c>
      <c r="AB250" s="287" t="s">
        <v>395</v>
      </c>
      <c r="AD250" s="289" t="str">
        <f t="shared" si="56"/>
        <v>&gt;=0</v>
      </c>
      <c r="AE250" s="287" t="s">
        <v>84</v>
      </c>
      <c r="AF250" s="287" t="s">
        <v>83</v>
      </c>
    </row>
    <row r="251" spans="1:34" ht="5.25" customHeight="1">
      <c r="A251" s="451"/>
      <c r="B251" s="305"/>
      <c r="C251" s="53"/>
      <c r="D251" s="53"/>
      <c r="E251" s="53"/>
      <c r="F251" s="53"/>
      <c r="G251" s="53"/>
      <c r="H251" s="53"/>
      <c r="I251" s="53"/>
      <c r="J251" s="53"/>
      <c r="K251" s="53"/>
      <c r="L251" s="108"/>
      <c r="R251" t="s">
        <v>76</v>
      </c>
      <c r="U251" s="285" t="str">
        <f ca="1">SUBSTITUTE(CELL("address",G250),"$","")</f>
        <v>G250</v>
      </c>
      <c r="V251" s="287" t="str">
        <f t="shared" si="53"/>
        <v>3d</v>
      </c>
      <c r="W251" s="285" t="str">
        <f t="shared" ca="1" si="57"/>
        <v>3d. DR_DER_System</v>
      </c>
      <c r="X251" s="287" t="s">
        <v>1150</v>
      </c>
      <c r="Y251" s="287" t="s">
        <v>1252</v>
      </c>
      <c r="Z251" s="293" t="s">
        <v>1269</v>
      </c>
      <c r="AA251" s="290" t="str">
        <f t="shared" ca="1" si="55"/>
        <v>3d_G250_Capacity_charge_2028_2</v>
      </c>
      <c r="AB251" s="287" t="s">
        <v>395</v>
      </c>
      <c r="AD251" s="289" t="str">
        <f t="shared" si="56"/>
        <v>&gt;=0</v>
      </c>
      <c r="AE251" s="287" t="s">
        <v>84</v>
      </c>
      <c r="AF251" s="287" t="s">
        <v>83</v>
      </c>
    </row>
    <row r="252" spans="1:34" ht="5.25" customHeight="1">
      <c r="A252" s="451"/>
      <c r="B252" s="305"/>
      <c r="C252" s="53"/>
      <c r="D252" s="53"/>
      <c r="E252" s="53"/>
      <c r="F252" s="53"/>
      <c r="G252" s="53"/>
      <c r="H252" s="53"/>
      <c r="I252" s="53"/>
      <c r="J252" s="53"/>
      <c r="K252" s="53"/>
      <c r="L252" s="108"/>
      <c r="R252" t="s">
        <v>76</v>
      </c>
      <c r="U252" s="285" t="str">
        <f ca="1">SUBSTITUTE(CELL("address",J250),"$","")</f>
        <v>J250</v>
      </c>
      <c r="V252" s="287" t="str">
        <f t="shared" si="53"/>
        <v>3d</v>
      </c>
      <c r="W252" s="285" t="str">
        <f t="shared" ca="1" si="57"/>
        <v>3d. DR_DER_System</v>
      </c>
      <c r="X252" s="287" t="s">
        <v>1150</v>
      </c>
      <c r="Y252" s="287" t="s">
        <v>1252</v>
      </c>
      <c r="Z252" s="293" t="s">
        <v>1270</v>
      </c>
      <c r="AA252" s="290" t="str">
        <f t="shared" ca="1" si="55"/>
        <v>3d_J250_Capacity_charge_2028_3</v>
      </c>
      <c r="AB252" s="287" t="s">
        <v>395</v>
      </c>
      <c r="AD252" s="289" t="str">
        <f t="shared" si="56"/>
        <v>&gt;=0</v>
      </c>
      <c r="AE252" s="287" t="s">
        <v>84</v>
      </c>
      <c r="AF252" s="287" t="s">
        <v>83</v>
      </c>
    </row>
    <row r="253" spans="1:34">
      <c r="A253" s="451">
        <v>2029</v>
      </c>
      <c r="B253" s="305" t="s">
        <v>1251</v>
      </c>
      <c r="C253" s="53"/>
      <c r="D253" s="995"/>
      <c r="E253" s="995"/>
      <c r="F253" s="53"/>
      <c r="G253" s="1135"/>
      <c r="H253" s="1135"/>
      <c r="I253" s="53"/>
      <c r="J253" s="1135"/>
      <c r="K253" s="1135"/>
      <c r="L253" s="108"/>
      <c r="S253" t="s">
        <v>40</v>
      </c>
      <c r="U253" s="285" t="str">
        <f ca="1">SUBSTITUTE(CELL("address",D253),"$","")</f>
        <v>D253</v>
      </c>
      <c r="V253" s="287" t="str">
        <f t="shared" si="53"/>
        <v>3d</v>
      </c>
      <c r="W253" s="285" t="str">
        <f t="shared" ca="1" si="57"/>
        <v>3d. DR_DER_System</v>
      </c>
      <c r="X253" s="287" t="s">
        <v>1150</v>
      </c>
      <c r="Y253" s="287" t="s">
        <v>1252</v>
      </c>
      <c r="Z253" s="293" t="s">
        <v>1271</v>
      </c>
      <c r="AA253" s="290" t="str">
        <f t="shared" ca="1" si="55"/>
        <v>3d_D253_Capacity_charge_2029_1</v>
      </c>
      <c r="AB253" s="287" t="s">
        <v>395</v>
      </c>
      <c r="AD253" s="289" t="str">
        <f t="shared" si="56"/>
        <v>&gt;=0</v>
      </c>
      <c r="AE253" s="287" t="s">
        <v>84</v>
      </c>
      <c r="AF253" s="287" t="s">
        <v>83</v>
      </c>
    </row>
    <row r="254" spans="1:34" ht="5.25" customHeight="1">
      <c r="A254" s="451"/>
      <c r="B254" s="305"/>
      <c r="C254" s="53"/>
      <c r="D254" s="53"/>
      <c r="E254" s="53"/>
      <c r="F254" s="53"/>
      <c r="G254" s="53"/>
      <c r="H254" s="53"/>
      <c r="I254" s="53"/>
      <c r="J254" s="53"/>
      <c r="K254" s="53"/>
      <c r="L254" s="108"/>
      <c r="R254" t="s">
        <v>76</v>
      </c>
      <c r="U254" s="285" t="str">
        <f ca="1">SUBSTITUTE(CELL("address",G253),"$","")</f>
        <v>G253</v>
      </c>
      <c r="V254" s="287" t="str">
        <f t="shared" si="53"/>
        <v>3d</v>
      </c>
      <c r="W254" s="285" t="str">
        <f t="shared" ca="1" si="57"/>
        <v>3d. DR_DER_System</v>
      </c>
      <c r="X254" s="287" t="s">
        <v>1150</v>
      </c>
      <c r="Y254" s="287" t="s">
        <v>1252</v>
      </c>
      <c r="Z254" s="293" t="s">
        <v>1272</v>
      </c>
      <c r="AA254" s="290" t="str">
        <f t="shared" ca="1" si="55"/>
        <v>3d_G253_Capacity_charge_2029_2</v>
      </c>
      <c r="AB254" s="287" t="s">
        <v>395</v>
      </c>
      <c r="AD254" s="289" t="str">
        <f t="shared" si="56"/>
        <v>&gt;=0</v>
      </c>
      <c r="AE254" s="287" t="s">
        <v>84</v>
      </c>
      <c r="AF254" s="287" t="s">
        <v>83</v>
      </c>
    </row>
    <row r="255" spans="1:34" ht="5.25" customHeight="1">
      <c r="A255" s="451"/>
      <c r="B255" s="305"/>
      <c r="C255" s="53"/>
      <c r="D255" s="53"/>
      <c r="E255" s="53"/>
      <c r="F255" s="53"/>
      <c r="G255" s="53"/>
      <c r="H255" s="53"/>
      <c r="I255" s="53"/>
      <c r="J255" s="53"/>
      <c r="K255" s="53"/>
      <c r="L255" s="108"/>
      <c r="R255" t="s">
        <v>76</v>
      </c>
      <c r="U255" s="285" t="str">
        <f ca="1">SUBSTITUTE(CELL("address",J253),"$","")</f>
        <v>J253</v>
      </c>
      <c r="V255" s="287" t="str">
        <f t="shared" si="53"/>
        <v>3d</v>
      </c>
      <c r="W255" s="285" t="str">
        <f t="shared" ca="1" si="57"/>
        <v>3d. DR_DER_System</v>
      </c>
      <c r="X255" s="287" t="s">
        <v>1150</v>
      </c>
      <c r="Y255" s="287" t="s">
        <v>1252</v>
      </c>
      <c r="Z255" s="293" t="s">
        <v>1273</v>
      </c>
      <c r="AA255" s="290" t="str">
        <f t="shared" ca="1" si="55"/>
        <v>3d_J253_Capacity_charge_2029_3</v>
      </c>
      <c r="AB255" s="287" t="s">
        <v>395</v>
      </c>
      <c r="AD255" s="289" t="str">
        <f t="shared" si="56"/>
        <v>&gt;=0</v>
      </c>
      <c r="AE255" s="287" t="s">
        <v>84</v>
      </c>
      <c r="AF255" s="287" t="s">
        <v>83</v>
      </c>
    </row>
    <row r="256" spans="1:34">
      <c r="A256" s="451">
        <v>2030</v>
      </c>
      <c r="B256" s="305" t="s">
        <v>1251</v>
      </c>
      <c r="C256" s="53"/>
      <c r="D256" s="995"/>
      <c r="E256" s="995"/>
      <c r="F256" s="53"/>
      <c r="G256" s="1135"/>
      <c r="H256" s="1135"/>
      <c r="I256" s="53"/>
      <c r="J256" s="1135"/>
      <c r="K256" s="1135"/>
      <c r="L256" s="108"/>
      <c r="S256" t="s">
        <v>40</v>
      </c>
      <c r="U256" s="285" t="str">
        <f ca="1">SUBSTITUTE(CELL("address",D256),"$","")</f>
        <v>D256</v>
      </c>
      <c r="V256" s="287" t="str">
        <f t="shared" si="53"/>
        <v>3d</v>
      </c>
      <c r="W256" s="285" t="str">
        <f t="shared" ca="1" si="57"/>
        <v>3d. DR_DER_System</v>
      </c>
      <c r="X256" s="287" t="s">
        <v>1150</v>
      </c>
      <c r="Y256" s="287" t="s">
        <v>1252</v>
      </c>
      <c r="Z256" s="293" t="s">
        <v>1274</v>
      </c>
      <c r="AA256" s="290" t="str">
        <f t="shared" ca="1" si="55"/>
        <v>3d_D256_Capacity_charge_2030_1</v>
      </c>
      <c r="AB256" s="287" t="s">
        <v>395</v>
      </c>
      <c r="AD256" s="289" t="str">
        <f t="shared" si="56"/>
        <v>&gt;=0</v>
      </c>
      <c r="AE256" s="287" t="s">
        <v>84</v>
      </c>
      <c r="AF256" s="287" t="s">
        <v>83</v>
      </c>
    </row>
    <row r="257" spans="1:41" ht="5.25" customHeight="1">
      <c r="A257" s="451"/>
      <c r="B257" s="305"/>
      <c r="C257" s="53"/>
      <c r="D257" s="53"/>
      <c r="E257" s="53"/>
      <c r="F257" s="53"/>
      <c r="G257" s="53"/>
      <c r="H257" s="53"/>
      <c r="I257" s="53"/>
      <c r="J257" s="616"/>
      <c r="K257" s="53"/>
      <c r="L257" s="108"/>
      <c r="R257" t="s">
        <v>76</v>
      </c>
      <c r="U257" s="285" t="str">
        <f ca="1">SUBSTITUTE(CELL("address",G256),"$","")</f>
        <v>G256</v>
      </c>
      <c r="V257" s="287" t="str">
        <f t="shared" si="53"/>
        <v>3d</v>
      </c>
      <c r="W257" s="285" t="str">
        <f t="shared" ca="1" si="57"/>
        <v>3d. DR_DER_System</v>
      </c>
      <c r="X257" s="287" t="s">
        <v>1150</v>
      </c>
      <c r="Y257" s="287" t="s">
        <v>1252</v>
      </c>
      <c r="Z257" s="293" t="s">
        <v>1275</v>
      </c>
      <c r="AA257" s="290" t="str">
        <f t="shared" ca="1" si="55"/>
        <v>3d_G256_Capacity_charge_2030_2</v>
      </c>
      <c r="AB257" s="287" t="s">
        <v>395</v>
      </c>
      <c r="AD257" s="289" t="str">
        <f t="shared" si="56"/>
        <v>&gt;=0</v>
      </c>
      <c r="AE257" s="287" t="s">
        <v>84</v>
      </c>
      <c r="AF257" s="287" t="s">
        <v>83</v>
      </c>
    </row>
    <row r="258" spans="1:41" ht="5.25" customHeight="1">
      <c r="A258" s="451"/>
      <c r="B258" s="305"/>
      <c r="C258" s="53"/>
      <c r="D258" s="53"/>
      <c r="E258" s="53"/>
      <c r="F258" s="53"/>
      <c r="G258" s="53"/>
      <c r="H258" s="53"/>
      <c r="I258" s="53"/>
      <c r="J258" s="53"/>
      <c r="K258" s="53"/>
      <c r="L258" s="108"/>
      <c r="R258" t="s">
        <v>76</v>
      </c>
      <c r="U258" s="285" t="str">
        <f ca="1">SUBSTITUTE(CELL("address",J256),"$","")</f>
        <v>J256</v>
      </c>
      <c r="V258" s="287" t="str">
        <f t="shared" si="53"/>
        <v>3d</v>
      </c>
      <c r="W258" s="285" t="str">
        <f t="shared" ca="1" si="57"/>
        <v>3d. DR_DER_System</v>
      </c>
      <c r="X258" s="287" t="s">
        <v>1150</v>
      </c>
      <c r="Y258" s="287" t="s">
        <v>1252</v>
      </c>
      <c r="Z258" s="293" t="s">
        <v>1276</v>
      </c>
      <c r="AA258" s="290" t="str">
        <f t="shared" ca="1" si="55"/>
        <v>3d_J256_Capacity_charge_2030_3</v>
      </c>
      <c r="AB258" s="287" t="s">
        <v>395</v>
      </c>
      <c r="AD258" s="289" t="str">
        <f t="shared" si="56"/>
        <v>&gt;=0</v>
      </c>
      <c r="AE258" s="287" t="s">
        <v>84</v>
      </c>
      <c r="AF258" s="287" t="s">
        <v>83</v>
      </c>
    </row>
    <row r="259" spans="1:41">
      <c r="A259" s="451">
        <v>2031</v>
      </c>
      <c r="B259" s="305" t="s">
        <v>1251</v>
      </c>
      <c r="C259" s="53"/>
      <c r="D259" s="995"/>
      <c r="E259" s="995"/>
      <c r="F259" s="53"/>
      <c r="G259" s="1135"/>
      <c r="H259" s="1135"/>
      <c r="I259" s="53"/>
      <c r="J259" s="1135"/>
      <c r="K259" s="1135"/>
      <c r="L259" s="108"/>
      <c r="S259" t="s">
        <v>40</v>
      </c>
      <c r="U259" s="285" t="str">
        <f ca="1">SUBSTITUTE(CELL("address",D259),"$","")</f>
        <v>D259</v>
      </c>
      <c r="V259" s="287" t="str">
        <f t="shared" si="53"/>
        <v>3d</v>
      </c>
      <c r="W259" s="285" t="str">
        <f t="shared" ca="1" si="57"/>
        <v>3d. DR_DER_System</v>
      </c>
      <c r="X259" s="287" t="s">
        <v>1150</v>
      </c>
      <c r="Y259" s="287" t="s">
        <v>1252</v>
      </c>
      <c r="Z259" s="293" t="s">
        <v>1277</v>
      </c>
      <c r="AA259" s="290" t="str">
        <f t="shared" ca="1" si="55"/>
        <v>3d_D259_Capacity_charge_2031_1</v>
      </c>
      <c r="AB259" s="287" t="s">
        <v>395</v>
      </c>
      <c r="AD259" s="289" t="str">
        <f t="shared" si="56"/>
        <v>&gt;=0</v>
      </c>
      <c r="AE259" s="287" t="s">
        <v>84</v>
      </c>
      <c r="AF259" s="287" t="s">
        <v>83</v>
      </c>
    </row>
    <row r="260" spans="1:41" ht="5.25" customHeight="1">
      <c r="A260" s="451"/>
      <c r="B260" s="305"/>
      <c r="C260" s="53"/>
      <c r="D260" s="53"/>
      <c r="E260" s="53"/>
      <c r="F260" s="53"/>
      <c r="G260" s="53"/>
      <c r="H260" s="53"/>
      <c r="I260" s="53"/>
      <c r="J260" s="53"/>
      <c r="K260" s="53"/>
      <c r="L260" s="108"/>
      <c r="R260" t="s">
        <v>76</v>
      </c>
      <c r="U260" s="285" t="str">
        <f ca="1">SUBSTITUTE(CELL("address",G259),"$","")</f>
        <v>G259</v>
      </c>
      <c r="V260" s="287" t="str">
        <f t="shared" si="53"/>
        <v>3d</v>
      </c>
      <c r="W260" s="285" t="str">
        <f t="shared" ca="1" si="57"/>
        <v>3d. DR_DER_System</v>
      </c>
      <c r="X260" s="287" t="s">
        <v>1150</v>
      </c>
      <c r="Y260" s="287" t="s">
        <v>1252</v>
      </c>
      <c r="Z260" s="293" t="s">
        <v>1278</v>
      </c>
      <c r="AA260" s="290" t="str">
        <f t="shared" ca="1" si="55"/>
        <v>3d_G259_Capacity_charge_2031_2</v>
      </c>
      <c r="AB260" s="287" t="s">
        <v>395</v>
      </c>
      <c r="AD260" s="289" t="str">
        <f t="shared" si="56"/>
        <v>&gt;=0</v>
      </c>
      <c r="AE260" s="287" t="s">
        <v>84</v>
      </c>
      <c r="AF260" s="287" t="s">
        <v>83</v>
      </c>
    </row>
    <row r="261" spans="1:41" ht="5.25" customHeight="1">
      <c r="A261" s="451"/>
      <c r="B261" s="305"/>
      <c r="C261" s="53"/>
      <c r="D261" s="53"/>
      <c r="E261" s="53"/>
      <c r="F261" s="53"/>
      <c r="G261" s="53"/>
      <c r="H261" s="53"/>
      <c r="I261" s="53"/>
      <c r="J261" s="53"/>
      <c r="K261" s="53"/>
      <c r="L261" s="108"/>
      <c r="R261" t="s">
        <v>76</v>
      </c>
      <c r="U261" s="285" t="str">
        <f ca="1">SUBSTITUTE(CELL("address",J259),"$","")</f>
        <v>J259</v>
      </c>
      <c r="V261" s="287" t="str">
        <f t="shared" si="53"/>
        <v>3d</v>
      </c>
      <c r="W261" s="285" t="str">
        <f t="shared" ca="1" si="57"/>
        <v>3d. DR_DER_System</v>
      </c>
      <c r="X261" s="287" t="s">
        <v>1150</v>
      </c>
      <c r="Y261" s="287" t="s">
        <v>1252</v>
      </c>
      <c r="Z261" s="293" t="s">
        <v>1279</v>
      </c>
      <c r="AA261" s="290" t="str">
        <f t="shared" ca="1" si="55"/>
        <v>3d_J259_Capacity_charge_2031_3</v>
      </c>
      <c r="AB261" s="287" t="s">
        <v>395</v>
      </c>
      <c r="AD261" s="289" t="str">
        <f t="shared" si="56"/>
        <v>&gt;=0</v>
      </c>
      <c r="AE261" s="287" t="s">
        <v>84</v>
      </c>
      <c r="AF261" s="287" t="s">
        <v>83</v>
      </c>
    </row>
    <row r="262" spans="1:41">
      <c r="A262" s="451">
        <v>2032</v>
      </c>
      <c r="B262" s="305" t="s">
        <v>1251</v>
      </c>
      <c r="C262" s="53"/>
      <c r="D262" s="995"/>
      <c r="E262" s="995"/>
      <c r="F262" s="53"/>
      <c r="G262" s="1135"/>
      <c r="H262" s="1135"/>
      <c r="I262" s="53"/>
      <c r="J262" s="1135"/>
      <c r="K262" s="1135"/>
      <c r="L262" s="108"/>
      <c r="S262" t="s">
        <v>40</v>
      </c>
      <c r="U262" s="285" t="str">
        <f ca="1">SUBSTITUTE(CELL("address",D262),"$","")</f>
        <v>D262</v>
      </c>
      <c r="V262" s="287" t="str">
        <f t="shared" si="53"/>
        <v>3d</v>
      </c>
      <c r="W262" s="285" t="str">
        <f t="shared" ca="1" si="57"/>
        <v>3d. DR_DER_System</v>
      </c>
      <c r="X262" s="287" t="s">
        <v>1150</v>
      </c>
      <c r="Y262" s="287" t="s">
        <v>1252</v>
      </c>
      <c r="Z262" s="293" t="s">
        <v>1280</v>
      </c>
      <c r="AA262" s="290" t="str">
        <f t="shared" ca="1" si="55"/>
        <v>3d_D262_Capacity_charge_2032_1</v>
      </c>
      <c r="AB262" s="287" t="s">
        <v>395</v>
      </c>
      <c r="AD262" s="289" t="str">
        <f t="shared" si="56"/>
        <v>&gt;=0</v>
      </c>
      <c r="AE262" s="287" t="s">
        <v>84</v>
      </c>
      <c r="AF262" s="287" t="s">
        <v>83</v>
      </c>
    </row>
    <row r="263" spans="1:41" ht="5.25" customHeight="1">
      <c r="A263" s="451"/>
      <c r="B263" s="305"/>
      <c r="C263" s="53"/>
      <c r="D263" s="53"/>
      <c r="E263" s="53"/>
      <c r="F263" s="53"/>
      <c r="G263" s="53"/>
      <c r="H263" s="53"/>
      <c r="I263" s="53"/>
      <c r="J263" s="53"/>
      <c r="K263" s="53"/>
      <c r="L263" s="108"/>
      <c r="R263" t="s">
        <v>76</v>
      </c>
      <c r="U263" s="285" t="str">
        <f ca="1">SUBSTITUTE(CELL("address",G262),"$","")</f>
        <v>G262</v>
      </c>
      <c r="V263" s="287" t="str">
        <f t="shared" si="53"/>
        <v>3d</v>
      </c>
      <c r="W263" s="285" t="str">
        <f t="shared" ca="1" si="57"/>
        <v>3d. DR_DER_System</v>
      </c>
      <c r="X263" s="287" t="s">
        <v>1150</v>
      </c>
      <c r="Y263" s="287" t="s">
        <v>1252</v>
      </c>
      <c r="Z263" s="293" t="s">
        <v>1281</v>
      </c>
      <c r="AA263" s="290" t="str">
        <f t="shared" ca="1" si="55"/>
        <v>3d_G262_Capacity_charge_2032_2</v>
      </c>
      <c r="AB263" s="287" t="s">
        <v>395</v>
      </c>
      <c r="AD263" s="289" t="str">
        <f t="shared" si="56"/>
        <v>&gt;=0</v>
      </c>
      <c r="AE263" s="287" t="s">
        <v>84</v>
      </c>
      <c r="AF263" s="287" t="s">
        <v>83</v>
      </c>
    </row>
    <row r="264" spans="1:41" ht="5.25" customHeight="1">
      <c r="A264" s="451"/>
      <c r="B264" s="305"/>
      <c r="C264" s="53"/>
      <c r="D264" s="53"/>
      <c r="E264" s="53"/>
      <c r="F264" s="53"/>
      <c r="G264" s="53"/>
      <c r="H264" s="53"/>
      <c r="I264" s="53"/>
      <c r="J264" s="53"/>
      <c r="K264" s="53"/>
      <c r="L264" s="108"/>
      <c r="R264" t="s">
        <v>76</v>
      </c>
      <c r="U264" s="285" t="str">
        <f ca="1">SUBSTITUTE(CELL("address",J262),"$","")</f>
        <v>J262</v>
      </c>
      <c r="V264" s="287" t="str">
        <f t="shared" si="53"/>
        <v>3d</v>
      </c>
      <c r="W264" s="285" t="str">
        <f t="shared" ca="1" si="57"/>
        <v>3d. DR_DER_System</v>
      </c>
      <c r="X264" s="287" t="s">
        <v>1150</v>
      </c>
      <c r="Y264" s="287" t="s">
        <v>1252</v>
      </c>
      <c r="Z264" s="293" t="s">
        <v>1282</v>
      </c>
      <c r="AA264" s="290" t="str">
        <f t="shared" ca="1" si="55"/>
        <v>3d_J262_Capacity_charge_2032_3</v>
      </c>
      <c r="AB264" s="287" t="s">
        <v>395</v>
      </c>
      <c r="AD264" s="289" t="str">
        <f t="shared" si="56"/>
        <v>&gt;=0</v>
      </c>
      <c r="AE264" s="287" t="s">
        <v>84</v>
      </c>
      <c r="AF264" s="287" t="s">
        <v>83</v>
      </c>
    </row>
    <row r="265" spans="1:41" ht="13.5" customHeight="1">
      <c r="A265" s="403" t="s">
        <v>1283</v>
      </c>
      <c r="B265" s="305"/>
      <c r="C265" s="53"/>
      <c r="D265" s="53"/>
      <c r="E265" s="53"/>
      <c r="F265" s="53"/>
      <c r="G265" s="53"/>
      <c r="H265" s="53"/>
      <c r="I265" s="53"/>
      <c r="J265" s="53"/>
      <c r="K265" s="53"/>
      <c r="L265" s="108"/>
      <c r="U265" s="285"/>
      <c r="W265" s="285"/>
      <c r="AA265" s="290"/>
      <c r="AB265" s="287"/>
    </row>
    <row r="266" spans="1:41" ht="15.75" customHeight="1">
      <c r="A266" s="992" t="s">
        <v>1284</v>
      </c>
      <c r="B266" s="1146"/>
      <c r="C266" s="53"/>
      <c r="D266" s="926"/>
      <c r="E266" s="928"/>
      <c r="F266" s="53"/>
      <c r="G266" s="995"/>
      <c r="H266" s="995"/>
      <c r="I266" s="53"/>
      <c r="J266" s="995"/>
      <c r="K266" s="995"/>
      <c r="L266" s="108"/>
      <c r="Q266" s="24"/>
      <c r="S266" t="s">
        <v>40</v>
      </c>
      <c r="U266" s="285" t="str">
        <f ca="1">SUBSTITUTE(CELL("address",D266),"$","")</f>
        <v>D266</v>
      </c>
      <c r="V266" s="287" t="str">
        <f t="shared" si="53"/>
        <v>3d</v>
      </c>
      <c r="W266" s="285" t="str">
        <f t="shared" ca="1" si="54"/>
        <v>3d. DR_DER_System</v>
      </c>
      <c r="X266" s="287" t="s">
        <v>1150</v>
      </c>
      <c r="Y266" s="287" t="s">
        <v>1285</v>
      </c>
      <c r="Z266" s="287">
        <v>1</v>
      </c>
      <c r="AA266" s="290" t="str">
        <f t="shared" ref="AA266:AA271" ca="1" si="58">V266&amp;"_"&amp;U266&amp;"_"&amp;Y266&amp;"_"&amp;Z266</f>
        <v>3d_D266_customer_benefit_1</v>
      </c>
      <c r="AB266" t="s">
        <v>681</v>
      </c>
      <c r="AD266" s="286" t="str">
        <f>CONCATENATE(AN266,",",AO266)</f>
        <v>Yes,No</v>
      </c>
      <c r="AE266" s="287" t="s">
        <v>84</v>
      </c>
      <c r="AF266" s="287" t="s">
        <v>84</v>
      </c>
      <c r="AH266" s="288"/>
      <c r="AN266" t="s">
        <v>83</v>
      </c>
      <c r="AO266" t="s">
        <v>84</v>
      </c>
    </row>
    <row r="267" spans="1:41" ht="5.25" customHeight="1">
      <c r="A267" s="454"/>
      <c r="B267" s="53"/>
      <c r="C267" s="53"/>
      <c r="D267" s="53"/>
      <c r="E267" s="53"/>
      <c r="F267" s="53"/>
      <c r="G267" s="53"/>
      <c r="H267" s="53"/>
      <c r="I267" s="53"/>
      <c r="J267" s="53"/>
      <c r="K267" s="53"/>
      <c r="L267" s="108"/>
      <c r="R267" t="s">
        <v>76</v>
      </c>
      <c r="U267" s="285" t="str">
        <f ca="1">SUBSTITUTE(CELL("address",G266),"$","")</f>
        <v>G266</v>
      </c>
      <c r="V267" s="287" t="str">
        <f t="shared" si="53"/>
        <v>3d</v>
      </c>
      <c r="W267" s="285" t="str">
        <f t="shared" ca="1" si="54"/>
        <v>3d. DR_DER_System</v>
      </c>
      <c r="X267" s="287" t="s">
        <v>1150</v>
      </c>
      <c r="Y267" s="287" t="s">
        <v>1285</v>
      </c>
      <c r="Z267" s="287">
        <v>2</v>
      </c>
      <c r="AA267" s="290" t="str">
        <f t="shared" ca="1" si="58"/>
        <v>3d_G266_customer_benefit_2</v>
      </c>
      <c r="AB267" t="s">
        <v>681</v>
      </c>
      <c r="AD267" s="286" t="str">
        <f t="shared" ref="AD267:AD268" si="59">CONCATENATE(AN267,",",AO267)</f>
        <v>Yes,No</v>
      </c>
      <c r="AE267" s="287" t="s">
        <v>84</v>
      </c>
      <c r="AF267" s="287" t="s">
        <v>84</v>
      </c>
      <c r="AH267" s="288"/>
      <c r="AN267" t="s">
        <v>83</v>
      </c>
      <c r="AO267" t="s">
        <v>84</v>
      </c>
    </row>
    <row r="268" spans="1:41" ht="5.25" customHeight="1">
      <c r="A268" s="454"/>
      <c r="B268" s="53"/>
      <c r="C268" s="53"/>
      <c r="D268" s="53"/>
      <c r="E268" s="53"/>
      <c r="F268" s="53"/>
      <c r="G268" s="53"/>
      <c r="H268" s="53"/>
      <c r="I268" s="53"/>
      <c r="J268" s="53"/>
      <c r="K268" s="53"/>
      <c r="L268" s="108"/>
      <c r="R268" t="s">
        <v>76</v>
      </c>
      <c r="U268" s="285" t="str">
        <f ca="1">SUBSTITUTE(CELL("address",J266),"$","")</f>
        <v>J266</v>
      </c>
      <c r="V268" s="287" t="str">
        <f t="shared" si="53"/>
        <v>3d</v>
      </c>
      <c r="W268" s="285" t="str">
        <f t="shared" ca="1" si="54"/>
        <v>3d. DR_DER_System</v>
      </c>
      <c r="X268" s="287" t="s">
        <v>1150</v>
      </c>
      <c r="Y268" s="287" t="s">
        <v>1285</v>
      </c>
      <c r="Z268" s="287">
        <v>3</v>
      </c>
      <c r="AA268" s="290" t="str">
        <f t="shared" ca="1" si="58"/>
        <v>3d_J266_customer_benefit_3</v>
      </c>
      <c r="AB268" t="s">
        <v>681</v>
      </c>
      <c r="AD268" s="286" t="str">
        <f t="shared" si="59"/>
        <v>Yes,No</v>
      </c>
      <c r="AE268" s="287" t="s">
        <v>84</v>
      </c>
      <c r="AF268" s="287" t="s">
        <v>84</v>
      </c>
      <c r="AH268" s="288"/>
      <c r="AN268" t="s">
        <v>83</v>
      </c>
      <c r="AO268" t="s">
        <v>84</v>
      </c>
    </row>
    <row r="269" spans="1:41" ht="39.75" customHeight="1">
      <c r="A269" s="1155" t="s">
        <v>848</v>
      </c>
      <c r="B269" s="1156"/>
      <c r="C269" s="53"/>
      <c r="D269" s="872"/>
      <c r="E269" s="874"/>
      <c r="F269" s="53"/>
      <c r="G269" s="1134"/>
      <c r="H269" s="1134"/>
      <c r="I269" s="53"/>
      <c r="J269" s="1134"/>
      <c r="K269" s="1134"/>
      <c r="L269" s="108"/>
      <c r="S269" t="s">
        <v>40</v>
      </c>
      <c r="T269" s="287"/>
      <c r="U269" s="285" t="str">
        <f ca="1">SUBSTITUTE(CELL("address",D269),"$","")</f>
        <v>D269</v>
      </c>
      <c r="V269" s="287" t="str">
        <f t="shared" si="53"/>
        <v>3d</v>
      </c>
      <c r="W269" s="285" t="str">
        <f t="shared" ca="1" si="54"/>
        <v>3d. DR_DER_System</v>
      </c>
      <c r="X269" s="287" t="s">
        <v>1150</v>
      </c>
      <c r="Y269" s="287" t="s">
        <v>1286</v>
      </c>
      <c r="Z269" s="287">
        <v>1</v>
      </c>
      <c r="AA269" s="290" t="str">
        <f t="shared" ca="1" si="58"/>
        <v>3d_D269_cust_benefit_discription_1</v>
      </c>
      <c r="AB269" t="s">
        <v>605</v>
      </c>
      <c r="AC269">
        <v>2000</v>
      </c>
      <c r="AE269" s="287" t="s">
        <v>84</v>
      </c>
      <c r="AF269" s="287" t="s">
        <v>84</v>
      </c>
      <c r="AH269" s="288"/>
    </row>
    <row r="270" spans="1:41" ht="5.25" customHeight="1">
      <c r="A270" s="355"/>
      <c r="B270" s="356"/>
      <c r="C270" s="53"/>
      <c r="D270" s="53"/>
      <c r="E270" s="53"/>
      <c r="F270" s="53"/>
      <c r="G270" s="53"/>
      <c r="H270" s="53"/>
      <c r="I270" s="53"/>
      <c r="J270" s="53"/>
      <c r="K270" s="53"/>
      <c r="L270" s="108"/>
      <c r="R270" t="s">
        <v>76</v>
      </c>
      <c r="T270" s="287"/>
      <c r="U270" s="285" t="str">
        <f ca="1">SUBSTITUTE(CELL("address",G269),"$","")</f>
        <v>G269</v>
      </c>
      <c r="V270" s="287" t="str">
        <f t="shared" si="53"/>
        <v>3d</v>
      </c>
      <c r="W270" s="285" t="str">
        <f t="shared" ca="1" si="54"/>
        <v>3d. DR_DER_System</v>
      </c>
      <c r="X270" s="287" t="s">
        <v>1150</v>
      </c>
      <c r="Y270" s="287" t="s">
        <v>1286</v>
      </c>
      <c r="Z270" s="287">
        <v>2</v>
      </c>
      <c r="AA270" s="290" t="str">
        <f t="shared" ca="1" si="58"/>
        <v>3d_G269_cust_benefit_discription_2</v>
      </c>
      <c r="AB270" t="s">
        <v>605</v>
      </c>
      <c r="AC270">
        <v>2000</v>
      </c>
      <c r="AE270" s="287" t="s">
        <v>84</v>
      </c>
      <c r="AF270" s="287" t="s">
        <v>84</v>
      </c>
      <c r="AH270" s="288"/>
    </row>
    <row r="271" spans="1:41" ht="5.25" customHeight="1">
      <c r="A271" s="454"/>
      <c r="B271" s="53"/>
      <c r="C271" s="53"/>
      <c r="D271" s="53"/>
      <c r="E271" s="53"/>
      <c r="F271" s="53"/>
      <c r="G271" s="53"/>
      <c r="H271" s="53"/>
      <c r="I271" s="53"/>
      <c r="J271" s="53"/>
      <c r="K271" s="53"/>
      <c r="L271" s="108"/>
      <c r="R271" t="s">
        <v>76</v>
      </c>
      <c r="U271" s="285" t="str">
        <f ca="1">SUBSTITUTE(CELL("address",J269),"$","")</f>
        <v>J269</v>
      </c>
      <c r="V271" s="287" t="str">
        <f t="shared" si="53"/>
        <v>3d</v>
      </c>
      <c r="W271" s="285" t="str">
        <f t="shared" ca="1" si="54"/>
        <v>3d. DR_DER_System</v>
      </c>
      <c r="X271" s="287" t="s">
        <v>1150</v>
      </c>
      <c r="Y271" s="287" t="s">
        <v>1286</v>
      </c>
      <c r="Z271" s="287">
        <v>3</v>
      </c>
      <c r="AA271" s="290" t="str">
        <f t="shared" ca="1" si="58"/>
        <v>3d_J269_cust_benefit_discription_3</v>
      </c>
      <c r="AB271" t="s">
        <v>605</v>
      </c>
      <c r="AC271">
        <v>2000</v>
      </c>
      <c r="AE271" s="287" t="s">
        <v>84</v>
      </c>
      <c r="AF271" s="287" t="s">
        <v>84</v>
      </c>
      <c r="AH271" s="288"/>
    </row>
    <row r="272" spans="1:41">
      <c r="A272" s="1144" t="s">
        <v>1287</v>
      </c>
      <c r="B272" s="1145"/>
      <c r="C272" s="53"/>
      <c r="D272" s="53"/>
      <c r="E272" s="53"/>
      <c r="F272" s="53"/>
      <c r="G272" s="53"/>
      <c r="H272" s="53"/>
      <c r="I272" s="53"/>
      <c r="J272" s="53"/>
      <c r="K272" s="53"/>
      <c r="L272" s="108"/>
      <c r="S272" t="s">
        <v>40</v>
      </c>
    </row>
    <row r="273" spans="1:34" ht="13">
      <c r="A273" s="451">
        <v>2023</v>
      </c>
      <c r="B273" s="329" t="s">
        <v>1288</v>
      </c>
      <c r="C273" s="53"/>
      <c r="D273" s="1014"/>
      <c r="E273" s="1016"/>
      <c r="F273" s="534"/>
      <c r="G273" s="1136"/>
      <c r="H273" s="1136"/>
      <c r="I273" s="534"/>
      <c r="J273" s="1136"/>
      <c r="K273" s="1136"/>
      <c r="L273" s="108"/>
      <c r="Q273" s="24"/>
      <c r="S273" t="s">
        <v>40</v>
      </c>
      <c r="U273" s="285" t="str">
        <f ca="1">SUBSTITUTE(CELL("address",D273),"$","")</f>
        <v>D273</v>
      </c>
      <c r="V273" s="287" t="str">
        <f t="shared" si="53"/>
        <v>3d</v>
      </c>
      <c r="W273" s="285" t="str">
        <f t="shared" ca="1" si="54"/>
        <v>3d. DR_DER_System</v>
      </c>
      <c r="X273" s="287" t="s">
        <v>1150</v>
      </c>
      <c r="Y273" s="287" t="s">
        <v>1289</v>
      </c>
      <c r="Z273" s="287" t="s">
        <v>1253</v>
      </c>
      <c r="AA273" s="290" t="str">
        <f t="shared" ref="AA273:AA302" ca="1" si="60">V273&amp;"_"&amp;U273&amp;"_"&amp;Y273&amp;"_"&amp;Z273</f>
        <v>3d_D273_per_participant_incentive_2023_1</v>
      </c>
      <c r="AB273" s="287" t="s">
        <v>395</v>
      </c>
      <c r="AD273" s="289" t="str">
        <f t="shared" ref="AD273:AD302" si="61">"&gt;=0"</f>
        <v>&gt;=0</v>
      </c>
      <c r="AE273" s="287" t="s">
        <v>84</v>
      </c>
      <c r="AF273" s="287" t="s">
        <v>83</v>
      </c>
      <c r="AH273" s="288"/>
    </row>
    <row r="274" spans="1:34" ht="5.25" customHeight="1">
      <c r="A274" s="451"/>
      <c r="B274" s="329"/>
      <c r="C274" s="53"/>
      <c r="D274" s="534"/>
      <c r="E274" s="534"/>
      <c r="F274" s="534"/>
      <c r="G274" s="534"/>
      <c r="H274" s="534"/>
      <c r="I274" s="534"/>
      <c r="J274" s="534"/>
      <c r="K274" s="534"/>
      <c r="L274" s="108"/>
      <c r="R274" t="s">
        <v>76</v>
      </c>
      <c r="U274" s="285" t="str">
        <f ca="1">SUBSTITUTE(CELL("address",G273),"$","")</f>
        <v>G273</v>
      </c>
      <c r="V274" s="287" t="str">
        <f t="shared" si="53"/>
        <v>3d</v>
      </c>
      <c r="W274" s="285" t="str">
        <f t="shared" ca="1" si="54"/>
        <v>3d. DR_DER_System</v>
      </c>
      <c r="X274" s="287" t="s">
        <v>1150</v>
      </c>
      <c r="Y274" s="287" t="s">
        <v>1289</v>
      </c>
      <c r="Z274" s="287" t="s">
        <v>1254</v>
      </c>
      <c r="AA274" s="290" t="str">
        <f t="shared" ca="1" si="60"/>
        <v>3d_G273_per_participant_incentive_2023_2</v>
      </c>
      <c r="AB274" s="287" t="s">
        <v>395</v>
      </c>
      <c r="AD274" s="289" t="str">
        <f t="shared" si="61"/>
        <v>&gt;=0</v>
      </c>
      <c r="AE274" s="287" t="s">
        <v>84</v>
      </c>
      <c r="AF274" s="287" t="s">
        <v>83</v>
      </c>
      <c r="AH274" s="288"/>
    </row>
    <row r="275" spans="1:34" ht="5.25" customHeight="1">
      <c r="A275" s="451"/>
      <c r="B275" s="329"/>
      <c r="C275" s="53"/>
      <c r="D275" s="534"/>
      <c r="E275" s="534"/>
      <c r="F275" s="534"/>
      <c r="G275" s="534"/>
      <c r="H275" s="534"/>
      <c r="I275" s="534"/>
      <c r="J275" s="534"/>
      <c r="K275" s="534"/>
      <c r="L275" s="108"/>
      <c r="R275" t="s">
        <v>76</v>
      </c>
      <c r="U275" s="285" t="str">
        <f ca="1">SUBSTITUTE(CELL("address",J273),"$","")</f>
        <v>J273</v>
      </c>
      <c r="V275" s="287" t="str">
        <f t="shared" si="53"/>
        <v>3d</v>
      </c>
      <c r="W275" s="285" t="str">
        <f t="shared" ca="1" si="54"/>
        <v>3d. DR_DER_System</v>
      </c>
      <c r="X275" s="287" t="s">
        <v>1150</v>
      </c>
      <c r="Y275" s="287" t="s">
        <v>1289</v>
      </c>
      <c r="Z275" s="287" t="s">
        <v>1255</v>
      </c>
      <c r="AA275" s="290" t="str">
        <f t="shared" ca="1" si="60"/>
        <v>3d_J273_per_participant_incentive_2023_3</v>
      </c>
      <c r="AB275" s="287" t="s">
        <v>395</v>
      </c>
      <c r="AD275" s="289" t="str">
        <f t="shared" si="61"/>
        <v>&gt;=0</v>
      </c>
      <c r="AE275" s="287" t="s">
        <v>84</v>
      </c>
      <c r="AF275" s="287" t="s">
        <v>83</v>
      </c>
      <c r="AH275" s="288"/>
    </row>
    <row r="276" spans="1:34" ht="13">
      <c r="A276" s="451">
        <v>2024</v>
      </c>
      <c r="B276" s="329" t="s">
        <v>1288</v>
      </c>
      <c r="C276" s="53"/>
      <c r="D276" s="1014"/>
      <c r="E276" s="1016"/>
      <c r="F276" s="534"/>
      <c r="G276" s="1136"/>
      <c r="H276" s="1136"/>
      <c r="I276" s="534"/>
      <c r="J276" s="1136"/>
      <c r="K276" s="1136"/>
      <c r="L276" s="108"/>
      <c r="S276" t="s">
        <v>40</v>
      </c>
      <c r="U276" s="285" t="str">
        <f ca="1">SUBSTITUTE(CELL("address",D276),"$","")</f>
        <v>D276</v>
      </c>
      <c r="V276" s="287" t="str">
        <f t="shared" si="53"/>
        <v>3d</v>
      </c>
      <c r="W276" s="285" t="str">
        <f t="shared" ca="1" si="54"/>
        <v>3d. DR_DER_System</v>
      </c>
      <c r="X276" s="287" t="s">
        <v>1150</v>
      </c>
      <c r="Y276" s="287" t="s">
        <v>1289</v>
      </c>
      <c r="Z276" s="287" t="s">
        <v>1256</v>
      </c>
      <c r="AA276" s="290" t="str">
        <f t="shared" ca="1" si="60"/>
        <v>3d_D276_per_participant_incentive_2024_1</v>
      </c>
      <c r="AB276" s="287" t="s">
        <v>395</v>
      </c>
      <c r="AD276" s="289" t="str">
        <f t="shared" si="61"/>
        <v>&gt;=0</v>
      </c>
      <c r="AE276" s="287" t="s">
        <v>84</v>
      </c>
      <c r="AF276" s="287" t="s">
        <v>83</v>
      </c>
      <c r="AH276" s="288"/>
    </row>
    <row r="277" spans="1:34" ht="5.25" customHeight="1">
      <c r="A277" s="451"/>
      <c r="B277" s="329"/>
      <c r="C277" s="53"/>
      <c r="D277" s="534"/>
      <c r="E277" s="534"/>
      <c r="F277" s="534"/>
      <c r="G277" s="534"/>
      <c r="H277" s="534"/>
      <c r="I277" s="534"/>
      <c r="J277" s="534"/>
      <c r="K277" s="534"/>
      <c r="L277" s="108"/>
      <c r="R277" t="s">
        <v>76</v>
      </c>
      <c r="U277" s="285" t="str">
        <f ca="1">SUBSTITUTE(CELL("address",G276),"$","")</f>
        <v>G276</v>
      </c>
      <c r="V277" s="287" t="str">
        <f t="shared" si="53"/>
        <v>3d</v>
      </c>
      <c r="W277" s="285" t="str">
        <f t="shared" ca="1" si="54"/>
        <v>3d. DR_DER_System</v>
      </c>
      <c r="X277" s="287" t="s">
        <v>1150</v>
      </c>
      <c r="Y277" s="287" t="s">
        <v>1289</v>
      </c>
      <c r="Z277" s="287" t="s">
        <v>1257</v>
      </c>
      <c r="AA277" s="290" t="str">
        <f t="shared" ca="1" si="60"/>
        <v>3d_G276_per_participant_incentive_2024_2</v>
      </c>
      <c r="AB277" s="287" t="s">
        <v>395</v>
      </c>
      <c r="AD277" s="289" t="str">
        <f t="shared" si="61"/>
        <v>&gt;=0</v>
      </c>
      <c r="AE277" s="287" t="s">
        <v>84</v>
      </c>
      <c r="AF277" s="287" t="s">
        <v>83</v>
      </c>
      <c r="AH277" s="288"/>
    </row>
    <row r="278" spans="1:34" ht="5.25" customHeight="1">
      <c r="A278" s="451"/>
      <c r="B278" s="329"/>
      <c r="C278" s="53"/>
      <c r="D278" s="534"/>
      <c r="E278" s="534"/>
      <c r="F278" s="534"/>
      <c r="G278" s="534"/>
      <c r="H278" s="534"/>
      <c r="I278" s="534"/>
      <c r="J278" s="534"/>
      <c r="K278" s="534"/>
      <c r="L278" s="108"/>
      <c r="R278" t="s">
        <v>76</v>
      </c>
      <c r="U278" s="285" t="str">
        <f ca="1">SUBSTITUTE(CELL("address",J276),"$","")</f>
        <v>J276</v>
      </c>
      <c r="V278" s="287" t="str">
        <f t="shared" si="53"/>
        <v>3d</v>
      </c>
      <c r="W278" s="285" t="str">
        <f t="shared" ca="1" si="54"/>
        <v>3d. DR_DER_System</v>
      </c>
      <c r="X278" s="287" t="s">
        <v>1150</v>
      </c>
      <c r="Y278" s="287" t="s">
        <v>1289</v>
      </c>
      <c r="Z278" s="287" t="s">
        <v>1258</v>
      </c>
      <c r="AA278" s="290" t="str">
        <f t="shared" ca="1" si="60"/>
        <v>3d_J276_per_participant_incentive_2024_3</v>
      </c>
      <c r="AB278" s="287" t="s">
        <v>395</v>
      </c>
      <c r="AD278" s="289" t="str">
        <f t="shared" si="61"/>
        <v>&gt;=0</v>
      </c>
      <c r="AE278" s="287" t="s">
        <v>84</v>
      </c>
      <c r="AF278" s="287" t="s">
        <v>83</v>
      </c>
      <c r="AH278" s="288"/>
    </row>
    <row r="279" spans="1:34" ht="13">
      <c r="A279" s="451">
        <v>2025</v>
      </c>
      <c r="B279" s="329" t="s">
        <v>1288</v>
      </c>
      <c r="C279" s="53"/>
      <c r="D279" s="1014"/>
      <c r="E279" s="1016"/>
      <c r="F279" s="534"/>
      <c r="G279" s="1136"/>
      <c r="H279" s="1136"/>
      <c r="I279" s="534"/>
      <c r="J279" s="1136"/>
      <c r="K279" s="1136"/>
      <c r="L279" s="108"/>
      <c r="S279" t="s">
        <v>40</v>
      </c>
      <c r="U279" s="285" t="str">
        <f ca="1">SUBSTITUTE(CELL("address",D279),"$","")</f>
        <v>D279</v>
      </c>
      <c r="V279" s="287" t="str">
        <f t="shared" si="53"/>
        <v>3d</v>
      </c>
      <c r="W279" s="285" t="str">
        <f t="shared" ca="1" si="54"/>
        <v>3d. DR_DER_System</v>
      </c>
      <c r="X279" s="287" t="s">
        <v>1150</v>
      </c>
      <c r="Y279" s="287" t="s">
        <v>1289</v>
      </c>
      <c r="Z279" s="287" t="s">
        <v>1259</v>
      </c>
      <c r="AA279" s="290" t="str">
        <f t="shared" ca="1" si="60"/>
        <v>3d_D279_per_participant_incentive_2025_1</v>
      </c>
      <c r="AB279" s="287" t="s">
        <v>395</v>
      </c>
      <c r="AD279" s="289" t="str">
        <f t="shared" si="61"/>
        <v>&gt;=0</v>
      </c>
      <c r="AE279" s="287" t="s">
        <v>84</v>
      </c>
      <c r="AF279" s="287" t="s">
        <v>83</v>
      </c>
      <c r="AH279" s="288"/>
    </row>
    <row r="280" spans="1:34" ht="5.25" customHeight="1">
      <c r="A280" s="451"/>
      <c r="B280" s="329"/>
      <c r="C280" s="53"/>
      <c r="D280" s="534"/>
      <c r="E280" s="534"/>
      <c r="F280" s="534"/>
      <c r="G280" s="534"/>
      <c r="H280" s="534"/>
      <c r="I280" s="534"/>
      <c r="J280" s="534"/>
      <c r="K280" s="534"/>
      <c r="L280" s="108"/>
      <c r="R280" t="s">
        <v>76</v>
      </c>
      <c r="U280" s="285" t="str">
        <f ca="1">SUBSTITUTE(CELL("address",G279),"$","")</f>
        <v>G279</v>
      </c>
      <c r="V280" s="287" t="str">
        <f t="shared" si="53"/>
        <v>3d</v>
      </c>
      <c r="W280" s="285" t="str">
        <f t="shared" ca="1" si="54"/>
        <v>3d. DR_DER_System</v>
      </c>
      <c r="X280" s="287" t="s">
        <v>1150</v>
      </c>
      <c r="Y280" s="287" t="s">
        <v>1289</v>
      </c>
      <c r="Z280" s="287" t="s">
        <v>1260</v>
      </c>
      <c r="AA280" s="290" t="str">
        <f t="shared" ca="1" si="60"/>
        <v>3d_G279_per_participant_incentive_2025_2</v>
      </c>
      <c r="AB280" s="287" t="s">
        <v>395</v>
      </c>
      <c r="AD280" s="289" t="str">
        <f t="shared" si="61"/>
        <v>&gt;=0</v>
      </c>
      <c r="AE280" s="287" t="s">
        <v>84</v>
      </c>
      <c r="AF280" s="287" t="s">
        <v>83</v>
      </c>
      <c r="AH280" s="288"/>
    </row>
    <row r="281" spans="1:34" ht="5.25" customHeight="1">
      <c r="A281" s="451"/>
      <c r="B281" s="329"/>
      <c r="C281" s="53"/>
      <c r="D281" s="534"/>
      <c r="E281" s="534"/>
      <c r="F281" s="534"/>
      <c r="G281" s="534"/>
      <c r="H281" s="534"/>
      <c r="I281" s="534"/>
      <c r="J281" s="534"/>
      <c r="K281" s="534"/>
      <c r="L281" s="108"/>
      <c r="R281" t="s">
        <v>76</v>
      </c>
      <c r="U281" s="285" t="str">
        <f ca="1">SUBSTITUTE(CELL("address",J279),"$","")</f>
        <v>J279</v>
      </c>
      <c r="V281" s="287" t="str">
        <f t="shared" si="53"/>
        <v>3d</v>
      </c>
      <c r="W281" s="285" t="str">
        <f t="shared" ca="1" si="54"/>
        <v>3d. DR_DER_System</v>
      </c>
      <c r="X281" s="287" t="s">
        <v>1150</v>
      </c>
      <c r="Y281" s="287" t="s">
        <v>1289</v>
      </c>
      <c r="Z281" s="287" t="s">
        <v>1261</v>
      </c>
      <c r="AA281" s="290" t="str">
        <f t="shared" ca="1" si="60"/>
        <v>3d_J279_per_participant_incentive_2025_3</v>
      </c>
      <c r="AB281" s="287" t="s">
        <v>395</v>
      </c>
      <c r="AD281" s="289" t="str">
        <f t="shared" si="61"/>
        <v>&gt;=0</v>
      </c>
      <c r="AE281" s="287" t="s">
        <v>84</v>
      </c>
      <c r="AF281" s="287" t="s">
        <v>83</v>
      </c>
      <c r="AH281" s="288"/>
    </row>
    <row r="282" spans="1:34" ht="13">
      <c r="A282" s="451">
        <v>2026</v>
      </c>
      <c r="B282" s="329" t="s">
        <v>1288</v>
      </c>
      <c r="C282" s="53"/>
      <c r="D282" s="1014"/>
      <c r="E282" s="1016"/>
      <c r="F282" s="534"/>
      <c r="G282" s="1136"/>
      <c r="H282" s="1136"/>
      <c r="I282" s="534"/>
      <c r="J282" s="1136"/>
      <c r="K282" s="1136"/>
      <c r="L282" s="108"/>
      <c r="S282" t="s">
        <v>40</v>
      </c>
      <c r="U282" s="285" t="str">
        <f ca="1">SUBSTITUTE(CELL("address",D282),"$","")</f>
        <v>D282</v>
      </c>
      <c r="V282" s="287" t="str">
        <f t="shared" si="53"/>
        <v>3d</v>
      </c>
      <c r="W282" s="285" t="str">
        <f t="shared" ca="1" si="54"/>
        <v>3d. DR_DER_System</v>
      </c>
      <c r="X282" s="287" t="s">
        <v>1150</v>
      </c>
      <c r="Y282" s="287" t="s">
        <v>1289</v>
      </c>
      <c r="Z282" s="287" t="s">
        <v>1262</v>
      </c>
      <c r="AA282" s="290" t="str">
        <f t="shared" ca="1" si="60"/>
        <v>3d_D282_per_participant_incentive_2026_1</v>
      </c>
      <c r="AB282" s="287" t="s">
        <v>395</v>
      </c>
      <c r="AD282" s="289" t="str">
        <f t="shared" si="61"/>
        <v>&gt;=0</v>
      </c>
      <c r="AE282" s="287" t="s">
        <v>84</v>
      </c>
      <c r="AF282" s="287" t="s">
        <v>83</v>
      </c>
      <c r="AH282" s="288"/>
    </row>
    <row r="283" spans="1:34" ht="5.25" customHeight="1">
      <c r="A283" s="451"/>
      <c r="B283" s="329"/>
      <c r="C283" s="53"/>
      <c r="D283" s="534"/>
      <c r="E283" s="534"/>
      <c r="F283" s="534"/>
      <c r="G283" s="534"/>
      <c r="H283" s="534"/>
      <c r="I283" s="534"/>
      <c r="J283" s="534"/>
      <c r="K283" s="534"/>
      <c r="L283" s="108"/>
      <c r="R283" t="s">
        <v>76</v>
      </c>
      <c r="U283" s="285" t="str">
        <f ca="1">SUBSTITUTE(CELL("address",G282),"$","")</f>
        <v>G282</v>
      </c>
      <c r="V283" s="287" t="str">
        <f t="shared" si="53"/>
        <v>3d</v>
      </c>
      <c r="W283" s="285" t="str">
        <f t="shared" ca="1" si="54"/>
        <v>3d. DR_DER_System</v>
      </c>
      <c r="X283" s="287" t="s">
        <v>1150</v>
      </c>
      <c r="Y283" s="287" t="s">
        <v>1289</v>
      </c>
      <c r="Z283" s="287" t="s">
        <v>1263</v>
      </c>
      <c r="AA283" s="290" t="str">
        <f t="shared" ca="1" si="60"/>
        <v>3d_G282_per_participant_incentive_2026_2</v>
      </c>
      <c r="AB283" s="287" t="s">
        <v>395</v>
      </c>
      <c r="AD283" s="289" t="str">
        <f t="shared" si="61"/>
        <v>&gt;=0</v>
      </c>
      <c r="AE283" s="287" t="s">
        <v>84</v>
      </c>
      <c r="AF283" s="287" t="s">
        <v>83</v>
      </c>
      <c r="AH283" s="288"/>
    </row>
    <row r="284" spans="1:34" ht="5.25" customHeight="1">
      <c r="A284" s="451"/>
      <c r="B284" s="329"/>
      <c r="C284" s="53"/>
      <c r="D284" s="534"/>
      <c r="E284" s="534"/>
      <c r="F284" s="534"/>
      <c r="G284" s="534"/>
      <c r="H284" s="534"/>
      <c r="I284" s="534"/>
      <c r="J284" s="534"/>
      <c r="K284" s="534"/>
      <c r="L284" s="108"/>
      <c r="R284" t="s">
        <v>76</v>
      </c>
      <c r="U284" s="285" t="str">
        <f ca="1">SUBSTITUTE(CELL("address",J282),"$","")</f>
        <v>J282</v>
      </c>
      <c r="V284" s="287" t="str">
        <f t="shared" si="53"/>
        <v>3d</v>
      </c>
      <c r="W284" s="285" t="str">
        <f t="shared" ca="1" si="54"/>
        <v>3d. DR_DER_System</v>
      </c>
      <c r="X284" s="287" t="s">
        <v>1150</v>
      </c>
      <c r="Y284" s="287" t="s">
        <v>1289</v>
      </c>
      <c r="Z284" s="287" t="s">
        <v>1264</v>
      </c>
      <c r="AA284" s="290" t="str">
        <f t="shared" ca="1" si="60"/>
        <v>3d_J282_per_participant_incentive_2026_3</v>
      </c>
      <c r="AB284" s="287" t="s">
        <v>395</v>
      </c>
      <c r="AD284" s="289" t="str">
        <f t="shared" si="61"/>
        <v>&gt;=0</v>
      </c>
      <c r="AE284" s="287" t="s">
        <v>84</v>
      </c>
      <c r="AF284" s="287" t="s">
        <v>83</v>
      </c>
      <c r="AH284" s="288"/>
    </row>
    <row r="285" spans="1:34" ht="13">
      <c r="A285" s="451">
        <v>2027</v>
      </c>
      <c r="B285" s="329" t="s">
        <v>1288</v>
      </c>
      <c r="C285" s="53"/>
      <c r="D285" s="1014"/>
      <c r="E285" s="1016"/>
      <c r="F285" s="534"/>
      <c r="G285" s="1136"/>
      <c r="H285" s="1136"/>
      <c r="I285" s="534"/>
      <c r="J285" s="1136"/>
      <c r="K285" s="1136"/>
      <c r="L285" s="108"/>
      <c r="S285" t="s">
        <v>40</v>
      </c>
      <c r="U285" s="285" t="str">
        <f ca="1">SUBSTITUTE(CELL("address",D285),"$","")</f>
        <v>D285</v>
      </c>
      <c r="V285" s="287" t="str">
        <f t="shared" si="53"/>
        <v>3d</v>
      </c>
      <c r="W285" s="285" t="str">
        <f t="shared" ca="1" si="54"/>
        <v>3d. DR_DER_System</v>
      </c>
      <c r="X285" s="287" t="s">
        <v>1150</v>
      </c>
      <c r="Y285" s="287" t="s">
        <v>1289</v>
      </c>
      <c r="Z285" s="287" t="s">
        <v>1265</v>
      </c>
      <c r="AA285" s="290" t="str">
        <f t="shared" ca="1" si="60"/>
        <v>3d_D285_per_participant_incentive_2027_1</v>
      </c>
      <c r="AB285" s="287" t="s">
        <v>395</v>
      </c>
      <c r="AD285" s="289" t="str">
        <f t="shared" si="61"/>
        <v>&gt;=0</v>
      </c>
      <c r="AE285" s="287" t="s">
        <v>84</v>
      </c>
      <c r="AF285" s="287" t="s">
        <v>83</v>
      </c>
      <c r="AH285" s="288"/>
    </row>
    <row r="286" spans="1:34" ht="5.25" customHeight="1">
      <c r="A286" s="451"/>
      <c r="B286" s="329"/>
      <c r="C286" s="53"/>
      <c r="D286" s="53"/>
      <c r="E286" s="53"/>
      <c r="F286" s="53"/>
      <c r="G286" s="53"/>
      <c r="H286" s="53"/>
      <c r="I286" s="53"/>
      <c r="J286" s="53"/>
      <c r="K286" s="53"/>
      <c r="L286" s="108"/>
      <c r="R286" t="s">
        <v>76</v>
      </c>
      <c r="U286" s="285" t="str">
        <f ca="1">SUBSTITUTE(CELL("address",G285),"$","")</f>
        <v>G285</v>
      </c>
      <c r="V286" s="287" t="str">
        <f t="shared" si="53"/>
        <v>3d</v>
      </c>
      <c r="W286" s="285" t="str">
        <f t="shared" ca="1" si="54"/>
        <v>3d. DR_DER_System</v>
      </c>
      <c r="X286" s="287" t="s">
        <v>1150</v>
      </c>
      <c r="Y286" s="287" t="s">
        <v>1289</v>
      </c>
      <c r="Z286" s="287" t="s">
        <v>1266</v>
      </c>
      <c r="AA286" s="290" t="str">
        <f t="shared" ca="1" si="60"/>
        <v>3d_G285_per_participant_incentive_2027_2</v>
      </c>
      <c r="AB286" s="287" t="s">
        <v>395</v>
      </c>
      <c r="AD286" s="289" t="str">
        <f t="shared" si="61"/>
        <v>&gt;=0</v>
      </c>
      <c r="AE286" s="287" t="s">
        <v>84</v>
      </c>
      <c r="AF286" s="287" t="s">
        <v>83</v>
      </c>
      <c r="AH286" s="288"/>
    </row>
    <row r="287" spans="1:34" ht="5.25" customHeight="1">
      <c r="A287" s="451"/>
      <c r="B287" s="53"/>
      <c r="C287" s="53"/>
      <c r="D287" s="53"/>
      <c r="E287" s="53"/>
      <c r="F287" s="53"/>
      <c r="G287" s="53"/>
      <c r="H287" s="53"/>
      <c r="I287" s="53"/>
      <c r="J287" s="53"/>
      <c r="K287" s="53"/>
      <c r="L287" s="108"/>
      <c r="R287" t="s">
        <v>76</v>
      </c>
      <c r="U287" s="285" t="str">
        <f ca="1">SUBSTITUTE(CELL("address",J285),"$","")</f>
        <v>J285</v>
      </c>
      <c r="V287" s="287" t="str">
        <f t="shared" si="53"/>
        <v>3d</v>
      </c>
      <c r="W287" s="285" t="str">
        <f t="shared" ca="1" si="54"/>
        <v>3d. DR_DER_System</v>
      </c>
      <c r="X287" s="287" t="s">
        <v>1150</v>
      </c>
      <c r="Y287" s="287" t="s">
        <v>1289</v>
      </c>
      <c r="Z287" s="287" t="s">
        <v>1267</v>
      </c>
      <c r="AA287" s="290" t="str">
        <f t="shared" ca="1" si="60"/>
        <v>3d_J285_per_participant_incentive_2027_3</v>
      </c>
      <c r="AB287" s="287" t="s">
        <v>395</v>
      </c>
      <c r="AD287" s="289" t="str">
        <f t="shared" si="61"/>
        <v>&gt;=0</v>
      </c>
      <c r="AE287" s="287" t="s">
        <v>84</v>
      </c>
      <c r="AF287" s="287" t="s">
        <v>83</v>
      </c>
      <c r="AH287" s="288"/>
    </row>
    <row r="288" spans="1:34" ht="13">
      <c r="A288" s="451">
        <v>2028</v>
      </c>
      <c r="B288" s="329" t="s">
        <v>1288</v>
      </c>
      <c r="C288" s="53"/>
      <c r="D288" s="995"/>
      <c r="E288" s="995"/>
      <c r="F288" s="53"/>
      <c r="G288" s="1136"/>
      <c r="H288" s="1136"/>
      <c r="I288" s="534"/>
      <c r="J288" s="1136"/>
      <c r="K288" s="1136"/>
      <c r="L288" s="108"/>
      <c r="Q288" s="24"/>
      <c r="S288" t="s">
        <v>40</v>
      </c>
      <c r="U288" s="285" t="str">
        <f ca="1">SUBSTITUTE(CELL("address",D288),"$","")</f>
        <v>D288</v>
      </c>
      <c r="V288" s="287" t="str">
        <f t="shared" si="53"/>
        <v>3d</v>
      </c>
      <c r="W288" s="285" t="str">
        <f t="shared" ref="W288:W302" ca="1" si="62">MID(CELL("filename",V288),FIND("]",CELL("filename",V288))+1,256)</f>
        <v>3d. DR_DER_System</v>
      </c>
      <c r="X288" s="287" t="s">
        <v>1150</v>
      </c>
      <c r="Y288" s="287" t="s">
        <v>1289</v>
      </c>
      <c r="Z288" s="293" t="s">
        <v>1268</v>
      </c>
      <c r="AA288" s="290" t="str">
        <f t="shared" ca="1" si="60"/>
        <v>3d_D288_per_participant_incentive_2028_1</v>
      </c>
      <c r="AB288" s="287" t="s">
        <v>395</v>
      </c>
      <c r="AD288" s="289" t="str">
        <f t="shared" si="61"/>
        <v>&gt;=0</v>
      </c>
      <c r="AE288" s="287" t="s">
        <v>84</v>
      </c>
      <c r="AF288" s="287" t="s">
        <v>83</v>
      </c>
    </row>
    <row r="289" spans="1:34" ht="5.25" customHeight="1">
      <c r="A289" s="451"/>
      <c r="B289" s="329"/>
      <c r="C289" s="53"/>
      <c r="D289" s="53"/>
      <c r="E289" s="53"/>
      <c r="F289" s="53"/>
      <c r="G289" s="534"/>
      <c r="H289" s="534"/>
      <c r="I289" s="534"/>
      <c r="J289" s="534"/>
      <c r="K289" s="534"/>
      <c r="L289" s="108"/>
      <c r="R289" t="s">
        <v>76</v>
      </c>
      <c r="U289" s="285" t="str">
        <f ca="1">SUBSTITUTE(CELL("address",G288),"$","")</f>
        <v>G288</v>
      </c>
      <c r="V289" s="287" t="str">
        <f t="shared" si="53"/>
        <v>3d</v>
      </c>
      <c r="W289" s="285" t="str">
        <f t="shared" ca="1" si="62"/>
        <v>3d. DR_DER_System</v>
      </c>
      <c r="X289" s="287" t="s">
        <v>1150</v>
      </c>
      <c r="Y289" s="287" t="s">
        <v>1289</v>
      </c>
      <c r="Z289" s="293" t="s">
        <v>1269</v>
      </c>
      <c r="AA289" s="290" t="str">
        <f t="shared" ca="1" si="60"/>
        <v>3d_G288_per_participant_incentive_2028_2</v>
      </c>
      <c r="AB289" s="287" t="s">
        <v>395</v>
      </c>
      <c r="AD289" s="289" t="str">
        <f t="shared" si="61"/>
        <v>&gt;=0</v>
      </c>
      <c r="AE289" s="287" t="s">
        <v>84</v>
      </c>
      <c r="AF289" s="287" t="s">
        <v>83</v>
      </c>
    </row>
    <row r="290" spans="1:34" ht="5.25" customHeight="1">
      <c r="A290" s="451"/>
      <c r="B290" s="329"/>
      <c r="C290" s="53"/>
      <c r="D290" s="53"/>
      <c r="E290" s="53"/>
      <c r="F290" s="53"/>
      <c r="G290" s="534"/>
      <c r="H290" s="534"/>
      <c r="I290" s="534"/>
      <c r="J290" s="534"/>
      <c r="K290" s="534"/>
      <c r="L290" s="108"/>
      <c r="R290" t="s">
        <v>76</v>
      </c>
      <c r="U290" s="285" t="str">
        <f ca="1">SUBSTITUTE(CELL("address",J288),"$","")</f>
        <v>J288</v>
      </c>
      <c r="V290" s="287" t="str">
        <f t="shared" si="53"/>
        <v>3d</v>
      </c>
      <c r="W290" s="285" t="str">
        <f t="shared" ca="1" si="62"/>
        <v>3d. DR_DER_System</v>
      </c>
      <c r="X290" s="287" t="s">
        <v>1150</v>
      </c>
      <c r="Y290" s="287" t="s">
        <v>1289</v>
      </c>
      <c r="Z290" s="293" t="s">
        <v>1270</v>
      </c>
      <c r="AA290" s="290" t="str">
        <f t="shared" ca="1" si="60"/>
        <v>3d_J288_per_participant_incentive_2028_3</v>
      </c>
      <c r="AB290" s="287" t="s">
        <v>395</v>
      </c>
      <c r="AD290" s="289" t="str">
        <f t="shared" si="61"/>
        <v>&gt;=0</v>
      </c>
      <c r="AE290" s="287" t="s">
        <v>84</v>
      </c>
      <c r="AF290" s="287" t="s">
        <v>83</v>
      </c>
    </row>
    <row r="291" spans="1:34" ht="13">
      <c r="A291" s="451">
        <v>2029</v>
      </c>
      <c r="B291" s="329" t="s">
        <v>1288</v>
      </c>
      <c r="C291" s="53"/>
      <c r="D291" s="995"/>
      <c r="E291" s="995"/>
      <c r="F291" s="53"/>
      <c r="G291" s="1136"/>
      <c r="H291" s="1136"/>
      <c r="I291" s="534"/>
      <c r="J291" s="1136"/>
      <c r="K291" s="1136"/>
      <c r="L291" s="108"/>
      <c r="S291" t="s">
        <v>40</v>
      </c>
      <c r="U291" s="285" t="str">
        <f ca="1">SUBSTITUTE(CELL("address",D291),"$","")</f>
        <v>D291</v>
      </c>
      <c r="V291" s="287" t="str">
        <f t="shared" si="53"/>
        <v>3d</v>
      </c>
      <c r="W291" s="285" t="str">
        <f t="shared" ca="1" si="62"/>
        <v>3d. DR_DER_System</v>
      </c>
      <c r="X291" s="287" t="s">
        <v>1150</v>
      </c>
      <c r="Y291" s="287" t="s">
        <v>1289</v>
      </c>
      <c r="Z291" s="293" t="s">
        <v>1271</v>
      </c>
      <c r="AA291" s="290" t="str">
        <f t="shared" ca="1" si="60"/>
        <v>3d_D291_per_participant_incentive_2029_1</v>
      </c>
      <c r="AB291" s="287" t="s">
        <v>395</v>
      </c>
      <c r="AD291" s="289" t="str">
        <f t="shared" si="61"/>
        <v>&gt;=0</v>
      </c>
      <c r="AE291" s="287" t="s">
        <v>84</v>
      </c>
      <c r="AF291" s="287" t="s">
        <v>83</v>
      </c>
    </row>
    <row r="292" spans="1:34" ht="5.25" customHeight="1">
      <c r="A292" s="451"/>
      <c r="B292" s="329"/>
      <c r="C292" s="53"/>
      <c r="D292" s="53"/>
      <c r="E292" s="53"/>
      <c r="F292" s="53"/>
      <c r="G292" s="534"/>
      <c r="H292" s="534"/>
      <c r="I292" s="534"/>
      <c r="J292" s="534"/>
      <c r="K292" s="534"/>
      <c r="L292" s="108"/>
      <c r="R292" t="s">
        <v>76</v>
      </c>
      <c r="U292" s="285" t="str">
        <f ca="1">SUBSTITUTE(CELL("address",G291),"$","")</f>
        <v>G291</v>
      </c>
      <c r="V292" s="287" t="str">
        <f t="shared" si="53"/>
        <v>3d</v>
      </c>
      <c r="W292" s="285" t="str">
        <f t="shared" ca="1" si="62"/>
        <v>3d. DR_DER_System</v>
      </c>
      <c r="X292" s="287" t="s">
        <v>1150</v>
      </c>
      <c r="Y292" s="287" t="s">
        <v>1289</v>
      </c>
      <c r="Z292" s="293" t="s">
        <v>1272</v>
      </c>
      <c r="AA292" s="290" t="str">
        <f t="shared" ca="1" si="60"/>
        <v>3d_G291_per_participant_incentive_2029_2</v>
      </c>
      <c r="AB292" s="287" t="s">
        <v>395</v>
      </c>
      <c r="AD292" s="289" t="str">
        <f t="shared" si="61"/>
        <v>&gt;=0</v>
      </c>
      <c r="AE292" s="287" t="s">
        <v>84</v>
      </c>
      <c r="AF292" s="287" t="s">
        <v>83</v>
      </c>
    </row>
    <row r="293" spans="1:34" ht="5.25" customHeight="1">
      <c r="A293" s="451"/>
      <c r="B293" s="329"/>
      <c r="C293" s="53"/>
      <c r="D293" s="53"/>
      <c r="E293" s="53"/>
      <c r="F293" s="53"/>
      <c r="G293" s="534"/>
      <c r="H293" s="534"/>
      <c r="I293" s="534"/>
      <c r="J293" s="534"/>
      <c r="K293" s="534"/>
      <c r="L293" s="108"/>
      <c r="R293" t="s">
        <v>76</v>
      </c>
      <c r="U293" s="285" t="str">
        <f ca="1">SUBSTITUTE(CELL("address",J291),"$","")</f>
        <v>J291</v>
      </c>
      <c r="V293" s="287" t="str">
        <f t="shared" si="53"/>
        <v>3d</v>
      </c>
      <c r="W293" s="285" t="str">
        <f t="shared" ca="1" si="62"/>
        <v>3d. DR_DER_System</v>
      </c>
      <c r="X293" s="287" t="s">
        <v>1150</v>
      </c>
      <c r="Y293" s="287" t="s">
        <v>1289</v>
      </c>
      <c r="Z293" s="293" t="s">
        <v>1273</v>
      </c>
      <c r="AA293" s="290" t="str">
        <f t="shared" ca="1" si="60"/>
        <v>3d_J291_per_participant_incentive_2029_3</v>
      </c>
      <c r="AB293" s="287" t="s">
        <v>395</v>
      </c>
      <c r="AD293" s="289" t="str">
        <f t="shared" si="61"/>
        <v>&gt;=0</v>
      </c>
      <c r="AE293" s="287" t="s">
        <v>84</v>
      </c>
      <c r="AF293" s="287" t="s">
        <v>83</v>
      </c>
    </row>
    <row r="294" spans="1:34" ht="13">
      <c r="A294" s="451">
        <v>2030</v>
      </c>
      <c r="B294" s="329" t="s">
        <v>1288</v>
      </c>
      <c r="C294" s="53"/>
      <c r="D294" s="995"/>
      <c r="E294" s="995"/>
      <c r="F294" s="53"/>
      <c r="G294" s="1136"/>
      <c r="H294" s="1136"/>
      <c r="I294" s="534"/>
      <c r="J294" s="1136"/>
      <c r="K294" s="1136"/>
      <c r="L294" s="108"/>
      <c r="S294" t="s">
        <v>40</v>
      </c>
      <c r="U294" s="285" t="str">
        <f ca="1">SUBSTITUTE(CELL("address",D294),"$","")</f>
        <v>D294</v>
      </c>
      <c r="V294" s="287" t="str">
        <f t="shared" si="53"/>
        <v>3d</v>
      </c>
      <c r="W294" s="285" t="str">
        <f t="shared" ca="1" si="62"/>
        <v>3d. DR_DER_System</v>
      </c>
      <c r="X294" s="287" t="s">
        <v>1150</v>
      </c>
      <c r="Y294" s="287" t="s">
        <v>1289</v>
      </c>
      <c r="Z294" s="293" t="s">
        <v>1274</v>
      </c>
      <c r="AA294" s="290" t="str">
        <f t="shared" ca="1" si="60"/>
        <v>3d_D294_per_participant_incentive_2030_1</v>
      </c>
      <c r="AB294" s="287" t="s">
        <v>395</v>
      </c>
      <c r="AD294" s="289" t="str">
        <f t="shared" si="61"/>
        <v>&gt;=0</v>
      </c>
      <c r="AE294" s="287" t="s">
        <v>84</v>
      </c>
      <c r="AF294" s="287" t="s">
        <v>83</v>
      </c>
    </row>
    <row r="295" spans="1:34" ht="5.25" customHeight="1">
      <c r="A295" s="451"/>
      <c r="B295" s="329"/>
      <c r="C295" s="53"/>
      <c r="D295" s="53"/>
      <c r="E295" s="53"/>
      <c r="F295" s="53"/>
      <c r="G295" s="534"/>
      <c r="H295" s="534"/>
      <c r="I295" s="534"/>
      <c r="J295" s="534"/>
      <c r="K295" s="534"/>
      <c r="L295" s="108"/>
      <c r="R295" t="s">
        <v>76</v>
      </c>
      <c r="U295" s="285" t="str">
        <f ca="1">SUBSTITUTE(CELL("address",G294),"$","")</f>
        <v>G294</v>
      </c>
      <c r="V295" s="287" t="str">
        <f t="shared" si="53"/>
        <v>3d</v>
      </c>
      <c r="W295" s="285" t="str">
        <f t="shared" ca="1" si="62"/>
        <v>3d. DR_DER_System</v>
      </c>
      <c r="X295" s="287" t="s">
        <v>1150</v>
      </c>
      <c r="Y295" s="287" t="s">
        <v>1289</v>
      </c>
      <c r="Z295" s="293" t="s">
        <v>1275</v>
      </c>
      <c r="AA295" s="290" t="str">
        <f t="shared" ca="1" si="60"/>
        <v>3d_G294_per_participant_incentive_2030_2</v>
      </c>
      <c r="AB295" s="287" t="s">
        <v>395</v>
      </c>
      <c r="AD295" s="289" t="str">
        <f t="shared" si="61"/>
        <v>&gt;=0</v>
      </c>
      <c r="AE295" s="287" t="s">
        <v>84</v>
      </c>
      <c r="AF295" s="287" t="s">
        <v>83</v>
      </c>
    </row>
    <row r="296" spans="1:34" ht="5.25" customHeight="1">
      <c r="A296" s="451"/>
      <c r="B296" s="329"/>
      <c r="C296" s="53"/>
      <c r="D296" s="53"/>
      <c r="E296" s="53"/>
      <c r="F296" s="53"/>
      <c r="G296" s="534"/>
      <c r="H296" s="534"/>
      <c r="I296" s="534"/>
      <c r="J296" s="534"/>
      <c r="K296" s="534"/>
      <c r="L296" s="108"/>
      <c r="R296" t="s">
        <v>76</v>
      </c>
      <c r="U296" s="285" t="str">
        <f ca="1">SUBSTITUTE(CELL("address",J294),"$","")</f>
        <v>J294</v>
      </c>
      <c r="V296" s="287" t="str">
        <f t="shared" si="53"/>
        <v>3d</v>
      </c>
      <c r="W296" s="285" t="str">
        <f t="shared" ca="1" si="62"/>
        <v>3d. DR_DER_System</v>
      </c>
      <c r="X296" s="287" t="s">
        <v>1150</v>
      </c>
      <c r="Y296" s="287" t="s">
        <v>1289</v>
      </c>
      <c r="Z296" s="293" t="s">
        <v>1276</v>
      </c>
      <c r="AA296" s="290" t="str">
        <f t="shared" ca="1" si="60"/>
        <v>3d_J294_per_participant_incentive_2030_3</v>
      </c>
      <c r="AB296" s="287" t="s">
        <v>395</v>
      </c>
      <c r="AD296" s="289" t="str">
        <f t="shared" si="61"/>
        <v>&gt;=0</v>
      </c>
      <c r="AE296" s="287" t="s">
        <v>84</v>
      </c>
      <c r="AF296" s="287" t="s">
        <v>83</v>
      </c>
    </row>
    <row r="297" spans="1:34" ht="13">
      <c r="A297" s="451">
        <v>2031</v>
      </c>
      <c r="B297" s="329" t="s">
        <v>1288</v>
      </c>
      <c r="C297" s="53"/>
      <c r="D297" s="995"/>
      <c r="E297" s="995"/>
      <c r="F297" s="53"/>
      <c r="G297" s="1136"/>
      <c r="H297" s="1136"/>
      <c r="I297" s="534"/>
      <c r="J297" s="1136"/>
      <c r="K297" s="1136"/>
      <c r="L297" s="108"/>
      <c r="S297" t="s">
        <v>40</v>
      </c>
      <c r="U297" s="285" t="str">
        <f ca="1">SUBSTITUTE(CELL("address",D297),"$","")</f>
        <v>D297</v>
      </c>
      <c r="V297" s="287" t="str">
        <f t="shared" si="53"/>
        <v>3d</v>
      </c>
      <c r="W297" s="285" t="str">
        <f t="shared" ca="1" si="62"/>
        <v>3d. DR_DER_System</v>
      </c>
      <c r="X297" s="287" t="s">
        <v>1150</v>
      </c>
      <c r="Y297" s="287" t="s">
        <v>1289</v>
      </c>
      <c r="Z297" s="293" t="s">
        <v>1277</v>
      </c>
      <c r="AA297" s="290" t="str">
        <f t="shared" ca="1" si="60"/>
        <v>3d_D297_per_participant_incentive_2031_1</v>
      </c>
      <c r="AB297" s="287" t="s">
        <v>395</v>
      </c>
      <c r="AD297" s="289" t="str">
        <f t="shared" si="61"/>
        <v>&gt;=0</v>
      </c>
      <c r="AE297" s="287" t="s">
        <v>84</v>
      </c>
      <c r="AF297" s="287" t="s">
        <v>83</v>
      </c>
    </row>
    <row r="298" spans="1:34" ht="5.25" customHeight="1">
      <c r="A298" s="451"/>
      <c r="B298" s="329"/>
      <c r="C298" s="53"/>
      <c r="D298" s="53"/>
      <c r="E298" s="53"/>
      <c r="F298" s="53"/>
      <c r="G298" s="534"/>
      <c r="H298" s="534"/>
      <c r="I298" s="534"/>
      <c r="J298" s="534"/>
      <c r="K298" s="534"/>
      <c r="L298" s="108"/>
      <c r="R298" t="s">
        <v>76</v>
      </c>
      <c r="U298" s="285" t="str">
        <f ca="1">SUBSTITUTE(CELL("address",G297),"$","")</f>
        <v>G297</v>
      </c>
      <c r="V298" s="287" t="str">
        <f t="shared" si="53"/>
        <v>3d</v>
      </c>
      <c r="W298" s="285" t="str">
        <f t="shared" ca="1" si="62"/>
        <v>3d. DR_DER_System</v>
      </c>
      <c r="X298" s="287" t="s">
        <v>1150</v>
      </c>
      <c r="Y298" s="287" t="s">
        <v>1289</v>
      </c>
      <c r="Z298" s="293" t="s">
        <v>1278</v>
      </c>
      <c r="AA298" s="290" t="str">
        <f t="shared" ca="1" si="60"/>
        <v>3d_G297_per_participant_incentive_2031_2</v>
      </c>
      <c r="AB298" s="287" t="s">
        <v>395</v>
      </c>
      <c r="AD298" s="289" t="str">
        <f t="shared" si="61"/>
        <v>&gt;=0</v>
      </c>
      <c r="AE298" s="287" t="s">
        <v>84</v>
      </c>
      <c r="AF298" s="287" t="s">
        <v>83</v>
      </c>
    </row>
    <row r="299" spans="1:34" ht="5.25" customHeight="1">
      <c r="A299" s="451"/>
      <c r="B299" s="329"/>
      <c r="C299" s="53"/>
      <c r="D299" s="53"/>
      <c r="E299" s="53"/>
      <c r="F299" s="53"/>
      <c r="G299" s="534"/>
      <c r="H299" s="534"/>
      <c r="I299" s="534"/>
      <c r="J299" s="534"/>
      <c r="K299" s="534"/>
      <c r="L299" s="108"/>
      <c r="R299" t="s">
        <v>76</v>
      </c>
      <c r="U299" s="285" t="str">
        <f ca="1">SUBSTITUTE(CELL("address",J297),"$","")</f>
        <v>J297</v>
      </c>
      <c r="V299" s="287" t="str">
        <f t="shared" si="53"/>
        <v>3d</v>
      </c>
      <c r="W299" s="285" t="str">
        <f t="shared" ca="1" si="62"/>
        <v>3d. DR_DER_System</v>
      </c>
      <c r="X299" s="287" t="s">
        <v>1150</v>
      </c>
      <c r="Y299" s="287" t="s">
        <v>1289</v>
      </c>
      <c r="Z299" s="293" t="s">
        <v>1279</v>
      </c>
      <c r="AA299" s="290" t="str">
        <f t="shared" ca="1" si="60"/>
        <v>3d_J297_per_participant_incentive_2031_3</v>
      </c>
      <c r="AB299" s="287" t="s">
        <v>395</v>
      </c>
      <c r="AD299" s="289" t="str">
        <f t="shared" si="61"/>
        <v>&gt;=0</v>
      </c>
      <c r="AE299" s="287" t="s">
        <v>84</v>
      </c>
      <c r="AF299" s="287" t="s">
        <v>83</v>
      </c>
    </row>
    <row r="300" spans="1:34" ht="13">
      <c r="A300" s="451">
        <v>2032</v>
      </c>
      <c r="B300" s="329" t="s">
        <v>1288</v>
      </c>
      <c r="C300" s="53"/>
      <c r="D300" s="995"/>
      <c r="E300" s="995"/>
      <c r="F300" s="53"/>
      <c r="G300" s="1136"/>
      <c r="H300" s="1136"/>
      <c r="I300" s="534"/>
      <c r="J300" s="1136"/>
      <c r="K300" s="1136"/>
      <c r="L300" s="108"/>
      <c r="S300" t="s">
        <v>40</v>
      </c>
      <c r="U300" s="285" t="str">
        <f ca="1">SUBSTITUTE(CELL("address",D300),"$","")</f>
        <v>D300</v>
      </c>
      <c r="V300" s="287" t="str">
        <f t="shared" si="53"/>
        <v>3d</v>
      </c>
      <c r="W300" s="285" t="str">
        <f t="shared" ca="1" si="62"/>
        <v>3d. DR_DER_System</v>
      </c>
      <c r="X300" s="287" t="s">
        <v>1150</v>
      </c>
      <c r="Y300" s="287" t="s">
        <v>1289</v>
      </c>
      <c r="Z300" s="293" t="s">
        <v>1280</v>
      </c>
      <c r="AA300" s="290" t="str">
        <f t="shared" ca="1" si="60"/>
        <v>3d_D300_per_participant_incentive_2032_1</v>
      </c>
      <c r="AB300" s="287" t="s">
        <v>395</v>
      </c>
      <c r="AD300" s="289" t="str">
        <f t="shared" si="61"/>
        <v>&gt;=0</v>
      </c>
      <c r="AE300" s="287" t="s">
        <v>84</v>
      </c>
      <c r="AF300" s="287" t="s">
        <v>83</v>
      </c>
    </row>
    <row r="301" spans="1:34" ht="5.25" customHeight="1">
      <c r="A301" s="451"/>
      <c r="B301" s="329"/>
      <c r="C301" s="53"/>
      <c r="D301" s="53"/>
      <c r="E301" s="53"/>
      <c r="F301" s="53"/>
      <c r="G301" s="534"/>
      <c r="H301" s="534"/>
      <c r="I301" s="534"/>
      <c r="J301" s="534"/>
      <c r="K301" s="534"/>
      <c r="L301" s="108"/>
      <c r="R301" t="s">
        <v>76</v>
      </c>
      <c r="U301" s="285" t="str">
        <f ca="1">SUBSTITUTE(CELL("address",G300),"$","")</f>
        <v>G300</v>
      </c>
      <c r="V301" s="287" t="str">
        <f t="shared" si="53"/>
        <v>3d</v>
      </c>
      <c r="W301" s="285" t="str">
        <f t="shared" ca="1" si="62"/>
        <v>3d. DR_DER_System</v>
      </c>
      <c r="X301" s="287" t="s">
        <v>1150</v>
      </c>
      <c r="Y301" s="287" t="s">
        <v>1289</v>
      </c>
      <c r="Z301" s="293" t="s">
        <v>1281</v>
      </c>
      <c r="AA301" s="290" t="str">
        <f t="shared" ca="1" si="60"/>
        <v>3d_G300_per_participant_incentive_2032_2</v>
      </c>
      <c r="AB301" s="287" t="s">
        <v>395</v>
      </c>
      <c r="AD301" s="289" t="str">
        <f t="shared" si="61"/>
        <v>&gt;=0</v>
      </c>
      <c r="AE301" s="287" t="s">
        <v>84</v>
      </c>
      <c r="AF301" s="287" t="s">
        <v>83</v>
      </c>
    </row>
    <row r="302" spans="1:34" ht="5.25" customHeight="1">
      <c r="A302" s="451"/>
      <c r="B302" s="53"/>
      <c r="C302" s="53"/>
      <c r="D302" s="53"/>
      <c r="E302" s="53"/>
      <c r="F302" s="53"/>
      <c r="G302" s="53"/>
      <c r="H302" s="53"/>
      <c r="I302" s="53"/>
      <c r="J302" s="53"/>
      <c r="K302" s="53"/>
      <c r="L302" s="108"/>
      <c r="R302" t="s">
        <v>76</v>
      </c>
      <c r="U302" s="285" t="str">
        <f ca="1">SUBSTITUTE(CELL("address",J300),"$","")</f>
        <v>J300</v>
      </c>
      <c r="V302" s="287" t="str">
        <f t="shared" si="53"/>
        <v>3d</v>
      </c>
      <c r="W302" s="285" t="str">
        <f t="shared" ca="1" si="62"/>
        <v>3d. DR_DER_System</v>
      </c>
      <c r="X302" s="287" t="s">
        <v>1150</v>
      </c>
      <c r="Y302" s="287" t="s">
        <v>1289</v>
      </c>
      <c r="Z302" s="293" t="s">
        <v>1282</v>
      </c>
      <c r="AA302" s="290" t="str">
        <f t="shared" ca="1" si="60"/>
        <v>3d_J300_per_participant_incentive_2032_3</v>
      </c>
      <c r="AB302" s="287" t="s">
        <v>395</v>
      </c>
      <c r="AD302" s="289" t="str">
        <f t="shared" si="61"/>
        <v>&gt;=0</v>
      </c>
      <c r="AE302" s="287" t="s">
        <v>84</v>
      </c>
      <c r="AF302" s="287" t="s">
        <v>83</v>
      </c>
    </row>
    <row r="303" spans="1:34">
      <c r="A303" s="1144" t="s">
        <v>1290</v>
      </c>
      <c r="B303" s="1145"/>
      <c r="C303" s="53"/>
      <c r="D303" s="53"/>
      <c r="E303" s="53"/>
      <c r="F303" s="53"/>
      <c r="G303" s="53"/>
      <c r="H303" s="53"/>
      <c r="I303" s="53"/>
      <c r="J303" s="53"/>
      <c r="K303" s="53"/>
      <c r="L303" s="108"/>
      <c r="S303" t="s">
        <v>40</v>
      </c>
      <c r="W303" s="285"/>
    </row>
    <row r="304" spans="1:34" ht="13">
      <c r="A304" s="451">
        <v>2023</v>
      </c>
      <c r="B304" s="329" t="s">
        <v>1291</v>
      </c>
      <c r="C304" s="53"/>
      <c r="D304" s="1090"/>
      <c r="E304" s="1092"/>
      <c r="F304" s="53"/>
      <c r="G304" s="1135"/>
      <c r="H304" s="1135"/>
      <c r="I304" s="53"/>
      <c r="J304" s="1135"/>
      <c r="K304" s="1135"/>
      <c r="L304" s="108"/>
      <c r="Q304" s="24"/>
      <c r="S304" t="s">
        <v>40</v>
      </c>
      <c r="U304" s="285" t="str">
        <f ca="1">SUBSTITUTE(CELL("address",D304),"$","")</f>
        <v>D304</v>
      </c>
      <c r="V304" s="287" t="str">
        <f t="shared" si="53"/>
        <v>3d</v>
      </c>
      <c r="W304" s="285" t="str">
        <f t="shared" ca="1" si="54"/>
        <v>3d. DR_DER_System</v>
      </c>
      <c r="X304" s="287" t="s">
        <v>1150</v>
      </c>
      <c r="Y304" s="287" t="s">
        <v>1292</v>
      </c>
      <c r="Z304" s="287" t="s">
        <v>1253</v>
      </c>
      <c r="AA304" s="290" t="str">
        <f t="shared" ref="AA304:AA333" ca="1" si="63">V304&amp;"_"&amp;U304&amp;"_"&amp;Y304&amp;"_"&amp;Z304</f>
        <v>3d_D304_normalized_incentive_2023_1</v>
      </c>
      <c r="AB304" s="287" t="s">
        <v>395</v>
      </c>
      <c r="AD304" s="289" t="str">
        <f t="shared" ref="AD304:AD333" si="64">"&gt;=0"</f>
        <v>&gt;=0</v>
      </c>
      <c r="AE304" s="287" t="s">
        <v>84</v>
      </c>
      <c r="AF304" s="287" t="s">
        <v>83</v>
      </c>
      <c r="AH304" s="288"/>
    </row>
    <row r="305" spans="1:34" ht="5.25" customHeight="1">
      <c r="A305" s="451"/>
      <c r="B305" s="329"/>
      <c r="C305" s="53"/>
      <c r="D305" s="53"/>
      <c r="E305" s="53"/>
      <c r="F305" s="53"/>
      <c r="G305" s="53"/>
      <c r="H305" s="53"/>
      <c r="I305" s="53"/>
      <c r="J305" s="53"/>
      <c r="K305" s="53"/>
      <c r="L305" s="108"/>
      <c r="R305" t="s">
        <v>76</v>
      </c>
      <c r="U305" s="285" t="str">
        <f ca="1">SUBSTITUTE(CELL("address",G304),"$","")</f>
        <v>G304</v>
      </c>
      <c r="V305" s="287" t="str">
        <f t="shared" si="53"/>
        <v>3d</v>
      </c>
      <c r="W305" s="285" t="str">
        <f t="shared" ca="1" si="54"/>
        <v>3d. DR_DER_System</v>
      </c>
      <c r="X305" s="287" t="s">
        <v>1150</v>
      </c>
      <c r="Y305" s="287" t="s">
        <v>1292</v>
      </c>
      <c r="Z305" s="287" t="s">
        <v>1254</v>
      </c>
      <c r="AA305" s="290" t="str">
        <f t="shared" ca="1" si="63"/>
        <v>3d_G304_normalized_incentive_2023_2</v>
      </c>
      <c r="AB305" s="287" t="s">
        <v>395</v>
      </c>
      <c r="AD305" s="289" t="str">
        <f t="shared" si="64"/>
        <v>&gt;=0</v>
      </c>
      <c r="AE305" s="287" t="s">
        <v>84</v>
      </c>
      <c r="AF305" s="287" t="s">
        <v>83</v>
      </c>
      <c r="AH305" s="288"/>
    </row>
    <row r="306" spans="1:34" ht="5.25" customHeight="1">
      <c r="A306" s="451"/>
      <c r="B306" s="329"/>
      <c r="C306" s="53"/>
      <c r="D306" s="53"/>
      <c r="E306" s="53"/>
      <c r="F306" s="53"/>
      <c r="G306" s="53"/>
      <c r="H306" s="53"/>
      <c r="I306" s="53"/>
      <c r="J306" s="53"/>
      <c r="K306" s="53"/>
      <c r="L306" s="108"/>
      <c r="R306" t="s">
        <v>76</v>
      </c>
      <c r="U306" s="285" t="str">
        <f ca="1">SUBSTITUTE(CELL("address",J304),"$","")</f>
        <v>J304</v>
      </c>
      <c r="V306" s="287" t="str">
        <f t="shared" si="53"/>
        <v>3d</v>
      </c>
      <c r="W306" s="285" t="str">
        <f t="shared" ca="1" si="54"/>
        <v>3d. DR_DER_System</v>
      </c>
      <c r="X306" s="287" t="s">
        <v>1150</v>
      </c>
      <c r="Y306" s="287" t="s">
        <v>1292</v>
      </c>
      <c r="Z306" s="287" t="s">
        <v>1255</v>
      </c>
      <c r="AA306" s="290" t="str">
        <f t="shared" ca="1" si="63"/>
        <v>3d_J304_normalized_incentive_2023_3</v>
      </c>
      <c r="AB306" s="287" t="s">
        <v>395</v>
      </c>
      <c r="AD306" s="289" t="str">
        <f t="shared" si="64"/>
        <v>&gt;=0</v>
      </c>
      <c r="AE306" s="287" t="s">
        <v>84</v>
      </c>
      <c r="AF306" s="287" t="s">
        <v>83</v>
      </c>
      <c r="AH306" s="288"/>
    </row>
    <row r="307" spans="1:34" ht="13">
      <c r="A307" s="451">
        <v>2024</v>
      </c>
      <c r="B307" s="329" t="s">
        <v>1291</v>
      </c>
      <c r="C307" s="53"/>
      <c r="D307" s="1090"/>
      <c r="E307" s="1092"/>
      <c r="F307" s="53"/>
      <c r="G307" s="1135"/>
      <c r="H307" s="1135"/>
      <c r="I307" s="53"/>
      <c r="J307" s="1135"/>
      <c r="K307" s="1135"/>
      <c r="L307" s="108"/>
      <c r="S307" t="s">
        <v>40</v>
      </c>
      <c r="U307" s="285" t="str">
        <f ca="1">SUBSTITUTE(CELL("address",D307),"$","")</f>
        <v>D307</v>
      </c>
      <c r="V307" s="287" t="str">
        <f t="shared" si="53"/>
        <v>3d</v>
      </c>
      <c r="W307" s="285" t="str">
        <f t="shared" ca="1" si="54"/>
        <v>3d. DR_DER_System</v>
      </c>
      <c r="X307" s="287" t="s">
        <v>1150</v>
      </c>
      <c r="Y307" s="287" t="s">
        <v>1292</v>
      </c>
      <c r="Z307" s="287" t="s">
        <v>1256</v>
      </c>
      <c r="AA307" s="290" t="str">
        <f t="shared" ca="1" si="63"/>
        <v>3d_D307_normalized_incentive_2024_1</v>
      </c>
      <c r="AB307" s="287" t="s">
        <v>395</v>
      </c>
      <c r="AD307" s="289" t="str">
        <f t="shared" si="64"/>
        <v>&gt;=0</v>
      </c>
      <c r="AE307" s="287" t="s">
        <v>84</v>
      </c>
      <c r="AF307" s="287" t="s">
        <v>83</v>
      </c>
      <c r="AH307" s="288"/>
    </row>
    <row r="308" spans="1:34" ht="5.25" customHeight="1">
      <c r="A308" s="451"/>
      <c r="B308" s="329"/>
      <c r="C308" s="53"/>
      <c r="D308" s="53"/>
      <c r="E308" s="53"/>
      <c r="F308" s="53"/>
      <c r="G308" s="53"/>
      <c r="H308" s="53"/>
      <c r="I308" s="53"/>
      <c r="J308" s="53"/>
      <c r="K308" s="53"/>
      <c r="L308" s="108"/>
      <c r="R308" t="s">
        <v>76</v>
      </c>
      <c r="U308" s="285" t="str">
        <f ca="1">SUBSTITUTE(CELL("address",G307),"$","")</f>
        <v>G307</v>
      </c>
      <c r="V308" s="287" t="str">
        <f t="shared" si="53"/>
        <v>3d</v>
      </c>
      <c r="W308" s="285" t="str">
        <f t="shared" ca="1" si="54"/>
        <v>3d. DR_DER_System</v>
      </c>
      <c r="X308" s="287" t="s">
        <v>1150</v>
      </c>
      <c r="Y308" s="287" t="s">
        <v>1292</v>
      </c>
      <c r="Z308" s="287" t="s">
        <v>1257</v>
      </c>
      <c r="AA308" s="290" t="str">
        <f t="shared" ca="1" si="63"/>
        <v>3d_G307_normalized_incentive_2024_2</v>
      </c>
      <c r="AB308" s="287" t="s">
        <v>395</v>
      </c>
      <c r="AD308" s="289" t="str">
        <f t="shared" si="64"/>
        <v>&gt;=0</v>
      </c>
      <c r="AE308" s="287" t="s">
        <v>84</v>
      </c>
      <c r="AF308" s="287" t="s">
        <v>83</v>
      </c>
      <c r="AH308" s="288"/>
    </row>
    <row r="309" spans="1:34" ht="5.25" customHeight="1">
      <c r="A309" s="451"/>
      <c r="B309" s="329"/>
      <c r="C309" s="53"/>
      <c r="D309" s="53"/>
      <c r="E309" s="53"/>
      <c r="F309" s="53"/>
      <c r="G309" s="53"/>
      <c r="H309" s="53"/>
      <c r="I309" s="53"/>
      <c r="J309" s="53"/>
      <c r="K309" s="53"/>
      <c r="L309" s="108"/>
      <c r="R309" t="s">
        <v>76</v>
      </c>
      <c r="U309" s="285" t="str">
        <f ca="1">SUBSTITUTE(CELL("address",J307),"$","")</f>
        <v>J307</v>
      </c>
      <c r="V309" s="287" t="str">
        <f t="shared" si="53"/>
        <v>3d</v>
      </c>
      <c r="W309" s="285" t="str">
        <f t="shared" ca="1" si="54"/>
        <v>3d. DR_DER_System</v>
      </c>
      <c r="X309" s="287" t="s">
        <v>1150</v>
      </c>
      <c r="Y309" s="287" t="s">
        <v>1292</v>
      </c>
      <c r="Z309" s="287" t="s">
        <v>1258</v>
      </c>
      <c r="AA309" s="290" t="str">
        <f t="shared" ca="1" si="63"/>
        <v>3d_J307_normalized_incentive_2024_3</v>
      </c>
      <c r="AB309" s="287" t="s">
        <v>395</v>
      </c>
      <c r="AD309" s="289" t="str">
        <f t="shared" si="64"/>
        <v>&gt;=0</v>
      </c>
      <c r="AE309" s="287" t="s">
        <v>84</v>
      </c>
      <c r="AF309" s="287" t="s">
        <v>83</v>
      </c>
      <c r="AH309" s="288"/>
    </row>
    <row r="310" spans="1:34" ht="13">
      <c r="A310" s="451">
        <v>2025</v>
      </c>
      <c r="B310" s="329" t="s">
        <v>1291</v>
      </c>
      <c r="C310" s="53"/>
      <c r="D310" s="1090"/>
      <c r="E310" s="1092"/>
      <c r="F310" s="53"/>
      <c r="G310" s="1135"/>
      <c r="H310" s="1135"/>
      <c r="I310" s="53"/>
      <c r="J310" s="1135"/>
      <c r="K310" s="1135"/>
      <c r="L310" s="108"/>
      <c r="S310" t="s">
        <v>40</v>
      </c>
      <c r="U310" s="285" t="str">
        <f ca="1">SUBSTITUTE(CELL("address",D310),"$","")</f>
        <v>D310</v>
      </c>
      <c r="V310" s="287" t="str">
        <f t="shared" si="53"/>
        <v>3d</v>
      </c>
      <c r="W310" s="285" t="str">
        <f t="shared" ca="1" si="54"/>
        <v>3d. DR_DER_System</v>
      </c>
      <c r="X310" s="287" t="s">
        <v>1150</v>
      </c>
      <c r="Y310" s="287" t="s">
        <v>1292</v>
      </c>
      <c r="Z310" s="287" t="s">
        <v>1259</v>
      </c>
      <c r="AA310" s="290" t="str">
        <f t="shared" ca="1" si="63"/>
        <v>3d_D310_normalized_incentive_2025_1</v>
      </c>
      <c r="AB310" s="287" t="s">
        <v>395</v>
      </c>
      <c r="AD310" s="289" t="str">
        <f t="shared" si="64"/>
        <v>&gt;=0</v>
      </c>
      <c r="AE310" s="287" t="s">
        <v>84</v>
      </c>
      <c r="AF310" s="287" t="s">
        <v>83</v>
      </c>
      <c r="AH310" s="288"/>
    </row>
    <row r="311" spans="1:34" ht="5.25" customHeight="1">
      <c r="A311" s="451"/>
      <c r="B311" s="329"/>
      <c r="C311" s="53"/>
      <c r="D311" s="53"/>
      <c r="E311" s="53"/>
      <c r="F311" s="53"/>
      <c r="G311" s="53"/>
      <c r="H311" s="53"/>
      <c r="I311" s="53"/>
      <c r="J311" s="53"/>
      <c r="K311" s="53"/>
      <c r="L311" s="108"/>
      <c r="R311" t="s">
        <v>76</v>
      </c>
      <c r="U311" s="285" t="str">
        <f ca="1">SUBSTITUTE(CELL("address",G310),"$","")</f>
        <v>G310</v>
      </c>
      <c r="V311" s="287" t="str">
        <f t="shared" si="53"/>
        <v>3d</v>
      </c>
      <c r="W311" s="285" t="str">
        <f t="shared" ca="1" si="54"/>
        <v>3d. DR_DER_System</v>
      </c>
      <c r="X311" s="287" t="s">
        <v>1150</v>
      </c>
      <c r="Y311" s="287" t="s">
        <v>1292</v>
      </c>
      <c r="Z311" s="287" t="s">
        <v>1260</v>
      </c>
      <c r="AA311" s="290" t="str">
        <f t="shared" ca="1" si="63"/>
        <v>3d_G310_normalized_incentive_2025_2</v>
      </c>
      <c r="AB311" s="287" t="s">
        <v>395</v>
      </c>
      <c r="AD311" s="289" t="str">
        <f t="shared" si="64"/>
        <v>&gt;=0</v>
      </c>
      <c r="AE311" s="287" t="s">
        <v>84</v>
      </c>
      <c r="AF311" s="287" t="s">
        <v>83</v>
      </c>
      <c r="AH311" s="288"/>
    </row>
    <row r="312" spans="1:34" ht="5.25" customHeight="1">
      <c r="A312" s="451"/>
      <c r="B312" s="329"/>
      <c r="C312" s="53"/>
      <c r="D312" s="53"/>
      <c r="E312" s="53"/>
      <c r="F312" s="53"/>
      <c r="G312" s="53"/>
      <c r="H312" s="53"/>
      <c r="I312" s="53"/>
      <c r="J312" s="53"/>
      <c r="K312" s="53"/>
      <c r="L312" s="108"/>
      <c r="R312" t="s">
        <v>76</v>
      </c>
      <c r="U312" s="285" t="str">
        <f ca="1">SUBSTITUTE(CELL("address",J310),"$","")</f>
        <v>J310</v>
      </c>
      <c r="V312" s="287" t="str">
        <f t="shared" si="53"/>
        <v>3d</v>
      </c>
      <c r="W312" s="285" t="str">
        <f t="shared" ca="1" si="54"/>
        <v>3d. DR_DER_System</v>
      </c>
      <c r="X312" s="287" t="s">
        <v>1150</v>
      </c>
      <c r="Y312" s="287" t="s">
        <v>1292</v>
      </c>
      <c r="Z312" s="287" t="s">
        <v>1261</v>
      </c>
      <c r="AA312" s="290" t="str">
        <f t="shared" ca="1" si="63"/>
        <v>3d_J310_normalized_incentive_2025_3</v>
      </c>
      <c r="AB312" s="287" t="s">
        <v>395</v>
      </c>
      <c r="AD312" s="289" t="str">
        <f t="shared" si="64"/>
        <v>&gt;=0</v>
      </c>
      <c r="AE312" s="287" t="s">
        <v>84</v>
      </c>
      <c r="AF312" s="287" t="s">
        <v>83</v>
      </c>
      <c r="AH312" s="288"/>
    </row>
    <row r="313" spans="1:34" ht="13">
      <c r="A313" s="451">
        <v>2026</v>
      </c>
      <c r="B313" s="329" t="s">
        <v>1291</v>
      </c>
      <c r="C313" s="53"/>
      <c r="D313" s="1090"/>
      <c r="E313" s="1092"/>
      <c r="F313" s="53"/>
      <c r="G313" s="1135"/>
      <c r="H313" s="1135"/>
      <c r="I313" s="53"/>
      <c r="J313" s="1135"/>
      <c r="K313" s="1135"/>
      <c r="L313" s="108"/>
      <c r="S313" t="s">
        <v>40</v>
      </c>
      <c r="U313" s="285" t="str">
        <f ca="1">SUBSTITUTE(CELL("address",D313),"$","")</f>
        <v>D313</v>
      </c>
      <c r="V313" s="287" t="str">
        <f t="shared" si="53"/>
        <v>3d</v>
      </c>
      <c r="W313" s="285" t="str">
        <f t="shared" ca="1" si="54"/>
        <v>3d. DR_DER_System</v>
      </c>
      <c r="X313" s="287" t="s">
        <v>1150</v>
      </c>
      <c r="Y313" s="287" t="s">
        <v>1292</v>
      </c>
      <c r="Z313" s="287" t="s">
        <v>1262</v>
      </c>
      <c r="AA313" s="290" t="str">
        <f t="shared" ca="1" si="63"/>
        <v>3d_D313_normalized_incentive_2026_1</v>
      </c>
      <c r="AB313" s="287" t="s">
        <v>395</v>
      </c>
      <c r="AD313" s="289" t="str">
        <f t="shared" si="64"/>
        <v>&gt;=0</v>
      </c>
      <c r="AE313" s="287" t="s">
        <v>84</v>
      </c>
      <c r="AF313" s="287" t="s">
        <v>83</v>
      </c>
      <c r="AH313" s="288"/>
    </row>
    <row r="314" spans="1:34" ht="5.25" customHeight="1">
      <c r="A314" s="451"/>
      <c r="B314" s="329"/>
      <c r="C314" s="53"/>
      <c r="D314" s="53"/>
      <c r="E314" s="53"/>
      <c r="F314" s="53"/>
      <c r="G314" s="53"/>
      <c r="H314" s="53"/>
      <c r="I314" s="53"/>
      <c r="J314" s="616"/>
      <c r="K314" s="53"/>
      <c r="L314" s="108"/>
      <c r="R314" t="s">
        <v>76</v>
      </c>
      <c r="U314" s="285" t="str">
        <f ca="1">SUBSTITUTE(CELL("address",G313),"$","")</f>
        <v>G313</v>
      </c>
      <c r="V314" s="287" t="str">
        <f t="shared" si="53"/>
        <v>3d</v>
      </c>
      <c r="W314" s="285" t="str">
        <f t="shared" ca="1" si="54"/>
        <v>3d. DR_DER_System</v>
      </c>
      <c r="X314" s="287" t="s">
        <v>1150</v>
      </c>
      <c r="Y314" s="287" t="s">
        <v>1292</v>
      </c>
      <c r="Z314" s="287" t="s">
        <v>1263</v>
      </c>
      <c r="AA314" s="290" t="str">
        <f t="shared" ca="1" si="63"/>
        <v>3d_G313_normalized_incentive_2026_2</v>
      </c>
      <c r="AB314" s="287" t="s">
        <v>395</v>
      </c>
      <c r="AD314" s="289" t="str">
        <f t="shared" si="64"/>
        <v>&gt;=0</v>
      </c>
      <c r="AE314" s="287" t="s">
        <v>84</v>
      </c>
      <c r="AF314" s="287" t="s">
        <v>83</v>
      </c>
      <c r="AH314" s="288"/>
    </row>
    <row r="315" spans="1:34" ht="5.25" customHeight="1">
      <c r="A315" s="451"/>
      <c r="B315" s="329"/>
      <c r="C315" s="53"/>
      <c r="D315" s="53"/>
      <c r="E315" s="53"/>
      <c r="F315" s="53"/>
      <c r="G315" s="53"/>
      <c r="H315" s="53"/>
      <c r="I315" s="53"/>
      <c r="J315" s="53"/>
      <c r="K315" s="53"/>
      <c r="L315" s="108"/>
      <c r="R315" t="s">
        <v>76</v>
      </c>
      <c r="U315" s="285" t="str">
        <f ca="1">SUBSTITUTE(CELL("address",J313),"$","")</f>
        <v>J313</v>
      </c>
      <c r="V315" s="287" t="str">
        <f t="shared" si="53"/>
        <v>3d</v>
      </c>
      <c r="W315" s="285" t="str">
        <f t="shared" ca="1" si="54"/>
        <v>3d. DR_DER_System</v>
      </c>
      <c r="X315" s="287" t="s">
        <v>1150</v>
      </c>
      <c r="Y315" s="287" t="s">
        <v>1292</v>
      </c>
      <c r="Z315" s="287" t="s">
        <v>1264</v>
      </c>
      <c r="AA315" s="290" t="str">
        <f t="shared" ca="1" si="63"/>
        <v>3d_J313_normalized_incentive_2026_3</v>
      </c>
      <c r="AB315" s="287" t="s">
        <v>395</v>
      </c>
      <c r="AD315" s="289" t="str">
        <f t="shared" si="64"/>
        <v>&gt;=0</v>
      </c>
      <c r="AE315" s="287" t="s">
        <v>84</v>
      </c>
      <c r="AF315" s="287" t="s">
        <v>83</v>
      </c>
      <c r="AH315" s="288"/>
    </row>
    <row r="316" spans="1:34" ht="13">
      <c r="A316" s="451">
        <v>2027</v>
      </c>
      <c r="B316" s="329" t="s">
        <v>1291</v>
      </c>
      <c r="C316" s="53"/>
      <c r="D316" s="1090"/>
      <c r="E316" s="1092"/>
      <c r="F316" s="53"/>
      <c r="G316" s="1135"/>
      <c r="H316" s="1135"/>
      <c r="I316" s="53"/>
      <c r="J316" s="1135"/>
      <c r="K316" s="1135"/>
      <c r="L316" s="108"/>
      <c r="S316" t="s">
        <v>40</v>
      </c>
      <c r="U316" s="285" t="str">
        <f ca="1">SUBSTITUTE(CELL("address",D316),"$","")</f>
        <v>D316</v>
      </c>
      <c r="V316" s="287" t="str">
        <f t="shared" si="53"/>
        <v>3d</v>
      </c>
      <c r="W316" s="285" t="str">
        <f t="shared" ca="1" si="54"/>
        <v>3d. DR_DER_System</v>
      </c>
      <c r="X316" s="287" t="s">
        <v>1150</v>
      </c>
      <c r="Y316" s="287" t="s">
        <v>1292</v>
      </c>
      <c r="Z316" s="287" t="s">
        <v>1265</v>
      </c>
      <c r="AA316" s="290" t="str">
        <f t="shared" ca="1" si="63"/>
        <v>3d_D316_normalized_incentive_2027_1</v>
      </c>
      <c r="AB316" s="287" t="s">
        <v>395</v>
      </c>
      <c r="AD316" s="289" t="str">
        <f t="shared" si="64"/>
        <v>&gt;=0</v>
      </c>
      <c r="AE316" s="287" t="s">
        <v>84</v>
      </c>
      <c r="AF316" s="287" t="s">
        <v>83</v>
      </c>
      <c r="AH316" s="288"/>
    </row>
    <row r="317" spans="1:34" ht="5.25" customHeight="1">
      <c r="A317" s="451"/>
      <c r="B317" s="329"/>
      <c r="C317" s="53"/>
      <c r="D317" s="53"/>
      <c r="E317" s="53"/>
      <c r="F317" s="53"/>
      <c r="G317" s="53"/>
      <c r="H317" s="53"/>
      <c r="I317" s="53"/>
      <c r="J317" s="53"/>
      <c r="K317" s="53"/>
      <c r="L317" s="108"/>
      <c r="R317" t="s">
        <v>76</v>
      </c>
      <c r="U317" s="285" t="str">
        <f ca="1">SUBSTITUTE(CELL("address",G316),"$","")</f>
        <v>G316</v>
      </c>
      <c r="V317" s="287" t="str">
        <f t="shared" si="53"/>
        <v>3d</v>
      </c>
      <c r="W317" s="285" t="str">
        <f t="shared" ca="1" si="54"/>
        <v>3d. DR_DER_System</v>
      </c>
      <c r="X317" s="287" t="s">
        <v>1150</v>
      </c>
      <c r="Y317" s="287" t="s">
        <v>1292</v>
      </c>
      <c r="Z317" s="287" t="s">
        <v>1266</v>
      </c>
      <c r="AA317" s="290" t="str">
        <f t="shared" ca="1" si="63"/>
        <v>3d_G316_normalized_incentive_2027_2</v>
      </c>
      <c r="AB317" s="287" t="s">
        <v>395</v>
      </c>
      <c r="AD317" s="289" t="str">
        <f t="shared" si="64"/>
        <v>&gt;=0</v>
      </c>
      <c r="AE317" s="287" t="s">
        <v>84</v>
      </c>
      <c r="AF317" s="287" t="s">
        <v>83</v>
      </c>
      <c r="AH317" s="288"/>
    </row>
    <row r="318" spans="1:34" ht="5.25" customHeight="1">
      <c r="A318" s="451"/>
      <c r="B318" s="329"/>
      <c r="C318" s="53"/>
      <c r="D318" s="53"/>
      <c r="E318" s="53"/>
      <c r="F318" s="53"/>
      <c r="G318" s="53"/>
      <c r="H318" s="53"/>
      <c r="I318" s="53"/>
      <c r="J318" s="53"/>
      <c r="K318" s="53"/>
      <c r="L318" s="108"/>
      <c r="R318" t="s">
        <v>76</v>
      </c>
      <c r="U318" s="285" t="str">
        <f ca="1">SUBSTITUTE(CELL("address",J316),"$","")</f>
        <v>J316</v>
      </c>
      <c r="V318" s="287" t="str">
        <f t="shared" si="53"/>
        <v>3d</v>
      </c>
      <c r="W318" s="285" t="str">
        <f t="shared" ca="1" si="54"/>
        <v>3d. DR_DER_System</v>
      </c>
      <c r="X318" s="287" t="s">
        <v>1150</v>
      </c>
      <c r="Y318" s="287" t="s">
        <v>1292</v>
      </c>
      <c r="Z318" s="287" t="s">
        <v>1267</v>
      </c>
      <c r="AA318" s="290" t="str">
        <f t="shared" ca="1" si="63"/>
        <v>3d_J316_normalized_incentive_2027_3</v>
      </c>
      <c r="AB318" s="287" t="s">
        <v>395</v>
      </c>
      <c r="AD318" s="289" t="str">
        <f t="shared" si="64"/>
        <v>&gt;=0</v>
      </c>
      <c r="AE318" s="287" t="s">
        <v>84</v>
      </c>
      <c r="AF318" s="287" t="s">
        <v>83</v>
      </c>
      <c r="AH318" s="288"/>
    </row>
    <row r="319" spans="1:34" ht="13">
      <c r="A319" s="451">
        <v>2028</v>
      </c>
      <c r="B319" s="329" t="s">
        <v>1291</v>
      </c>
      <c r="C319" s="53"/>
      <c r="D319" s="995"/>
      <c r="E319" s="995"/>
      <c r="F319" s="53"/>
      <c r="G319" s="1135"/>
      <c r="H319" s="1135"/>
      <c r="I319" s="53"/>
      <c r="J319" s="1135"/>
      <c r="K319" s="1135"/>
      <c r="L319" s="108"/>
      <c r="Q319" s="24"/>
      <c r="S319" t="s">
        <v>40</v>
      </c>
      <c r="U319" s="285" t="str">
        <f ca="1">SUBSTITUTE(CELL("address",D319),"$","")</f>
        <v>D319</v>
      </c>
      <c r="V319" s="287" t="str">
        <f t="shared" si="53"/>
        <v>3d</v>
      </c>
      <c r="W319" s="285" t="str">
        <f t="shared" ref="W319:W333" ca="1" si="65">MID(CELL("filename",V319),FIND("]",CELL("filename",V319))+1,256)</f>
        <v>3d. DR_DER_System</v>
      </c>
      <c r="X319" s="287" t="s">
        <v>1150</v>
      </c>
      <c r="Y319" s="287" t="s">
        <v>1292</v>
      </c>
      <c r="Z319" s="293" t="s">
        <v>1268</v>
      </c>
      <c r="AA319" s="290" t="str">
        <f t="shared" ca="1" si="63"/>
        <v>3d_D319_normalized_incentive_2028_1</v>
      </c>
      <c r="AB319" s="287" t="s">
        <v>395</v>
      </c>
      <c r="AD319" s="289" t="str">
        <f t="shared" si="64"/>
        <v>&gt;=0</v>
      </c>
      <c r="AE319" s="287" t="s">
        <v>84</v>
      </c>
      <c r="AF319" s="287" t="s">
        <v>83</v>
      </c>
    </row>
    <row r="320" spans="1:34" ht="5.25" customHeight="1">
      <c r="A320" s="451"/>
      <c r="B320" s="329"/>
      <c r="C320" s="53"/>
      <c r="D320" s="53"/>
      <c r="E320" s="53"/>
      <c r="F320" s="53"/>
      <c r="G320" s="53"/>
      <c r="H320" s="53"/>
      <c r="I320" s="53"/>
      <c r="J320" s="53"/>
      <c r="K320" s="53"/>
      <c r="L320" s="108"/>
      <c r="R320" t="s">
        <v>76</v>
      </c>
      <c r="U320" s="285" t="str">
        <f ca="1">SUBSTITUTE(CELL("address",G319),"$","")</f>
        <v>G319</v>
      </c>
      <c r="V320" s="287" t="str">
        <f t="shared" ref="V320:V333" si="66">$V$7</f>
        <v>3d</v>
      </c>
      <c r="W320" s="285" t="str">
        <f t="shared" ca="1" si="65"/>
        <v>3d. DR_DER_System</v>
      </c>
      <c r="X320" s="287" t="s">
        <v>1150</v>
      </c>
      <c r="Y320" s="287" t="s">
        <v>1292</v>
      </c>
      <c r="Z320" s="293" t="s">
        <v>1269</v>
      </c>
      <c r="AA320" s="290" t="str">
        <f t="shared" ca="1" si="63"/>
        <v>3d_G319_normalized_incentive_2028_2</v>
      </c>
      <c r="AB320" s="287" t="s">
        <v>395</v>
      </c>
      <c r="AD320" s="289" t="str">
        <f t="shared" si="64"/>
        <v>&gt;=0</v>
      </c>
      <c r="AE320" s="287" t="s">
        <v>84</v>
      </c>
      <c r="AF320" s="287" t="s">
        <v>83</v>
      </c>
    </row>
    <row r="321" spans="1:32" ht="5.25" customHeight="1">
      <c r="A321" s="451"/>
      <c r="B321" s="329"/>
      <c r="C321" s="53"/>
      <c r="D321" s="53"/>
      <c r="E321" s="53"/>
      <c r="F321" s="53"/>
      <c r="G321" s="53"/>
      <c r="H321" s="53"/>
      <c r="I321" s="53"/>
      <c r="J321" s="53"/>
      <c r="K321" s="53"/>
      <c r="L321" s="108"/>
      <c r="R321" t="s">
        <v>76</v>
      </c>
      <c r="U321" s="285" t="str">
        <f ca="1">SUBSTITUTE(CELL("address",J319),"$","")</f>
        <v>J319</v>
      </c>
      <c r="V321" s="287" t="str">
        <f t="shared" si="66"/>
        <v>3d</v>
      </c>
      <c r="W321" s="285" t="str">
        <f t="shared" ca="1" si="65"/>
        <v>3d. DR_DER_System</v>
      </c>
      <c r="X321" s="287" t="s">
        <v>1150</v>
      </c>
      <c r="Y321" s="287" t="s">
        <v>1292</v>
      </c>
      <c r="Z321" s="293" t="s">
        <v>1270</v>
      </c>
      <c r="AA321" s="290" t="str">
        <f t="shared" ca="1" si="63"/>
        <v>3d_J319_normalized_incentive_2028_3</v>
      </c>
      <c r="AB321" s="287" t="s">
        <v>395</v>
      </c>
      <c r="AD321" s="289" t="str">
        <f t="shared" si="64"/>
        <v>&gt;=0</v>
      </c>
      <c r="AE321" s="287" t="s">
        <v>84</v>
      </c>
      <c r="AF321" s="287" t="s">
        <v>83</v>
      </c>
    </row>
    <row r="322" spans="1:32" ht="13">
      <c r="A322" s="451">
        <v>2029</v>
      </c>
      <c r="B322" s="329" t="s">
        <v>1291</v>
      </c>
      <c r="C322" s="53"/>
      <c r="D322" s="995"/>
      <c r="E322" s="995"/>
      <c r="F322" s="53"/>
      <c r="G322" s="1135"/>
      <c r="H322" s="1135"/>
      <c r="I322" s="53"/>
      <c r="J322" s="1135"/>
      <c r="K322" s="1135"/>
      <c r="L322" s="108"/>
      <c r="S322" t="s">
        <v>40</v>
      </c>
      <c r="U322" s="285" t="str">
        <f ca="1">SUBSTITUTE(CELL("address",D322),"$","")</f>
        <v>D322</v>
      </c>
      <c r="V322" s="287" t="str">
        <f t="shared" si="66"/>
        <v>3d</v>
      </c>
      <c r="W322" s="285" t="str">
        <f t="shared" ca="1" si="65"/>
        <v>3d. DR_DER_System</v>
      </c>
      <c r="X322" s="287" t="s">
        <v>1150</v>
      </c>
      <c r="Y322" s="287" t="s">
        <v>1292</v>
      </c>
      <c r="Z322" s="293" t="s">
        <v>1271</v>
      </c>
      <c r="AA322" s="290" t="str">
        <f t="shared" ca="1" si="63"/>
        <v>3d_D322_normalized_incentive_2029_1</v>
      </c>
      <c r="AB322" s="287" t="s">
        <v>395</v>
      </c>
      <c r="AD322" s="289" t="str">
        <f t="shared" si="64"/>
        <v>&gt;=0</v>
      </c>
      <c r="AE322" s="287" t="s">
        <v>84</v>
      </c>
      <c r="AF322" s="287" t="s">
        <v>83</v>
      </c>
    </row>
    <row r="323" spans="1:32" ht="5.25" customHeight="1">
      <c r="A323" s="451"/>
      <c r="B323" s="329"/>
      <c r="C323" s="53"/>
      <c r="D323" s="53"/>
      <c r="E323" s="53"/>
      <c r="F323" s="53"/>
      <c r="G323" s="53"/>
      <c r="H323" s="53"/>
      <c r="I323" s="53"/>
      <c r="J323" s="53"/>
      <c r="K323" s="53"/>
      <c r="L323" s="108"/>
      <c r="R323" t="s">
        <v>76</v>
      </c>
      <c r="U323" s="285" t="str">
        <f ca="1">SUBSTITUTE(CELL("address",G322),"$","")</f>
        <v>G322</v>
      </c>
      <c r="V323" s="287" t="str">
        <f t="shared" si="66"/>
        <v>3d</v>
      </c>
      <c r="W323" s="285" t="str">
        <f t="shared" ca="1" si="65"/>
        <v>3d. DR_DER_System</v>
      </c>
      <c r="X323" s="287" t="s">
        <v>1150</v>
      </c>
      <c r="Y323" s="287" t="s">
        <v>1292</v>
      </c>
      <c r="Z323" s="293" t="s">
        <v>1272</v>
      </c>
      <c r="AA323" s="290" t="str">
        <f t="shared" ca="1" si="63"/>
        <v>3d_G322_normalized_incentive_2029_2</v>
      </c>
      <c r="AB323" s="287" t="s">
        <v>395</v>
      </c>
      <c r="AD323" s="289" t="str">
        <f t="shared" si="64"/>
        <v>&gt;=0</v>
      </c>
      <c r="AE323" s="287" t="s">
        <v>84</v>
      </c>
      <c r="AF323" s="287" t="s">
        <v>83</v>
      </c>
    </row>
    <row r="324" spans="1:32" ht="5.25" customHeight="1">
      <c r="A324" s="451"/>
      <c r="B324" s="329"/>
      <c r="C324" s="53"/>
      <c r="D324" s="53"/>
      <c r="E324" s="53"/>
      <c r="F324" s="53"/>
      <c r="G324" s="53"/>
      <c r="H324" s="53"/>
      <c r="I324" s="53"/>
      <c r="J324" s="53"/>
      <c r="K324" s="53"/>
      <c r="L324" s="108"/>
      <c r="R324" t="s">
        <v>76</v>
      </c>
      <c r="U324" s="285" t="str">
        <f ca="1">SUBSTITUTE(CELL("address",J322),"$","")</f>
        <v>J322</v>
      </c>
      <c r="V324" s="287" t="str">
        <f t="shared" si="66"/>
        <v>3d</v>
      </c>
      <c r="W324" s="285" t="str">
        <f t="shared" ca="1" si="65"/>
        <v>3d. DR_DER_System</v>
      </c>
      <c r="X324" s="287" t="s">
        <v>1150</v>
      </c>
      <c r="Y324" s="287" t="s">
        <v>1292</v>
      </c>
      <c r="Z324" s="293" t="s">
        <v>1273</v>
      </c>
      <c r="AA324" s="290" t="str">
        <f t="shared" ca="1" si="63"/>
        <v>3d_J322_normalized_incentive_2029_3</v>
      </c>
      <c r="AB324" s="287" t="s">
        <v>395</v>
      </c>
      <c r="AD324" s="289" t="str">
        <f t="shared" si="64"/>
        <v>&gt;=0</v>
      </c>
      <c r="AE324" s="287" t="s">
        <v>84</v>
      </c>
      <c r="AF324" s="287" t="s">
        <v>83</v>
      </c>
    </row>
    <row r="325" spans="1:32" ht="13">
      <c r="A325" s="451">
        <v>2030</v>
      </c>
      <c r="B325" s="329" t="s">
        <v>1291</v>
      </c>
      <c r="C325" s="53"/>
      <c r="D325" s="995"/>
      <c r="E325" s="995"/>
      <c r="F325" s="53"/>
      <c r="G325" s="1135"/>
      <c r="H325" s="1135"/>
      <c r="I325" s="53"/>
      <c r="J325" s="1135"/>
      <c r="K325" s="1135"/>
      <c r="L325" s="108"/>
      <c r="S325" t="s">
        <v>40</v>
      </c>
      <c r="U325" s="285" t="str">
        <f ca="1">SUBSTITUTE(CELL("address",D325),"$","")</f>
        <v>D325</v>
      </c>
      <c r="V325" s="287" t="str">
        <f t="shared" si="66"/>
        <v>3d</v>
      </c>
      <c r="W325" s="285" t="str">
        <f t="shared" ca="1" si="65"/>
        <v>3d. DR_DER_System</v>
      </c>
      <c r="X325" s="287" t="s">
        <v>1150</v>
      </c>
      <c r="Y325" s="287" t="s">
        <v>1292</v>
      </c>
      <c r="Z325" s="293" t="s">
        <v>1274</v>
      </c>
      <c r="AA325" s="290" t="str">
        <f t="shared" ca="1" si="63"/>
        <v>3d_D325_normalized_incentive_2030_1</v>
      </c>
      <c r="AB325" s="287" t="s">
        <v>395</v>
      </c>
      <c r="AD325" s="289" t="str">
        <f t="shared" si="64"/>
        <v>&gt;=0</v>
      </c>
      <c r="AE325" s="287" t="s">
        <v>84</v>
      </c>
      <c r="AF325" s="287" t="s">
        <v>83</v>
      </c>
    </row>
    <row r="326" spans="1:32" ht="5.25" customHeight="1">
      <c r="A326" s="451"/>
      <c r="B326" s="329"/>
      <c r="C326" s="53"/>
      <c r="D326" s="53"/>
      <c r="E326" s="53"/>
      <c r="F326" s="53"/>
      <c r="G326" s="53"/>
      <c r="H326" s="53"/>
      <c r="I326" s="53"/>
      <c r="J326" s="53"/>
      <c r="K326" s="53"/>
      <c r="L326" s="108"/>
      <c r="R326" t="s">
        <v>76</v>
      </c>
      <c r="U326" s="285" t="str">
        <f ca="1">SUBSTITUTE(CELL("address",G325),"$","")</f>
        <v>G325</v>
      </c>
      <c r="V326" s="287" t="str">
        <f t="shared" si="66"/>
        <v>3d</v>
      </c>
      <c r="W326" s="285" t="str">
        <f t="shared" ca="1" si="65"/>
        <v>3d. DR_DER_System</v>
      </c>
      <c r="X326" s="287" t="s">
        <v>1150</v>
      </c>
      <c r="Y326" s="287" t="s">
        <v>1292</v>
      </c>
      <c r="Z326" s="293" t="s">
        <v>1275</v>
      </c>
      <c r="AA326" s="290" t="str">
        <f t="shared" ca="1" si="63"/>
        <v>3d_G325_normalized_incentive_2030_2</v>
      </c>
      <c r="AB326" s="287" t="s">
        <v>395</v>
      </c>
      <c r="AD326" s="289" t="str">
        <f t="shared" si="64"/>
        <v>&gt;=0</v>
      </c>
      <c r="AE326" s="287" t="s">
        <v>84</v>
      </c>
      <c r="AF326" s="287" t="s">
        <v>83</v>
      </c>
    </row>
    <row r="327" spans="1:32" ht="5.25" customHeight="1">
      <c r="A327" s="451"/>
      <c r="B327" s="329"/>
      <c r="C327" s="53"/>
      <c r="D327" s="53"/>
      <c r="E327" s="53"/>
      <c r="F327" s="53"/>
      <c r="G327" s="53"/>
      <c r="H327" s="53"/>
      <c r="I327" s="53"/>
      <c r="J327" s="53"/>
      <c r="K327" s="53"/>
      <c r="L327" s="108"/>
      <c r="R327" t="s">
        <v>76</v>
      </c>
      <c r="U327" s="285" t="str">
        <f ca="1">SUBSTITUTE(CELL("address",J325),"$","")</f>
        <v>J325</v>
      </c>
      <c r="V327" s="287" t="str">
        <f t="shared" si="66"/>
        <v>3d</v>
      </c>
      <c r="W327" s="285" t="str">
        <f t="shared" ca="1" si="65"/>
        <v>3d. DR_DER_System</v>
      </c>
      <c r="X327" s="287" t="s">
        <v>1150</v>
      </c>
      <c r="Y327" s="287" t="s">
        <v>1292</v>
      </c>
      <c r="Z327" s="293" t="s">
        <v>1276</v>
      </c>
      <c r="AA327" s="290" t="str">
        <f t="shared" ca="1" si="63"/>
        <v>3d_J325_normalized_incentive_2030_3</v>
      </c>
      <c r="AB327" s="287" t="s">
        <v>395</v>
      </c>
      <c r="AD327" s="289" t="str">
        <f t="shared" si="64"/>
        <v>&gt;=0</v>
      </c>
      <c r="AE327" s="287" t="s">
        <v>84</v>
      </c>
      <c r="AF327" s="287" t="s">
        <v>83</v>
      </c>
    </row>
    <row r="328" spans="1:32" ht="13">
      <c r="A328" s="451">
        <v>2031</v>
      </c>
      <c r="B328" s="329" t="s">
        <v>1291</v>
      </c>
      <c r="C328" s="53"/>
      <c r="D328" s="995"/>
      <c r="E328" s="995"/>
      <c r="F328" s="53"/>
      <c r="G328" s="1135"/>
      <c r="H328" s="1135"/>
      <c r="I328" s="53"/>
      <c r="J328" s="1135"/>
      <c r="K328" s="1135"/>
      <c r="L328" s="108"/>
      <c r="S328" t="s">
        <v>40</v>
      </c>
      <c r="U328" s="285" t="str">
        <f ca="1">SUBSTITUTE(CELL("address",D328),"$","")</f>
        <v>D328</v>
      </c>
      <c r="V328" s="287" t="str">
        <f t="shared" si="66"/>
        <v>3d</v>
      </c>
      <c r="W328" s="285" t="str">
        <f t="shared" ca="1" si="65"/>
        <v>3d. DR_DER_System</v>
      </c>
      <c r="X328" s="287" t="s">
        <v>1150</v>
      </c>
      <c r="Y328" s="287" t="s">
        <v>1292</v>
      </c>
      <c r="Z328" s="293" t="s">
        <v>1277</v>
      </c>
      <c r="AA328" s="290" t="str">
        <f t="shared" ca="1" si="63"/>
        <v>3d_D328_normalized_incentive_2031_1</v>
      </c>
      <c r="AB328" s="287" t="s">
        <v>395</v>
      </c>
      <c r="AD328" s="289" t="str">
        <f t="shared" si="64"/>
        <v>&gt;=0</v>
      </c>
      <c r="AE328" s="287" t="s">
        <v>84</v>
      </c>
      <c r="AF328" s="287" t="s">
        <v>83</v>
      </c>
    </row>
    <row r="329" spans="1:32" ht="5.25" customHeight="1">
      <c r="A329" s="451"/>
      <c r="B329" s="329"/>
      <c r="C329" s="53"/>
      <c r="D329" s="53"/>
      <c r="E329" s="53"/>
      <c r="F329" s="53"/>
      <c r="G329" s="53"/>
      <c r="H329" s="53"/>
      <c r="I329" s="53"/>
      <c r="J329" s="53"/>
      <c r="K329" s="53"/>
      <c r="L329" s="108"/>
      <c r="R329" t="s">
        <v>76</v>
      </c>
      <c r="U329" s="285" t="str">
        <f ca="1">SUBSTITUTE(CELL("address",G328),"$","")</f>
        <v>G328</v>
      </c>
      <c r="V329" s="287" t="str">
        <f t="shared" si="66"/>
        <v>3d</v>
      </c>
      <c r="W329" s="285" t="str">
        <f t="shared" ca="1" si="65"/>
        <v>3d. DR_DER_System</v>
      </c>
      <c r="X329" s="287" t="s">
        <v>1150</v>
      </c>
      <c r="Y329" s="287" t="s">
        <v>1292</v>
      </c>
      <c r="Z329" s="293" t="s">
        <v>1278</v>
      </c>
      <c r="AA329" s="290" t="str">
        <f t="shared" ca="1" si="63"/>
        <v>3d_G328_normalized_incentive_2031_2</v>
      </c>
      <c r="AB329" s="287" t="s">
        <v>395</v>
      </c>
      <c r="AD329" s="289" t="str">
        <f t="shared" si="64"/>
        <v>&gt;=0</v>
      </c>
      <c r="AE329" s="287" t="s">
        <v>84</v>
      </c>
      <c r="AF329" s="287" t="s">
        <v>83</v>
      </c>
    </row>
    <row r="330" spans="1:32" ht="5.25" customHeight="1">
      <c r="A330" s="451"/>
      <c r="B330" s="329"/>
      <c r="C330" s="53"/>
      <c r="D330" s="53"/>
      <c r="E330" s="53"/>
      <c r="F330" s="53"/>
      <c r="G330" s="53"/>
      <c r="H330" s="53"/>
      <c r="I330" s="53"/>
      <c r="J330" s="53"/>
      <c r="K330" s="53"/>
      <c r="L330" s="108"/>
      <c r="R330" t="s">
        <v>76</v>
      </c>
      <c r="U330" s="285" t="str">
        <f ca="1">SUBSTITUTE(CELL("address",J328),"$","")</f>
        <v>J328</v>
      </c>
      <c r="V330" s="287" t="str">
        <f t="shared" si="66"/>
        <v>3d</v>
      </c>
      <c r="W330" s="285" t="str">
        <f t="shared" ca="1" si="65"/>
        <v>3d. DR_DER_System</v>
      </c>
      <c r="X330" s="287" t="s">
        <v>1150</v>
      </c>
      <c r="Y330" s="287" t="s">
        <v>1292</v>
      </c>
      <c r="Z330" s="293" t="s">
        <v>1279</v>
      </c>
      <c r="AA330" s="290" t="str">
        <f t="shared" ca="1" si="63"/>
        <v>3d_J328_normalized_incentive_2031_3</v>
      </c>
      <c r="AB330" s="287" t="s">
        <v>395</v>
      </c>
      <c r="AD330" s="289" t="str">
        <f t="shared" si="64"/>
        <v>&gt;=0</v>
      </c>
      <c r="AE330" s="287" t="s">
        <v>84</v>
      </c>
      <c r="AF330" s="287" t="s">
        <v>83</v>
      </c>
    </row>
    <row r="331" spans="1:32" ht="13">
      <c r="A331" s="451">
        <v>2032</v>
      </c>
      <c r="B331" s="329" t="s">
        <v>1291</v>
      </c>
      <c r="C331" s="53"/>
      <c r="D331" s="995"/>
      <c r="E331" s="995"/>
      <c r="F331" s="53"/>
      <c r="G331" s="1135"/>
      <c r="H331" s="1135"/>
      <c r="I331" s="53"/>
      <c r="J331" s="1135"/>
      <c r="K331" s="1135"/>
      <c r="L331" s="108"/>
      <c r="S331" t="s">
        <v>40</v>
      </c>
      <c r="U331" s="285" t="str">
        <f ca="1">SUBSTITUTE(CELL("address",D331),"$","")</f>
        <v>D331</v>
      </c>
      <c r="V331" s="287" t="str">
        <f t="shared" si="66"/>
        <v>3d</v>
      </c>
      <c r="W331" s="285" t="str">
        <f t="shared" ca="1" si="65"/>
        <v>3d. DR_DER_System</v>
      </c>
      <c r="X331" s="287" t="s">
        <v>1150</v>
      </c>
      <c r="Y331" s="287" t="s">
        <v>1292</v>
      </c>
      <c r="Z331" s="293" t="s">
        <v>1280</v>
      </c>
      <c r="AA331" s="290" t="str">
        <f t="shared" ca="1" si="63"/>
        <v>3d_D331_normalized_incentive_2032_1</v>
      </c>
      <c r="AB331" s="287" t="s">
        <v>395</v>
      </c>
      <c r="AD331" s="289" t="str">
        <f t="shared" si="64"/>
        <v>&gt;=0</v>
      </c>
      <c r="AE331" s="287" t="s">
        <v>84</v>
      </c>
      <c r="AF331" s="287" t="s">
        <v>83</v>
      </c>
    </row>
    <row r="332" spans="1:32" ht="5.25" customHeight="1">
      <c r="A332" s="451"/>
      <c r="B332" s="329"/>
      <c r="C332" s="53"/>
      <c r="D332" s="53"/>
      <c r="E332" s="53"/>
      <c r="F332" s="53"/>
      <c r="G332" s="53"/>
      <c r="H332" s="53"/>
      <c r="I332" s="53"/>
      <c r="J332" s="53"/>
      <c r="K332" s="53"/>
      <c r="L332" s="108"/>
      <c r="R332" t="s">
        <v>76</v>
      </c>
      <c r="U332" s="285" t="str">
        <f ca="1">SUBSTITUTE(CELL("address",G331),"$","")</f>
        <v>G331</v>
      </c>
      <c r="V332" s="287" t="str">
        <f t="shared" si="66"/>
        <v>3d</v>
      </c>
      <c r="W332" s="285" t="str">
        <f t="shared" ca="1" si="65"/>
        <v>3d. DR_DER_System</v>
      </c>
      <c r="X332" s="287" t="s">
        <v>1150</v>
      </c>
      <c r="Y332" s="287" t="s">
        <v>1292</v>
      </c>
      <c r="Z332" s="293" t="s">
        <v>1281</v>
      </c>
      <c r="AA332" s="290" t="str">
        <f t="shared" ca="1" si="63"/>
        <v>3d_G331_normalized_incentive_2032_2</v>
      </c>
      <c r="AB332" s="287" t="s">
        <v>395</v>
      </c>
      <c r="AD332" s="289" t="str">
        <f t="shared" si="64"/>
        <v>&gt;=0</v>
      </c>
      <c r="AE332" s="287" t="s">
        <v>84</v>
      </c>
      <c r="AF332" s="287" t="s">
        <v>83</v>
      </c>
    </row>
    <row r="333" spans="1:32" ht="5.25" customHeight="1">
      <c r="A333" s="451"/>
      <c r="B333" s="329"/>
      <c r="C333" s="53"/>
      <c r="D333" s="53"/>
      <c r="E333" s="53"/>
      <c r="F333" s="53"/>
      <c r="G333" s="53"/>
      <c r="H333" s="53"/>
      <c r="I333" s="53"/>
      <c r="J333" s="53"/>
      <c r="K333" s="53"/>
      <c r="L333" s="108"/>
      <c r="R333" t="s">
        <v>76</v>
      </c>
      <c r="U333" s="285" t="str">
        <f ca="1">SUBSTITUTE(CELL("address",J331),"$","")</f>
        <v>J331</v>
      </c>
      <c r="V333" s="287" t="str">
        <f t="shared" si="66"/>
        <v>3d</v>
      </c>
      <c r="W333" s="285" t="str">
        <f t="shared" ca="1" si="65"/>
        <v>3d. DR_DER_System</v>
      </c>
      <c r="X333" s="287" t="s">
        <v>1150</v>
      </c>
      <c r="Y333" s="287" t="s">
        <v>1292</v>
      </c>
      <c r="Z333" s="293" t="s">
        <v>1282</v>
      </c>
      <c r="AA333" s="290" t="str">
        <f t="shared" ca="1" si="63"/>
        <v>3d_J331_normalized_incentive_2032_3</v>
      </c>
      <c r="AB333" s="287" t="s">
        <v>395</v>
      </c>
      <c r="AD333" s="289" t="str">
        <f t="shared" si="64"/>
        <v>&gt;=0</v>
      </c>
      <c r="AE333" s="287" t="s">
        <v>84</v>
      </c>
      <c r="AF333" s="287" t="s">
        <v>83</v>
      </c>
    </row>
    <row r="334" spans="1:32">
      <c r="A334" s="1144" t="s">
        <v>1293</v>
      </c>
      <c r="B334" s="1145"/>
      <c r="C334" s="53"/>
      <c r="D334" s="53"/>
      <c r="E334" s="53"/>
      <c r="F334" s="53"/>
      <c r="G334" s="53"/>
      <c r="H334" s="53"/>
      <c r="I334" s="53"/>
      <c r="J334" s="53"/>
      <c r="K334" s="53"/>
      <c r="L334" s="108"/>
      <c r="S334" t="s">
        <v>40</v>
      </c>
      <c r="AB334" s="287"/>
    </row>
    <row r="335" spans="1:32">
      <c r="A335" s="1147" t="s">
        <v>1294</v>
      </c>
      <c r="B335" s="1148"/>
      <c r="C335" s="53"/>
      <c r="D335" s="53"/>
      <c r="E335" s="53"/>
      <c r="F335" s="53"/>
      <c r="G335" s="53"/>
      <c r="H335" s="53"/>
      <c r="I335" s="53"/>
      <c r="J335" s="53"/>
      <c r="K335" s="53"/>
      <c r="L335" s="108"/>
      <c r="S335" t="s">
        <v>40</v>
      </c>
    </row>
    <row r="336" spans="1:32">
      <c r="A336" s="1149"/>
      <c r="B336" s="1148"/>
      <c r="C336" s="53"/>
      <c r="D336" s="53"/>
      <c r="E336" s="53"/>
      <c r="F336" s="53"/>
      <c r="G336" s="53"/>
      <c r="H336" s="53"/>
      <c r="I336" s="53"/>
      <c r="J336" s="53"/>
      <c r="K336" s="53"/>
      <c r="L336" s="108"/>
      <c r="S336" t="s">
        <v>40</v>
      </c>
    </row>
    <row r="337" spans="1:34">
      <c r="A337" s="451">
        <v>2023</v>
      </c>
      <c r="B337" s="305" t="s">
        <v>1295</v>
      </c>
      <c r="C337" s="53"/>
      <c r="D337" s="1152"/>
      <c r="E337" s="1153"/>
      <c r="F337" s="537"/>
      <c r="G337" s="1133"/>
      <c r="H337" s="1133"/>
      <c r="I337" s="537"/>
      <c r="J337" s="1133"/>
      <c r="K337" s="1133"/>
      <c r="L337" s="108"/>
      <c r="Q337" s="24"/>
      <c r="S337" t="s">
        <v>40</v>
      </c>
      <c r="U337" s="285" t="str">
        <f ca="1">SUBSTITUTE(CELL("address",D337),"$","")</f>
        <v>D337</v>
      </c>
      <c r="V337" s="287" t="str">
        <f t="shared" ref="V337:V366" si="67">$V$7</f>
        <v>3d</v>
      </c>
      <c r="W337" s="285" t="str">
        <f t="shared" ref="W337:W351" ca="1" si="68">MID(CELL("filename",V337),FIND("]",CELL("filename",V337))+1,256)</f>
        <v>3d. DR_DER_System</v>
      </c>
      <c r="X337" s="287" t="s">
        <v>1150</v>
      </c>
      <c r="Y337" s="287" t="s">
        <v>1296</v>
      </c>
      <c r="Z337" s="287" t="s">
        <v>1253</v>
      </c>
      <c r="AA337" s="290" t="str">
        <f t="shared" ref="AA337:AA366" ca="1" si="69">V337&amp;"_"&amp;U337&amp;"_"&amp;Y337&amp;"_"&amp;Z337</f>
        <v>3d_D337_total_costs_2023_1</v>
      </c>
      <c r="AB337" s="287" t="s">
        <v>395</v>
      </c>
      <c r="AD337" s="289" t="str">
        <f t="shared" ref="AD337:AD366" si="70">"&gt;=0"</f>
        <v>&gt;=0</v>
      </c>
      <c r="AE337" s="287" t="s">
        <v>84</v>
      </c>
      <c r="AF337" s="287" t="s">
        <v>83</v>
      </c>
      <c r="AH337" s="288"/>
    </row>
    <row r="338" spans="1:34" ht="5.25" customHeight="1">
      <c r="A338" s="451"/>
      <c r="B338" s="305"/>
      <c r="C338" s="53"/>
      <c r="D338" s="537"/>
      <c r="E338" s="537"/>
      <c r="F338" s="537"/>
      <c r="G338" s="537"/>
      <c r="H338" s="537"/>
      <c r="I338" s="537"/>
      <c r="J338" s="537"/>
      <c r="K338" s="537"/>
      <c r="L338" s="108"/>
      <c r="R338" t="s">
        <v>76</v>
      </c>
      <c r="U338" s="285" t="str">
        <f ca="1">SUBSTITUTE(CELL("address",G337),"$","")</f>
        <v>G337</v>
      </c>
      <c r="V338" s="287" t="str">
        <f t="shared" si="67"/>
        <v>3d</v>
      </c>
      <c r="W338" s="285" t="str">
        <f t="shared" ca="1" si="68"/>
        <v>3d. DR_DER_System</v>
      </c>
      <c r="X338" s="287" t="s">
        <v>1150</v>
      </c>
      <c r="Y338" s="287" t="s">
        <v>1296</v>
      </c>
      <c r="Z338" s="287" t="s">
        <v>1254</v>
      </c>
      <c r="AA338" s="290" t="str">
        <f t="shared" ca="1" si="69"/>
        <v>3d_G337_total_costs_2023_2</v>
      </c>
      <c r="AB338" s="287" t="s">
        <v>395</v>
      </c>
      <c r="AD338" s="289" t="str">
        <f t="shared" si="70"/>
        <v>&gt;=0</v>
      </c>
      <c r="AE338" s="287" t="s">
        <v>84</v>
      </c>
      <c r="AF338" s="287" t="s">
        <v>83</v>
      </c>
      <c r="AH338" s="288"/>
    </row>
    <row r="339" spans="1:34" ht="5.25" customHeight="1">
      <c r="A339" s="451"/>
      <c r="B339" s="305"/>
      <c r="C339" s="53"/>
      <c r="D339" s="537"/>
      <c r="E339" s="537"/>
      <c r="F339" s="537"/>
      <c r="G339" s="537"/>
      <c r="H339" s="537"/>
      <c r="I339" s="537"/>
      <c r="J339" s="537"/>
      <c r="K339" s="537"/>
      <c r="L339" s="108"/>
      <c r="R339" t="s">
        <v>76</v>
      </c>
      <c r="U339" s="285" t="str">
        <f ca="1">SUBSTITUTE(CELL("address",J337),"$","")</f>
        <v>J337</v>
      </c>
      <c r="V339" s="287" t="str">
        <f t="shared" si="67"/>
        <v>3d</v>
      </c>
      <c r="W339" s="285" t="str">
        <f t="shared" ca="1" si="68"/>
        <v>3d. DR_DER_System</v>
      </c>
      <c r="X339" s="287" t="s">
        <v>1150</v>
      </c>
      <c r="Y339" s="287" t="s">
        <v>1296</v>
      </c>
      <c r="Z339" s="287" t="s">
        <v>1255</v>
      </c>
      <c r="AA339" s="290" t="str">
        <f t="shared" ca="1" si="69"/>
        <v>3d_J337_total_costs_2023_3</v>
      </c>
      <c r="AB339" s="287" t="s">
        <v>395</v>
      </c>
      <c r="AD339" s="289" t="str">
        <f t="shared" si="70"/>
        <v>&gt;=0</v>
      </c>
      <c r="AE339" s="287" t="s">
        <v>84</v>
      </c>
      <c r="AF339" s="287" t="s">
        <v>83</v>
      </c>
      <c r="AH339" s="288"/>
    </row>
    <row r="340" spans="1:34">
      <c r="A340" s="451">
        <v>2024</v>
      </c>
      <c r="B340" s="305" t="s">
        <v>1295</v>
      </c>
      <c r="C340" s="53"/>
      <c r="D340" s="1152"/>
      <c r="E340" s="1153"/>
      <c r="F340" s="537"/>
      <c r="G340" s="1133"/>
      <c r="H340" s="1133"/>
      <c r="I340" s="537"/>
      <c r="J340" s="1133"/>
      <c r="K340" s="1133"/>
      <c r="L340" s="108"/>
      <c r="S340" t="s">
        <v>40</v>
      </c>
      <c r="U340" s="285" t="str">
        <f ca="1">SUBSTITUTE(CELL("address",D340),"$","")</f>
        <v>D340</v>
      </c>
      <c r="V340" s="287" t="str">
        <f t="shared" si="67"/>
        <v>3d</v>
      </c>
      <c r="W340" s="285" t="str">
        <f t="shared" ca="1" si="68"/>
        <v>3d. DR_DER_System</v>
      </c>
      <c r="X340" s="287" t="s">
        <v>1150</v>
      </c>
      <c r="Y340" s="287" t="s">
        <v>1296</v>
      </c>
      <c r="Z340" s="287" t="s">
        <v>1256</v>
      </c>
      <c r="AA340" s="290" t="str">
        <f t="shared" ca="1" si="69"/>
        <v>3d_D340_total_costs_2024_1</v>
      </c>
      <c r="AB340" s="287" t="s">
        <v>395</v>
      </c>
      <c r="AD340" s="289" t="str">
        <f t="shared" si="70"/>
        <v>&gt;=0</v>
      </c>
      <c r="AE340" s="287" t="s">
        <v>84</v>
      </c>
      <c r="AF340" s="287" t="s">
        <v>83</v>
      </c>
      <c r="AH340" s="288"/>
    </row>
    <row r="341" spans="1:34" ht="5.25" customHeight="1">
      <c r="A341" s="451"/>
      <c r="B341" s="305"/>
      <c r="C341" s="53"/>
      <c r="D341" s="537"/>
      <c r="E341" s="537"/>
      <c r="F341" s="537"/>
      <c r="G341" s="537"/>
      <c r="H341" s="537"/>
      <c r="I341" s="537"/>
      <c r="J341" s="537"/>
      <c r="K341" s="537"/>
      <c r="L341" s="108"/>
      <c r="R341" t="s">
        <v>76</v>
      </c>
      <c r="U341" s="285" t="str">
        <f ca="1">SUBSTITUTE(CELL("address",G340),"$","")</f>
        <v>G340</v>
      </c>
      <c r="V341" s="287" t="str">
        <f t="shared" si="67"/>
        <v>3d</v>
      </c>
      <c r="W341" s="285" t="str">
        <f t="shared" ca="1" si="68"/>
        <v>3d. DR_DER_System</v>
      </c>
      <c r="X341" s="287" t="s">
        <v>1150</v>
      </c>
      <c r="Y341" s="287" t="s">
        <v>1296</v>
      </c>
      <c r="Z341" s="287" t="s">
        <v>1257</v>
      </c>
      <c r="AA341" s="290" t="str">
        <f t="shared" ca="1" si="69"/>
        <v>3d_G340_total_costs_2024_2</v>
      </c>
      <c r="AB341" s="287" t="s">
        <v>395</v>
      </c>
      <c r="AD341" s="289" t="str">
        <f t="shared" si="70"/>
        <v>&gt;=0</v>
      </c>
      <c r="AE341" s="287" t="s">
        <v>84</v>
      </c>
      <c r="AF341" s="287" t="s">
        <v>83</v>
      </c>
      <c r="AH341" s="288"/>
    </row>
    <row r="342" spans="1:34" ht="5.25" customHeight="1">
      <c r="A342" s="451"/>
      <c r="B342" s="305"/>
      <c r="C342" s="53"/>
      <c r="D342" s="537"/>
      <c r="E342" s="537"/>
      <c r="F342" s="537"/>
      <c r="G342" s="537"/>
      <c r="H342" s="537"/>
      <c r="I342" s="537"/>
      <c r="J342" s="537"/>
      <c r="K342" s="537"/>
      <c r="L342" s="108"/>
      <c r="R342" t="s">
        <v>76</v>
      </c>
      <c r="U342" s="285" t="str">
        <f ca="1">SUBSTITUTE(CELL("address",J340),"$","")</f>
        <v>J340</v>
      </c>
      <c r="V342" s="287" t="str">
        <f t="shared" si="67"/>
        <v>3d</v>
      </c>
      <c r="W342" s="285" t="str">
        <f t="shared" ca="1" si="68"/>
        <v>3d. DR_DER_System</v>
      </c>
      <c r="X342" s="287" t="s">
        <v>1150</v>
      </c>
      <c r="Y342" s="287" t="s">
        <v>1296</v>
      </c>
      <c r="Z342" s="287" t="s">
        <v>1258</v>
      </c>
      <c r="AA342" s="290" t="str">
        <f t="shared" ca="1" si="69"/>
        <v>3d_J340_total_costs_2024_3</v>
      </c>
      <c r="AB342" s="287" t="s">
        <v>395</v>
      </c>
      <c r="AD342" s="289" t="str">
        <f t="shared" si="70"/>
        <v>&gt;=0</v>
      </c>
      <c r="AE342" s="287" t="s">
        <v>84</v>
      </c>
      <c r="AF342" s="287" t="s">
        <v>83</v>
      </c>
      <c r="AH342" s="288"/>
    </row>
    <row r="343" spans="1:34">
      <c r="A343" s="451">
        <v>2025</v>
      </c>
      <c r="B343" s="305" t="s">
        <v>1295</v>
      </c>
      <c r="C343" s="53"/>
      <c r="D343" s="1152"/>
      <c r="E343" s="1153"/>
      <c r="F343" s="537"/>
      <c r="G343" s="1133"/>
      <c r="H343" s="1133"/>
      <c r="I343" s="537"/>
      <c r="J343" s="1133"/>
      <c r="K343" s="1133"/>
      <c r="L343" s="108"/>
      <c r="S343" t="s">
        <v>40</v>
      </c>
      <c r="U343" s="285" t="str">
        <f ca="1">SUBSTITUTE(CELL("address",D343),"$","")</f>
        <v>D343</v>
      </c>
      <c r="V343" s="287" t="str">
        <f t="shared" si="67"/>
        <v>3d</v>
      </c>
      <c r="W343" s="285" t="str">
        <f t="shared" ca="1" si="68"/>
        <v>3d. DR_DER_System</v>
      </c>
      <c r="X343" s="287" t="s">
        <v>1150</v>
      </c>
      <c r="Y343" s="287" t="s">
        <v>1296</v>
      </c>
      <c r="Z343" s="287" t="s">
        <v>1259</v>
      </c>
      <c r="AA343" s="290" t="str">
        <f t="shared" ca="1" si="69"/>
        <v>3d_D343_total_costs_2025_1</v>
      </c>
      <c r="AB343" s="287" t="s">
        <v>395</v>
      </c>
      <c r="AD343" s="289" t="str">
        <f t="shared" si="70"/>
        <v>&gt;=0</v>
      </c>
      <c r="AE343" s="287" t="s">
        <v>84</v>
      </c>
      <c r="AF343" s="287" t="s">
        <v>83</v>
      </c>
      <c r="AH343" s="288"/>
    </row>
    <row r="344" spans="1:34" ht="5.25" customHeight="1">
      <c r="A344" s="451"/>
      <c r="B344" s="305"/>
      <c r="C344" s="53"/>
      <c r="D344" s="537"/>
      <c r="E344" s="537"/>
      <c r="F344" s="537"/>
      <c r="G344" s="537"/>
      <c r="H344" s="537"/>
      <c r="I344" s="537"/>
      <c r="J344" s="537"/>
      <c r="K344" s="537"/>
      <c r="L344" s="108"/>
      <c r="R344" t="s">
        <v>76</v>
      </c>
      <c r="U344" s="285" t="str">
        <f ca="1">SUBSTITUTE(CELL("address",G343),"$","")</f>
        <v>G343</v>
      </c>
      <c r="V344" s="287" t="str">
        <f t="shared" si="67"/>
        <v>3d</v>
      </c>
      <c r="W344" s="285" t="str">
        <f t="shared" ca="1" si="68"/>
        <v>3d. DR_DER_System</v>
      </c>
      <c r="X344" s="287" t="s">
        <v>1150</v>
      </c>
      <c r="Y344" s="287" t="s">
        <v>1296</v>
      </c>
      <c r="Z344" s="287" t="s">
        <v>1260</v>
      </c>
      <c r="AA344" s="290" t="str">
        <f t="shared" ca="1" si="69"/>
        <v>3d_G343_total_costs_2025_2</v>
      </c>
      <c r="AB344" s="287" t="s">
        <v>395</v>
      </c>
      <c r="AD344" s="289" t="str">
        <f t="shared" si="70"/>
        <v>&gt;=0</v>
      </c>
      <c r="AE344" s="287" t="s">
        <v>84</v>
      </c>
      <c r="AF344" s="287" t="s">
        <v>83</v>
      </c>
      <c r="AH344" s="288"/>
    </row>
    <row r="345" spans="1:34" ht="5.25" customHeight="1">
      <c r="A345" s="451"/>
      <c r="B345" s="305"/>
      <c r="C345" s="53"/>
      <c r="D345" s="537"/>
      <c r="E345" s="537"/>
      <c r="F345" s="537"/>
      <c r="G345" s="537"/>
      <c r="H345" s="537"/>
      <c r="I345" s="537"/>
      <c r="J345" s="537"/>
      <c r="K345" s="537"/>
      <c r="L345" s="108"/>
      <c r="R345" t="s">
        <v>76</v>
      </c>
      <c r="U345" s="285" t="str">
        <f ca="1">SUBSTITUTE(CELL("address",J343),"$","")</f>
        <v>J343</v>
      </c>
      <c r="V345" s="287" t="str">
        <f t="shared" si="67"/>
        <v>3d</v>
      </c>
      <c r="W345" s="285" t="str">
        <f t="shared" ca="1" si="68"/>
        <v>3d. DR_DER_System</v>
      </c>
      <c r="X345" s="287" t="s">
        <v>1150</v>
      </c>
      <c r="Y345" s="287" t="s">
        <v>1296</v>
      </c>
      <c r="Z345" s="287" t="s">
        <v>1261</v>
      </c>
      <c r="AA345" s="290" t="str">
        <f t="shared" ca="1" si="69"/>
        <v>3d_J343_total_costs_2025_3</v>
      </c>
      <c r="AB345" s="287" t="s">
        <v>395</v>
      </c>
      <c r="AD345" s="289" t="str">
        <f t="shared" si="70"/>
        <v>&gt;=0</v>
      </c>
      <c r="AE345" s="287" t="s">
        <v>84</v>
      </c>
      <c r="AF345" s="287" t="s">
        <v>83</v>
      </c>
      <c r="AH345" s="288"/>
    </row>
    <row r="346" spans="1:34">
      <c r="A346" s="451">
        <v>2026</v>
      </c>
      <c r="B346" s="305" t="s">
        <v>1295</v>
      </c>
      <c r="C346" s="53"/>
      <c r="D346" s="1152"/>
      <c r="E346" s="1153"/>
      <c r="F346" s="537"/>
      <c r="G346" s="1133"/>
      <c r="H346" s="1133"/>
      <c r="I346" s="537"/>
      <c r="J346" s="1133"/>
      <c r="K346" s="1133"/>
      <c r="L346" s="108"/>
      <c r="S346" t="s">
        <v>40</v>
      </c>
      <c r="U346" s="285" t="str">
        <f ca="1">SUBSTITUTE(CELL("address",D346),"$","")</f>
        <v>D346</v>
      </c>
      <c r="V346" s="287" t="str">
        <f t="shared" si="67"/>
        <v>3d</v>
      </c>
      <c r="W346" s="285" t="str">
        <f t="shared" ca="1" si="68"/>
        <v>3d. DR_DER_System</v>
      </c>
      <c r="X346" s="287" t="s">
        <v>1150</v>
      </c>
      <c r="Y346" s="287" t="s">
        <v>1296</v>
      </c>
      <c r="Z346" s="287" t="s">
        <v>1262</v>
      </c>
      <c r="AA346" s="290" t="str">
        <f t="shared" ca="1" si="69"/>
        <v>3d_D346_total_costs_2026_1</v>
      </c>
      <c r="AB346" s="287" t="s">
        <v>395</v>
      </c>
      <c r="AD346" s="289" t="str">
        <f t="shared" si="70"/>
        <v>&gt;=0</v>
      </c>
      <c r="AE346" s="287" t="s">
        <v>84</v>
      </c>
      <c r="AF346" s="287" t="s">
        <v>83</v>
      </c>
      <c r="AH346" s="288"/>
    </row>
    <row r="347" spans="1:34" ht="5.25" customHeight="1">
      <c r="A347" s="451"/>
      <c r="B347" s="305"/>
      <c r="C347" s="53"/>
      <c r="D347" s="537"/>
      <c r="E347" s="537"/>
      <c r="F347" s="537"/>
      <c r="G347" s="537"/>
      <c r="H347" s="537"/>
      <c r="I347" s="537"/>
      <c r="J347" s="537"/>
      <c r="K347" s="537"/>
      <c r="L347" s="108"/>
      <c r="R347" t="s">
        <v>76</v>
      </c>
      <c r="U347" s="285" t="str">
        <f ca="1">SUBSTITUTE(CELL("address",G346),"$","")</f>
        <v>G346</v>
      </c>
      <c r="V347" s="287" t="str">
        <f t="shared" si="67"/>
        <v>3d</v>
      </c>
      <c r="W347" s="285" t="str">
        <f t="shared" ca="1" si="68"/>
        <v>3d. DR_DER_System</v>
      </c>
      <c r="X347" s="287" t="s">
        <v>1150</v>
      </c>
      <c r="Y347" s="287" t="s">
        <v>1296</v>
      </c>
      <c r="Z347" s="287" t="s">
        <v>1263</v>
      </c>
      <c r="AA347" s="290" t="str">
        <f t="shared" ca="1" si="69"/>
        <v>3d_G346_total_costs_2026_2</v>
      </c>
      <c r="AB347" s="287" t="s">
        <v>395</v>
      </c>
      <c r="AD347" s="289" t="str">
        <f t="shared" si="70"/>
        <v>&gt;=0</v>
      </c>
      <c r="AE347" s="287" t="s">
        <v>84</v>
      </c>
      <c r="AF347" s="287" t="s">
        <v>83</v>
      </c>
      <c r="AH347" s="288"/>
    </row>
    <row r="348" spans="1:34" ht="5.25" customHeight="1">
      <c r="A348" s="451"/>
      <c r="B348" s="305"/>
      <c r="C348" s="53"/>
      <c r="D348" s="537"/>
      <c r="E348" s="537"/>
      <c r="F348" s="537"/>
      <c r="G348" s="537"/>
      <c r="H348" s="537"/>
      <c r="I348" s="537"/>
      <c r="J348" s="537"/>
      <c r="K348" s="537"/>
      <c r="L348" s="108"/>
      <c r="R348" t="s">
        <v>76</v>
      </c>
      <c r="U348" s="285" t="str">
        <f ca="1">SUBSTITUTE(CELL("address",J346),"$","")</f>
        <v>J346</v>
      </c>
      <c r="V348" s="287" t="str">
        <f t="shared" si="67"/>
        <v>3d</v>
      </c>
      <c r="W348" s="285" t="str">
        <f t="shared" ca="1" si="68"/>
        <v>3d. DR_DER_System</v>
      </c>
      <c r="X348" s="287" t="s">
        <v>1150</v>
      </c>
      <c r="Y348" s="287" t="s">
        <v>1296</v>
      </c>
      <c r="Z348" s="287" t="s">
        <v>1264</v>
      </c>
      <c r="AA348" s="290" t="str">
        <f t="shared" ca="1" si="69"/>
        <v>3d_J346_total_costs_2026_3</v>
      </c>
      <c r="AB348" s="287" t="s">
        <v>395</v>
      </c>
      <c r="AD348" s="289" t="str">
        <f t="shared" si="70"/>
        <v>&gt;=0</v>
      </c>
      <c r="AE348" s="287" t="s">
        <v>84</v>
      </c>
      <c r="AF348" s="287" t="s">
        <v>83</v>
      </c>
      <c r="AH348" s="288"/>
    </row>
    <row r="349" spans="1:34">
      <c r="A349" s="451">
        <v>2027</v>
      </c>
      <c r="B349" s="305" t="s">
        <v>1295</v>
      </c>
      <c r="C349" s="53"/>
      <c r="D349" s="1152"/>
      <c r="E349" s="1153"/>
      <c r="F349" s="537"/>
      <c r="G349" s="1133"/>
      <c r="H349" s="1133"/>
      <c r="I349" s="537"/>
      <c r="J349" s="1133"/>
      <c r="K349" s="1133"/>
      <c r="L349" s="108"/>
      <c r="S349" t="s">
        <v>40</v>
      </c>
      <c r="U349" s="285" t="str">
        <f ca="1">SUBSTITUTE(CELL("address",D349),"$","")</f>
        <v>D349</v>
      </c>
      <c r="V349" s="287" t="str">
        <f t="shared" si="67"/>
        <v>3d</v>
      </c>
      <c r="W349" s="285" t="str">
        <f t="shared" ca="1" si="68"/>
        <v>3d. DR_DER_System</v>
      </c>
      <c r="X349" s="287" t="s">
        <v>1150</v>
      </c>
      <c r="Y349" s="287" t="s">
        <v>1296</v>
      </c>
      <c r="Z349" s="287" t="s">
        <v>1265</v>
      </c>
      <c r="AA349" s="290" t="str">
        <f t="shared" ca="1" si="69"/>
        <v>3d_D349_total_costs_2027_1</v>
      </c>
      <c r="AB349" s="287" t="s">
        <v>395</v>
      </c>
      <c r="AD349" s="289" t="str">
        <f t="shared" si="70"/>
        <v>&gt;=0</v>
      </c>
      <c r="AE349" s="287" t="s">
        <v>84</v>
      </c>
      <c r="AF349" s="287" t="s">
        <v>83</v>
      </c>
      <c r="AH349" s="288"/>
    </row>
    <row r="350" spans="1:34" ht="5.25" customHeight="1">
      <c r="A350" s="451"/>
      <c r="B350" s="305"/>
      <c r="C350" s="53"/>
      <c r="D350" s="53"/>
      <c r="E350" s="53"/>
      <c r="F350" s="53"/>
      <c r="G350" s="53"/>
      <c r="H350" s="53"/>
      <c r="I350" s="53"/>
      <c r="J350" s="53"/>
      <c r="K350" s="53"/>
      <c r="L350" s="108"/>
      <c r="R350" t="s">
        <v>76</v>
      </c>
      <c r="U350" s="285" t="str">
        <f ca="1">SUBSTITUTE(CELL("address",G349),"$","")</f>
        <v>G349</v>
      </c>
      <c r="V350" s="287" t="str">
        <f t="shared" si="67"/>
        <v>3d</v>
      </c>
      <c r="W350" s="285" t="str">
        <f t="shared" ca="1" si="68"/>
        <v>3d. DR_DER_System</v>
      </c>
      <c r="X350" s="287" t="s">
        <v>1150</v>
      </c>
      <c r="Y350" s="287" t="s">
        <v>1296</v>
      </c>
      <c r="Z350" s="287" t="s">
        <v>1266</v>
      </c>
      <c r="AA350" s="290" t="str">
        <f t="shared" ca="1" si="69"/>
        <v>3d_G349_total_costs_2027_2</v>
      </c>
      <c r="AB350" s="287" t="s">
        <v>395</v>
      </c>
      <c r="AD350" s="289" t="str">
        <f t="shared" si="70"/>
        <v>&gt;=0</v>
      </c>
      <c r="AE350" s="287" t="s">
        <v>84</v>
      </c>
      <c r="AF350" s="287" t="s">
        <v>83</v>
      </c>
      <c r="AH350" s="288"/>
    </row>
    <row r="351" spans="1:34" ht="5.25" customHeight="1">
      <c r="A351" s="451"/>
      <c r="B351" s="329"/>
      <c r="C351" s="53"/>
      <c r="D351" s="53"/>
      <c r="E351" s="53"/>
      <c r="F351" s="53"/>
      <c r="G351" s="53"/>
      <c r="H351" s="53"/>
      <c r="I351" s="53"/>
      <c r="J351" s="53"/>
      <c r="K351" s="53"/>
      <c r="L351" s="108"/>
      <c r="R351" t="s">
        <v>76</v>
      </c>
      <c r="U351" s="285" t="str">
        <f ca="1">SUBSTITUTE(CELL("address",J349),"$","")</f>
        <v>J349</v>
      </c>
      <c r="V351" s="287" t="str">
        <f t="shared" si="67"/>
        <v>3d</v>
      </c>
      <c r="W351" s="285" t="str">
        <f t="shared" ca="1" si="68"/>
        <v>3d. DR_DER_System</v>
      </c>
      <c r="X351" s="287" t="s">
        <v>1150</v>
      </c>
      <c r="Y351" s="287" t="s">
        <v>1296</v>
      </c>
      <c r="Z351" s="287" t="s">
        <v>1267</v>
      </c>
      <c r="AA351" s="290" t="str">
        <f t="shared" ca="1" si="69"/>
        <v>3d_J349_total_costs_2027_3</v>
      </c>
      <c r="AB351" s="287" t="s">
        <v>395</v>
      </c>
      <c r="AD351" s="289" t="str">
        <f t="shared" si="70"/>
        <v>&gt;=0</v>
      </c>
      <c r="AE351" s="287" t="s">
        <v>84</v>
      </c>
      <c r="AF351" s="287" t="s">
        <v>83</v>
      </c>
      <c r="AH351" s="288"/>
    </row>
    <row r="352" spans="1:34">
      <c r="A352" s="451">
        <v>2028</v>
      </c>
      <c r="B352" s="305" t="s">
        <v>1295</v>
      </c>
      <c r="C352" s="53"/>
      <c r="D352" s="995"/>
      <c r="E352" s="995"/>
      <c r="F352" s="53"/>
      <c r="G352" s="1133"/>
      <c r="H352" s="1133"/>
      <c r="I352" s="537"/>
      <c r="J352" s="1133"/>
      <c r="K352" s="1133"/>
      <c r="L352" s="108"/>
      <c r="Q352" s="24"/>
      <c r="S352" t="s">
        <v>40</v>
      </c>
      <c r="U352" s="285" t="str">
        <f ca="1">SUBSTITUTE(CELL("address",D352),"$","")</f>
        <v>D352</v>
      </c>
      <c r="V352" s="287" t="str">
        <f t="shared" si="67"/>
        <v>3d</v>
      </c>
      <c r="W352" s="285" t="str">
        <f t="shared" ref="W352:W366" ca="1" si="71">MID(CELL("filename",V352),FIND("]",CELL("filename",V352))+1,256)</f>
        <v>3d. DR_DER_System</v>
      </c>
      <c r="X352" s="287" t="s">
        <v>1150</v>
      </c>
      <c r="Y352" s="287" t="s">
        <v>1296</v>
      </c>
      <c r="Z352" s="293" t="s">
        <v>1268</v>
      </c>
      <c r="AA352" s="290" t="str">
        <f t="shared" ca="1" si="69"/>
        <v>3d_D352_total_costs_2028_1</v>
      </c>
      <c r="AB352" s="287" t="s">
        <v>395</v>
      </c>
      <c r="AD352" s="289" t="str">
        <f t="shared" si="70"/>
        <v>&gt;=0</v>
      </c>
      <c r="AE352" s="287" t="s">
        <v>84</v>
      </c>
      <c r="AF352" s="287" t="s">
        <v>83</v>
      </c>
    </row>
    <row r="353" spans="1:35" ht="5.25" customHeight="1">
      <c r="A353" s="451"/>
      <c r="B353" s="305"/>
      <c r="C353" s="53"/>
      <c r="D353" s="53"/>
      <c r="E353" s="53"/>
      <c r="F353" s="53"/>
      <c r="G353" s="537"/>
      <c r="H353" s="537"/>
      <c r="I353" s="537"/>
      <c r="J353" s="537"/>
      <c r="K353" s="537"/>
      <c r="L353" s="108"/>
      <c r="R353" t="s">
        <v>76</v>
      </c>
      <c r="U353" s="285" t="str">
        <f ca="1">SUBSTITUTE(CELL("address",G352),"$","")</f>
        <v>G352</v>
      </c>
      <c r="V353" s="287" t="str">
        <f t="shared" si="67"/>
        <v>3d</v>
      </c>
      <c r="W353" s="285" t="str">
        <f t="shared" ca="1" si="71"/>
        <v>3d. DR_DER_System</v>
      </c>
      <c r="X353" s="287" t="s">
        <v>1150</v>
      </c>
      <c r="Y353" s="287" t="s">
        <v>1296</v>
      </c>
      <c r="Z353" s="293" t="s">
        <v>1269</v>
      </c>
      <c r="AA353" s="290" t="str">
        <f t="shared" ca="1" si="69"/>
        <v>3d_G352_total_costs_2028_2</v>
      </c>
      <c r="AB353" s="287" t="s">
        <v>395</v>
      </c>
      <c r="AD353" s="289" t="str">
        <f t="shared" si="70"/>
        <v>&gt;=0</v>
      </c>
      <c r="AE353" s="287" t="s">
        <v>84</v>
      </c>
      <c r="AF353" s="287" t="s">
        <v>83</v>
      </c>
    </row>
    <row r="354" spans="1:35" ht="5.25" customHeight="1">
      <c r="A354" s="451"/>
      <c r="B354" s="305"/>
      <c r="C354" s="53"/>
      <c r="D354" s="53"/>
      <c r="E354" s="53"/>
      <c r="F354" s="53"/>
      <c r="G354" s="537"/>
      <c r="H354" s="537"/>
      <c r="I354" s="537"/>
      <c r="J354" s="537"/>
      <c r="K354" s="537"/>
      <c r="L354" s="108"/>
      <c r="R354" t="s">
        <v>76</v>
      </c>
      <c r="U354" s="285" t="str">
        <f ca="1">SUBSTITUTE(CELL("address",J352),"$","")</f>
        <v>J352</v>
      </c>
      <c r="V354" s="287" t="str">
        <f t="shared" si="67"/>
        <v>3d</v>
      </c>
      <c r="W354" s="285" t="str">
        <f t="shared" ca="1" si="71"/>
        <v>3d. DR_DER_System</v>
      </c>
      <c r="X354" s="287" t="s">
        <v>1150</v>
      </c>
      <c r="Y354" s="287" t="s">
        <v>1296</v>
      </c>
      <c r="Z354" s="293" t="s">
        <v>1270</v>
      </c>
      <c r="AA354" s="290" t="str">
        <f t="shared" ca="1" si="69"/>
        <v>3d_J352_total_costs_2028_3</v>
      </c>
      <c r="AB354" s="287" t="s">
        <v>395</v>
      </c>
      <c r="AD354" s="289" t="str">
        <f t="shared" si="70"/>
        <v>&gt;=0</v>
      </c>
      <c r="AE354" s="287" t="s">
        <v>84</v>
      </c>
      <c r="AF354" s="287" t="s">
        <v>83</v>
      </c>
    </row>
    <row r="355" spans="1:35">
      <c r="A355" s="451">
        <v>2029</v>
      </c>
      <c r="B355" s="305" t="s">
        <v>1295</v>
      </c>
      <c r="C355" s="53"/>
      <c r="D355" s="995"/>
      <c r="E355" s="995"/>
      <c r="F355" s="53"/>
      <c r="G355" s="1133"/>
      <c r="H355" s="1133"/>
      <c r="I355" s="537"/>
      <c r="J355" s="1133"/>
      <c r="K355" s="1133"/>
      <c r="L355" s="108"/>
      <c r="S355" t="s">
        <v>40</v>
      </c>
      <c r="U355" s="285" t="str">
        <f ca="1">SUBSTITUTE(CELL("address",D355),"$","")</f>
        <v>D355</v>
      </c>
      <c r="V355" s="287" t="str">
        <f t="shared" si="67"/>
        <v>3d</v>
      </c>
      <c r="W355" s="285" t="str">
        <f t="shared" ca="1" si="71"/>
        <v>3d. DR_DER_System</v>
      </c>
      <c r="X355" s="287" t="s">
        <v>1150</v>
      </c>
      <c r="Y355" s="287" t="s">
        <v>1296</v>
      </c>
      <c r="Z355" s="293" t="s">
        <v>1271</v>
      </c>
      <c r="AA355" s="290" t="str">
        <f t="shared" ca="1" si="69"/>
        <v>3d_D355_total_costs_2029_1</v>
      </c>
      <c r="AB355" s="287" t="s">
        <v>395</v>
      </c>
      <c r="AD355" s="289" t="str">
        <f t="shared" si="70"/>
        <v>&gt;=0</v>
      </c>
      <c r="AE355" s="287" t="s">
        <v>84</v>
      </c>
      <c r="AF355" s="287" t="s">
        <v>83</v>
      </c>
    </row>
    <row r="356" spans="1:35" ht="5.25" customHeight="1">
      <c r="A356" s="451"/>
      <c r="B356" s="305"/>
      <c r="C356" s="53"/>
      <c r="D356" s="53"/>
      <c r="E356" s="53"/>
      <c r="F356" s="53"/>
      <c r="G356" s="537"/>
      <c r="H356" s="537"/>
      <c r="I356" s="537"/>
      <c r="J356" s="537"/>
      <c r="K356" s="537"/>
      <c r="L356" s="108"/>
      <c r="R356" t="s">
        <v>76</v>
      </c>
      <c r="U356" s="285" t="str">
        <f ca="1">SUBSTITUTE(CELL("address",G355),"$","")</f>
        <v>G355</v>
      </c>
      <c r="V356" s="287" t="str">
        <f t="shared" si="67"/>
        <v>3d</v>
      </c>
      <c r="W356" s="285" t="str">
        <f t="shared" ca="1" si="71"/>
        <v>3d. DR_DER_System</v>
      </c>
      <c r="X356" s="287" t="s">
        <v>1150</v>
      </c>
      <c r="Y356" s="287" t="s">
        <v>1296</v>
      </c>
      <c r="Z356" s="293" t="s">
        <v>1272</v>
      </c>
      <c r="AA356" s="290" t="str">
        <f t="shared" ca="1" si="69"/>
        <v>3d_G355_total_costs_2029_2</v>
      </c>
      <c r="AB356" s="287" t="s">
        <v>395</v>
      </c>
      <c r="AD356" s="289" t="str">
        <f t="shared" si="70"/>
        <v>&gt;=0</v>
      </c>
      <c r="AE356" s="287" t="s">
        <v>84</v>
      </c>
      <c r="AF356" s="287" t="s">
        <v>83</v>
      </c>
    </row>
    <row r="357" spans="1:35" ht="5.25" customHeight="1">
      <c r="A357" s="451"/>
      <c r="B357" s="305"/>
      <c r="C357" s="53"/>
      <c r="D357" s="53"/>
      <c r="E357" s="53"/>
      <c r="F357" s="53"/>
      <c r="G357" s="537"/>
      <c r="H357" s="537"/>
      <c r="I357" s="537"/>
      <c r="J357" s="537"/>
      <c r="K357" s="537"/>
      <c r="L357" s="108"/>
      <c r="R357" t="s">
        <v>76</v>
      </c>
      <c r="U357" s="285" t="str">
        <f ca="1">SUBSTITUTE(CELL("address",J355),"$","")</f>
        <v>J355</v>
      </c>
      <c r="V357" s="287" t="str">
        <f t="shared" si="67"/>
        <v>3d</v>
      </c>
      <c r="W357" s="285" t="str">
        <f t="shared" ca="1" si="71"/>
        <v>3d. DR_DER_System</v>
      </c>
      <c r="X357" s="287" t="s">
        <v>1150</v>
      </c>
      <c r="Y357" s="287" t="s">
        <v>1296</v>
      </c>
      <c r="Z357" s="293" t="s">
        <v>1273</v>
      </c>
      <c r="AA357" s="290" t="str">
        <f t="shared" ca="1" si="69"/>
        <v>3d_J355_total_costs_2029_3</v>
      </c>
      <c r="AB357" s="287" t="s">
        <v>395</v>
      </c>
      <c r="AD357" s="289" t="str">
        <f t="shared" si="70"/>
        <v>&gt;=0</v>
      </c>
      <c r="AE357" s="287" t="s">
        <v>84</v>
      </c>
      <c r="AF357" s="287" t="s">
        <v>83</v>
      </c>
    </row>
    <row r="358" spans="1:35">
      <c r="A358" s="451">
        <v>2030</v>
      </c>
      <c r="B358" s="305" t="s">
        <v>1295</v>
      </c>
      <c r="C358" s="53"/>
      <c r="D358" s="995"/>
      <c r="E358" s="995"/>
      <c r="F358" s="53"/>
      <c r="G358" s="1133"/>
      <c r="H358" s="1133"/>
      <c r="I358" s="537"/>
      <c r="J358" s="1133"/>
      <c r="K358" s="1133"/>
      <c r="L358" s="108"/>
      <c r="S358" t="s">
        <v>40</v>
      </c>
      <c r="U358" s="285" t="str">
        <f ca="1">SUBSTITUTE(CELL("address",D358),"$","")</f>
        <v>D358</v>
      </c>
      <c r="V358" s="287" t="str">
        <f t="shared" si="67"/>
        <v>3d</v>
      </c>
      <c r="W358" s="285" t="str">
        <f t="shared" ca="1" si="71"/>
        <v>3d. DR_DER_System</v>
      </c>
      <c r="X358" s="287" t="s">
        <v>1150</v>
      </c>
      <c r="Y358" s="287" t="s">
        <v>1296</v>
      </c>
      <c r="Z358" s="293" t="s">
        <v>1274</v>
      </c>
      <c r="AA358" s="290" t="str">
        <f t="shared" ca="1" si="69"/>
        <v>3d_D358_total_costs_2030_1</v>
      </c>
      <c r="AB358" s="287" t="s">
        <v>395</v>
      </c>
      <c r="AD358" s="289" t="str">
        <f t="shared" si="70"/>
        <v>&gt;=0</v>
      </c>
      <c r="AE358" s="287" t="s">
        <v>84</v>
      </c>
      <c r="AF358" s="287" t="s">
        <v>83</v>
      </c>
    </row>
    <row r="359" spans="1:35" ht="5.25" customHeight="1">
      <c r="A359" s="451"/>
      <c r="B359" s="305"/>
      <c r="C359" s="53"/>
      <c r="D359" s="53"/>
      <c r="E359" s="53"/>
      <c r="F359" s="53"/>
      <c r="G359" s="537"/>
      <c r="H359" s="537"/>
      <c r="I359" s="537"/>
      <c r="J359" s="537"/>
      <c r="K359" s="537"/>
      <c r="L359" s="108"/>
      <c r="R359" t="s">
        <v>76</v>
      </c>
      <c r="U359" s="285" t="str">
        <f ca="1">SUBSTITUTE(CELL("address",G358),"$","")</f>
        <v>G358</v>
      </c>
      <c r="V359" s="287" t="str">
        <f t="shared" si="67"/>
        <v>3d</v>
      </c>
      <c r="W359" s="285" t="str">
        <f t="shared" ca="1" si="71"/>
        <v>3d. DR_DER_System</v>
      </c>
      <c r="X359" s="287" t="s">
        <v>1150</v>
      </c>
      <c r="Y359" s="287" t="s">
        <v>1296</v>
      </c>
      <c r="Z359" s="293" t="s">
        <v>1275</v>
      </c>
      <c r="AA359" s="290" t="str">
        <f t="shared" ca="1" si="69"/>
        <v>3d_G358_total_costs_2030_2</v>
      </c>
      <c r="AB359" s="287" t="s">
        <v>395</v>
      </c>
      <c r="AD359" s="289" t="str">
        <f t="shared" si="70"/>
        <v>&gt;=0</v>
      </c>
      <c r="AE359" s="287" t="s">
        <v>84</v>
      </c>
      <c r="AF359" s="287" t="s">
        <v>83</v>
      </c>
    </row>
    <row r="360" spans="1:35" ht="5.25" customHeight="1">
      <c r="A360" s="451"/>
      <c r="B360" s="305"/>
      <c r="C360" s="53"/>
      <c r="D360" s="53"/>
      <c r="E360" s="53"/>
      <c r="F360" s="53"/>
      <c r="G360" s="537"/>
      <c r="H360" s="537"/>
      <c r="I360" s="537"/>
      <c r="J360" s="537"/>
      <c r="K360" s="537"/>
      <c r="L360" s="108"/>
      <c r="R360" t="s">
        <v>76</v>
      </c>
      <c r="U360" s="285" t="str">
        <f ca="1">SUBSTITUTE(CELL("address",J358),"$","")</f>
        <v>J358</v>
      </c>
      <c r="V360" s="287" t="str">
        <f t="shared" si="67"/>
        <v>3d</v>
      </c>
      <c r="W360" s="285" t="str">
        <f t="shared" ca="1" si="71"/>
        <v>3d. DR_DER_System</v>
      </c>
      <c r="X360" s="287" t="s">
        <v>1150</v>
      </c>
      <c r="Y360" s="287" t="s">
        <v>1296</v>
      </c>
      <c r="Z360" s="293" t="s">
        <v>1276</v>
      </c>
      <c r="AA360" s="290" t="str">
        <f t="shared" ca="1" si="69"/>
        <v>3d_J358_total_costs_2030_3</v>
      </c>
      <c r="AB360" s="287" t="s">
        <v>395</v>
      </c>
      <c r="AD360" s="289" t="str">
        <f t="shared" si="70"/>
        <v>&gt;=0</v>
      </c>
      <c r="AE360" s="287" t="s">
        <v>84</v>
      </c>
      <c r="AF360" s="287" t="s">
        <v>83</v>
      </c>
    </row>
    <row r="361" spans="1:35">
      <c r="A361" s="451">
        <v>2031</v>
      </c>
      <c r="B361" s="305" t="s">
        <v>1295</v>
      </c>
      <c r="C361" s="53"/>
      <c r="D361" s="995"/>
      <c r="E361" s="995"/>
      <c r="F361" s="53"/>
      <c r="G361" s="1133"/>
      <c r="H361" s="1133"/>
      <c r="I361" s="537"/>
      <c r="J361" s="1133"/>
      <c r="K361" s="1133"/>
      <c r="L361" s="108"/>
      <c r="S361" t="s">
        <v>40</v>
      </c>
      <c r="U361" s="285" t="str">
        <f ca="1">SUBSTITUTE(CELL("address",D361),"$","")</f>
        <v>D361</v>
      </c>
      <c r="V361" s="287" t="str">
        <f t="shared" si="67"/>
        <v>3d</v>
      </c>
      <c r="W361" s="285" t="str">
        <f t="shared" ca="1" si="71"/>
        <v>3d. DR_DER_System</v>
      </c>
      <c r="X361" s="287" t="s">
        <v>1150</v>
      </c>
      <c r="Y361" s="287" t="s">
        <v>1296</v>
      </c>
      <c r="Z361" s="293" t="s">
        <v>1277</v>
      </c>
      <c r="AA361" s="290" t="str">
        <f t="shared" ca="1" si="69"/>
        <v>3d_D361_total_costs_2031_1</v>
      </c>
      <c r="AB361" s="287" t="s">
        <v>395</v>
      </c>
      <c r="AD361" s="289" t="str">
        <f t="shared" si="70"/>
        <v>&gt;=0</v>
      </c>
      <c r="AE361" s="287" t="s">
        <v>84</v>
      </c>
      <c r="AF361" s="287" t="s">
        <v>83</v>
      </c>
    </row>
    <row r="362" spans="1:35" ht="5.25" customHeight="1">
      <c r="A362" s="451"/>
      <c r="B362" s="305"/>
      <c r="C362" s="53"/>
      <c r="D362" s="53"/>
      <c r="E362" s="53"/>
      <c r="F362" s="53"/>
      <c r="G362" s="537"/>
      <c r="H362" s="537"/>
      <c r="I362" s="537"/>
      <c r="J362" s="537"/>
      <c r="K362" s="537"/>
      <c r="L362" s="108"/>
      <c r="R362" t="s">
        <v>76</v>
      </c>
      <c r="U362" s="285" t="str">
        <f ca="1">SUBSTITUTE(CELL("address",G361),"$","")</f>
        <v>G361</v>
      </c>
      <c r="V362" s="287" t="str">
        <f t="shared" si="67"/>
        <v>3d</v>
      </c>
      <c r="W362" s="285" t="str">
        <f t="shared" ca="1" si="71"/>
        <v>3d. DR_DER_System</v>
      </c>
      <c r="X362" s="287" t="s">
        <v>1150</v>
      </c>
      <c r="Y362" s="287" t="s">
        <v>1296</v>
      </c>
      <c r="Z362" s="293" t="s">
        <v>1278</v>
      </c>
      <c r="AA362" s="290" t="str">
        <f t="shared" ca="1" si="69"/>
        <v>3d_G361_total_costs_2031_2</v>
      </c>
      <c r="AB362" s="287" t="s">
        <v>395</v>
      </c>
      <c r="AD362" s="289" t="str">
        <f t="shared" si="70"/>
        <v>&gt;=0</v>
      </c>
      <c r="AE362" s="287" t="s">
        <v>84</v>
      </c>
      <c r="AF362" s="287" t="s">
        <v>83</v>
      </c>
    </row>
    <row r="363" spans="1:35" ht="5.25" customHeight="1">
      <c r="A363" s="451"/>
      <c r="B363" s="305"/>
      <c r="C363" s="53"/>
      <c r="D363" s="53"/>
      <c r="E363" s="53"/>
      <c r="F363" s="53"/>
      <c r="G363" s="537"/>
      <c r="H363" s="537"/>
      <c r="I363" s="537"/>
      <c r="J363" s="537"/>
      <c r="K363" s="537"/>
      <c r="L363" s="108"/>
      <c r="R363" t="s">
        <v>76</v>
      </c>
      <c r="U363" s="285" t="str">
        <f ca="1">SUBSTITUTE(CELL("address",J361),"$","")</f>
        <v>J361</v>
      </c>
      <c r="V363" s="287" t="str">
        <f t="shared" si="67"/>
        <v>3d</v>
      </c>
      <c r="W363" s="285" t="str">
        <f t="shared" ca="1" si="71"/>
        <v>3d. DR_DER_System</v>
      </c>
      <c r="X363" s="287" t="s">
        <v>1150</v>
      </c>
      <c r="Y363" s="287" t="s">
        <v>1296</v>
      </c>
      <c r="Z363" s="293" t="s">
        <v>1279</v>
      </c>
      <c r="AA363" s="290" t="str">
        <f t="shared" ca="1" si="69"/>
        <v>3d_J361_total_costs_2031_3</v>
      </c>
      <c r="AB363" s="287" t="s">
        <v>395</v>
      </c>
      <c r="AD363" s="289" t="str">
        <f t="shared" si="70"/>
        <v>&gt;=0</v>
      </c>
      <c r="AE363" s="287" t="s">
        <v>84</v>
      </c>
      <c r="AF363" s="287" t="s">
        <v>83</v>
      </c>
    </row>
    <row r="364" spans="1:35">
      <c r="A364" s="451">
        <v>2032</v>
      </c>
      <c r="B364" s="305" t="s">
        <v>1295</v>
      </c>
      <c r="C364" s="53"/>
      <c r="D364" s="995"/>
      <c r="E364" s="995"/>
      <c r="F364" s="53"/>
      <c r="G364" s="1133"/>
      <c r="H364" s="1133"/>
      <c r="I364" s="537"/>
      <c r="J364" s="1133"/>
      <c r="K364" s="1133"/>
      <c r="L364" s="108"/>
      <c r="S364" t="s">
        <v>40</v>
      </c>
      <c r="U364" s="285" t="str">
        <f ca="1">SUBSTITUTE(CELL("address",D364),"$","")</f>
        <v>D364</v>
      </c>
      <c r="V364" s="287" t="str">
        <f t="shared" si="67"/>
        <v>3d</v>
      </c>
      <c r="W364" s="285" t="str">
        <f t="shared" ca="1" si="71"/>
        <v>3d. DR_DER_System</v>
      </c>
      <c r="X364" s="287" t="s">
        <v>1150</v>
      </c>
      <c r="Y364" s="287" t="s">
        <v>1296</v>
      </c>
      <c r="Z364" s="293" t="s">
        <v>1280</v>
      </c>
      <c r="AA364" s="290" t="str">
        <f t="shared" ca="1" si="69"/>
        <v>3d_D364_total_costs_2032_1</v>
      </c>
      <c r="AB364" s="287" t="s">
        <v>395</v>
      </c>
      <c r="AD364" s="289" t="str">
        <f t="shared" si="70"/>
        <v>&gt;=0</v>
      </c>
      <c r="AE364" s="287" t="s">
        <v>84</v>
      </c>
      <c r="AF364" s="287" t="s">
        <v>83</v>
      </c>
    </row>
    <row r="365" spans="1:35" ht="5.25" customHeight="1">
      <c r="A365" s="451"/>
      <c r="B365" s="305"/>
      <c r="C365" s="53"/>
      <c r="D365" s="53"/>
      <c r="E365" s="53"/>
      <c r="F365" s="53"/>
      <c r="G365" s="53"/>
      <c r="H365" s="53"/>
      <c r="I365" s="53"/>
      <c r="J365" s="53"/>
      <c r="K365" s="53"/>
      <c r="L365" s="108"/>
      <c r="R365" t="s">
        <v>76</v>
      </c>
      <c r="U365" s="285" t="str">
        <f ca="1">SUBSTITUTE(CELL("address",G364),"$","")</f>
        <v>G364</v>
      </c>
      <c r="V365" s="287" t="str">
        <f t="shared" si="67"/>
        <v>3d</v>
      </c>
      <c r="W365" s="285" t="str">
        <f t="shared" ca="1" si="71"/>
        <v>3d. DR_DER_System</v>
      </c>
      <c r="X365" s="287" t="s">
        <v>1150</v>
      </c>
      <c r="Y365" s="287" t="s">
        <v>1296</v>
      </c>
      <c r="Z365" s="293" t="s">
        <v>1281</v>
      </c>
      <c r="AA365" s="290" t="str">
        <f t="shared" ca="1" si="69"/>
        <v>3d_G364_total_costs_2032_2</v>
      </c>
      <c r="AB365" s="287" t="s">
        <v>395</v>
      </c>
      <c r="AD365" s="289" t="str">
        <f t="shared" si="70"/>
        <v>&gt;=0</v>
      </c>
      <c r="AE365" s="287" t="s">
        <v>84</v>
      </c>
      <c r="AF365" s="287" t="s">
        <v>83</v>
      </c>
    </row>
    <row r="366" spans="1:35" ht="5.25" customHeight="1">
      <c r="A366" s="451"/>
      <c r="B366" s="329"/>
      <c r="C366" s="53"/>
      <c r="D366" s="53"/>
      <c r="E366" s="53"/>
      <c r="F366" s="53"/>
      <c r="G366" s="53"/>
      <c r="H366" s="53"/>
      <c r="I366" s="53"/>
      <c r="J366" s="53"/>
      <c r="K366" s="53"/>
      <c r="L366" s="108"/>
      <c r="R366" t="s">
        <v>76</v>
      </c>
      <c r="U366" s="285" t="str">
        <f ca="1">SUBSTITUTE(CELL("address",J364),"$","")</f>
        <v>J364</v>
      </c>
      <c r="V366" s="287" t="str">
        <f t="shared" si="67"/>
        <v>3d</v>
      </c>
      <c r="W366" s="285" t="str">
        <f t="shared" ca="1" si="71"/>
        <v>3d. DR_DER_System</v>
      </c>
      <c r="X366" s="287" t="s">
        <v>1150</v>
      </c>
      <c r="Y366" s="287" t="s">
        <v>1296</v>
      </c>
      <c r="Z366" s="293" t="s">
        <v>1282</v>
      </c>
      <c r="AA366" s="290" t="str">
        <f t="shared" ca="1" si="69"/>
        <v>3d_J364_total_costs_2032_3</v>
      </c>
      <c r="AB366" s="287" t="s">
        <v>395</v>
      </c>
      <c r="AD366" s="289" t="str">
        <f t="shared" si="70"/>
        <v>&gt;=0</v>
      </c>
      <c r="AE366" s="287" t="s">
        <v>84</v>
      </c>
      <c r="AF366" s="287" t="s">
        <v>83</v>
      </c>
    </row>
    <row r="367" spans="1:35" ht="13">
      <c r="A367" s="382" t="s">
        <v>1297</v>
      </c>
      <c r="B367" s="329"/>
      <c r="C367" s="53"/>
      <c r="D367" s="53"/>
      <c r="E367" s="53"/>
      <c r="F367" s="53"/>
      <c r="G367" s="53"/>
      <c r="H367" s="53"/>
      <c r="I367" s="53"/>
      <c r="J367" s="53"/>
      <c r="K367" s="53"/>
      <c r="L367" s="108"/>
      <c r="S367" t="s">
        <v>40</v>
      </c>
    </row>
    <row r="368" spans="1:35" ht="15" customHeight="1">
      <c r="A368" s="451" t="s">
        <v>1298</v>
      </c>
      <c r="B368" s="329" t="s">
        <v>1299</v>
      </c>
      <c r="C368" s="53"/>
      <c r="D368" s="1021"/>
      <c r="E368" s="1023"/>
      <c r="F368" s="53"/>
      <c r="G368" s="1137"/>
      <c r="H368" s="1137"/>
      <c r="I368" s="53"/>
      <c r="J368" s="1137"/>
      <c r="K368" s="1137"/>
      <c r="L368" s="108"/>
      <c r="S368" t="s">
        <v>40</v>
      </c>
      <c r="U368" s="285" t="str">
        <f ca="1">SUBSTITUTE(CELL("address",D368),"$","")</f>
        <v>D368</v>
      </c>
      <c r="V368" s="287" t="str">
        <f t="shared" ref="V368:V400" si="72">$V$7</f>
        <v>3d</v>
      </c>
      <c r="W368" s="285" t="str">
        <f t="shared" ref="W368:W400" ca="1" si="73">MID(CELL("filename",V368),FIND("]",CELL("filename",V368))+1,256)</f>
        <v>3d. DR_DER_System</v>
      </c>
      <c r="X368" s="287" t="s">
        <v>1150</v>
      </c>
      <c r="Y368" s="287" t="s">
        <v>1300</v>
      </c>
      <c r="Z368" s="287">
        <v>1</v>
      </c>
      <c r="AA368" s="290" t="str">
        <f t="shared" ref="AA368:AA400" ca="1" si="74">V368&amp;"_"&amp;U368&amp;"_"&amp;Y368&amp;"_"&amp;Z368</f>
        <v>3d_D368_startup_costs_1</v>
      </c>
      <c r="AB368" s="285" t="s">
        <v>463</v>
      </c>
      <c r="AD368" s="286" t="s">
        <v>464</v>
      </c>
      <c r="AE368" s="287" t="s">
        <v>84</v>
      </c>
      <c r="AF368" s="287" t="s">
        <v>83</v>
      </c>
      <c r="AH368" s="288"/>
      <c r="AI368" s="285"/>
    </row>
    <row r="369" spans="1:35" ht="5.25" customHeight="1">
      <c r="A369" s="451"/>
      <c r="B369" s="329"/>
      <c r="C369" s="53"/>
      <c r="D369" s="53"/>
      <c r="E369" s="53"/>
      <c r="F369" s="53"/>
      <c r="G369" s="53"/>
      <c r="H369" s="53"/>
      <c r="I369" s="53"/>
      <c r="J369" s="53"/>
      <c r="K369" s="53"/>
      <c r="L369" s="108"/>
      <c r="R369" t="s">
        <v>76</v>
      </c>
      <c r="U369" s="285" t="str">
        <f ca="1">SUBSTITUTE(CELL("address",G368),"$","")</f>
        <v>G368</v>
      </c>
      <c r="V369" s="287" t="str">
        <f t="shared" si="72"/>
        <v>3d</v>
      </c>
      <c r="W369" s="285" t="str">
        <f t="shared" ca="1" si="73"/>
        <v>3d. DR_DER_System</v>
      </c>
      <c r="X369" s="287" t="s">
        <v>1150</v>
      </c>
      <c r="Y369" s="287" t="s">
        <v>1300</v>
      </c>
      <c r="Z369" s="287">
        <v>2</v>
      </c>
      <c r="AA369" s="290" t="str">
        <f t="shared" ca="1" si="74"/>
        <v>3d_G368_startup_costs_2</v>
      </c>
      <c r="AB369" s="285" t="s">
        <v>463</v>
      </c>
      <c r="AD369" s="286" t="s">
        <v>464</v>
      </c>
      <c r="AE369" s="287" t="s">
        <v>84</v>
      </c>
      <c r="AF369" s="287" t="s">
        <v>83</v>
      </c>
      <c r="AH369" s="288"/>
      <c r="AI369" s="285"/>
    </row>
    <row r="370" spans="1:35" ht="5.25" customHeight="1">
      <c r="A370" s="451"/>
      <c r="B370" s="329"/>
      <c r="C370" s="53"/>
      <c r="D370" s="53"/>
      <c r="E370" s="53"/>
      <c r="F370" s="53"/>
      <c r="G370" s="53"/>
      <c r="H370" s="53"/>
      <c r="I370" s="53"/>
      <c r="J370" s="53"/>
      <c r="K370" s="53"/>
      <c r="L370" s="108"/>
      <c r="R370" t="s">
        <v>76</v>
      </c>
      <c r="U370" s="285" t="str">
        <f ca="1">SUBSTITUTE(CELL("address",J368),"$","")</f>
        <v>J368</v>
      </c>
      <c r="V370" s="287" t="str">
        <f t="shared" si="72"/>
        <v>3d</v>
      </c>
      <c r="W370" s="285" t="str">
        <f t="shared" ca="1" si="73"/>
        <v>3d. DR_DER_System</v>
      </c>
      <c r="X370" s="287" t="s">
        <v>1150</v>
      </c>
      <c r="Y370" s="287" t="s">
        <v>1300</v>
      </c>
      <c r="Z370" s="287">
        <v>3</v>
      </c>
      <c r="AA370" s="290" t="str">
        <f t="shared" ca="1" si="74"/>
        <v>3d_J368_startup_costs_3</v>
      </c>
      <c r="AB370" s="285" t="s">
        <v>463</v>
      </c>
      <c r="AD370" s="286" t="s">
        <v>464</v>
      </c>
      <c r="AE370" s="287" t="s">
        <v>84</v>
      </c>
      <c r="AF370" s="287" t="s">
        <v>83</v>
      </c>
      <c r="AH370" s="288"/>
      <c r="AI370" s="285"/>
    </row>
    <row r="371" spans="1:35" ht="15" customHeight="1">
      <c r="A371" s="451" t="s">
        <v>1301</v>
      </c>
      <c r="B371" s="329" t="s">
        <v>1299</v>
      </c>
      <c r="C371" s="53"/>
      <c r="D371" s="1021"/>
      <c r="E371" s="1023"/>
      <c r="F371" s="53"/>
      <c r="G371" s="1137"/>
      <c r="H371" s="1137"/>
      <c r="I371" s="53"/>
      <c r="J371" s="1137"/>
      <c r="K371" s="1137"/>
      <c r="L371" s="108"/>
      <c r="S371" t="s">
        <v>40</v>
      </c>
      <c r="U371" s="285" t="str">
        <f ca="1">SUBSTITUTE(CELL("address",D371),"$","")</f>
        <v>D371</v>
      </c>
      <c r="V371" s="287" t="str">
        <f t="shared" si="72"/>
        <v>3d</v>
      </c>
      <c r="W371" s="285" t="str">
        <f t="shared" ca="1" si="73"/>
        <v>3d. DR_DER_System</v>
      </c>
      <c r="X371" s="287" t="s">
        <v>1150</v>
      </c>
      <c r="Y371" s="287" t="s">
        <v>1302</v>
      </c>
      <c r="Z371" s="287">
        <v>1</v>
      </c>
      <c r="AA371" s="290" t="str">
        <f t="shared" ca="1" si="74"/>
        <v>3d_D371_software_1</v>
      </c>
      <c r="AB371" s="285" t="s">
        <v>463</v>
      </c>
      <c r="AD371" s="286" t="s">
        <v>464</v>
      </c>
      <c r="AE371" s="287" t="s">
        <v>84</v>
      </c>
      <c r="AF371" s="287" t="s">
        <v>83</v>
      </c>
      <c r="AH371" s="288"/>
      <c r="AI371" s="285"/>
    </row>
    <row r="372" spans="1:35" ht="5.25" customHeight="1">
      <c r="A372" s="451"/>
      <c r="B372" s="329"/>
      <c r="C372" s="53"/>
      <c r="D372" s="53"/>
      <c r="E372" s="53"/>
      <c r="F372" s="53"/>
      <c r="G372" s="53"/>
      <c r="H372" s="53"/>
      <c r="I372" s="53"/>
      <c r="J372" s="53"/>
      <c r="K372" s="53"/>
      <c r="L372" s="108"/>
      <c r="R372" t="s">
        <v>76</v>
      </c>
      <c r="U372" s="285" t="str">
        <f ca="1">SUBSTITUTE(CELL("address",G371),"$","")</f>
        <v>G371</v>
      </c>
      <c r="V372" s="287" t="str">
        <f t="shared" si="72"/>
        <v>3d</v>
      </c>
      <c r="W372" s="285" t="str">
        <f t="shared" ca="1" si="73"/>
        <v>3d. DR_DER_System</v>
      </c>
      <c r="X372" s="287" t="s">
        <v>1150</v>
      </c>
      <c r="Y372" s="287" t="s">
        <v>1302</v>
      </c>
      <c r="Z372" s="287">
        <v>2</v>
      </c>
      <c r="AA372" s="290" t="str">
        <f t="shared" ca="1" si="74"/>
        <v>3d_G371_software_2</v>
      </c>
      <c r="AB372" s="285" t="s">
        <v>463</v>
      </c>
      <c r="AD372" s="286" t="s">
        <v>464</v>
      </c>
      <c r="AE372" s="287" t="s">
        <v>84</v>
      </c>
      <c r="AF372" s="287" t="s">
        <v>83</v>
      </c>
      <c r="AH372" s="288"/>
      <c r="AI372" s="285"/>
    </row>
    <row r="373" spans="1:35" ht="5.25" customHeight="1">
      <c r="A373" s="451"/>
      <c r="B373" s="329"/>
      <c r="C373" s="53"/>
      <c r="D373" s="53"/>
      <c r="E373" s="53"/>
      <c r="F373" s="53"/>
      <c r="G373" s="53"/>
      <c r="H373" s="53"/>
      <c r="I373" s="53"/>
      <c r="J373" s="53"/>
      <c r="K373" s="53"/>
      <c r="L373" s="108"/>
      <c r="R373" t="s">
        <v>76</v>
      </c>
      <c r="U373" s="285" t="str">
        <f ca="1">SUBSTITUTE(CELL("address",J371),"$","")</f>
        <v>J371</v>
      </c>
      <c r="V373" s="287" t="str">
        <f t="shared" si="72"/>
        <v>3d</v>
      </c>
      <c r="W373" s="285" t="str">
        <f t="shared" ca="1" si="73"/>
        <v>3d. DR_DER_System</v>
      </c>
      <c r="X373" s="287" t="s">
        <v>1150</v>
      </c>
      <c r="Y373" s="287" t="s">
        <v>1302</v>
      </c>
      <c r="Z373" s="287">
        <v>3</v>
      </c>
      <c r="AA373" s="290" t="str">
        <f t="shared" ca="1" si="74"/>
        <v>3d_J371_software_3</v>
      </c>
      <c r="AB373" s="285" t="s">
        <v>463</v>
      </c>
      <c r="AD373" s="286" t="s">
        <v>464</v>
      </c>
      <c r="AE373" s="287" t="s">
        <v>84</v>
      </c>
      <c r="AF373" s="287" t="s">
        <v>83</v>
      </c>
      <c r="AH373" s="288"/>
      <c r="AI373" s="285"/>
    </row>
    <row r="374" spans="1:35" ht="15" customHeight="1">
      <c r="A374" s="451" t="s">
        <v>1303</v>
      </c>
      <c r="B374" s="329" t="s">
        <v>1299</v>
      </c>
      <c r="C374" s="53"/>
      <c r="D374" s="1021"/>
      <c r="E374" s="1023"/>
      <c r="F374" s="53"/>
      <c r="G374" s="1137"/>
      <c r="H374" s="1137"/>
      <c r="I374" s="53"/>
      <c r="J374" s="1137"/>
      <c r="K374" s="1137"/>
      <c r="L374" s="108"/>
      <c r="S374" t="s">
        <v>40</v>
      </c>
      <c r="U374" s="285" t="str">
        <f ca="1">SUBSTITUTE(CELL("address",D374),"$","")</f>
        <v>D374</v>
      </c>
      <c r="V374" s="287" t="str">
        <f t="shared" si="72"/>
        <v>3d</v>
      </c>
      <c r="W374" s="285" t="str">
        <f t="shared" ca="1" si="73"/>
        <v>3d. DR_DER_System</v>
      </c>
      <c r="X374" s="287" t="s">
        <v>1150</v>
      </c>
      <c r="Y374" s="287" t="s">
        <v>1304</v>
      </c>
      <c r="Z374" s="287">
        <v>1</v>
      </c>
      <c r="AA374" s="290" t="str">
        <f t="shared" ca="1" si="74"/>
        <v>3d_D374_marketing_1</v>
      </c>
      <c r="AB374" s="285" t="s">
        <v>463</v>
      </c>
      <c r="AD374" s="286" t="s">
        <v>464</v>
      </c>
      <c r="AE374" s="287" t="s">
        <v>84</v>
      </c>
      <c r="AF374" s="287" t="s">
        <v>83</v>
      </c>
      <c r="AH374" s="288"/>
      <c r="AI374" s="285"/>
    </row>
    <row r="375" spans="1:35" ht="5.25" customHeight="1">
      <c r="A375" s="451"/>
      <c r="B375" s="329"/>
      <c r="C375" s="53"/>
      <c r="D375" s="53"/>
      <c r="E375" s="53"/>
      <c r="F375" s="53"/>
      <c r="G375" s="53"/>
      <c r="H375" s="53"/>
      <c r="I375" s="53"/>
      <c r="J375" s="53"/>
      <c r="K375" s="53"/>
      <c r="L375" s="108"/>
      <c r="R375" t="s">
        <v>76</v>
      </c>
      <c r="U375" s="285" t="str">
        <f ca="1">SUBSTITUTE(CELL("address",G374),"$","")</f>
        <v>G374</v>
      </c>
      <c r="V375" s="287" t="str">
        <f t="shared" si="72"/>
        <v>3d</v>
      </c>
      <c r="W375" s="285" t="str">
        <f t="shared" ca="1" si="73"/>
        <v>3d. DR_DER_System</v>
      </c>
      <c r="X375" s="287" t="s">
        <v>1150</v>
      </c>
      <c r="Y375" s="287" t="s">
        <v>1304</v>
      </c>
      <c r="Z375" s="287">
        <v>2</v>
      </c>
      <c r="AA375" s="290" t="str">
        <f t="shared" ca="1" si="74"/>
        <v>3d_G374_marketing_2</v>
      </c>
      <c r="AB375" s="285" t="s">
        <v>463</v>
      </c>
      <c r="AD375" s="286" t="s">
        <v>464</v>
      </c>
      <c r="AE375" s="287" t="s">
        <v>84</v>
      </c>
      <c r="AF375" s="287" t="s">
        <v>83</v>
      </c>
      <c r="AH375" s="288"/>
      <c r="AI375" s="285"/>
    </row>
    <row r="376" spans="1:35" ht="5.25" customHeight="1">
      <c r="A376" s="451"/>
      <c r="B376" s="329"/>
      <c r="C376" s="53"/>
      <c r="D376" s="53"/>
      <c r="E376" s="53"/>
      <c r="F376" s="53"/>
      <c r="G376" s="53"/>
      <c r="H376" s="53"/>
      <c r="I376" s="53"/>
      <c r="J376" s="53"/>
      <c r="K376" s="53"/>
      <c r="L376" s="108"/>
      <c r="R376" t="s">
        <v>76</v>
      </c>
      <c r="U376" s="285" t="str">
        <f ca="1">SUBSTITUTE(CELL("address",J374),"$","")</f>
        <v>J374</v>
      </c>
      <c r="V376" s="287" t="str">
        <f t="shared" si="72"/>
        <v>3d</v>
      </c>
      <c r="W376" s="285" t="str">
        <f t="shared" ca="1" si="73"/>
        <v>3d. DR_DER_System</v>
      </c>
      <c r="X376" s="287" t="s">
        <v>1150</v>
      </c>
      <c r="Y376" s="287" t="s">
        <v>1304</v>
      </c>
      <c r="Z376" s="287">
        <v>3</v>
      </c>
      <c r="AA376" s="290" t="str">
        <f t="shared" ca="1" si="74"/>
        <v>3d_J374_marketing_3</v>
      </c>
      <c r="AB376" s="285" t="s">
        <v>463</v>
      </c>
      <c r="AD376" s="286" t="s">
        <v>464</v>
      </c>
      <c r="AE376" s="287" t="s">
        <v>84</v>
      </c>
      <c r="AF376" s="287" t="s">
        <v>83</v>
      </c>
      <c r="AH376" s="288"/>
      <c r="AI376" s="285"/>
    </row>
    <row r="377" spans="1:35" ht="15" customHeight="1">
      <c r="A377" s="451" t="s">
        <v>1305</v>
      </c>
      <c r="B377" s="329" t="s">
        <v>1299</v>
      </c>
      <c r="C377" s="53"/>
      <c r="D377" s="1021"/>
      <c r="E377" s="1023"/>
      <c r="F377" s="538"/>
      <c r="G377" s="1137"/>
      <c r="H377" s="1137"/>
      <c r="I377" s="53"/>
      <c r="J377" s="1137"/>
      <c r="K377" s="1137"/>
      <c r="L377" s="108"/>
      <c r="S377" t="s">
        <v>40</v>
      </c>
      <c r="U377" s="285" t="str">
        <f ca="1">SUBSTITUTE(CELL("address",D377),"$","")</f>
        <v>D377</v>
      </c>
      <c r="V377" s="287" t="str">
        <f t="shared" si="72"/>
        <v>3d</v>
      </c>
      <c r="W377" s="285" t="str">
        <f t="shared" ca="1" si="73"/>
        <v>3d. DR_DER_System</v>
      </c>
      <c r="X377" s="287" t="s">
        <v>1150</v>
      </c>
      <c r="Y377" s="287" t="s">
        <v>1306</v>
      </c>
      <c r="Z377" s="287">
        <v>1</v>
      </c>
      <c r="AA377" s="290" t="str">
        <f t="shared" ca="1" si="74"/>
        <v>3d_D377_capital_1</v>
      </c>
      <c r="AB377" s="285" t="s">
        <v>463</v>
      </c>
      <c r="AD377" s="286" t="s">
        <v>464</v>
      </c>
      <c r="AE377" s="287" t="s">
        <v>84</v>
      </c>
      <c r="AF377" s="287" t="s">
        <v>83</v>
      </c>
      <c r="AH377" s="288"/>
      <c r="AI377" s="285"/>
    </row>
    <row r="378" spans="1:35" ht="5.25" customHeight="1">
      <c r="A378" s="451"/>
      <c r="B378" s="329"/>
      <c r="C378" s="53"/>
      <c r="D378" s="53"/>
      <c r="E378" s="53"/>
      <c r="F378" s="53"/>
      <c r="G378" s="53"/>
      <c r="H378" s="53"/>
      <c r="I378" s="53"/>
      <c r="J378" s="53"/>
      <c r="K378" s="53"/>
      <c r="L378" s="108"/>
      <c r="R378" t="s">
        <v>76</v>
      </c>
      <c r="U378" s="285" t="str">
        <f ca="1">SUBSTITUTE(CELL("address",G377),"$","")</f>
        <v>G377</v>
      </c>
      <c r="V378" s="287" t="str">
        <f t="shared" si="72"/>
        <v>3d</v>
      </c>
      <c r="W378" s="285" t="str">
        <f t="shared" ca="1" si="73"/>
        <v>3d. DR_DER_System</v>
      </c>
      <c r="X378" s="287" t="s">
        <v>1150</v>
      </c>
      <c r="Y378" s="287" t="s">
        <v>1306</v>
      </c>
      <c r="Z378" s="287">
        <v>2</v>
      </c>
      <c r="AA378" s="290" t="str">
        <f t="shared" ca="1" si="74"/>
        <v>3d_G377_capital_2</v>
      </c>
      <c r="AB378" s="285" t="s">
        <v>463</v>
      </c>
      <c r="AD378" s="286" t="s">
        <v>464</v>
      </c>
      <c r="AE378" s="287" t="s">
        <v>84</v>
      </c>
      <c r="AF378" s="287" t="s">
        <v>83</v>
      </c>
      <c r="AH378" s="288"/>
      <c r="AI378" s="285"/>
    </row>
    <row r="379" spans="1:35" ht="5.25" customHeight="1">
      <c r="A379" s="451"/>
      <c r="B379" s="329"/>
      <c r="C379" s="53"/>
      <c r="D379" s="53"/>
      <c r="E379" s="53"/>
      <c r="F379" s="53"/>
      <c r="G379" s="53"/>
      <c r="H379" s="53"/>
      <c r="I379" s="53"/>
      <c r="J379" s="53"/>
      <c r="K379" s="53"/>
      <c r="L379" s="108"/>
      <c r="R379" t="s">
        <v>76</v>
      </c>
      <c r="U379" s="285" t="str">
        <f ca="1">SUBSTITUTE(CELL("address",J377),"$","")</f>
        <v>J377</v>
      </c>
      <c r="V379" s="287" t="str">
        <f t="shared" si="72"/>
        <v>3d</v>
      </c>
      <c r="W379" s="285" t="str">
        <f t="shared" ca="1" si="73"/>
        <v>3d. DR_DER_System</v>
      </c>
      <c r="X379" s="287" t="s">
        <v>1150</v>
      </c>
      <c r="Y379" s="287" t="s">
        <v>1306</v>
      </c>
      <c r="Z379" s="287">
        <v>3</v>
      </c>
      <c r="AA379" s="290" t="str">
        <f t="shared" ca="1" si="74"/>
        <v>3d_J377_capital_3</v>
      </c>
      <c r="AB379" s="285" t="s">
        <v>463</v>
      </c>
      <c r="AD379" s="286" t="s">
        <v>464</v>
      </c>
      <c r="AE379" s="287" t="s">
        <v>84</v>
      </c>
      <c r="AF379" s="287" t="s">
        <v>83</v>
      </c>
      <c r="AH379" s="288"/>
      <c r="AI379" s="285"/>
    </row>
    <row r="380" spans="1:35" ht="15" customHeight="1">
      <c r="A380" s="451" t="s">
        <v>1307</v>
      </c>
      <c r="B380" s="329" t="s">
        <v>1299</v>
      </c>
      <c r="C380" s="53"/>
      <c r="D380" s="1021"/>
      <c r="E380" s="1023"/>
      <c r="F380" s="53"/>
      <c r="G380" s="1137"/>
      <c r="H380" s="1137"/>
      <c r="I380" s="53"/>
      <c r="J380" s="1137"/>
      <c r="K380" s="1137"/>
      <c r="L380" s="108"/>
      <c r="S380" t="s">
        <v>40</v>
      </c>
      <c r="U380" s="285" t="str">
        <f ca="1">SUBSTITUTE(CELL("address",D380),"$","")</f>
        <v>D380</v>
      </c>
      <c r="V380" s="287" t="str">
        <f t="shared" si="72"/>
        <v>3d</v>
      </c>
      <c r="W380" s="285" t="str">
        <f t="shared" ca="1" si="73"/>
        <v>3d. DR_DER_System</v>
      </c>
      <c r="X380" s="287" t="s">
        <v>1150</v>
      </c>
      <c r="Y380" s="287" t="s">
        <v>1308</v>
      </c>
      <c r="Z380" s="287">
        <v>1</v>
      </c>
      <c r="AA380" s="290" t="str">
        <f t="shared" ca="1" si="74"/>
        <v>3d_D380_equip_install_1</v>
      </c>
      <c r="AB380" s="285" t="s">
        <v>463</v>
      </c>
      <c r="AD380" s="286" t="s">
        <v>464</v>
      </c>
      <c r="AE380" s="287" t="s">
        <v>84</v>
      </c>
      <c r="AF380" s="287" t="s">
        <v>83</v>
      </c>
      <c r="AH380" s="288"/>
      <c r="AI380" s="285"/>
    </row>
    <row r="381" spans="1:35" ht="5.25" customHeight="1">
      <c r="A381" s="451"/>
      <c r="B381" s="329"/>
      <c r="C381" s="53"/>
      <c r="D381" s="53"/>
      <c r="E381" s="53"/>
      <c r="F381" s="53"/>
      <c r="G381" s="53"/>
      <c r="H381" s="53"/>
      <c r="I381" s="53"/>
      <c r="J381" s="53"/>
      <c r="K381" s="53"/>
      <c r="L381" s="108"/>
      <c r="R381" t="s">
        <v>76</v>
      </c>
      <c r="U381" s="285" t="str">
        <f ca="1">SUBSTITUTE(CELL("address",G380),"$","")</f>
        <v>G380</v>
      </c>
      <c r="V381" s="287" t="str">
        <f t="shared" si="72"/>
        <v>3d</v>
      </c>
      <c r="W381" s="285" t="str">
        <f t="shared" ca="1" si="73"/>
        <v>3d. DR_DER_System</v>
      </c>
      <c r="X381" s="287" t="s">
        <v>1150</v>
      </c>
      <c r="Y381" s="287" t="s">
        <v>1308</v>
      </c>
      <c r="Z381" s="287">
        <v>2</v>
      </c>
      <c r="AA381" s="290" t="str">
        <f t="shared" ca="1" si="74"/>
        <v>3d_G380_equip_install_2</v>
      </c>
      <c r="AB381" s="285" t="s">
        <v>463</v>
      </c>
      <c r="AD381" s="286" t="s">
        <v>464</v>
      </c>
      <c r="AE381" s="287" t="s">
        <v>84</v>
      </c>
      <c r="AF381" s="287" t="s">
        <v>83</v>
      </c>
      <c r="AH381" s="288"/>
      <c r="AI381" s="285"/>
    </row>
    <row r="382" spans="1:35" ht="5.25" customHeight="1">
      <c r="A382" s="451"/>
      <c r="B382" s="329"/>
      <c r="C382" s="53"/>
      <c r="D382" s="53"/>
      <c r="E382" s="53"/>
      <c r="F382" s="53"/>
      <c r="G382" s="53"/>
      <c r="H382" s="53"/>
      <c r="I382" s="53"/>
      <c r="J382" s="53"/>
      <c r="K382" s="53"/>
      <c r="L382" s="108"/>
      <c r="R382" t="s">
        <v>76</v>
      </c>
      <c r="U382" s="285" t="str">
        <f ca="1">SUBSTITUTE(CELL("address",J380),"$","")</f>
        <v>J380</v>
      </c>
      <c r="V382" s="287" t="str">
        <f t="shared" si="72"/>
        <v>3d</v>
      </c>
      <c r="W382" s="285" t="str">
        <f t="shared" ca="1" si="73"/>
        <v>3d. DR_DER_System</v>
      </c>
      <c r="X382" s="287" t="s">
        <v>1150</v>
      </c>
      <c r="Y382" s="287" t="s">
        <v>1308</v>
      </c>
      <c r="Z382" s="287">
        <v>3</v>
      </c>
      <c r="AA382" s="290" t="str">
        <f t="shared" ca="1" si="74"/>
        <v>3d_J380_equip_install_3</v>
      </c>
      <c r="AB382" s="285" t="s">
        <v>463</v>
      </c>
      <c r="AD382" s="286" t="s">
        <v>464</v>
      </c>
      <c r="AE382" s="287" t="s">
        <v>84</v>
      </c>
      <c r="AF382" s="287" t="s">
        <v>83</v>
      </c>
      <c r="AH382" s="288"/>
      <c r="AI382" s="285"/>
    </row>
    <row r="383" spans="1:35" ht="15" customHeight="1">
      <c r="A383" s="451" t="s">
        <v>1309</v>
      </c>
      <c r="B383" s="329" t="s">
        <v>1299</v>
      </c>
      <c r="C383" s="53"/>
      <c r="D383" s="1021"/>
      <c r="E383" s="1023"/>
      <c r="F383" s="53"/>
      <c r="G383" s="1137"/>
      <c r="H383" s="1137"/>
      <c r="I383" s="53"/>
      <c r="J383" s="1137"/>
      <c r="K383" s="1137"/>
      <c r="L383" s="108"/>
      <c r="S383" t="s">
        <v>40</v>
      </c>
      <c r="U383" s="285" t="str">
        <f ca="1">SUBSTITUTE(CELL("address",D383),"$","")</f>
        <v>D383</v>
      </c>
      <c r="V383" s="287" t="str">
        <f t="shared" si="72"/>
        <v>3d</v>
      </c>
      <c r="W383" s="285" t="str">
        <f t="shared" ca="1" si="73"/>
        <v>3d. DR_DER_System</v>
      </c>
      <c r="X383" s="287" t="s">
        <v>1150</v>
      </c>
      <c r="Y383" s="287" t="s">
        <v>1310</v>
      </c>
      <c r="Z383" s="287">
        <v>1</v>
      </c>
      <c r="AA383" s="290" t="str">
        <f t="shared" ca="1" si="74"/>
        <v>3d_D383_equip_maint_1</v>
      </c>
      <c r="AB383" s="285" t="s">
        <v>463</v>
      </c>
      <c r="AD383" s="286" t="s">
        <v>464</v>
      </c>
      <c r="AE383" s="287" t="s">
        <v>84</v>
      </c>
      <c r="AF383" s="287" t="s">
        <v>83</v>
      </c>
      <c r="AH383" s="288"/>
      <c r="AI383" s="285"/>
    </row>
    <row r="384" spans="1:35" ht="5.25" customHeight="1">
      <c r="A384" s="451"/>
      <c r="B384" s="329"/>
      <c r="C384" s="53"/>
      <c r="D384" s="53"/>
      <c r="E384" s="53"/>
      <c r="F384" s="53"/>
      <c r="G384" s="53"/>
      <c r="H384" s="53"/>
      <c r="I384" s="53"/>
      <c r="J384" s="53"/>
      <c r="K384" s="53"/>
      <c r="L384" s="108"/>
      <c r="R384" t="s">
        <v>76</v>
      </c>
      <c r="U384" s="285" t="str">
        <f ca="1">SUBSTITUTE(CELL("address",G383),"$","")</f>
        <v>G383</v>
      </c>
      <c r="V384" s="287" t="str">
        <f t="shared" si="72"/>
        <v>3d</v>
      </c>
      <c r="W384" s="285" t="str">
        <f t="shared" ca="1" si="73"/>
        <v>3d. DR_DER_System</v>
      </c>
      <c r="X384" s="287" t="s">
        <v>1150</v>
      </c>
      <c r="Y384" s="287" t="s">
        <v>1310</v>
      </c>
      <c r="Z384" s="287">
        <v>2</v>
      </c>
      <c r="AA384" s="290" t="str">
        <f t="shared" ca="1" si="74"/>
        <v>3d_G383_equip_maint_2</v>
      </c>
      <c r="AB384" s="285" t="s">
        <v>463</v>
      </c>
      <c r="AD384" s="286" t="s">
        <v>464</v>
      </c>
      <c r="AE384" s="287" t="s">
        <v>84</v>
      </c>
      <c r="AF384" s="287" t="s">
        <v>83</v>
      </c>
      <c r="AH384" s="288"/>
      <c r="AI384" s="285"/>
    </row>
    <row r="385" spans="1:35" ht="5.25" customHeight="1">
      <c r="A385" s="451"/>
      <c r="B385" s="329"/>
      <c r="C385" s="53"/>
      <c r="D385" s="53"/>
      <c r="E385" s="53"/>
      <c r="F385" s="53"/>
      <c r="G385" s="53"/>
      <c r="H385" s="53"/>
      <c r="I385" s="53"/>
      <c r="J385" s="53"/>
      <c r="K385" s="53"/>
      <c r="L385" s="108"/>
      <c r="R385" t="s">
        <v>76</v>
      </c>
      <c r="U385" s="285" t="str">
        <f ca="1">SUBSTITUTE(CELL("address",J383),"$","")</f>
        <v>J383</v>
      </c>
      <c r="V385" s="287" t="str">
        <f t="shared" si="72"/>
        <v>3d</v>
      </c>
      <c r="W385" s="285" t="str">
        <f t="shared" ca="1" si="73"/>
        <v>3d. DR_DER_System</v>
      </c>
      <c r="X385" s="287" t="s">
        <v>1150</v>
      </c>
      <c r="Y385" s="287" t="s">
        <v>1310</v>
      </c>
      <c r="Z385" s="287">
        <v>3</v>
      </c>
      <c r="AA385" s="290" t="str">
        <f t="shared" ca="1" si="74"/>
        <v>3d_J383_equip_maint_3</v>
      </c>
      <c r="AB385" s="285" t="s">
        <v>463</v>
      </c>
      <c r="AD385" s="286" t="s">
        <v>464</v>
      </c>
      <c r="AE385" s="287" t="s">
        <v>84</v>
      </c>
      <c r="AF385" s="287" t="s">
        <v>83</v>
      </c>
      <c r="AH385" s="288"/>
      <c r="AI385" s="285"/>
    </row>
    <row r="386" spans="1:35" ht="15" customHeight="1">
      <c r="A386" s="451" t="s">
        <v>1311</v>
      </c>
      <c r="B386" s="329" t="s">
        <v>1299</v>
      </c>
      <c r="C386" s="53"/>
      <c r="D386" s="1021"/>
      <c r="E386" s="1023"/>
      <c r="F386" s="53"/>
      <c r="G386" s="1137"/>
      <c r="H386" s="1137"/>
      <c r="I386" s="53"/>
      <c r="J386" s="1137"/>
      <c r="K386" s="1137"/>
      <c r="L386" s="108"/>
      <c r="S386" t="s">
        <v>40</v>
      </c>
      <c r="U386" s="285" t="str">
        <f ca="1">SUBSTITUTE(CELL("address",D386),"$","")</f>
        <v>D386</v>
      </c>
      <c r="V386" s="287" t="str">
        <f t="shared" si="72"/>
        <v>3d</v>
      </c>
      <c r="W386" s="285" t="str">
        <f t="shared" ca="1" si="73"/>
        <v>3d. DR_DER_System</v>
      </c>
      <c r="X386" s="287" t="s">
        <v>1150</v>
      </c>
      <c r="Y386" s="287" t="s">
        <v>1312</v>
      </c>
      <c r="Z386" s="287">
        <v>1</v>
      </c>
      <c r="AA386" s="290" t="str">
        <f t="shared" ca="1" si="74"/>
        <v>3d_D386_participant_incentive_1</v>
      </c>
      <c r="AB386" s="285" t="s">
        <v>463</v>
      </c>
      <c r="AD386" s="286" t="s">
        <v>464</v>
      </c>
      <c r="AE386" s="287" t="s">
        <v>84</v>
      </c>
      <c r="AF386" s="287" t="s">
        <v>83</v>
      </c>
      <c r="AH386" s="288"/>
      <c r="AI386" s="285"/>
    </row>
    <row r="387" spans="1:35" ht="5.25" customHeight="1">
      <c r="A387" s="451"/>
      <c r="B387" s="329"/>
      <c r="C387" s="53"/>
      <c r="D387" s="53"/>
      <c r="E387" s="53"/>
      <c r="F387" s="53"/>
      <c r="G387" s="53"/>
      <c r="H387" s="53"/>
      <c r="I387" s="53"/>
      <c r="J387" s="53"/>
      <c r="K387" s="53"/>
      <c r="L387" s="108"/>
      <c r="R387" t="s">
        <v>76</v>
      </c>
      <c r="U387" s="285" t="str">
        <f ca="1">SUBSTITUTE(CELL("address",G386),"$","")</f>
        <v>G386</v>
      </c>
      <c r="V387" s="287" t="str">
        <f t="shared" si="72"/>
        <v>3d</v>
      </c>
      <c r="W387" s="285" t="str">
        <f t="shared" ca="1" si="73"/>
        <v>3d. DR_DER_System</v>
      </c>
      <c r="X387" s="287" t="s">
        <v>1150</v>
      </c>
      <c r="Y387" s="287" t="s">
        <v>1312</v>
      </c>
      <c r="Z387" s="287">
        <v>2</v>
      </c>
      <c r="AA387" s="290" t="str">
        <f t="shared" ca="1" si="74"/>
        <v>3d_G386_participant_incentive_2</v>
      </c>
      <c r="AB387" s="285" t="s">
        <v>463</v>
      </c>
      <c r="AD387" s="286" t="s">
        <v>464</v>
      </c>
      <c r="AE387" s="287" t="s">
        <v>84</v>
      </c>
      <c r="AF387" s="287" t="s">
        <v>83</v>
      </c>
      <c r="AH387" s="288"/>
      <c r="AI387" s="285"/>
    </row>
    <row r="388" spans="1:35" ht="5.25" customHeight="1">
      <c r="A388" s="451"/>
      <c r="B388" s="329"/>
      <c r="C388" s="53"/>
      <c r="D388" s="53"/>
      <c r="E388" s="53"/>
      <c r="F388" s="53"/>
      <c r="G388" s="53"/>
      <c r="H388" s="53"/>
      <c r="I388" s="53"/>
      <c r="J388" s="53"/>
      <c r="K388" s="53"/>
      <c r="L388" s="108"/>
      <c r="R388" t="s">
        <v>76</v>
      </c>
      <c r="U388" s="285" t="str">
        <f ca="1">SUBSTITUTE(CELL("address",J386),"$","")</f>
        <v>J386</v>
      </c>
      <c r="V388" s="287" t="str">
        <f t="shared" si="72"/>
        <v>3d</v>
      </c>
      <c r="W388" s="285" t="str">
        <f t="shared" ca="1" si="73"/>
        <v>3d. DR_DER_System</v>
      </c>
      <c r="X388" s="287" t="s">
        <v>1150</v>
      </c>
      <c r="Y388" s="287" t="s">
        <v>1312</v>
      </c>
      <c r="Z388" s="287">
        <v>3</v>
      </c>
      <c r="AA388" s="290" t="str">
        <f t="shared" ca="1" si="74"/>
        <v>3d_J386_participant_incentive_3</v>
      </c>
      <c r="AB388" s="285" t="s">
        <v>463</v>
      </c>
      <c r="AD388" s="286" t="s">
        <v>464</v>
      </c>
      <c r="AE388" s="287" t="s">
        <v>84</v>
      </c>
      <c r="AF388" s="287" t="s">
        <v>83</v>
      </c>
      <c r="AH388" s="288"/>
      <c r="AI388" s="285"/>
    </row>
    <row r="389" spans="1:35" ht="15" customHeight="1">
      <c r="A389" s="451" t="s">
        <v>1313</v>
      </c>
      <c r="B389" s="329" t="s">
        <v>1299</v>
      </c>
      <c r="C389" s="53"/>
      <c r="D389" s="1021"/>
      <c r="E389" s="1023"/>
      <c r="F389" s="53"/>
      <c r="G389" s="1137"/>
      <c r="H389" s="1137"/>
      <c r="I389" s="53"/>
      <c r="J389" s="1137"/>
      <c r="K389" s="1137"/>
      <c r="L389" s="108"/>
      <c r="S389" t="s">
        <v>40</v>
      </c>
      <c r="U389" s="285" t="str">
        <f ca="1">SUBSTITUTE(CELL("address",D389),"$","")</f>
        <v>D389</v>
      </c>
      <c r="V389" s="287" t="str">
        <f t="shared" si="72"/>
        <v>3d</v>
      </c>
      <c r="W389" s="285" t="str">
        <f t="shared" ca="1" si="73"/>
        <v>3d. DR_DER_System</v>
      </c>
      <c r="X389" s="287" t="s">
        <v>1150</v>
      </c>
      <c r="Y389" s="287" t="s">
        <v>1314</v>
      </c>
      <c r="Z389" s="287">
        <v>1</v>
      </c>
      <c r="AA389" s="290" t="str">
        <f t="shared" ca="1" si="74"/>
        <v>3d_D389_cust_service_1</v>
      </c>
      <c r="AB389" s="285" t="s">
        <v>463</v>
      </c>
      <c r="AD389" s="286" t="s">
        <v>464</v>
      </c>
      <c r="AE389" s="287" t="s">
        <v>84</v>
      </c>
      <c r="AF389" s="287" t="s">
        <v>83</v>
      </c>
      <c r="AH389" s="288"/>
      <c r="AI389" s="285"/>
    </row>
    <row r="390" spans="1:35" ht="5.25" customHeight="1">
      <c r="A390" s="451"/>
      <c r="B390" s="329"/>
      <c r="C390" s="53"/>
      <c r="D390" s="53"/>
      <c r="E390" s="53"/>
      <c r="F390" s="53"/>
      <c r="G390" s="53"/>
      <c r="H390" s="53"/>
      <c r="I390" s="53"/>
      <c r="J390" s="53"/>
      <c r="K390" s="53"/>
      <c r="L390" s="108"/>
      <c r="R390" t="s">
        <v>76</v>
      </c>
      <c r="U390" s="285" t="str">
        <f ca="1">SUBSTITUTE(CELL("address",G389),"$","")</f>
        <v>G389</v>
      </c>
      <c r="V390" s="287" t="str">
        <f t="shared" si="72"/>
        <v>3d</v>
      </c>
      <c r="W390" s="285" t="str">
        <f t="shared" ca="1" si="73"/>
        <v>3d. DR_DER_System</v>
      </c>
      <c r="X390" s="287" t="s">
        <v>1150</v>
      </c>
      <c r="Y390" s="287" t="s">
        <v>1314</v>
      </c>
      <c r="Z390" s="287">
        <v>2</v>
      </c>
      <c r="AA390" s="290" t="str">
        <f t="shared" ca="1" si="74"/>
        <v>3d_G389_cust_service_2</v>
      </c>
      <c r="AB390" s="285" t="s">
        <v>463</v>
      </c>
      <c r="AD390" s="286" t="s">
        <v>464</v>
      </c>
      <c r="AE390" s="287" t="s">
        <v>84</v>
      </c>
      <c r="AF390" s="287" t="s">
        <v>83</v>
      </c>
      <c r="AH390" s="288"/>
      <c r="AI390" s="285"/>
    </row>
    <row r="391" spans="1:35" ht="5.25" customHeight="1">
      <c r="A391" s="451"/>
      <c r="B391" s="329"/>
      <c r="C391" s="53"/>
      <c r="D391" s="53"/>
      <c r="E391" s="53"/>
      <c r="F391" s="53"/>
      <c r="G391" s="53"/>
      <c r="H391" s="53"/>
      <c r="I391" s="53"/>
      <c r="J391" s="53"/>
      <c r="K391" s="53"/>
      <c r="L391" s="108"/>
      <c r="R391" t="s">
        <v>76</v>
      </c>
      <c r="U391" s="285" t="str">
        <f ca="1">SUBSTITUTE(CELL("address",J389),"$","")</f>
        <v>J389</v>
      </c>
      <c r="V391" s="287" t="str">
        <f t="shared" si="72"/>
        <v>3d</v>
      </c>
      <c r="W391" s="285" t="str">
        <f t="shared" ca="1" si="73"/>
        <v>3d. DR_DER_System</v>
      </c>
      <c r="X391" s="287" t="s">
        <v>1150</v>
      </c>
      <c r="Y391" s="287" t="s">
        <v>1314</v>
      </c>
      <c r="Z391" s="287">
        <v>3</v>
      </c>
      <c r="AA391" s="290" t="str">
        <f t="shared" ca="1" si="74"/>
        <v>3d_J389_cust_service_3</v>
      </c>
      <c r="AB391" s="285" t="s">
        <v>463</v>
      </c>
      <c r="AD391" s="286" t="s">
        <v>464</v>
      </c>
      <c r="AE391" s="287" t="s">
        <v>84</v>
      </c>
      <c r="AF391" s="287" t="s">
        <v>83</v>
      </c>
      <c r="AH391" s="288"/>
      <c r="AI391" s="285"/>
    </row>
    <row r="392" spans="1:35" ht="15" customHeight="1">
      <c r="A392" s="451" t="s">
        <v>1315</v>
      </c>
      <c r="B392" s="329" t="s">
        <v>1299</v>
      </c>
      <c r="C392" s="53"/>
      <c r="D392" s="1021"/>
      <c r="E392" s="1023"/>
      <c r="F392" s="53"/>
      <c r="G392" s="1137"/>
      <c r="H392" s="1137"/>
      <c r="I392" s="53"/>
      <c r="J392" s="1137"/>
      <c r="K392" s="1137"/>
      <c r="L392" s="108"/>
      <c r="S392" t="s">
        <v>40</v>
      </c>
      <c r="U392" s="285" t="str">
        <f ca="1">SUBSTITUTE(CELL("address",D392),"$","")</f>
        <v>D392</v>
      </c>
      <c r="V392" s="287" t="str">
        <f t="shared" si="72"/>
        <v>3d</v>
      </c>
      <c r="W392" s="285" t="str">
        <f t="shared" ca="1" si="73"/>
        <v>3d. DR_DER_System</v>
      </c>
      <c r="X392" s="287" t="s">
        <v>1150</v>
      </c>
      <c r="Y392" s="287" t="s">
        <v>1316</v>
      </c>
      <c r="Z392" s="287">
        <v>1</v>
      </c>
      <c r="AA392" s="290" t="str">
        <f t="shared" ca="1" si="74"/>
        <v>3d_D392_tracking_reporting_1</v>
      </c>
      <c r="AB392" s="285" t="s">
        <v>463</v>
      </c>
      <c r="AD392" s="286" t="s">
        <v>464</v>
      </c>
      <c r="AE392" s="287" t="s">
        <v>84</v>
      </c>
      <c r="AF392" s="287" t="s">
        <v>83</v>
      </c>
      <c r="AH392" s="288"/>
      <c r="AI392" s="285"/>
    </row>
    <row r="393" spans="1:35" ht="5.25" customHeight="1">
      <c r="A393" s="451"/>
      <c r="B393" s="329"/>
      <c r="C393" s="53"/>
      <c r="D393" s="53"/>
      <c r="E393" s="53"/>
      <c r="F393" s="53"/>
      <c r="G393" s="53"/>
      <c r="H393" s="53"/>
      <c r="I393" s="53"/>
      <c r="J393" s="538"/>
      <c r="K393" s="53"/>
      <c r="L393" s="108"/>
      <c r="R393" t="s">
        <v>76</v>
      </c>
      <c r="U393" s="285" t="str">
        <f ca="1">SUBSTITUTE(CELL("address",G392),"$","")</f>
        <v>G392</v>
      </c>
      <c r="V393" s="287" t="str">
        <f t="shared" si="72"/>
        <v>3d</v>
      </c>
      <c r="W393" s="285" t="str">
        <f t="shared" ca="1" si="73"/>
        <v>3d. DR_DER_System</v>
      </c>
      <c r="X393" s="287" t="s">
        <v>1150</v>
      </c>
      <c r="Y393" s="287" t="s">
        <v>1316</v>
      </c>
      <c r="Z393" s="287">
        <v>2</v>
      </c>
      <c r="AA393" s="290" t="str">
        <f t="shared" ca="1" si="74"/>
        <v>3d_G392_tracking_reporting_2</v>
      </c>
      <c r="AB393" s="285" t="s">
        <v>463</v>
      </c>
      <c r="AD393" s="286" t="s">
        <v>464</v>
      </c>
      <c r="AE393" s="287" t="s">
        <v>84</v>
      </c>
      <c r="AF393" s="287" t="s">
        <v>83</v>
      </c>
      <c r="AH393" s="288"/>
      <c r="AI393" s="285"/>
    </row>
    <row r="394" spans="1:35" ht="5.25" customHeight="1">
      <c r="A394" s="451"/>
      <c r="B394" s="329"/>
      <c r="C394" s="53"/>
      <c r="D394" s="53"/>
      <c r="E394" s="53"/>
      <c r="F394" s="53"/>
      <c r="G394" s="53"/>
      <c r="H394" s="53"/>
      <c r="I394" s="53"/>
      <c r="J394" s="53"/>
      <c r="K394" s="53"/>
      <c r="L394" s="108"/>
      <c r="R394" t="s">
        <v>76</v>
      </c>
      <c r="U394" s="285" t="str">
        <f ca="1">SUBSTITUTE(CELL("address",J392),"$","")</f>
        <v>J392</v>
      </c>
      <c r="V394" s="287" t="str">
        <f t="shared" si="72"/>
        <v>3d</v>
      </c>
      <c r="W394" s="285" t="str">
        <f t="shared" ca="1" si="73"/>
        <v>3d. DR_DER_System</v>
      </c>
      <c r="X394" s="287" t="s">
        <v>1150</v>
      </c>
      <c r="Y394" s="287" t="s">
        <v>1316</v>
      </c>
      <c r="Z394" s="287">
        <v>3</v>
      </c>
      <c r="AA394" s="290" t="str">
        <f t="shared" ca="1" si="74"/>
        <v>3d_J392_tracking_reporting_3</v>
      </c>
      <c r="AB394" s="285" t="s">
        <v>463</v>
      </c>
      <c r="AD394" s="286" t="s">
        <v>464</v>
      </c>
      <c r="AE394" s="287" t="s">
        <v>84</v>
      </c>
      <c r="AF394" s="287" t="s">
        <v>83</v>
      </c>
      <c r="AH394" s="288"/>
      <c r="AI394" s="285"/>
    </row>
    <row r="395" spans="1:35" ht="15" customHeight="1">
      <c r="A395" s="451" t="s">
        <v>1317</v>
      </c>
      <c r="B395" s="329" t="s">
        <v>1299</v>
      </c>
      <c r="C395" s="53"/>
      <c r="D395" s="1021"/>
      <c r="E395" s="1023"/>
      <c r="F395" s="53"/>
      <c r="G395" s="1137"/>
      <c r="H395" s="1137"/>
      <c r="I395" s="53"/>
      <c r="J395" s="1137"/>
      <c r="K395" s="1137"/>
      <c r="L395" s="108"/>
      <c r="S395" t="s">
        <v>40</v>
      </c>
      <c r="U395" s="285" t="str">
        <f ca="1">SUBSTITUTE(CELL("address",D395),"$","")</f>
        <v>D395</v>
      </c>
      <c r="V395" s="287" t="str">
        <f t="shared" si="72"/>
        <v>3d</v>
      </c>
      <c r="W395" s="285" t="str">
        <f t="shared" ca="1" si="73"/>
        <v>3d. DR_DER_System</v>
      </c>
      <c r="X395" s="287" t="s">
        <v>1150</v>
      </c>
      <c r="Y395" s="287" t="s">
        <v>1318</v>
      </c>
      <c r="Z395" s="287">
        <v>1</v>
      </c>
      <c r="AA395" s="290" t="str">
        <f t="shared" ca="1" si="74"/>
        <v>3d_D395_other_costs_1</v>
      </c>
      <c r="AB395" s="285" t="s">
        <v>463</v>
      </c>
      <c r="AD395" s="286" t="s">
        <v>464</v>
      </c>
      <c r="AE395" s="287" t="s">
        <v>84</v>
      </c>
      <c r="AF395" s="287" t="s">
        <v>83</v>
      </c>
      <c r="AH395" s="288"/>
      <c r="AI395" s="285"/>
    </row>
    <row r="396" spans="1:35" ht="5.25" customHeight="1">
      <c r="A396" s="451"/>
      <c r="B396" s="329"/>
      <c r="C396" s="53"/>
      <c r="D396" s="53"/>
      <c r="E396" s="53"/>
      <c r="F396" s="53"/>
      <c r="G396" s="53"/>
      <c r="H396" s="53"/>
      <c r="I396" s="53"/>
      <c r="J396" s="53"/>
      <c r="K396" s="53"/>
      <c r="L396" s="108"/>
      <c r="R396" t="s">
        <v>76</v>
      </c>
      <c r="U396" s="285" t="str">
        <f ca="1">SUBSTITUTE(CELL("address",G395),"$","")</f>
        <v>G395</v>
      </c>
      <c r="V396" s="287" t="str">
        <f t="shared" si="72"/>
        <v>3d</v>
      </c>
      <c r="W396" s="285" t="str">
        <f t="shared" ca="1" si="73"/>
        <v>3d. DR_DER_System</v>
      </c>
      <c r="X396" s="287" t="s">
        <v>1150</v>
      </c>
      <c r="Y396" s="287" t="s">
        <v>1318</v>
      </c>
      <c r="Z396" s="287">
        <v>2</v>
      </c>
      <c r="AA396" s="290" t="str">
        <f t="shared" ca="1" si="74"/>
        <v>3d_G395_other_costs_2</v>
      </c>
      <c r="AB396" s="285" t="s">
        <v>463</v>
      </c>
      <c r="AD396" s="286" t="s">
        <v>464</v>
      </c>
      <c r="AE396" s="287" t="s">
        <v>84</v>
      </c>
      <c r="AF396" s="287" t="s">
        <v>83</v>
      </c>
      <c r="AH396" s="288"/>
      <c r="AI396" s="285"/>
    </row>
    <row r="397" spans="1:35" ht="5.25" customHeight="1">
      <c r="A397" s="451"/>
      <c r="B397" s="329"/>
      <c r="C397" s="53"/>
      <c r="D397" s="53"/>
      <c r="E397" s="53"/>
      <c r="F397" s="53"/>
      <c r="G397" s="53"/>
      <c r="H397" s="53"/>
      <c r="I397" s="53"/>
      <c r="J397" s="53"/>
      <c r="K397" s="53"/>
      <c r="L397" s="108"/>
      <c r="R397" t="s">
        <v>76</v>
      </c>
      <c r="U397" s="285" t="str">
        <f ca="1">SUBSTITUTE(CELL("address",J395),"$","")</f>
        <v>J395</v>
      </c>
      <c r="V397" s="287" t="str">
        <f t="shared" si="72"/>
        <v>3d</v>
      </c>
      <c r="W397" s="285" t="str">
        <f t="shared" ca="1" si="73"/>
        <v>3d. DR_DER_System</v>
      </c>
      <c r="X397" s="287" t="s">
        <v>1150</v>
      </c>
      <c r="Y397" s="287" t="s">
        <v>1318</v>
      </c>
      <c r="Z397" s="287">
        <v>3</v>
      </c>
      <c r="AA397" s="290" t="str">
        <f t="shared" ca="1" si="74"/>
        <v>3d_J395_other_costs_3</v>
      </c>
      <c r="AB397" s="285" t="s">
        <v>395</v>
      </c>
      <c r="AD397" s="286" t="s">
        <v>464</v>
      </c>
      <c r="AE397" s="287" t="s">
        <v>84</v>
      </c>
      <c r="AF397" s="287" t="s">
        <v>83</v>
      </c>
      <c r="AH397" s="288"/>
      <c r="AI397" s="285"/>
    </row>
    <row r="398" spans="1:35" ht="13">
      <c r="A398" s="451" t="s">
        <v>1319</v>
      </c>
      <c r="B398" s="329" t="s">
        <v>1299</v>
      </c>
      <c r="C398" s="53"/>
      <c r="D398" s="1151">
        <f>D368+D371+D374+D377+D380+D383+D386+D389+D392+D395</f>
        <v>0</v>
      </c>
      <c r="E398" s="1151"/>
      <c r="F398" s="53"/>
      <c r="G398" s="1137"/>
      <c r="H398" s="1137"/>
      <c r="I398" s="53"/>
      <c r="J398" s="1137"/>
      <c r="K398" s="1137"/>
      <c r="L398" s="108"/>
      <c r="P398" s="20"/>
      <c r="S398" t="s">
        <v>40</v>
      </c>
      <c r="U398" s="285" t="str">
        <f ca="1">SUBSTITUTE(CELL("address",D398),"$","")</f>
        <v>D398</v>
      </c>
      <c r="V398" s="287" t="str">
        <f t="shared" si="72"/>
        <v>3d</v>
      </c>
      <c r="W398" s="285" t="str">
        <f t="shared" ca="1" si="73"/>
        <v>3d. DR_DER_System</v>
      </c>
      <c r="X398" s="287" t="s">
        <v>1150</v>
      </c>
      <c r="Y398" s="287" t="s">
        <v>1296</v>
      </c>
      <c r="Z398" s="287">
        <v>1</v>
      </c>
      <c r="AA398" s="290" t="str">
        <f t="shared" ca="1" si="74"/>
        <v>3d_D398_total_costs_1</v>
      </c>
      <c r="AB398" s="287" t="s">
        <v>395</v>
      </c>
      <c r="AD398" s="289" t="str">
        <f>"&gt;=0"</f>
        <v>&gt;=0</v>
      </c>
      <c r="AE398" s="287" t="s">
        <v>84</v>
      </c>
      <c r="AF398" s="287" t="s">
        <v>83</v>
      </c>
    </row>
    <row r="399" spans="1:35" ht="5.25" customHeight="1">
      <c r="A399" s="451"/>
      <c r="B399" s="329"/>
      <c r="C399" s="53"/>
      <c r="D399" s="53"/>
      <c r="E399" s="53"/>
      <c r="F399" s="53"/>
      <c r="G399" s="53"/>
      <c r="H399" s="53"/>
      <c r="I399" s="53"/>
      <c r="J399" s="53"/>
      <c r="K399" s="53"/>
      <c r="L399" s="108"/>
      <c r="R399" t="s">
        <v>76</v>
      </c>
      <c r="U399" s="285" t="str">
        <f ca="1">SUBSTITUTE(CELL("address",G398),"$","")</f>
        <v>G398</v>
      </c>
      <c r="V399" s="287" t="str">
        <f t="shared" si="72"/>
        <v>3d</v>
      </c>
      <c r="W399" s="285" t="str">
        <f t="shared" ca="1" si="73"/>
        <v>3d. DR_DER_System</v>
      </c>
      <c r="X399" s="287" t="s">
        <v>1150</v>
      </c>
      <c r="Y399" s="287" t="s">
        <v>1296</v>
      </c>
      <c r="Z399" s="287">
        <v>2</v>
      </c>
      <c r="AA399" s="290" t="str">
        <f t="shared" ca="1" si="74"/>
        <v>3d_G398_total_costs_2</v>
      </c>
      <c r="AB399" s="287" t="s">
        <v>395</v>
      </c>
      <c r="AD399" s="289" t="str">
        <f>"&gt;=0"</f>
        <v>&gt;=0</v>
      </c>
      <c r="AE399" s="287" t="s">
        <v>84</v>
      </c>
      <c r="AF399" s="287" t="s">
        <v>83</v>
      </c>
    </row>
    <row r="400" spans="1:35" ht="5.25" customHeight="1">
      <c r="A400" s="454"/>
      <c r="B400" s="53"/>
      <c r="C400" s="53"/>
      <c r="D400" s="53"/>
      <c r="E400" s="53"/>
      <c r="F400" s="53"/>
      <c r="G400" s="53"/>
      <c r="H400" s="53"/>
      <c r="I400" s="53"/>
      <c r="J400" s="53"/>
      <c r="K400" s="53"/>
      <c r="L400" s="108"/>
      <c r="R400" t="s">
        <v>76</v>
      </c>
      <c r="U400" s="285" t="str">
        <f ca="1">SUBSTITUTE(CELL("address",J398),"$","")</f>
        <v>J398</v>
      </c>
      <c r="V400" s="287" t="str">
        <f t="shared" si="72"/>
        <v>3d</v>
      </c>
      <c r="W400" s="285" t="str">
        <f t="shared" ca="1" si="73"/>
        <v>3d. DR_DER_System</v>
      </c>
      <c r="X400" s="287" t="s">
        <v>1150</v>
      </c>
      <c r="Y400" s="287" t="s">
        <v>1296</v>
      </c>
      <c r="Z400" s="287">
        <v>3</v>
      </c>
      <c r="AA400" s="290" t="str">
        <f t="shared" ca="1" si="74"/>
        <v>3d_J398_total_costs_3</v>
      </c>
      <c r="AB400" s="287" t="s">
        <v>395</v>
      </c>
      <c r="AD400" s="289" t="str">
        <f>"&gt;=0"</f>
        <v>&gt;=0</v>
      </c>
      <c r="AE400" s="287" t="s">
        <v>84</v>
      </c>
      <c r="AF400" s="287" t="s">
        <v>83</v>
      </c>
    </row>
    <row r="401" spans="1:69" ht="3" customHeight="1" thickBot="1">
      <c r="A401" s="454"/>
      <c r="B401" s="53"/>
      <c r="C401" s="53"/>
      <c r="D401" s="53"/>
      <c r="E401" s="53"/>
      <c r="F401" s="53"/>
      <c r="G401" s="53"/>
      <c r="H401" s="53"/>
      <c r="I401" s="53"/>
      <c r="J401" s="53"/>
      <c r="K401" s="53"/>
      <c r="L401" s="108"/>
      <c r="U401" s="285"/>
      <c r="W401" s="285"/>
      <c r="AA401" s="290"/>
      <c r="AB401" t="s">
        <v>395</v>
      </c>
    </row>
    <row r="402" spans="1:69" ht="13.5" thickBot="1">
      <c r="A402" s="980" t="s">
        <v>1320</v>
      </c>
      <c r="B402" s="981"/>
      <c r="C402" s="981"/>
      <c r="D402" s="981"/>
      <c r="E402" s="981"/>
      <c r="F402" s="981"/>
      <c r="G402" s="981"/>
      <c r="H402" s="981"/>
      <c r="I402" s="981"/>
      <c r="J402" s="981"/>
      <c r="K402" s="981"/>
      <c r="L402" s="982"/>
      <c r="S402" t="s">
        <v>40</v>
      </c>
    </row>
    <row r="403" spans="1:69" ht="5.25" customHeight="1">
      <c r="A403" s="326"/>
      <c r="B403" s="53"/>
      <c r="C403" s="53"/>
      <c r="D403" s="53"/>
      <c r="E403" s="53"/>
      <c r="F403" s="53"/>
      <c r="G403" s="53"/>
      <c r="H403" s="53"/>
      <c r="I403" s="53"/>
      <c r="J403" s="53"/>
      <c r="K403" s="53"/>
      <c r="L403" s="108"/>
      <c r="R403" t="s">
        <v>76</v>
      </c>
    </row>
    <row r="404" spans="1:69" ht="12.75" customHeight="1">
      <c r="A404" s="1163" t="s">
        <v>1321</v>
      </c>
      <c r="B404" s="1164"/>
      <c r="C404" s="1164"/>
      <c r="D404" s="1164"/>
      <c r="E404" s="1164"/>
      <c r="F404" s="1164"/>
      <c r="G404" s="1164"/>
      <c r="H404" s="1164"/>
      <c r="I404" s="1164"/>
      <c r="J404" s="1164"/>
      <c r="K404" s="1164"/>
      <c r="L404" s="1165"/>
      <c r="M404" s="651"/>
      <c r="N404" s="333"/>
      <c r="O404" s="333"/>
      <c r="P404" s="333"/>
      <c r="Q404" s="333"/>
      <c r="R404" s="333"/>
      <c r="S404" t="s">
        <v>40</v>
      </c>
    </row>
    <row r="405" spans="1:69" ht="5.25" customHeight="1">
      <c r="A405" s="473"/>
      <c r="B405" s="474"/>
      <c r="C405" s="474"/>
      <c r="D405" s="474"/>
      <c r="E405" s="474"/>
      <c r="F405" s="474"/>
      <c r="G405" s="474"/>
      <c r="H405" s="474"/>
      <c r="I405" s="474"/>
      <c r="J405" s="474"/>
      <c r="K405" s="474"/>
      <c r="L405" s="475"/>
      <c r="M405" s="651"/>
      <c r="N405" s="333"/>
      <c r="O405" s="333"/>
      <c r="P405" s="333"/>
      <c r="Q405" s="333"/>
      <c r="R405" s="333" t="s">
        <v>76</v>
      </c>
    </row>
    <row r="406" spans="1:69">
      <c r="A406" s="459" t="s">
        <v>1149</v>
      </c>
      <c r="B406" s="53"/>
      <c r="C406" s="53"/>
      <c r="D406" s="53"/>
      <c r="E406" s="53"/>
      <c r="F406" s="53"/>
      <c r="G406" s="53"/>
      <c r="H406" s="53"/>
      <c r="I406" s="53"/>
      <c r="J406" s="53"/>
      <c r="K406" s="53"/>
      <c r="L406" s="108"/>
      <c r="S406" t="s">
        <v>40</v>
      </c>
    </row>
    <row r="407" spans="1:69" s="314" customFormat="1" ht="28.5" customHeight="1">
      <c r="A407" s="450" t="s">
        <v>1322</v>
      </c>
      <c r="B407" s="59"/>
      <c r="C407" s="59"/>
      <c r="D407" s="872"/>
      <c r="E407" s="874"/>
      <c r="F407" s="53"/>
      <c r="G407" s="1134"/>
      <c r="H407" s="1134"/>
      <c r="I407" s="53"/>
      <c r="J407" s="1134"/>
      <c r="K407" s="1134"/>
      <c r="L407" s="354"/>
      <c r="M407" s="59"/>
      <c r="R407"/>
      <c r="S407" t="s">
        <v>40</v>
      </c>
      <c r="U407" s="285" t="str">
        <f ca="1">SUBSTITUTE(CELL("address",D407),"$","")</f>
        <v>D407</v>
      </c>
      <c r="V407" s="287" t="str">
        <f t="shared" ref="V407:V430" si="75">$V$7</f>
        <v>3d</v>
      </c>
      <c r="W407" s="285" t="str">
        <f t="shared" ref="W407:W430" ca="1" si="76">MID(CELL("filename",V407),FIND("]",CELL("filename",V407))+1,256)</f>
        <v>3d. DR_DER_System</v>
      </c>
      <c r="X407" s="287" t="s">
        <v>1323</v>
      </c>
      <c r="Y407" s="287" t="s">
        <v>1151</v>
      </c>
      <c r="Z407" s="287">
        <v>1</v>
      </c>
      <c r="AA407" s="290" t="str">
        <f t="shared" ref="AA407:AA412" ca="1" si="77">V407&amp;"_"&amp;U407&amp;"_"&amp;Y407&amp;"_"&amp;Z407</f>
        <v>3d_D407_program_design_1</v>
      </c>
      <c r="AB407" t="s">
        <v>605</v>
      </c>
      <c r="AC407">
        <v>2000</v>
      </c>
      <c r="AD407" s="388"/>
      <c r="AE407" s="287" t="s">
        <v>84</v>
      </c>
      <c r="AF407" s="287" t="s">
        <v>84</v>
      </c>
      <c r="AH407" s="288"/>
      <c r="BQ407" s="482"/>
    </row>
    <row r="408" spans="1:69" ht="5.25" customHeight="1">
      <c r="A408" s="450"/>
      <c r="B408" s="53"/>
      <c r="C408" s="53"/>
      <c r="D408" s="53"/>
      <c r="E408" s="53"/>
      <c r="F408" s="53"/>
      <c r="G408" s="53"/>
      <c r="H408" s="53"/>
      <c r="I408" s="53"/>
      <c r="J408" s="53"/>
      <c r="K408" s="53"/>
      <c r="L408" s="108"/>
      <c r="R408" t="s">
        <v>76</v>
      </c>
      <c r="T408" s="287"/>
      <c r="U408" s="285" t="str">
        <f ca="1">SUBSTITUTE(CELL("address",G407),"$","")</f>
        <v>G407</v>
      </c>
      <c r="V408" s="287" t="str">
        <f t="shared" si="75"/>
        <v>3d</v>
      </c>
      <c r="W408" s="285" t="str">
        <f t="shared" ca="1" si="76"/>
        <v>3d. DR_DER_System</v>
      </c>
      <c r="X408" s="287" t="s">
        <v>1323</v>
      </c>
      <c r="Y408" s="287" t="s">
        <v>1151</v>
      </c>
      <c r="Z408" s="287">
        <v>2</v>
      </c>
      <c r="AA408" s="290" t="str">
        <f t="shared" ca="1" si="77"/>
        <v>3d_G407_program_design_2</v>
      </c>
      <c r="AB408" t="s">
        <v>605</v>
      </c>
      <c r="AC408">
        <v>2000</v>
      </c>
      <c r="AE408" s="287" t="s">
        <v>84</v>
      </c>
      <c r="AF408" s="287" t="s">
        <v>84</v>
      </c>
      <c r="AH408" s="288"/>
    </row>
    <row r="409" spans="1:69" ht="5.25" customHeight="1">
      <c r="A409" s="450"/>
      <c r="B409" s="53"/>
      <c r="C409" s="53"/>
      <c r="D409" s="53"/>
      <c r="E409" s="53"/>
      <c r="F409" s="53"/>
      <c r="G409" s="53"/>
      <c r="H409" s="53"/>
      <c r="I409" s="53"/>
      <c r="J409" s="53"/>
      <c r="K409" s="53"/>
      <c r="L409" s="108"/>
      <c r="R409" t="s">
        <v>76</v>
      </c>
      <c r="T409" s="287"/>
      <c r="U409" s="285" t="str">
        <f ca="1">SUBSTITUTE(CELL("address",J407),"$","")</f>
        <v>J407</v>
      </c>
      <c r="V409" s="287" t="str">
        <f t="shared" si="75"/>
        <v>3d</v>
      </c>
      <c r="W409" s="285" t="str">
        <f t="shared" ca="1" si="76"/>
        <v>3d. DR_DER_System</v>
      </c>
      <c r="X409" s="287" t="s">
        <v>1323</v>
      </c>
      <c r="Y409" s="287" t="s">
        <v>1151</v>
      </c>
      <c r="Z409" s="287">
        <v>3</v>
      </c>
      <c r="AA409" s="290" t="str">
        <f t="shared" ca="1" si="77"/>
        <v>3d_J407_program_design_3</v>
      </c>
      <c r="AB409" t="s">
        <v>605</v>
      </c>
      <c r="AC409">
        <v>2000</v>
      </c>
      <c r="AE409" s="287" t="s">
        <v>84</v>
      </c>
      <c r="AF409" s="287" t="s">
        <v>84</v>
      </c>
      <c r="AH409" s="288"/>
    </row>
    <row r="410" spans="1:69" s="314" customFormat="1" ht="28.5" customHeight="1">
      <c r="A410" s="450" t="s">
        <v>1324</v>
      </c>
      <c r="B410" s="59"/>
      <c r="C410" s="59"/>
      <c r="D410" s="872"/>
      <c r="E410" s="874"/>
      <c r="F410" s="53"/>
      <c r="G410" s="1134"/>
      <c r="H410" s="1134"/>
      <c r="I410" s="53"/>
      <c r="J410" s="1134"/>
      <c r="K410" s="1134"/>
      <c r="L410" s="354"/>
      <c r="M410" s="59"/>
      <c r="R410"/>
      <c r="S410" t="s">
        <v>40</v>
      </c>
      <c r="U410" s="285" t="str">
        <f ca="1">SUBSTITUTE(CELL("address",D410),"$","")</f>
        <v>D410</v>
      </c>
      <c r="V410" s="287" t="str">
        <f t="shared" si="75"/>
        <v>3d</v>
      </c>
      <c r="W410" s="285" t="str">
        <f t="shared" ca="1" si="76"/>
        <v>3d. DR_DER_System</v>
      </c>
      <c r="X410" s="287" t="s">
        <v>1323</v>
      </c>
      <c r="Y410" s="287" t="s">
        <v>1325</v>
      </c>
      <c r="Z410" s="287">
        <v>1</v>
      </c>
      <c r="AA410" s="290" t="str">
        <f t="shared" ca="1" si="77"/>
        <v>3d_D410_types_customers_1</v>
      </c>
      <c r="AB410" t="s">
        <v>605</v>
      </c>
      <c r="AC410" s="314">
        <v>100</v>
      </c>
      <c r="AD410" s="388"/>
      <c r="AE410" s="287" t="s">
        <v>84</v>
      </c>
      <c r="AF410" s="287" t="s">
        <v>84</v>
      </c>
      <c r="AH410" s="288"/>
      <c r="BQ410" s="482"/>
    </row>
    <row r="411" spans="1:69" ht="5.25" customHeight="1">
      <c r="A411" s="454"/>
      <c r="B411" s="53"/>
      <c r="C411" s="53"/>
      <c r="D411" s="53"/>
      <c r="E411" s="53"/>
      <c r="F411" s="53"/>
      <c r="G411" s="53"/>
      <c r="H411" s="53"/>
      <c r="I411" s="53"/>
      <c r="J411" s="53"/>
      <c r="K411" s="53"/>
      <c r="L411" s="108"/>
      <c r="R411" t="s">
        <v>76</v>
      </c>
      <c r="T411" s="287"/>
      <c r="U411" s="285" t="str">
        <f ca="1">SUBSTITUTE(CELL("address",G410),"$","")</f>
        <v>G410</v>
      </c>
      <c r="V411" s="287" t="str">
        <f t="shared" si="75"/>
        <v>3d</v>
      </c>
      <c r="W411" s="285" t="str">
        <f t="shared" ca="1" si="76"/>
        <v>3d. DR_DER_System</v>
      </c>
      <c r="X411" s="287" t="s">
        <v>1323</v>
      </c>
      <c r="Y411" s="287" t="s">
        <v>1325</v>
      </c>
      <c r="Z411" s="287">
        <v>2</v>
      </c>
      <c r="AA411" s="290" t="str">
        <f t="shared" ca="1" si="77"/>
        <v>3d_G410_types_customers_2</v>
      </c>
      <c r="AB411" t="s">
        <v>605</v>
      </c>
      <c r="AC411" s="314">
        <v>100</v>
      </c>
      <c r="AE411" s="287" t="s">
        <v>84</v>
      </c>
      <c r="AF411" s="287" t="s">
        <v>84</v>
      </c>
      <c r="AH411" s="288"/>
    </row>
    <row r="412" spans="1:69" ht="5.25" customHeight="1">
      <c r="A412" s="454"/>
      <c r="B412" s="53"/>
      <c r="C412" s="53"/>
      <c r="D412" s="53"/>
      <c r="E412" s="53"/>
      <c r="F412" s="53"/>
      <c r="G412" s="53"/>
      <c r="H412" s="53"/>
      <c r="I412" s="53"/>
      <c r="J412" s="53"/>
      <c r="K412" s="53"/>
      <c r="L412" s="108"/>
      <c r="R412" t="s">
        <v>76</v>
      </c>
      <c r="T412" s="287"/>
      <c r="U412" s="285" t="str">
        <f ca="1">SUBSTITUTE(CELL("address",J410),"$","")</f>
        <v>J410</v>
      </c>
      <c r="V412" s="287" t="str">
        <f t="shared" si="75"/>
        <v>3d</v>
      </c>
      <c r="W412" s="285" t="str">
        <f t="shared" ca="1" si="76"/>
        <v>3d. DR_DER_System</v>
      </c>
      <c r="X412" s="287" t="s">
        <v>1323</v>
      </c>
      <c r="Y412" s="287" t="s">
        <v>1325</v>
      </c>
      <c r="Z412" s="287">
        <v>3</v>
      </c>
      <c r="AA412" s="290" t="str">
        <f t="shared" ca="1" si="77"/>
        <v>3d_J410_types_customers_3</v>
      </c>
      <c r="AB412" t="s">
        <v>605</v>
      </c>
      <c r="AC412" s="314">
        <v>100</v>
      </c>
      <c r="AE412" s="287" t="s">
        <v>84</v>
      </c>
      <c r="AF412" s="287" t="s">
        <v>84</v>
      </c>
      <c r="AH412" s="288"/>
    </row>
    <row r="413" spans="1:69" ht="15" customHeight="1">
      <c r="A413" s="403" t="s">
        <v>1326</v>
      </c>
      <c r="B413" s="53"/>
      <c r="C413" s="53"/>
      <c r="D413" s="53"/>
      <c r="E413" s="53"/>
      <c r="F413" s="53"/>
      <c r="G413" s="53"/>
      <c r="H413" s="53"/>
      <c r="I413" s="53"/>
      <c r="J413" s="53"/>
      <c r="K413" s="53"/>
      <c r="L413" s="108"/>
      <c r="T413" s="287"/>
      <c r="U413" s="285"/>
      <c r="W413" s="285"/>
      <c r="AA413" s="290"/>
      <c r="AB413" s="314"/>
      <c r="AC413" s="314"/>
    </row>
    <row r="414" spans="1:69" ht="7.5" customHeight="1">
      <c r="A414" s="459"/>
      <c r="B414" s="53"/>
      <c r="C414" s="53"/>
      <c r="D414" s="53"/>
      <c r="E414" s="53"/>
      <c r="F414" s="53"/>
      <c r="G414" s="53"/>
      <c r="H414" s="53"/>
      <c r="I414" s="53"/>
      <c r="J414" s="53"/>
      <c r="K414" s="53"/>
      <c r="L414" s="108"/>
      <c r="T414" s="287"/>
      <c r="U414" s="285"/>
      <c r="W414" s="285"/>
      <c r="AA414" s="290"/>
    </row>
    <row r="415" spans="1:69" ht="15" customHeight="1">
      <c r="A415" s="988" t="s">
        <v>1327</v>
      </c>
      <c r="B415" s="983"/>
      <c r="C415" s="53"/>
      <c r="D415" s="1108"/>
      <c r="E415" s="1110"/>
      <c r="F415" s="53"/>
      <c r="G415" s="1139"/>
      <c r="H415" s="1139"/>
      <c r="I415" s="53"/>
      <c r="J415" s="1139"/>
      <c r="K415" s="1139"/>
      <c r="L415" s="108"/>
      <c r="Q415" s="24"/>
      <c r="S415" t="s">
        <v>40</v>
      </c>
      <c r="T415" s="287"/>
      <c r="U415" s="285" t="str">
        <f ca="1">SUBSTITUTE(CELL("address",D415),"$","")</f>
        <v>D415</v>
      </c>
      <c r="V415" s="287" t="str">
        <f t="shared" ref="V415:V417" si="78">$V$7</f>
        <v>3d</v>
      </c>
      <c r="W415" s="285" t="str">
        <f ca="1">MID(CELL("filename",V415),FIND("]",CELL("filename",V415))+1,256)</f>
        <v>3d. DR_DER_System</v>
      </c>
      <c r="X415" s="287" t="s">
        <v>1323</v>
      </c>
      <c r="Y415" s="287" t="s">
        <v>1158</v>
      </c>
      <c r="Z415" s="287">
        <v>1</v>
      </c>
      <c r="AA415" s="290" t="str">
        <f t="shared" ref="AA415:AA420" ca="1" si="79">V415&amp;"_"&amp;U415&amp;"_"&amp;Y415&amp;"_"&amp;Z415</f>
        <v>3d_D415_submit_marketing_plan_1</v>
      </c>
      <c r="AB415" t="s">
        <v>681</v>
      </c>
      <c r="AD415" s="286" t="str">
        <f>CONCATENATE(AN415,",",AO415)</f>
        <v>Submitted,Not Submitted</v>
      </c>
      <c r="AE415" s="287" t="s">
        <v>84</v>
      </c>
      <c r="AF415" s="287" t="s">
        <v>84</v>
      </c>
      <c r="AN415" t="s">
        <v>185</v>
      </c>
      <c r="AO415" t="s">
        <v>186</v>
      </c>
    </row>
    <row r="416" spans="1:69" ht="10.5" customHeight="1">
      <c r="A416" s="512" t="s">
        <v>1328</v>
      </c>
      <c r="B416" s="53"/>
      <c r="C416" s="53"/>
      <c r="D416" s="53"/>
      <c r="E416" s="53"/>
      <c r="F416" s="53"/>
      <c r="G416" s="53"/>
      <c r="H416" s="53"/>
      <c r="I416" s="53"/>
      <c r="J416" s="53"/>
      <c r="K416" s="53"/>
      <c r="L416" s="108"/>
      <c r="S416" t="s">
        <v>40</v>
      </c>
      <c r="T416" s="287"/>
      <c r="U416" s="285" t="str">
        <f ca="1">SUBSTITUTE(CELL("address",G415),"$","")</f>
        <v>G415</v>
      </c>
      <c r="V416" s="287" t="str">
        <f t="shared" si="78"/>
        <v>3d</v>
      </c>
      <c r="W416" s="285" t="str">
        <f ca="1">MID(CELL("filename",V416),FIND("]",CELL("filename",V416))+1,256)</f>
        <v>3d. DR_DER_System</v>
      </c>
      <c r="X416" s="287" t="s">
        <v>1323</v>
      </c>
      <c r="Y416" s="287" t="s">
        <v>1158</v>
      </c>
      <c r="Z416" s="287">
        <v>2</v>
      </c>
      <c r="AA416" s="290" t="str">
        <f t="shared" ca="1" si="79"/>
        <v>3d_G415_submit_marketing_plan_2</v>
      </c>
      <c r="AB416" t="s">
        <v>681</v>
      </c>
      <c r="AD416" s="286" t="str">
        <f>CONCATENATE(AN416,",",AO416)</f>
        <v>Submitted,Not Submitted</v>
      </c>
      <c r="AE416" s="287" t="s">
        <v>84</v>
      </c>
      <c r="AF416" s="287" t="s">
        <v>84</v>
      </c>
      <c r="AN416" t="s">
        <v>185</v>
      </c>
      <c r="AO416" t="s">
        <v>186</v>
      </c>
    </row>
    <row r="417" spans="1:69" ht="10.5" customHeight="1">
      <c r="A417" s="454"/>
      <c r="B417" s="53"/>
      <c r="C417" s="53"/>
      <c r="D417" s="53"/>
      <c r="E417" s="53"/>
      <c r="F417" s="53"/>
      <c r="G417" s="53"/>
      <c r="H417" s="53"/>
      <c r="I417" s="53"/>
      <c r="J417" s="53"/>
      <c r="K417" s="53"/>
      <c r="L417" s="108"/>
      <c r="S417" t="s">
        <v>40</v>
      </c>
      <c r="T417" s="287"/>
      <c r="U417" s="285" t="str">
        <f ca="1">SUBSTITUTE(CELL("address",J415),"$","")</f>
        <v>J415</v>
      </c>
      <c r="V417" s="287" t="str">
        <f t="shared" si="78"/>
        <v>3d</v>
      </c>
      <c r="W417" s="285" t="str">
        <f ca="1">MID(CELL("filename",V417),FIND("]",CELL("filename",V417))+1,256)</f>
        <v>3d. DR_DER_System</v>
      </c>
      <c r="X417" s="287" t="s">
        <v>1323</v>
      </c>
      <c r="Y417" s="287" t="s">
        <v>1158</v>
      </c>
      <c r="Z417" s="287">
        <v>3</v>
      </c>
      <c r="AA417" s="290" t="str">
        <f t="shared" ca="1" si="79"/>
        <v>3d_J415_submit_marketing_plan_3</v>
      </c>
      <c r="AB417" t="s">
        <v>681</v>
      </c>
      <c r="AD417" s="286" t="str">
        <f>CONCATENATE(AN417,",",AO417)</f>
        <v>Submitted,Not Submitted</v>
      </c>
      <c r="AE417" s="287" t="s">
        <v>84</v>
      </c>
      <c r="AF417" s="287" t="s">
        <v>84</v>
      </c>
      <c r="AN417" t="s">
        <v>185</v>
      </c>
      <c r="AO417" t="s">
        <v>186</v>
      </c>
    </row>
    <row r="418" spans="1:69" s="314" customFormat="1" ht="28.5" customHeight="1">
      <c r="A418" s="994" t="s">
        <v>1329</v>
      </c>
      <c r="B418" s="995"/>
      <c r="C418" s="59"/>
      <c r="D418" s="872"/>
      <c r="E418" s="874"/>
      <c r="F418" s="53"/>
      <c r="G418" s="1134"/>
      <c r="H418" s="1134"/>
      <c r="I418" s="53"/>
      <c r="J418" s="1134"/>
      <c r="K418" s="1134"/>
      <c r="L418" s="354"/>
      <c r="M418" s="59"/>
      <c r="R418"/>
      <c r="S418" t="s">
        <v>40</v>
      </c>
      <c r="U418" s="285" t="str">
        <f ca="1">SUBSTITUTE(CELL("address",D418),"$","")</f>
        <v>D418</v>
      </c>
      <c r="V418" s="287" t="str">
        <f t="shared" si="75"/>
        <v>3d</v>
      </c>
      <c r="W418" s="285" t="str">
        <f t="shared" ca="1" si="76"/>
        <v>3d. DR_DER_System</v>
      </c>
      <c r="X418" s="287" t="s">
        <v>1323</v>
      </c>
      <c r="Y418" s="287" t="s">
        <v>1330</v>
      </c>
      <c r="Z418" s="287">
        <v>1</v>
      </c>
      <c r="AA418" s="290" t="str">
        <f t="shared" ca="1" si="79"/>
        <v>3d_D418_assessment_plan_1</v>
      </c>
      <c r="AB418" t="s">
        <v>605</v>
      </c>
      <c r="AC418" s="314">
        <v>100</v>
      </c>
      <c r="AD418" s="388"/>
      <c r="AE418" s="287" t="s">
        <v>84</v>
      </c>
      <c r="AF418" s="287" t="s">
        <v>84</v>
      </c>
      <c r="AH418" s="288"/>
      <c r="BQ418" s="482"/>
    </row>
    <row r="419" spans="1:69" ht="5.25" customHeight="1">
      <c r="A419" s="454"/>
      <c r="B419" s="53"/>
      <c r="C419" s="53"/>
      <c r="D419" s="53"/>
      <c r="E419" s="53"/>
      <c r="F419" s="53"/>
      <c r="G419" s="53"/>
      <c r="H419" s="53"/>
      <c r="I419" s="53"/>
      <c r="J419" s="53"/>
      <c r="K419" s="53"/>
      <c r="L419" s="108"/>
      <c r="R419" t="s">
        <v>76</v>
      </c>
      <c r="U419" s="285" t="str">
        <f ca="1">SUBSTITUTE(CELL("address",G418),"$","")</f>
        <v>G418</v>
      </c>
      <c r="V419" s="287" t="str">
        <f t="shared" si="75"/>
        <v>3d</v>
      </c>
      <c r="W419" s="285" t="str">
        <f t="shared" ca="1" si="76"/>
        <v>3d. DR_DER_System</v>
      </c>
      <c r="X419" s="287" t="s">
        <v>1323</v>
      </c>
      <c r="Y419" s="287" t="s">
        <v>1330</v>
      </c>
      <c r="Z419" s="287">
        <v>2</v>
      </c>
      <c r="AA419" s="290" t="str">
        <f t="shared" ca="1" si="79"/>
        <v>3d_G418_assessment_plan_2</v>
      </c>
      <c r="AB419" t="s">
        <v>605</v>
      </c>
      <c r="AC419" s="314">
        <v>100</v>
      </c>
      <c r="AE419" s="287" t="s">
        <v>84</v>
      </c>
      <c r="AF419" s="287" t="s">
        <v>84</v>
      </c>
      <c r="AH419" s="288"/>
    </row>
    <row r="420" spans="1:69" ht="5.25" customHeight="1">
      <c r="A420" s="454"/>
      <c r="B420" s="53"/>
      <c r="C420" s="53"/>
      <c r="D420" s="53"/>
      <c r="E420" s="53"/>
      <c r="F420" s="53"/>
      <c r="G420" s="53"/>
      <c r="H420" s="53"/>
      <c r="I420" s="53"/>
      <c r="J420" s="53"/>
      <c r="K420" s="53"/>
      <c r="L420" s="108"/>
      <c r="R420" t="s">
        <v>76</v>
      </c>
      <c r="U420" s="285" t="str">
        <f ca="1">SUBSTITUTE(CELL("address",J418),"$","")</f>
        <v>J418</v>
      </c>
      <c r="V420" s="287" t="str">
        <f t="shared" si="75"/>
        <v>3d</v>
      </c>
      <c r="W420" s="285" t="str">
        <f t="shared" ca="1" si="76"/>
        <v>3d. DR_DER_System</v>
      </c>
      <c r="X420" s="287" t="s">
        <v>1323</v>
      </c>
      <c r="Y420" s="287" t="s">
        <v>1330</v>
      </c>
      <c r="Z420" s="287">
        <v>3</v>
      </c>
      <c r="AA420" s="290" t="str">
        <f t="shared" ca="1" si="79"/>
        <v>3d_J418_assessment_plan_3</v>
      </c>
      <c r="AB420" t="s">
        <v>605</v>
      </c>
      <c r="AC420" s="314">
        <v>100</v>
      </c>
      <c r="AE420" s="287" t="s">
        <v>84</v>
      </c>
      <c r="AF420" s="287" t="s">
        <v>84</v>
      </c>
      <c r="AH420" s="288"/>
    </row>
    <row r="421" spans="1:69">
      <c r="A421" s="459" t="s">
        <v>1034</v>
      </c>
      <c r="B421" s="53"/>
      <c r="C421" s="53"/>
      <c r="D421" s="53"/>
      <c r="E421" s="53"/>
      <c r="F421" s="53"/>
      <c r="G421" s="53"/>
      <c r="H421" s="53"/>
      <c r="I421" s="53"/>
      <c r="J421" s="53"/>
      <c r="K421" s="53"/>
      <c r="L421" s="108"/>
      <c r="S421" t="s">
        <v>40</v>
      </c>
    </row>
    <row r="422" spans="1:69" s="314" customFormat="1" ht="28.5" customHeight="1">
      <c r="A422" s="450" t="s">
        <v>701</v>
      </c>
      <c r="B422" s="59"/>
      <c r="C422" s="59"/>
      <c r="D422" s="872"/>
      <c r="E422" s="874"/>
      <c r="F422" s="53"/>
      <c r="G422" s="1134"/>
      <c r="H422" s="1134"/>
      <c r="I422" s="53"/>
      <c r="J422" s="1134"/>
      <c r="K422" s="1134"/>
      <c r="L422" s="354"/>
      <c r="M422" s="59"/>
      <c r="R422"/>
      <c r="S422" t="s">
        <v>40</v>
      </c>
      <c r="U422" s="285" t="str">
        <f ca="1">SUBSTITUTE(CELL("address",D422),"$","")</f>
        <v>D422</v>
      </c>
      <c r="V422" s="287" t="str">
        <f t="shared" si="75"/>
        <v>3d</v>
      </c>
      <c r="W422" s="285" t="str">
        <f t="shared" ca="1" si="76"/>
        <v>3d. DR_DER_System</v>
      </c>
      <c r="X422" s="287" t="s">
        <v>1323</v>
      </c>
      <c r="Y422" s="287" t="s">
        <v>1168</v>
      </c>
      <c r="Z422" s="287">
        <v>1</v>
      </c>
      <c r="AA422" s="290" t="str">
        <f t="shared" ref="AA422:AA430" ca="1" si="80">V422&amp;"_"&amp;U422&amp;"_"&amp;Y422&amp;"_"&amp;Z422</f>
        <v>3d_D422_integration_design_1</v>
      </c>
      <c r="AB422" t="s">
        <v>605</v>
      </c>
      <c r="AC422">
        <v>2000</v>
      </c>
      <c r="AD422" s="388"/>
      <c r="AE422" s="287" t="s">
        <v>84</v>
      </c>
      <c r="AF422" s="287" t="s">
        <v>84</v>
      </c>
      <c r="AH422" s="288"/>
      <c r="BQ422" s="482"/>
    </row>
    <row r="423" spans="1:69" ht="5.25" customHeight="1">
      <c r="A423" s="454"/>
      <c r="B423" s="53"/>
      <c r="C423" s="53"/>
      <c r="D423" s="53"/>
      <c r="E423" s="53"/>
      <c r="F423" s="53"/>
      <c r="G423" s="53"/>
      <c r="H423" s="53"/>
      <c r="I423" s="53"/>
      <c r="J423" s="53"/>
      <c r="K423" s="53"/>
      <c r="L423" s="108"/>
      <c r="R423" t="s">
        <v>76</v>
      </c>
      <c r="T423" s="287"/>
      <c r="U423" s="285" t="str">
        <f ca="1">SUBSTITUTE(CELL("address",G422),"$","")</f>
        <v>G422</v>
      </c>
      <c r="V423" s="287" t="str">
        <f t="shared" si="75"/>
        <v>3d</v>
      </c>
      <c r="W423" s="285" t="str">
        <f t="shared" ca="1" si="76"/>
        <v>3d. DR_DER_System</v>
      </c>
      <c r="X423" s="287" t="s">
        <v>1323</v>
      </c>
      <c r="Y423" s="287" t="s">
        <v>1168</v>
      </c>
      <c r="Z423" s="287">
        <v>2</v>
      </c>
      <c r="AA423" s="290" t="str">
        <f t="shared" ca="1" si="80"/>
        <v>3d_G422_integration_design_2</v>
      </c>
      <c r="AB423" t="s">
        <v>605</v>
      </c>
      <c r="AC423">
        <v>2000</v>
      </c>
      <c r="AE423" s="287" t="s">
        <v>84</v>
      </c>
      <c r="AF423" s="287" t="s">
        <v>84</v>
      </c>
      <c r="AH423" s="288"/>
    </row>
    <row r="424" spans="1:69" ht="5.25" customHeight="1">
      <c r="A424" s="454"/>
      <c r="B424" s="53"/>
      <c r="C424" s="53"/>
      <c r="D424" s="53"/>
      <c r="E424" s="53"/>
      <c r="F424" s="53"/>
      <c r="G424" s="53"/>
      <c r="H424" s="53"/>
      <c r="I424" s="53"/>
      <c r="J424" s="53"/>
      <c r="K424" s="53"/>
      <c r="L424" s="108"/>
      <c r="R424" t="s">
        <v>76</v>
      </c>
      <c r="T424" s="287"/>
      <c r="U424" s="285" t="str">
        <f ca="1">SUBSTITUTE(CELL("address",J422),"$","")</f>
        <v>J422</v>
      </c>
      <c r="V424" s="287" t="str">
        <f t="shared" si="75"/>
        <v>3d</v>
      </c>
      <c r="W424" s="285" t="str">
        <f t="shared" ca="1" si="76"/>
        <v>3d. DR_DER_System</v>
      </c>
      <c r="X424" s="287" t="s">
        <v>1323</v>
      </c>
      <c r="Y424" s="287" t="s">
        <v>1168</v>
      </c>
      <c r="Z424" s="287">
        <v>3</v>
      </c>
      <c r="AA424" s="290" t="str">
        <f t="shared" ca="1" si="80"/>
        <v>3d_J422_integration_design_3</v>
      </c>
      <c r="AB424" t="s">
        <v>605</v>
      </c>
      <c r="AC424">
        <v>2000</v>
      </c>
      <c r="AE424" s="287" t="s">
        <v>84</v>
      </c>
      <c r="AF424" s="287" t="s">
        <v>84</v>
      </c>
      <c r="AH424" s="288"/>
    </row>
    <row r="425" spans="1:69" s="314" customFormat="1" ht="28.5" customHeight="1">
      <c r="A425" s="450" t="s">
        <v>1169</v>
      </c>
      <c r="B425" s="59"/>
      <c r="C425" s="59"/>
      <c r="D425" s="872"/>
      <c r="E425" s="874"/>
      <c r="F425" s="53"/>
      <c r="G425" s="1134"/>
      <c r="H425" s="1134"/>
      <c r="I425" s="53"/>
      <c r="J425" s="1134"/>
      <c r="K425" s="1134"/>
      <c r="L425" s="354"/>
      <c r="M425" s="59"/>
      <c r="R425"/>
      <c r="S425" t="s">
        <v>40</v>
      </c>
      <c r="U425" s="285" t="str">
        <f ca="1">SUBSTITUTE(CELL("address",D425),"$","")</f>
        <v>D425</v>
      </c>
      <c r="V425" s="287" t="str">
        <f t="shared" si="75"/>
        <v>3d</v>
      </c>
      <c r="W425" s="285" t="str">
        <f t="shared" ca="1" si="76"/>
        <v>3d. DR_DER_System</v>
      </c>
      <c r="X425" s="287" t="s">
        <v>1323</v>
      </c>
      <c r="Y425" s="287" t="s">
        <v>1170</v>
      </c>
      <c r="Z425" s="287">
        <v>1</v>
      </c>
      <c r="AA425" s="290" t="str">
        <f t="shared" ca="1" si="80"/>
        <v>3d_D425_interface_1</v>
      </c>
      <c r="AB425" t="s">
        <v>605</v>
      </c>
      <c r="AC425" s="314">
        <v>100</v>
      </c>
      <c r="AD425" s="388"/>
      <c r="AE425" s="287" t="s">
        <v>84</v>
      </c>
      <c r="AF425" s="287" t="s">
        <v>84</v>
      </c>
      <c r="AH425" s="288"/>
      <c r="BQ425" s="482"/>
    </row>
    <row r="426" spans="1:69" ht="5.25" customHeight="1">
      <c r="A426" s="454"/>
      <c r="B426" s="53"/>
      <c r="C426" s="53"/>
      <c r="D426" s="53"/>
      <c r="E426" s="53"/>
      <c r="F426" s="53"/>
      <c r="G426" s="53"/>
      <c r="H426" s="53"/>
      <c r="I426" s="53"/>
      <c r="J426" s="53"/>
      <c r="K426" s="53"/>
      <c r="L426" s="108"/>
      <c r="R426" t="s">
        <v>76</v>
      </c>
      <c r="T426" s="287"/>
      <c r="U426" s="285" t="str">
        <f ca="1">SUBSTITUTE(CELL("address",G425),"$","")</f>
        <v>G425</v>
      </c>
      <c r="V426" s="287" t="str">
        <f t="shared" si="75"/>
        <v>3d</v>
      </c>
      <c r="W426" s="285" t="str">
        <f t="shared" ca="1" si="76"/>
        <v>3d. DR_DER_System</v>
      </c>
      <c r="X426" s="287" t="s">
        <v>1323</v>
      </c>
      <c r="Y426" s="287" t="s">
        <v>1170</v>
      </c>
      <c r="Z426" s="287">
        <v>2</v>
      </c>
      <c r="AA426" s="290" t="str">
        <f t="shared" ca="1" si="80"/>
        <v>3d_G425_interface_2</v>
      </c>
      <c r="AB426" t="s">
        <v>605</v>
      </c>
      <c r="AC426" s="314">
        <v>100</v>
      </c>
      <c r="AE426" s="287" t="s">
        <v>84</v>
      </c>
      <c r="AF426" s="287" t="s">
        <v>84</v>
      </c>
      <c r="AH426" s="288"/>
    </row>
    <row r="427" spans="1:69" ht="5.25" customHeight="1">
      <c r="A427" s="454"/>
      <c r="B427" s="53"/>
      <c r="C427" s="53"/>
      <c r="D427" s="53"/>
      <c r="E427" s="53"/>
      <c r="F427" s="53"/>
      <c r="G427" s="53"/>
      <c r="H427" s="53"/>
      <c r="I427" s="53"/>
      <c r="J427" s="53"/>
      <c r="K427" s="53"/>
      <c r="L427" s="108"/>
      <c r="R427" t="s">
        <v>76</v>
      </c>
      <c r="T427" s="287"/>
      <c r="U427" s="285" t="str">
        <f ca="1">SUBSTITUTE(CELL("address",J425),"$","")</f>
        <v>J425</v>
      </c>
      <c r="V427" s="287" t="str">
        <f t="shared" si="75"/>
        <v>3d</v>
      </c>
      <c r="W427" s="285" t="str">
        <f t="shared" ca="1" si="76"/>
        <v>3d. DR_DER_System</v>
      </c>
      <c r="X427" s="287" t="s">
        <v>1323</v>
      </c>
      <c r="Y427" s="287" t="s">
        <v>1170</v>
      </c>
      <c r="Z427" s="287">
        <v>3</v>
      </c>
      <c r="AA427" s="290" t="str">
        <f t="shared" ca="1" si="80"/>
        <v>3d_J425_interface_3</v>
      </c>
      <c r="AB427" t="s">
        <v>605</v>
      </c>
      <c r="AC427" s="314">
        <v>100</v>
      </c>
      <c r="AE427" s="287" t="s">
        <v>84</v>
      </c>
      <c r="AF427" s="287" t="s">
        <v>84</v>
      </c>
      <c r="AH427" s="288"/>
    </row>
    <row r="428" spans="1:69" s="314" customFormat="1" ht="28.5" customHeight="1">
      <c r="A428" s="450" t="s">
        <v>1171</v>
      </c>
      <c r="B428" s="59"/>
      <c r="C428" s="59"/>
      <c r="D428" s="872"/>
      <c r="E428" s="874"/>
      <c r="F428" s="53"/>
      <c r="G428" s="1134"/>
      <c r="H428" s="1134"/>
      <c r="I428" s="53"/>
      <c r="J428" s="1134"/>
      <c r="K428" s="1134"/>
      <c r="L428" s="354"/>
      <c r="M428" s="59"/>
      <c r="R428"/>
      <c r="S428" t="s">
        <v>40</v>
      </c>
      <c r="U428" s="285" t="str">
        <f ca="1">SUBSTITUTE(CELL("address",D428),"$","")</f>
        <v>D428</v>
      </c>
      <c r="V428" s="287" t="str">
        <f t="shared" si="75"/>
        <v>3d</v>
      </c>
      <c r="W428" s="285" t="str">
        <f t="shared" ca="1" si="76"/>
        <v>3d. DR_DER_System</v>
      </c>
      <c r="X428" s="287" t="s">
        <v>1323</v>
      </c>
      <c r="Y428" s="287" t="s">
        <v>1172</v>
      </c>
      <c r="Z428" s="287">
        <v>1</v>
      </c>
      <c r="AA428" s="290" t="str">
        <f t="shared" ca="1" si="80"/>
        <v>3d_D428_comms_1</v>
      </c>
      <c r="AB428" t="s">
        <v>605</v>
      </c>
      <c r="AC428" s="314">
        <v>100</v>
      </c>
      <c r="AD428" s="388"/>
      <c r="AE428" s="287" t="s">
        <v>84</v>
      </c>
      <c r="AF428" s="287" t="s">
        <v>84</v>
      </c>
      <c r="AH428" s="288"/>
      <c r="BQ428" s="482"/>
    </row>
    <row r="429" spans="1:69" ht="5.25" customHeight="1">
      <c r="A429" s="454"/>
      <c r="B429" s="53"/>
      <c r="C429" s="53"/>
      <c r="D429" s="53"/>
      <c r="E429" s="53"/>
      <c r="F429" s="53"/>
      <c r="G429" s="53"/>
      <c r="H429" s="53"/>
      <c r="I429" s="53"/>
      <c r="J429" s="53"/>
      <c r="K429" s="53"/>
      <c r="L429" s="108"/>
      <c r="R429" t="s">
        <v>76</v>
      </c>
      <c r="U429" s="285" t="str">
        <f ca="1">SUBSTITUTE(CELL("address",G428),"$","")</f>
        <v>G428</v>
      </c>
      <c r="V429" s="287" t="str">
        <f t="shared" si="75"/>
        <v>3d</v>
      </c>
      <c r="W429" s="285" t="str">
        <f t="shared" ca="1" si="76"/>
        <v>3d. DR_DER_System</v>
      </c>
      <c r="X429" s="287" t="s">
        <v>1323</v>
      </c>
      <c r="Y429" s="287" t="s">
        <v>1172</v>
      </c>
      <c r="Z429" s="287">
        <v>2</v>
      </c>
      <c r="AA429" s="290" t="str">
        <f t="shared" ca="1" si="80"/>
        <v>3d_G428_comms_2</v>
      </c>
      <c r="AB429" t="s">
        <v>605</v>
      </c>
      <c r="AC429" s="314">
        <v>100</v>
      </c>
      <c r="AE429" s="287" t="s">
        <v>84</v>
      </c>
      <c r="AF429" s="287" t="s">
        <v>84</v>
      </c>
      <c r="AH429" s="288"/>
    </row>
    <row r="430" spans="1:69" ht="5.25" customHeight="1">
      <c r="A430" s="454"/>
      <c r="B430" s="53"/>
      <c r="C430" s="53"/>
      <c r="D430" s="53"/>
      <c r="E430" s="53"/>
      <c r="F430" s="53"/>
      <c r="G430" s="53"/>
      <c r="H430" s="53"/>
      <c r="I430" s="53"/>
      <c r="J430" s="53"/>
      <c r="K430" s="53"/>
      <c r="L430" s="108"/>
      <c r="R430" t="s">
        <v>76</v>
      </c>
      <c r="U430" s="285" t="str">
        <f ca="1">SUBSTITUTE(CELL("address",J428),"$","")</f>
        <v>J428</v>
      </c>
      <c r="V430" s="287" t="str">
        <f t="shared" si="75"/>
        <v>3d</v>
      </c>
      <c r="W430" s="285" t="str">
        <f t="shared" ca="1" si="76"/>
        <v>3d. DR_DER_System</v>
      </c>
      <c r="X430" s="287" t="s">
        <v>1323</v>
      </c>
      <c r="Y430" s="287" t="s">
        <v>1172</v>
      </c>
      <c r="Z430" s="287">
        <v>3</v>
      </c>
      <c r="AA430" s="290" t="str">
        <f t="shared" ca="1" si="80"/>
        <v>3d_J428_comms_3</v>
      </c>
      <c r="AB430" t="s">
        <v>605</v>
      </c>
      <c r="AC430" s="314">
        <v>100</v>
      </c>
      <c r="AE430" s="287" t="s">
        <v>84</v>
      </c>
      <c r="AF430" s="287" t="s">
        <v>84</v>
      </c>
      <c r="AH430" s="288"/>
    </row>
    <row r="431" spans="1:69">
      <c r="A431" s="459" t="s">
        <v>1173</v>
      </c>
      <c r="B431" s="305"/>
      <c r="C431" s="305"/>
      <c r="D431" s="53"/>
      <c r="E431" s="53"/>
      <c r="F431" s="53"/>
      <c r="G431" s="53"/>
      <c r="H431" s="53"/>
      <c r="I431" s="53"/>
      <c r="J431" s="53"/>
      <c r="K431" s="53"/>
      <c r="L431" s="108"/>
      <c r="S431" t="s">
        <v>40</v>
      </c>
      <c r="U431" s="285"/>
      <c r="W431" s="285"/>
      <c r="Y431" s="1"/>
      <c r="AA431" s="290"/>
    </row>
    <row r="432" spans="1:69" ht="5.25" customHeight="1">
      <c r="A432" s="450"/>
      <c r="B432" s="305"/>
      <c r="C432" s="305"/>
      <c r="D432" s="53"/>
      <c r="E432" s="53"/>
      <c r="F432" s="53"/>
      <c r="G432" s="53"/>
      <c r="H432" s="53"/>
      <c r="I432" s="53"/>
      <c r="J432" s="53"/>
      <c r="K432" s="53"/>
      <c r="L432" s="108"/>
      <c r="R432" t="s">
        <v>76</v>
      </c>
      <c r="U432" s="285"/>
      <c r="W432" s="285"/>
      <c r="Y432" s="1"/>
      <c r="AA432" s="290"/>
    </row>
    <row r="433" spans="1:69" ht="38.25" customHeight="1">
      <c r="A433" s="1119" t="s">
        <v>1174</v>
      </c>
      <c r="B433" s="1120"/>
      <c r="C433" s="1121"/>
      <c r="D433" s="926"/>
      <c r="E433" s="928"/>
      <c r="F433" s="53"/>
      <c r="G433" s="995"/>
      <c r="H433" s="995"/>
      <c r="I433" s="53"/>
      <c r="J433" s="995"/>
      <c r="K433" s="995"/>
      <c r="L433" s="108"/>
      <c r="O433" s="20"/>
      <c r="S433" t="s">
        <v>40</v>
      </c>
      <c r="U433" s="285" t="str">
        <f ca="1">SUBSTITUTE(CELL("address",D433),"$","")</f>
        <v>D433</v>
      </c>
      <c r="V433" s="287" t="str">
        <f t="shared" ref="V433:V477" si="81">$V$7</f>
        <v>3d</v>
      </c>
      <c r="W433" s="285" t="str">
        <f t="shared" ref="W433:W477" ca="1" si="82">MID(CELL("filename",V433),FIND("]",CELL("filename",V433))+1,256)</f>
        <v>3d. DR_DER_System</v>
      </c>
      <c r="X433" s="287" t="s">
        <v>1323</v>
      </c>
      <c r="Y433" s="287" t="s">
        <v>1331</v>
      </c>
      <c r="Z433" s="287">
        <v>1</v>
      </c>
      <c r="AA433" s="290" t="str">
        <f t="shared" ref="AA433:AA477" ca="1" si="83">V433&amp;"_"&amp;U433&amp;"_"&amp;Y433&amp;"_"&amp;Z433</f>
        <v>3d_D433_DER_SOC2_audit_report_1</v>
      </c>
      <c r="AB433" t="s">
        <v>681</v>
      </c>
      <c r="AD433" s="286" t="str">
        <f>CONCATENATE(AN433,",",AO433,",",AP433)</f>
        <v>Yes,No,Not Applicable</v>
      </c>
      <c r="AE433" s="287" t="s">
        <v>84</v>
      </c>
      <c r="AF433" s="287" t="s">
        <v>84</v>
      </c>
      <c r="AH433" s="288"/>
      <c r="AN433" t="s">
        <v>83</v>
      </c>
      <c r="AO433" t="s">
        <v>84</v>
      </c>
      <c r="AP433" t="s">
        <v>97</v>
      </c>
    </row>
    <row r="434" spans="1:69" ht="5.25" customHeight="1">
      <c r="A434" s="451"/>
      <c r="B434" s="506"/>
      <c r="C434" s="506"/>
      <c r="D434" s="53"/>
      <c r="E434" s="53"/>
      <c r="F434" s="53"/>
      <c r="G434" s="53"/>
      <c r="H434" s="53"/>
      <c r="I434" s="53"/>
      <c r="J434" s="53"/>
      <c r="K434" s="53"/>
      <c r="L434" s="108"/>
      <c r="R434" t="s">
        <v>76</v>
      </c>
      <c r="U434" s="285" t="str">
        <f ca="1">SUBSTITUTE(CELL("address",G433),"$","")</f>
        <v>G433</v>
      </c>
      <c r="V434" s="287" t="str">
        <f t="shared" si="81"/>
        <v>3d</v>
      </c>
      <c r="W434" s="285" t="str">
        <f t="shared" ca="1" si="82"/>
        <v>3d. DR_DER_System</v>
      </c>
      <c r="X434" s="287" t="s">
        <v>1323</v>
      </c>
      <c r="Y434" s="287" t="s">
        <v>1331</v>
      </c>
      <c r="Z434" s="287">
        <v>2</v>
      </c>
      <c r="AA434" s="290" t="str">
        <f t="shared" ca="1" si="83"/>
        <v>3d_G433_DER_SOC2_audit_report_2</v>
      </c>
      <c r="AB434" t="s">
        <v>681</v>
      </c>
      <c r="AD434" s="286" t="str">
        <f t="shared" ref="AD434:AD435" si="84">CONCATENATE(AN434,",",AO434,",",AP434)</f>
        <v>Yes,No,Not Applicable</v>
      </c>
      <c r="AE434" s="287" t="s">
        <v>84</v>
      </c>
      <c r="AF434" s="287" t="s">
        <v>84</v>
      </c>
      <c r="AH434" s="288"/>
      <c r="AN434" t="s">
        <v>83</v>
      </c>
      <c r="AO434" t="s">
        <v>84</v>
      </c>
      <c r="AP434" t="s">
        <v>97</v>
      </c>
    </row>
    <row r="435" spans="1:69" ht="5.25" customHeight="1">
      <c r="A435" s="451"/>
      <c r="B435" s="506"/>
      <c r="C435" s="506"/>
      <c r="D435" s="53"/>
      <c r="E435" s="53"/>
      <c r="F435" s="53"/>
      <c r="G435" s="53"/>
      <c r="H435" s="53"/>
      <c r="I435" s="53"/>
      <c r="J435" s="53"/>
      <c r="K435" s="53"/>
      <c r="L435" s="108"/>
      <c r="R435" t="s">
        <v>76</v>
      </c>
      <c r="U435" s="285" t="str">
        <f ca="1">SUBSTITUTE(CELL("address",J433),"$","")</f>
        <v>J433</v>
      </c>
      <c r="V435" s="287" t="str">
        <f t="shared" si="81"/>
        <v>3d</v>
      </c>
      <c r="W435" s="285" t="str">
        <f t="shared" ca="1" si="82"/>
        <v>3d. DR_DER_System</v>
      </c>
      <c r="X435" s="287" t="s">
        <v>1323</v>
      </c>
      <c r="Y435" s="287" t="s">
        <v>1331</v>
      </c>
      <c r="Z435" s="287">
        <v>3</v>
      </c>
      <c r="AA435" s="290" t="str">
        <f t="shared" ca="1" si="83"/>
        <v>3d_J433_DER_SOC2_audit_report_3</v>
      </c>
      <c r="AB435" t="s">
        <v>681</v>
      </c>
      <c r="AD435" s="286" t="str">
        <f t="shared" si="84"/>
        <v>Yes,No,Not Applicable</v>
      </c>
      <c r="AE435" s="287" t="s">
        <v>84</v>
      </c>
      <c r="AF435" s="287" t="s">
        <v>84</v>
      </c>
      <c r="AH435" s="288"/>
      <c r="AN435" t="s">
        <v>83</v>
      </c>
      <c r="AO435" t="s">
        <v>84</v>
      </c>
      <c r="AP435" t="s">
        <v>97</v>
      </c>
    </row>
    <row r="436" spans="1:69" s="314" customFormat="1" ht="54" customHeight="1">
      <c r="A436" s="788" t="s">
        <v>1176</v>
      </c>
      <c r="B436" s="1128"/>
      <c r="C436" s="1129"/>
      <c r="D436" s="872"/>
      <c r="E436" s="874"/>
      <c r="F436" s="53"/>
      <c r="G436" s="1134"/>
      <c r="H436" s="1134"/>
      <c r="I436" s="53"/>
      <c r="J436" s="1134"/>
      <c r="K436" s="1134"/>
      <c r="L436" s="354"/>
      <c r="M436" s="59"/>
      <c r="O436" s="20"/>
      <c r="Q436"/>
      <c r="R436"/>
      <c r="S436" t="s">
        <v>40</v>
      </c>
      <c r="U436" s="285" t="str">
        <f ca="1">SUBSTITUTE(CELL("address",D436),"$","")</f>
        <v>D436</v>
      </c>
      <c r="V436" s="287" t="str">
        <f t="shared" si="81"/>
        <v>3d</v>
      </c>
      <c r="W436" s="285" t="str">
        <f t="shared" ref="W436:W438" ca="1" si="85">MID(CELL("filename",V436),FIND("]",CELL("filename",V436))+1,256)</f>
        <v>3d. DR_DER_System</v>
      </c>
      <c r="X436" s="287" t="s">
        <v>1323</v>
      </c>
      <c r="Y436" s="287" t="s">
        <v>1332</v>
      </c>
      <c r="Z436" s="287">
        <v>1</v>
      </c>
      <c r="AA436" s="290" t="str">
        <f t="shared" ref="AA436:AA438" ca="1" si="86">V436&amp;"_"&amp;U436&amp;"_"&amp;Y436&amp;"_"&amp;Z436</f>
        <v>3d_D436_DER_SOC2_audit_report_no_descript_1</v>
      </c>
      <c r="AB436" t="s">
        <v>605</v>
      </c>
      <c r="AC436">
        <v>2000</v>
      </c>
      <c r="AD436" s="388"/>
      <c r="AE436" s="287" t="s">
        <v>84</v>
      </c>
      <c r="AF436" s="287" t="s">
        <v>84</v>
      </c>
      <c r="AH436" s="288"/>
      <c r="BQ436" s="482"/>
    </row>
    <row r="437" spans="1:69" ht="5.25" customHeight="1">
      <c r="A437" s="450"/>
      <c r="B437" s="305"/>
      <c r="C437" s="305"/>
      <c r="D437" s="53"/>
      <c r="E437" s="53"/>
      <c r="F437" s="53"/>
      <c r="G437" s="53"/>
      <c r="H437" s="53"/>
      <c r="I437" s="53"/>
      <c r="J437" s="53"/>
      <c r="K437" s="53"/>
      <c r="L437" s="108"/>
      <c r="R437" t="s">
        <v>76</v>
      </c>
      <c r="U437" s="285" t="str">
        <f ca="1">SUBSTITUTE(CELL("address",G436),"$","")</f>
        <v>G436</v>
      </c>
      <c r="V437" s="287" t="str">
        <f t="shared" si="81"/>
        <v>3d</v>
      </c>
      <c r="W437" s="285" t="str">
        <f t="shared" ca="1" si="85"/>
        <v>3d. DR_DER_System</v>
      </c>
      <c r="X437" s="287" t="s">
        <v>1323</v>
      </c>
      <c r="Y437" s="287" t="s">
        <v>1332</v>
      </c>
      <c r="Z437" s="287">
        <v>2</v>
      </c>
      <c r="AA437" s="290" t="str">
        <f t="shared" ca="1" si="86"/>
        <v>3d_G436_DER_SOC2_audit_report_no_descript_2</v>
      </c>
      <c r="AB437" t="s">
        <v>605</v>
      </c>
      <c r="AC437">
        <v>2000</v>
      </c>
      <c r="AE437" s="287" t="s">
        <v>84</v>
      </c>
      <c r="AF437" s="287" t="s">
        <v>84</v>
      </c>
      <c r="AH437" s="288"/>
    </row>
    <row r="438" spans="1:69" ht="5.25" customHeight="1">
      <c r="A438" s="450"/>
      <c r="B438" s="305"/>
      <c r="C438" s="305"/>
      <c r="D438" s="53"/>
      <c r="E438" s="53"/>
      <c r="F438" s="53"/>
      <c r="G438" s="53"/>
      <c r="H438" s="53"/>
      <c r="I438" s="53"/>
      <c r="J438" s="53"/>
      <c r="K438" s="53"/>
      <c r="L438" s="108"/>
      <c r="R438" t="s">
        <v>76</v>
      </c>
      <c r="U438" s="285" t="str">
        <f ca="1">SUBSTITUTE(CELL("address",J436),"$","")</f>
        <v>J436</v>
      </c>
      <c r="V438" s="287" t="str">
        <f t="shared" si="81"/>
        <v>3d</v>
      </c>
      <c r="W438" s="285" t="str">
        <f t="shared" ca="1" si="85"/>
        <v>3d. DR_DER_System</v>
      </c>
      <c r="X438" s="287" t="s">
        <v>1323</v>
      </c>
      <c r="Y438" s="287" t="s">
        <v>1332</v>
      </c>
      <c r="Z438" s="287">
        <v>3</v>
      </c>
      <c r="AA438" s="290" t="str">
        <f t="shared" ca="1" si="86"/>
        <v>3d_J436_DER_SOC2_audit_report_no_descript_3</v>
      </c>
      <c r="AB438" t="s">
        <v>605</v>
      </c>
      <c r="AC438">
        <v>2000</v>
      </c>
      <c r="AE438" s="287" t="s">
        <v>84</v>
      </c>
      <c r="AF438" s="287" t="s">
        <v>84</v>
      </c>
      <c r="AH438" s="288"/>
    </row>
    <row r="439" spans="1:69" s="314" customFormat="1" ht="54" customHeight="1">
      <c r="A439" s="1130" t="s">
        <v>1178</v>
      </c>
      <c r="B439" s="1131"/>
      <c r="C439" s="1132"/>
      <c r="D439" s="872"/>
      <c r="E439" s="874"/>
      <c r="F439" s="53"/>
      <c r="G439" s="1134"/>
      <c r="H439" s="1134"/>
      <c r="I439" s="407"/>
      <c r="J439" s="1134"/>
      <c r="K439" s="1134"/>
      <c r="L439" s="354"/>
      <c r="M439" s="59"/>
      <c r="O439" s="20"/>
      <c r="Q439"/>
      <c r="R439"/>
      <c r="S439" t="s">
        <v>40</v>
      </c>
      <c r="U439" s="285" t="str">
        <f ca="1">SUBSTITUTE(CELL("address",D439),"$","")</f>
        <v>D439</v>
      </c>
      <c r="V439" s="287" t="str">
        <f t="shared" si="81"/>
        <v>3d</v>
      </c>
      <c r="W439" s="285" t="str">
        <f t="shared" ca="1" si="82"/>
        <v>3d. DR_DER_System</v>
      </c>
      <c r="X439" s="287" t="s">
        <v>1323</v>
      </c>
      <c r="Y439" s="287" t="s">
        <v>1333</v>
      </c>
      <c r="Z439" s="287">
        <v>1</v>
      </c>
      <c r="AA439" s="290" t="str">
        <f t="shared" ca="1" si="83"/>
        <v>3d_D439_DER_SOC2_audit_report_NA_descript_1</v>
      </c>
      <c r="AB439" t="s">
        <v>605</v>
      </c>
      <c r="AC439">
        <v>2000</v>
      </c>
      <c r="AD439" s="388"/>
      <c r="AE439" s="287" t="s">
        <v>84</v>
      </c>
      <c r="AF439" s="287" t="s">
        <v>84</v>
      </c>
      <c r="AH439" s="288"/>
      <c r="BQ439" s="482"/>
    </row>
    <row r="440" spans="1:69" ht="5.25" customHeight="1">
      <c r="A440" s="450"/>
      <c r="B440" s="305"/>
      <c r="C440" s="305"/>
      <c r="D440" s="53"/>
      <c r="E440" s="53"/>
      <c r="F440" s="53"/>
      <c r="G440" s="53"/>
      <c r="H440" s="53"/>
      <c r="I440" s="53"/>
      <c r="J440" s="53"/>
      <c r="K440" s="53"/>
      <c r="L440" s="108"/>
      <c r="R440" t="s">
        <v>76</v>
      </c>
      <c r="U440" s="285" t="str">
        <f ca="1">SUBSTITUTE(CELL("address",G439),"$","")</f>
        <v>G439</v>
      </c>
      <c r="V440" s="287" t="str">
        <f t="shared" si="81"/>
        <v>3d</v>
      </c>
      <c r="W440" s="285" t="str">
        <f t="shared" ca="1" si="82"/>
        <v>3d. DR_DER_System</v>
      </c>
      <c r="X440" s="287" t="s">
        <v>1323</v>
      </c>
      <c r="Y440" s="287" t="s">
        <v>1333</v>
      </c>
      <c r="Z440" s="287">
        <v>2</v>
      </c>
      <c r="AA440" s="290" t="str">
        <f t="shared" ca="1" si="83"/>
        <v>3d_G439_DER_SOC2_audit_report_NA_descript_2</v>
      </c>
      <c r="AB440" t="s">
        <v>605</v>
      </c>
      <c r="AC440">
        <v>2000</v>
      </c>
      <c r="AE440" s="287" t="s">
        <v>84</v>
      </c>
      <c r="AF440" s="287" t="s">
        <v>84</v>
      </c>
      <c r="AH440" s="288"/>
    </row>
    <row r="441" spans="1:69" ht="5.25" customHeight="1">
      <c r="A441" s="450"/>
      <c r="B441" s="305"/>
      <c r="C441" s="305"/>
      <c r="D441" s="53"/>
      <c r="E441" s="53"/>
      <c r="F441" s="53"/>
      <c r="G441" s="53"/>
      <c r="H441" s="53"/>
      <c r="I441" s="53"/>
      <c r="J441" s="53"/>
      <c r="K441" s="53"/>
      <c r="L441" s="108"/>
      <c r="R441" t="s">
        <v>76</v>
      </c>
      <c r="U441" s="285" t="str">
        <f ca="1">SUBSTITUTE(CELL("address",J439),"$","")</f>
        <v>J439</v>
      </c>
      <c r="V441" s="287" t="str">
        <f t="shared" si="81"/>
        <v>3d</v>
      </c>
      <c r="W441" s="285" t="str">
        <f t="shared" ca="1" si="82"/>
        <v>3d. DR_DER_System</v>
      </c>
      <c r="X441" s="287" t="s">
        <v>1323</v>
      </c>
      <c r="Y441" s="287" t="s">
        <v>1333</v>
      </c>
      <c r="Z441" s="287">
        <v>3</v>
      </c>
      <c r="AA441" s="290" t="str">
        <f t="shared" ca="1" si="83"/>
        <v>3d_J439_DER_SOC2_audit_report_NA_descript_3</v>
      </c>
      <c r="AB441" t="s">
        <v>605</v>
      </c>
      <c r="AC441">
        <v>2000</v>
      </c>
      <c r="AE441" s="287" t="s">
        <v>84</v>
      </c>
      <c r="AF441" s="287" t="s">
        <v>84</v>
      </c>
      <c r="AH441" s="288"/>
    </row>
    <row r="442" spans="1:69" ht="27" customHeight="1">
      <c r="A442" s="1122" t="s">
        <v>1180</v>
      </c>
      <c r="B442" s="1123"/>
      <c r="C442" s="1124"/>
      <c r="D442" s="926"/>
      <c r="E442" s="928"/>
      <c r="F442" s="53"/>
      <c r="G442" s="995"/>
      <c r="H442" s="995"/>
      <c r="I442" s="53"/>
      <c r="J442" s="995"/>
      <c r="K442" s="995"/>
      <c r="L442" s="108"/>
      <c r="O442" s="20"/>
      <c r="S442" t="s">
        <v>40</v>
      </c>
      <c r="U442" s="285" t="str">
        <f ca="1">SUBSTITUTE(CELL("address",D442),"$","")</f>
        <v>D442</v>
      </c>
      <c r="V442" s="287" t="str">
        <f t="shared" si="81"/>
        <v>3d</v>
      </c>
      <c r="W442" s="285" t="str">
        <f t="shared" ca="1" si="82"/>
        <v>3d. DR_DER_System</v>
      </c>
      <c r="X442" s="287" t="s">
        <v>1323</v>
      </c>
      <c r="Y442" s="287" t="s">
        <v>1334</v>
      </c>
      <c r="Z442" s="287">
        <v>1</v>
      </c>
      <c r="AA442" s="290" t="str">
        <f t="shared" ca="1" si="83"/>
        <v>3d_D442_DER_US_hosting_1</v>
      </c>
      <c r="AB442" t="s">
        <v>681</v>
      </c>
      <c r="AD442" s="286" t="str">
        <f t="shared" ref="AD442:AD444" si="87">CONCATENATE(AN442,",",AO442,",",AP442)</f>
        <v>Yes,No,Not Applicable</v>
      </c>
      <c r="AE442" s="287" t="s">
        <v>84</v>
      </c>
      <c r="AF442" s="287" t="s">
        <v>84</v>
      </c>
      <c r="AH442" s="288"/>
      <c r="AN442" t="s">
        <v>83</v>
      </c>
      <c r="AO442" t="s">
        <v>84</v>
      </c>
      <c r="AP442" t="s">
        <v>97</v>
      </c>
    </row>
    <row r="443" spans="1:69" ht="5.25" customHeight="1">
      <c r="A443" s="451"/>
      <c r="B443" s="506"/>
      <c r="C443" s="506"/>
      <c r="D443" s="53"/>
      <c r="E443" s="53"/>
      <c r="F443" s="53"/>
      <c r="G443" s="53"/>
      <c r="H443" s="53"/>
      <c r="I443" s="53"/>
      <c r="J443" s="53"/>
      <c r="K443" s="53"/>
      <c r="L443" s="108"/>
      <c r="R443" t="s">
        <v>76</v>
      </c>
      <c r="U443" s="285" t="str">
        <f ca="1">SUBSTITUTE(CELL("address",G442),"$","")</f>
        <v>G442</v>
      </c>
      <c r="V443" s="287" t="str">
        <f t="shared" si="81"/>
        <v>3d</v>
      </c>
      <c r="W443" s="285" t="str">
        <f t="shared" ca="1" si="82"/>
        <v>3d. DR_DER_System</v>
      </c>
      <c r="X443" s="287" t="s">
        <v>1323</v>
      </c>
      <c r="Y443" s="287" t="s">
        <v>1334</v>
      </c>
      <c r="Z443" s="287">
        <v>2</v>
      </c>
      <c r="AA443" s="290" t="str">
        <f t="shared" ca="1" si="83"/>
        <v>3d_G442_DER_US_hosting_2</v>
      </c>
      <c r="AB443" t="s">
        <v>681</v>
      </c>
      <c r="AD443" s="286" t="str">
        <f t="shared" si="87"/>
        <v>Yes,No,Not Applicable</v>
      </c>
      <c r="AE443" s="287" t="s">
        <v>84</v>
      </c>
      <c r="AF443" s="287" t="s">
        <v>84</v>
      </c>
      <c r="AH443" s="288"/>
      <c r="AN443" t="s">
        <v>83</v>
      </c>
      <c r="AO443" t="s">
        <v>84</v>
      </c>
      <c r="AP443" t="s">
        <v>97</v>
      </c>
    </row>
    <row r="444" spans="1:69" ht="5.25" customHeight="1">
      <c r="A444" s="451"/>
      <c r="B444" s="506"/>
      <c r="C444" s="506"/>
      <c r="D444" s="53"/>
      <c r="E444" s="53"/>
      <c r="F444" s="53"/>
      <c r="G444" s="53"/>
      <c r="H444" s="53"/>
      <c r="I444" s="53"/>
      <c r="J444" s="53"/>
      <c r="K444" s="53"/>
      <c r="L444" s="108"/>
      <c r="R444" t="s">
        <v>76</v>
      </c>
      <c r="U444" s="285" t="str">
        <f ca="1">SUBSTITUTE(CELL("address",J442),"$","")</f>
        <v>J442</v>
      </c>
      <c r="V444" s="287" t="str">
        <f t="shared" si="81"/>
        <v>3d</v>
      </c>
      <c r="W444" s="285" t="str">
        <f t="shared" ca="1" si="82"/>
        <v>3d. DR_DER_System</v>
      </c>
      <c r="X444" s="287" t="s">
        <v>1323</v>
      </c>
      <c r="Y444" s="287" t="s">
        <v>1334</v>
      </c>
      <c r="Z444" s="287">
        <v>3</v>
      </c>
      <c r="AA444" s="290" t="str">
        <f t="shared" ca="1" si="83"/>
        <v>3d_J442_DER_US_hosting_3</v>
      </c>
      <c r="AB444" t="s">
        <v>681</v>
      </c>
      <c r="AD444" s="286" t="str">
        <f t="shared" si="87"/>
        <v>Yes,No,Not Applicable</v>
      </c>
      <c r="AE444" s="287" t="s">
        <v>84</v>
      </c>
      <c r="AF444" s="287" t="s">
        <v>84</v>
      </c>
      <c r="AH444" s="288"/>
      <c r="AN444" t="s">
        <v>83</v>
      </c>
      <c r="AO444" t="s">
        <v>84</v>
      </c>
      <c r="AP444" t="s">
        <v>97</v>
      </c>
    </row>
    <row r="445" spans="1:69" s="314" customFormat="1" ht="54" customHeight="1">
      <c r="A445" s="788" t="s">
        <v>1182</v>
      </c>
      <c r="B445" s="1128"/>
      <c r="C445" s="1129"/>
      <c r="D445" s="872"/>
      <c r="E445" s="874"/>
      <c r="F445" s="53"/>
      <c r="G445" s="1134"/>
      <c r="H445" s="1134"/>
      <c r="I445" s="53"/>
      <c r="J445" s="1134"/>
      <c r="K445" s="1134"/>
      <c r="L445" s="354"/>
      <c r="M445" s="59"/>
      <c r="O445" s="20"/>
      <c r="Q445"/>
      <c r="R445"/>
      <c r="S445" t="s">
        <v>40</v>
      </c>
      <c r="U445" s="285" t="str">
        <f ca="1">SUBSTITUTE(CELL("address",D445),"$","")</f>
        <v>D445</v>
      </c>
      <c r="V445" s="287" t="str">
        <f t="shared" si="81"/>
        <v>3d</v>
      </c>
      <c r="W445" s="285" t="str">
        <f t="shared" ca="1" si="82"/>
        <v>3d. DR_DER_System</v>
      </c>
      <c r="X445" s="287" t="s">
        <v>1323</v>
      </c>
      <c r="Y445" s="287" t="s">
        <v>1335</v>
      </c>
      <c r="Z445" s="287">
        <v>1</v>
      </c>
      <c r="AA445" s="290" t="str">
        <f t="shared" ca="1" si="83"/>
        <v>3d_D445_DER_US_hosting_no_descript_1</v>
      </c>
      <c r="AB445" t="s">
        <v>605</v>
      </c>
      <c r="AC445">
        <v>2000</v>
      </c>
      <c r="AD445" s="388"/>
      <c r="AE445" s="287" t="s">
        <v>84</v>
      </c>
      <c r="AF445" s="287" t="s">
        <v>84</v>
      </c>
      <c r="AH445" s="288"/>
      <c r="BQ445" s="482"/>
    </row>
    <row r="446" spans="1:69" ht="5.25" customHeight="1">
      <c r="A446" s="450"/>
      <c r="B446" s="305"/>
      <c r="C446" s="305"/>
      <c r="D446" s="53"/>
      <c r="E446" s="53"/>
      <c r="F446" s="53"/>
      <c r="G446" s="53"/>
      <c r="H446" s="53"/>
      <c r="I446" s="53"/>
      <c r="J446" s="53"/>
      <c r="K446" s="53"/>
      <c r="L446" s="108"/>
      <c r="R446" t="s">
        <v>76</v>
      </c>
      <c r="U446" s="285" t="str">
        <f ca="1">SUBSTITUTE(CELL("address",G445),"$","")</f>
        <v>G445</v>
      </c>
      <c r="V446" s="287" t="str">
        <f t="shared" si="81"/>
        <v>3d</v>
      </c>
      <c r="W446" s="285" t="str">
        <f t="shared" ca="1" si="82"/>
        <v>3d. DR_DER_System</v>
      </c>
      <c r="X446" s="287" t="s">
        <v>1323</v>
      </c>
      <c r="Y446" s="287" t="s">
        <v>1335</v>
      </c>
      <c r="Z446" s="287">
        <v>2</v>
      </c>
      <c r="AA446" s="290" t="str">
        <f t="shared" ca="1" si="83"/>
        <v>3d_G445_DER_US_hosting_no_descript_2</v>
      </c>
      <c r="AB446" t="s">
        <v>605</v>
      </c>
      <c r="AC446">
        <v>2000</v>
      </c>
      <c r="AE446" s="287" t="s">
        <v>84</v>
      </c>
      <c r="AF446" s="287" t="s">
        <v>84</v>
      </c>
      <c r="AH446" s="288"/>
    </row>
    <row r="447" spans="1:69" ht="5.25" customHeight="1">
      <c r="A447" s="450"/>
      <c r="B447" s="305"/>
      <c r="C447" s="305"/>
      <c r="D447" s="53"/>
      <c r="E447" s="53"/>
      <c r="F447" s="53"/>
      <c r="G447" s="53"/>
      <c r="H447" s="53"/>
      <c r="I447" s="53"/>
      <c r="J447" s="53"/>
      <c r="K447" s="53"/>
      <c r="L447" s="108"/>
      <c r="R447" t="s">
        <v>76</v>
      </c>
      <c r="U447" s="285" t="str">
        <f ca="1">SUBSTITUTE(CELL("address",J445),"$","")</f>
        <v>J445</v>
      </c>
      <c r="V447" s="287" t="str">
        <f t="shared" si="81"/>
        <v>3d</v>
      </c>
      <c r="W447" s="285" t="str">
        <f t="shared" ca="1" si="82"/>
        <v>3d. DR_DER_System</v>
      </c>
      <c r="X447" s="287" t="s">
        <v>1323</v>
      </c>
      <c r="Y447" s="287" t="s">
        <v>1335</v>
      </c>
      <c r="Z447" s="287">
        <v>3</v>
      </c>
      <c r="AA447" s="290" t="str">
        <f t="shared" ca="1" si="83"/>
        <v>3d_J445_DER_US_hosting_no_descript_3</v>
      </c>
      <c r="AB447" t="s">
        <v>605</v>
      </c>
      <c r="AC447">
        <v>2000</v>
      </c>
      <c r="AE447" s="287" t="s">
        <v>84</v>
      </c>
      <c r="AF447" s="287" t="s">
        <v>84</v>
      </c>
      <c r="AH447" s="288"/>
    </row>
    <row r="448" spans="1:69" s="314" customFormat="1" ht="54" customHeight="1">
      <c r="A448" s="1130" t="s">
        <v>1178</v>
      </c>
      <c r="B448" s="1131"/>
      <c r="C448" s="1132"/>
      <c r="D448" s="872"/>
      <c r="E448" s="874"/>
      <c r="F448" s="53"/>
      <c r="G448" s="1134"/>
      <c r="H448" s="1134"/>
      <c r="I448" s="53"/>
      <c r="J448" s="1134"/>
      <c r="K448" s="1134"/>
      <c r="L448" s="354"/>
      <c r="M448" s="59"/>
      <c r="O448" s="20"/>
      <c r="Q448"/>
      <c r="R448"/>
      <c r="S448" t="s">
        <v>40</v>
      </c>
      <c r="U448" s="285" t="str">
        <f ca="1">SUBSTITUTE(CELL("address",D448),"$","")</f>
        <v>D448</v>
      </c>
      <c r="V448" s="287" t="str">
        <f t="shared" si="81"/>
        <v>3d</v>
      </c>
      <c r="W448" s="285" t="str">
        <f t="shared" ref="W448:W450" ca="1" si="88">MID(CELL("filename",V448),FIND("]",CELL("filename",V448))+1,256)</f>
        <v>3d. DR_DER_System</v>
      </c>
      <c r="X448" s="287" t="s">
        <v>1323</v>
      </c>
      <c r="Y448" s="287" t="s">
        <v>1336</v>
      </c>
      <c r="Z448" s="287">
        <v>1</v>
      </c>
      <c r="AA448" s="290" t="str">
        <f t="shared" ref="AA448:AA450" ca="1" si="89">V448&amp;"_"&amp;U448&amp;"_"&amp;Y448&amp;"_"&amp;Z448</f>
        <v>3d_D448_DER_US_hosting_NA_descript_1</v>
      </c>
      <c r="AB448" t="s">
        <v>605</v>
      </c>
      <c r="AC448">
        <v>2000</v>
      </c>
      <c r="AD448" s="388"/>
      <c r="AE448" s="287" t="s">
        <v>84</v>
      </c>
      <c r="AF448" s="287" t="s">
        <v>84</v>
      </c>
      <c r="AH448" s="288"/>
      <c r="BQ448" s="482"/>
    </row>
    <row r="449" spans="1:69" ht="5.25" customHeight="1">
      <c r="A449" s="450"/>
      <c r="B449" s="305"/>
      <c r="C449" s="305"/>
      <c r="D449" s="53"/>
      <c r="E449" s="53"/>
      <c r="F449" s="53"/>
      <c r="G449" s="53"/>
      <c r="H449" s="53"/>
      <c r="I449" s="53"/>
      <c r="J449" s="53"/>
      <c r="K449" s="53"/>
      <c r="L449" s="108"/>
      <c r="R449" t="s">
        <v>76</v>
      </c>
      <c r="U449" s="285" t="str">
        <f ca="1">SUBSTITUTE(CELL("address",G448),"$","")</f>
        <v>G448</v>
      </c>
      <c r="V449" s="287" t="str">
        <f t="shared" si="81"/>
        <v>3d</v>
      </c>
      <c r="W449" s="285" t="str">
        <f t="shared" ca="1" si="88"/>
        <v>3d. DR_DER_System</v>
      </c>
      <c r="X449" s="287" t="s">
        <v>1323</v>
      </c>
      <c r="Y449" s="287" t="s">
        <v>1336</v>
      </c>
      <c r="Z449" s="287">
        <v>2</v>
      </c>
      <c r="AA449" s="290" t="str">
        <f t="shared" ca="1" si="89"/>
        <v>3d_G448_DER_US_hosting_NA_descript_2</v>
      </c>
      <c r="AB449" t="s">
        <v>605</v>
      </c>
      <c r="AC449">
        <v>2000</v>
      </c>
      <c r="AE449" s="287" t="s">
        <v>84</v>
      </c>
      <c r="AF449" s="287" t="s">
        <v>84</v>
      </c>
      <c r="AH449" s="288"/>
    </row>
    <row r="450" spans="1:69" ht="5.25" customHeight="1">
      <c r="A450" s="450"/>
      <c r="B450" s="305"/>
      <c r="C450" s="305"/>
      <c r="D450" s="53"/>
      <c r="E450" s="53"/>
      <c r="F450" s="53"/>
      <c r="G450" s="53"/>
      <c r="H450" s="53"/>
      <c r="I450" s="53"/>
      <c r="J450" s="53"/>
      <c r="K450" s="53"/>
      <c r="L450" s="108"/>
      <c r="R450" t="s">
        <v>76</v>
      </c>
      <c r="U450" s="285" t="str">
        <f ca="1">SUBSTITUTE(CELL("address",J448),"$","")</f>
        <v>J448</v>
      </c>
      <c r="V450" s="287" t="str">
        <f t="shared" si="81"/>
        <v>3d</v>
      </c>
      <c r="W450" s="285" t="str">
        <f t="shared" ca="1" si="88"/>
        <v>3d. DR_DER_System</v>
      </c>
      <c r="X450" s="287" t="s">
        <v>1323</v>
      </c>
      <c r="Y450" s="287" t="s">
        <v>1336</v>
      </c>
      <c r="Z450" s="287">
        <v>3</v>
      </c>
      <c r="AA450" s="290" t="str">
        <f t="shared" ca="1" si="89"/>
        <v>3d_J448_DER_US_hosting_NA_descript_3</v>
      </c>
      <c r="AB450" t="s">
        <v>605</v>
      </c>
      <c r="AC450">
        <v>2000</v>
      </c>
      <c r="AE450" s="287" t="s">
        <v>84</v>
      </c>
      <c r="AF450" s="287" t="s">
        <v>84</v>
      </c>
      <c r="AH450" s="288"/>
    </row>
    <row r="451" spans="1:69" ht="27" customHeight="1">
      <c r="A451" s="1119" t="s">
        <v>1185</v>
      </c>
      <c r="B451" s="1120"/>
      <c r="C451" s="1121"/>
      <c r="D451" s="926"/>
      <c r="E451" s="928"/>
      <c r="F451" s="53"/>
      <c r="G451" s="995"/>
      <c r="H451" s="995"/>
      <c r="I451" s="53"/>
      <c r="J451" s="995"/>
      <c r="K451" s="995"/>
      <c r="L451" s="108"/>
      <c r="O451" s="20"/>
      <c r="S451" t="s">
        <v>40</v>
      </c>
      <c r="U451" s="285" t="str">
        <f ca="1">SUBSTITUTE(CELL("address",D451),"$","")</f>
        <v>D451</v>
      </c>
      <c r="V451" s="287" t="str">
        <f t="shared" si="81"/>
        <v>3d</v>
      </c>
      <c r="W451" s="285" t="str">
        <f t="shared" ca="1" si="82"/>
        <v>3d. DR_DER_System</v>
      </c>
      <c r="X451" s="287" t="s">
        <v>1323</v>
      </c>
      <c r="Y451" s="287" t="s">
        <v>1337</v>
      </c>
      <c r="Z451" s="287">
        <v>1</v>
      </c>
      <c r="AA451" s="290" t="str">
        <f t="shared" ca="1" si="83"/>
        <v>3d_D451_DER_encrypt_transit_1</v>
      </c>
      <c r="AB451" t="s">
        <v>681</v>
      </c>
      <c r="AD451" s="286" t="str">
        <f t="shared" ref="AD451:AD453" si="90">CONCATENATE(AN451,",",AO451,",",AP451)</f>
        <v>Yes,No,Not Applicable</v>
      </c>
      <c r="AE451" s="287" t="s">
        <v>84</v>
      </c>
      <c r="AF451" s="287" t="s">
        <v>84</v>
      </c>
      <c r="AH451" s="288"/>
      <c r="AN451" t="s">
        <v>83</v>
      </c>
      <c r="AO451" t="s">
        <v>84</v>
      </c>
      <c r="AP451" t="s">
        <v>97</v>
      </c>
    </row>
    <row r="452" spans="1:69" ht="5.25" customHeight="1">
      <c r="A452" s="451"/>
      <c r="B452" s="506"/>
      <c r="C452" s="506"/>
      <c r="D452" s="53"/>
      <c r="E452" s="53"/>
      <c r="F452" s="53"/>
      <c r="G452" s="53"/>
      <c r="H452" s="53"/>
      <c r="I452" s="53"/>
      <c r="J452" s="53"/>
      <c r="K452" s="53"/>
      <c r="L452" s="108"/>
      <c r="R452" t="s">
        <v>76</v>
      </c>
      <c r="U452" s="285" t="str">
        <f ca="1">SUBSTITUTE(CELL("address",G451),"$","")</f>
        <v>G451</v>
      </c>
      <c r="V452" s="287" t="str">
        <f t="shared" si="81"/>
        <v>3d</v>
      </c>
      <c r="W452" s="285" t="str">
        <f t="shared" ca="1" si="82"/>
        <v>3d. DR_DER_System</v>
      </c>
      <c r="X452" s="287" t="s">
        <v>1323</v>
      </c>
      <c r="Y452" s="287" t="s">
        <v>1337</v>
      </c>
      <c r="Z452" s="287">
        <v>2</v>
      </c>
      <c r="AA452" s="290" t="str">
        <f t="shared" ca="1" si="83"/>
        <v>3d_G451_DER_encrypt_transit_2</v>
      </c>
      <c r="AB452" t="s">
        <v>681</v>
      </c>
      <c r="AD452" s="286" t="str">
        <f t="shared" si="90"/>
        <v>Yes,No,Not Applicable</v>
      </c>
      <c r="AE452" s="287" t="s">
        <v>84</v>
      </c>
      <c r="AF452" s="287" t="s">
        <v>84</v>
      </c>
      <c r="AH452" s="288"/>
      <c r="AN452" t="s">
        <v>83</v>
      </c>
      <c r="AO452" t="s">
        <v>84</v>
      </c>
      <c r="AP452" t="s">
        <v>97</v>
      </c>
    </row>
    <row r="453" spans="1:69" ht="5.25" customHeight="1">
      <c r="A453" s="451"/>
      <c r="B453" s="506"/>
      <c r="C453" s="506"/>
      <c r="D453" s="53"/>
      <c r="E453" s="53"/>
      <c r="F453" s="53"/>
      <c r="G453" s="53"/>
      <c r="H453" s="53"/>
      <c r="I453" s="53"/>
      <c r="J453" s="53"/>
      <c r="K453" s="53"/>
      <c r="L453" s="108"/>
      <c r="R453" t="s">
        <v>76</v>
      </c>
      <c r="U453" s="285" t="str">
        <f ca="1">SUBSTITUTE(CELL("address",J451),"$","")</f>
        <v>J451</v>
      </c>
      <c r="V453" s="287" t="str">
        <f t="shared" si="81"/>
        <v>3d</v>
      </c>
      <c r="W453" s="285" t="str">
        <f t="shared" ca="1" si="82"/>
        <v>3d. DR_DER_System</v>
      </c>
      <c r="X453" s="287" t="s">
        <v>1323</v>
      </c>
      <c r="Y453" s="287" t="s">
        <v>1337</v>
      </c>
      <c r="Z453" s="287">
        <v>3</v>
      </c>
      <c r="AA453" s="290" t="str">
        <f t="shared" ca="1" si="83"/>
        <v>3d_J451_DER_encrypt_transit_3</v>
      </c>
      <c r="AB453" t="s">
        <v>681</v>
      </c>
      <c r="AD453" s="286" t="str">
        <f t="shared" si="90"/>
        <v>Yes,No,Not Applicable</v>
      </c>
      <c r="AE453" s="287" t="s">
        <v>84</v>
      </c>
      <c r="AF453" s="287" t="s">
        <v>84</v>
      </c>
      <c r="AH453" s="288"/>
      <c r="AN453" t="s">
        <v>83</v>
      </c>
      <c r="AO453" t="s">
        <v>84</v>
      </c>
      <c r="AP453" t="s">
        <v>97</v>
      </c>
    </row>
    <row r="454" spans="1:69" s="314" customFormat="1" ht="54" customHeight="1">
      <c r="A454" s="788" t="s">
        <v>1187</v>
      </c>
      <c r="B454" s="1128"/>
      <c r="C454" s="1129"/>
      <c r="D454" s="872"/>
      <c r="E454" s="874"/>
      <c r="F454" s="53"/>
      <c r="G454" s="1134"/>
      <c r="H454" s="1134"/>
      <c r="I454" s="53"/>
      <c r="J454" s="1134"/>
      <c r="K454" s="1134"/>
      <c r="L454" s="354"/>
      <c r="M454" s="59"/>
      <c r="O454" s="20"/>
      <c r="Q454"/>
      <c r="R454"/>
      <c r="S454" t="s">
        <v>40</v>
      </c>
      <c r="U454" s="285" t="str">
        <f ca="1">SUBSTITUTE(CELL("address",D454),"$","")</f>
        <v>D454</v>
      </c>
      <c r="V454" s="287" t="str">
        <f t="shared" si="81"/>
        <v>3d</v>
      </c>
      <c r="W454" s="285" t="str">
        <f t="shared" ref="W454:W456" ca="1" si="91">MID(CELL("filename",V454),FIND("]",CELL("filename",V454))+1,256)</f>
        <v>3d. DR_DER_System</v>
      </c>
      <c r="X454" s="287" t="s">
        <v>1323</v>
      </c>
      <c r="Y454" s="287" t="s">
        <v>1338</v>
      </c>
      <c r="Z454" s="287">
        <v>1</v>
      </c>
      <c r="AA454" s="290" t="str">
        <f t="shared" ref="AA454:AA456" ca="1" si="92">V454&amp;"_"&amp;U454&amp;"_"&amp;Y454&amp;"_"&amp;Z454</f>
        <v>3d_D454_DER_encrypt_transit_no_descript_1</v>
      </c>
      <c r="AB454" t="s">
        <v>605</v>
      </c>
      <c r="AC454">
        <v>2000</v>
      </c>
      <c r="AD454" s="388"/>
      <c r="AE454" s="287" t="s">
        <v>84</v>
      </c>
      <c r="AF454" s="287" t="s">
        <v>84</v>
      </c>
      <c r="AH454" s="288"/>
      <c r="BQ454" s="482"/>
    </row>
    <row r="455" spans="1:69" ht="5.25" customHeight="1">
      <c r="A455" s="450"/>
      <c r="B455" s="305"/>
      <c r="C455" s="305"/>
      <c r="D455" s="53"/>
      <c r="E455" s="53"/>
      <c r="F455" s="53"/>
      <c r="G455" s="53"/>
      <c r="H455" s="53"/>
      <c r="I455" s="53"/>
      <c r="J455" s="53"/>
      <c r="K455" s="53"/>
      <c r="L455" s="108"/>
      <c r="R455" t="s">
        <v>76</v>
      </c>
      <c r="U455" s="285" t="str">
        <f ca="1">SUBSTITUTE(CELL("address",G454),"$","")</f>
        <v>G454</v>
      </c>
      <c r="V455" s="287" t="str">
        <f t="shared" si="81"/>
        <v>3d</v>
      </c>
      <c r="W455" s="285" t="str">
        <f t="shared" ca="1" si="91"/>
        <v>3d. DR_DER_System</v>
      </c>
      <c r="X455" s="287" t="s">
        <v>1323</v>
      </c>
      <c r="Y455" s="287" t="s">
        <v>1338</v>
      </c>
      <c r="Z455" s="287">
        <v>2</v>
      </c>
      <c r="AA455" s="290" t="str">
        <f t="shared" ca="1" si="92"/>
        <v>3d_G454_DER_encrypt_transit_no_descript_2</v>
      </c>
      <c r="AB455" t="s">
        <v>605</v>
      </c>
      <c r="AC455">
        <v>2000</v>
      </c>
      <c r="AE455" s="287" t="s">
        <v>84</v>
      </c>
      <c r="AF455" s="287" t="s">
        <v>84</v>
      </c>
      <c r="AH455" s="288"/>
    </row>
    <row r="456" spans="1:69" ht="5.25" customHeight="1">
      <c r="A456" s="450"/>
      <c r="B456" s="305"/>
      <c r="C456" s="305"/>
      <c r="D456" s="53"/>
      <c r="E456" s="53"/>
      <c r="F456" s="53"/>
      <c r="G456" s="53"/>
      <c r="H456" s="53"/>
      <c r="I456" s="53"/>
      <c r="J456" s="53"/>
      <c r="K456" s="53"/>
      <c r="L456" s="108"/>
      <c r="R456" t="s">
        <v>76</v>
      </c>
      <c r="U456" s="285" t="str">
        <f ca="1">SUBSTITUTE(CELL("address",J454),"$","")</f>
        <v>J454</v>
      </c>
      <c r="V456" s="287" t="str">
        <f t="shared" si="81"/>
        <v>3d</v>
      </c>
      <c r="W456" s="285" t="str">
        <f t="shared" ca="1" si="91"/>
        <v>3d. DR_DER_System</v>
      </c>
      <c r="X456" s="287" t="s">
        <v>1323</v>
      </c>
      <c r="Y456" s="287" t="s">
        <v>1338</v>
      </c>
      <c r="Z456" s="287">
        <v>3</v>
      </c>
      <c r="AA456" s="290" t="str">
        <f t="shared" ca="1" si="92"/>
        <v>3d_J454_DER_encrypt_transit_no_descript_3</v>
      </c>
      <c r="AB456" t="s">
        <v>605</v>
      </c>
      <c r="AC456">
        <v>2000</v>
      </c>
      <c r="AE456" s="287" t="s">
        <v>84</v>
      </c>
      <c r="AF456" s="287" t="s">
        <v>84</v>
      </c>
      <c r="AH456" s="288"/>
    </row>
    <row r="457" spans="1:69" s="314" customFormat="1" ht="54" customHeight="1">
      <c r="A457" s="1130" t="s">
        <v>1178</v>
      </c>
      <c r="B457" s="1131"/>
      <c r="C457" s="1132"/>
      <c r="D457" s="872"/>
      <c r="E457" s="874"/>
      <c r="F457" s="53"/>
      <c r="G457" s="1134"/>
      <c r="H457" s="1134"/>
      <c r="I457" s="53"/>
      <c r="J457" s="1134"/>
      <c r="K457" s="1134"/>
      <c r="L457" s="354"/>
      <c r="M457" s="59"/>
      <c r="O457" s="20"/>
      <c r="Q457"/>
      <c r="R457"/>
      <c r="S457" t="s">
        <v>40</v>
      </c>
      <c r="U457" s="285" t="str">
        <f ca="1">SUBSTITUTE(CELL("address",D457),"$","")</f>
        <v>D457</v>
      </c>
      <c r="V457" s="287" t="str">
        <f t="shared" si="81"/>
        <v>3d</v>
      </c>
      <c r="W457" s="285" t="str">
        <f t="shared" ca="1" si="82"/>
        <v>3d. DR_DER_System</v>
      </c>
      <c r="X457" s="287" t="s">
        <v>1323</v>
      </c>
      <c r="Y457" s="287" t="s">
        <v>1339</v>
      </c>
      <c r="Z457" s="287">
        <v>1</v>
      </c>
      <c r="AA457" s="290" t="str">
        <f t="shared" ca="1" si="83"/>
        <v>3d_D457_DER_encrypt_transit_NA_descript_1</v>
      </c>
      <c r="AB457" t="s">
        <v>605</v>
      </c>
      <c r="AC457">
        <v>2000</v>
      </c>
      <c r="AD457" s="388"/>
      <c r="AE457" s="287" t="s">
        <v>84</v>
      </c>
      <c r="AF457" s="287" t="s">
        <v>84</v>
      </c>
      <c r="AH457" s="288"/>
      <c r="BQ457" s="482"/>
    </row>
    <row r="458" spans="1:69" ht="5.25" customHeight="1">
      <c r="A458" s="450"/>
      <c r="B458" s="305"/>
      <c r="C458" s="305"/>
      <c r="D458" s="53"/>
      <c r="E458" s="53"/>
      <c r="F458" s="53"/>
      <c r="G458" s="53"/>
      <c r="H458" s="53"/>
      <c r="I458" s="53"/>
      <c r="J458" s="53"/>
      <c r="K458" s="53"/>
      <c r="L458" s="108"/>
      <c r="R458" t="s">
        <v>76</v>
      </c>
      <c r="U458" s="285" t="str">
        <f ca="1">SUBSTITUTE(CELL("address",G457),"$","")</f>
        <v>G457</v>
      </c>
      <c r="V458" s="287" t="str">
        <f t="shared" si="81"/>
        <v>3d</v>
      </c>
      <c r="W458" s="285" t="str">
        <f t="shared" ca="1" si="82"/>
        <v>3d. DR_DER_System</v>
      </c>
      <c r="X458" s="287" t="s">
        <v>1323</v>
      </c>
      <c r="Y458" s="287" t="s">
        <v>1339</v>
      </c>
      <c r="Z458" s="287">
        <v>2</v>
      </c>
      <c r="AA458" s="290" t="str">
        <f t="shared" ca="1" si="83"/>
        <v>3d_G457_DER_encrypt_transit_NA_descript_2</v>
      </c>
      <c r="AB458" t="s">
        <v>605</v>
      </c>
      <c r="AC458">
        <v>2000</v>
      </c>
      <c r="AE458" s="287" t="s">
        <v>84</v>
      </c>
      <c r="AF458" s="287" t="s">
        <v>84</v>
      </c>
      <c r="AH458" s="288"/>
    </row>
    <row r="459" spans="1:69" ht="5.25" customHeight="1">
      <c r="A459" s="450"/>
      <c r="B459" s="305"/>
      <c r="C459" s="305"/>
      <c r="D459" s="53"/>
      <c r="E459" s="53"/>
      <c r="F459" s="53"/>
      <c r="G459" s="53"/>
      <c r="H459" s="53"/>
      <c r="I459" s="53"/>
      <c r="J459" s="53"/>
      <c r="K459" s="53"/>
      <c r="L459" s="108"/>
      <c r="R459" t="s">
        <v>76</v>
      </c>
      <c r="U459" s="285" t="str">
        <f ca="1">SUBSTITUTE(CELL("address",J457),"$","")</f>
        <v>J457</v>
      </c>
      <c r="V459" s="287" t="str">
        <f t="shared" si="81"/>
        <v>3d</v>
      </c>
      <c r="W459" s="285" t="str">
        <f t="shared" ca="1" si="82"/>
        <v>3d. DR_DER_System</v>
      </c>
      <c r="X459" s="287" t="s">
        <v>1323</v>
      </c>
      <c r="Y459" s="287" t="s">
        <v>1339</v>
      </c>
      <c r="Z459" s="287">
        <v>3</v>
      </c>
      <c r="AA459" s="290" t="str">
        <f t="shared" ca="1" si="83"/>
        <v>3d_J457_DER_encrypt_transit_NA_descript_3</v>
      </c>
      <c r="AB459" t="s">
        <v>605</v>
      </c>
      <c r="AC459">
        <v>2000</v>
      </c>
      <c r="AE459" s="287" t="s">
        <v>84</v>
      </c>
      <c r="AF459" s="287" t="s">
        <v>84</v>
      </c>
      <c r="AH459" s="288"/>
    </row>
    <row r="460" spans="1:69" ht="27" customHeight="1">
      <c r="A460" s="1119" t="s">
        <v>1190</v>
      </c>
      <c r="B460" s="1120"/>
      <c r="C460" s="1121"/>
      <c r="D460" s="926"/>
      <c r="E460" s="928"/>
      <c r="F460" s="53"/>
      <c r="G460" s="995"/>
      <c r="H460" s="995"/>
      <c r="I460" s="53"/>
      <c r="J460" s="995"/>
      <c r="K460" s="995"/>
      <c r="L460" s="108"/>
      <c r="O460" s="20"/>
      <c r="S460" t="s">
        <v>40</v>
      </c>
      <c r="U460" s="285" t="str">
        <f ca="1">SUBSTITUTE(CELL("address",D460),"$","")</f>
        <v>D460</v>
      </c>
      <c r="V460" s="287" t="str">
        <f t="shared" si="81"/>
        <v>3d</v>
      </c>
      <c r="W460" s="285" t="str">
        <f t="shared" ca="1" si="82"/>
        <v>3d. DR_DER_System</v>
      </c>
      <c r="X460" s="287" t="s">
        <v>1323</v>
      </c>
      <c r="Y460" s="287" t="s">
        <v>1340</v>
      </c>
      <c r="Z460" s="287">
        <v>1</v>
      </c>
      <c r="AA460" s="290" t="str">
        <f t="shared" ca="1" si="83"/>
        <v>3d_D460_DER_encrypt_rest_1</v>
      </c>
      <c r="AB460" t="s">
        <v>681</v>
      </c>
      <c r="AD460" s="286" t="str">
        <f t="shared" ref="AD460:AD462" si="93">CONCATENATE(AN460,",",AO460,",",AP460)</f>
        <v>Yes,No,Not Applicable</v>
      </c>
      <c r="AE460" s="287" t="s">
        <v>84</v>
      </c>
      <c r="AF460" s="287" t="s">
        <v>84</v>
      </c>
      <c r="AH460" s="288"/>
      <c r="AN460" t="s">
        <v>83</v>
      </c>
      <c r="AO460" t="s">
        <v>84</v>
      </c>
      <c r="AP460" t="s">
        <v>97</v>
      </c>
    </row>
    <row r="461" spans="1:69" ht="5.25" customHeight="1">
      <c r="A461" s="451"/>
      <c r="B461" s="506"/>
      <c r="C461" s="506"/>
      <c r="D461" s="53"/>
      <c r="E461" s="53"/>
      <c r="F461" s="53"/>
      <c r="G461" s="53"/>
      <c r="H461" s="53"/>
      <c r="I461" s="53"/>
      <c r="J461" s="53"/>
      <c r="K461" s="53"/>
      <c r="L461" s="108"/>
      <c r="R461" t="s">
        <v>76</v>
      </c>
      <c r="U461" s="285" t="str">
        <f ca="1">SUBSTITUTE(CELL("address",G460),"$","")</f>
        <v>G460</v>
      </c>
      <c r="V461" s="287" t="str">
        <f t="shared" si="81"/>
        <v>3d</v>
      </c>
      <c r="W461" s="285" t="str">
        <f t="shared" ca="1" si="82"/>
        <v>3d. DR_DER_System</v>
      </c>
      <c r="X461" s="287" t="s">
        <v>1323</v>
      </c>
      <c r="Y461" s="287" t="s">
        <v>1340</v>
      </c>
      <c r="Z461" s="287">
        <v>2</v>
      </c>
      <c r="AA461" s="290" t="str">
        <f t="shared" ca="1" si="83"/>
        <v>3d_G460_DER_encrypt_rest_2</v>
      </c>
      <c r="AB461" t="s">
        <v>681</v>
      </c>
      <c r="AD461" s="286" t="str">
        <f t="shared" si="93"/>
        <v>Yes,No,Not Applicable</v>
      </c>
      <c r="AE461" s="287" t="s">
        <v>84</v>
      </c>
      <c r="AF461" s="287" t="s">
        <v>84</v>
      </c>
      <c r="AH461" s="288"/>
      <c r="AN461" t="s">
        <v>83</v>
      </c>
      <c r="AO461" t="s">
        <v>84</v>
      </c>
      <c r="AP461" t="s">
        <v>97</v>
      </c>
    </row>
    <row r="462" spans="1:69" ht="5.25" customHeight="1">
      <c r="A462" s="451"/>
      <c r="B462" s="506"/>
      <c r="C462" s="506"/>
      <c r="D462" s="53"/>
      <c r="E462" s="53"/>
      <c r="F462" s="53"/>
      <c r="G462" s="53"/>
      <c r="H462" s="53"/>
      <c r="I462" s="53"/>
      <c r="J462" s="53"/>
      <c r="K462" s="53"/>
      <c r="L462" s="108"/>
      <c r="R462" t="s">
        <v>76</v>
      </c>
      <c r="U462" s="285" t="str">
        <f ca="1">SUBSTITUTE(CELL("address",J460),"$","")</f>
        <v>J460</v>
      </c>
      <c r="V462" s="287" t="str">
        <f t="shared" si="81"/>
        <v>3d</v>
      </c>
      <c r="W462" s="285" t="str">
        <f t="shared" ca="1" si="82"/>
        <v>3d. DR_DER_System</v>
      </c>
      <c r="X462" s="287" t="s">
        <v>1323</v>
      </c>
      <c r="Y462" s="287" t="s">
        <v>1340</v>
      </c>
      <c r="Z462" s="287">
        <v>3</v>
      </c>
      <c r="AA462" s="290" t="str">
        <f t="shared" ca="1" si="83"/>
        <v>3d_J460_DER_encrypt_rest_3</v>
      </c>
      <c r="AB462" t="s">
        <v>681</v>
      </c>
      <c r="AD462" s="286" t="str">
        <f t="shared" si="93"/>
        <v>Yes,No,Not Applicable</v>
      </c>
      <c r="AE462" s="287" t="s">
        <v>84</v>
      </c>
      <c r="AF462" s="287" t="s">
        <v>84</v>
      </c>
      <c r="AH462" s="288"/>
      <c r="AN462" t="s">
        <v>83</v>
      </c>
      <c r="AO462" t="s">
        <v>84</v>
      </c>
      <c r="AP462" t="s">
        <v>97</v>
      </c>
    </row>
    <row r="463" spans="1:69" s="314" customFormat="1" ht="54" customHeight="1">
      <c r="A463" s="788" t="s">
        <v>1192</v>
      </c>
      <c r="B463" s="1128"/>
      <c r="C463" s="1129"/>
      <c r="D463" s="872"/>
      <c r="E463" s="874"/>
      <c r="F463" s="53"/>
      <c r="G463" s="1134"/>
      <c r="H463" s="1134"/>
      <c r="I463" s="53"/>
      <c r="J463" s="1134"/>
      <c r="K463" s="1134"/>
      <c r="L463" s="354"/>
      <c r="M463" s="59"/>
      <c r="O463" s="20"/>
      <c r="Q463"/>
      <c r="R463"/>
      <c r="S463" t="s">
        <v>40</v>
      </c>
      <c r="U463" s="285" t="str">
        <f ca="1">SUBSTITUTE(CELL("address",D463),"$","")</f>
        <v>D463</v>
      </c>
      <c r="V463" s="287" t="str">
        <f t="shared" si="81"/>
        <v>3d</v>
      </c>
      <c r="W463" s="285" t="str">
        <f t="shared" ca="1" si="82"/>
        <v>3d. DR_DER_System</v>
      </c>
      <c r="X463" s="287" t="s">
        <v>1323</v>
      </c>
      <c r="Y463" s="287" t="s">
        <v>1341</v>
      </c>
      <c r="Z463" s="287">
        <v>1</v>
      </c>
      <c r="AA463" s="290" t="str">
        <f t="shared" ca="1" si="83"/>
        <v>3d_D463_DER_encrypt_rest_no_descript_1</v>
      </c>
      <c r="AB463" t="s">
        <v>605</v>
      </c>
      <c r="AC463">
        <v>2000</v>
      </c>
      <c r="AD463" s="388"/>
      <c r="AE463" s="287" t="s">
        <v>84</v>
      </c>
      <c r="AF463" s="287" t="s">
        <v>84</v>
      </c>
      <c r="AH463" s="288"/>
      <c r="BQ463" s="482"/>
    </row>
    <row r="464" spans="1:69" ht="5.25" customHeight="1">
      <c r="A464" s="450"/>
      <c r="B464" s="305"/>
      <c r="C464" s="305"/>
      <c r="D464" s="53"/>
      <c r="E464" s="53"/>
      <c r="F464" s="53"/>
      <c r="G464" s="53"/>
      <c r="H464" s="53"/>
      <c r="I464" s="53"/>
      <c r="J464" s="53"/>
      <c r="K464" s="53"/>
      <c r="L464" s="108"/>
      <c r="R464" t="s">
        <v>76</v>
      </c>
      <c r="U464" s="285" t="str">
        <f ca="1">SUBSTITUTE(CELL("address",G463),"$","")</f>
        <v>G463</v>
      </c>
      <c r="V464" s="287" t="str">
        <f t="shared" si="81"/>
        <v>3d</v>
      </c>
      <c r="W464" s="285" t="str">
        <f t="shared" ca="1" si="82"/>
        <v>3d. DR_DER_System</v>
      </c>
      <c r="X464" s="287" t="s">
        <v>1323</v>
      </c>
      <c r="Y464" s="287" t="s">
        <v>1341</v>
      </c>
      <c r="Z464" s="287">
        <v>2</v>
      </c>
      <c r="AA464" s="290" t="str">
        <f t="shared" ca="1" si="83"/>
        <v>3d_G463_DER_encrypt_rest_no_descript_2</v>
      </c>
      <c r="AB464" t="s">
        <v>605</v>
      </c>
      <c r="AC464">
        <v>2000</v>
      </c>
      <c r="AE464" s="287" t="s">
        <v>84</v>
      </c>
      <c r="AF464" s="287" t="s">
        <v>84</v>
      </c>
      <c r="AH464" s="288"/>
    </row>
    <row r="465" spans="1:69" ht="5.25" customHeight="1">
      <c r="A465" s="450"/>
      <c r="B465" s="305"/>
      <c r="C465" s="305"/>
      <c r="D465" s="53"/>
      <c r="E465" s="53"/>
      <c r="F465" s="53"/>
      <c r="G465" s="53"/>
      <c r="H465" s="53"/>
      <c r="I465" s="53"/>
      <c r="J465" s="53"/>
      <c r="K465" s="53"/>
      <c r="L465" s="108"/>
      <c r="R465" t="s">
        <v>76</v>
      </c>
      <c r="U465" s="285" t="str">
        <f ca="1">SUBSTITUTE(CELL("address",J463),"$","")</f>
        <v>J463</v>
      </c>
      <c r="V465" s="287" t="str">
        <f t="shared" si="81"/>
        <v>3d</v>
      </c>
      <c r="W465" s="285" t="str">
        <f t="shared" ca="1" si="82"/>
        <v>3d. DR_DER_System</v>
      </c>
      <c r="X465" s="287" t="s">
        <v>1323</v>
      </c>
      <c r="Y465" s="287" t="s">
        <v>1341</v>
      </c>
      <c r="Z465" s="287">
        <v>3</v>
      </c>
      <c r="AA465" s="290" t="str">
        <f t="shared" ca="1" si="83"/>
        <v>3d_J463_DER_encrypt_rest_no_descript_3</v>
      </c>
      <c r="AB465" t="s">
        <v>605</v>
      </c>
      <c r="AC465">
        <v>2000</v>
      </c>
      <c r="AE465" s="287" t="s">
        <v>84</v>
      </c>
      <c r="AF465" s="287" t="s">
        <v>84</v>
      </c>
      <c r="AH465" s="288"/>
    </row>
    <row r="466" spans="1:69" s="314" customFormat="1" ht="54" customHeight="1">
      <c r="A466" s="1130" t="s">
        <v>1178</v>
      </c>
      <c r="B466" s="1131"/>
      <c r="C466" s="1132"/>
      <c r="D466" s="872"/>
      <c r="E466" s="874"/>
      <c r="F466" s="53"/>
      <c r="G466" s="1134"/>
      <c r="H466" s="1134"/>
      <c r="I466" s="53"/>
      <c r="J466" s="1134"/>
      <c r="K466" s="1134"/>
      <c r="L466" s="354"/>
      <c r="M466" s="59"/>
      <c r="O466" s="20"/>
      <c r="Q466"/>
      <c r="R466"/>
      <c r="S466" t="s">
        <v>40</v>
      </c>
      <c r="U466" s="285" t="str">
        <f ca="1">SUBSTITUTE(CELL("address",D466),"$","")</f>
        <v>D466</v>
      </c>
      <c r="V466" s="287" t="str">
        <f t="shared" si="81"/>
        <v>3d</v>
      </c>
      <c r="W466" s="285" t="str">
        <f t="shared" ref="W466:W468" ca="1" si="94">MID(CELL("filename",V466),FIND("]",CELL("filename",V466))+1,256)</f>
        <v>3d. DR_DER_System</v>
      </c>
      <c r="X466" s="287" t="s">
        <v>1323</v>
      </c>
      <c r="Y466" s="287" t="s">
        <v>1342</v>
      </c>
      <c r="Z466" s="287">
        <v>1</v>
      </c>
      <c r="AA466" s="290" t="str">
        <f t="shared" ref="AA466:AA468" ca="1" si="95">V466&amp;"_"&amp;U466&amp;"_"&amp;Y466&amp;"_"&amp;Z466</f>
        <v>3d_D466_DER_encrypt_rest_NA_descript_1</v>
      </c>
      <c r="AB466" t="s">
        <v>605</v>
      </c>
      <c r="AC466">
        <v>2000</v>
      </c>
      <c r="AD466" s="388"/>
      <c r="AE466" s="287" t="s">
        <v>84</v>
      </c>
      <c r="AF466" s="287" t="s">
        <v>84</v>
      </c>
      <c r="AH466" s="288"/>
      <c r="BQ466" s="482"/>
    </row>
    <row r="467" spans="1:69" ht="5.25" customHeight="1">
      <c r="A467" s="450"/>
      <c r="B467" s="305"/>
      <c r="C467" s="305"/>
      <c r="D467" s="53"/>
      <c r="E467" s="53"/>
      <c r="F467" s="53"/>
      <c r="G467" s="53"/>
      <c r="H467" s="53"/>
      <c r="I467" s="53"/>
      <c r="J467" s="53"/>
      <c r="K467" s="53"/>
      <c r="L467" s="108"/>
      <c r="R467" t="s">
        <v>76</v>
      </c>
      <c r="U467" s="285" t="str">
        <f ca="1">SUBSTITUTE(CELL("address",G466),"$","")</f>
        <v>G466</v>
      </c>
      <c r="V467" s="287" t="str">
        <f t="shared" si="81"/>
        <v>3d</v>
      </c>
      <c r="W467" s="285" t="str">
        <f t="shared" ca="1" si="94"/>
        <v>3d. DR_DER_System</v>
      </c>
      <c r="X467" s="287" t="s">
        <v>1323</v>
      </c>
      <c r="Y467" s="287" t="s">
        <v>1342</v>
      </c>
      <c r="Z467" s="287">
        <v>2</v>
      </c>
      <c r="AA467" s="290" t="str">
        <f t="shared" ca="1" si="95"/>
        <v>3d_G466_DER_encrypt_rest_NA_descript_2</v>
      </c>
      <c r="AB467" t="s">
        <v>605</v>
      </c>
      <c r="AC467">
        <v>2000</v>
      </c>
      <c r="AE467" s="287" t="s">
        <v>84</v>
      </c>
      <c r="AF467" s="287" t="s">
        <v>84</v>
      </c>
      <c r="AH467" s="288"/>
    </row>
    <row r="468" spans="1:69" ht="5.25" customHeight="1">
      <c r="A468" s="450"/>
      <c r="B468" s="305"/>
      <c r="C468" s="305"/>
      <c r="D468" s="53"/>
      <c r="E468" s="53"/>
      <c r="F468" s="53"/>
      <c r="G468" s="53"/>
      <c r="H468" s="53"/>
      <c r="I468" s="53"/>
      <c r="J468" s="53"/>
      <c r="K468" s="53"/>
      <c r="L468" s="108"/>
      <c r="R468" t="s">
        <v>76</v>
      </c>
      <c r="U468" s="285" t="str">
        <f ca="1">SUBSTITUTE(CELL("address",J466),"$","")</f>
        <v>J466</v>
      </c>
      <c r="V468" s="287" t="str">
        <f t="shared" si="81"/>
        <v>3d</v>
      </c>
      <c r="W468" s="285" t="str">
        <f t="shared" ca="1" si="94"/>
        <v>3d. DR_DER_System</v>
      </c>
      <c r="X468" s="287" t="s">
        <v>1323</v>
      </c>
      <c r="Y468" s="287" t="s">
        <v>1342</v>
      </c>
      <c r="Z468" s="287">
        <v>3</v>
      </c>
      <c r="AA468" s="290" t="str">
        <f t="shared" ca="1" si="95"/>
        <v>3d_J466_DER_encrypt_rest_NA_descript_3</v>
      </c>
      <c r="AB468" t="s">
        <v>605</v>
      </c>
      <c r="AC468">
        <v>2000</v>
      </c>
      <c r="AE468" s="287" t="s">
        <v>84</v>
      </c>
      <c r="AF468" s="287" t="s">
        <v>84</v>
      </c>
      <c r="AH468" s="288"/>
    </row>
    <row r="469" spans="1:69" ht="27" customHeight="1">
      <c r="A469" s="1122" t="s">
        <v>1195</v>
      </c>
      <c r="B469" s="1123"/>
      <c r="C469" s="1124"/>
      <c r="D469" s="926"/>
      <c r="E469" s="928"/>
      <c r="F469" s="53"/>
      <c r="G469" s="995"/>
      <c r="H469" s="995"/>
      <c r="I469" s="53"/>
      <c r="J469" s="995"/>
      <c r="K469" s="995"/>
      <c r="L469" s="108"/>
      <c r="O469" s="20"/>
      <c r="S469" t="s">
        <v>40</v>
      </c>
      <c r="U469" s="285" t="str">
        <f ca="1">SUBSTITUTE(CELL("address",D469),"$","")</f>
        <v>D469</v>
      </c>
      <c r="V469" s="287" t="str">
        <f t="shared" si="81"/>
        <v>3d</v>
      </c>
      <c r="W469" s="285" t="str">
        <f t="shared" ca="1" si="82"/>
        <v>3d. DR_DER_System</v>
      </c>
      <c r="X469" s="287" t="s">
        <v>1323</v>
      </c>
      <c r="Y469" s="287" t="s">
        <v>1343</v>
      </c>
      <c r="Z469" s="287">
        <v>1</v>
      </c>
      <c r="AA469" s="290" t="str">
        <f t="shared" ca="1" si="83"/>
        <v>3d_D469_DER_SAML_SSO_1</v>
      </c>
      <c r="AB469" t="s">
        <v>681</v>
      </c>
      <c r="AD469" s="286" t="str">
        <f t="shared" ref="AD469:AD471" si="96">CONCATENATE(AN469,",",AO469,",",AP469)</f>
        <v>Yes,No,Not Applicable</v>
      </c>
      <c r="AE469" s="287" t="s">
        <v>84</v>
      </c>
      <c r="AF469" s="287" t="s">
        <v>84</v>
      </c>
      <c r="AH469" s="288"/>
      <c r="AN469" t="s">
        <v>83</v>
      </c>
      <c r="AO469" t="s">
        <v>84</v>
      </c>
      <c r="AP469" t="s">
        <v>97</v>
      </c>
    </row>
    <row r="470" spans="1:69" ht="5.25" customHeight="1">
      <c r="A470" s="450"/>
      <c r="B470" s="305"/>
      <c r="C470" s="305"/>
      <c r="D470" s="53"/>
      <c r="E470" s="53"/>
      <c r="F470" s="53"/>
      <c r="G470" s="53"/>
      <c r="H470" s="53"/>
      <c r="I470" s="53"/>
      <c r="J470" s="53"/>
      <c r="K470" s="53"/>
      <c r="L470" s="108"/>
      <c r="R470" t="s">
        <v>76</v>
      </c>
      <c r="U470" s="285" t="str">
        <f ca="1">SUBSTITUTE(CELL("address",G469),"$","")</f>
        <v>G469</v>
      </c>
      <c r="V470" s="287" t="str">
        <f t="shared" si="81"/>
        <v>3d</v>
      </c>
      <c r="W470" s="285" t="str">
        <f t="shared" ca="1" si="82"/>
        <v>3d. DR_DER_System</v>
      </c>
      <c r="X470" s="287" t="s">
        <v>1323</v>
      </c>
      <c r="Y470" s="287" t="s">
        <v>1343</v>
      </c>
      <c r="Z470" s="287">
        <v>2</v>
      </c>
      <c r="AA470" s="290" t="str">
        <f t="shared" ca="1" si="83"/>
        <v>3d_G469_DER_SAML_SSO_2</v>
      </c>
      <c r="AB470" t="s">
        <v>681</v>
      </c>
      <c r="AD470" s="286" t="str">
        <f t="shared" si="96"/>
        <v>Yes,No,Not Applicable</v>
      </c>
      <c r="AE470" s="287" t="s">
        <v>84</v>
      </c>
      <c r="AF470" s="287" t="s">
        <v>84</v>
      </c>
      <c r="AH470" s="288"/>
      <c r="AN470" t="s">
        <v>83</v>
      </c>
      <c r="AO470" t="s">
        <v>84</v>
      </c>
      <c r="AP470" t="s">
        <v>97</v>
      </c>
    </row>
    <row r="471" spans="1:69" ht="5.25" customHeight="1">
      <c r="A471" s="450"/>
      <c r="B471" s="305"/>
      <c r="C471" s="305"/>
      <c r="D471" s="53"/>
      <c r="E471" s="53"/>
      <c r="F471" s="53"/>
      <c r="G471" s="53"/>
      <c r="H471" s="53"/>
      <c r="I471" s="53"/>
      <c r="J471" s="53"/>
      <c r="K471" s="53"/>
      <c r="L471" s="108"/>
      <c r="R471" t="s">
        <v>76</v>
      </c>
      <c r="U471" s="285" t="str">
        <f ca="1">SUBSTITUTE(CELL("address",J469),"$","")</f>
        <v>J469</v>
      </c>
      <c r="V471" s="287" t="str">
        <f t="shared" si="81"/>
        <v>3d</v>
      </c>
      <c r="W471" s="285" t="str">
        <f t="shared" ca="1" si="82"/>
        <v>3d. DR_DER_System</v>
      </c>
      <c r="X471" s="287" t="s">
        <v>1323</v>
      </c>
      <c r="Y471" s="287" t="s">
        <v>1343</v>
      </c>
      <c r="Z471" s="287">
        <v>3</v>
      </c>
      <c r="AA471" s="290" t="str">
        <f t="shared" ca="1" si="83"/>
        <v>3d_J469_DER_SAML_SSO_3</v>
      </c>
      <c r="AB471" t="s">
        <v>681</v>
      </c>
      <c r="AD471" s="286" t="str">
        <f t="shared" si="96"/>
        <v>Yes,No,Not Applicable</v>
      </c>
      <c r="AE471" s="287" t="s">
        <v>84</v>
      </c>
      <c r="AF471" s="287" t="s">
        <v>84</v>
      </c>
      <c r="AH471" s="288"/>
      <c r="AN471" t="s">
        <v>83</v>
      </c>
      <c r="AO471" t="s">
        <v>84</v>
      </c>
      <c r="AP471" t="s">
        <v>97</v>
      </c>
    </row>
    <row r="472" spans="1:69" s="314" customFormat="1" ht="54" customHeight="1">
      <c r="A472" s="1130" t="s">
        <v>1197</v>
      </c>
      <c r="B472" s="1131"/>
      <c r="C472" s="1132"/>
      <c r="D472" s="872"/>
      <c r="E472" s="874"/>
      <c r="F472" s="53"/>
      <c r="G472" s="1134"/>
      <c r="H472" s="1134"/>
      <c r="I472" s="53"/>
      <c r="J472" s="1134"/>
      <c r="K472" s="1134"/>
      <c r="L472" s="354"/>
      <c r="M472" s="59"/>
      <c r="O472" s="20"/>
      <c r="Q472"/>
      <c r="R472"/>
      <c r="S472" t="s">
        <v>40</v>
      </c>
      <c r="U472" s="285" t="str">
        <f ca="1">SUBSTITUTE(CELL("address",D472),"$","")</f>
        <v>D472</v>
      </c>
      <c r="V472" s="287" t="str">
        <f t="shared" si="81"/>
        <v>3d</v>
      </c>
      <c r="W472" s="285" t="str">
        <f t="shared" ref="W472:W474" ca="1" si="97">MID(CELL("filename",V472),FIND("]",CELL("filename",V472))+1,256)</f>
        <v>3d. DR_DER_System</v>
      </c>
      <c r="X472" s="287" t="s">
        <v>1323</v>
      </c>
      <c r="Y472" s="287" t="s">
        <v>1344</v>
      </c>
      <c r="Z472" s="287">
        <v>1</v>
      </c>
      <c r="AA472" s="290" t="str">
        <f t="shared" ref="AA472:AA474" ca="1" si="98">V472&amp;"_"&amp;U472&amp;"_"&amp;Y472&amp;"_"&amp;Z472</f>
        <v>3d_D472_DER_SAML_SSO_no_descript_1</v>
      </c>
      <c r="AB472" t="s">
        <v>605</v>
      </c>
      <c r="AC472">
        <v>2000</v>
      </c>
      <c r="AD472" s="388"/>
      <c r="AE472" s="287" t="s">
        <v>84</v>
      </c>
      <c r="AF472" s="287" t="s">
        <v>84</v>
      </c>
      <c r="AH472" s="288"/>
      <c r="BQ472" s="482"/>
    </row>
    <row r="473" spans="1:69" ht="45" customHeight="1">
      <c r="A473" s="774" t="s">
        <v>1345</v>
      </c>
      <c r="B473" s="53"/>
      <c r="C473" s="53"/>
      <c r="D473" s="53"/>
      <c r="E473" s="53"/>
      <c r="F473" s="53"/>
      <c r="G473" s="53"/>
      <c r="H473" s="53"/>
      <c r="I473" s="53"/>
      <c r="J473" s="53"/>
      <c r="K473" s="53"/>
      <c r="L473" s="108"/>
      <c r="R473" t="s">
        <v>76</v>
      </c>
      <c r="U473" s="285" t="str">
        <f ca="1">SUBSTITUTE(CELL("address",D473),"$","")</f>
        <v>D473</v>
      </c>
      <c r="V473" s="287" t="str">
        <f t="shared" si="81"/>
        <v>3d</v>
      </c>
      <c r="W473" s="285" t="str">
        <f t="shared" ca="1" si="97"/>
        <v>3d. DR_DER_System</v>
      </c>
      <c r="X473" s="287" t="s">
        <v>1323</v>
      </c>
      <c r="Y473" s="287" t="s">
        <v>1346</v>
      </c>
      <c r="Z473" s="287">
        <v>1</v>
      </c>
      <c r="AA473" s="290" t="str">
        <f t="shared" ca="1" si="98"/>
        <v>3d_D473_DER_Uplight_VPP_1</v>
      </c>
      <c r="AB473" t="s">
        <v>681</v>
      </c>
      <c r="AD473" s="286" t="str">
        <f>CONCATENATE(AN473,",",AO473)</f>
        <v>Yes,No</v>
      </c>
      <c r="AE473" s="287" t="s">
        <v>84</v>
      </c>
      <c r="AF473" s="287" t="s">
        <v>84</v>
      </c>
      <c r="AH473" s="288"/>
      <c r="AN473" t="s">
        <v>83</v>
      </c>
      <c r="AO473" t="s">
        <v>84</v>
      </c>
    </row>
    <row r="474" spans="1:69" ht="70.5" customHeight="1">
      <c r="A474" s="1125" t="s">
        <v>1347</v>
      </c>
      <c r="B474" s="1126"/>
      <c r="C474" s="53"/>
      <c r="D474" s="1127"/>
      <c r="E474" s="1127"/>
      <c r="F474" s="53"/>
      <c r="G474" s="53"/>
      <c r="H474" s="53"/>
      <c r="I474" s="53"/>
      <c r="J474" s="53"/>
      <c r="K474" s="53"/>
      <c r="L474" s="108"/>
      <c r="R474" t="s">
        <v>76</v>
      </c>
      <c r="U474" s="285" t="str">
        <f ca="1">SUBSTITUTE(CELL("address",D474),"$","")</f>
        <v>D474</v>
      </c>
      <c r="V474" s="287" t="str">
        <f t="shared" si="81"/>
        <v>3d</v>
      </c>
      <c r="W474" s="285" t="str">
        <f t="shared" ca="1" si="97"/>
        <v>3d. DR_DER_System</v>
      </c>
      <c r="X474" s="287" t="s">
        <v>1323</v>
      </c>
      <c r="Y474" s="287" t="s">
        <v>1348</v>
      </c>
      <c r="Z474" s="287">
        <v>1</v>
      </c>
      <c r="AA474" s="290" t="str">
        <f t="shared" ca="1" si="98"/>
        <v>3d_D474_DER_Uplight_SSO_1</v>
      </c>
      <c r="AB474" t="s">
        <v>605</v>
      </c>
      <c r="AC474">
        <v>2000</v>
      </c>
      <c r="AE474" s="287" t="s">
        <v>84</v>
      </c>
      <c r="AF474" s="287" t="s">
        <v>84</v>
      </c>
      <c r="AH474" s="288"/>
    </row>
    <row r="475" spans="1:69" s="314" customFormat="1" ht="54" customHeight="1">
      <c r="A475" s="1130" t="s">
        <v>1178</v>
      </c>
      <c r="B475" s="1131"/>
      <c r="C475" s="1132"/>
      <c r="D475" s="872"/>
      <c r="E475" s="874"/>
      <c r="F475" s="53"/>
      <c r="G475" s="1168"/>
      <c r="H475" s="1169"/>
      <c r="I475" s="53"/>
      <c r="J475" s="1168"/>
      <c r="K475" s="1169"/>
      <c r="L475" s="354"/>
      <c r="M475" s="59"/>
      <c r="O475" s="20"/>
      <c r="Q475"/>
      <c r="R475"/>
      <c r="S475" t="s">
        <v>40</v>
      </c>
      <c r="U475" s="285" t="str">
        <f ca="1">SUBSTITUTE(CELL("address",D475),"$","")</f>
        <v>D475</v>
      </c>
      <c r="V475" s="287" t="str">
        <f t="shared" si="81"/>
        <v>3d</v>
      </c>
      <c r="W475" s="285" t="str">
        <f t="shared" ca="1" si="82"/>
        <v>3d. DR_DER_System</v>
      </c>
      <c r="X475" s="287" t="s">
        <v>1323</v>
      </c>
      <c r="Y475" s="287" t="s">
        <v>1349</v>
      </c>
      <c r="Z475" s="287">
        <v>1</v>
      </c>
      <c r="AA475" s="290" t="str">
        <f t="shared" ca="1" si="83"/>
        <v>3d_D475_DER_SAML_SSO_NA_descript_1</v>
      </c>
      <c r="AB475" t="s">
        <v>605</v>
      </c>
      <c r="AC475">
        <v>2000</v>
      </c>
      <c r="AD475" s="388"/>
      <c r="AE475" s="287" t="s">
        <v>84</v>
      </c>
      <c r="AF475" s="287" t="s">
        <v>84</v>
      </c>
      <c r="AH475" s="288"/>
      <c r="BQ475" s="482"/>
    </row>
    <row r="476" spans="1:69" ht="5.25" customHeight="1">
      <c r="A476" s="454"/>
      <c r="B476" s="53"/>
      <c r="C476" s="53"/>
      <c r="D476" s="53"/>
      <c r="E476" s="53"/>
      <c r="F476" s="53"/>
      <c r="G476" s="53"/>
      <c r="H476" s="53"/>
      <c r="I476" s="53"/>
      <c r="J476" s="53"/>
      <c r="K476" s="53"/>
      <c r="L476" s="108"/>
      <c r="R476" t="s">
        <v>76</v>
      </c>
      <c r="U476" s="285" t="str">
        <f ca="1">SUBSTITUTE(CELL("address",G475),"$","")</f>
        <v>G475</v>
      </c>
      <c r="V476" s="287" t="str">
        <f t="shared" si="81"/>
        <v>3d</v>
      </c>
      <c r="W476" s="285" t="str">
        <f t="shared" ca="1" si="82"/>
        <v>3d. DR_DER_System</v>
      </c>
      <c r="X476" s="287" t="s">
        <v>1323</v>
      </c>
      <c r="Y476" s="287" t="s">
        <v>1349</v>
      </c>
      <c r="Z476" s="287">
        <v>2</v>
      </c>
      <c r="AA476" s="290" t="str">
        <f t="shared" ca="1" si="83"/>
        <v>3d_G475_DER_SAML_SSO_NA_descript_2</v>
      </c>
      <c r="AB476" t="s">
        <v>605</v>
      </c>
      <c r="AC476">
        <v>2000</v>
      </c>
      <c r="AE476" s="287" t="s">
        <v>84</v>
      </c>
      <c r="AF476" s="287" t="s">
        <v>84</v>
      </c>
      <c r="AH476" s="288"/>
    </row>
    <row r="477" spans="1:69" ht="5.25" customHeight="1">
      <c r="A477" s="454"/>
      <c r="B477" s="53"/>
      <c r="C477" s="53"/>
      <c r="D477" s="53"/>
      <c r="E477" s="53"/>
      <c r="F477" s="53"/>
      <c r="G477" s="53"/>
      <c r="H477" s="53"/>
      <c r="I477" s="53"/>
      <c r="J477" s="53"/>
      <c r="K477" s="53"/>
      <c r="L477" s="108"/>
      <c r="R477" t="s">
        <v>76</v>
      </c>
      <c r="U477" s="285" t="str">
        <f ca="1">SUBSTITUTE(CELL("address",J475),"$","")</f>
        <v>J475</v>
      </c>
      <c r="V477" s="287" t="str">
        <f t="shared" si="81"/>
        <v>3d</v>
      </c>
      <c r="W477" s="285" t="str">
        <f t="shared" ca="1" si="82"/>
        <v>3d. DR_DER_System</v>
      </c>
      <c r="X477" s="287" t="s">
        <v>1323</v>
      </c>
      <c r="Y477" s="287" t="s">
        <v>1349</v>
      </c>
      <c r="Z477" s="287">
        <v>3</v>
      </c>
      <c r="AA477" s="290" t="str">
        <f t="shared" ca="1" si="83"/>
        <v>3d_J475_DER_SAML_SSO_NA_descript_3</v>
      </c>
      <c r="AB477" t="s">
        <v>605</v>
      </c>
      <c r="AC477">
        <v>2000</v>
      </c>
      <c r="AE477" s="287" t="s">
        <v>84</v>
      </c>
      <c r="AF477" s="287" t="s">
        <v>84</v>
      </c>
      <c r="AH477" s="288"/>
    </row>
    <row r="478" spans="1:69">
      <c r="A478" s="459" t="s">
        <v>1249</v>
      </c>
      <c r="B478" s="53"/>
      <c r="C478" s="53"/>
      <c r="D478" s="53"/>
      <c r="E478" s="53"/>
      <c r="F478" s="53"/>
      <c r="G478" s="53"/>
      <c r="H478" s="53"/>
      <c r="I478" s="53"/>
      <c r="J478" s="53"/>
      <c r="K478" s="53"/>
      <c r="L478" s="108"/>
      <c r="S478" t="s">
        <v>40</v>
      </c>
    </row>
    <row r="479" spans="1:69" ht="24.75" customHeight="1">
      <c r="A479" s="347" t="s">
        <v>1350</v>
      </c>
      <c r="B479" s="53"/>
      <c r="C479" s="53"/>
      <c r="D479" s="1047"/>
      <c r="E479" s="1049"/>
      <c r="F479" s="53"/>
      <c r="G479" s="1056"/>
      <c r="H479" s="1058"/>
      <c r="I479" s="53"/>
      <c r="J479" s="1056"/>
      <c r="K479" s="1058"/>
      <c r="L479" s="108"/>
      <c r="S479" t="s">
        <v>40</v>
      </c>
      <c r="T479" s="287"/>
      <c r="U479" s="285" t="str">
        <f ca="1">SUBSTITUTE(CELL("address",D479),"$","")</f>
        <v>D479</v>
      </c>
      <c r="V479" s="287" t="str">
        <f t="shared" ref="V479:V487" si="99">$V$7</f>
        <v>3d</v>
      </c>
      <c r="W479" s="285" t="str">
        <f t="shared" ref="W479:W487" ca="1" si="100">MID(CELL("filename",V479),FIND("]",CELL("filename",V479))+1,256)</f>
        <v>3d. DR_DER_System</v>
      </c>
      <c r="X479" s="287" t="s">
        <v>1323</v>
      </c>
      <c r="Y479" s="287" t="s">
        <v>1351</v>
      </c>
      <c r="Z479" s="287">
        <v>1</v>
      </c>
      <c r="AA479" s="290" t="str">
        <f t="shared" ref="AA479:AA487" ca="1" si="101">V479&amp;"_"&amp;U479&amp;"_"&amp;Y479&amp;"_"&amp;Z479</f>
        <v>3d_D479_price_description_1</v>
      </c>
      <c r="AB479" t="s">
        <v>605</v>
      </c>
      <c r="AC479">
        <v>2000</v>
      </c>
      <c r="AE479" s="287" t="s">
        <v>84</v>
      </c>
      <c r="AF479" s="287" t="s">
        <v>84</v>
      </c>
      <c r="AH479" s="288"/>
    </row>
    <row r="480" spans="1:69" ht="5.25" customHeight="1">
      <c r="A480" s="347"/>
      <c r="B480" s="53"/>
      <c r="C480" s="53"/>
      <c r="D480" s="53"/>
      <c r="E480" s="53"/>
      <c r="F480" s="53"/>
      <c r="G480" s="53"/>
      <c r="H480" s="53"/>
      <c r="I480" s="53"/>
      <c r="J480" s="53"/>
      <c r="K480" s="53"/>
      <c r="L480" s="108"/>
      <c r="R480" t="s">
        <v>76</v>
      </c>
      <c r="T480" s="287"/>
      <c r="U480" s="285" t="str">
        <f ca="1">SUBSTITUTE(CELL("address",G479),"$","")</f>
        <v>G479</v>
      </c>
      <c r="V480" s="287" t="str">
        <f t="shared" si="99"/>
        <v>3d</v>
      </c>
      <c r="W480" s="285" t="str">
        <f t="shared" ca="1" si="100"/>
        <v>3d. DR_DER_System</v>
      </c>
      <c r="X480" s="287" t="s">
        <v>1323</v>
      </c>
      <c r="Y480" s="287" t="s">
        <v>1351</v>
      </c>
      <c r="Z480" s="287">
        <v>2</v>
      </c>
      <c r="AA480" s="290" t="str">
        <f t="shared" ca="1" si="101"/>
        <v>3d_G479_price_description_2</v>
      </c>
      <c r="AB480" t="s">
        <v>605</v>
      </c>
      <c r="AC480">
        <v>2000</v>
      </c>
      <c r="AE480" s="287" t="s">
        <v>84</v>
      </c>
      <c r="AF480" s="287" t="s">
        <v>84</v>
      </c>
      <c r="AH480" s="288"/>
    </row>
    <row r="481" spans="1:41" ht="5.25" customHeight="1">
      <c r="A481" s="347"/>
      <c r="B481" s="53"/>
      <c r="C481" s="53"/>
      <c r="D481" s="53"/>
      <c r="E481" s="53"/>
      <c r="F481" s="53"/>
      <c r="G481" s="53"/>
      <c r="H481" s="53"/>
      <c r="I481" s="53"/>
      <c r="J481" s="53"/>
      <c r="K481" s="53"/>
      <c r="L481" s="108"/>
      <c r="R481" t="s">
        <v>76</v>
      </c>
      <c r="T481" s="287"/>
      <c r="U481" s="285" t="str">
        <f ca="1">SUBSTITUTE(CELL("address",J479),"$","")</f>
        <v>J479</v>
      </c>
      <c r="V481" s="287" t="str">
        <f t="shared" si="99"/>
        <v>3d</v>
      </c>
      <c r="W481" s="285" t="str">
        <f t="shared" ca="1" si="100"/>
        <v>3d. DR_DER_System</v>
      </c>
      <c r="X481" s="287" t="s">
        <v>1323</v>
      </c>
      <c r="Y481" s="287" t="s">
        <v>1351</v>
      </c>
      <c r="Z481" s="287">
        <v>3</v>
      </c>
      <c r="AA481" s="290" t="str">
        <f t="shared" ca="1" si="101"/>
        <v>3d_J479_price_description_3</v>
      </c>
      <c r="AB481" t="s">
        <v>605</v>
      </c>
      <c r="AC481">
        <v>2000</v>
      </c>
      <c r="AE481" s="287" t="s">
        <v>84</v>
      </c>
      <c r="AF481" s="287" t="s">
        <v>84</v>
      </c>
      <c r="AH481" s="288"/>
    </row>
    <row r="482" spans="1:41">
      <c r="A482" s="347" t="s">
        <v>1352</v>
      </c>
      <c r="B482" s="305" t="s">
        <v>1353</v>
      </c>
      <c r="C482" s="53"/>
      <c r="D482" s="1157"/>
      <c r="E482" s="1158"/>
      <c r="F482" s="53"/>
      <c r="G482" s="1159"/>
      <c r="H482" s="1160"/>
      <c r="I482" s="53"/>
      <c r="J482" s="1159"/>
      <c r="K482" s="1160"/>
      <c r="L482" s="108"/>
      <c r="S482" t="s">
        <v>40</v>
      </c>
      <c r="U482" s="285" t="str">
        <f ca="1">SUBSTITUTE(CELL("address",D482),"$","")</f>
        <v>D482</v>
      </c>
      <c r="V482" s="287" t="str">
        <f t="shared" si="99"/>
        <v>3d</v>
      </c>
      <c r="W482" s="285" t="str">
        <f t="shared" ca="1" si="100"/>
        <v>3d. DR_DER_System</v>
      </c>
      <c r="X482" s="287" t="s">
        <v>1323</v>
      </c>
      <c r="Y482" s="287" t="s">
        <v>1354</v>
      </c>
      <c r="Z482" s="287">
        <v>1</v>
      </c>
      <c r="AA482" s="290" t="str">
        <f t="shared" ca="1" si="101"/>
        <v>3d_D482_energy_charge_1</v>
      </c>
      <c r="AB482" s="287" t="s">
        <v>395</v>
      </c>
      <c r="AD482" s="289" t="str">
        <f t="shared" ref="AD482:AD487" si="102">"&gt;=0"</f>
        <v>&gt;=0</v>
      </c>
      <c r="AE482" s="287" t="s">
        <v>84</v>
      </c>
      <c r="AF482" s="287" t="s">
        <v>84</v>
      </c>
      <c r="AH482" s="288"/>
    </row>
    <row r="483" spans="1:41" ht="5.25" customHeight="1">
      <c r="A483" s="347"/>
      <c r="B483" s="305"/>
      <c r="C483" s="53"/>
      <c r="D483" s="53"/>
      <c r="E483" s="53"/>
      <c r="F483" s="53"/>
      <c r="G483" s="53"/>
      <c r="H483" s="53"/>
      <c r="I483" s="53"/>
      <c r="J483" s="53"/>
      <c r="K483" s="53"/>
      <c r="L483" s="108"/>
      <c r="R483" t="s">
        <v>76</v>
      </c>
      <c r="U483" s="285" t="str">
        <f ca="1">SUBSTITUTE(CELL("address",G482),"$","")</f>
        <v>G482</v>
      </c>
      <c r="V483" s="287" t="str">
        <f t="shared" si="99"/>
        <v>3d</v>
      </c>
      <c r="W483" s="285" t="str">
        <f t="shared" ca="1" si="100"/>
        <v>3d. DR_DER_System</v>
      </c>
      <c r="X483" s="287" t="s">
        <v>1323</v>
      </c>
      <c r="Y483" s="287" t="s">
        <v>1354</v>
      </c>
      <c r="Z483" s="287">
        <v>2</v>
      </c>
      <c r="AA483" s="290" t="str">
        <f t="shared" ca="1" si="101"/>
        <v>3d_G482_energy_charge_2</v>
      </c>
      <c r="AB483" s="287" t="s">
        <v>395</v>
      </c>
      <c r="AD483" s="289" t="str">
        <f t="shared" si="102"/>
        <v>&gt;=0</v>
      </c>
      <c r="AE483" s="287" t="s">
        <v>84</v>
      </c>
      <c r="AF483" s="287" t="s">
        <v>84</v>
      </c>
      <c r="AH483" s="288"/>
    </row>
    <row r="484" spans="1:41" ht="5.25" customHeight="1">
      <c r="A484" s="347"/>
      <c r="B484" s="305"/>
      <c r="C484" s="53"/>
      <c r="D484" s="53"/>
      <c r="E484" s="53"/>
      <c r="F484" s="53"/>
      <c r="G484" s="53"/>
      <c r="H484" s="53"/>
      <c r="I484" s="53"/>
      <c r="J484" s="53"/>
      <c r="K484" s="53"/>
      <c r="L484" s="108"/>
      <c r="R484" t="s">
        <v>76</v>
      </c>
      <c r="U484" s="285" t="str">
        <f ca="1">SUBSTITUTE(CELL("address",J482),"$","")</f>
        <v>J482</v>
      </c>
      <c r="V484" s="287" t="str">
        <f t="shared" si="99"/>
        <v>3d</v>
      </c>
      <c r="W484" s="285" t="str">
        <f t="shared" ca="1" si="100"/>
        <v>3d. DR_DER_System</v>
      </c>
      <c r="X484" s="287" t="s">
        <v>1323</v>
      </c>
      <c r="Y484" s="287" t="s">
        <v>1354</v>
      </c>
      <c r="Z484" s="287">
        <v>3</v>
      </c>
      <c r="AA484" s="290" t="str">
        <f t="shared" ca="1" si="101"/>
        <v>3d_J482_energy_charge_3</v>
      </c>
      <c r="AB484" s="287" t="s">
        <v>395</v>
      </c>
      <c r="AD484" s="289" t="str">
        <f t="shared" si="102"/>
        <v>&gt;=0</v>
      </c>
      <c r="AE484" s="287" t="s">
        <v>84</v>
      </c>
      <c r="AF484" s="287" t="s">
        <v>84</v>
      </c>
      <c r="AH484" s="288"/>
    </row>
    <row r="485" spans="1:41">
      <c r="A485" s="347" t="s">
        <v>1355</v>
      </c>
      <c r="B485" s="305" t="s">
        <v>1356</v>
      </c>
      <c r="C485" s="53"/>
      <c r="D485" s="1166"/>
      <c r="E485" s="1167"/>
      <c r="F485" s="53"/>
      <c r="G485" s="1161"/>
      <c r="H485" s="1162"/>
      <c r="I485" s="53"/>
      <c r="J485" s="1161"/>
      <c r="K485" s="1162"/>
      <c r="L485" s="108"/>
      <c r="S485" t="s">
        <v>40</v>
      </c>
      <c r="U485" s="285" t="str">
        <f ca="1">SUBSTITUTE(CELL("address",D485),"$","")</f>
        <v>D485</v>
      </c>
      <c r="V485" s="287" t="str">
        <f t="shared" si="99"/>
        <v>3d</v>
      </c>
      <c r="W485" s="285" t="str">
        <f t="shared" ca="1" si="100"/>
        <v>3d. DR_DER_System</v>
      </c>
      <c r="X485" s="287" t="s">
        <v>1323</v>
      </c>
      <c r="Y485" s="287" t="s">
        <v>1357</v>
      </c>
      <c r="Z485" s="287">
        <v>1</v>
      </c>
      <c r="AA485" s="290" t="str">
        <f t="shared" ca="1" si="101"/>
        <v>3d_D485_capacity_charge_1</v>
      </c>
      <c r="AB485" s="287" t="s">
        <v>395</v>
      </c>
      <c r="AD485" s="289" t="str">
        <f t="shared" si="102"/>
        <v>&gt;=0</v>
      </c>
      <c r="AE485" s="287" t="s">
        <v>84</v>
      </c>
      <c r="AF485" s="287" t="s">
        <v>84</v>
      </c>
      <c r="AH485" s="288"/>
    </row>
    <row r="486" spans="1:41" ht="5.25" customHeight="1">
      <c r="A486" s="347"/>
      <c r="B486" s="53"/>
      <c r="C486" s="53"/>
      <c r="D486" s="53"/>
      <c r="E486" s="53"/>
      <c r="F486" s="53"/>
      <c r="G486" s="53"/>
      <c r="H486" s="53"/>
      <c r="I486" s="53"/>
      <c r="J486" s="53"/>
      <c r="K486" s="53"/>
      <c r="L486" s="108"/>
      <c r="R486" t="s">
        <v>76</v>
      </c>
      <c r="U486" s="285" t="str">
        <f ca="1">SUBSTITUTE(CELL("address",G485),"$","")</f>
        <v>G485</v>
      </c>
      <c r="V486" s="287" t="str">
        <f t="shared" si="99"/>
        <v>3d</v>
      </c>
      <c r="W486" s="285" t="str">
        <f t="shared" ca="1" si="100"/>
        <v>3d. DR_DER_System</v>
      </c>
      <c r="X486" s="287" t="s">
        <v>1323</v>
      </c>
      <c r="Y486" s="287" t="s">
        <v>1357</v>
      </c>
      <c r="Z486" s="287">
        <v>2</v>
      </c>
      <c r="AA486" s="290" t="str">
        <f t="shared" ca="1" si="101"/>
        <v>3d_G485_capacity_charge_2</v>
      </c>
      <c r="AB486" s="287" t="s">
        <v>395</v>
      </c>
      <c r="AD486" s="289" t="str">
        <f t="shared" si="102"/>
        <v>&gt;=0</v>
      </c>
      <c r="AE486" s="287" t="s">
        <v>84</v>
      </c>
      <c r="AF486" s="287" t="s">
        <v>84</v>
      </c>
      <c r="AH486" s="288"/>
    </row>
    <row r="487" spans="1:41" ht="5.25" customHeight="1">
      <c r="A487" s="347"/>
      <c r="B487" s="53"/>
      <c r="C487" s="53"/>
      <c r="D487" s="53"/>
      <c r="E487" s="53"/>
      <c r="F487" s="53"/>
      <c r="G487" s="53"/>
      <c r="H487" s="53"/>
      <c r="I487" s="53"/>
      <c r="J487" s="53"/>
      <c r="K487" s="53"/>
      <c r="L487" s="108"/>
      <c r="R487" t="s">
        <v>76</v>
      </c>
      <c r="U487" s="285" t="str">
        <f ca="1">SUBSTITUTE(CELL("address",J485),"$","")</f>
        <v>J485</v>
      </c>
      <c r="V487" s="287" t="str">
        <f t="shared" si="99"/>
        <v>3d</v>
      </c>
      <c r="W487" s="285" t="str">
        <f t="shared" ca="1" si="100"/>
        <v>3d. DR_DER_System</v>
      </c>
      <c r="X487" s="287" t="s">
        <v>1323</v>
      </c>
      <c r="Y487" s="287" t="s">
        <v>1357</v>
      </c>
      <c r="Z487" s="287">
        <v>3</v>
      </c>
      <c r="AA487" s="290" t="str">
        <f t="shared" ca="1" si="101"/>
        <v>3d_J485_capacity_charge_3</v>
      </c>
      <c r="AB487" s="287" t="s">
        <v>395</v>
      </c>
      <c r="AD487" s="289" t="str">
        <f t="shared" si="102"/>
        <v>&gt;=0</v>
      </c>
      <c r="AE487" s="287" t="s">
        <v>84</v>
      </c>
      <c r="AF487" s="287" t="s">
        <v>84</v>
      </c>
      <c r="AH487" s="288"/>
    </row>
    <row r="488" spans="1:41">
      <c r="A488" s="348"/>
      <c r="B488" s="53"/>
      <c r="C488" s="53"/>
      <c r="D488" s="53"/>
      <c r="E488" s="53"/>
      <c r="F488" s="53"/>
      <c r="G488" s="53"/>
      <c r="H488" s="53"/>
      <c r="I488" s="53"/>
      <c r="J488" s="53"/>
      <c r="K488" s="53"/>
      <c r="L488" s="108"/>
      <c r="AB488" s="287" t="s">
        <v>395</v>
      </c>
    </row>
    <row r="489" spans="1:41">
      <c r="A489" s="403" t="s">
        <v>1283</v>
      </c>
      <c r="B489" s="305"/>
      <c r="C489" s="53"/>
      <c r="D489" s="53"/>
      <c r="E489" s="53"/>
      <c r="F489" s="53"/>
      <c r="G489" s="53"/>
      <c r="H489" s="53"/>
      <c r="I489" s="53"/>
      <c r="J489" s="53"/>
      <c r="K489" s="53"/>
      <c r="L489" s="108"/>
      <c r="AB489" s="287" t="s">
        <v>395</v>
      </c>
    </row>
    <row r="490" spans="1:41">
      <c r="A490" s="992" t="s">
        <v>1358</v>
      </c>
      <c r="B490" s="1146"/>
      <c r="C490" s="25"/>
      <c r="D490" s="926"/>
      <c r="E490" s="928"/>
      <c r="F490" s="53"/>
      <c r="G490" s="1041"/>
      <c r="H490" s="1043"/>
      <c r="I490" s="53"/>
      <c r="J490" s="1041"/>
      <c r="K490" s="1043"/>
      <c r="L490" s="108"/>
      <c r="S490" t="s">
        <v>40</v>
      </c>
      <c r="U490" s="285" t="str">
        <f ca="1">SUBSTITUTE(CELL("address",D490),"$","")</f>
        <v>D490</v>
      </c>
      <c r="V490" s="287" t="str">
        <f t="shared" ref="V490:V495" si="103">$V$7</f>
        <v>3d</v>
      </c>
      <c r="W490" s="285" t="str">
        <f t="shared" ref="W490:W495" ca="1" si="104">MID(CELL("filename",V490),FIND("]",CELL("filename",V490))+1,256)</f>
        <v>3d. DR_DER_System</v>
      </c>
      <c r="X490" s="287" t="s">
        <v>1323</v>
      </c>
      <c r="Y490" s="287" t="s">
        <v>1359</v>
      </c>
      <c r="Z490" s="287">
        <v>1</v>
      </c>
      <c r="AA490" s="290" t="str">
        <f t="shared" ref="AA490:AA495" ca="1" si="105">V490&amp;"_"&amp;U490&amp;"_"&amp;Y490&amp;"_"&amp;Z490</f>
        <v>3d_D490_customer_benefit_sharing_1</v>
      </c>
      <c r="AB490" t="s">
        <v>681</v>
      </c>
      <c r="AD490" s="286" t="str">
        <f>CONCATENATE(AN490,",",AO490)</f>
        <v>Yes,No</v>
      </c>
      <c r="AE490" s="287" t="s">
        <v>84</v>
      </c>
      <c r="AF490" s="287" t="s">
        <v>84</v>
      </c>
      <c r="AH490" s="288"/>
      <c r="AN490" t="s">
        <v>83</v>
      </c>
      <c r="AO490" t="s">
        <v>84</v>
      </c>
    </row>
    <row r="491" spans="1:41" ht="5.25" customHeight="1">
      <c r="A491" s="454"/>
      <c r="B491" s="53"/>
      <c r="C491" s="25"/>
      <c r="D491" s="53"/>
      <c r="E491" s="53"/>
      <c r="F491" s="53"/>
      <c r="G491" s="53"/>
      <c r="H491" s="53"/>
      <c r="I491" s="53"/>
      <c r="J491" s="53"/>
      <c r="K491" s="53"/>
      <c r="L491" s="108"/>
      <c r="R491" t="s">
        <v>76</v>
      </c>
      <c r="U491" s="285" t="str">
        <f ca="1">SUBSTITUTE(CELL("address",G490),"$","")</f>
        <v>G490</v>
      </c>
      <c r="V491" s="287" t="str">
        <f t="shared" si="103"/>
        <v>3d</v>
      </c>
      <c r="W491" s="285" t="str">
        <f t="shared" ca="1" si="104"/>
        <v>3d. DR_DER_System</v>
      </c>
      <c r="X491" s="287" t="s">
        <v>1323</v>
      </c>
      <c r="Y491" s="287" t="s">
        <v>1359</v>
      </c>
      <c r="Z491" s="287">
        <v>2</v>
      </c>
      <c r="AA491" s="290" t="str">
        <f t="shared" ca="1" si="105"/>
        <v>3d_G490_customer_benefit_sharing_2</v>
      </c>
      <c r="AB491" t="s">
        <v>681</v>
      </c>
      <c r="AD491" s="286" t="str">
        <f t="shared" ref="AD491:AD492" si="106">CONCATENATE(AN491,",",AO491)</f>
        <v>Yes,No</v>
      </c>
      <c r="AE491" s="287" t="s">
        <v>84</v>
      </c>
      <c r="AF491" s="287" t="s">
        <v>84</v>
      </c>
      <c r="AH491" s="288"/>
      <c r="AN491" t="s">
        <v>83</v>
      </c>
      <c r="AO491" t="s">
        <v>84</v>
      </c>
    </row>
    <row r="492" spans="1:41" ht="5.25" customHeight="1">
      <c r="A492" s="454"/>
      <c r="B492" s="53"/>
      <c r="C492" s="25"/>
      <c r="D492" s="53"/>
      <c r="E492" s="53"/>
      <c r="F492" s="53"/>
      <c r="G492" s="53"/>
      <c r="H492" s="53"/>
      <c r="I492" s="53"/>
      <c r="J492" s="53"/>
      <c r="K492" s="53"/>
      <c r="L492" s="108"/>
      <c r="R492" t="s">
        <v>76</v>
      </c>
      <c r="U492" s="285" t="str">
        <f ca="1">SUBSTITUTE(CELL("address",J490),"$","")</f>
        <v>J490</v>
      </c>
      <c r="V492" s="287" t="str">
        <f t="shared" si="103"/>
        <v>3d</v>
      </c>
      <c r="W492" s="285" t="str">
        <f t="shared" ca="1" si="104"/>
        <v>3d. DR_DER_System</v>
      </c>
      <c r="X492" s="287" t="s">
        <v>1323</v>
      </c>
      <c r="Y492" s="287" t="s">
        <v>1359</v>
      </c>
      <c r="Z492" s="287">
        <v>3</v>
      </c>
      <c r="AA492" s="290" t="str">
        <f t="shared" ca="1" si="105"/>
        <v>3d_J490_customer_benefit_sharing_3</v>
      </c>
      <c r="AB492" t="s">
        <v>681</v>
      </c>
      <c r="AD492" s="286" t="str">
        <f t="shared" si="106"/>
        <v>Yes,No</v>
      </c>
      <c r="AE492" s="287" t="s">
        <v>84</v>
      </c>
      <c r="AF492" s="287" t="s">
        <v>84</v>
      </c>
      <c r="AH492" s="288"/>
      <c r="AN492" t="s">
        <v>83</v>
      </c>
      <c r="AO492" t="s">
        <v>84</v>
      </c>
    </row>
    <row r="493" spans="1:41" ht="26.25" customHeight="1">
      <c r="A493" s="1020" t="s">
        <v>312</v>
      </c>
      <c r="B493" s="1150"/>
      <c r="C493" s="53"/>
      <c r="D493" s="872"/>
      <c r="E493" s="874"/>
      <c r="F493" s="53"/>
      <c r="G493" s="1032"/>
      <c r="H493" s="1034"/>
      <c r="I493" s="53"/>
      <c r="J493" s="1032"/>
      <c r="K493" s="1034"/>
      <c r="L493" s="108"/>
      <c r="S493" t="s">
        <v>40</v>
      </c>
      <c r="U493" s="285" t="str">
        <f ca="1">SUBSTITUTE(CELL("address",D493),"$","")</f>
        <v>D493</v>
      </c>
      <c r="V493" s="287" t="str">
        <f t="shared" si="103"/>
        <v>3d</v>
      </c>
      <c r="W493" s="285" t="str">
        <f t="shared" ca="1" si="104"/>
        <v>3d. DR_DER_System</v>
      </c>
      <c r="X493" s="287" t="s">
        <v>1323</v>
      </c>
      <c r="Y493" s="287" t="s">
        <v>1360</v>
      </c>
      <c r="Z493" s="287">
        <v>1</v>
      </c>
      <c r="AA493" s="290" t="str">
        <f t="shared" ca="1" si="105"/>
        <v>3d_D493_description_customer_benefit_sharing_1</v>
      </c>
      <c r="AB493" t="s">
        <v>605</v>
      </c>
      <c r="AC493">
        <v>2000</v>
      </c>
      <c r="AE493" s="287" t="s">
        <v>84</v>
      </c>
      <c r="AF493" s="287" t="s">
        <v>84</v>
      </c>
      <c r="AH493" s="288"/>
    </row>
    <row r="494" spans="1:41" ht="5.25" customHeight="1">
      <c r="A494" s="452"/>
      <c r="B494" s="53"/>
      <c r="C494" s="53"/>
      <c r="D494" s="53"/>
      <c r="E494" s="53"/>
      <c r="F494" s="53"/>
      <c r="G494" s="53"/>
      <c r="H494" s="53"/>
      <c r="I494" s="53"/>
      <c r="J494" s="53"/>
      <c r="K494" s="53"/>
      <c r="L494" s="108"/>
      <c r="R494" t="s">
        <v>76</v>
      </c>
      <c r="U494" s="285" t="str">
        <f ca="1">SUBSTITUTE(CELL("address",G493),"$","")</f>
        <v>G493</v>
      </c>
      <c r="V494" s="287" t="str">
        <f t="shared" si="103"/>
        <v>3d</v>
      </c>
      <c r="W494" s="285" t="str">
        <f t="shared" ca="1" si="104"/>
        <v>3d. DR_DER_System</v>
      </c>
      <c r="X494" s="287" t="s">
        <v>1323</v>
      </c>
      <c r="Y494" s="287" t="s">
        <v>1360</v>
      </c>
      <c r="Z494" s="287">
        <v>2</v>
      </c>
      <c r="AA494" s="290" t="str">
        <f t="shared" ca="1" si="105"/>
        <v>3d_G493_description_customer_benefit_sharing_2</v>
      </c>
      <c r="AB494" t="s">
        <v>605</v>
      </c>
      <c r="AC494">
        <v>2000</v>
      </c>
      <c r="AE494" s="287" t="s">
        <v>84</v>
      </c>
      <c r="AF494" s="287" t="s">
        <v>84</v>
      </c>
      <c r="AH494" s="288"/>
    </row>
    <row r="495" spans="1:41" ht="5.25" customHeight="1" thickBot="1">
      <c r="A495" s="458"/>
      <c r="B495" s="53"/>
      <c r="C495" s="53"/>
      <c r="D495" s="53"/>
      <c r="E495" s="53"/>
      <c r="F495" s="53"/>
      <c r="G495" s="53"/>
      <c r="H495" s="53"/>
      <c r="I495" s="53"/>
      <c r="J495" s="53"/>
      <c r="K495" s="53"/>
      <c r="L495" s="108"/>
      <c r="R495" t="s">
        <v>76</v>
      </c>
      <c r="U495" s="285" t="str">
        <f ca="1">SUBSTITUTE(CELL("address",J493),"$","")</f>
        <v>J493</v>
      </c>
      <c r="V495" s="287" t="str">
        <f t="shared" si="103"/>
        <v>3d</v>
      </c>
      <c r="W495" s="285" t="str">
        <f t="shared" ca="1" si="104"/>
        <v>3d. DR_DER_System</v>
      </c>
      <c r="X495" s="287" t="s">
        <v>1323</v>
      </c>
      <c r="Y495" s="287" t="s">
        <v>1360</v>
      </c>
      <c r="Z495" s="287">
        <v>3</v>
      </c>
      <c r="AA495" s="290" t="str">
        <f t="shared" ca="1" si="105"/>
        <v>3d_J493_description_customer_benefit_sharing_3</v>
      </c>
      <c r="AB495" t="s">
        <v>605</v>
      </c>
      <c r="AC495">
        <v>2000</v>
      </c>
      <c r="AE495" s="287" t="s">
        <v>84</v>
      </c>
      <c r="AF495" s="287" t="s">
        <v>84</v>
      </c>
      <c r="AH495" s="288"/>
    </row>
    <row r="496" spans="1:41" ht="13.5" thickBot="1">
      <c r="A496" s="980" t="s">
        <v>1361</v>
      </c>
      <c r="B496" s="981"/>
      <c r="C496" s="981"/>
      <c r="D496" s="981"/>
      <c r="E496" s="981"/>
      <c r="F496" s="981"/>
      <c r="G496" s="981"/>
      <c r="H496" s="981"/>
      <c r="I496" s="981"/>
      <c r="J496" s="981"/>
      <c r="K496" s="981"/>
      <c r="L496" s="982"/>
      <c r="S496" t="s">
        <v>40</v>
      </c>
    </row>
    <row r="497" spans="1:41" ht="5.25" customHeight="1">
      <c r="A497" s="351"/>
      <c r="B497" s="352"/>
      <c r="C497" s="352"/>
      <c r="D497" s="352"/>
      <c r="E497" s="352"/>
      <c r="F497" s="352"/>
      <c r="G497" s="352"/>
      <c r="H497" s="352"/>
      <c r="I497" s="352"/>
      <c r="J497" s="352"/>
      <c r="K497" s="352"/>
      <c r="L497" s="353"/>
      <c r="R497" t="s">
        <v>76</v>
      </c>
    </row>
    <row r="498" spans="1:41" ht="32.25" customHeight="1">
      <c r="A498" s="451" t="s">
        <v>701</v>
      </c>
      <c r="B498" s="53"/>
      <c r="C498" s="53"/>
      <c r="D498" s="872"/>
      <c r="E498" s="874"/>
      <c r="F498" s="53"/>
      <c r="G498" s="1032"/>
      <c r="H498" s="1034"/>
      <c r="I498" s="53"/>
      <c r="J498" s="1032"/>
      <c r="K498" s="1034"/>
      <c r="L498" s="108"/>
      <c r="S498" t="s">
        <v>40</v>
      </c>
      <c r="U498" s="285" t="str">
        <f ca="1">SUBSTITUTE(CELL("address",D498),"$","")</f>
        <v>D498</v>
      </c>
      <c r="V498" s="287" t="str">
        <f t="shared" ref="V498:V506" si="107">$V$7</f>
        <v>3d</v>
      </c>
      <c r="W498" s="285" t="str">
        <f t="shared" ref="W498:W506" ca="1" si="108">MID(CELL("filename",V498),FIND("]",CELL("filename",V498))+1,256)</f>
        <v>3d. DR_DER_System</v>
      </c>
      <c r="X498" s="287" t="s">
        <v>1323</v>
      </c>
      <c r="Y498" s="287" t="s">
        <v>1362</v>
      </c>
      <c r="Z498" s="287">
        <v>1</v>
      </c>
      <c r="AA498" s="290" t="str">
        <f t="shared" ref="AA498:AA506" ca="1" si="109">V498&amp;"_"&amp;U498&amp;"_"&amp;Y498&amp;"_"&amp;Z498</f>
        <v>3d_D498_Market_Design_1</v>
      </c>
      <c r="AB498" t="s">
        <v>605</v>
      </c>
      <c r="AC498">
        <v>2000</v>
      </c>
      <c r="AE498" s="287" t="s">
        <v>84</v>
      </c>
      <c r="AF498" s="287" t="s">
        <v>84</v>
      </c>
      <c r="AH498" s="288"/>
    </row>
    <row r="499" spans="1:41" ht="9.75" customHeight="1">
      <c r="A499" s="458"/>
      <c r="B499" s="53"/>
      <c r="C499" s="53"/>
      <c r="D499" s="53"/>
      <c r="E499" s="53"/>
      <c r="F499" s="53"/>
      <c r="G499" s="53"/>
      <c r="H499" s="53"/>
      <c r="I499" s="53"/>
      <c r="J499" s="53"/>
      <c r="K499" s="53"/>
      <c r="L499" s="108"/>
      <c r="R499" t="s">
        <v>76</v>
      </c>
      <c r="U499" s="285" t="str">
        <f ca="1">SUBSTITUTE(CELL("address",G498),"$","")</f>
        <v>G498</v>
      </c>
      <c r="V499" s="287" t="str">
        <f t="shared" si="107"/>
        <v>3d</v>
      </c>
      <c r="W499" s="285" t="str">
        <f t="shared" ca="1" si="108"/>
        <v>3d. DR_DER_System</v>
      </c>
      <c r="X499" s="287" t="s">
        <v>1323</v>
      </c>
      <c r="Y499" s="287" t="s">
        <v>1362</v>
      </c>
      <c r="Z499" s="287">
        <v>2</v>
      </c>
      <c r="AA499" s="290" t="str">
        <f t="shared" ca="1" si="109"/>
        <v>3d_G498_Market_Design_2</v>
      </c>
      <c r="AB499" t="s">
        <v>605</v>
      </c>
      <c r="AC499">
        <v>2000</v>
      </c>
      <c r="AE499" s="287" t="s">
        <v>84</v>
      </c>
      <c r="AF499" s="287" t="s">
        <v>84</v>
      </c>
      <c r="AH499" s="288"/>
    </row>
    <row r="500" spans="1:41">
      <c r="A500" s="459" t="s">
        <v>1363</v>
      </c>
      <c r="B500" s="53"/>
      <c r="C500" s="53"/>
      <c r="D500" s="53"/>
      <c r="E500" s="53"/>
      <c r="F500" s="53"/>
      <c r="G500" s="53"/>
      <c r="H500" s="53"/>
      <c r="I500" s="53"/>
      <c r="J500" s="53"/>
      <c r="K500" s="53"/>
      <c r="L500" s="108"/>
      <c r="S500" t="s">
        <v>40</v>
      </c>
      <c r="U500" s="285" t="str">
        <f ca="1">SUBSTITUTE(CELL("address",J498),"$","")</f>
        <v>J498</v>
      </c>
      <c r="V500" s="287" t="str">
        <f t="shared" si="107"/>
        <v>3d</v>
      </c>
      <c r="W500" s="285" t="str">
        <f t="shared" ca="1" si="108"/>
        <v>3d. DR_DER_System</v>
      </c>
      <c r="X500" s="287" t="s">
        <v>1323</v>
      </c>
      <c r="Y500" s="287" t="s">
        <v>1362</v>
      </c>
      <c r="Z500" s="287">
        <v>3</v>
      </c>
      <c r="AA500" s="290" t="str">
        <f t="shared" ca="1" si="109"/>
        <v>3d_J498_Market_Design_3</v>
      </c>
      <c r="AB500" t="s">
        <v>605</v>
      </c>
      <c r="AC500">
        <v>2000</v>
      </c>
      <c r="AE500" s="287" t="s">
        <v>84</v>
      </c>
      <c r="AF500" s="287" t="s">
        <v>84</v>
      </c>
      <c r="AH500" s="288"/>
    </row>
    <row r="501" spans="1:41">
      <c r="A501" s="450" t="s">
        <v>1364</v>
      </c>
      <c r="B501" s="53"/>
      <c r="C501" s="53"/>
      <c r="D501" s="926"/>
      <c r="E501" s="928"/>
      <c r="F501" s="53"/>
      <c r="G501" s="1041"/>
      <c r="H501" s="1043"/>
      <c r="I501" s="53"/>
      <c r="J501" s="1041"/>
      <c r="K501" s="1043"/>
      <c r="L501" s="108"/>
      <c r="S501" t="s">
        <v>40</v>
      </c>
      <c r="U501" s="285" t="str">
        <f ca="1">SUBSTITUTE(CELL("address",D501),"$","")</f>
        <v>D501</v>
      </c>
      <c r="V501" s="287" t="str">
        <f t="shared" si="107"/>
        <v>3d</v>
      </c>
      <c r="W501" s="285" t="str">
        <f t="shared" ca="1" si="108"/>
        <v>3d. DR_DER_System</v>
      </c>
      <c r="X501" s="287" t="s">
        <v>1323</v>
      </c>
      <c r="Y501" s="287" t="s">
        <v>1365</v>
      </c>
      <c r="Z501" s="287">
        <v>1</v>
      </c>
      <c r="AA501" s="290" t="str">
        <f t="shared" ca="1" si="109"/>
        <v>3d_D501_specified_1</v>
      </c>
      <c r="AB501" t="s">
        <v>681</v>
      </c>
      <c r="AD501" s="286" t="str">
        <f t="shared" ref="AD501:AD503" si="110">CONCATENATE(AN501,",",AO501)</f>
        <v>Yes,No</v>
      </c>
      <c r="AE501" s="287" t="s">
        <v>84</v>
      </c>
      <c r="AF501" s="287" t="s">
        <v>84</v>
      </c>
      <c r="AH501" s="288"/>
      <c r="AN501" t="s">
        <v>83</v>
      </c>
      <c r="AO501" t="s">
        <v>84</v>
      </c>
    </row>
    <row r="502" spans="1:41" ht="5.25" customHeight="1">
      <c r="A502" s="454"/>
      <c r="B502" s="53"/>
      <c r="C502" s="53"/>
      <c r="D502" s="53"/>
      <c r="E502" s="53"/>
      <c r="F502" s="53"/>
      <c r="G502" s="53"/>
      <c r="H502" s="53"/>
      <c r="I502" s="53"/>
      <c r="J502" s="53"/>
      <c r="K502" s="53"/>
      <c r="L502" s="108"/>
      <c r="R502" t="s">
        <v>76</v>
      </c>
      <c r="U502" s="285" t="str">
        <f ca="1">SUBSTITUTE(CELL("address",G501),"$","")</f>
        <v>G501</v>
      </c>
      <c r="V502" s="287" t="str">
        <f t="shared" si="107"/>
        <v>3d</v>
      </c>
      <c r="W502" s="285" t="str">
        <f t="shared" ca="1" si="108"/>
        <v>3d. DR_DER_System</v>
      </c>
      <c r="X502" s="287" t="s">
        <v>1323</v>
      </c>
      <c r="Y502" s="287" t="s">
        <v>1365</v>
      </c>
      <c r="Z502" s="287">
        <v>2</v>
      </c>
      <c r="AA502" s="290" t="str">
        <f t="shared" ca="1" si="109"/>
        <v>3d_G501_specified_2</v>
      </c>
      <c r="AB502" t="s">
        <v>681</v>
      </c>
      <c r="AD502" s="286" t="str">
        <f t="shared" si="110"/>
        <v>Yes,No</v>
      </c>
      <c r="AE502" s="287" t="s">
        <v>84</v>
      </c>
      <c r="AF502" s="287" t="s">
        <v>84</v>
      </c>
      <c r="AH502" s="288"/>
      <c r="AN502" t="s">
        <v>83</v>
      </c>
      <c r="AO502" t="s">
        <v>84</v>
      </c>
    </row>
    <row r="503" spans="1:41" ht="5.25" customHeight="1">
      <c r="A503" s="454"/>
      <c r="B503" s="53"/>
      <c r="C503" s="53"/>
      <c r="D503" s="53"/>
      <c r="E503" s="53"/>
      <c r="F503" s="53"/>
      <c r="G503" s="53"/>
      <c r="H503" s="53"/>
      <c r="I503" s="53"/>
      <c r="J503" s="53"/>
      <c r="K503" s="53"/>
      <c r="L503" s="108"/>
      <c r="R503" t="s">
        <v>76</v>
      </c>
      <c r="U503" s="285" t="str">
        <f ca="1">SUBSTITUTE(CELL("address",J501),"$","")</f>
        <v>J501</v>
      </c>
      <c r="V503" s="287" t="str">
        <f t="shared" si="107"/>
        <v>3d</v>
      </c>
      <c r="W503" s="285" t="str">
        <f t="shared" ca="1" si="108"/>
        <v>3d. DR_DER_System</v>
      </c>
      <c r="X503" s="287" t="s">
        <v>1323</v>
      </c>
      <c r="Y503" s="287" t="s">
        <v>1365</v>
      </c>
      <c r="Z503" s="287">
        <v>3</v>
      </c>
      <c r="AA503" s="290" t="str">
        <f t="shared" ca="1" si="109"/>
        <v>3d_J501_specified_3</v>
      </c>
      <c r="AB503" t="s">
        <v>681</v>
      </c>
      <c r="AD503" s="286" t="str">
        <f t="shared" si="110"/>
        <v>Yes,No</v>
      </c>
      <c r="AE503" s="287" t="s">
        <v>84</v>
      </c>
      <c r="AF503" s="287" t="s">
        <v>84</v>
      </c>
      <c r="AH503" s="288"/>
      <c r="AN503" t="s">
        <v>83</v>
      </c>
      <c r="AO503" t="s">
        <v>84</v>
      </c>
    </row>
    <row r="504" spans="1:41" ht="33" customHeight="1">
      <c r="A504" s="451" t="s">
        <v>848</v>
      </c>
      <c r="B504" s="53"/>
      <c r="C504" s="53"/>
      <c r="D504" s="872"/>
      <c r="E504" s="874"/>
      <c r="F504" s="53"/>
      <c r="G504" s="1032"/>
      <c r="H504" s="1034"/>
      <c r="I504" s="53"/>
      <c r="J504" s="1032"/>
      <c r="K504" s="1034"/>
      <c r="L504" s="108"/>
      <c r="S504" t="s">
        <v>40</v>
      </c>
      <c r="T504" s="287"/>
      <c r="U504" s="285" t="str">
        <f ca="1">SUBSTITUTE(CELL("address",D504),"$","")</f>
        <v>D504</v>
      </c>
      <c r="V504" s="287" t="str">
        <f t="shared" si="107"/>
        <v>3d</v>
      </c>
      <c r="W504" s="285" t="str">
        <f t="shared" ca="1" si="108"/>
        <v>3d. DR_DER_System</v>
      </c>
      <c r="X504" s="287" t="s">
        <v>1323</v>
      </c>
      <c r="Y504" s="287" t="s">
        <v>1366</v>
      </c>
      <c r="Z504" s="287">
        <v>1</v>
      </c>
      <c r="AA504" s="290" t="str">
        <f t="shared" ca="1" si="109"/>
        <v>3d_D504_specified_description_1</v>
      </c>
      <c r="AB504" t="s">
        <v>605</v>
      </c>
      <c r="AC504">
        <v>2000</v>
      </c>
      <c r="AE504" s="287" t="s">
        <v>84</v>
      </c>
      <c r="AF504" s="287" t="s">
        <v>84</v>
      </c>
      <c r="AH504" s="288"/>
    </row>
    <row r="505" spans="1:41" ht="5.25" customHeight="1">
      <c r="A505" s="454"/>
      <c r="B505" s="53"/>
      <c r="C505" s="53"/>
      <c r="D505" s="53"/>
      <c r="E505" s="53"/>
      <c r="F505" s="53"/>
      <c r="G505" s="53"/>
      <c r="H505" s="53"/>
      <c r="I505" s="53"/>
      <c r="J505" s="53"/>
      <c r="K505" s="53"/>
      <c r="L505" s="108"/>
      <c r="R505" t="s">
        <v>76</v>
      </c>
      <c r="U505" s="285" t="str">
        <f ca="1">SUBSTITUTE(CELL("address",G504),"$","")</f>
        <v>G504</v>
      </c>
      <c r="V505" s="287" t="str">
        <f t="shared" si="107"/>
        <v>3d</v>
      </c>
      <c r="W505" s="285" t="str">
        <f t="shared" ca="1" si="108"/>
        <v>3d. DR_DER_System</v>
      </c>
      <c r="X505" s="287" t="s">
        <v>1323</v>
      </c>
      <c r="Y505" s="287" t="s">
        <v>1366</v>
      </c>
      <c r="Z505" s="287">
        <v>2</v>
      </c>
      <c r="AA505" s="290" t="str">
        <f t="shared" ca="1" si="109"/>
        <v>3d_G504_specified_description_2</v>
      </c>
      <c r="AB505" t="s">
        <v>605</v>
      </c>
      <c r="AC505">
        <v>2000</v>
      </c>
      <c r="AE505" s="287" t="s">
        <v>84</v>
      </c>
      <c r="AF505" s="287" t="s">
        <v>84</v>
      </c>
      <c r="AH505" s="288"/>
    </row>
    <row r="506" spans="1:41" ht="5.25" customHeight="1">
      <c r="A506" s="454"/>
      <c r="B506" s="53"/>
      <c r="C506" s="53"/>
      <c r="D506" s="53"/>
      <c r="E506" s="53"/>
      <c r="F506" s="53"/>
      <c r="G506" s="53"/>
      <c r="H506" s="53"/>
      <c r="I506" s="53"/>
      <c r="J506" s="53"/>
      <c r="K506" s="53"/>
      <c r="L506" s="108"/>
      <c r="R506" t="s">
        <v>76</v>
      </c>
      <c r="U506" s="285" t="str">
        <f ca="1">SUBSTITUTE(CELL("address",J504),"$","")</f>
        <v>J504</v>
      </c>
      <c r="V506" s="287" t="str">
        <f t="shared" si="107"/>
        <v>3d</v>
      </c>
      <c r="W506" s="285" t="str">
        <f t="shared" ca="1" si="108"/>
        <v>3d. DR_DER_System</v>
      </c>
      <c r="X506" s="287" t="s">
        <v>1323</v>
      </c>
      <c r="Y506" s="287" t="s">
        <v>1366</v>
      </c>
      <c r="Z506" s="287">
        <v>3</v>
      </c>
      <c r="AA506" s="290" t="str">
        <f t="shared" ca="1" si="109"/>
        <v>3d_J504_specified_description_3</v>
      </c>
      <c r="AB506" t="s">
        <v>605</v>
      </c>
      <c r="AC506">
        <v>2000</v>
      </c>
      <c r="AE506" s="287" t="s">
        <v>84</v>
      </c>
      <c r="AF506" s="287" t="s">
        <v>84</v>
      </c>
      <c r="AH506" s="288"/>
    </row>
    <row r="507" spans="1:41">
      <c r="A507" s="459" t="s">
        <v>1367</v>
      </c>
      <c r="B507" s="53"/>
      <c r="C507" s="53"/>
      <c r="D507" s="53"/>
      <c r="E507" s="53"/>
      <c r="F507" s="53"/>
      <c r="G507" s="53"/>
      <c r="H507" s="53"/>
      <c r="I507" s="53"/>
      <c r="J507" s="53"/>
      <c r="K507" s="53"/>
      <c r="L507" s="108"/>
      <c r="S507" t="s">
        <v>40</v>
      </c>
      <c r="AB507" s="287" t="s">
        <v>395</v>
      </c>
    </row>
    <row r="508" spans="1:41">
      <c r="A508" s="452" t="s">
        <v>723</v>
      </c>
      <c r="B508" s="305" t="s">
        <v>709</v>
      </c>
      <c r="C508" s="53"/>
      <c r="D508" s="1014"/>
      <c r="E508" s="1016"/>
      <c r="F508" s="53"/>
      <c r="G508" s="1017"/>
      <c r="H508" s="1019"/>
      <c r="I508" s="53"/>
      <c r="J508" s="1017"/>
      <c r="K508" s="1019"/>
      <c r="L508" s="108"/>
      <c r="S508" t="s">
        <v>40</v>
      </c>
      <c r="U508" s="285" t="str">
        <f ca="1">SUBSTITUTE(CELL("address",D508),"$","")</f>
        <v>D508</v>
      </c>
      <c r="V508" s="287" t="str">
        <f t="shared" ref="V508:V531" si="111">$V$7</f>
        <v>3d</v>
      </c>
      <c r="W508" s="285" t="str">
        <f t="shared" ref="W508:W531" ca="1" si="112">MID(CELL("filename",V508),FIND("]",CELL("filename",V508))+1,256)</f>
        <v>3d. DR_DER_System</v>
      </c>
      <c r="X508" s="287" t="s">
        <v>1323</v>
      </c>
      <c r="Y508" s="287" t="s">
        <v>776</v>
      </c>
      <c r="Z508" s="287">
        <v>1</v>
      </c>
      <c r="AA508" s="290" t="str">
        <f t="shared" ref="AA508:AA547" ca="1" si="113">V508&amp;"_"&amp;U508&amp;"_"&amp;Y508&amp;"_"&amp;Z508</f>
        <v>3d_D508_max_MW_1</v>
      </c>
      <c r="AB508" s="287" t="s">
        <v>395</v>
      </c>
      <c r="AD508" s="289" t="str">
        <f t="shared" ref="AD508:AD516" si="114">"&gt;=0"</f>
        <v>&gt;=0</v>
      </c>
      <c r="AE508" s="287" t="s">
        <v>84</v>
      </c>
      <c r="AF508" s="287" t="s">
        <v>84</v>
      </c>
      <c r="AH508" s="288"/>
    </row>
    <row r="509" spans="1:41" ht="5.25" customHeight="1">
      <c r="A509" s="452"/>
      <c r="B509" s="305"/>
      <c r="C509" s="53"/>
      <c r="D509" s="53"/>
      <c r="E509" s="53"/>
      <c r="F509" s="53"/>
      <c r="G509" s="53"/>
      <c r="H509" s="53"/>
      <c r="I509" s="53"/>
      <c r="J509" s="53"/>
      <c r="K509" s="53"/>
      <c r="L509" s="108"/>
      <c r="R509" t="s">
        <v>76</v>
      </c>
      <c r="U509" s="285" t="str">
        <f ca="1">SUBSTITUTE(CELL("address",G508),"$","")</f>
        <v>G508</v>
      </c>
      <c r="V509" s="287" t="str">
        <f t="shared" si="111"/>
        <v>3d</v>
      </c>
      <c r="W509" s="285" t="str">
        <f t="shared" ca="1" si="112"/>
        <v>3d. DR_DER_System</v>
      </c>
      <c r="X509" s="287" t="s">
        <v>1323</v>
      </c>
      <c r="Y509" s="287" t="s">
        <v>776</v>
      </c>
      <c r="Z509" s="287">
        <v>2</v>
      </c>
      <c r="AA509" s="290" t="str">
        <f t="shared" ca="1" si="113"/>
        <v>3d_G508_max_MW_2</v>
      </c>
      <c r="AB509" s="287" t="s">
        <v>395</v>
      </c>
      <c r="AD509" s="289" t="str">
        <f t="shared" si="114"/>
        <v>&gt;=0</v>
      </c>
      <c r="AE509" s="287" t="s">
        <v>84</v>
      </c>
      <c r="AF509" s="287" t="s">
        <v>84</v>
      </c>
      <c r="AH509" s="288"/>
    </row>
    <row r="510" spans="1:41" ht="5.25" customHeight="1">
      <c r="A510" s="452"/>
      <c r="B510" s="305"/>
      <c r="C510" s="53"/>
      <c r="D510" s="53"/>
      <c r="E510" s="53"/>
      <c r="F510" s="53"/>
      <c r="G510" s="53"/>
      <c r="H510" s="53"/>
      <c r="I510" s="53"/>
      <c r="J510" s="53"/>
      <c r="K510" s="53"/>
      <c r="L510" s="108"/>
      <c r="R510" t="s">
        <v>76</v>
      </c>
      <c r="U510" s="285" t="str">
        <f ca="1">SUBSTITUTE(CELL("address",J508),"$","")</f>
        <v>J508</v>
      </c>
      <c r="V510" s="287" t="str">
        <f t="shared" si="111"/>
        <v>3d</v>
      </c>
      <c r="W510" s="285" t="str">
        <f t="shared" ca="1" si="112"/>
        <v>3d. DR_DER_System</v>
      </c>
      <c r="X510" s="287" t="s">
        <v>1323</v>
      </c>
      <c r="Y510" s="287" t="s">
        <v>776</v>
      </c>
      <c r="Z510" s="287">
        <v>3</v>
      </c>
      <c r="AA510" s="290" t="str">
        <f t="shared" ca="1" si="113"/>
        <v>3d_J508_max_MW_3</v>
      </c>
      <c r="AB510" s="287" t="s">
        <v>395</v>
      </c>
      <c r="AD510" s="289" t="str">
        <f t="shared" si="114"/>
        <v>&gt;=0</v>
      </c>
      <c r="AE510" s="287" t="s">
        <v>84</v>
      </c>
      <c r="AF510" s="287" t="s">
        <v>84</v>
      </c>
      <c r="AH510" s="288"/>
    </row>
    <row r="511" spans="1:41">
      <c r="A511" s="452" t="s">
        <v>723</v>
      </c>
      <c r="B511" s="305" t="s">
        <v>1368</v>
      </c>
      <c r="C511" s="53"/>
      <c r="D511" s="1014"/>
      <c r="E511" s="1016"/>
      <c r="F511" s="53"/>
      <c r="G511" s="1017"/>
      <c r="H511" s="1019"/>
      <c r="I511" s="53"/>
      <c r="J511" s="1017"/>
      <c r="K511" s="1019"/>
      <c r="L511" s="108"/>
      <c r="S511" t="s">
        <v>40</v>
      </c>
      <c r="U511" s="285" t="str">
        <f ca="1">SUBSTITUTE(CELL("address",D511),"$","")</f>
        <v>D511</v>
      </c>
      <c r="V511" s="287" t="str">
        <f t="shared" si="111"/>
        <v>3d</v>
      </c>
      <c r="W511" s="285" t="str">
        <f t="shared" ca="1" si="112"/>
        <v>3d. DR_DER_System</v>
      </c>
      <c r="X511" s="287" t="s">
        <v>1323</v>
      </c>
      <c r="Y511" s="287" t="s">
        <v>777</v>
      </c>
      <c r="Z511" s="287">
        <v>1</v>
      </c>
      <c r="AA511" s="290" t="str">
        <f t="shared" ca="1" si="113"/>
        <v>3d_D511_max_MVA_1</v>
      </c>
      <c r="AB511" s="287" t="s">
        <v>395</v>
      </c>
      <c r="AD511" s="289" t="str">
        <f t="shared" si="114"/>
        <v>&gt;=0</v>
      </c>
      <c r="AE511" s="287" t="s">
        <v>84</v>
      </c>
      <c r="AF511" s="287" t="s">
        <v>84</v>
      </c>
      <c r="AH511" s="288"/>
    </row>
    <row r="512" spans="1:41" ht="5.25" customHeight="1">
      <c r="A512" s="452"/>
      <c r="B512" s="305"/>
      <c r="C512" s="53"/>
      <c r="D512" s="53"/>
      <c r="E512" s="53"/>
      <c r="F512" s="53"/>
      <c r="G512" s="53"/>
      <c r="H512" s="53"/>
      <c r="I512" s="53"/>
      <c r="J512" s="53"/>
      <c r="K512" s="53"/>
      <c r="L512" s="108"/>
      <c r="R512" t="s">
        <v>76</v>
      </c>
      <c r="U512" s="285" t="str">
        <f ca="1">SUBSTITUTE(CELL("address",G511),"$","")</f>
        <v>G511</v>
      </c>
      <c r="V512" s="287" t="str">
        <f t="shared" si="111"/>
        <v>3d</v>
      </c>
      <c r="W512" s="285" t="str">
        <f t="shared" ca="1" si="112"/>
        <v>3d. DR_DER_System</v>
      </c>
      <c r="X512" s="287" t="s">
        <v>1323</v>
      </c>
      <c r="Y512" s="287" t="s">
        <v>777</v>
      </c>
      <c r="Z512" s="287">
        <v>2</v>
      </c>
      <c r="AA512" s="290" t="str">
        <f t="shared" ca="1" si="113"/>
        <v>3d_G511_max_MVA_2</v>
      </c>
      <c r="AB512" s="287" t="s">
        <v>395</v>
      </c>
      <c r="AD512" s="289" t="str">
        <f t="shared" si="114"/>
        <v>&gt;=0</v>
      </c>
      <c r="AE512" s="287" t="s">
        <v>84</v>
      </c>
      <c r="AF512" s="287" t="s">
        <v>84</v>
      </c>
      <c r="AH512" s="288"/>
    </row>
    <row r="513" spans="1:41" ht="5.25" customHeight="1">
      <c r="A513" s="452"/>
      <c r="B513" s="305"/>
      <c r="C513" s="53"/>
      <c r="D513" s="53"/>
      <c r="E513" s="53"/>
      <c r="F513" s="53"/>
      <c r="G513" s="53"/>
      <c r="H513" s="53"/>
      <c r="I513" s="53"/>
      <c r="J513" s="53"/>
      <c r="K513" s="53"/>
      <c r="L513" s="108"/>
      <c r="R513" t="s">
        <v>76</v>
      </c>
      <c r="U513" s="285" t="str">
        <f ca="1">SUBSTITUTE(CELL("address",J511),"$","")</f>
        <v>J511</v>
      </c>
      <c r="V513" s="287" t="str">
        <f t="shared" si="111"/>
        <v>3d</v>
      </c>
      <c r="W513" s="285" t="str">
        <f t="shared" ca="1" si="112"/>
        <v>3d. DR_DER_System</v>
      </c>
      <c r="X513" s="287" t="s">
        <v>1323</v>
      </c>
      <c r="Y513" s="287" t="s">
        <v>777</v>
      </c>
      <c r="Z513" s="287">
        <v>3</v>
      </c>
      <c r="AA513" s="290" t="str">
        <f t="shared" ca="1" si="113"/>
        <v>3d_J511_max_MVA_3</v>
      </c>
      <c r="AB513" s="287" t="s">
        <v>395</v>
      </c>
      <c r="AD513" s="289" t="str">
        <f t="shared" si="114"/>
        <v>&gt;=0</v>
      </c>
      <c r="AE513" s="287" t="s">
        <v>84</v>
      </c>
      <c r="AF513" s="287" t="s">
        <v>84</v>
      </c>
      <c r="AH513" s="288"/>
    </row>
    <row r="514" spans="1:41">
      <c r="A514" s="452" t="s">
        <v>726</v>
      </c>
      <c r="B514" s="305" t="s">
        <v>709</v>
      </c>
      <c r="C514" s="53"/>
      <c r="D514" s="1014"/>
      <c r="E514" s="1016"/>
      <c r="F514" s="53"/>
      <c r="G514" s="1017"/>
      <c r="H514" s="1019"/>
      <c r="I514" s="53"/>
      <c r="J514" s="1017"/>
      <c r="K514" s="1019"/>
      <c r="L514" s="108"/>
      <c r="S514" t="s">
        <v>40</v>
      </c>
      <c r="U514" s="285" t="str">
        <f ca="1">SUBSTITUTE(CELL("address",D514),"$","")</f>
        <v>D514</v>
      </c>
      <c r="V514" s="287" t="str">
        <f t="shared" si="111"/>
        <v>3d</v>
      </c>
      <c r="W514" s="285" t="str">
        <f t="shared" ca="1" si="112"/>
        <v>3d. DR_DER_System</v>
      </c>
      <c r="X514" s="287" t="s">
        <v>1323</v>
      </c>
      <c r="Y514" s="287" t="s">
        <v>778</v>
      </c>
      <c r="Z514" s="287">
        <v>1</v>
      </c>
      <c r="AA514" s="290" t="str">
        <f t="shared" ca="1" si="113"/>
        <v>3d_D514_min_MW_1</v>
      </c>
      <c r="AB514" s="287" t="s">
        <v>395</v>
      </c>
      <c r="AD514" s="289" t="str">
        <f t="shared" si="114"/>
        <v>&gt;=0</v>
      </c>
      <c r="AE514" s="287" t="s">
        <v>84</v>
      </c>
      <c r="AF514" s="287" t="s">
        <v>84</v>
      </c>
      <c r="AH514" s="288"/>
    </row>
    <row r="515" spans="1:41" ht="5.25" customHeight="1">
      <c r="A515" s="452"/>
      <c r="B515" s="425"/>
      <c r="C515" s="53"/>
      <c r="D515" s="53"/>
      <c r="E515" s="53"/>
      <c r="F515" s="53"/>
      <c r="G515" s="53"/>
      <c r="H515" s="53"/>
      <c r="I515" s="53"/>
      <c r="J515" s="53"/>
      <c r="K515" s="53"/>
      <c r="L515" s="108"/>
      <c r="R515" t="s">
        <v>76</v>
      </c>
      <c r="U515" s="285" t="str">
        <f ca="1">SUBSTITUTE(CELL("address",G514),"$","")</f>
        <v>G514</v>
      </c>
      <c r="V515" s="287" t="str">
        <f t="shared" si="111"/>
        <v>3d</v>
      </c>
      <c r="W515" s="285" t="str">
        <f t="shared" ca="1" si="112"/>
        <v>3d. DR_DER_System</v>
      </c>
      <c r="X515" s="287" t="s">
        <v>1323</v>
      </c>
      <c r="Y515" s="287" t="s">
        <v>778</v>
      </c>
      <c r="Z515" s="287">
        <v>2</v>
      </c>
      <c r="AA515" s="290" t="str">
        <f t="shared" ca="1" si="113"/>
        <v>3d_G514_min_MW_2</v>
      </c>
      <c r="AB515" s="287" t="s">
        <v>395</v>
      </c>
      <c r="AD515" s="289" t="str">
        <f t="shared" si="114"/>
        <v>&gt;=0</v>
      </c>
      <c r="AE515" s="287" t="s">
        <v>84</v>
      </c>
      <c r="AF515" s="287" t="s">
        <v>84</v>
      </c>
      <c r="AH515" s="288"/>
    </row>
    <row r="516" spans="1:41" ht="5.25" customHeight="1">
      <c r="A516" s="452"/>
      <c r="B516" s="53"/>
      <c r="C516" s="53"/>
      <c r="D516" s="53"/>
      <c r="E516" s="53"/>
      <c r="F516" s="53"/>
      <c r="G516" s="53"/>
      <c r="H516" s="53"/>
      <c r="I516" s="53"/>
      <c r="J516" s="53"/>
      <c r="K516" s="53"/>
      <c r="L516" s="108"/>
      <c r="R516" t="s">
        <v>76</v>
      </c>
      <c r="U516" s="285" t="str">
        <f ca="1">SUBSTITUTE(CELL("address",J514),"$","")</f>
        <v>J514</v>
      </c>
      <c r="V516" s="287" t="str">
        <f t="shared" si="111"/>
        <v>3d</v>
      </c>
      <c r="W516" s="285" t="str">
        <f t="shared" ca="1" si="112"/>
        <v>3d. DR_DER_System</v>
      </c>
      <c r="X516" s="287" t="s">
        <v>1323</v>
      </c>
      <c r="Y516" s="287" t="s">
        <v>778</v>
      </c>
      <c r="Z516" s="287">
        <v>3</v>
      </c>
      <c r="AA516" s="290" t="str">
        <f t="shared" ca="1" si="113"/>
        <v>3d_J514_min_MW_3</v>
      </c>
      <c r="AB516" s="287" t="s">
        <v>395</v>
      </c>
      <c r="AD516" s="289" t="str">
        <f t="shared" si="114"/>
        <v>&gt;=0</v>
      </c>
      <c r="AE516" s="287" t="s">
        <v>84</v>
      </c>
      <c r="AF516" s="287" t="s">
        <v>84</v>
      </c>
      <c r="AH516" s="288"/>
    </row>
    <row r="517" spans="1:41">
      <c r="A517" s="451" t="s">
        <v>1369</v>
      </c>
      <c r="B517" s="53"/>
      <c r="C517" s="53"/>
      <c r="D517" s="926"/>
      <c r="E517" s="928"/>
      <c r="F517" s="53"/>
      <c r="G517" s="1041"/>
      <c r="H517" s="1043"/>
      <c r="I517" s="53"/>
      <c r="J517" s="1041"/>
      <c r="K517" s="1043"/>
      <c r="L517" s="108"/>
      <c r="S517" t="s">
        <v>40</v>
      </c>
      <c r="U517" s="285" t="str">
        <f ca="1">SUBSTITUTE(CELL("address",D517),"$","")</f>
        <v>D517</v>
      </c>
      <c r="V517" s="287" t="str">
        <f t="shared" si="111"/>
        <v>3d</v>
      </c>
      <c r="W517" s="285" t="str">
        <f t="shared" ca="1" si="112"/>
        <v>3d. DR_DER_System</v>
      </c>
      <c r="X517" s="287" t="s">
        <v>1323</v>
      </c>
      <c r="Y517" s="287" t="s">
        <v>1370</v>
      </c>
      <c r="Z517" s="287">
        <v>1</v>
      </c>
      <c r="AA517" s="290" t="str">
        <f t="shared" ca="1" si="113"/>
        <v>3d_D517_dispatchable_1</v>
      </c>
      <c r="AB517" t="s">
        <v>681</v>
      </c>
      <c r="AD517" s="286" t="str">
        <f t="shared" ref="AD517:AD522" si="115">CONCATENATE(AN517,",",AO517)</f>
        <v>Yes,No</v>
      </c>
      <c r="AE517" s="287" t="s">
        <v>84</v>
      </c>
      <c r="AF517" s="287" t="s">
        <v>84</v>
      </c>
      <c r="AH517" s="288"/>
      <c r="AN517" t="s">
        <v>83</v>
      </c>
      <c r="AO517" t="s">
        <v>84</v>
      </c>
    </row>
    <row r="518" spans="1:41" ht="5.25" customHeight="1">
      <c r="A518" s="452"/>
      <c r="B518" s="53"/>
      <c r="C518" s="53"/>
      <c r="D518" s="53"/>
      <c r="E518" s="53"/>
      <c r="F518" s="53"/>
      <c r="G518" s="53"/>
      <c r="H518" s="53"/>
      <c r="I518" s="53"/>
      <c r="J518" s="53"/>
      <c r="K518" s="53"/>
      <c r="L518" s="108"/>
      <c r="R518" t="s">
        <v>76</v>
      </c>
      <c r="U518" s="285" t="str">
        <f ca="1">SUBSTITUTE(CELL("address",G517),"$","")</f>
        <v>G517</v>
      </c>
      <c r="V518" s="287" t="str">
        <f t="shared" si="111"/>
        <v>3d</v>
      </c>
      <c r="W518" s="285" t="str">
        <f t="shared" ca="1" si="112"/>
        <v>3d. DR_DER_System</v>
      </c>
      <c r="X518" s="287" t="s">
        <v>1323</v>
      </c>
      <c r="Y518" s="287" t="s">
        <v>1370</v>
      </c>
      <c r="Z518" s="287">
        <v>2</v>
      </c>
      <c r="AA518" s="290" t="str">
        <f t="shared" ca="1" si="113"/>
        <v>3d_G517_dispatchable_2</v>
      </c>
      <c r="AB518" t="s">
        <v>681</v>
      </c>
      <c r="AD518" s="286" t="str">
        <f t="shared" si="115"/>
        <v>Yes,No</v>
      </c>
      <c r="AE518" s="287" t="s">
        <v>84</v>
      </c>
      <c r="AF518" s="287" t="s">
        <v>84</v>
      </c>
      <c r="AH518" s="288"/>
      <c r="AN518" t="s">
        <v>83</v>
      </c>
      <c r="AO518" t="s">
        <v>84</v>
      </c>
    </row>
    <row r="519" spans="1:41" ht="5.25" customHeight="1">
      <c r="A519" s="452"/>
      <c r="B519" s="53"/>
      <c r="C519" s="53"/>
      <c r="D519" s="53"/>
      <c r="E519" s="53"/>
      <c r="F519" s="53"/>
      <c r="G519" s="53"/>
      <c r="H519" s="53"/>
      <c r="I519" s="53"/>
      <c r="J519" s="53"/>
      <c r="K519" s="53"/>
      <c r="L519" s="108"/>
      <c r="R519" t="s">
        <v>76</v>
      </c>
      <c r="U519" s="285" t="str">
        <f ca="1">SUBSTITUTE(CELL("address",J517),"$","")</f>
        <v>J517</v>
      </c>
      <c r="V519" s="287" t="str">
        <f t="shared" si="111"/>
        <v>3d</v>
      </c>
      <c r="W519" s="285" t="str">
        <f t="shared" ca="1" si="112"/>
        <v>3d. DR_DER_System</v>
      </c>
      <c r="X519" s="287" t="s">
        <v>1323</v>
      </c>
      <c r="Y519" s="287" t="s">
        <v>1370</v>
      </c>
      <c r="Z519" s="287">
        <v>3</v>
      </c>
      <c r="AA519" s="290" t="str">
        <f t="shared" ca="1" si="113"/>
        <v>3d_J517_dispatchable_3</v>
      </c>
      <c r="AB519" t="s">
        <v>681</v>
      </c>
      <c r="AD519" s="286" t="str">
        <f t="shared" si="115"/>
        <v>Yes,No</v>
      </c>
      <c r="AE519" s="287" t="s">
        <v>84</v>
      </c>
      <c r="AF519" s="287" t="s">
        <v>84</v>
      </c>
      <c r="AH519" s="288"/>
      <c r="AN519" t="s">
        <v>83</v>
      </c>
      <c r="AO519" t="s">
        <v>84</v>
      </c>
    </row>
    <row r="520" spans="1:41" ht="17.25" customHeight="1">
      <c r="A520" s="451" t="s">
        <v>1371</v>
      </c>
      <c r="B520" s="53"/>
      <c r="C520" s="53"/>
      <c r="D520" s="926"/>
      <c r="E520" s="928"/>
      <c r="F520" s="53"/>
      <c r="G520" s="1041"/>
      <c r="H520" s="1043"/>
      <c r="I520" s="53"/>
      <c r="J520" s="1041"/>
      <c r="K520" s="1043"/>
      <c r="L520" s="108"/>
      <c r="S520" t="s">
        <v>40</v>
      </c>
      <c r="U520" s="285" t="str">
        <f ca="1">SUBSTITUTE(CELL("address",D520),"$","")</f>
        <v>D520</v>
      </c>
      <c r="V520" s="287" t="str">
        <f t="shared" si="111"/>
        <v>3d</v>
      </c>
      <c r="W520" s="285" t="str">
        <f t="shared" ca="1" si="112"/>
        <v>3d. DR_DER_System</v>
      </c>
      <c r="X520" s="287" t="s">
        <v>1323</v>
      </c>
      <c r="Y520" s="287" t="s">
        <v>1372</v>
      </c>
      <c r="Z520" s="287">
        <v>1</v>
      </c>
      <c r="AA520" s="290" t="str">
        <f t="shared" ca="1" si="113"/>
        <v>3d_D520_description_of_dispatch_1</v>
      </c>
      <c r="AB520" t="s">
        <v>681</v>
      </c>
      <c r="AD520" s="286" t="str">
        <f t="shared" si="115"/>
        <v>Shaped,As Generated</v>
      </c>
      <c r="AE520" s="287" t="s">
        <v>84</v>
      </c>
      <c r="AF520" s="287" t="s">
        <v>84</v>
      </c>
      <c r="AH520" s="288"/>
      <c r="AN520" t="s">
        <v>1373</v>
      </c>
      <c r="AO520" t="s">
        <v>1374</v>
      </c>
    </row>
    <row r="521" spans="1:41" ht="5.25" customHeight="1">
      <c r="A521" s="458"/>
      <c r="B521" s="53"/>
      <c r="C521" s="53"/>
      <c r="D521" s="53"/>
      <c r="E521" s="53"/>
      <c r="F521" s="53"/>
      <c r="G521" s="53"/>
      <c r="H521" s="53"/>
      <c r="I521" s="53"/>
      <c r="J521" s="53"/>
      <c r="K521" s="53"/>
      <c r="L521" s="108"/>
      <c r="R521" t="s">
        <v>76</v>
      </c>
      <c r="U521" s="285" t="str">
        <f ca="1">SUBSTITUTE(CELL("address",G520),"$","")</f>
        <v>G520</v>
      </c>
      <c r="V521" s="287" t="str">
        <f t="shared" si="111"/>
        <v>3d</v>
      </c>
      <c r="W521" s="285" t="str">
        <f t="shared" ca="1" si="112"/>
        <v>3d. DR_DER_System</v>
      </c>
      <c r="X521" s="287" t="s">
        <v>1323</v>
      </c>
      <c r="Y521" s="287" t="s">
        <v>1372</v>
      </c>
      <c r="Z521" s="287">
        <v>2</v>
      </c>
      <c r="AA521" s="290" t="str">
        <f t="shared" ca="1" si="113"/>
        <v>3d_G520_description_of_dispatch_2</v>
      </c>
      <c r="AB521" t="s">
        <v>681</v>
      </c>
      <c r="AD521" s="286" t="str">
        <f t="shared" si="115"/>
        <v>Shaped,As Generated</v>
      </c>
      <c r="AE521" s="287" t="s">
        <v>84</v>
      </c>
      <c r="AF521" s="287" t="s">
        <v>84</v>
      </c>
      <c r="AH521" s="288"/>
      <c r="AN521" t="s">
        <v>1373</v>
      </c>
      <c r="AO521" t="s">
        <v>1374</v>
      </c>
    </row>
    <row r="522" spans="1:41" ht="15" customHeight="1">
      <c r="A522" s="459" t="s">
        <v>728</v>
      </c>
      <c r="B522" s="53"/>
      <c r="C522" s="53"/>
      <c r="D522" s="53"/>
      <c r="E522" s="53"/>
      <c r="F522" s="53"/>
      <c r="G522" s="53"/>
      <c r="H522" s="53"/>
      <c r="I522" s="53"/>
      <c r="J522" s="53"/>
      <c r="K522" s="53"/>
      <c r="L522" s="108"/>
      <c r="S522" t="s">
        <v>40</v>
      </c>
      <c r="U522" s="285" t="str">
        <f ca="1">SUBSTITUTE(CELL("address",J520),"$","")</f>
        <v>J520</v>
      </c>
      <c r="V522" s="287" t="str">
        <f t="shared" si="111"/>
        <v>3d</v>
      </c>
      <c r="W522" s="285" t="str">
        <f t="shared" ca="1" si="112"/>
        <v>3d. DR_DER_System</v>
      </c>
      <c r="X522" s="287" t="s">
        <v>1323</v>
      </c>
      <c r="Y522" s="287" t="s">
        <v>1372</v>
      </c>
      <c r="Z522" s="287">
        <v>3</v>
      </c>
      <c r="AA522" s="290" t="str">
        <f t="shared" ca="1" si="113"/>
        <v>3d_J520_description_of_dispatch_3</v>
      </c>
      <c r="AB522" t="s">
        <v>681</v>
      </c>
      <c r="AD522" s="286" t="str">
        <f t="shared" si="115"/>
        <v>Shaped,As Generated</v>
      </c>
      <c r="AE522" s="287" t="s">
        <v>84</v>
      </c>
      <c r="AF522" s="287" t="s">
        <v>84</v>
      </c>
      <c r="AH522" s="288"/>
      <c r="AN522" t="s">
        <v>1373</v>
      </c>
      <c r="AO522" t="s">
        <v>1374</v>
      </c>
    </row>
    <row r="523" spans="1:41" ht="12.75" customHeight="1">
      <c r="A523" s="450" t="s">
        <v>729</v>
      </c>
      <c r="B523" s="305" t="s">
        <v>712</v>
      </c>
      <c r="C523" s="53"/>
      <c r="D523" s="1021"/>
      <c r="E523" s="1023"/>
      <c r="F523" s="53"/>
      <c r="G523" s="1024"/>
      <c r="H523" s="1026"/>
      <c r="I523" s="53"/>
      <c r="J523" s="1024"/>
      <c r="K523" s="1026"/>
      <c r="L523" s="108"/>
      <c r="S523" t="s">
        <v>40</v>
      </c>
      <c r="U523" s="285" t="str">
        <f ca="1">SUBSTITUTE(CELL("address",D523),"$","")</f>
        <v>D523</v>
      </c>
      <c r="V523" s="287" t="str">
        <f t="shared" si="111"/>
        <v>3d</v>
      </c>
      <c r="W523" s="285" t="str">
        <f t="shared" ca="1" si="112"/>
        <v>3d. DR_DER_System</v>
      </c>
      <c r="X523" s="287" t="s">
        <v>1323</v>
      </c>
      <c r="Y523" s="287" t="s">
        <v>731</v>
      </c>
      <c r="Z523" s="287">
        <v>1</v>
      </c>
      <c r="AA523" s="290" t="str">
        <f t="shared" ca="1" si="113"/>
        <v>3d_D523_ramp_up_1</v>
      </c>
      <c r="AB523" s="285" t="s">
        <v>463</v>
      </c>
      <c r="AD523" s="286" t="s">
        <v>464</v>
      </c>
      <c r="AE523" s="287" t="s">
        <v>84</v>
      </c>
      <c r="AF523" s="287" t="s">
        <v>84</v>
      </c>
      <c r="AH523" s="288"/>
      <c r="AI523" s="285"/>
    </row>
    <row r="524" spans="1:41" ht="5.25" customHeight="1">
      <c r="A524" s="454"/>
      <c r="B524" s="305"/>
      <c r="C524" s="53"/>
      <c r="D524" s="53"/>
      <c r="E524" s="53"/>
      <c r="F524" s="53"/>
      <c r="G524" s="53"/>
      <c r="H524" s="53"/>
      <c r="I524" s="53"/>
      <c r="J524" s="53"/>
      <c r="K524" s="53"/>
      <c r="L524" s="108"/>
      <c r="R524" t="s">
        <v>76</v>
      </c>
      <c r="U524" s="285" t="str">
        <f ca="1">SUBSTITUTE(CELL("address",G523),"$","")</f>
        <v>G523</v>
      </c>
      <c r="V524" s="287" t="str">
        <f t="shared" si="111"/>
        <v>3d</v>
      </c>
      <c r="W524" s="285" t="str">
        <f t="shared" ca="1" si="112"/>
        <v>3d. DR_DER_System</v>
      </c>
      <c r="X524" s="287" t="s">
        <v>1323</v>
      </c>
      <c r="Y524" s="287" t="s">
        <v>731</v>
      </c>
      <c r="Z524" s="287">
        <v>2</v>
      </c>
      <c r="AA524" s="290" t="str">
        <f t="shared" ca="1" si="113"/>
        <v>3d_G523_ramp_up_2</v>
      </c>
      <c r="AB524" s="285" t="s">
        <v>463</v>
      </c>
      <c r="AD524" s="286" t="s">
        <v>464</v>
      </c>
      <c r="AE524" s="287" t="s">
        <v>84</v>
      </c>
      <c r="AF524" s="287" t="s">
        <v>84</v>
      </c>
      <c r="AH524" s="288"/>
      <c r="AI524" s="285"/>
    </row>
    <row r="525" spans="1:41" ht="5.25" customHeight="1">
      <c r="A525" s="454"/>
      <c r="B525" s="305"/>
      <c r="C525" s="53"/>
      <c r="D525" s="53"/>
      <c r="E525" s="53"/>
      <c r="F525" s="53"/>
      <c r="G525" s="53"/>
      <c r="H525" s="53"/>
      <c r="I525" s="53"/>
      <c r="J525" s="53"/>
      <c r="K525" s="53"/>
      <c r="L525" s="108"/>
      <c r="R525" t="s">
        <v>76</v>
      </c>
      <c r="U525" s="285" t="str">
        <f ca="1">SUBSTITUTE(CELL("address",J523),"$","")</f>
        <v>J523</v>
      </c>
      <c r="V525" s="287" t="str">
        <f t="shared" si="111"/>
        <v>3d</v>
      </c>
      <c r="W525" s="285" t="str">
        <f t="shared" ca="1" si="112"/>
        <v>3d. DR_DER_System</v>
      </c>
      <c r="X525" s="287" t="s">
        <v>1323</v>
      </c>
      <c r="Y525" s="287" t="s">
        <v>731</v>
      </c>
      <c r="Z525" s="287">
        <v>3</v>
      </c>
      <c r="AA525" s="290" t="str">
        <f t="shared" ca="1" si="113"/>
        <v>3d_J523_ramp_up_3</v>
      </c>
      <c r="AB525" s="285" t="s">
        <v>463</v>
      </c>
      <c r="AD525" s="286" t="s">
        <v>464</v>
      </c>
      <c r="AE525" s="287" t="s">
        <v>84</v>
      </c>
      <c r="AF525" s="287" t="s">
        <v>84</v>
      </c>
      <c r="AH525" s="288"/>
      <c r="AI525" s="285"/>
    </row>
    <row r="526" spans="1:41" ht="12.75" customHeight="1">
      <c r="A526" s="450" t="s">
        <v>732</v>
      </c>
      <c r="B526" s="305" t="s">
        <v>712</v>
      </c>
      <c r="C526" s="53"/>
      <c r="D526" s="1021"/>
      <c r="E526" s="1023"/>
      <c r="F526" s="53"/>
      <c r="G526" s="1024"/>
      <c r="H526" s="1026"/>
      <c r="I526" s="53"/>
      <c r="J526" s="1024"/>
      <c r="K526" s="1026"/>
      <c r="L526" s="108"/>
      <c r="S526" t="s">
        <v>40</v>
      </c>
      <c r="U526" s="285" t="str">
        <f ca="1">SUBSTITUTE(CELL("address",D526),"$","")</f>
        <v>D526</v>
      </c>
      <c r="V526" s="287" t="str">
        <f t="shared" si="111"/>
        <v>3d</v>
      </c>
      <c r="W526" s="285" t="str">
        <f t="shared" ca="1" si="112"/>
        <v>3d. DR_DER_System</v>
      </c>
      <c r="X526" s="287" t="s">
        <v>1323</v>
      </c>
      <c r="Y526" s="287" t="s">
        <v>733</v>
      </c>
      <c r="Z526" s="287">
        <v>1</v>
      </c>
      <c r="AA526" s="290" t="str">
        <f t="shared" ca="1" si="113"/>
        <v>3d_D526_ramp_down_1</v>
      </c>
      <c r="AB526" s="285" t="s">
        <v>463</v>
      </c>
      <c r="AD526" s="286" t="s">
        <v>464</v>
      </c>
      <c r="AE526" s="287" t="s">
        <v>84</v>
      </c>
      <c r="AF526" s="287" t="s">
        <v>84</v>
      </c>
      <c r="AH526" s="288"/>
      <c r="AI526" s="285"/>
    </row>
    <row r="527" spans="1:41" ht="5.25" customHeight="1">
      <c r="A527" s="454"/>
      <c r="B527" s="53"/>
      <c r="C527" s="53"/>
      <c r="D527" s="53"/>
      <c r="E527" s="53"/>
      <c r="F527" s="53"/>
      <c r="G527" s="53"/>
      <c r="H527" s="53"/>
      <c r="I527" s="53"/>
      <c r="J527" s="53"/>
      <c r="K527" s="53"/>
      <c r="L527" s="108"/>
      <c r="R527" t="s">
        <v>76</v>
      </c>
      <c r="U527" s="285" t="str">
        <f ca="1">SUBSTITUTE(CELL("address",G526),"$","")</f>
        <v>G526</v>
      </c>
      <c r="V527" s="287" t="str">
        <f t="shared" si="111"/>
        <v>3d</v>
      </c>
      <c r="W527" s="285" t="str">
        <f t="shared" ca="1" si="112"/>
        <v>3d. DR_DER_System</v>
      </c>
      <c r="X527" s="287" t="s">
        <v>1323</v>
      </c>
      <c r="Y527" s="287" t="s">
        <v>733</v>
      </c>
      <c r="Z527" s="287">
        <v>2</v>
      </c>
      <c r="AA527" s="290" t="str">
        <f t="shared" ca="1" si="113"/>
        <v>3d_G526_ramp_down_2</v>
      </c>
      <c r="AB527" s="285" t="s">
        <v>463</v>
      </c>
      <c r="AD527" s="286" t="s">
        <v>464</v>
      </c>
      <c r="AE527" s="287" t="s">
        <v>84</v>
      </c>
      <c r="AF527" s="287" t="s">
        <v>84</v>
      </c>
      <c r="AH527" s="288"/>
      <c r="AI527" s="285"/>
    </row>
    <row r="528" spans="1:41" ht="5.25" customHeight="1">
      <c r="A528" s="454"/>
      <c r="B528" s="53"/>
      <c r="C528" s="53"/>
      <c r="D528" s="53"/>
      <c r="E528" s="53"/>
      <c r="F528" s="53"/>
      <c r="G528" s="53"/>
      <c r="H528" s="53"/>
      <c r="I528" s="53"/>
      <c r="J528" s="53"/>
      <c r="K528" s="53"/>
      <c r="L528" s="108"/>
      <c r="R528" t="s">
        <v>76</v>
      </c>
      <c r="U528" s="285" t="str">
        <f ca="1">SUBSTITUTE(CELL("address",J526),"$","")</f>
        <v>J526</v>
      </c>
      <c r="V528" s="287" t="str">
        <f t="shared" si="111"/>
        <v>3d</v>
      </c>
      <c r="W528" s="285" t="str">
        <f t="shared" ca="1" si="112"/>
        <v>3d. DR_DER_System</v>
      </c>
      <c r="X528" s="287" t="s">
        <v>1323</v>
      </c>
      <c r="Y528" s="287" t="s">
        <v>733</v>
      </c>
      <c r="Z528" s="287">
        <v>3</v>
      </c>
      <c r="AA528" s="290" t="str">
        <f t="shared" ca="1" si="113"/>
        <v>3d_J526_ramp_down_3</v>
      </c>
      <c r="AB528" s="285" t="s">
        <v>463</v>
      </c>
      <c r="AD528" s="286" t="s">
        <v>464</v>
      </c>
      <c r="AE528" s="287" t="s">
        <v>84</v>
      </c>
      <c r="AF528" s="287" t="s">
        <v>84</v>
      </c>
      <c r="AH528" s="288"/>
      <c r="AI528" s="285"/>
    </row>
    <row r="529" spans="1:34" ht="38.25" customHeight="1">
      <c r="A529" s="451" t="s">
        <v>734</v>
      </c>
      <c r="B529" s="53"/>
      <c r="C529" s="53"/>
      <c r="D529" s="872"/>
      <c r="E529" s="874"/>
      <c r="F529" s="53"/>
      <c r="G529" s="1032"/>
      <c r="H529" s="1034"/>
      <c r="I529" s="53"/>
      <c r="J529" s="1032"/>
      <c r="K529" s="1034"/>
      <c r="L529" s="108"/>
      <c r="S529" t="s">
        <v>40</v>
      </c>
      <c r="T529" s="287"/>
      <c r="U529" s="285" t="str">
        <f ca="1">SUBSTITUTE(CELL("address",D529),"$","")</f>
        <v>D529</v>
      </c>
      <c r="V529" s="287" t="str">
        <f t="shared" si="111"/>
        <v>3d</v>
      </c>
      <c r="W529" s="285" t="str">
        <f t="shared" ca="1" si="112"/>
        <v>3d. DR_DER_System</v>
      </c>
      <c r="X529" s="287" t="s">
        <v>1323</v>
      </c>
      <c r="Y529" s="287" t="s">
        <v>886</v>
      </c>
      <c r="Z529" s="287">
        <v>1</v>
      </c>
      <c r="AA529" s="290" t="str">
        <f t="shared" ca="1" si="113"/>
        <v>3d_D529_ramp_description_1</v>
      </c>
      <c r="AB529" t="s">
        <v>605</v>
      </c>
      <c r="AC529">
        <v>100</v>
      </c>
      <c r="AE529" s="287" t="s">
        <v>84</v>
      </c>
      <c r="AF529" s="287" t="s">
        <v>84</v>
      </c>
      <c r="AH529" s="288"/>
    </row>
    <row r="530" spans="1:34" ht="5.25" customHeight="1">
      <c r="A530" s="454"/>
      <c r="B530" s="53"/>
      <c r="C530" s="53"/>
      <c r="D530" s="53"/>
      <c r="E530" s="53"/>
      <c r="F530" s="53"/>
      <c r="G530" s="53"/>
      <c r="H530" s="53"/>
      <c r="I530" s="53"/>
      <c r="J530" s="53"/>
      <c r="K530" s="53"/>
      <c r="L530" s="108"/>
      <c r="R530" t="s">
        <v>76</v>
      </c>
      <c r="U530" s="285" t="str">
        <f ca="1">SUBSTITUTE(CELL("address",G529),"$","")</f>
        <v>G529</v>
      </c>
      <c r="V530" s="287" t="str">
        <f t="shared" si="111"/>
        <v>3d</v>
      </c>
      <c r="W530" s="285" t="str">
        <f t="shared" ca="1" si="112"/>
        <v>3d. DR_DER_System</v>
      </c>
      <c r="X530" s="287" t="s">
        <v>1323</v>
      </c>
      <c r="Y530" s="287" t="s">
        <v>886</v>
      </c>
      <c r="Z530" s="287">
        <v>2</v>
      </c>
      <c r="AA530" s="290" t="str">
        <f t="shared" ca="1" si="113"/>
        <v>3d_G529_ramp_description_2</v>
      </c>
      <c r="AB530" t="s">
        <v>605</v>
      </c>
      <c r="AC530">
        <v>100</v>
      </c>
      <c r="AE530" s="287" t="s">
        <v>84</v>
      </c>
      <c r="AF530" s="287" t="s">
        <v>84</v>
      </c>
      <c r="AH530" s="288"/>
    </row>
    <row r="531" spans="1:34" ht="5.25" customHeight="1">
      <c r="A531" s="454"/>
      <c r="B531" s="53"/>
      <c r="C531" s="53"/>
      <c r="D531" s="53"/>
      <c r="E531" s="53"/>
      <c r="F531" s="53"/>
      <c r="G531" s="53"/>
      <c r="H531" s="53"/>
      <c r="I531" s="53"/>
      <c r="J531" s="53"/>
      <c r="K531" s="53"/>
      <c r="L531" s="108"/>
      <c r="R531" t="s">
        <v>76</v>
      </c>
      <c r="U531" s="285" t="str">
        <f ca="1">SUBSTITUTE(CELL("address",J529),"$","")</f>
        <v>J529</v>
      </c>
      <c r="V531" s="287" t="str">
        <f t="shared" si="111"/>
        <v>3d</v>
      </c>
      <c r="W531" s="285" t="str">
        <f t="shared" ca="1" si="112"/>
        <v>3d. DR_DER_System</v>
      </c>
      <c r="X531" s="287" t="s">
        <v>1323</v>
      </c>
      <c r="Y531" s="287" t="s">
        <v>886</v>
      </c>
      <c r="Z531" s="287">
        <v>3</v>
      </c>
      <c r="AA531" s="290" t="str">
        <f t="shared" ca="1" si="113"/>
        <v>3d_J529_ramp_description_3</v>
      </c>
      <c r="AB531" t="s">
        <v>605</v>
      </c>
      <c r="AC531">
        <v>100</v>
      </c>
      <c r="AE531" s="287" t="s">
        <v>84</v>
      </c>
      <c r="AF531" s="287" t="s">
        <v>84</v>
      </c>
      <c r="AH531" s="288"/>
    </row>
    <row r="532" spans="1:34">
      <c r="A532" s="459" t="s">
        <v>1375</v>
      </c>
      <c r="B532" s="53"/>
      <c r="C532" s="53"/>
      <c r="D532" s="53"/>
      <c r="E532" s="53"/>
      <c r="F532" s="53"/>
      <c r="G532" s="53"/>
      <c r="H532" s="53"/>
      <c r="I532" s="53"/>
      <c r="J532" s="53"/>
      <c r="K532" s="53"/>
      <c r="L532" s="108"/>
      <c r="S532" t="s">
        <v>40</v>
      </c>
      <c r="AA532" s="290"/>
    </row>
    <row r="533" spans="1:34">
      <c r="A533" s="450" t="s">
        <v>1376</v>
      </c>
      <c r="B533" s="305" t="s">
        <v>391</v>
      </c>
      <c r="C533" s="53"/>
      <c r="D533" s="1142"/>
      <c r="E533" s="1143"/>
      <c r="F533" s="53"/>
      <c r="G533" s="1140"/>
      <c r="H533" s="1141"/>
      <c r="I533" s="53"/>
      <c r="J533" s="1140"/>
      <c r="K533" s="1141"/>
      <c r="L533" s="108"/>
      <c r="S533" t="s">
        <v>40</v>
      </c>
      <c r="U533" s="285" t="str">
        <f ca="1">SUBSTITUTE(CELL("address",D533),"$","")</f>
        <v>D533</v>
      </c>
      <c r="V533" s="287" t="str">
        <f t="shared" ref="V533:V554" si="116">$V$7</f>
        <v>3d</v>
      </c>
      <c r="W533" s="285" t="str">
        <f t="shared" ref="W533:W554" ca="1" si="117">MID(CELL("filename",V533),FIND("]",CELL("filename",V533))+1,256)</f>
        <v>3d. DR_DER_System</v>
      </c>
      <c r="X533" s="287" t="s">
        <v>1323</v>
      </c>
      <c r="Y533" s="287" t="s">
        <v>1377</v>
      </c>
      <c r="Z533" s="287">
        <v>1</v>
      </c>
      <c r="AA533" s="290" t="str">
        <f t="shared" ca="1" si="113"/>
        <v>3d_D533_winter_events_1</v>
      </c>
      <c r="AB533" s="285" t="s">
        <v>391</v>
      </c>
      <c r="AD533" s="289" t="s">
        <v>433</v>
      </c>
      <c r="AE533" s="287" t="s">
        <v>84</v>
      </c>
      <c r="AF533" s="287" t="s">
        <v>84</v>
      </c>
      <c r="AH533" s="288"/>
    </row>
    <row r="534" spans="1:34" ht="5.25" customHeight="1">
      <c r="A534" s="450"/>
      <c r="B534" s="305"/>
      <c r="C534" s="53"/>
      <c r="D534" s="53"/>
      <c r="E534" s="53"/>
      <c r="F534" s="53"/>
      <c r="G534" s="53"/>
      <c r="H534" s="53"/>
      <c r="I534" s="53"/>
      <c r="J534" s="53"/>
      <c r="K534" s="53"/>
      <c r="L534" s="108"/>
      <c r="R534" t="s">
        <v>76</v>
      </c>
      <c r="U534" s="285" t="str">
        <f ca="1">SUBSTITUTE(CELL("address",G533),"$","")</f>
        <v>G533</v>
      </c>
      <c r="V534" s="287" t="str">
        <f t="shared" si="116"/>
        <v>3d</v>
      </c>
      <c r="W534" s="285" t="str">
        <f t="shared" ca="1" si="117"/>
        <v>3d. DR_DER_System</v>
      </c>
      <c r="X534" s="287" t="s">
        <v>1323</v>
      </c>
      <c r="Y534" s="287" t="s">
        <v>1377</v>
      </c>
      <c r="Z534" s="287">
        <v>2</v>
      </c>
      <c r="AA534" s="290" t="str">
        <f t="shared" ca="1" si="113"/>
        <v>3d_G533_winter_events_2</v>
      </c>
      <c r="AB534" s="285" t="s">
        <v>391</v>
      </c>
      <c r="AD534" s="289" t="s">
        <v>433</v>
      </c>
      <c r="AE534" s="287" t="s">
        <v>84</v>
      </c>
      <c r="AF534" s="287" t="s">
        <v>84</v>
      </c>
      <c r="AH534" s="288"/>
    </row>
    <row r="535" spans="1:34" ht="5.25" customHeight="1">
      <c r="A535" s="450"/>
      <c r="B535" s="305"/>
      <c r="C535" s="53"/>
      <c r="D535" s="53"/>
      <c r="E535" s="53"/>
      <c r="F535" s="53"/>
      <c r="G535" s="53"/>
      <c r="H535" s="53"/>
      <c r="I535" s="53"/>
      <c r="J535" s="53"/>
      <c r="K535" s="53"/>
      <c r="L535" s="108"/>
      <c r="R535" t="s">
        <v>76</v>
      </c>
      <c r="U535" s="285" t="str">
        <f ca="1">SUBSTITUTE(CELL("address",J533),"$","")</f>
        <v>J533</v>
      </c>
      <c r="V535" s="287" t="str">
        <f t="shared" si="116"/>
        <v>3d</v>
      </c>
      <c r="W535" s="285" t="str">
        <f t="shared" ca="1" si="117"/>
        <v>3d. DR_DER_System</v>
      </c>
      <c r="X535" s="287" t="s">
        <v>1323</v>
      </c>
      <c r="Y535" s="287" t="s">
        <v>1377</v>
      </c>
      <c r="Z535" s="287">
        <v>3</v>
      </c>
      <c r="AA535" s="290" t="str">
        <f t="shared" ca="1" si="113"/>
        <v>3d_J533_winter_events_3</v>
      </c>
      <c r="AB535" s="285" t="s">
        <v>391</v>
      </c>
      <c r="AD535" s="289" t="s">
        <v>433</v>
      </c>
      <c r="AE535" s="287" t="s">
        <v>84</v>
      </c>
      <c r="AF535" s="287" t="s">
        <v>84</v>
      </c>
      <c r="AH535" s="288"/>
    </row>
    <row r="536" spans="1:34">
      <c r="A536" s="450" t="s">
        <v>1378</v>
      </c>
      <c r="B536" s="305" t="s">
        <v>1379</v>
      </c>
      <c r="C536" s="53"/>
      <c r="D536" s="1078"/>
      <c r="E536" s="1080"/>
      <c r="F536" s="53"/>
      <c r="G536" s="1053"/>
      <c r="H536" s="1055"/>
      <c r="I536" s="53"/>
      <c r="J536" s="1053"/>
      <c r="K536" s="1055"/>
      <c r="L536" s="108"/>
      <c r="S536" t="s">
        <v>40</v>
      </c>
      <c r="U536" s="285" t="str">
        <f ca="1">SUBSTITUTE(CELL("address",D536),"$","")</f>
        <v>D536</v>
      </c>
      <c r="V536" s="287" t="str">
        <f t="shared" si="116"/>
        <v>3d</v>
      </c>
      <c r="W536" s="285" t="str">
        <f t="shared" ca="1" si="117"/>
        <v>3d. DR_DER_System</v>
      </c>
      <c r="X536" s="287" t="s">
        <v>1323</v>
      </c>
      <c r="Y536" s="287" t="s">
        <v>1380</v>
      </c>
      <c r="Z536" s="287">
        <v>1</v>
      </c>
      <c r="AA536" s="290" t="str">
        <f t="shared" ca="1" si="113"/>
        <v>3d_D536_winter_duration_1</v>
      </c>
      <c r="AB536" s="287" t="s">
        <v>395</v>
      </c>
      <c r="AD536" s="289" t="str">
        <f>"&gt;=0"</f>
        <v>&gt;=0</v>
      </c>
      <c r="AE536" s="287" t="s">
        <v>84</v>
      </c>
      <c r="AF536" s="287" t="s">
        <v>84</v>
      </c>
      <c r="AH536" s="288"/>
    </row>
    <row r="537" spans="1:34" ht="5.25" customHeight="1">
      <c r="A537" s="450"/>
      <c r="B537" s="305"/>
      <c r="C537" s="53"/>
      <c r="D537" s="53"/>
      <c r="E537" s="53"/>
      <c r="F537" s="53"/>
      <c r="G537" s="53"/>
      <c r="H537" s="53"/>
      <c r="I537" s="53"/>
      <c r="J537" s="53"/>
      <c r="K537" s="53"/>
      <c r="L537" s="108"/>
      <c r="R537" t="s">
        <v>76</v>
      </c>
      <c r="U537" s="285" t="str">
        <f ca="1">SUBSTITUTE(CELL("address",G536),"$","")</f>
        <v>G536</v>
      </c>
      <c r="V537" s="287" t="str">
        <f t="shared" si="116"/>
        <v>3d</v>
      </c>
      <c r="W537" s="285" t="str">
        <f t="shared" ca="1" si="117"/>
        <v>3d. DR_DER_System</v>
      </c>
      <c r="X537" s="287" t="s">
        <v>1323</v>
      </c>
      <c r="Y537" s="287" t="s">
        <v>1380</v>
      </c>
      <c r="Z537" s="287">
        <v>2</v>
      </c>
      <c r="AA537" s="290" t="str">
        <f t="shared" ca="1" si="113"/>
        <v>3d_G536_winter_duration_2</v>
      </c>
      <c r="AB537" s="287" t="s">
        <v>395</v>
      </c>
      <c r="AD537" s="289" t="str">
        <f>"&gt;=0"</f>
        <v>&gt;=0</v>
      </c>
      <c r="AE537" s="287" t="s">
        <v>84</v>
      </c>
      <c r="AF537" s="287" t="s">
        <v>84</v>
      </c>
      <c r="AH537" s="288"/>
    </row>
    <row r="538" spans="1:34" ht="5.25" customHeight="1">
      <c r="A538" s="450"/>
      <c r="B538" s="305"/>
      <c r="C538" s="53"/>
      <c r="D538" s="53"/>
      <c r="E538" s="53"/>
      <c r="F538" s="53"/>
      <c r="G538" s="53"/>
      <c r="H538" s="53"/>
      <c r="I538" s="53"/>
      <c r="J538" s="53"/>
      <c r="K538" s="53"/>
      <c r="L538" s="108"/>
      <c r="R538" t="s">
        <v>76</v>
      </c>
      <c r="U538" s="285" t="str">
        <f ca="1">SUBSTITUTE(CELL("address",J536),"$","")</f>
        <v>J536</v>
      </c>
      <c r="V538" s="287" t="str">
        <f t="shared" si="116"/>
        <v>3d</v>
      </c>
      <c r="W538" s="285" t="str">
        <f t="shared" ca="1" si="117"/>
        <v>3d. DR_DER_System</v>
      </c>
      <c r="X538" s="287" t="s">
        <v>1323</v>
      </c>
      <c r="Y538" s="287" t="s">
        <v>1380</v>
      </c>
      <c r="Z538" s="287">
        <v>3</v>
      </c>
      <c r="AA538" s="290" t="str">
        <f t="shared" ca="1" si="113"/>
        <v>3d_J536_winter_duration_3</v>
      </c>
      <c r="AB538" s="287" t="s">
        <v>395</v>
      </c>
      <c r="AD538" s="289" t="str">
        <f>"&gt;=0"</f>
        <v>&gt;=0</v>
      </c>
      <c r="AE538" s="287" t="s">
        <v>84</v>
      </c>
      <c r="AF538" s="287" t="s">
        <v>84</v>
      </c>
      <c r="AH538" s="288"/>
    </row>
    <row r="539" spans="1:34">
      <c r="A539" s="450" t="s">
        <v>1381</v>
      </c>
      <c r="B539" s="305" t="s">
        <v>391</v>
      </c>
      <c r="C539" s="53"/>
      <c r="D539" s="1142"/>
      <c r="E539" s="1143"/>
      <c r="F539" s="53"/>
      <c r="G539" s="1140"/>
      <c r="H539" s="1141"/>
      <c r="I539" s="53"/>
      <c r="J539" s="1140"/>
      <c r="K539" s="1141"/>
      <c r="L539" s="108"/>
      <c r="S539" t="s">
        <v>40</v>
      </c>
      <c r="U539" s="285" t="str">
        <f ca="1">SUBSTITUTE(CELL("address",D539),"$","")</f>
        <v>D539</v>
      </c>
      <c r="V539" s="287" t="str">
        <f t="shared" si="116"/>
        <v>3d</v>
      </c>
      <c r="W539" s="285" t="str">
        <f t="shared" ca="1" si="117"/>
        <v>3d. DR_DER_System</v>
      </c>
      <c r="X539" s="287" t="s">
        <v>1323</v>
      </c>
      <c r="Y539" s="287" t="s">
        <v>1382</v>
      </c>
      <c r="Z539" s="287">
        <v>1</v>
      </c>
      <c r="AA539" s="290" t="str">
        <f t="shared" ca="1" si="113"/>
        <v>3d_D539_summer_events_1</v>
      </c>
      <c r="AB539" s="285" t="s">
        <v>391</v>
      </c>
      <c r="AD539" s="289" t="s">
        <v>433</v>
      </c>
      <c r="AE539" s="287" t="s">
        <v>84</v>
      </c>
      <c r="AF539" s="287" t="s">
        <v>84</v>
      </c>
      <c r="AH539" s="288"/>
    </row>
    <row r="540" spans="1:34" ht="5.25" customHeight="1">
      <c r="A540" s="450"/>
      <c r="B540" s="305"/>
      <c r="C540" s="53"/>
      <c r="D540" s="53"/>
      <c r="E540" s="53"/>
      <c r="F540" s="53"/>
      <c r="G540" s="53"/>
      <c r="H540" s="53"/>
      <c r="I540" s="53"/>
      <c r="J540" s="53"/>
      <c r="K540" s="53"/>
      <c r="L540" s="108"/>
      <c r="R540" t="s">
        <v>76</v>
      </c>
      <c r="U540" s="285" t="str">
        <f ca="1">SUBSTITUTE(CELL("address",G539),"$","")</f>
        <v>G539</v>
      </c>
      <c r="V540" s="287" t="str">
        <f t="shared" si="116"/>
        <v>3d</v>
      </c>
      <c r="W540" s="285" t="str">
        <f t="shared" ca="1" si="117"/>
        <v>3d. DR_DER_System</v>
      </c>
      <c r="X540" s="287" t="s">
        <v>1323</v>
      </c>
      <c r="Y540" s="287" t="s">
        <v>1382</v>
      </c>
      <c r="Z540" s="287">
        <v>2</v>
      </c>
      <c r="AA540" s="290" t="str">
        <f t="shared" ca="1" si="113"/>
        <v>3d_G539_summer_events_2</v>
      </c>
      <c r="AB540" s="285" t="s">
        <v>391</v>
      </c>
      <c r="AD540" s="289" t="s">
        <v>433</v>
      </c>
      <c r="AE540" s="287" t="s">
        <v>84</v>
      </c>
      <c r="AF540" s="287" t="s">
        <v>84</v>
      </c>
      <c r="AH540" s="288"/>
    </row>
    <row r="541" spans="1:34" ht="5.25" customHeight="1">
      <c r="A541" s="450"/>
      <c r="B541" s="305"/>
      <c r="C541" s="53"/>
      <c r="D541" s="53"/>
      <c r="E541" s="53"/>
      <c r="F541" s="53"/>
      <c r="G541" s="53"/>
      <c r="H541" s="53"/>
      <c r="I541" s="53"/>
      <c r="J541" s="53"/>
      <c r="K541" s="53"/>
      <c r="L541" s="108"/>
      <c r="R541" t="s">
        <v>76</v>
      </c>
      <c r="U541" s="285" t="str">
        <f ca="1">SUBSTITUTE(CELL("address",J539),"$","")</f>
        <v>J539</v>
      </c>
      <c r="V541" s="287" t="str">
        <f t="shared" si="116"/>
        <v>3d</v>
      </c>
      <c r="W541" s="285" t="str">
        <f t="shared" ca="1" si="117"/>
        <v>3d. DR_DER_System</v>
      </c>
      <c r="X541" s="287" t="s">
        <v>1323</v>
      </c>
      <c r="Y541" s="287" t="s">
        <v>1382</v>
      </c>
      <c r="Z541" s="287">
        <v>3</v>
      </c>
      <c r="AA541" s="290" t="str">
        <f t="shared" ca="1" si="113"/>
        <v>3d_J539_summer_events_3</v>
      </c>
      <c r="AB541" s="285" t="s">
        <v>391</v>
      </c>
      <c r="AD541" s="289" t="s">
        <v>433</v>
      </c>
      <c r="AE541" s="287" t="s">
        <v>84</v>
      </c>
      <c r="AF541" s="287" t="s">
        <v>84</v>
      </c>
      <c r="AH541" s="288"/>
    </row>
    <row r="542" spans="1:34">
      <c r="A542" s="450" t="s">
        <v>1378</v>
      </c>
      <c r="B542" s="305" t="s">
        <v>1379</v>
      </c>
      <c r="C542" s="53"/>
      <c r="D542" s="1078"/>
      <c r="E542" s="1080"/>
      <c r="F542" s="53"/>
      <c r="G542" s="1053"/>
      <c r="H542" s="1055"/>
      <c r="I542" s="53"/>
      <c r="J542" s="1053"/>
      <c r="K542" s="1055"/>
      <c r="L542" s="108"/>
      <c r="S542" t="s">
        <v>40</v>
      </c>
      <c r="U542" s="285" t="str">
        <f ca="1">SUBSTITUTE(CELL("address",D542),"$","")</f>
        <v>D542</v>
      </c>
      <c r="V542" s="287" t="str">
        <f t="shared" si="116"/>
        <v>3d</v>
      </c>
      <c r="W542" s="285" t="str">
        <f t="shared" ca="1" si="117"/>
        <v>3d. DR_DER_System</v>
      </c>
      <c r="X542" s="287" t="s">
        <v>1323</v>
      </c>
      <c r="Y542" s="287" t="s">
        <v>1383</v>
      </c>
      <c r="Z542" s="287">
        <v>1</v>
      </c>
      <c r="AA542" s="290" t="str">
        <f t="shared" ca="1" si="113"/>
        <v>3d_D542_summer_duration_1</v>
      </c>
      <c r="AB542" s="287" t="s">
        <v>395</v>
      </c>
      <c r="AD542" s="289" t="str">
        <f>"&gt;=0"</f>
        <v>&gt;=0</v>
      </c>
      <c r="AE542" s="287" t="s">
        <v>84</v>
      </c>
      <c r="AF542" s="287" t="s">
        <v>84</v>
      </c>
      <c r="AH542" s="288"/>
    </row>
    <row r="543" spans="1:34" ht="5.25" customHeight="1">
      <c r="A543" s="450"/>
      <c r="B543" s="53"/>
      <c r="C543" s="53"/>
      <c r="D543" s="53"/>
      <c r="E543" s="53"/>
      <c r="F543" s="53"/>
      <c r="G543" s="53"/>
      <c r="H543" s="53"/>
      <c r="I543" s="53"/>
      <c r="J543" s="53"/>
      <c r="K543" s="53"/>
      <c r="L543" s="108"/>
      <c r="R543" t="s">
        <v>76</v>
      </c>
      <c r="U543" s="285" t="str">
        <f ca="1">SUBSTITUTE(CELL("address",G542),"$","")</f>
        <v>G542</v>
      </c>
      <c r="V543" s="287" t="str">
        <f t="shared" si="116"/>
        <v>3d</v>
      </c>
      <c r="W543" s="285" t="str">
        <f t="shared" ca="1" si="117"/>
        <v>3d. DR_DER_System</v>
      </c>
      <c r="X543" s="287" t="s">
        <v>1323</v>
      </c>
      <c r="Y543" s="287" t="s">
        <v>1383</v>
      </c>
      <c r="Z543" s="287">
        <v>2</v>
      </c>
      <c r="AA543" s="290" t="str">
        <f t="shared" ca="1" si="113"/>
        <v>3d_G542_summer_duration_2</v>
      </c>
      <c r="AB543" s="287" t="s">
        <v>395</v>
      </c>
      <c r="AD543" s="289" t="str">
        <f>"&gt;=0"</f>
        <v>&gt;=0</v>
      </c>
      <c r="AE543" s="287" t="s">
        <v>84</v>
      </c>
      <c r="AF543" s="287" t="s">
        <v>84</v>
      </c>
      <c r="AH543" s="288"/>
    </row>
    <row r="544" spans="1:34" ht="5.25" customHeight="1">
      <c r="A544" s="450"/>
      <c r="B544" s="53"/>
      <c r="C544" s="53"/>
      <c r="D544" s="53"/>
      <c r="E544" s="53"/>
      <c r="F544" s="53"/>
      <c r="G544" s="53"/>
      <c r="H544" s="53"/>
      <c r="I544" s="53"/>
      <c r="J544" s="53"/>
      <c r="K544" s="53"/>
      <c r="L544" s="108"/>
      <c r="R544" t="s">
        <v>76</v>
      </c>
      <c r="U544" s="285" t="str">
        <f ca="1">SUBSTITUTE(CELL("address",J542),"$","")</f>
        <v>J542</v>
      </c>
      <c r="V544" s="287" t="str">
        <f t="shared" si="116"/>
        <v>3d</v>
      </c>
      <c r="W544" s="285" t="str">
        <f t="shared" ca="1" si="117"/>
        <v>3d. DR_DER_System</v>
      </c>
      <c r="X544" s="287" t="s">
        <v>1323</v>
      </c>
      <c r="Y544" s="287" t="s">
        <v>1383</v>
      </c>
      <c r="Z544" s="287">
        <v>3</v>
      </c>
      <c r="AA544" s="290" t="str">
        <f t="shared" ca="1" si="113"/>
        <v>3d_J542_summer_duration_3</v>
      </c>
      <c r="AB544" s="287" t="s">
        <v>395</v>
      </c>
      <c r="AD544" s="289" t="str">
        <f>"&gt;=0"</f>
        <v>&gt;=0</v>
      </c>
      <c r="AE544" s="287" t="s">
        <v>84</v>
      </c>
      <c r="AF544" s="287" t="s">
        <v>84</v>
      </c>
      <c r="AH544" s="288"/>
    </row>
    <row r="545" spans="1:41" ht="31.5" customHeight="1">
      <c r="A545" s="1020" t="s">
        <v>1384</v>
      </c>
      <c r="B545" s="1150"/>
      <c r="C545" s="53"/>
      <c r="D545" s="872"/>
      <c r="E545" s="874"/>
      <c r="F545" s="53"/>
      <c r="G545" s="1032"/>
      <c r="H545" s="1034"/>
      <c r="I545" s="53"/>
      <c r="J545" s="1032"/>
      <c r="K545" s="1034"/>
      <c r="L545" s="108"/>
      <c r="S545" t="s">
        <v>40</v>
      </c>
      <c r="T545" s="287"/>
      <c r="U545" s="285" t="str">
        <f ca="1">SUBSTITUTE(CELL("address",D545),"$","")</f>
        <v>D545</v>
      </c>
      <c r="V545" s="287" t="str">
        <f t="shared" si="116"/>
        <v>3d</v>
      </c>
      <c r="W545" s="285" t="str">
        <f t="shared" ca="1" si="117"/>
        <v>3d. DR_DER_System</v>
      </c>
      <c r="X545" s="287" t="s">
        <v>1323</v>
      </c>
      <c r="Y545" s="287" t="s">
        <v>1385</v>
      </c>
      <c r="Z545" s="287">
        <v>1</v>
      </c>
      <c r="AA545" s="290" t="str">
        <f t="shared" ca="1" si="113"/>
        <v>3d_D545_measurement_verification_1</v>
      </c>
      <c r="AB545" t="s">
        <v>605</v>
      </c>
      <c r="AC545">
        <v>100</v>
      </c>
      <c r="AE545" s="287" t="s">
        <v>84</v>
      </c>
      <c r="AF545" s="287" t="s">
        <v>84</v>
      </c>
      <c r="AH545" s="288"/>
    </row>
    <row r="546" spans="1:41" ht="5.25" customHeight="1">
      <c r="A546" s="450"/>
      <c r="B546" s="53"/>
      <c r="C546" s="53"/>
      <c r="D546" s="53"/>
      <c r="E546" s="53"/>
      <c r="F546" s="53"/>
      <c r="G546" s="53"/>
      <c r="H546" s="53"/>
      <c r="I546" s="53"/>
      <c r="J546" s="53"/>
      <c r="K546" s="53"/>
      <c r="L546" s="108"/>
      <c r="R546" t="s">
        <v>76</v>
      </c>
      <c r="T546" s="287"/>
      <c r="U546" s="285" t="str">
        <f ca="1">SUBSTITUTE(CELL("address",G545),"$","")</f>
        <v>G545</v>
      </c>
      <c r="V546" s="287" t="str">
        <f t="shared" si="116"/>
        <v>3d</v>
      </c>
      <c r="W546" s="285" t="str">
        <f t="shared" ca="1" si="117"/>
        <v>3d. DR_DER_System</v>
      </c>
      <c r="X546" s="287" t="s">
        <v>1323</v>
      </c>
      <c r="Y546" s="287" t="s">
        <v>1385</v>
      </c>
      <c r="Z546" s="287">
        <v>2</v>
      </c>
      <c r="AA546" s="290" t="str">
        <f t="shared" ca="1" si="113"/>
        <v>3d_G545_measurement_verification_2</v>
      </c>
      <c r="AB546" t="s">
        <v>605</v>
      </c>
      <c r="AC546">
        <v>100</v>
      </c>
      <c r="AE546" s="287" t="s">
        <v>84</v>
      </c>
      <c r="AF546" s="287" t="s">
        <v>84</v>
      </c>
      <c r="AH546" s="288"/>
    </row>
    <row r="547" spans="1:41" ht="5.25" customHeight="1">
      <c r="A547" s="450"/>
      <c r="B547" s="53"/>
      <c r="C547" s="53"/>
      <c r="D547" s="53"/>
      <c r="E547" s="53"/>
      <c r="F547" s="53"/>
      <c r="G547" s="53"/>
      <c r="H547" s="53"/>
      <c r="I547" s="53"/>
      <c r="J547" s="53"/>
      <c r="K547" s="53"/>
      <c r="L547" s="108"/>
      <c r="R547" t="s">
        <v>76</v>
      </c>
      <c r="T547" s="287"/>
      <c r="U547" s="285" t="str">
        <f ca="1">SUBSTITUTE(CELL("address",J545),"$","")</f>
        <v>J545</v>
      </c>
      <c r="V547" s="287" t="str">
        <f t="shared" si="116"/>
        <v>3d</v>
      </c>
      <c r="W547" s="285" t="str">
        <f t="shared" ca="1" si="117"/>
        <v>3d. DR_DER_System</v>
      </c>
      <c r="X547" s="287" t="s">
        <v>1323</v>
      </c>
      <c r="Y547" s="287" t="s">
        <v>1385</v>
      </c>
      <c r="Z547" s="287">
        <v>3</v>
      </c>
      <c r="AA547" s="290" t="str">
        <f t="shared" ca="1" si="113"/>
        <v>3d_J545_measurement_verification_3</v>
      </c>
      <c r="AB547" t="s">
        <v>605</v>
      </c>
      <c r="AC547">
        <v>100</v>
      </c>
      <c r="AE547" s="287" t="s">
        <v>84</v>
      </c>
      <c r="AF547" s="287" t="s">
        <v>84</v>
      </c>
      <c r="AH547" s="288"/>
    </row>
    <row r="548" spans="1:41">
      <c r="A548" s="459" t="s">
        <v>736</v>
      </c>
      <c r="B548" s="53"/>
      <c r="C548" s="53"/>
      <c r="D548" s="53"/>
      <c r="E548" s="53"/>
      <c r="F548" s="53"/>
      <c r="G548" s="53"/>
      <c r="H548" s="53"/>
      <c r="I548" s="53"/>
      <c r="J548" s="53"/>
      <c r="K548" s="53"/>
      <c r="L548" s="108"/>
      <c r="S548" t="s">
        <v>40</v>
      </c>
      <c r="W548" s="285"/>
    </row>
    <row r="549" spans="1:41" ht="15" customHeight="1">
      <c r="A549" s="450" t="s">
        <v>737</v>
      </c>
      <c r="B549" s="305" t="s">
        <v>1075</v>
      </c>
      <c r="C549" s="53"/>
      <c r="D549" s="1021"/>
      <c r="E549" s="1023"/>
      <c r="F549" s="53"/>
      <c r="G549" s="1024"/>
      <c r="H549" s="1026"/>
      <c r="I549" s="53"/>
      <c r="J549" s="1024"/>
      <c r="K549" s="1026"/>
      <c r="L549" s="108"/>
      <c r="S549" t="s">
        <v>40</v>
      </c>
      <c r="U549" s="285" t="str">
        <f ca="1">SUBSTITUTE(CELL("address",D549),"$","")</f>
        <v>D549</v>
      </c>
      <c r="V549" s="287" t="str">
        <f t="shared" si="116"/>
        <v>3d</v>
      </c>
      <c r="W549" s="285" t="str">
        <f t="shared" ca="1" si="117"/>
        <v>3d. DR_DER_System</v>
      </c>
      <c r="X549" s="287" t="s">
        <v>1323</v>
      </c>
      <c r="Y549" s="287" t="s">
        <v>738</v>
      </c>
      <c r="Z549" s="287">
        <v>1</v>
      </c>
      <c r="AA549" s="290" t="str">
        <f t="shared" ref="AA549:AA554" ca="1" si="118">V549&amp;"_"&amp;U549&amp;"_"&amp;Y549&amp;"_"&amp;Z549</f>
        <v>3d_D549_net_annual_CF_1</v>
      </c>
      <c r="AB549" s="285" t="s">
        <v>463</v>
      </c>
      <c r="AD549" s="286" t="s">
        <v>464</v>
      </c>
      <c r="AE549" s="287" t="s">
        <v>84</v>
      </c>
      <c r="AF549" s="287" t="s">
        <v>84</v>
      </c>
      <c r="AH549" s="288"/>
      <c r="AI549" s="285"/>
    </row>
    <row r="550" spans="1:41" ht="5.25" customHeight="1">
      <c r="A550" s="454"/>
      <c r="B550" s="305"/>
      <c r="C550" s="53"/>
      <c r="D550" s="53"/>
      <c r="E550" s="53"/>
      <c r="F550" s="53"/>
      <c r="G550" s="53"/>
      <c r="H550" s="53"/>
      <c r="I550" s="53"/>
      <c r="J550" s="53"/>
      <c r="K550" s="53"/>
      <c r="L550" s="108"/>
      <c r="R550" t="s">
        <v>76</v>
      </c>
      <c r="U550" s="285" t="str">
        <f ca="1">SUBSTITUTE(CELL("address",G549),"$","")</f>
        <v>G549</v>
      </c>
      <c r="V550" s="287" t="str">
        <f t="shared" si="116"/>
        <v>3d</v>
      </c>
      <c r="W550" s="285" t="str">
        <f t="shared" ca="1" si="117"/>
        <v>3d. DR_DER_System</v>
      </c>
      <c r="X550" s="287" t="s">
        <v>1323</v>
      </c>
      <c r="Y550" s="287" t="s">
        <v>738</v>
      </c>
      <c r="Z550" s="287">
        <v>2</v>
      </c>
      <c r="AA550" s="290" t="str">
        <f t="shared" ca="1" si="118"/>
        <v>3d_G549_net_annual_CF_2</v>
      </c>
      <c r="AB550" s="285" t="s">
        <v>463</v>
      </c>
      <c r="AD550" s="286" t="s">
        <v>464</v>
      </c>
      <c r="AE550" s="287" t="s">
        <v>84</v>
      </c>
      <c r="AF550" s="287" t="s">
        <v>84</v>
      </c>
      <c r="AH550" s="288"/>
      <c r="AI550" s="285"/>
    </row>
    <row r="551" spans="1:41" ht="5.25" customHeight="1">
      <c r="A551" s="454"/>
      <c r="B551" s="305"/>
      <c r="C551" s="53"/>
      <c r="D551" s="53"/>
      <c r="E551" s="53"/>
      <c r="F551" s="53"/>
      <c r="G551" s="53"/>
      <c r="H551" s="53"/>
      <c r="I551" s="53"/>
      <c r="J551" s="53"/>
      <c r="K551" s="53"/>
      <c r="L551" s="108"/>
      <c r="R551" t="s">
        <v>76</v>
      </c>
      <c r="U551" s="285" t="str">
        <f ca="1">SUBSTITUTE(CELL("address",J549),"$","")</f>
        <v>J549</v>
      </c>
      <c r="V551" s="287" t="str">
        <f t="shared" si="116"/>
        <v>3d</v>
      </c>
      <c r="W551" s="285" t="str">
        <f t="shared" ca="1" si="117"/>
        <v>3d. DR_DER_System</v>
      </c>
      <c r="X551" s="287" t="s">
        <v>1323</v>
      </c>
      <c r="Y551" s="287" t="s">
        <v>738</v>
      </c>
      <c r="Z551" s="287">
        <v>3</v>
      </c>
      <c r="AA551" s="290" t="str">
        <f t="shared" ca="1" si="118"/>
        <v>3d_J549_net_annual_CF_3</v>
      </c>
      <c r="AB551" s="285" t="s">
        <v>463</v>
      </c>
      <c r="AD551" s="286" t="s">
        <v>464</v>
      </c>
      <c r="AE551" s="287" t="s">
        <v>84</v>
      </c>
      <c r="AF551" s="287" t="s">
        <v>84</v>
      </c>
      <c r="AH551" s="288"/>
      <c r="AI551" s="285"/>
    </row>
    <row r="552" spans="1:41" ht="15" customHeight="1">
      <c r="A552" s="450" t="s">
        <v>780</v>
      </c>
      <c r="B552" s="305" t="s">
        <v>1075</v>
      </c>
      <c r="C552" s="53"/>
      <c r="D552" s="1021"/>
      <c r="E552" s="1023"/>
      <c r="F552" s="53"/>
      <c r="G552" s="1024"/>
      <c r="H552" s="1026"/>
      <c r="I552" s="53"/>
      <c r="J552" s="1024"/>
      <c r="K552" s="1026"/>
      <c r="L552" s="108"/>
      <c r="S552" t="s">
        <v>40</v>
      </c>
      <c r="U552" s="285" t="str">
        <f ca="1">SUBSTITUTE(CELL("address",D552),"$","")</f>
        <v>D552</v>
      </c>
      <c r="V552" s="287" t="str">
        <f t="shared" si="116"/>
        <v>3d</v>
      </c>
      <c r="W552" s="285" t="str">
        <f t="shared" ca="1" si="117"/>
        <v>3d. DR_DER_System</v>
      </c>
      <c r="X552" s="287" t="s">
        <v>1323</v>
      </c>
      <c r="Y552" s="287" t="s">
        <v>740</v>
      </c>
      <c r="Z552" s="287">
        <v>1</v>
      </c>
      <c r="AA552" s="290" t="str">
        <f t="shared" ca="1" si="118"/>
        <v>3d_D552_winter_CF_1</v>
      </c>
      <c r="AB552" s="285" t="s">
        <v>463</v>
      </c>
      <c r="AD552" s="286" t="s">
        <v>464</v>
      </c>
      <c r="AE552" s="287" t="s">
        <v>84</v>
      </c>
      <c r="AF552" s="287" t="s">
        <v>84</v>
      </c>
      <c r="AH552" s="288"/>
      <c r="AI552" s="285"/>
    </row>
    <row r="553" spans="1:41" ht="5.25" customHeight="1">
      <c r="A553" s="454"/>
      <c r="B553" s="53"/>
      <c r="C553" s="53"/>
      <c r="D553" s="53"/>
      <c r="E553" s="53"/>
      <c r="F553" s="53"/>
      <c r="G553" s="53"/>
      <c r="H553" s="53"/>
      <c r="I553" s="53"/>
      <c r="J553" s="53"/>
      <c r="K553" s="53"/>
      <c r="L553" s="108"/>
      <c r="R553" t="s">
        <v>76</v>
      </c>
      <c r="U553" s="285" t="str">
        <f ca="1">SUBSTITUTE(CELL("address",G552),"$","")</f>
        <v>G552</v>
      </c>
      <c r="V553" s="287" t="str">
        <f t="shared" si="116"/>
        <v>3d</v>
      </c>
      <c r="W553" s="285" t="str">
        <f t="shared" ca="1" si="117"/>
        <v>3d. DR_DER_System</v>
      </c>
      <c r="X553" s="287" t="s">
        <v>1323</v>
      </c>
      <c r="Y553" s="287" t="s">
        <v>740</v>
      </c>
      <c r="Z553" s="287">
        <v>2</v>
      </c>
      <c r="AA553" s="290" t="str">
        <f t="shared" ca="1" si="118"/>
        <v>3d_G552_winter_CF_2</v>
      </c>
      <c r="AB553" s="285" t="s">
        <v>463</v>
      </c>
      <c r="AD553" s="286" t="s">
        <v>464</v>
      </c>
      <c r="AE553" s="287" t="s">
        <v>84</v>
      </c>
      <c r="AF553" s="287" t="s">
        <v>84</v>
      </c>
      <c r="AH553" s="288"/>
      <c r="AI553" s="285"/>
    </row>
    <row r="554" spans="1:41" ht="5.25" customHeight="1">
      <c r="A554" s="454"/>
      <c r="B554" s="53"/>
      <c r="C554" s="53"/>
      <c r="D554" s="53"/>
      <c r="E554" s="53"/>
      <c r="F554" s="53"/>
      <c r="G554" s="53"/>
      <c r="H554" s="53"/>
      <c r="I554" s="53"/>
      <c r="J554" s="53"/>
      <c r="K554" s="53"/>
      <c r="L554" s="108"/>
      <c r="R554" t="s">
        <v>76</v>
      </c>
      <c r="U554" s="285" t="str">
        <f ca="1">SUBSTITUTE(CELL("address",J552),"$","")</f>
        <v>J552</v>
      </c>
      <c r="V554" s="287" t="str">
        <f t="shared" si="116"/>
        <v>3d</v>
      </c>
      <c r="W554" s="285" t="str">
        <f t="shared" ca="1" si="117"/>
        <v>3d. DR_DER_System</v>
      </c>
      <c r="X554" s="287" t="s">
        <v>1323</v>
      </c>
      <c r="Y554" s="287" t="s">
        <v>740</v>
      </c>
      <c r="Z554" s="287">
        <v>3</v>
      </c>
      <c r="AA554" s="290" t="str">
        <f t="shared" ca="1" si="118"/>
        <v>3d_J552_winter_CF_3</v>
      </c>
      <c r="AB554" s="285" t="s">
        <v>463</v>
      </c>
      <c r="AD554" s="286" t="s">
        <v>464</v>
      </c>
      <c r="AE554" s="287" t="s">
        <v>84</v>
      </c>
      <c r="AF554" s="287" t="s">
        <v>84</v>
      </c>
      <c r="AH554" s="288"/>
      <c r="AI554" s="285"/>
    </row>
    <row r="555" spans="1:41" ht="48" customHeight="1">
      <c r="A555" s="776" t="s">
        <v>743</v>
      </c>
      <c r="B555" s="773"/>
      <c r="C555" s="773"/>
      <c r="D555" s="773"/>
      <c r="E555" s="773"/>
      <c r="F555" s="773"/>
      <c r="G555" s="773"/>
      <c r="H555" s="773"/>
      <c r="I555" s="773"/>
      <c r="J555" s="773"/>
      <c r="K555" s="773"/>
      <c r="L555" s="108"/>
      <c r="O555" s="20"/>
      <c r="S555" t="s">
        <v>40</v>
      </c>
    </row>
    <row r="556" spans="1:41" ht="5.25" customHeight="1">
      <c r="A556" s="330"/>
      <c r="B556" s="53"/>
      <c r="C556" s="53"/>
      <c r="D556" s="53"/>
      <c r="E556" s="53"/>
      <c r="F556" s="53"/>
      <c r="G556" s="53"/>
      <c r="H556" s="53"/>
      <c r="I556" s="53"/>
      <c r="J556" s="53"/>
      <c r="K556" s="53"/>
      <c r="L556" s="108"/>
      <c r="R556" t="s">
        <v>76</v>
      </c>
    </row>
    <row r="557" spans="1:41" ht="30.75" customHeight="1">
      <c r="A557" s="994" t="s">
        <v>744</v>
      </c>
      <c r="B557" s="995"/>
      <c r="C557" s="53"/>
      <c r="D557" s="872"/>
      <c r="E557" s="874"/>
      <c r="F557" s="53"/>
      <c r="G557" s="1032"/>
      <c r="H557" s="1034"/>
      <c r="I557" s="53"/>
      <c r="J557" s="1032"/>
      <c r="K557" s="1034"/>
      <c r="L557" s="108"/>
      <c r="O557" s="20"/>
      <c r="S557" t="s">
        <v>40</v>
      </c>
      <c r="T557" s="287"/>
      <c r="U557" s="285" t="str">
        <f ca="1">SUBSTITUTE(CELL("address",D557),"$","")</f>
        <v>D557</v>
      </c>
      <c r="V557" s="287" t="str">
        <f t="shared" ref="V557:V565" si="119">$V$7</f>
        <v>3d</v>
      </c>
      <c r="W557" s="285" t="str">
        <f t="shared" ref="W557:W565" ca="1" si="120">MID(CELL("filename",V557),FIND("]",CELL("filename",V557))+1,256)</f>
        <v>3d. DR_DER_System</v>
      </c>
      <c r="X557" s="287" t="s">
        <v>1323</v>
      </c>
      <c r="Y557" s="287" t="s">
        <v>1386</v>
      </c>
      <c r="Z557" s="287">
        <v>1</v>
      </c>
      <c r="AA557" s="290" t="str">
        <f t="shared" ref="AA557:AA565" ca="1" si="121">V557&amp;"_"&amp;U557&amp;"_"&amp;Y557&amp;"_"&amp;Z557</f>
        <v>3d_D557_8760_datasource_1</v>
      </c>
      <c r="AB557" t="s">
        <v>605</v>
      </c>
      <c r="AC557">
        <v>100</v>
      </c>
      <c r="AE557" s="287" t="s">
        <v>84</v>
      </c>
      <c r="AF557" s="287" t="s">
        <v>84</v>
      </c>
      <c r="AH557" s="288"/>
    </row>
    <row r="558" spans="1:41" ht="5.25" customHeight="1">
      <c r="A558" s="450"/>
      <c r="B558" s="53"/>
      <c r="C558" s="53"/>
      <c r="D558" s="53"/>
      <c r="E558" s="53"/>
      <c r="F558" s="53"/>
      <c r="G558" s="53"/>
      <c r="H558" s="53"/>
      <c r="I558" s="53"/>
      <c r="J558" s="53"/>
      <c r="K558" s="53"/>
      <c r="L558" s="108"/>
      <c r="R558" t="s">
        <v>76</v>
      </c>
      <c r="T558" s="287"/>
      <c r="U558" s="285" t="str">
        <f ca="1">SUBSTITUTE(CELL("address",G557),"$","")</f>
        <v>G557</v>
      </c>
      <c r="V558" s="287" t="str">
        <f t="shared" si="119"/>
        <v>3d</v>
      </c>
      <c r="W558" s="285" t="str">
        <f t="shared" ca="1" si="120"/>
        <v>3d. DR_DER_System</v>
      </c>
      <c r="X558" s="287" t="s">
        <v>1323</v>
      </c>
      <c r="Y558" s="287" t="s">
        <v>1386</v>
      </c>
      <c r="Z558" s="287">
        <v>2</v>
      </c>
      <c r="AA558" s="290" t="str">
        <f t="shared" ca="1" si="121"/>
        <v>3d_G557_8760_datasource_2</v>
      </c>
      <c r="AB558" t="s">
        <v>605</v>
      </c>
      <c r="AC558">
        <v>100</v>
      </c>
      <c r="AE558" s="287" t="s">
        <v>84</v>
      </c>
      <c r="AF558" s="287" t="s">
        <v>84</v>
      </c>
      <c r="AH558" s="288"/>
    </row>
    <row r="559" spans="1:41" ht="5.25" customHeight="1">
      <c r="A559" s="450"/>
      <c r="B559" s="53"/>
      <c r="C559" s="53"/>
      <c r="D559" s="53"/>
      <c r="E559" s="53"/>
      <c r="F559" s="53"/>
      <c r="G559" s="53"/>
      <c r="H559" s="53"/>
      <c r="I559" s="53"/>
      <c r="J559" s="53"/>
      <c r="K559" s="53"/>
      <c r="L559" s="108"/>
      <c r="R559" t="s">
        <v>76</v>
      </c>
      <c r="T559" s="287"/>
      <c r="U559" s="285" t="str">
        <f ca="1">SUBSTITUTE(CELL("address",J557),"$","")</f>
        <v>J557</v>
      </c>
      <c r="V559" s="287" t="str">
        <f t="shared" si="119"/>
        <v>3d</v>
      </c>
      <c r="W559" s="285" t="str">
        <f t="shared" ca="1" si="120"/>
        <v>3d. DR_DER_System</v>
      </c>
      <c r="X559" s="287" t="s">
        <v>1323</v>
      </c>
      <c r="Y559" s="287" t="s">
        <v>1386</v>
      </c>
      <c r="Z559" s="287">
        <v>3</v>
      </c>
      <c r="AA559" s="290" t="str">
        <f t="shared" ca="1" si="121"/>
        <v>3d_J557_8760_datasource_3</v>
      </c>
      <c r="AB559" t="s">
        <v>605</v>
      </c>
      <c r="AC559">
        <v>100</v>
      </c>
      <c r="AE559" s="287" t="s">
        <v>84</v>
      </c>
      <c r="AF559" s="287" t="s">
        <v>84</v>
      </c>
      <c r="AH559" s="288"/>
    </row>
    <row r="560" spans="1:41">
      <c r="A560" s="997" t="s">
        <v>746</v>
      </c>
      <c r="B560" s="998"/>
      <c r="C560" s="53"/>
      <c r="D560" s="926"/>
      <c r="E560" s="928"/>
      <c r="F560" s="53"/>
      <c r="G560" s="1041"/>
      <c r="H560" s="1043"/>
      <c r="I560" s="53"/>
      <c r="J560" s="1041"/>
      <c r="K560" s="1043"/>
      <c r="L560" s="108"/>
      <c r="S560" t="s">
        <v>40</v>
      </c>
      <c r="U560" s="285" t="str">
        <f ca="1">SUBSTITUTE(CELL("address",D560),"$","")</f>
        <v>D560</v>
      </c>
      <c r="V560" s="287" t="str">
        <f t="shared" si="119"/>
        <v>3d</v>
      </c>
      <c r="W560" s="285" t="str">
        <f t="shared" ca="1" si="120"/>
        <v>3d. DR_DER_System</v>
      </c>
      <c r="X560" s="287" t="s">
        <v>1323</v>
      </c>
      <c r="Y560" s="287" t="s">
        <v>1387</v>
      </c>
      <c r="Z560" s="287">
        <v>1</v>
      </c>
      <c r="AA560" s="290" t="str">
        <f t="shared" ca="1" si="121"/>
        <v>3d_D560_8760_assessment_1</v>
      </c>
      <c r="AB560" t="s">
        <v>681</v>
      </c>
      <c r="AD560" s="286" t="str">
        <f t="shared" ref="AD560:AD562" si="122">CONCATENATE(AN560,",",AO560)</f>
        <v>Yes,No</v>
      </c>
      <c r="AE560" s="287" t="s">
        <v>84</v>
      </c>
      <c r="AF560" s="287" t="s">
        <v>84</v>
      </c>
      <c r="AH560" s="288"/>
      <c r="AN560" t="s">
        <v>83</v>
      </c>
      <c r="AO560" t="s">
        <v>84</v>
      </c>
    </row>
    <row r="561" spans="1:69" ht="5.25" customHeight="1">
      <c r="A561" s="454"/>
      <c r="B561" s="53"/>
      <c r="C561" s="53"/>
      <c r="D561" s="53"/>
      <c r="E561" s="53"/>
      <c r="F561" s="53"/>
      <c r="G561" s="53"/>
      <c r="H561" s="53"/>
      <c r="I561" s="53"/>
      <c r="J561" s="53"/>
      <c r="K561" s="53"/>
      <c r="L561" s="108"/>
      <c r="R561" t="s">
        <v>76</v>
      </c>
      <c r="U561" s="285" t="str">
        <f ca="1">SUBSTITUTE(CELL("address",G560),"$","")</f>
        <v>G560</v>
      </c>
      <c r="V561" s="287" t="str">
        <f t="shared" si="119"/>
        <v>3d</v>
      </c>
      <c r="W561" s="285" t="str">
        <f t="shared" ca="1" si="120"/>
        <v>3d. DR_DER_System</v>
      </c>
      <c r="X561" s="287" t="s">
        <v>1323</v>
      </c>
      <c r="Y561" s="287" t="s">
        <v>1387</v>
      </c>
      <c r="Z561" s="287">
        <v>2</v>
      </c>
      <c r="AA561" s="290" t="str">
        <f t="shared" ca="1" si="121"/>
        <v>3d_G560_8760_assessment_2</v>
      </c>
      <c r="AB561" t="s">
        <v>681</v>
      </c>
      <c r="AD561" s="286" t="str">
        <f t="shared" si="122"/>
        <v>Yes,No</v>
      </c>
      <c r="AE561" s="287" t="s">
        <v>84</v>
      </c>
      <c r="AF561" s="287" t="s">
        <v>84</v>
      </c>
      <c r="AH561" s="288"/>
      <c r="AN561" t="s">
        <v>83</v>
      </c>
      <c r="AO561" t="s">
        <v>84</v>
      </c>
    </row>
    <row r="562" spans="1:69" ht="5.25" customHeight="1">
      <c r="A562" s="454"/>
      <c r="B562" s="53"/>
      <c r="C562" s="53"/>
      <c r="D562" s="53"/>
      <c r="E562" s="53"/>
      <c r="F562" s="53"/>
      <c r="G562" s="53"/>
      <c r="H562" s="53"/>
      <c r="I562" s="53"/>
      <c r="J562" s="53"/>
      <c r="K562" s="53"/>
      <c r="L562" s="108"/>
      <c r="R562" t="s">
        <v>76</v>
      </c>
      <c r="U562" s="285" t="str">
        <f ca="1">SUBSTITUTE(CELL("address",J560),"$","")</f>
        <v>J560</v>
      </c>
      <c r="V562" s="287" t="str">
        <f t="shared" si="119"/>
        <v>3d</v>
      </c>
      <c r="W562" s="285" t="str">
        <f t="shared" ca="1" si="120"/>
        <v>3d. DR_DER_System</v>
      </c>
      <c r="X562" s="287" t="s">
        <v>1323</v>
      </c>
      <c r="Y562" s="287" t="s">
        <v>1387</v>
      </c>
      <c r="Z562" s="287">
        <v>3</v>
      </c>
      <c r="AA562" s="290" t="str">
        <f t="shared" ca="1" si="121"/>
        <v>3d_J560_8760_assessment_3</v>
      </c>
      <c r="AB562" t="s">
        <v>681</v>
      </c>
      <c r="AD562" s="286" t="str">
        <f t="shared" si="122"/>
        <v>Yes,No</v>
      </c>
      <c r="AE562" s="287" t="s">
        <v>84</v>
      </c>
      <c r="AF562" s="287" t="s">
        <v>84</v>
      </c>
      <c r="AH562" s="288"/>
      <c r="AN562" t="s">
        <v>83</v>
      </c>
      <c r="AO562" t="s">
        <v>84</v>
      </c>
    </row>
    <row r="563" spans="1:69" ht="18" customHeight="1">
      <c r="A563" s="450" t="s">
        <v>1388</v>
      </c>
      <c r="B563" s="53"/>
      <c r="C563" s="53"/>
      <c r="D563" s="926"/>
      <c r="E563" s="928"/>
      <c r="F563" s="53"/>
      <c r="G563" s="1041"/>
      <c r="H563" s="1043"/>
      <c r="I563" s="53"/>
      <c r="J563" s="1041"/>
      <c r="K563" s="1043"/>
      <c r="L563" s="108"/>
      <c r="S563" t="s">
        <v>40</v>
      </c>
      <c r="U563" s="285" t="str">
        <f ca="1">SUBSTITUTE(CELL("address",D563),"$","")</f>
        <v>D563</v>
      </c>
      <c r="V563" s="287" t="str">
        <f t="shared" si="119"/>
        <v>3d</v>
      </c>
      <c r="W563" s="285" t="str">
        <f t="shared" ca="1" si="120"/>
        <v>3d. DR_DER_System</v>
      </c>
      <c r="X563" s="287" t="s">
        <v>1323</v>
      </c>
      <c r="Y563" s="287" t="s">
        <v>1389</v>
      </c>
      <c r="Z563" s="287">
        <v>1</v>
      </c>
      <c r="AA563" s="290" t="str">
        <f t="shared" ca="1" si="121"/>
        <v>3d_D563_8760_assessment_submitted_1</v>
      </c>
      <c r="AB563" t="s">
        <v>681</v>
      </c>
      <c r="AD563" s="286" t="str">
        <f>CONCATENATE(AN563,",",AO563)</f>
        <v>Submitted,Not Submitted</v>
      </c>
      <c r="AE563" s="287" t="s">
        <v>84</v>
      </c>
      <c r="AF563" s="287" t="s">
        <v>84</v>
      </c>
      <c r="AH563" s="288"/>
      <c r="AN563" t="s">
        <v>185</v>
      </c>
      <c r="AO563" t="s">
        <v>186</v>
      </c>
    </row>
    <row r="564" spans="1:69" ht="10.5" customHeight="1">
      <c r="A564" s="513" t="s">
        <v>1390</v>
      </c>
      <c r="B564" s="53"/>
      <c r="C564" s="53"/>
      <c r="D564" s="53"/>
      <c r="E564" s="53"/>
      <c r="F564" s="53"/>
      <c r="G564" s="53"/>
      <c r="H564" s="53"/>
      <c r="I564" s="53"/>
      <c r="J564" s="53"/>
      <c r="K564" s="53"/>
      <c r="L564" s="108"/>
      <c r="S564" t="s">
        <v>40</v>
      </c>
      <c r="U564" s="285" t="str">
        <f ca="1">SUBSTITUTE(CELL("address",G563),"$","")</f>
        <v>G563</v>
      </c>
      <c r="V564" s="287" t="str">
        <f t="shared" si="119"/>
        <v>3d</v>
      </c>
      <c r="W564" s="285" t="str">
        <f t="shared" ca="1" si="120"/>
        <v>3d. DR_DER_System</v>
      </c>
      <c r="X564" s="287" t="s">
        <v>1323</v>
      </c>
      <c r="Y564" s="287" t="s">
        <v>1389</v>
      </c>
      <c r="Z564" s="287">
        <v>2</v>
      </c>
      <c r="AA564" s="290" t="str">
        <f t="shared" ca="1" si="121"/>
        <v>3d_G563_8760_assessment_submitted_2</v>
      </c>
      <c r="AB564" t="s">
        <v>681</v>
      </c>
      <c r="AD564" s="286" t="str">
        <f>CONCATENATE(AN564,",",AO564)</f>
        <v>Submitted,Not Submitted</v>
      </c>
      <c r="AE564" s="287" t="s">
        <v>84</v>
      </c>
      <c r="AF564" s="287" t="s">
        <v>84</v>
      </c>
      <c r="AH564" s="288"/>
      <c r="AN564" t="s">
        <v>185</v>
      </c>
      <c r="AO564" t="s">
        <v>186</v>
      </c>
    </row>
    <row r="565" spans="1:69" ht="5.25" customHeight="1" thickBot="1">
      <c r="A565" s="349"/>
      <c r="B565" s="331"/>
      <c r="C565" s="331"/>
      <c r="D565" s="331"/>
      <c r="E565" s="331"/>
      <c r="F565" s="331"/>
      <c r="G565" s="331"/>
      <c r="H565" s="331"/>
      <c r="I565" s="331"/>
      <c r="J565" s="331"/>
      <c r="K565" s="331"/>
      <c r="L565" s="332"/>
      <c r="R565" s="483" t="s">
        <v>76</v>
      </c>
      <c r="S565" s="483"/>
      <c r="T565" s="483"/>
      <c r="U565" s="484" t="str">
        <f ca="1">SUBSTITUTE(CELL("address",J563),"$","")</f>
        <v>J563</v>
      </c>
      <c r="V565" s="485" t="str">
        <f t="shared" si="119"/>
        <v>3d</v>
      </c>
      <c r="W565" s="484" t="str">
        <f t="shared" ca="1" si="120"/>
        <v>3d. DR_DER_System</v>
      </c>
      <c r="X565" s="485" t="s">
        <v>1323</v>
      </c>
      <c r="Y565" s="485" t="s">
        <v>1389</v>
      </c>
      <c r="Z565" s="485">
        <v>3</v>
      </c>
      <c r="AA565" s="486" t="str">
        <f t="shared" ca="1" si="121"/>
        <v>3d_J563_8760_assessment_submitted_3</v>
      </c>
      <c r="AB565" s="483" t="s">
        <v>681</v>
      </c>
      <c r="AC565" s="483"/>
      <c r="AD565" s="487" t="str">
        <f>CONCATENATE(AN565,",",AO565)</f>
        <v>Submitted,Not Submitted</v>
      </c>
      <c r="AE565" s="485" t="s">
        <v>84</v>
      </c>
      <c r="AF565" s="485" t="s">
        <v>84</v>
      </c>
      <c r="AG565" s="483"/>
      <c r="AH565" s="488"/>
      <c r="AI565" s="483"/>
      <c r="AJ565" s="483"/>
      <c r="AK565" s="483"/>
      <c r="AL565" s="483"/>
      <c r="AM565" s="483"/>
      <c r="AN565" s="483" t="s">
        <v>185</v>
      </c>
      <c r="AO565" s="483" t="s">
        <v>186</v>
      </c>
      <c r="AP565" s="483"/>
      <c r="AQ565" s="483"/>
      <c r="AR565" s="483"/>
      <c r="AS565" s="483"/>
      <c r="AT565" s="483"/>
      <c r="AU565" s="483"/>
      <c r="AV565" s="483"/>
      <c r="AW565" s="483"/>
      <c r="AX565" s="483"/>
      <c r="AY565" s="483"/>
      <c r="AZ565" s="483"/>
      <c r="BA565" s="483"/>
      <c r="BB565" s="483"/>
      <c r="BC565" s="483"/>
      <c r="BD565" s="483"/>
      <c r="BE565" s="483"/>
      <c r="BF565" s="483"/>
      <c r="BG565" s="483"/>
      <c r="BH565" s="483"/>
      <c r="BI565" s="483"/>
      <c r="BJ565" s="483"/>
      <c r="BK565" s="483"/>
      <c r="BL565" s="483"/>
      <c r="BM565" s="483"/>
      <c r="BN565" s="483"/>
      <c r="BO565" s="483"/>
      <c r="BP565" s="483"/>
      <c r="BQ565" s="489"/>
    </row>
    <row r="567" spans="1:69" hidden="1">
      <c r="U567">
        <f ca="1">COUNTA(U7:U565)</f>
        <v>510</v>
      </c>
    </row>
  </sheetData>
  <sheetProtection algorithmName="SHA-512" hashValue="mIWsiP8yb3wJe5oQmKeaxM3Ia1Pmk5bPTTSGdJqgbfnHMPopPZV1BwJqLd92jGFy/1PzAOXhPxwA0AGkUqUTBA==" saltValue="gkCE+g84IyxYcG+O7tiWFQ==" spinCount="100000" sheet="1" selectLockedCells="1"/>
  <mergeCells count="494">
    <mergeCell ref="D485:E485"/>
    <mergeCell ref="G482:H482"/>
    <mergeCell ref="G485:H485"/>
    <mergeCell ref="J389:K389"/>
    <mergeCell ref="J460:K460"/>
    <mergeCell ref="J469:K469"/>
    <mergeCell ref="J466:K466"/>
    <mergeCell ref="J475:K475"/>
    <mergeCell ref="G469:H469"/>
    <mergeCell ref="D428:E428"/>
    <mergeCell ref="D475:E475"/>
    <mergeCell ref="G475:H475"/>
    <mergeCell ref="J418:K418"/>
    <mergeCell ref="J410:K410"/>
    <mergeCell ref="J422:K422"/>
    <mergeCell ref="J425:K425"/>
    <mergeCell ref="J428:K428"/>
    <mergeCell ref="J479:K479"/>
    <mergeCell ref="J448:K448"/>
    <mergeCell ref="J457:K457"/>
    <mergeCell ref="G442:H442"/>
    <mergeCell ref="J442:K442"/>
    <mergeCell ref="D451:E451"/>
    <mergeCell ref="G451:H451"/>
    <mergeCell ref="J520:K520"/>
    <mergeCell ref="J374:K374"/>
    <mergeCell ref="J377:K377"/>
    <mergeCell ref="J380:K380"/>
    <mergeCell ref="J508:K508"/>
    <mergeCell ref="J511:K511"/>
    <mergeCell ref="J514:K514"/>
    <mergeCell ref="A496:L496"/>
    <mergeCell ref="D482:E482"/>
    <mergeCell ref="J482:K482"/>
    <mergeCell ref="J485:K485"/>
    <mergeCell ref="A404:L404"/>
    <mergeCell ref="J504:K504"/>
    <mergeCell ref="J498:K498"/>
    <mergeCell ref="J493:K493"/>
    <mergeCell ref="D504:E504"/>
    <mergeCell ref="G392:H392"/>
    <mergeCell ref="G395:H395"/>
    <mergeCell ref="A418:B418"/>
    <mergeCell ref="A490:B490"/>
    <mergeCell ref="D490:E490"/>
    <mergeCell ref="G428:H428"/>
    <mergeCell ref="D479:E479"/>
    <mergeCell ref="G479:H479"/>
    <mergeCell ref="A493:B493"/>
    <mergeCell ref="G490:H490"/>
    <mergeCell ref="J407:K407"/>
    <mergeCell ref="G40:H40"/>
    <mergeCell ref="G415:H415"/>
    <mergeCell ref="D337:E337"/>
    <mergeCell ref="D340:E340"/>
    <mergeCell ref="D310:E310"/>
    <mergeCell ref="D313:E313"/>
    <mergeCell ref="A269:B269"/>
    <mergeCell ref="G355:H355"/>
    <mergeCell ref="A47:B47"/>
    <mergeCell ref="J322:K322"/>
    <mergeCell ref="J304:K304"/>
    <mergeCell ref="J307:K307"/>
    <mergeCell ref="J310:K310"/>
    <mergeCell ref="J288:K288"/>
    <mergeCell ref="J316:K316"/>
    <mergeCell ref="J325:K325"/>
    <mergeCell ref="G100:H100"/>
    <mergeCell ref="G61:H61"/>
    <mergeCell ref="J61:K61"/>
    <mergeCell ref="J433:K433"/>
    <mergeCell ref="G58:H58"/>
    <mergeCell ref="G508:H508"/>
    <mergeCell ref="D285:E285"/>
    <mergeCell ref="D288:E288"/>
    <mergeCell ref="D291:E291"/>
    <mergeCell ref="A469:C469"/>
    <mergeCell ref="D454:E454"/>
    <mergeCell ref="G454:H454"/>
    <mergeCell ref="A475:C475"/>
    <mergeCell ref="D352:E352"/>
    <mergeCell ref="G352:H352"/>
    <mergeCell ref="G448:H448"/>
    <mergeCell ref="D436:E436"/>
    <mergeCell ref="G436:H436"/>
    <mergeCell ref="A436:C436"/>
    <mergeCell ref="A439:C439"/>
    <mergeCell ref="A445:C445"/>
    <mergeCell ref="G291:H291"/>
    <mergeCell ref="A433:C433"/>
    <mergeCell ref="D433:E433"/>
    <mergeCell ref="G433:H433"/>
    <mergeCell ref="D457:E457"/>
    <mergeCell ref="G457:H457"/>
    <mergeCell ref="D466:E466"/>
    <mergeCell ref="G466:H466"/>
    <mergeCell ref="A557:B557"/>
    <mergeCell ref="J40:K40"/>
    <mergeCell ref="A40:C40"/>
    <mergeCell ref="D43:E43"/>
    <mergeCell ref="G43:H43"/>
    <mergeCell ref="J43:K43"/>
    <mergeCell ref="D380:E380"/>
    <mergeCell ref="G368:H368"/>
    <mergeCell ref="G374:H374"/>
    <mergeCell ref="G377:H377"/>
    <mergeCell ref="G380:H380"/>
    <mergeCell ref="D349:E349"/>
    <mergeCell ref="G337:H337"/>
    <mergeCell ref="G340:H340"/>
    <mergeCell ref="G343:H343"/>
    <mergeCell ref="J368:K368"/>
    <mergeCell ref="J50:K50"/>
    <mergeCell ref="J53:K53"/>
    <mergeCell ref="J343:K343"/>
    <mergeCell ref="J282:K282"/>
    <mergeCell ref="J291:K291"/>
    <mergeCell ref="A94:C94"/>
    <mergeCell ref="G50:H50"/>
    <mergeCell ref="G53:H53"/>
    <mergeCell ref="J557:K557"/>
    <mergeCell ref="D545:E545"/>
    <mergeCell ref="D549:E549"/>
    <mergeCell ref="D552:E552"/>
    <mergeCell ref="G549:H549"/>
    <mergeCell ref="G552:H552"/>
    <mergeCell ref="J549:K549"/>
    <mergeCell ref="J552:K552"/>
    <mergeCell ref="G545:H545"/>
    <mergeCell ref="J545:K545"/>
    <mergeCell ref="J529:K529"/>
    <mergeCell ref="J415:K415"/>
    <mergeCell ref="D304:E304"/>
    <mergeCell ref="G304:H304"/>
    <mergeCell ref="J371:K371"/>
    <mergeCell ref="D383:E383"/>
    <mergeCell ref="J294:K294"/>
    <mergeCell ref="D307:E307"/>
    <mergeCell ref="G520:H520"/>
    <mergeCell ref="G294:H294"/>
    <mergeCell ref="G328:H328"/>
    <mergeCell ref="G460:H460"/>
    <mergeCell ref="D460:E460"/>
    <mergeCell ref="D523:E523"/>
    <mergeCell ref="D520:E520"/>
    <mergeCell ref="D343:E343"/>
    <mergeCell ref="D346:E346"/>
    <mergeCell ref="D294:E294"/>
    <mergeCell ref="D297:E297"/>
    <mergeCell ref="D325:E325"/>
    <mergeCell ref="D355:E355"/>
    <mergeCell ref="D526:E526"/>
    <mergeCell ref="D469:E469"/>
    <mergeCell ref="G511:H511"/>
    <mergeCell ref="J563:K563"/>
    <mergeCell ref="D23:E23"/>
    <mergeCell ref="G23:H23"/>
    <mergeCell ref="J23:K23"/>
    <mergeCell ref="D33:E33"/>
    <mergeCell ref="G33:H33"/>
    <mergeCell ref="J33:K33"/>
    <mergeCell ref="D47:E47"/>
    <mergeCell ref="G47:H47"/>
    <mergeCell ref="J47:K47"/>
    <mergeCell ref="D269:E269"/>
    <mergeCell ref="G269:H269"/>
    <mergeCell ref="J269:K269"/>
    <mergeCell ref="J560:K560"/>
    <mergeCell ref="J517:K517"/>
    <mergeCell ref="J501:K501"/>
    <mergeCell ref="J490:K490"/>
    <mergeCell ref="D498:E498"/>
    <mergeCell ref="D392:E392"/>
    <mergeCell ref="D395:E395"/>
    <mergeCell ref="D398:E398"/>
    <mergeCell ref="J392:K392"/>
    <mergeCell ref="J395:K395"/>
    <mergeCell ref="J398:K398"/>
    <mergeCell ref="D563:E563"/>
    <mergeCell ref="G563:H563"/>
    <mergeCell ref="D407:E407"/>
    <mergeCell ref="G407:H407"/>
    <mergeCell ref="D418:E418"/>
    <mergeCell ref="G418:H418"/>
    <mergeCell ref="D410:E410"/>
    <mergeCell ref="G410:H410"/>
    <mergeCell ref="D422:E422"/>
    <mergeCell ref="G422:H422"/>
    <mergeCell ref="D425:E425"/>
    <mergeCell ref="G425:H425"/>
    <mergeCell ref="D560:E560"/>
    <mergeCell ref="G560:H560"/>
    <mergeCell ref="D517:E517"/>
    <mergeCell ref="G517:H517"/>
    <mergeCell ref="D501:E501"/>
    <mergeCell ref="G557:H557"/>
    <mergeCell ref="G504:H504"/>
    <mergeCell ref="G498:H498"/>
    <mergeCell ref="D493:E493"/>
    <mergeCell ref="G493:H493"/>
    <mergeCell ref="D529:E529"/>
    <mergeCell ref="G501:H501"/>
    <mergeCell ref="A266:B266"/>
    <mergeCell ref="A560:B560"/>
    <mergeCell ref="G279:H279"/>
    <mergeCell ref="G398:H398"/>
    <mergeCell ref="D557:E557"/>
    <mergeCell ref="G307:H307"/>
    <mergeCell ref="G310:H310"/>
    <mergeCell ref="G313:H313"/>
    <mergeCell ref="G316:H316"/>
    <mergeCell ref="D539:E539"/>
    <mergeCell ref="G539:H539"/>
    <mergeCell ref="D386:E386"/>
    <mergeCell ref="D389:E389"/>
    <mergeCell ref="G383:H383"/>
    <mergeCell ref="G386:H386"/>
    <mergeCell ref="G389:H389"/>
    <mergeCell ref="A335:B336"/>
    <mergeCell ref="A334:B334"/>
    <mergeCell ref="A545:B545"/>
    <mergeCell ref="D508:E508"/>
    <mergeCell ref="D511:E511"/>
    <mergeCell ref="D514:E514"/>
    <mergeCell ref="G529:H529"/>
    <mergeCell ref="G514:H514"/>
    <mergeCell ref="A415:B415"/>
    <mergeCell ref="D415:E415"/>
    <mergeCell ref="A43:B43"/>
    <mergeCell ref="A50:B50"/>
    <mergeCell ref="A53:B53"/>
    <mergeCell ref="D50:E50"/>
    <mergeCell ref="D53:E53"/>
    <mergeCell ref="D368:E368"/>
    <mergeCell ref="D374:E374"/>
    <mergeCell ref="D377:E377"/>
    <mergeCell ref="D79:E79"/>
    <mergeCell ref="A88:C88"/>
    <mergeCell ref="A91:C91"/>
    <mergeCell ref="A97:C97"/>
    <mergeCell ref="A230:B230"/>
    <mergeCell ref="A100:C100"/>
    <mergeCell ref="A402:L402"/>
    <mergeCell ref="A303:B303"/>
    <mergeCell ref="A272:B272"/>
    <mergeCell ref="A61:C61"/>
    <mergeCell ref="A64:C64"/>
    <mergeCell ref="A70:C70"/>
    <mergeCell ref="J58:K58"/>
    <mergeCell ref="D282:E282"/>
    <mergeCell ref="J539:K539"/>
    <mergeCell ref="D542:E542"/>
    <mergeCell ref="G542:H542"/>
    <mergeCell ref="J542:K542"/>
    <mergeCell ref="D273:E273"/>
    <mergeCell ref="D276:E276"/>
    <mergeCell ref="D279:E279"/>
    <mergeCell ref="D533:E533"/>
    <mergeCell ref="G533:H533"/>
    <mergeCell ref="J533:K533"/>
    <mergeCell ref="D536:E536"/>
    <mergeCell ref="G536:H536"/>
    <mergeCell ref="J536:K536"/>
    <mergeCell ref="D371:E371"/>
    <mergeCell ref="G523:H523"/>
    <mergeCell ref="G526:H526"/>
    <mergeCell ref="G371:H371"/>
    <mergeCell ref="J523:K523"/>
    <mergeCell ref="J526:K526"/>
    <mergeCell ref="J346:K346"/>
    <mergeCell ref="D316:E316"/>
    <mergeCell ref="G297:H297"/>
    <mergeCell ref="G325:H325"/>
    <mergeCell ref="J285:K285"/>
    <mergeCell ref="A1:L1"/>
    <mergeCell ref="A2:L2"/>
    <mergeCell ref="A3:L3"/>
    <mergeCell ref="A16:L16"/>
    <mergeCell ref="D104:E104"/>
    <mergeCell ref="D5:E5"/>
    <mergeCell ref="G104:H104"/>
    <mergeCell ref="J104:K104"/>
    <mergeCell ref="G5:H5"/>
    <mergeCell ref="J5:K5"/>
    <mergeCell ref="D7:E7"/>
    <mergeCell ref="D40:E40"/>
    <mergeCell ref="D61:E61"/>
    <mergeCell ref="D70:E70"/>
    <mergeCell ref="D58:E58"/>
    <mergeCell ref="A73:C73"/>
    <mergeCell ref="A79:C79"/>
    <mergeCell ref="A82:C82"/>
    <mergeCell ref="A58:C58"/>
    <mergeCell ref="A67:C67"/>
    <mergeCell ref="A76:C76"/>
    <mergeCell ref="A85:C85"/>
    <mergeCell ref="D36:E36"/>
    <mergeCell ref="G36:H36"/>
    <mergeCell ref="T230:T231"/>
    <mergeCell ref="D105:D106"/>
    <mergeCell ref="E105:E106"/>
    <mergeCell ref="G105:G106"/>
    <mergeCell ref="H105:H106"/>
    <mergeCell ref="J105:J106"/>
    <mergeCell ref="K105:K106"/>
    <mergeCell ref="G247:H247"/>
    <mergeCell ref="J230:K230"/>
    <mergeCell ref="D235:E235"/>
    <mergeCell ref="D238:E238"/>
    <mergeCell ref="D241:E241"/>
    <mergeCell ref="D230:E230"/>
    <mergeCell ref="G230:H230"/>
    <mergeCell ref="G238:H238"/>
    <mergeCell ref="G241:H241"/>
    <mergeCell ref="J235:K235"/>
    <mergeCell ref="J238:K238"/>
    <mergeCell ref="J241:K241"/>
    <mergeCell ref="J244:K244"/>
    <mergeCell ref="J247:K247"/>
    <mergeCell ref="D244:E244"/>
    <mergeCell ref="D247:E247"/>
    <mergeCell ref="G235:H235"/>
    <mergeCell ref="J383:K383"/>
    <mergeCell ref="J386:K386"/>
    <mergeCell ref="D259:E259"/>
    <mergeCell ref="G259:H259"/>
    <mergeCell ref="J259:K259"/>
    <mergeCell ref="D262:E262"/>
    <mergeCell ref="G262:H262"/>
    <mergeCell ref="J262:K262"/>
    <mergeCell ref="J297:K297"/>
    <mergeCell ref="D300:E300"/>
    <mergeCell ref="G300:H300"/>
    <mergeCell ref="J300:K300"/>
    <mergeCell ref="D319:E319"/>
    <mergeCell ref="G319:H319"/>
    <mergeCell ref="J319:K319"/>
    <mergeCell ref="D322:E322"/>
    <mergeCell ref="G322:H322"/>
    <mergeCell ref="J276:K276"/>
    <mergeCell ref="J279:K279"/>
    <mergeCell ref="G276:H276"/>
    <mergeCell ref="J273:K273"/>
    <mergeCell ref="G273:H273"/>
    <mergeCell ref="D266:E266"/>
    <mergeCell ref="G266:H266"/>
    <mergeCell ref="U1:AE1"/>
    <mergeCell ref="AF1:AK1"/>
    <mergeCell ref="U2:U3"/>
    <mergeCell ref="V2:W2"/>
    <mergeCell ref="X2:X3"/>
    <mergeCell ref="Y2:Y3"/>
    <mergeCell ref="Z2:Z3"/>
    <mergeCell ref="AA2:AA3"/>
    <mergeCell ref="AB2:AB3"/>
    <mergeCell ref="AC2:AC3"/>
    <mergeCell ref="AD2:AD3"/>
    <mergeCell ref="AE2:AE3"/>
    <mergeCell ref="AF2:AF3"/>
    <mergeCell ref="AG2:AG3"/>
    <mergeCell ref="AH2:AH3"/>
    <mergeCell ref="AJ2:AJ3"/>
    <mergeCell ref="AK2:AK3"/>
    <mergeCell ref="AI2:AI3"/>
    <mergeCell ref="J36:K36"/>
    <mergeCell ref="G10:H10"/>
    <mergeCell ref="D10:E10"/>
    <mergeCell ref="D13:E13"/>
    <mergeCell ref="A33:B33"/>
    <mergeCell ref="G13:H13"/>
    <mergeCell ref="A23:B23"/>
    <mergeCell ref="A26:B26"/>
    <mergeCell ref="A29:B29"/>
    <mergeCell ref="D26:E26"/>
    <mergeCell ref="G26:H26"/>
    <mergeCell ref="J26:K26"/>
    <mergeCell ref="D29:E29"/>
    <mergeCell ref="G29:H29"/>
    <mergeCell ref="J29:K29"/>
    <mergeCell ref="J13:K13"/>
    <mergeCell ref="A36:B36"/>
    <mergeCell ref="D64:E64"/>
    <mergeCell ref="G64:H64"/>
    <mergeCell ref="J64:K64"/>
    <mergeCell ref="D73:E73"/>
    <mergeCell ref="G73:H73"/>
    <mergeCell ref="D88:E88"/>
    <mergeCell ref="G88:H88"/>
    <mergeCell ref="J88:K88"/>
    <mergeCell ref="J76:K76"/>
    <mergeCell ref="D85:E85"/>
    <mergeCell ref="D67:E67"/>
    <mergeCell ref="G67:H67"/>
    <mergeCell ref="J67:K67"/>
    <mergeCell ref="G85:H85"/>
    <mergeCell ref="J85:K85"/>
    <mergeCell ref="D82:E82"/>
    <mergeCell ref="G82:H82"/>
    <mergeCell ref="J82:K82"/>
    <mergeCell ref="D76:E76"/>
    <mergeCell ref="G76:H76"/>
    <mergeCell ref="J352:K352"/>
    <mergeCell ref="J349:K349"/>
    <mergeCell ref="G346:H346"/>
    <mergeCell ref="G349:H349"/>
    <mergeCell ref="D328:E328"/>
    <mergeCell ref="J337:K337"/>
    <mergeCell ref="G79:H79"/>
    <mergeCell ref="J79:K79"/>
    <mergeCell ref="G70:H70"/>
    <mergeCell ref="J70:K70"/>
    <mergeCell ref="D94:E94"/>
    <mergeCell ref="G94:H94"/>
    <mergeCell ref="G256:H256"/>
    <mergeCell ref="J256:K256"/>
    <mergeCell ref="J94:K94"/>
    <mergeCell ref="D100:E100"/>
    <mergeCell ref="G250:H250"/>
    <mergeCell ref="J100:K100"/>
    <mergeCell ref="J250:K250"/>
    <mergeCell ref="J266:K266"/>
    <mergeCell ref="D250:E250"/>
    <mergeCell ref="D256:E256"/>
    <mergeCell ref="D253:E253"/>
    <mergeCell ref="J73:K73"/>
    <mergeCell ref="D91:E91"/>
    <mergeCell ref="G91:H91"/>
    <mergeCell ref="J91:K91"/>
    <mergeCell ref="D97:E97"/>
    <mergeCell ref="G97:H97"/>
    <mergeCell ref="J97:K97"/>
    <mergeCell ref="J340:K340"/>
    <mergeCell ref="J313:K313"/>
    <mergeCell ref="G244:H244"/>
    <mergeCell ref="J328:K328"/>
    <mergeCell ref="D331:E331"/>
    <mergeCell ref="G331:H331"/>
    <mergeCell ref="J331:K331"/>
    <mergeCell ref="G282:H282"/>
    <mergeCell ref="G285:H285"/>
    <mergeCell ref="G288:H288"/>
    <mergeCell ref="G253:H253"/>
    <mergeCell ref="J253:K253"/>
    <mergeCell ref="J454:K454"/>
    <mergeCell ref="D463:E463"/>
    <mergeCell ref="G463:H463"/>
    <mergeCell ref="J463:K463"/>
    <mergeCell ref="D472:E472"/>
    <mergeCell ref="G472:H472"/>
    <mergeCell ref="J472:K472"/>
    <mergeCell ref="J436:K436"/>
    <mergeCell ref="D445:E445"/>
    <mergeCell ref="G445:H445"/>
    <mergeCell ref="J445:K445"/>
    <mergeCell ref="J451:K451"/>
    <mergeCell ref="D439:E439"/>
    <mergeCell ref="G439:H439"/>
    <mergeCell ref="J439:K439"/>
    <mergeCell ref="D448:E448"/>
    <mergeCell ref="J355:K355"/>
    <mergeCell ref="D358:E358"/>
    <mergeCell ref="G358:H358"/>
    <mergeCell ref="J358:K358"/>
    <mergeCell ref="D361:E361"/>
    <mergeCell ref="G361:H361"/>
    <mergeCell ref="J361:K361"/>
    <mergeCell ref="D364:E364"/>
    <mergeCell ref="G364:H364"/>
    <mergeCell ref="J364:K364"/>
    <mergeCell ref="A460:C460"/>
    <mergeCell ref="A442:C442"/>
    <mergeCell ref="A451:C451"/>
    <mergeCell ref="A474:B474"/>
    <mergeCell ref="D474:E474"/>
    <mergeCell ref="A454:C454"/>
    <mergeCell ref="A457:C457"/>
    <mergeCell ref="A463:C463"/>
    <mergeCell ref="A466:C466"/>
    <mergeCell ref="A472:C472"/>
    <mergeCell ref="D442:E442"/>
    <mergeCell ref="A448:C448"/>
    <mergeCell ref="G6:H6"/>
    <mergeCell ref="J6:K6"/>
    <mergeCell ref="G8:H8"/>
    <mergeCell ref="J8:K8"/>
    <mergeCell ref="G9:H9"/>
    <mergeCell ref="J9:K9"/>
    <mergeCell ref="G11:H11"/>
    <mergeCell ref="J11:K11"/>
    <mergeCell ref="G12:H12"/>
    <mergeCell ref="J12:K12"/>
    <mergeCell ref="G7:H7"/>
    <mergeCell ref="J7:K7"/>
    <mergeCell ref="J10:K10"/>
  </mergeCells>
  <conditionalFormatting sqref="D490:E490 D485:E485 D482:E482 D479:E479 D428:E428 D425:E425 D422:E422 D418:E418 D410:E410 D407:E407">
    <cfRule type="expression" dxfId="55" priority="117">
      <formula>$D$10&lt;&gt;"Yes"</formula>
    </cfRule>
  </conditionalFormatting>
  <conditionalFormatting sqref="G490:H490 G485:H485 G482:H482 G479:H479 G428:H428 G425:H425 G422:H422 G418:H418 G410:H410 G407:H407">
    <cfRule type="expression" dxfId="54" priority="116">
      <formula>$G$10&lt;&gt;"Yes"</formula>
    </cfRule>
  </conditionalFormatting>
  <conditionalFormatting sqref="J490:K490 J485:K485 J482:K482 J479:K479 J428:K428 J425:K425 J422:K422 J418:K418 J410:K410 J407:K407">
    <cfRule type="expression" dxfId="53" priority="115">
      <formula>$J$10&lt;&gt;"Yes"</formula>
    </cfRule>
  </conditionalFormatting>
  <conditionalFormatting sqref="J415:K415">
    <cfRule type="expression" dxfId="52" priority="114">
      <formula>$J$10&lt;&gt;"Yes"</formula>
    </cfRule>
  </conditionalFormatting>
  <conditionalFormatting sqref="G415:H415">
    <cfRule type="expression" dxfId="51" priority="113">
      <formula>$G$10&lt;&gt;"Yes"</formula>
    </cfRule>
  </conditionalFormatting>
  <conditionalFormatting sqref="D415:E415">
    <cfRule type="expression" dxfId="50" priority="112">
      <formula>$D$10&lt;&gt;"Yes"</formula>
    </cfRule>
  </conditionalFormatting>
  <conditionalFormatting sqref="D493:E493">
    <cfRule type="expression" dxfId="49" priority="111">
      <formula>$D$490&lt;&gt;"Yes"</formula>
    </cfRule>
  </conditionalFormatting>
  <conditionalFormatting sqref="G493:H493">
    <cfRule type="expression" dxfId="48" priority="110">
      <formula>$G$490&lt;&gt;"Yes"</formula>
    </cfRule>
  </conditionalFormatting>
  <conditionalFormatting sqref="J493:K493">
    <cfRule type="expression" dxfId="47" priority="109">
      <formula>$J$490&lt;&gt;"Yes"</formula>
    </cfRule>
  </conditionalFormatting>
  <conditionalFormatting sqref="D498:E498 D501:E501 D508:E508 D511:E511 D514:E514 D517:E517 D523:E523 D526:E526 D529:E529 D533:E533 D536:E536 D539:E539 D542:E542 D545:E545 D549:E549 D552:E552 D557:E557 D560:E560">
    <cfRule type="expression" dxfId="46" priority="93">
      <formula>$D$13&lt;&gt;"Yes"</formula>
    </cfRule>
  </conditionalFormatting>
  <conditionalFormatting sqref="G560:H560 G557:H557 G552:H552 G549:H549 G545:H545 G542:H542 G539:H539 G536:H536 G533:H533 G529:H529 G526:H526 G523:H523 G517:H517 G514:H514 G511:H511 G508:H508 G501:H501 G498:H498">
    <cfRule type="expression" dxfId="45" priority="92">
      <formula>$G$13&lt;&gt;"Yes"</formula>
    </cfRule>
  </conditionalFormatting>
  <conditionalFormatting sqref="J560:K560 J557:K557 J552:K552 J549:K549 J545:K545 J542:K542 J539:K539 J536:K536 J533:K533 J529:K529 J526:K526 J523:K523 J517:K517 J514:K514 J511:K511 J508:K508 J501:K501 J498:K498">
    <cfRule type="expression" dxfId="44" priority="91">
      <formula>$J$13&lt;&gt;"Yes"</formula>
    </cfRule>
  </conditionalFormatting>
  <conditionalFormatting sqref="D504:E504">
    <cfRule type="expression" dxfId="43" priority="90">
      <formula>$D$501&lt;&gt;"Yes"</formula>
    </cfRule>
  </conditionalFormatting>
  <conditionalFormatting sqref="G504:H504">
    <cfRule type="expression" dxfId="42" priority="89">
      <formula>$G$501&lt;&gt;"Yes"</formula>
    </cfRule>
  </conditionalFormatting>
  <conditionalFormatting sqref="J504:K504">
    <cfRule type="expression" dxfId="41" priority="88">
      <formula>$J$501&lt;&gt;"Yes"</formula>
    </cfRule>
  </conditionalFormatting>
  <conditionalFormatting sqref="D520:E520">
    <cfRule type="expression" dxfId="40" priority="87">
      <formula>$D$517&lt;&gt;"Yes"</formula>
    </cfRule>
  </conditionalFormatting>
  <conditionalFormatting sqref="G520:H520">
    <cfRule type="expression" dxfId="39" priority="86">
      <formula>$G$517&lt;&gt;"Yes"</formula>
    </cfRule>
  </conditionalFormatting>
  <conditionalFormatting sqref="J520:K520">
    <cfRule type="expression" dxfId="38" priority="85">
      <formula>$J$517&lt;&gt;"Yes"</formula>
    </cfRule>
  </conditionalFormatting>
  <conditionalFormatting sqref="D563:E563">
    <cfRule type="expression" dxfId="37" priority="84">
      <formula>$D$560&lt;&gt;"Yes"</formula>
    </cfRule>
  </conditionalFormatting>
  <conditionalFormatting sqref="G563:H563">
    <cfRule type="expression" dxfId="36" priority="83">
      <formula>$G$560&lt;&gt;"Yes"</formula>
    </cfRule>
  </conditionalFormatting>
  <conditionalFormatting sqref="J563:K563">
    <cfRule type="expression" dxfId="35" priority="82">
      <formula>$J$560&lt;&gt;"Yes"</formula>
    </cfRule>
  </conditionalFormatting>
  <conditionalFormatting sqref="D53:E53 D50:E50 D47:E47 D43:E43 D36:E36 D29:E29 D26:E26 D23:E23 D108:E108 D114:E114 D120:E120 D126:E126 D132:E132 D170:E170 D176:E176 D182:E182 D188:E188 D194:E194 D235:E235 D238:E238 D241:E241 D244:E244 D247:E247 D266:E266 D273:E273 D276:E276 D279:E279 D282:E282 D285:E285 D304:E304 D307:E307 D310:E310 D313:E313 D316:E316 D337:E337 D340:E340 D343:E343 D346:E346 D349:E349 D368:E368 D371:E371 D374:E374 D377:E377 D380:E380 D383:E383 D386:E386 D389:E389 D392:E392 D395:E395">
    <cfRule type="expression" dxfId="34" priority="78">
      <formula>$D$7&lt;&gt;"Yes"</formula>
    </cfRule>
  </conditionalFormatting>
  <conditionalFormatting sqref="D230:E230 D40:E40 D33:E33">
    <cfRule type="expression" dxfId="33" priority="77">
      <formula>$D$7&lt;&gt;"Yes"</formula>
    </cfRule>
  </conditionalFormatting>
  <conditionalFormatting sqref="G23:H23 G26:H26 G29:H29 G36:H36 G43:H43 G47:H47 G50:H50 G53:H53 G108:H108 G114:H114 G120:H120 G126:H126 G132:H132 G170:H170 G176:H176 G182:H182 G188:H188 G194:H194 G235:H235 G238:H238 G241:H241 G244:H244 G247:H247 G266:H266 G273:H273 G276:H276 G279:H279 G282:H282 G285:H285 G304:H304 G307:H307 G310:H310 G313:H313 G316:H316 G337:H337 G340:H340 G343:H343 G346:H346 G349:H349 G368:H368 G371:H371 G374:H374 G377:H377 G380:H380 G383:H383 G386:H386 G389:H389 G392:H392 G395:H395">
    <cfRule type="expression" dxfId="32" priority="76">
      <formula>$G$7&lt;&gt;"Yes"</formula>
    </cfRule>
  </conditionalFormatting>
  <conditionalFormatting sqref="G33:H33 G40:H40 G138:H138 G144:H144 G150:H150 G156:H156 G162:H162 G200:H200 G206:H206 G212:H212 G218:H218 G224:H224 G230:H230 G250:H250 G253:H253 G256:H256 G259:H259 G262:H262 G288:H288 G291:H291 G294:H294 G297:H297 G300:H300 G319:H319 G322:H322 G325:H325 G328:H328 G331:H331 G352:H352 G355:H355 G358:H358 G361:H361 G364:H364">
    <cfRule type="expression" dxfId="31" priority="75">
      <formula>$G$7&lt;&gt;"Yes"</formula>
    </cfRule>
  </conditionalFormatting>
  <conditionalFormatting sqref="J23:K23 J26:K26 J29:K29 J36:K36 J43:K43 J47:K47 J50:K50 J53:K53 J108:K108 J114:K114 J120:K120 J126:K126 J132:K132 J170:K170 J176:K176 J182:K182 J188:K188 J194:K194 J235:K235 J238:K238 J241:K241 J244:K244 J247:K247 J266:K266 J273:K273 J276:K276 J279:K279 J282:K282 J285:K285 J304:K304 J307:K307 J310:K310 J313:K313 J316:K316 J337:K337 J340:K340 J343:K343 J346:K346 J349:K349 J368:K368 J371:K371 J374:K374 J377:K377 J380:K380 J383:K383 J386:K386 J389:K389 J392:K392 J395:K395">
    <cfRule type="expression" dxfId="30" priority="74">
      <formula>$J$7&lt;&gt;"Yes"</formula>
    </cfRule>
  </conditionalFormatting>
  <conditionalFormatting sqref="J33:K33 J40:K40 J138:K138 J144:K144 J150:K150 J156:K156 J162:K162 J200:K200 J206:K206 J212:K212 J218:K218 J224:K224 J230:K230 J250:K250 J253:K253 J256:K256 J259:K259 J262:K262 J288:K288 J291:K291 J294:K294 J297:K297 J300:K300 J319:K319 J322:K322 J325:K325 J328:K328 J331:K331 J352:K352 J355:K355 J358:K358 J361:K361 J364:K364">
    <cfRule type="expression" dxfId="29" priority="73">
      <formula>$J$7&lt;&gt;"Yes"</formula>
    </cfRule>
  </conditionalFormatting>
  <conditionalFormatting sqref="D269:E269">
    <cfRule type="expression" dxfId="28" priority="72">
      <formula>$D$266&lt;&gt;"Yes"</formula>
    </cfRule>
  </conditionalFormatting>
  <conditionalFormatting sqref="G269:H269">
    <cfRule type="expression" dxfId="27" priority="71">
      <formula>$G$266&lt;&gt;"Yes"</formula>
    </cfRule>
  </conditionalFormatting>
  <conditionalFormatting sqref="J269:K269">
    <cfRule type="expression" dxfId="26" priority="70">
      <formula>$J$266&lt;&gt;"Yes"</formula>
    </cfRule>
  </conditionalFormatting>
  <conditionalFormatting sqref="J79:K79">
    <cfRule type="expression" dxfId="25" priority="17">
      <formula>J76&lt;&gt;"No"</formula>
    </cfRule>
  </conditionalFormatting>
  <conditionalFormatting sqref="J472:K472 G472:H472 D472:E472 J463:K463 G463:H463 D463:E463 J454:K454 G454:H454 D454:E454 J445:K445 G445:H445 D445:E445 J436:K436 G436:H436 D436:E436 J97:K97 G97:H97 D97:E97 J88:K88 G88:H88 D88:E88 J61:K61 G61:H61 D61:E61 J70:K70 G70:H70 D70:E70 D79:E79 G79:H79">
    <cfRule type="expression" dxfId="24" priority="16">
      <formula>D58&lt;&gt;"No"</formula>
    </cfRule>
  </conditionalFormatting>
  <conditionalFormatting sqref="D64:E64">
    <cfRule type="expression" dxfId="23" priority="14">
      <formula>D58&lt;&gt;"Not Applicable"</formula>
    </cfRule>
  </conditionalFormatting>
  <conditionalFormatting sqref="J475:K475 G475:H475 D475:E475 J466:K466 G466:H466 D466:E466 J457:K457 G457:H457 D457:E457 J448:K448 G448:H448 D448:E448 J439:K439 G439:H439 D439:E439 J100:K100 G100:H100 D100:E100 J91:K91 G91:H91 D91:E91 J82:K82 G82:H82 D82:E82 J73:K73 G73:H73 D73:E73 J64:K64 G64:H64">
    <cfRule type="expression" dxfId="22" priority="13">
      <formula>D58&lt;&gt;"Not Applicable"</formula>
    </cfRule>
  </conditionalFormatting>
  <conditionalFormatting sqref="D58:E58 G58:H58 J58:K58 D67:E67 G67:H67 J67:K67 D76:E76 G76:H76 J76:K76 D85:E85 G85:H85 J85:K85 D94:E94 G94:H94 J94:K94">
    <cfRule type="expression" dxfId="21" priority="10">
      <formula>$D$10&lt;&gt;"Yes"</formula>
    </cfRule>
  </conditionalFormatting>
  <conditionalFormatting sqref="J433:K433 G433:H433 D433:E433">
    <cfRule type="expression" dxfId="20" priority="9">
      <formula>$D$10&lt;&gt;"Yes"</formula>
    </cfRule>
  </conditionalFormatting>
  <conditionalFormatting sqref="J442:K442 G442:H442">
    <cfRule type="expression" dxfId="19" priority="8">
      <formula>$D$10&lt;&gt;"Yes"</formula>
    </cfRule>
  </conditionalFormatting>
  <conditionalFormatting sqref="J451:K451 G451:H451">
    <cfRule type="expression" dxfId="18" priority="7">
      <formula>$D$10&lt;&gt;"Yes"</formula>
    </cfRule>
  </conditionalFormatting>
  <conditionalFormatting sqref="J460:K460 G460:H460">
    <cfRule type="expression" dxfId="17" priority="6">
      <formula>$D$10&lt;&gt;"Yes"</formula>
    </cfRule>
  </conditionalFormatting>
  <conditionalFormatting sqref="J469:K469 G469:H469">
    <cfRule type="expression" dxfId="16" priority="5">
      <formula>$D$10&lt;&gt;"Yes"</formula>
    </cfRule>
  </conditionalFormatting>
  <conditionalFormatting sqref="D442:E442">
    <cfRule type="expression" dxfId="15" priority="4">
      <formula>$D$10&lt;&gt;"Yes"</formula>
    </cfRule>
  </conditionalFormatting>
  <conditionalFormatting sqref="D451:E451">
    <cfRule type="expression" dxfId="14" priority="3">
      <formula>$D$10&lt;&gt;"Yes"</formula>
    </cfRule>
  </conditionalFormatting>
  <conditionalFormatting sqref="D460:E460">
    <cfRule type="expression" dxfId="13" priority="2">
      <formula>$D$10&lt;&gt;"Yes"</formula>
    </cfRule>
  </conditionalFormatting>
  <conditionalFormatting sqref="D469:E469">
    <cfRule type="expression" dxfId="12" priority="1">
      <formula>$D$10&lt;&gt;"Yes"</formula>
    </cfRule>
  </conditionalFormatting>
  <dataValidations xWindow="400" yWindow="722" count="47">
    <dataValidation type="list" allowBlank="1" showInputMessage="1" showErrorMessage="1" promptTitle="Complete if Applicable" prompt="Please select &quot;Yes&quot; if using Offer 3 for a System Resource." sqref="J13:K13">
      <formula1>$AN$15</formula1>
    </dataValidation>
    <dataValidation type="list" operator="greaterThanOrEqual" showInputMessage="1" showErrorMessage="1" promptTitle="Complete if Applicable" prompt="Select response from drop-down list." sqref="J560:K560">
      <formula1>$AN$562:$AO$562</formula1>
    </dataValidation>
    <dataValidation type="list" operator="greaterThanOrEqual" showInputMessage="1" showErrorMessage="1" promptTitle="Complete if Applicable" prompt="Select response from drop-down list." sqref="J520:K520">
      <formula1>$AN$522:$AO$522</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J563:K563">
      <formula1>$AN$565:$AO$565</formula1>
    </dataValidation>
    <dataValidation type="textLength" operator="lessThan" allowBlank="1" showInputMessage="1" showErrorMessage="1" promptTitle="Complete if applicable" prompt="Field is limited to a maximum of 400 characters." sqref="D493 J498 D23:E23 J504 G428:H428 G23:H23 J428:K428 D504 G504 J47:K47 D47:E47 G47:H47 D269:E269 G269:H269 J425:K425 J269:K269 D407:E407 G407:H407 J410:K410 J422:K422 G425:H425 J407:K407 D410:E410 G410:H410 D425:E425 D422:E422 G422:H422 J23:K23 G479:H479 D479:E479 J479:K479 D498 G498 G493 J493 D428 D439 G439 J100 D448 G448 J439 D457 G457 J448 D466 G466 J457 D475 G475 J466 D100 G100 J91 D88:E88 G88:H88 J61:K61 J79:K79 J463:K463 G79:H79 D70:E70 G70:H70 D79:E79 D61:E61 G61:H61 J70:K70 J472:K472 G64 D64 D73 G73 J64 D82 G82 J73 D91 G91 J82 D97:E97 G97:H97 J88:K88 D436:E436 G436:H436 J97:K97 D445:E445 G445:H445 J436:K436 D454:E454 G454:H454 J445:K445 D463:E463 G463:H463 J454:K454 D472:E472 G472:H472 J475">
      <formula1>400</formula1>
    </dataValidation>
    <dataValidation type="textLength" operator="lessThan" allowBlank="1" showInputMessage="1" showErrorMessage="1" promptTitle="Complete if applicable" prompt="Field is limited to a maximum of 100 characters." sqref="D557 G557 J557 J529 D529 G529 G26:H26 D29:E29 J26:K26 J545 J230:K230 D545 G230:H230 J29:K29 D230:E230 J53:K53 D26:E26 G53:H53 G29:H29 J50:K50 D53:E53 G545 D50:E50 G50:H50">
      <formula1>100</formula1>
    </dataValidation>
    <dataValidation type="list" allowBlank="1" showInputMessage="1" showErrorMessage="1" promptTitle="Complete if Applicable" prompt="Please select &quot;Yes&quot; if using Offer 1 for a DR Resource." sqref="D7:E7">
      <formula1>$AN$7</formula1>
    </dataValidation>
    <dataValidation type="list" allowBlank="1" showInputMessage="1" showErrorMessage="1" promptTitle="Complete if Applicable" prompt="Please select &quot;Yes&quot; if using Offer 2 for a DR Resource." sqref="G7:H7">
      <formula1>$AN$8</formula1>
    </dataValidation>
    <dataValidation type="list" allowBlank="1" showInputMessage="1" showErrorMessage="1" promptTitle="Complete if Applicable" prompt="Please select &quot;Yes&quot; if using Offer 3 for a DR Resource." sqref="J7:K7">
      <formula1>$AN$9</formula1>
    </dataValidation>
    <dataValidation type="list" allowBlank="1" showInputMessage="1" showErrorMessage="1" promptTitle="Complete if Applicable" prompt="Please select &quot;Yes&quot; if using Offer 1 for a DER Resource." sqref="D10:E10">
      <formula1>$AN$10</formula1>
    </dataValidation>
    <dataValidation type="list" allowBlank="1" showInputMessage="1" showErrorMessage="1" promptTitle="Complete if Applicable" prompt="Please select &quot;Yes&quot; if using Offer 2 for a DER Resource." sqref="G10:H10">
      <formula1>$AN$11</formula1>
    </dataValidation>
    <dataValidation type="list" allowBlank="1" showInputMessage="1" showErrorMessage="1" promptTitle="Complete if Applicable" prompt="Please select &quot;Yes&quot; if using Offer 3 for a DER Resource." sqref="J10:K10">
      <formula1>$AN$12</formula1>
    </dataValidation>
    <dataValidation type="list" allowBlank="1" showInputMessage="1" showErrorMessage="1" promptTitle="Complete if Applicable" prompt="Please select &quot;Yes&quot; if using Offer 1 for a System Resource." sqref="D13:E13">
      <formula1>$AN$13</formula1>
    </dataValidation>
    <dataValidation type="list" allowBlank="1" showInputMessage="1" showErrorMessage="1" promptTitle="Complete if Applicable" prompt="Please select &quot;Yes&quot; if using Offer 2 for a System Resource." sqref="G13:H13">
      <formula1>$AN$14</formula1>
    </dataValidation>
    <dataValidation type="list" operator="greaterThanOrEqual" showInputMessage="1" showErrorMessage="1" promptTitle="Complete if Applicable" prompt="Select response from drop-down list." sqref="D266:E266">
      <formula1>$AN$266:$AO$266</formula1>
    </dataValidation>
    <dataValidation type="list" operator="greaterThanOrEqual" showInputMessage="1" showErrorMessage="1" promptTitle="Complete if Applicable" prompt="Select response from drop-down list." sqref="G266:H266">
      <formula1>$AN$267:$AO$267</formula1>
    </dataValidation>
    <dataValidation type="list" operator="greaterThanOrEqual" showInputMessage="1" showErrorMessage="1" promptTitle="Complete if Applicable" prompt="Select response from drop-down list." sqref="J266:K266">
      <formula1>$AN$268:$AO$268</formula1>
    </dataValidation>
    <dataValidation type="list" operator="greaterThanOrEqual" showInputMessage="1" showErrorMessage="1" promptTitle="Complete if Applicable" prompt="Select response from drop-down list." sqref="D490:E490">
      <formula1>$AN$490:$AO$490</formula1>
    </dataValidation>
    <dataValidation type="list" operator="greaterThanOrEqual" showInputMessage="1" showErrorMessage="1" promptTitle="Complete if Applicable" prompt="Select response from drop-down list." sqref="G490:H490">
      <formula1>$AN$491:$AO$491</formula1>
    </dataValidation>
    <dataValidation type="list" operator="greaterThanOrEqual" showInputMessage="1" showErrorMessage="1" promptTitle="Complete if Applicable" prompt="Select response from drop-down list." sqref="J490:K490">
      <formula1>$AN$492:$AO$492</formula1>
    </dataValidation>
    <dataValidation type="list" operator="greaterThanOrEqual" showInputMessage="1" showErrorMessage="1" promptTitle="Complete if Applicable" prompt="Select response from drop-down list." sqref="D501:E501">
      <formula1>$AN$501:$AO$501</formula1>
    </dataValidation>
    <dataValidation type="list" operator="greaterThanOrEqual" showInputMessage="1" showErrorMessage="1" promptTitle="Complete if Applicable" prompt="Select response from drop-down list." sqref="G501:H501">
      <formula1>$AN$502:$AO$502</formula1>
    </dataValidation>
    <dataValidation type="list" operator="greaterThanOrEqual" showInputMessage="1" showErrorMessage="1" promptTitle="Complete if Applicable" prompt="Select response from drop-down list." sqref="J501:K501">
      <formula1>$AN$503:$AO$503</formula1>
    </dataValidation>
    <dataValidation type="list" operator="greaterThanOrEqual" showInputMessage="1" showErrorMessage="1" promptTitle="Complete if Applicable" prompt="Select response from drop-down list." sqref="D517:E517">
      <formula1>$AN$517:$AO$517</formula1>
    </dataValidation>
    <dataValidation type="list" operator="greaterThanOrEqual" showInputMessage="1" showErrorMessage="1" promptTitle="Complete if Applicable" prompt="Select response from drop-down list." sqref="G517:H517">
      <formula1>$AN$518:$AO$518</formula1>
    </dataValidation>
    <dataValidation type="list" operator="greaterThanOrEqual" showInputMessage="1" showErrorMessage="1" promptTitle="Complete if Applicable" prompt="Select response from drop-down list." sqref="J517:K517">
      <formula1>$AN$519:$AO$519</formula1>
    </dataValidation>
    <dataValidation type="list" operator="greaterThanOrEqual" showInputMessage="1" showErrorMessage="1" promptTitle="Complete if Applicable" prompt="Select response from drop-down list." sqref="D520:E520">
      <formula1>$AN$520:$AO$520</formula1>
    </dataValidation>
    <dataValidation type="list" operator="greaterThanOrEqual" showInputMessage="1" showErrorMessage="1" promptTitle="Complete if Applicable" prompt="Select response from drop-down list." sqref="G520:H520">
      <formula1>$AN$521:$AO$521</formula1>
    </dataValidation>
    <dataValidation type="list" operator="greaterThanOrEqual" showInputMessage="1" showErrorMessage="1" promptTitle="Complete if Applicable" prompt="Select response from drop-down list." sqref="D560:E560">
      <formula1>$AN$560:$AO$560</formula1>
    </dataValidation>
    <dataValidation type="list" operator="greaterThanOrEqual" showInputMessage="1" showErrorMessage="1" promptTitle="Complete if Applicable" prompt="Select response from drop-down list." sqref="G560:H560">
      <formula1>$AN$561:$AO$561</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D563:E563">
      <formula1>$AN$563:$AO$563</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G563:H563">
      <formula1>$AN$564:$AO$564</formula1>
    </dataValidation>
    <dataValidation type="textLength" operator="lessThan" allowBlank="1" showInputMessage="1" showErrorMessage="1" promptTitle="Complete if applicable" prompt="Field is limited to a maximum of 1000 characters." sqref="D36:E36 J43:K43 G43:H43 D43:E43 J36:K36 G36:H36 D418:E418 G418:H418 J418:K418">
      <formula1>1000</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415:E415">
      <formula1>$AN$33:$AO$33</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G415:H415">
      <formula1>$AN$34:$AO$34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J415:K415">
      <formula1>$AN$35:$AO$35</formula1>
    </dataValidation>
    <dataValidation type="list" operator="lessThan" allowBlank="1" showInputMessage="1" showErrorMessage="1" promptTitle="Complete if applicable" prompt="Select response from the drop-down list._x000a_(include &quot;DR Measure and Eval Plan&quot; in filename of submitted document)" sqref="D40:E40">
      <formula1>$AN$40:$AO$40</formula1>
    </dataValidation>
    <dataValidation type="list" operator="lessThan" allowBlank="1" showInputMessage="1" showErrorMessage="1" promptTitle="Complete if applicable" prompt="Select response from the drop-down list._x000a_(include &quot;DR Measure and Eval Plan&quot; in filename of submitted document)" sqref="G40:H40">
      <formula1>$AN$41:$AO$41</formula1>
    </dataValidation>
    <dataValidation type="list" operator="lessThan" allowBlank="1" showInputMessage="1" showErrorMessage="1" promptTitle="Complete if applicable" prompt="Select response from the drop-down list._x000a_(include &quot;DR Measure and Eval Plan&quot; in filename of submitted document)" sqref="J40:K40">
      <formula1>AN42:AO42</formula1>
    </dataValidation>
    <dataValidation type="list" operator="greaterThanOrEqual" showInputMessage="1" showErrorMessage="1" promptTitle="Complete if Applicable" prompt="Select response from drop-down list." sqref="J94:K94 J469:K469 G442:H442 J442:K442 D442:E442 G451:H451 J451:K451 D451:E451 G460:H460 J460:K460 D460:E460 G469:H469 D58:E58 G94:H94 G58:H58 G67:H67 D67:E67 J58:K58 J67:K67 D76:E76 G76:H76 J76:K76 D85:E85 G85:H85 J85:K85 D94:E94 D433:E433 G433:H433 J433:K433 D469:E469">
      <formula1>$AN$433:$AP$433</formula1>
    </dataValidation>
    <dataValidation type="list" operator="lessThan" allowBlank="1" showInputMessage="1" showErrorMessage="1" promptTitle="Complete if applicable" prompt="Select response from the drop-down list._x000a_(include &quot;DR Marketing Plan&quot; in filename of submitted document)" sqref="D33:E33">
      <formula1>$AN$33:$AO$33</formula1>
    </dataValidation>
    <dataValidation type="list" operator="lessThan" allowBlank="1" showInputMessage="1" showErrorMessage="1" promptTitle="Complete if applicable" prompt="Select response from the drop-down list._x000a_(include &quot;DR Marketing Plan&quot; in filename of submitted document)" sqref="G33:H33">
      <formula1>$AN$34:$AO$34</formula1>
    </dataValidation>
    <dataValidation type="list" operator="lessThan" allowBlank="1" showInputMessage="1" showErrorMessage="1" promptTitle="Complete if applicable" prompt="Select response from the drop-down list._x000a_(include &quot;DR Marketing Plan&quot; in filename of submitted document)" sqref="J33:K33">
      <formula1>$AN$35:$AO$35</formula1>
    </dataValidation>
    <dataValidation type="decimal" showInputMessage="1" showErrorMessage="1" promptTitle="Complete if applicable" prompt="  " sqref="D368:E368 D371:E371 D374:E374 D377:E377 D380:E380 D383:E383 D386:E386 D389:E389 D392:E392 D395:E395 G368:H368 G371:H371 G374:H374 G377:H377 G380:H380 G383:H383 G386:H386 G389:H389 G392:H392 G395:H395 J368:K368 J371:K371 J374:K374 J377:K377 J380:K380 J383:K383 J386:K386 J389:K389 J392:K392 J395:K395 D549:E549 D552:E552 G549:H549 G552:H552 J549:K549 J552:K552">
      <formula1>0</formula1>
      <formula2>1</formula2>
    </dataValidation>
    <dataValidation type="decimal" operator="greaterThanOrEqual" showInputMessage="1" showErrorMessage="1" promptTitle="Complete if applicable" prompt="  " sqref="D508:E508 D511:E511 D514:E514 G514:H514 G511:H511 G508:H508 J508:K508 J511:K511 J514:K514 D533:E533 G533:H533 J533:K533 D539:E539 G539:H539 J539:K539 D536:E536 G536:H536 J536:K536 D542:E542 G542:H542 J542:K542 D482:E482 G482:H482 J482:K482 J485:K485 G485:H485 D485:E485 D337:E337 G337:H337 J337:K337 J340:K340 G340:H340 D340:E340 D343:E343 G343:H343 J343:K343 D346:E346 D349:E349 G346:H346 G349:H349 G352:H352 G355:H355 G358:H358 G361:H361 G364:H364 J346:K346 J364:K364 J352:K352 J349:K349 J355:K355 J358:K358 J361:K361 D304:E304 G304:H304 J304:K304 D307:E307 G307:H307 J307:K307 J310:K310 G310:H310 D310:E310 D313:E313 D316:E316 G313:H313 J313:K313 J316:K316 G316:H316 G319:H319 G322:H322 G325:H325 G328:H328 G331:H331 J319:K319 J322:K322 J325:K325 J328:K328 J331:K331 J273:K273 J276:K276 J279:K279 J282:K282 J285:K285 J288:K288 J291:K291 J294:K294 D285:E285 J300:K300 J297:K297 G273:H273 G276:H276 G279:H279 G282:H282 G285:H285 G288:H288 G291:H291 G294:H294 G297:H297 G300:H300 D273:E273 D276:E276 D279:E279 D282:E282 D235:E235 D238:E238 D241:E241 D244:E244 D247:E247 G235:H235 G238:H238 G241:H241 G244:H244 G247:H247 G250:H250 G253:H253 G256:H256 G259:H259 G262:H262 J235:K235 J238:K238 J262:K262 J241:K241 J244:K244 J247:K247 J250:K250 J253:K253 J256:K256 J259:K259 J170:K170 J176:K176 J182:K182 J188:K188 J194:K194 J200:K200 J206:K206 J212:K212 J218:K218 J224:K224 G224:H224 G218:H218 G212:H212 G206:H206 G200:H200 G194:H194 G188:H188 G182:H182 G176:H176 G170:H170 D194:E194 D188:E188 D182:E182 D176:E176 D170:E170 D108:E108 D114:E114 D120:E120 D126:E126 D132:E132 G108:H108 G114:H114 G120:H120 G126:H126 G132:H132 G138:H138 G144:H144 G150:H150 G156:H156 G162:H162 J108:K108 J114:K114 J162:K162 J156:K156 J150:K150 J144:K144 J138:K138 J132:K132 J126:K126 J120:K120">
      <formula1>0</formula1>
    </dataValidation>
    <dataValidation type="decimal" allowBlank="1" showInputMessage="1" showErrorMessage="1" sqref="D523:E523 D526:E526 G523:H523 G526:H526 J523:K523 J526:K526">
      <formula1>0</formula1>
      <formula2>1</formula2>
    </dataValidation>
    <dataValidation type="list" allowBlank="1" showInputMessage="1" showErrorMessage="1" promptTitle="Select from the drop-down list" sqref="D473">
      <formula1>$AN$473:$AO$473</formula1>
    </dataValidation>
  </dataValidations>
  <pageMargins left="0.7" right="0.7" top="0.75" bottom="0.75" header="0.3" footer="0.3"/>
  <pageSetup scale="11" fitToHeight="10" orientation="portrait"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342F5FFACFF2D4CB49E557BD2544072" ma:contentTypeVersion="16" ma:contentTypeDescription="" ma:contentTypeScope="" ma:versionID="fdde8f8a463d75ac83344bb36fbac53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2024-07-01T07:00:00+00:00</OpenedDate>
    <SignificantOrder xmlns="dc463f71-b30c-4ab2-9473-d307f9d35888">false</SignificantOrder>
    <Date1 xmlns="dc463f71-b30c-4ab2-9473-d307f9d35888">2024-07-01T07:00:00+00:00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240532</DocketNumber>
    <DelegatedOrder xmlns="dc463f71-b30c-4ab2-9473-d307f9d35888">false</DelegatedOrder>
  </documentManagement>
</p:properties>
</file>

<file path=customXml/item5.xml><?xml version="1.0" encoding="utf-8"?>
<LongProperties xmlns="http://schemas.microsoft.com/office/2006/metadata/longProperties"/>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7DFE22D7-CD7A-4C82-BE38-FB652FDA96BC}"/>
</file>

<file path=customXml/itemProps3.xml><?xml version="1.0" encoding="utf-8"?>
<ds:datastoreItem xmlns:ds="http://schemas.openxmlformats.org/officeDocument/2006/customXml" ds:itemID="{D3C78CDC-E285-4724-8A1C-A0DD55FB2482}">
  <ds:schemaRefs>
    <ds:schemaRef ds:uri="http://schemas.microsoft.com/PowerBIAddIn"/>
  </ds:schemaRefs>
</ds:datastoreItem>
</file>

<file path=customXml/itemProps4.xml><?xml version="1.0" encoding="utf-8"?>
<ds:datastoreItem xmlns:ds="http://schemas.openxmlformats.org/officeDocument/2006/customXml" ds:itemID="{0FC75A57-38E8-4FB4-B28D-0E0F0317B124}">
  <ds:schemaRefs>
    <ds:schemaRef ds:uri="http://purl.org/dc/terms/"/>
    <ds:schemaRef ds:uri="http://schemas.microsoft.com/office/2006/documentManagement/types"/>
    <ds:schemaRef ds:uri="http://purl.org/dc/dcmitype/"/>
    <ds:schemaRef ds:uri="http://purl.org/dc/elements/1.1/"/>
    <ds:schemaRef ds:uri="http://schemas.microsoft.com/office/2006/metadata/properties"/>
    <ds:schemaRef ds:uri="b3c49b28-0bbe-465b-ad81-ef00a0c053cc"/>
    <ds:schemaRef ds:uri="http://schemas.microsoft.com/office/infopath/2007/PartnerControls"/>
    <ds:schemaRef ds:uri="349a6163-a35c-4669-b585-d2286a628122"/>
    <ds:schemaRef ds:uri="http://schemas.openxmlformats.org/package/2006/metadata/core-properties"/>
    <ds:schemaRef ds:uri="http://www.w3.org/XML/1998/namespace"/>
  </ds:schemaRefs>
</ds:datastoreItem>
</file>

<file path=customXml/itemProps5.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6.xml><?xml version="1.0" encoding="utf-8"?>
<ds:datastoreItem xmlns:ds="http://schemas.openxmlformats.org/officeDocument/2006/customXml" ds:itemID="{8525207A-54DD-414A-8944-CE4C1EA425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Instructions for Respondents</vt:lpstr>
      <vt:lpstr>1. Proposal Content Checklist</vt:lpstr>
      <vt:lpstr>2a. Commercial Details</vt:lpstr>
      <vt:lpstr>2b. Offer Details</vt:lpstr>
      <vt:lpstr>3. Facility</vt:lpstr>
      <vt:lpstr>3a. Variable Energy</vt:lpstr>
      <vt:lpstr>3b. Flexible Capacity</vt:lpstr>
      <vt:lpstr>3c. Energy Storage</vt:lpstr>
      <vt:lpstr>3d. DR_DER_System</vt:lpstr>
      <vt:lpstr>4. Energy Output (8760)</vt:lpstr>
      <vt:lpstr>5. Interconnect &amp; Transmission</vt:lpstr>
      <vt:lpstr>6. Development - Details</vt:lpstr>
      <vt:lpstr>7. Ownership - Capital Costs</vt:lpstr>
      <vt:lpstr>8. Ownership - Operating Costs</vt:lpstr>
      <vt:lpstr>9. Bid Certification &amp; Contacts</vt:lpstr>
      <vt:lpstr>'1. Proposal Content Checklist'!Print_Area</vt:lpstr>
      <vt:lpstr>'2a. Commercial Details'!Print_Area</vt:lpstr>
      <vt:lpstr>'2b. Offer Details'!Print_Area</vt:lpstr>
      <vt:lpstr>'3. Facility'!Print_Area</vt:lpstr>
      <vt:lpstr>'4. Energy Output (8760)'!Print_Area</vt:lpstr>
      <vt:lpstr>'5. Interconnect &amp; Transmission'!Print_Area</vt:lpstr>
      <vt:lpstr>'6. Development - Details'!Print_Area</vt:lpstr>
      <vt:lpstr>'8. Ownership - Operating Costs'!Print_Area</vt:lpstr>
      <vt:lpstr>'9. Bid Certification &amp; Contacts'!Print_Area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Dang, Wei</cp:lastModifiedBy>
  <cp:revision/>
  <dcterms:created xsi:type="dcterms:W3CDTF">2005-10-07T18:16:59Z</dcterms:created>
  <dcterms:modified xsi:type="dcterms:W3CDTF">2024-06-28T02:14:00Z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0x0101006E56B4D1795A2E4DB2F0B01679ED314A007342F5FFACFF2D4CB49E557BD2544072</vt:lpwstr>
  </property>
  <property fmtid="{D5CDD505-2E9C-101B-9397-08002B2CF9AE}" pid="4" name="_docset_NoMedatataSyncRequired">
    <vt:lpwstr>False</vt:lpwstr>
  </property>
</Properties>
</file>